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141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39.xml"/>
  <Override ContentType="application/vnd.openxmlformats-officedocument.spreadsheetml.worksheet+xml" PartName="/xl/worksheets/sheet72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38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36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40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4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13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Time Shifts" sheetId="1" r:id="rId3"/>
    <sheet state="visible" name="All Episodes" sheetId="2" r:id="rId4"/>
    <sheet state="visible" name="C2E001" sheetId="3" r:id="rId5"/>
    <sheet state="visible" name="C2E002" sheetId="4" r:id="rId6"/>
    <sheet state="visible" name="C2E003" sheetId="5" r:id="rId7"/>
    <sheet state="visible" name="C2E004" sheetId="6" r:id="rId8"/>
    <sheet state="visible" name="C2E005" sheetId="7" r:id="rId9"/>
    <sheet state="visible" name="C2E006" sheetId="8" r:id="rId10"/>
    <sheet state="visible" name="C2E007" sheetId="9" r:id="rId11"/>
    <sheet state="visible" name="C2E008" sheetId="10" r:id="rId12"/>
    <sheet state="visible" name="C2E009" sheetId="11" r:id="rId13"/>
    <sheet state="visible" name="C2E010" sheetId="12" r:id="rId14"/>
    <sheet state="visible" name="C2E011" sheetId="13" r:id="rId15"/>
    <sheet state="visible" name="C2E012" sheetId="14" r:id="rId16"/>
    <sheet state="visible" name="C2E013" sheetId="15" r:id="rId17"/>
    <sheet state="visible" name="C2E014" sheetId="16" r:id="rId18"/>
    <sheet state="visible" name="C2E015" sheetId="17" r:id="rId19"/>
    <sheet state="visible" name="C2E016" sheetId="18" r:id="rId20"/>
    <sheet state="visible" name="C2E017" sheetId="19" r:id="rId21"/>
    <sheet state="visible" name="C2E018" sheetId="20" r:id="rId22"/>
    <sheet state="visible" name="C2E019" sheetId="21" r:id="rId23"/>
    <sheet state="visible" name="C2E020" sheetId="22" r:id="rId24"/>
    <sheet state="visible" name="C2E021" sheetId="23" r:id="rId25"/>
    <sheet state="visible" name="C2E022" sheetId="24" r:id="rId26"/>
    <sheet state="visible" name="C2E023" sheetId="25" r:id="rId27"/>
    <sheet state="visible" name="C2E024" sheetId="26" r:id="rId28"/>
    <sheet state="visible" name="C2E025" sheetId="27" r:id="rId29"/>
    <sheet state="visible" name="C2E026" sheetId="28" r:id="rId30"/>
    <sheet state="visible" name="C2E027" sheetId="29" r:id="rId31"/>
    <sheet state="visible" name="C2E028" sheetId="30" r:id="rId32"/>
    <sheet state="visible" name="C2E029" sheetId="31" r:id="rId33"/>
    <sheet state="visible" name="C2E030" sheetId="32" r:id="rId34"/>
    <sheet state="visible" name="C2E031" sheetId="33" r:id="rId35"/>
    <sheet state="visible" name="C2E032" sheetId="34" r:id="rId36"/>
    <sheet state="visible" name="C2E033" sheetId="35" r:id="rId37"/>
    <sheet state="visible" name="C2E034" sheetId="36" r:id="rId38"/>
    <sheet state="visible" name="C2E035" sheetId="37" r:id="rId39"/>
    <sheet state="visible" name="C2E036" sheetId="38" r:id="rId40"/>
    <sheet state="visible" name="C2E037" sheetId="39" r:id="rId41"/>
    <sheet state="visible" name="C2E038" sheetId="40" r:id="rId42"/>
    <sheet state="visible" name="C2E039" sheetId="41" r:id="rId43"/>
    <sheet state="visible" name="C2E040" sheetId="42" r:id="rId44"/>
    <sheet state="visible" name="C2E041" sheetId="43" r:id="rId45"/>
    <sheet state="visible" name="C2E042" sheetId="44" r:id="rId46"/>
    <sheet state="visible" name="C2E043" sheetId="45" r:id="rId47"/>
    <sheet state="visible" name="C2E044" sheetId="46" r:id="rId48"/>
    <sheet state="visible" name="C2E045" sheetId="47" r:id="rId49"/>
    <sheet state="visible" name="C2E046" sheetId="48" r:id="rId50"/>
    <sheet state="visible" name="C2E047" sheetId="49" r:id="rId51"/>
    <sheet state="visible" name="C2E048" sheetId="50" r:id="rId52"/>
    <sheet state="visible" name="C2E049" sheetId="51" r:id="rId53"/>
    <sheet state="visible" name="C2E050" sheetId="52" r:id="rId54"/>
    <sheet state="visible" name="C2E051" sheetId="53" r:id="rId55"/>
    <sheet state="visible" name="C2E052" sheetId="54" r:id="rId56"/>
    <sheet state="visible" name="C2E053" sheetId="55" r:id="rId57"/>
    <sheet state="visible" name="C2E054" sheetId="56" r:id="rId58"/>
    <sheet state="visible" name="C2E055" sheetId="57" r:id="rId59"/>
    <sheet state="visible" name="C2E056" sheetId="58" r:id="rId60"/>
    <sheet state="visible" name="C2E057" sheetId="59" r:id="rId61"/>
    <sheet state="visible" name="C2E058" sheetId="60" r:id="rId62"/>
    <sheet state="visible" name="C2E059" sheetId="61" r:id="rId63"/>
    <sheet state="visible" name="C2E060" sheetId="62" r:id="rId64"/>
    <sheet state="visible" name="C2E061" sheetId="63" r:id="rId65"/>
    <sheet state="visible" name="C2E062" sheetId="64" r:id="rId66"/>
    <sheet state="visible" name="C2E063" sheetId="65" r:id="rId67"/>
    <sheet state="visible" name="C2E064" sheetId="66" r:id="rId68"/>
    <sheet state="visible" name="C2E065" sheetId="67" r:id="rId69"/>
    <sheet state="visible" name="C2E066" sheetId="68" r:id="rId70"/>
    <sheet state="visible" name="C2E067" sheetId="69" r:id="rId71"/>
    <sheet state="visible" name="C2E068" sheetId="70" r:id="rId72"/>
    <sheet state="visible" name="C2E069" sheetId="71" r:id="rId73"/>
    <sheet state="visible" name="C2E070" sheetId="72" r:id="rId74"/>
    <sheet state="visible" name="C2E071" sheetId="73" r:id="rId75"/>
    <sheet state="visible" name="C2E072" sheetId="74" r:id="rId76"/>
    <sheet state="visible" name="C2E073" sheetId="75" r:id="rId77"/>
    <sheet state="visible" name="C2E074" sheetId="76" r:id="rId78"/>
    <sheet state="visible" name="C2E075" sheetId="77" r:id="rId79"/>
    <sheet state="visible" name="C2E076" sheetId="78" r:id="rId80"/>
    <sheet state="visible" name="C2E077" sheetId="79" r:id="rId81"/>
    <sheet state="visible" name="C2E078" sheetId="80" r:id="rId82"/>
    <sheet state="visible" name="C2E079" sheetId="81" r:id="rId83"/>
    <sheet state="visible" name="C2E080" sheetId="82" r:id="rId84"/>
    <sheet state="visible" name="C2E081" sheetId="83" r:id="rId85"/>
    <sheet state="visible" name="C2E082" sheetId="84" r:id="rId86"/>
    <sheet state="visible" name="C2E083" sheetId="85" r:id="rId87"/>
    <sheet state="visible" name="C2E084" sheetId="86" r:id="rId88"/>
    <sheet state="visible" name="C2E085" sheetId="87" r:id="rId89"/>
    <sheet state="visible" name="C2E086" sheetId="88" r:id="rId90"/>
    <sheet state="visible" name="C2E087" sheetId="89" r:id="rId91"/>
    <sheet state="visible" name="C2E088" sheetId="90" r:id="rId92"/>
    <sheet state="visible" name="C2E089" sheetId="91" r:id="rId93"/>
    <sheet state="visible" name="C2E090" sheetId="92" r:id="rId94"/>
    <sheet state="visible" name="C2E091" sheetId="93" r:id="rId95"/>
    <sheet state="visible" name="C2E092" sheetId="94" r:id="rId96"/>
    <sheet state="visible" name="C2E093" sheetId="95" r:id="rId97"/>
    <sheet state="visible" name="C2E094" sheetId="96" r:id="rId98"/>
    <sheet state="visible" name="C2E095" sheetId="97" r:id="rId99"/>
    <sheet state="visible" name="C2E096" sheetId="98" r:id="rId100"/>
    <sheet state="visible" name="C2E097" sheetId="99" r:id="rId101"/>
    <sheet state="visible" name="C2E098" sheetId="100" r:id="rId102"/>
    <sheet state="visible" name="C2E099" sheetId="101" r:id="rId103"/>
    <sheet state="visible" name="C2E100" sheetId="102" r:id="rId104"/>
    <sheet state="visible" name="C2E101" sheetId="103" r:id="rId105"/>
    <sheet state="visible" name="C2E102" sheetId="104" r:id="rId106"/>
    <sheet state="visible" name="C2E103" sheetId="105" r:id="rId107"/>
    <sheet state="visible" name="C2E104" sheetId="106" r:id="rId108"/>
    <sheet state="visible" name="C2E105" sheetId="107" r:id="rId109"/>
    <sheet state="visible" name="C2E106" sheetId="108" r:id="rId110"/>
    <sheet state="visible" name="C2E107" sheetId="109" r:id="rId111"/>
    <sheet state="visible" name="C2E108" sheetId="110" r:id="rId112"/>
    <sheet state="visible" name="C2E109" sheetId="111" r:id="rId113"/>
    <sheet state="visible" name="C2E110" sheetId="112" r:id="rId114"/>
    <sheet state="visible" name="C2E111" sheetId="113" r:id="rId115"/>
    <sheet state="visible" name="C2E112" sheetId="114" r:id="rId116"/>
    <sheet state="visible" name="C2E113" sheetId="115" r:id="rId117"/>
    <sheet state="visible" name="C2E114" sheetId="116" r:id="rId118"/>
    <sheet state="visible" name="C2E115" sheetId="117" r:id="rId119"/>
    <sheet state="visible" name="C2E116" sheetId="118" r:id="rId120"/>
    <sheet state="visible" name="C2E117" sheetId="119" r:id="rId121"/>
    <sheet state="visible" name="C2E118" sheetId="120" r:id="rId122"/>
    <sheet state="visible" name="C2E119" sheetId="121" r:id="rId123"/>
    <sheet state="visible" name="C2E120" sheetId="122" r:id="rId124"/>
    <sheet state="visible" name="C2E121" sheetId="123" r:id="rId125"/>
    <sheet state="visible" name="C2E122" sheetId="124" r:id="rId126"/>
    <sheet state="visible" name="C2E123" sheetId="125" r:id="rId127"/>
    <sheet state="visible" name="C2E124" sheetId="126" r:id="rId128"/>
    <sheet state="visible" name="C2E125" sheetId="127" r:id="rId129"/>
    <sheet state="visible" name="C2E126" sheetId="128" r:id="rId130"/>
    <sheet state="visible" name="C2E127" sheetId="129" r:id="rId131"/>
    <sheet state="visible" name="C2E128" sheetId="130" r:id="rId132"/>
    <sheet state="visible" name="C2E129" sheetId="131" r:id="rId133"/>
    <sheet state="visible" name="C2E130" sheetId="132" r:id="rId134"/>
    <sheet state="visible" name="C2E131" sheetId="133" r:id="rId135"/>
    <sheet state="visible" name="C2E132" sheetId="134" r:id="rId136"/>
    <sheet state="visible" name="C2E133" sheetId="135" r:id="rId137"/>
    <sheet state="visible" name="C2E134" sheetId="136" r:id="rId138"/>
    <sheet state="visible" name="C2E135" sheetId="137" r:id="rId139"/>
    <sheet state="visible" name="C2E136" sheetId="138" r:id="rId140"/>
    <sheet state="visible" name="C2E137" sheetId="139" r:id="rId141"/>
    <sheet state="visible" name="C2E138" sheetId="140" r:id="rId142"/>
    <sheet state="visible" name="C2E139" sheetId="141" r:id="rId143"/>
    <sheet state="visible" name="C2E140" sheetId="142" r:id="rId144"/>
    <sheet state="visible" name="C2E141" sheetId="143" r:id="rId145"/>
  </sheets>
  <definedNames>
    <definedName hidden="1" localSheetId="80" name="_xlnm._FilterDatabase">'C2E079'!$A$1:$J$118</definedName>
    <definedName hidden="1" localSheetId="87" name="_xlnm._FilterDatabase">'C2E086'!$A$1:$J$255</definedName>
    <definedName hidden="1" localSheetId="110" name="_xlnm._FilterDatabase">'C2E109'!$A$1:$J$22</definedName>
  </definedNames>
  <calcPr/>
</workbook>
</file>

<file path=xl/sharedStrings.xml><?xml version="1.0" encoding="utf-8"?>
<sst xmlns="http://schemas.openxmlformats.org/spreadsheetml/2006/main" count="123250" uniqueCount="4410">
  <si>
    <t>Episode</t>
  </si>
  <si>
    <t>Hours</t>
  </si>
  <si>
    <t>Minutes</t>
  </si>
  <si>
    <t>Seconds</t>
  </si>
  <si>
    <t>Midbreak</t>
  </si>
  <si>
    <t>2-01</t>
  </si>
  <si>
    <t>2-02</t>
  </si>
  <si>
    <t>2-03</t>
  </si>
  <si>
    <t>2-04</t>
  </si>
  <si>
    <t>2-05</t>
  </si>
  <si>
    <t>2-06</t>
  </si>
  <si>
    <t>2-07</t>
  </si>
  <si>
    <t>2-08</t>
  </si>
  <si>
    <t>2-09</t>
  </si>
  <si>
    <t>2-10</t>
  </si>
  <si>
    <t>2-11</t>
  </si>
  <si>
    <t>2-12</t>
  </si>
  <si>
    <t>2-13</t>
  </si>
  <si>
    <t>2-14</t>
  </si>
  <si>
    <t>2-15</t>
  </si>
  <si>
    <t>2-16</t>
  </si>
  <si>
    <t>2-17</t>
  </si>
  <si>
    <t>2-18</t>
  </si>
  <si>
    <t>2-19</t>
  </si>
  <si>
    <t>2-20</t>
  </si>
  <si>
    <t>2-21</t>
  </si>
  <si>
    <t>2-22</t>
  </si>
  <si>
    <t>2-23</t>
  </si>
  <si>
    <t>2-24</t>
  </si>
  <si>
    <t>2-25</t>
  </si>
  <si>
    <t>2-26</t>
  </si>
  <si>
    <t>2-27</t>
  </si>
  <si>
    <t>2-28</t>
  </si>
  <si>
    <t>2-29</t>
  </si>
  <si>
    <t>2-30</t>
  </si>
  <si>
    <t>2-31</t>
  </si>
  <si>
    <t>2-32</t>
  </si>
  <si>
    <t>2-33</t>
  </si>
  <si>
    <t>2-34</t>
  </si>
  <si>
    <t>2-35</t>
  </si>
  <si>
    <t>2-36</t>
  </si>
  <si>
    <t>2-37</t>
  </si>
  <si>
    <t>2-38</t>
  </si>
  <si>
    <t>2-39</t>
  </si>
  <si>
    <t>2-40</t>
  </si>
  <si>
    <t>2-41</t>
  </si>
  <si>
    <t>2-42</t>
  </si>
  <si>
    <t>2-43</t>
  </si>
  <si>
    <t>2-44</t>
  </si>
  <si>
    <t>2-45</t>
  </si>
  <si>
    <t>2-46</t>
  </si>
  <si>
    <t>2-47</t>
  </si>
  <si>
    <t>2-48</t>
  </si>
  <si>
    <t>2-49</t>
  </si>
  <si>
    <t>2-50</t>
  </si>
  <si>
    <t>2-51</t>
  </si>
  <si>
    <t>Time</t>
  </si>
  <si>
    <t>Character</t>
  </si>
  <si>
    <t>Type of Roll</t>
  </si>
  <si>
    <t>Total Value</t>
  </si>
  <si>
    <t>Natural Value</t>
  </si>
  <si>
    <t>Crit?</t>
  </si>
  <si>
    <t>Damage Dealt</t>
  </si>
  <si>
    <t># Kills</t>
  </si>
  <si>
    <t>Notes</t>
  </si>
  <si>
    <t>C2E001</t>
  </si>
  <si>
    <t>Fjord</t>
  </si>
  <si>
    <t>Perception</t>
  </si>
  <si>
    <t>Nat20</t>
  </si>
  <si>
    <t>Jester</t>
  </si>
  <si>
    <t>Beau</t>
  </si>
  <si>
    <t>Insight</t>
  </si>
  <si>
    <t>Molly</t>
  </si>
  <si>
    <t>Sleight of Hand</t>
  </si>
  <si>
    <t>Nott</t>
  </si>
  <si>
    <t>Unknown</t>
  </si>
  <si>
    <t>Other</t>
  </si>
  <si>
    <t>Crick Queen's Call</t>
  </si>
  <si>
    <t>Acrobatics</t>
  </si>
  <si>
    <t>Athletics</t>
  </si>
  <si>
    <t>Deception</t>
  </si>
  <si>
    <t>Constitution Save</t>
  </si>
  <si>
    <t>Caleb</t>
  </si>
  <si>
    <t>Investigation</t>
  </si>
  <si>
    <t>Yasha</t>
  </si>
  <si>
    <t>Disregarded due to advantage</t>
  </si>
  <si>
    <t>With advantage</t>
  </si>
  <si>
    <t>Initiative</t>
  </si>
  <si>
    <t>Nat1</t>
  </si>
  <si>
    <t>Spell Attack</t>
  </si>
  <si>
    <t>Guiding Bolt</t>
  </si>
  <si>
    <t>Damage</t>
  </si>
  <si>
    <t>18 to Creature 1</t>
  </si>
  <si>
    <t>Attack</t>
  </si>
  <si>
    <t>Falchion with advantage</t>
  </si>
  <si>
    <t>11 to Creature 1</t>
  </si>
  <si>
    <t>Chromatic Orb (Cold)</t>
  </si>
  <si>
    <t>9 Cold to Creature 1</t>
  </si>
  <si>
    <t>Performance</t>
  </si>
  <si>
    <t>Unarmed Strike</t>
  </si>
  <si>
    <t>Dexterity Save</t>
  </si>
  <si>
    <t>Sword</t>
  </si>
  <si>
    <t>9 (8 + 1 Cold) to Creature 1</t>
  </si>
  <si>
    <t>3 Necrotic to Creature 1</t>
  </si>
  <si>
    <t>Toll the Dead</t>
  </si>
  <si>
    <t>Falchion AoO</t>
  </si>
  <si>
    <t>12 to Creature 2</t>
  </si>
  <si>
    <t>Disreagrded due to advantage</t>
  </si>
  <si>
    <t>Greatsword Reckless</t>
  </si>
  <si>
    <t>13 to Creature 1</t>
  </si>
  <si>
    <t>Falchion</t>
  </si>
  <si>
    <t>17 (12 + 5 Necrotic) to Creature 2</t>
  </si>
  <si>
    <t>Chromatic Orb (Acid)</t>
  </si>
  <si>
    <t>Crossbow Sneak Attack</t>
  </si>
  <si>
    <t>14 (10 + 4 SA) to Creature 2</t>
  </si>
  <si>
    <t>4 to Creature 2</t>
  </si>
  <si>
    <t>9 (6 + 3 Cold) to Creature 2</t>
  </si>
  <si>
    <t>6 to Creature 2</t>
  </si>
  <si>
    <t>13 to Creature 2</t>
  </si>
  <si>
    <t>HDYWTDT</t>
  </si>
  <si>
    <t>Healing</t>
  </si>
  <si>
    <t>Cure Wounds (1st), Beau heals 7 points</t>
  </si>
  <si>
    <t>Cure Wounds (1st), Molly heals 10 points</t>
  </si>
  <si>
    <t>3;00:16</t>
  </si>
  <si>
    <t>C2E002</t>
  </si>
  <si>
    <t>Stealth</t>
  </si>
  <si>
    <t>Animal Handling</t>
  </si>
  <si>
    <t>Persuasion</t>
  </si>
  <si>
    <t>Medicine</t>
  </si>
  <si>
    <t>Dexterity</t>
  </si>
  <si>
    <t>Nature</t>
  </si>
  <si>
    <t>Intelligence</t>
  </si>
  <si>
    <t>Religion</t>
  </si>
  <si>
    <t>C2E003</t>
  </si>
  <si>
    <t>8 to Zombie 1</t>
  </si>
  <si>
    <t>9 Cold to Zombie 1</t>
  </si>
  <si>
    <t>Scimitar</t>
  </si>
  <si>
    <t>Y</t>
  </si>
  <si>
    <t>9 to Zombie 1</t>
  </si>
  <si>
    <t>13 to Zombie 1</t>
  </si>
  <si>
    <t>3 to Molly</t>
  </si>
  <si>
    <t>Blood Curse of the Eyeless (amplified)</t>
  </si>
  <si>
    <t>Hand Crossbow SA</t>
  </si>
  <si>
    <t>9 (7 + 2 Fury of the Small) to Zombie 2</t>
  </si>
  <si>
    <t>2 to Zombie 2</t>
  </si>
  <si>
    <t>Sneak Attack</t>
  </si>
  <si>
    <t>Eldtritch Blast</t>
  </si>
  <si>
    <t>9 to Zombie 2</t>
  </si>
  <si>
    <t>Staff</t>
  </si>
  <si>
    <t>11 to Zombie 2</t>
  </si>
  <si>
    <t>6 to Zombie 2</t>
  </si>
  <si>
    <t>Fire Bolt</t>
  </si>
  <si>
    <t>4 Fire to Zombie 2</t>
  </si>
  <si>
    <t>Hand Crossbow (HDYWTDT)</t>
  </si>
  <si>
    <t>Survival</t>
  </si>
  <si>
    <t>Hit Dice</t>
  </si>
  <si>
    <t>Molly heals 11 points</t>
  </si>
  <si>
    <t>Frumpkin</t>
  </si>
  <si>
    <t>Nat6</t>
  </si>
  <si>
    <t>Nat5</t>
  </si>
  <si>
    <t>Disregarded due to disadvantage</t>
  </si>
  <si>
    <t>With disadvantage</t>
  </si>
  <si>
    <t>Same natural roll as the Investigation check afterwards</t>
  </si>
  <si>
    <t>1 to Molly</t>
  </si>
  <si>
    <t>Rite of the Frozen</t>
  </si>
  <si>
    <t>7 to Kylre</t>
  </si>
  <si>
    <t>Wisdom Save</t>
  </si>
  <si>
    <t>Against Toya's singing</t>
  </si>
  <si>
    <t>Against Toya's singing, Jester has disadvantage on attack rolls for the next round</t>
  </si>
  <si>
    <t>Staff to crush Toya's throat</t>
  </si>
  <si>
    <t>Shortsword</t>
  </si>
  <si>
    <t>Eldritch Blast</t>
  </si>
  <si>
    <t>15 to Kylre</t>
  </si>
  <si>
    <t>9 (8 + 1 Cold) to Imp 3</t>
  </si>
  <si>
    <t>4 Poison to Molly</t>
  </si>
  <si>
    <t>Against Imp Sting</t>
  </si>
  <si>
    <t>4 to Kylre</t>
  </si>
  <si>
    <t>7 to Imp 3</t>
  </si>
  <si>
    <t>4 Psychic to Caleb</t>
  </si>
  <si>
    <t>Against Siphon Life</t>
  </si>
  <si>
    <t>8 to Toya</t>
  </si>
  <si>
    <t>Chromatic Orb with disadvantage</t>
  </si>
  <si>
    <t>Shortsword SA</t>
  </si>
  <si>
    <t>12 to Kylre</t>
  </si>
  <si>
    <t>Falcion with Wrathful Smite</t>
  </si>
  <si>
    <t>15 (14 + 1 Psychic) to Kylre</t>
  </si>
  <si>
    <t>5 Poison to Caleb</t>
  </si>
  <si>
    <t>6 Poison to Jester</t>
  </si>
  <si>
    <t>4 Psychic to Imp 1</t>
  </si>
  <si>
    <t>Vicious Mockery</t>
  </si>
  <si>
    <t>Against Kylre</t>
  </si>
  <si>
    <t>Shortsword AoO</t>
  </si>
  <si>
    <t>11 to Kylre</t>
  </si>
  <si>
    <t>16 to Kylre</t>
  </si>
  <si>
    <t>Cure Wounds (1st), Jester heals 9 points</t>
  </si>
  <si>
    <t>Death Save</t>
  </si>
  <si>
    <t>Success</t>
  </si>
  <si>
    <t>Hand Crossbow</t>
  </si>
  <si>
    <t>14 to Kylre</t>
  </si>
  <si>
    <t>14 Poison to Fjord</t>
  </si>
  <si>
    <t>6 to Imp 1</t>
  </si>
  <si>
    <t>Word of Radiance</t>
  </si>
  <si>
    <t>Rock throw with disadvantage</t>
  </si>
  <si>
    <t>Failure</t>
  </si>
  <si>
    <t>Staff with advantage</t>
  </si>
  <si>
    <t>12 to Imp 2</t>
  </si>
  <si>
    <t>Cure Wounds (1st), Fjord heals 5 points, is conscious</t>
  </si>
  <si>
    <t>Caleb is conscious</t>
  </si>
  <si>
    <t>C2E004</t>
  </si>
  <si>
    <t>Strength</t>
  </si>
  <si>
    <t>Intimidation</t>
  </si>
  <si>
    <t>10 to Dairon</t>
  </si>
  <si>
    <t>8 to Dairon</t>
  </si>
  <si>
    <t>5 to Dairon</t>
  </si>
  <si>
    <t>Against Extract Aspects</t>
  </si>
  <si>
    <t>Against Stunning Strike</t>
  </si>
  <si>
    <t>Charisma</t>
  </si>
  <si>
    <t>Thieves' Tools</t>
  </si>
  <si>
    <t>C2E005</t>
  </si>
  <si>
    <t>Caleb has one level of exhaustion</t>
  </si>
  <si>
    <t>Nott has one level of exhaustion</t>
  </si>
  <si>
    <t>Jester has one level of exhaustion</t>
  </si>
  <si>
    <t>3 Psychic to Witherling 1</t>
  </si>
  <si>
    <t>Spiritual Weapon</t>
  </si>
  <si>
    <t>10 Radiant to Witherling 1</t>
  </si>
  <si>
    <t>Deflect Missiles</t>
  </si>
  <si>
    <t>Thrown arrow</t>
  </si>
  <si>
    <t>6 to Gnoll 5</t>
  </si>
  <si>
    <t>4 Radiant to Pack Lord</t>
  </si>
  <si>
    <t>Scorching Ray</t>
  </si>
  <si>
    <t>19 Fire to Pack Lord</t>
  </si>
  <si>
    <t>12 to Gnoll 5</t>
  </si>
  <si>
    <t>5 Fire to Nott</t>
  </si>
  <si>
    <t>Melee arrow</t>
  </si>
  <si>
    <t>14 to Pack Lord</t>
  </si>
  <si>
    <t>Disregarded due ot advantage</t>
  </si>
  <si>
    <t>Scimitar with advantage</t>
  </si>
  <si>
    <t>9 to Gnoll 1</t>
  </si>
  <si>
    <t>9 Cold to Witherling 4</t>
  </si>
  <si>
    <t>Hellish Rebuke</t>
  </si>
  <si>
    <t>9 Radiant to Pack Lord</t>
  </si>
  <si>
    <t>Spiritual Weapon with advantage</t>
  </si>
  <si>
    <t>9 Force to Pack Lord</t>
  </si>
  <si>
    <t>Chromatic Orb</t>
  </si>
  <si>
    <t>8 to Witherling 3</t>
  </si>
  <si>
    <t>7 to Gnoll 5</t>
  </si>
  <si>
    <t>7 (5 + 2 Radiant) to Gnoll 1</t>
  </si>
  <si>
    <t>Cure Wounds (1st), Jester heals unknown amount</t>
  </si>
  <si>
    <t>11 Fire to Gnoll 3</t>
  </si>
  <si>
    <t>11 to Gnoll 2</t>
  </si>
  <si>
    <t>8 to Gnoll 2</t>
  </si>
  <si>
    <t>Staff AoO</t>
  </si>
  <si>
    <t>Eldritch Blast with disadvantage</t>
  </si>
  <si>
    <t>4 to Nott</t>
  </si>
  <si>
    <t>Concentration</t>
  </si>
  <si>
    <t>Inflict Wounds (1st)</t>
  </si>
  <si>
    <t>26 (13x2) Necrotic to Gnoll 6</t>
  </si>
  <si>
    <t>Cure Wounds (1st); Molly heals 6 points, is conscious</t>
  </si>
  <si>
    <t>Cure Wounds (2nd); Nott heals 16 points, is conscious</t>
  </si>
  <si>
    <t>C2E006</t>
  </si>
  <si>
    <t>Firebolt with advantage</t>
  </si>
  <si>
    <t>1 to Hyena 2</t>
  </si>
  <si>
    <t>4 to Hyena 2</t>
  </si>
  <si>
    <t>Sacred Flame</t>
  </si>
  <si>
    <t>10 (7 + 3 Radiant) to Hyena 3</t>
  </si>
  <si>
    <t>13 to Hyena 1</t>
  </si>
  <si>
    <t>11 to Gnoll 1</t>
  </si>
  <si>
    <t>Guiding Bolt (1st)</t>
  </si>
  <si>
    <t>10 to Gnoll 1</t>
  </si>
  <si>
    <t>9 to Gnoll 2</t>
  </si>
  <si>
    <t>3 Psychic to Gnoll 2</t>
  </si>
  <si>
    <t>Shocking Grasp</t>
  </si>
  <si>
    <t>7 Lightning to Gnoll 1</t>
  </si>
  <si>
    <t>10 to Gnoll 2</t>
  </si>
  <si>
    <t>Disregarded</t>
  </si>
  <si>
    <t>Cure Wounds (1st), Nott heals 9 points</t>
  </si>
  <si>
    <t>Spiritual Weapon (2nd)</t>
  </si>
  <si>
    <t>9 Force to Gnoll 1</t>
  </si>
  <si>
    <t>15 to Gnoll 2</t>
  </si>
  <si>
    <t>Firebolt</t>
  </si>
  <si>
    <t>7 Fire to Gnoll 2</t>
  </si>
  <si>
    <t>14 to Gnoll 1</t>
  </si>
  <si>
    <t>3 Psychic to Gnoll 5</t>
  </si>
  <si>
    <t>9 Force to Gnoll 4</t>
  </si>
  <si>
    <t>2 Necrotic to Gnoll 5</t>
  </si>
  <si>
    <t>15 to Gnoll 5</t>
  </si>
  <si>
    <t>8 to Gnoll 5</t>
  </si>
  <si>
    <t>4 to Hyena 1</t>
  </si>
  <si>
    <t>8 to Gnoll 4</t>
  </si>
  <si>
    <t>7 Necrotic to Gnoll 4</t>
  </si>
  <si>
    <t>Toll the Dead (Beau whacks it to split the kill)</t>
  </si>
  <si>
    <t>Scimitar AoO</t>
  </si>
  <si>
    <t>8 to Hyena 1</t>
  </si>
  <si>
    <t>11 to Hyena 4</t>
  </si>
  <si>
    <t>Unarmed Strike with advantage</t>
  </si>
  <si>
    <t>10 to Gnoll 3</t>
  </si>
  <si>
    <t>Shortsword SA with advantage</t>
  </si>
  <si>
    <t>13 to Gnoll 3</t>
  </si>
  <si>
    <t>Cure Wounds, Fjord heals unknown points</t>
  </si>
  <si>
    <t>C2E007</t>
  </si>
  <si>
    <t>Hand Crossbow SA with advantage</t>
  </si>
  <si>
    <t>3 Psychic to Gnoll 1</t>
  </si>
  <si>
    <t>Eldritch Blast and Hex</t>
  </si>
  <si>
    <t>16 (11 + 5 Necrotic) to Gnoll 2</t>
  </si>
  <si>
    <t>Shakäste</t>
  </si>
  <si>
    <t>Hand crossbow</t>
  </si>
  <si>
    <t>8 to Gnoll 1</t>
  </si>
  <si>
    <t>8 to Witherling</t>
  </si>
  <si>
    <t>16 (12 + 4 Necrotic) to Gnoll 2</t>
  </si>
  <si>
    <t>12 Thunder to Gnoll 3</t>
  </si>
  <si>
    <t>Thunderwave</t>
  </si>
  <si>
    <t>10 to Hyena 2</t>
  </si>
  <si>
    <t>13 to Witherling</t>
  </si>
  <si>
    <t>9 to Hyena 1</t>
  </si>
  <si>
    <t>11 (8 + 3 Necrotic) to Gnoll 3</t>
  </si>
  <si>
    <t>Perception for the Grand Duchess</t>
  </si>
  <si>
    <t>With +3 for Guidance</t>
  </si>
  <si>
    <t>14 to Gnoll</t>
  </si>
  <si>
    <t>5 to Gnoll</t>
  </si>
  <si>
    <t>13 (8 + 5 Necrotic) to Gnoll</t>
  </si>
  <si>
    <t>Wisdom</t>
  </si>
  <si>
    <t>1 to Gnoll 3</t>
  </si>
  <si>
    <t>3 Cold to Gnoll 2</t>
  </si>
  <si>
    <t>Frostbite</t>
  </si>
  <si>
    <t>20 to Witherling 2</t>
  </si>
  <si>
    <t>11 to Witherling 1</t>
  </si>
  <si>
    <t>12 to Gnoll 2</t>
  </si>
  <si>
    <t>6 Necrotic to Gnoll 1</t>
  </si>
  <si>
    <t>20 Fire to Pack Lord</t>
  </si>
  <si>
    <t>8 to Gnoll 3</t>
  </si>
  <si>
    <t>11 to Beau</t>
  </si>
  <si>
    <t>13 to Pack Lord</t>
  </si>
  <si>
    <t>7 to Pack Lord</t>
  </si>
  <si>
    <t>Rite damage</t>
  </si>
  <si>
    <t>Sickle</t>
  </si>
  <si>
    <t>15 to Pack Lord</t>
  </si>
  <si>
    <t>4 to Pack Lord</t>
  </si>
  <si>
    <t>Chromatic Orb (Thunder)</t>
  </si>
  <si>
    <t>8 Thunder to Gnoll 1</t>
  </si>
  <si>
    <t>15 to Gnoll 3</t>
  </si>
  <si>
    <t>6 to Gnoll 1</t>
  </si>
  <si>
    <t>5 to Gnoll 1</t>
  </si>
  <si>
    <t>For the Grand Duchess</t>
  </si>
  <si>
    <t>1 Psychic to Manticore</t>
  </si>
  <si>
    <t>13 to Manticore</t>
  </si>
  <si>
    <t>13 Cold to Manticore</t>
  </si>
  <si>
    <t>Kick AoO</t>
  </si>
  <si>
    <t>Against Hold Person</t>
  </si>
  <si>
    <t>4 to Manticore</t>
  </si>
  <si>
    <t>6 Radiant to Priest</t>
  </si>
  <si>
    <t>17 to Manticore Cub</t>
  </si>
  <si>
    <t>15 Cold to Manticore</t>
  </si>
  <si>
    <t>3 to Priest</t>
  </si>
  <si>
    <t>Regular Healing Potion (given by Fjord), Jester heals 8 points, is conscious</t>
  </si>
  <si>
    <t>Cure Wounds (1st), Nott heals 8 points, is conscious</t>
  </si>
  <si>
    <t>9 to Priest</t>
  </si>
  <si>
    <t>7 to Priest</t>
  </si>
  <si>
    <t>10 to Priest</t>
  </si>
  <si>
    <t>Caleb is stunned</t>
  </si>
  <si>
    <t>7 to Manticore</t>
  </si>
  <si>
    <t>6 to Manticore</t>
  </si>
  <si>
    <t>Arcana</t>
  </si>
  <si>
    <t>C2E008</t>
  </si>
  <si>
    <t>Charisma Save</t>
  </si>
  <si>
    <t>Alchemy Kit</t>
  </si>
  <si>
    <t>History</t>
  </si>
  <si>
    <t>37 Fire to Trevor</t>
  </si>
  <si>
    <t>Thrown crossbow bolt</t>
  </si>
  <si>
    <t>5 to Attacker</t>
  </si>
  <si>
    <t>12 to Attacker</t>
  </si>
  <si>
    <t>Fail</t>
  </si>
  <si>
    <t>Cure Wounds (1st), Caleb heals 11 points, is conscious</t>
  </si>
  <si>
    <t>Cure Wounds (1st), Caleb heals 4 points</t>
  </si>
  <si>
    <t>C2E009</t>
  </si>
  <si>
    <t>Crick-Queen's Call</t>
  </si>
  <si>
    <t>1 to Frumpkin</t>
  </si>
  <si>
    <t>C2E010</t>
  </si>
  <si>
    <t>10 to Rat 2</t>
  </si>
  <si>
    <t>15 to Rat 3</t>
  </si>
  <si>
    <t>8 to Rat 4</t>
  </si>
  <si>
    <t>6 to Rat 6</t>
  </si>
  <si>
    <t>Punch</t>
  </si>
  <si>
    <t>Handaxe</t>
  </si>
  <si>
    <t>7 to Rat 6</t>
  </si>
  <si>
    <t>1 to Rat 7</t>
  </si>
  <si>
    <t>Pommel</t>
  </si>
  <si>
    <t>5 Fire to Rat 7</t>
  </si>
  <si>
    <t>Unknown to Rat 5</t>
  </si>
  <si>
    <t>Yasha heals 8 points</t>
  </si>
  <si>
    <t>7 to Web</t>
  </si>
  <si>
    <t>Greatsword</t>
  </si>
  <si>
    <t>14 to Spider</t>
  </si>
  <si>
    <t>17 to Spider</t>
  </si>
  <si>
    <t>2 Radiant to Spider</t>
  </si>
  <si>
    <t>Glove of Scorching Ray with disadvantage</t>
  </si>
  <si>
    <t>10 Fire to Spider</t>
  </si>
  <si>
    <t>4 to Molly</t>
  </si>
  <si>
    <t>Blood Curse of the Eyeless (Amplified)</t>
  </si>
  <si>
    <t>Cure Wounds, Fjord heals 6 points</t>
  </si>
  <si>
    <t>Handaxe AoO</t>
  </si>
  <si>
    <t>7 to Spider</t>
  </si>
  <si>
    <t>Chromatic Orb (acid)</t>
  </si>
  <si>
    <t>Hand Crossbow with disadvantage</t>
  </si>
  <si>
    <t>3 Psychic to Spider</t>
  </si>
  <si>
    <t>Vicious Mockery, HDYWTDT</t>
  </si>
  <si>
    <t>Cure Wounds, Thed heals 11 points</t>
  </si>
  <si>
    <t>C2E011</t>
  </si>
  <si>
    <t>2:56;18</t>
  </si>
  <si>
    <t>Against Charm Person</t>
  </si>
  <si>
    <t>C2E012</t>
  </si>
  <si>
    <t>Disguise Kit</t>
  </si>
  <si>
    <t>Prof+INT</t>
  </si>
  <si>
    <t>Nat13</t>
  </si>
  <si>
    <t>1 to Orderly</t>
  </si>
  <si>
    <t>Claw</t>
  </si>
  <si>
    <t>Molly heals unknown points</t>
  </si>
  <si>
    <t>1 Lightning to Rug</t>
  </si>
  <si>
    <t>15 (8 Radiant to Rug + 7 Radiant to Nott)</t>
  </si>
  <si>
    <t>6 (3 to Rug + 3 to Nott)</t>
  </si>
  <si>
    <t>7 (4 to Rug + 3 to Nott)</t>
  </si>
  <si>
    <t>Potion of Greater Healing, Nott heals 14 points</t>
  </si>
  <si>
    <t>Unarmed Strike with disadvantage</t>
  </si>
  <si>
    <t>15 (8 to Rug + 7 to Beau)</t>
  </si>
  <si>
    <t>10 (10 to Rug + 5 to Beau)</t>
  </si>
  <si>
    <t>Cure Wounds, Beau heals 8 points</t>
  </si>
  <si>
    <t>Forgery Kit</t>
  </si>
  <si>
    <t>Prof+INT, Disregarded due to advantage</t>
  </si>
  <si>
    <t>Cure Wounds, Jester heals 8 points</t>
  </si>
  <si>
    <t>Potion of Regular Healing, Caleb heals unknown points</t>
  </si>
  <si>
    <t>C2E013</t>
  </si>
  <si>
    <t>16 to Shadow Assassin 1</t>
  </si>
  <si>
    <t>Dissipates</t>
  </si>
  <si>
    <t>Healing Word, Beau heals 6 points</t>
  </si>
  <si>
    <t>12 to Assassin</t>
  </si>
  <si>
    <t>Unknown to Molly</t>
  </si>
  <si>
    <t>Blood Maledict (amplified)</t>
  </si>
  <si>
    <t>4 (8/2) Cold to Assassin</t>
  </si>
  <si>
    <t>Unknown to Shadow Assassin 3</t>
  </si>
  <si>
    <t>5 to Assassin</t>
  </si>
  <si>
    <t>Unconscious, HDYWTDT</t>
  </si>
  <si>
    <t>Cure Wounds, Beau heals 7 points, is conscious</t>
  </si>
  <si>
    <t>Dagger</t>
  </si>
  <si>
    <t>Hit Points</t>
  </si>
  <si>
    <t>C2E014</t>
  </si>
  <si>
    <t>Gambit of Ord (d8)</t>
  </si>
  <si>
    <t>Gambit of Ord (d6)</t>
  </si>
  <si>
    <t>Gabit of Ord (d4)</t>
  </si>
  <si>
    <t>5 (11/2) Acid to The Gentleman</t>
  </si>
  <si>
    <t>Throwing Star</t>
  </si>
  <si>
    <t>Gold Coin Throw</t>
  </si>
  <si>
    <t>C2E015</t>
  </si>
  <si>
    <t>8 Force to Darkmantle 1</t>
  </si>
  <si>
    <t>6 to Darkmantle 2</t>
  </si>
  <si>
    <t>7 to Darkmantle 2</t>
  </si>
  <si>
    <t>8 to Darkmantle 2</t>
  </si>
  <si>
    <t>9 to Darkmantle 2</t>
  </si>
  <si>
    <t>Scorching Ray with disadvantage</t>
  </si>
  <si>
    <t>13 to Darkmantle 1</t>
  </si>
  <si>
    <t>Disregarded due to Crossbow Expert</t>
  </si>
  <si>
    <t>6 to Darkmantle 1</t>
  </si>
  <si>
    <t>20 to Darkmantle 3</t>
  </si>
  <si>
    <t>9 to Darkmantle 3</t>
  </si>
  <si>
    <t>2 to Beau</t>
  </si>
  <si>
    <t>With advantage (Mystical Erudition)</t>
  </si>
  <si>
    <t>Cure Wounds (1st), Yasha heals unknown points</t>
  </si>
  <si>
    <t>Cure Wounds (1st), Nott heals 7 points</t>
  </si>
  <si>
    <t>28 to Will-o'-Wisp 1</t>
  </si>
  <si>
    <t>Holy Water burst (Dex)</t>
  </si>
  <si>
    <t>4 (8/2) to Will-o'-Wisp 1</t>
  </si>
  <si>
    <t>Wastehunter Blade</t>
  </si>
  <si>
    <t>Unarmed Strike Reaction</t>
  </si>
  <si>
    <t>9 (18/2)/Necrotic to WoW 3</t>
  </si>
  <si>
    <t>With Divine Fury</t>
  </si>
  <si>
    <t>8 to Urn 2</t>
  </si>
  <si>
    <t>Urn breaks, WoW 2 dies</t>
  </si>
  <si>
    <t>7 to Urn 1</t>
  </si>
  <si>
    <t>Urn breaks, WoW 1 dies</t>
  </si>
  <si>
    <t>8 to Urn 3</t>
  </si>
  <si>
    <t>Urn breaks, WoW 3 dies</t>
  </si>
  <si>
    <t>Cure Wounds (2nd), Nott heals 7 points</t>
  </si>
  <si>
    <t>7 to Gelatinous Cube</t>
  </si>
  <si>
    <t>Maximilian's Earthen Grasp</t>
  </si>
  <si>
    <t>6 Radiant to Gelatinous Cube</t>
  </si>
  <si>
    <t>11 to Gelatinous Cube</t>
  </si>
  <si>
    <t>6 to Gelatinous Cube</t>
  </si>
  <si>
    <t>Greatsword with advantage</t>
  </si>
  <si>
    <t>21 Slashing/Necrotic to Gelatinous Cube</t>
  </si>
  <si>
    <t>Unarmed Strike Reaction with advantage</t>
  </si>
  <si>
    <t>7 (6 + 1 Cold) to Gelatinous Cube</t>
  </si>
  <si>
    <t>With Rite of the Frozen</t>
  </si>
  <si>
    <t>32 to Gelatinous Cube</t>
  </si>
  <si>
    <t>With Fury of the Small</t>
  </si>
  <si>
    <t>Hand Crossbow with advantage</t>
  </si>
  <si>
    <t>Eldritch Blast with advantage</t>
  </si>
  <si>
    <t>14 Force to Gelatinous Cube</t>
  </si>
  <si>
    <t>9 to Gelatinous Cube</t>
  </si>
  <si>
    <t>5 to Gelatinous Cube</t>
  </si>
  <si>
    <t>22 to Gelatinous Cube</t>
  </si>
  <si>
    <t>With Divine Fury, HDYWTDT</t>
  </si>
  <si>
    <t>Potion of Regular Healing, Jester heals 6 points</t>
  </si>
  <si>
    <t>Potion of Regular Healing, Jester heals 7 points</t>
  </si>
  <si>
    <t>C2E016</t>
  </si>
  <si>
    <t>Against Whispers of Madness</t>
  </si>
  <si>
    <t>Moon-touched Greatsword</t>
  </si>
  <si>
    <t>10 to Siff</t>
  </si>
  <si>
    <t>Against Howling Babble</t>
  </si>
  <si>
    <t>9 (18/2) to Siff</t>
  </si>
  <si>
    <t>Scimitar with disadvantage</t>
  </si>
  <si>
    <t>Moon-touched Sword AoO</t>
  </si>
  <si>
    <t>20 to Siff</t>
  </si>
  <si>
    <t>Holy Water Ranged Attack</t>
  </si>
  <si>
    <t>8 Radiant to Siff</t>
  </si>
  <si>
    <t>6 (12/2) to Siff</t>
  </si>
  <si>
    <t>5 (11/2) Fire to Siff</t>
  </si>
  <si>
    <t>Burning Hands</t>
  </si>
  <si>
    <t>8 [2 (5/2) Slashing + 6 Radiant] to Siff</t>
  </si>
  <si>
    <t>14 to Urn 3</t>
  </si>
  <si>
    <t>Will-o'-Wisp 3 dies</t>
  </si>
  <si>
    <t>6 to Urn 1</t>
  </si>
  <si>
    <t>Will-o'-Wisp 1 dies</t>
  </si>
  <si>
    <t>7 to Urn 2</t>
  </si>
  <si>
    <t>Will-o'-Wisp 2 dies</t>
  </si>
  <si>
    <t>14 to Siff</t>
  </si>
  <si>
    <t>Wastehunter Blade AoO</t>
  </si>
  <si>
    <t>14 Psychic to Beau</t>
  </si>
  <si>
    <t>14 Psychic to Nott</t>
  </si>
  <si>
    <t>14 Psychic to Jester</t>
  </si>
  <si>
    <t>14 Psychic to Yasha</t>
  </si>
  <si>
    <t>7 [2 (5/2) Slashing + 5 Radiant] to Siff</t>
  </si>
  <si>
    <t>Fire Bolt with disadvantage</t>
  </si>
  <si>
    <t>Potion of Regular Healing, Jester heals 6 points, is conscious</t>
  </si>
  <si>
    <t>11 to Urn 4</t>
  </si>
  <si>
    <t>Will-o'-Wisp 4 dies</t>
  </si>
  <si>
    <t>Moon-touched Greatsword with disadvantage</t>
  </si>
  <si>
    <t>Healing Word (2nd), Yasha heals 10 points, is conscious</t>
  </si>
  <si>
    <t>8 to Siff's Urn</t>
  </si>
  <si>
    <t>5 to Siff's Urn</t>
  </si>
  <si>
    <t>Siff dies</t>
  </si>
  <si>
    <t>9 Poison to Nott</t>
  </si>
  <si>
    <t>Against trap, Nott is poisoned</t>
  </si>
  <si>
    <t>Constitution</t>
  </si>
  <si>
    <t>Against Skein</t>
  </si>
  <si>
    <t>C2E017</t>
  </si>
  <si>
    <t>4 to Beau</t>
  </si>
  <si>
    <t>With disadvantage (disadvantage not rolled)</t>
  </si>
  <si>
    <t>With advantage (rolled with save mod)</t>
  </si>
  <si>
    <t>Shortbow with disadvantage</t>
  </si>
  <si>
    <t>Shortbow</t>
  </si>
  <si>
    <t>12 to Otyugh</t>
  </si>
  <si>
    <t>Against Bite</t>
  </si>
  <si>
    <t>Unarmed Strike Reaction with disadvantage</t>
  </si>
  <si>
    <t>19 to Otyugh</t>
  </si>
  <si>
    <t>7 Necrotic to Otyugh</t>
  </si>
  <si>
    <t>Magician's Judge</t>
  </si>
  <si>
    <t>20 to Otyugh</t>
  </si>
  <si>
    <t>14 to Otyugh</t>
  </si>
  <si>
    <t>9 to Otyugh</t>
  </si>
  <si>
    <t>Staff Reaction with disadvantage</t>
  </si>
  <si>
    <t>7 to Otyugh</t>
  </si>
  <si>
    <t>12 Cold to Otyugh</t>
  </si>
  <si>
    <t>Hellish Rebuke (2nd)</t>
  </si>
  <si>
    <t>Magician's Judge Reaction with disadvantage</t>
  </si>
  <si>
    <t>15 Fire to Otyugh</t>
  </si>
  <si>
    <t>2 Necrotic to Otyugh</t>
  </si>
  <si>
    <t>Magician's Judge Reckless</t>
  </si>
  <si>
    <t>41 to Otyugh</t>
  </si>
  <si>
    <t>Potion of Regular Healing, Jester heals unknown points</t>
  </si>
  <si>
    <t>Potion of Regular Healing, Beau heals unknown points</t>
  </si>
  <si>
    <t>Cure Wounds (1st), Beau heals 10 points</t>
  </si>
  <si>
    <t>Potion of Regular Healing, Yasha heals unknown points</t>
  </si>
  <si>
    <t>5 to Wolf 1</t>
  </si>
  <si>
    <t>1 Psychic to Wolf 1</t>
  </si>
  <si>
    <t>4 (16/2/2) Cold to Jester</t>
  </si>
  <si>
    <t>Against Cold Breath</t>
  </si>
  <si>
    <t>16 Cold to Caleb</t>
  </si>
  <si>
    <t>16 Cold to Yasha</t>
  </si>
  <si>
    <t>26 Cold to Molly</t>
  </si>
  <si>
    <t>13 (26/2) Cold to Fjord</t>
  </si>
  <si>
    <t>27 to Wolf 1</t>
  </si>
  <si>
    <t>16 to Wolf 1</t>
  </si>
  <si>
    <t>6 to Wolf 1</t>
  </si>
  <si>
    <t>6 to Wolf 2</t>
  </si>
  <si>
    <t>8 to Wolf 2</t>
  </si>
  <si>
    <t>9 to Wolf 1</t>
  </si>
  <si>
    <t>Strength Save</t>
  </si>
  <si>
    <t>Against Wolf 1 attack</t>
  </si>
  <si>
    <t>23 to Wolf 1</t>
  </si>
  <si>
    <t>12 to Wolf 2</t>
  </si>
  <si>
    <t>Wastehunter Falchion</t>
  </si>
  <si>
    <t>17 (13 + 4 Necrotic) to Wolf 2</t>
  </si>
  <si>
    <t>9 Fire to Wolf 2</t>
  </si>
  <si>
    <t>7 to Wolf 2</t>
  </si>
  <si>
    <t>Prayer of Healing; Fjord, Beau, Caleb, Jester, Molly, and Yasha heal 14 points</t>
  </si>
  <si>
    <t>C2E018</t>
  </si>
  <si>
    <t>1 Fire to Giant</t>
  </si>
  <si>
    <t>10 Force to Giant</t>
  </si>
  <si>
    <t>8 Radiant to Giant</t>
  </si>
  <si>
    <t>8 to Giant</t>
  </si>
  <si>
    <t>14 to Giant</t>
  </si>
  <si>
    <t>10 to Giant</t>
  </si>
  <si>
    <t>15 to Giant</t>
  </si>
  <si>
    <t>5 to Giant</t>
  </si>
  <si>
    <t>9 to Giant</t>
  </si>
  <si>
    <t>12 Force to Giant</t>
  </si>
  <si>
    <t>14 Force to Giant</t>
  </si>
  <si>
    <t>Yasha fails a death save</t>
  </si>
  <si>
    <t>Sleep</t>
  </si>
  <si>
    <t>Cure Wounds (1st), Yasha heals 10 points, is conscious</t>
  </si>
  <si>
    <t>Potion of Regular Healing</t>
  </si>
  <si>
    <t>Potion of Regular Healing, Molly heals 9 points, is conscious</t>
  </si>
  <si>
    <t>6 to Giant</t>
  </si>
  <si>
    <t>Hand Crossbow SA with disadvantage</t>
  </si>
  <si>
    <t>13 to Giant</t>
  </si>
  <si>
    <t>C2E019</t>
  </si>
  <si>
    <t>Inflict Wounds</t>
  </si>
  <si>
    <t>17 Necrotic to Beau</t>
  </si>
  <si>
    <t>7 to Jester</t>
  </si>
  <si>
    <t>Against Stunning Strike, Jester is stunned</t>
  </si>
  <si>
    <t>6 to Jester</t>
  </si>
  <si>
    <t>12 to Jester</t>
  </si>
  <si>
    <t>Unarmed strike with advantage and disadvantage</t>
  </si>
  <si>
    <t>Jester is unconscious</t>
  </si>
  <si>
    <t>Caleb is poisoned</t>
  </si>
  <si>
    <t>12 Force to Goblin 7</t>
  </si>
  <si>
    <t>11 to Goblin 6</t>
  </si>
  <si>
    <t>Cure Wounds (2nd), Caleb heals 20 points</t>
  </si>
  <si>
    <t>Against wolf bite</t>
  </si>
  <si>
    <t>15 Cold to Wolf 1</t>
  </si>
  <si>
    <t>6 to Ogre 1</t>
  </si>
  <si>
    <t>10 to Ogre 1</t>
  </si>
  <si>
    <t>8 to Ogre 1</t>
  </si>
  <si>
    <t>Against toxin</t>
  </si>
  <si>
    <t>Against toxin, Yasha is poisoned</t>
  </si>
  <si>
    <t>Wastehunter Falchion wiith Booming Blade</t>
  </si>
  <si>
    <t>18 to Goblin 5</t>
  </si>
  <si>
    <t>8 to Goblin 8</t>
  </si>
  <si>
    <t>9 to Goblin 8</t>
  </si>
  <si>
    <t>Wastehunter Falchion AoO</t>
  </si>
  <si>
    <t>13 to Ogre 2</t>
  </si>
  <si>
    <t>Hand Crossbow SA with Fury of the Small</t>
  </si>
  <si>
    <t>20 to Ogre 2</t>
  </si>
  <si>
    <t>5 Radiant to Wolf 3</t>
  </si>
  <si>
    <t>9 Force to Wolf 3</t>
  </si>
  <si>
    <t>Magician's Judge with disadvantage</t>
  </si>
  <si>
    <t>23 to Ogre 2</t>
  </si>
  <si>
    <t>21 to Ogre 1</t>
  </si>
  <si>
    <t>5 to Ogre 1</t>
  </si>
  <si>
    <t>9 to Ogre 1</t>
  </si>
  <si>
    <t>7 to Ogre 1</t>
  </si>
  <si>
    <t>1 to Goblin 2</t>
  </si>
  <si>
    <t>Unarmed Strike AoO</t>
  </si>
  <si>
    <t>5 to Goblin 1</t>
  </si>
  <si>
    <t>3 to Goblin 1</t>
  </si>
  <si>
    <t>Magic Missile</t>
  </si>
  <si>
    <t>7 to Goblin 2</t>
  </si>
  <si>
    <t>7 to Goblin 1</t>
  </si>
  <si>
    <t>13 to Ogre 1</t>
  </si>
  <si>
    <t>18 to Wolf 3</t>
  </si>
  <si>
    <t>20 to Goblin 3</t>
  </si>
  <si>
    <t>13 Radiant to Gator 1</t>
  </si>
  <si>
    <t>Guiding Bolt, rolled after damage</t>
  </si>
  <si>
    <t>3 Radiant to Gator 1</t>
  </si>
  <si>
    <t>Sacred Flame against Gator</t>
  </si>
  <si>
    <t>Eldritch Blast against Gator</t>
  </si>
  <si>
    <t>Throwing star against gator</t>
  </si>
  <si>
    <t>7 piercing to Gator</t>
  </si>
  <si>
    <t>5 piercing to Gator</t>
  </si>
  <si>
    <t>Spiritual Weapon against Gator 1</t>
  </si>
  <si>
    <t>8 force to Gator 1</t>
  </si>
  <si>
    <t>Scorching Ray (glove) against Gator 2</t>
  </si>
  <si>
    <t>21 fire to Gator 2</t>
  </si>
  <si>
    <t>Hand Crossbow against Gator 2</t>
  </si>
  <si>
    <t>26 piercing to Gator 2</t>
  </si>
  <si>
    <t>with Sneak Attack and Fury of the Small</t>
  </si>
  <si>
    <t>8 piercing to Gator 2</t>
  </si>
  <si>
    <t>10 piercing to Gator 2</t>
  </si>
  <si>
    <t>Eldritch Blast against Gator 1</t>
  </si>
  <si>
    <t>12 force to Gator 1</t>
  </si>
  <si>
    <t>6 force to Gator 1</t>
  </si>
  <si>
    <t>Quarterstaff against Gator 1</t>
  </si>
  <si>
    <t>7 bludgeoning to Gator 1</t>
  </si>
  <si>
    <t>Unarmed Strike against Gator 1</t>
  </si>
  <si>
    <t>6 bludgeoning to Gator 1</t>
  </si>
  <si>
    <t>Healing word to Kiri, Kiri is conscious</t>
  </si>
  <si>
    <t>Magician's Judge Reckless against Gator 2 with disadvanatage</t>
  </si>
  <si>
    <t>18 Slashing to Gator 2</t>
  </si>
  <si>
    <t>18 force to Gator 1</t>
  </si>
  <si>
    <t>Magic Missile against Gator 1</t>
  </si>
  <si>
    <t>Hand Crossbow against Gator 1</t>
  </si>
  <si>
    <t>12 piercing to Gator 1</t>
  </si>
  <si>
    <t>with Sneak Attack</t>
  </si>
  <si>
    <t>5 piercing to Gator 1</t>
  </si>
  <si>
    <t>12 bludgeoning to Gator 1</t>
  </si>
  <si>
    <t>14 force to Gator 1</t>
  </si>
  <si>
    <t>Cure Wounds to Nott, Nott is conscious</t>
  </si>
  <si>
    <t>Cure wounds to Kiri</t>
  </si>
  <si>
    <t>Cali</t>
  </si>
  <si>
    <t>28 Fire to Plant</t>
  </si>
  <si>
    <t>Fireball</t>
  </si>
  <si>
    <t>12 Fire to Plant</t>
  </si>
  <si>
    <t>Witch Bolt</t>
  </si>
  <si>
    <t>27 Lightning to Plant</t>
  </si>
  <si>
    <t>16 Force to Troll</t>
  </si>
  <si>
    <t>7 Acid to Troll</t>
  </si>
  <si>
    <t>Acid Splash</t>
  </si>
  <si>
    <t>Boots of Alert additional Initiative roll (d8)</t>
  </si>
  <si>
    <t>6 Necrotic to Troll</t>
  </si>
  <si>
    <t>False Life (1st), Cali gains 7 temporary HP</t>
  </si>
  <si>
    <t>5 to Troll</t>
  </si>
  <si>
    <t>Febron dies</t>
  </si>
  <si>
    <t>12 to Troll</t>
  </si>
  <si>
    <t>7 to Troll</t>
  </si>
  <si>
    <t>10  to Troll</t>
  </si>
  <si>
    <t>8 Force to Troll</t>
  </si>
  <si>
    <t>14 Force to Troll</t>
  </si>
  <si>
    <t>Beau goes unconscious</t>
  </si>
  <si>
    <t>Uses Strength</t>
  </si>
  <si>
    <t>Healing Word (1st), Beau heals 7 points, is conscious</t>
  </si>
  <si>
    <t>9 Radiant to Troll</t>
  </si>
  <si>
    <t>10 to Troll</t>
  </si>
  <si>
    <t>Disregarded due to disadvanatage</t>
  </si>
  <si>
    <t>4 Psychic to Troll</t>
  </si>
  <si>
    <t>Throwing Star with disadvantage</t>
  </si>
  <si>
    <t>Nat14</t>
  </si>
  <si>
    <t>8 to Troll</t>
  </si>
  <si>
    <t>Eldritch Blast with disadvantange</t>
  </si>
  <si>
    <t>13 Force to Troll</t>
  </si>
  <si>
    <t>7 to Merrow 1</t>
  </si>
  <si>
    <t>9 Cold to Merrow 1 and 2</t>
  </si>
  <si>
    <t>Hunger of Hadar</t>
  </si>
  <si>
    <t>7 Acid to Merrow 1 and 2</t>
  </si>
  <si>
    <t>18 to Merrow 3</t>
  </si>
  <si>
    <t>Ray of Sickness</t>
  </si>
  <si>
    <t>9 Poison to Merrow 3</t>
  </si>
  <si>
    <t>Merrow 3 poisoned</t>
  </si>
  <si>
    <t>10 to Merrow 3</t>
  </si>
  <si>
    <t>5 Cold to Merrow 1 and 2</t>
  </si>
  <si>
    <t>Blood Maledict (Amplified)</t>
  </si>
  <si>
    <t>16 to Merrow 2</t>
  </si>
  <si>
    <t>20 to Merrow 3</t>
  </si>
  <si>
    <t>11 to Merrow 3</t>
  </si>
  <si>
    <t>Glove of Scorching Ray</t>
  </si>
  <si>
    <t>12 Fire to Merrow 2</t>
  </si>
  <si>
    <t>15 to Merrow 1</t>
  </si>
  <si>
    <t>6 to Merrow 4</t>
  </si>
  <si>
    <t>Cure Wounds (2nd), Fjord heals 11 points, is conscious</t>
  </si>
  <si>
    <t>8 Force to Merrow 4</t>
  </si>
  <si>
    <t>19 Acid to Merrow 4</t>
  </si>
  <si>
    <t>Dragon's Breath (Acid)</t>
  </si>
  <si>
    <t>13 to Merrow 4</t>
  </si>
  <si>
    <t>10 to Merrow 4</t>
  </si>
  <si>
    <t>14 to Merrow 4</t>
  </si>
  <si>
    <t>Magician's Judge (Dispel Magic, +3)</t>
  </si>
  <si>
    <t>Nat4</t>
  </si>
  <si>
    <t>10 Radiant to Merrow</t>
  </si>
  <si>
    <t>11 to Merrow</t>
  </si>
  <si>
    <t>10 Force to Merrow</t>
  </si>
  <si>
    <t>9 Force to Merrow</t>
  </si>
  <si>
    <t>10 to Merrow</t>
  </si>
  <si>
    <t>Nat8</t>
  </si>
  <si>
    <t>8 to Merrow 1</t>
  </si>
  <si>
    <t>10 to Merrow 1</t>
  </si>
  <si>
    <t>7 Necrotic to Merrow 1</t>
  </si>
  <si>
    <t>18 to Merrow 2</t>
  </si>
  <si>
    <t>19 to Merrow 1</t>
  </si>
  <si>
    <t>Concentration with advantage</t>
  </si>
  <si>
    <t>Against Call Lightning</t>
  </si>
  <si>
    <t>7 to Merrow 3</t>
  </si>
  <si>
    <t>11 Force to Merrow 1</t>
  </si>
  <si>
    <t>6 Fire to Merrow Shallow Priest</t>
  </si>
  <si>
    <t>8 Slashing/Radiant to Merrow 2</t>
  </si>
  <si>
    <t>9 Slashing/Radiant to Merrow 2</t>
  </si>
  <si>
    <t>19 to Merrow 3</t>
  </si>
  <si>
    <t>15 to Merrow 3</t>
  </si>
  <si>
    <t>25 Lightning to Yasha</t>
  </si>
  <si>
    <t>Beau succeeds one death save</t>
  </si>
  <si>
    <t>Healing Word (2nd), Beau heals 11 points, is conscious</t>
  </si>
  <si>
    <t>9 to Merrow 2</t>
  </si>
  <si>
    <t>10 to Merrow 2</t>
  </si>
  <si>
    <t>To see if she enters the water</t>
  </si>
  <si>
    <t>Booming Blade, Disregarded</t>
  </si>
  <si>
    <t>Wastehunter Falchion with advantage</t>
  </si>
  <si>
    <t>21 to Merrow 4</t>
  </si>
  <si>
    <t>17 to Merrow 4</t>
  </si>
  <si>
    <t>Blink</t>
  </si>
  <si>
    <t>Hexblade's Curse, Fjordheals 13 points</t>
  </si>
  <si>
    <t>14 to Merrow 3</t>
  </si>
  <si>
    <t>8 to Merrow 3</t>
  </si>
  <si>
    <t>12 (24/2) Lightning to Yasha</t>
  </si>
  <si>
    <t>Fragment</t>
  </si>
  <si>
    <t>Fragment of Possibility</t>
  </si>
  <si>
    <t>18 to Merrow 6</t>
  </si>
  <si>
    <t>Inflict Wounds (1st) with advantage</t>
  </si>
  <si>
    <t>11 Force to Merrow 6</t>
  </si>
  <si>
    <t>9 to Merrow 5</t>
  </si>
  <si>
    <t>11 to Merrow 5</t>
  </si>
  <si>
    <t>12 Force to Merrow 5</t>
  </si>
  <si>
    <t>7 Force to Merrow 5</t>
  </si>
  <si>
    <t>Staff Reaction</t>
  </si>
  <si>
    <t>6 (13/2) Lightning to Yasha</t>
  </si>
  <si>
    <t>12 to Merrow 6</t>
  </si>
  <si>
    <t>5 to Merrow 6</t>
  </si>
  <si>
    <t>7 to Merrow 6</t>
  </si>
  <si>
    <t>Cure Wounds (2nd), Caleb heals 12 points</t>
  </si>
  <si>
    <t>6 to Merrow Shallow Priest</t>
  </si>
  <si>
    <t>8 (17/2) Thunder to Beau</t>
  </si>
  <si>
    <t>Against Thunderwave (2nd)</t>
  </si>
  <si>
    <t>17 Thunder to Caleb</t>
  </si>
  <si>
    <t>Against Thunderwave (2nd), Caleb is unconscious</t>
  </si>
  <si>
    <t>10 to Merrow Shallow Priest</t>
  </si>
  <si>
    <t>12 to Merrow Shallow Priest</t>
  </si>
  <si>
    <t>Inflict Wounds (3rd)</t>
  </si>
  <si>
    <t>Caleb fails one death save</t>
  </si>
  <si>
    <t>Hand Crossbow Burning Bolt</t>
  </si>
  <si>
    <t>24 (21 Piercing + 3 Fire to Merrow Shallow Priest</t>
  </si>
  <si>
    <t>8 to Merrow Shallow Priest</t>
  </si>
  <si>
    <t>2;20:58</t>
  </si>
  <si>
    <t>Magician's Judge AoO with disadvantage</t>
  </si>
  <si>
    <t>5 to Merrow Shallow Priest</t>
  </si>
  <si>
    <t>9 to Merrow Shallow Priest</t>
  </si>
  <si>
    <t>Caleb succeeds one death save</t>
  </si>
  <si>
    <t>Cure Wounds, Caleb heals 12 points, is conscious</t>
  </si>
  <si>
    <t>Prayer of Healing (3rd), All hurt heal 8 points</t>
  </si>
  <si>
    <t>Cure Wounds (1st), Beau heals 12 points</t>
  </si>
  <si>
    <t>Cure Wounds (1st), Caleb heals 12 points</t>
  </si>
  <si>
    <t>2 to Troll</t>
  </si>
  <si>
    <t>Dynamite</t>
  </si>
  <si>
    <t>3 (6/2) to Nott</t>
  </si>
  <si>
    <t>22 (11x2) Fire to Troll</t>
  </si>
  <si>
    <t>4 to Troll</t>
  </si>
  <si>
    <t>12 Force to Troll</t>
  </si>
  <si>
    <t>14 Necrotic to Troll</t>
  </si>
  <si>
    <t>11 (7 + 4 Necrotic to Troll)</t>
  </si>
  <si>
    <t>9 (18/2) Poison to Beau</t>
  </si>
  <si>
    <t>Against Venom Spray</t>
  </si>
  <si>
    <t>18 Poison to Yasha</t>
  </si>
  <si>
    <t>11 to Troll</t>
  </si>
  <si>
    <t>6 to Troll</t>
  </si>
  <si>
    <t>Against Poisoned, Yasha is no longer poisoned</t>
  </si>
  <si>
    <t>Guiding Bolt (3rd)</t>
  </si>
  <si>
    <t>Witch Bolt (3rd)</t>
  </si>
  <si>
    <t>20 (18 Lightning + 2 Necrotic) to Troll</t>
  </si>
  <si>
    <t>Summer's Dance</t>
  </si>
  <si>
    <t>Summer's Dance AoO</t>
  </si>
  <si>
    <t>21 to Troll</t>
  </si>
  <si>
    <t>17 to Troll</t>
  </si>
  <si>
    <t>Summer's Dance with advantage</t>
  </si>
  <si>
    <t>9 to Troll</t>
  </si>
  <si>
    <t>Cure Wounds (1st), Fjord heals 6 points, is conscious</t>
  </si>
  <si>
    <t>27 Fire to Troll</t>
  </si>
  <si>
    <t>Fjord succeeds one death save</t>
  </si>
  <si>
    <t>Cure Wounds (1st), Fjord heals 11 points, is conscious</t>
  </si>
  <si>
    <t>Hit Dice, Fjord heals 39 points</t>
  </si>
  <si>
    <t>With CHA mod</t>
  </si>
  <si>
    <t>12 to Bandit</t>
  </si>
  <si>
    <t>Unarmed Strike, Bandit goes unconscious</t>
  </si>
  <si>
    <t>8 to Bandit</t>
  </si>
  <si>
    <t>Disregarded due to Fragment of Possibility</t>
  </si>
  <si>
    <t>With Fragment of Possibility</t>
  </si>
  <si>
    <t>Blood Curse of Purgation (amplified)</t>
  </si>
  <si>
    <t>16 to Gear Keeper</t>
  </si>
  <si>
    <t>9 to Gear Keeper</t>
  </si>
  <si>
    <t>5 (10/2) to Yasha</t>
  </si>
  <si>
    <t>1 to Gear Keeper</t>
  </si>
  <si>
    <t>Hand Crossbow as bludgeoning weapon</t>
  </si>
  <si>
    <t>25 to Nott</t>
  </si>
  <si>
    <t>Against Shrapnel Blast</t>
  </si>
  <si>
    <t>12 (25/2) to Beau</t>
  </si>
  <si>
    <t>18 to Gear Keeper</t>
  </si>
  <si>
    <t>5 to Gear Keeper</t>
  </si>
  <si>
    <t>14 to Gear Keeper</t>
  </si>
  <si>
    <t>Magician's Judge with advantage</t>
  </si>
  <si>
    <t>Gear Keeper AC lowered to 17</t>
  </si>
  <si>
    <t>11 to Gear Keeper</t>
  </si>
  <si>
    <t>13 to Gear Keeper</t>
  </si>
  <si>
    <t>4 (8/2) to Gear Keeper</t>
  </si>
  <si>
    <t>5 (10/2) to Gear Keeper</t>
  </si>
  <si>
    <t>2 (5/2) to Gear Keeper</t>
  </si>
  <si>
    <t>6 (13/2) to Gear Keeper</t>
  </si>
  <si>
    <t>12 to Gear Keeper</t>
  </si>
  <si>
    <t>11 [5 (10/2) Slashing + 6 Cold] to Gear Keeper</t>
  </si>
  <si>
    <t>Gear Keeper AC lowered to 16</t>
  </si>
  <si>
    <t>Healing Word (1st), Caleb heals 7 points</t>
  </si>
  <si>
    <t>17 Necrotic to Gear Keeper</t>
  </si>
  <si>
    <t>17 to Gear Keeper</t>
  </si>
  <si>
    <t>Staff aoO</t>
  </si>
  <si>
    <t>6 (12/2) to Gear Keeper</t>
  </si>
  <si>
    <t>13 (27/2) to Caleb</t>
  </si>
  <si>
    <t>27 to Beau</t>
  </si>
  <si>
    <t>Against Shrapnel Blast, Beau is unconscious</t>
  </si>
  <si>
    <t>13 (27/2) to Molly</t>
  </si>
  <si>
    <t>13 (27/2) to Fjord</t>
  </si>
  <si>
    <t>27 to Jester</t>
  </si>
  <si>
    <t>3 (6/2) to Gear Keeper</t>
  </si>
  <si>
    <t>10 to Gear Keeper</t>
  </si>
  <si>
    <t>Cure Wounds (1st), Beau heals 12 points, is conscious</t>
  </si>
  <si>
    <t>Cure Wounds (1st), Caleb heals 10 points</t>
  </si>
  <si>
    <t>Hit dice</t>
  </si>
  <si>
    <t>Nott regains Burning Bolt</t>
  </si>
  <si>
    <t>18 to Attacker</t>
  </si>
  <si>
    <t>Keg</t>
  </si>
  <si>
    <t>5 to Ankheg 1</t>
  </si>
  <si>
    <t>12 to Ankheg 1</t>
  </si>
  <si>
    <t>13 (10 + 3 Radiant) to Ankheg 1</t>
  </si>
  <si>
    <t>11 (9 + 2 Radiant) to Ankheg 1</t>
  </si>
  <si>
    <t>7 (14/2) Acid to Molly</t>
  </si>
  <si>
    <t>Against Acid Spray</t>
  </si>
  <si>
    <t>14 Acid to Molly</t>
  </si>
  <si>
    <t>14 Acid to Caleb</t>
  </si>
  <si>
    <t>14 Acid to Beau</t>
  </si>
  <si>
    <t>Warhammer</t>
  </si>
  <si>
    <t>Battleaxe</t>
  </si>
  <si>
    <t>6 to Ankheg 2</t>
  </si>
  <si>
    <t>12 to Ankheg 2</t>
  </si>
  <si>
    <t>9 to Ankheg 2</t>
  </si>
  <si>
    <t>Tinkertop Boltblaster 1000</t>
  </si>
  <si>
    <t>9 to Ankheg 3</t>
  </si>
  <si>
    <t>11 to Ankheg 3</t>
  </si>
  <si>
    <t>7 to Ankheg 3</t>
  </si>
  <si>
    <t>Unarmed Stirke</t>
  </si>
  <si>
    <t>10 to Ankheg 3</t>
  </si>
  <si>
    <t>14 to Ankheg 2</t>
  </si>
  <si>
    <t>9 to Ankheg 4</t>
  </si>
  <si>
    <t>7 to Ankheg 4</t>
  </si>
  <si>
    <t>4 to Ankheg 4</t>
  </si>
  <si>
    <t>2 to Ankheg 4</t>
  </si>
  <si>
    <t>15 to Ankheg 4</t>
  </si>
  <si>
    <t>With advantage, minus five</t>
  </si>
  <si>
    <t>Caleb takes 1 point of exhaustion</t>
  </si>
  <si>
    <t>Card Game</t>
  </si>
  <si>
    <t>Minus five</t>
  </si>
  <si>
    <t>Beau takes 1 point of exhaustion</t>
  </si>
  <si>
    <t>8 to Dwelma</t>
  </si>
  <si>
    <t>7 to Dwelma</t>
  </si>
  <si>
    <t>12 to Dwelma</t>
  </si>
  <si>
    <t>5 to Molly</t>
  </si>
  <si>
    <t>Amplified Blood Curse</t>
  </si>
  <si>
    <t>10 Fire to Ruzza</t>
  </si>
  <si>
    <t>Javelin with disadvantage</t>
  </si>
  <si>
    <t>5 to Dwelma</t>
  </si>
  <si>
    <t>20 (41/2) Cold to Beau</t>
  </si>
  <si>
    <t>Against Cone of Cold</t>
  </si>
  <si>
    <t>20 (41/2) Cold to Molly</t>
  </si>
  <si>
    <t>20 (41/2) Cold to Nott</t>
  </si>
  <si>
    <t>Fragment of Possibility Roll</t>
  </si>
  <si>
    <t>10 to Dwelma</t>
  </si>
  <si>
    <t>11 to Dwelma</t>
  </si>
  <si>
    <t>18 to Lorenzo</t>
  </si>
  <si>
    <t>Amplified Blood Curse, Molly is unconscious</t>
  </si>
  <si>
    <t>4 Fire to Lorenzo</t>
  </si>
  <si>
    <t>6 to Lorenzo</t>
  </si>
  <si>
    <t>Nat12</t>
  </si>
  <si>
    <t>Nila</t>
  </si>
  <si>
    <t>with PWaT</t>
  </si>
  <si>
    <t>with PWaT, Disregarded due to disadvantage</t>
  </si>
  <si>
    <t>as an owl</t>
  </si>
  <si>
    <t>Nat9</t>
  </si>
  <si>
    <t>as a mouse</t>
  </si>
  <si>
    <t>Nat7</t>
  </si>
  <si>
    <t>Disregarded due to Luck</t>
  </si>
  <si>
    <t>with Luck</t>
  </si>
  <si>
    <t>With Luck</t>
  </si>
  <si>
    <t>As owl, with advantage</t>
  </si>
  <si>
    <t>8 to Beau</t>
  </si>
  <si>
    <t>Caduceus</t>
  </si>
  <si>
    <t>Cure Wounds (1st), Beau heals 6 points</t>
  </si>
  <si>
    <t>With PWaT</t>
  </si>
  <si>
    <t>Javelin with advantage</t>
  </si>
  <si>
    <t>Tinkertop Boltblaster 1000 with advantage</t>
  </si>
  <si>
    <t>24 to Guard</t>
  </si>
  <si>
    <t>5 to Guard</t>
  </si>
  <si>
    <t>9 to Guard</t>
  </si>
  <si>
    <t>6 to Guard</t>
  </si>
  <si>
    <t>Shillelagh with advantage</t>
  </si>
  <si>
    <t>13 to Guard</t>
  </si>
  <si>
    <t>12 to Guard</t>
  </si>
  <si>
    <t>With owl stats, with advantage</t>
  </si>
  <si>
    <t>With PWaT (called as 4 plus 10)</t>
  </si>
  <si>
    <t>With disadvantage and PWaT</t>
  </si>
  <si>
    <t>With PWaT, didn't add stealth mod</t>
  </si>
  <si>
    <t>As spider</t>
  </si>
  <si>
    <t>Boots</t>
  </si>
  <si>
    <t>12 Poison to Guard</t>
  </si>
  <si>
    <t>Poison Spray</t>
  </si>
  <si>
    <t>8 to Guard</t>
  </si>
  <si>
    <t>11 to Guard</t>
  </si>
  <si>
    <t>10 Fire to Phil</t>
  </si>
  <si>
    <t>10 to Phil</t>
  </si>
  <si>
    <t>9 to Phil</t>
  </si>
  <si>
    <t>Battleaxe with advantage</t>
  </si>
  <si>
    <t>Warhammer with advantage</t>
  </si>
  <si>
    <t>10 to Juam</t>
  </si>
  <si>
    <t>11 to Juam</t>
  </si>
  <si>
    <t>14 to Juam</t>
  </si>
  <si>
    <t>Healing Word (1st), Keg heals 6 points</t>
  </si>
  <si>
    <t>Throwing Star with advantage</t>
  </si>
  <si>
    <t>5 to Juam</t>
  </si>
  <si>
    <t>8 to Juam</t>
  </si>
  <si>
    <t>8 Fire to Juam</t>
  </si>
  <si>
    <t>Cure Wounds (1st), Keg heals 12 points</t>
  </si>
  <si>
    <t>bad math/mod</t>
  </si>
  <si>
    <t>Shillelagh</t>
  </si>
  <si>
    <t>16 to Guard</t>
  </si>
  <si>
    <t>18 to Guard</t>
  </si>
  <si>
    <t>4 (8/2) to Nila</t>
  </si>
  <si>
    <t>Against trap</t>
  </si>
  <si>
    <t>8 to Nott</t>
  </si>
  <si>
    <t>Healing Word (1st), Asar heals 7 points</t>
  </si>
  <si>
    <t>Healing Word (1st), Ketor heals 5 points, is conscious</t>
  </si>
  <si>
    <t>C2E029</t>
  </si>
  <si>
    <t>TTBB1000</t>
  </si>
  <si>
    <t>11 to Guard 2</t>
  </si>
  <si>
    <t>6 to Guard 2</t>
  </si>
  <si>
    <t>14 Radiant to Guard 2</t>
  </si>
  <si>
    <t>12 to Guard 2</t>
  </si>
  <si>
    <t>Bad math/mod</t>
  </si>
  <si>
    <t>10 to Protto</t>
  </si>
  <si>
    <t>Spiritual Weapon against Ruzza</t>
  </si>
  <si>
    <t>TTBB1000 against Ruzza</t>
  </si>
  <si>
    <t>6 to Ruzza</t>
  </si>
  <si>
    <t>11 to Ruzza</t>
  </si>
  <si>
    <t>Thrown Arrow with disadvantage</t>
  </si>
  <si>
    <t>With advantage, not rolled</t>
  </si>
  <si>
    <t>8 to Door</t>
  </si>
  <si>
    <t>Battleaxe and Warhammer</t>
  </si>
  <si>
    <t>10 Fire to Beau</t>
  </si>
  <si>
    <t>6 Fire to Keg</t>
  </si>
  <si>
    <t>12 Fire to Keg</t>
  </si>
  <si>
    <t>Greater Healing Potion, Beau heals 14 points</t>
  </si>
  <si>
    <t>Cure Wounds, Beau heals 12 points</t>
  </si>
  <si>
    <t>Cure Wounds, Keg heals 10 points</t>
  </si>
  <si>
    <t>Duchess</t>
  </si>
  <si>
    <t>7 to Protto</t>
  </si>
  <si>
    <t>10 to Guard</t>
  </si>
  <si>
    <t>17 to Protto</t>
  </si>
  <si>
    <t>9 to Protto</t>
  </si>
  <si>
    <t>19 Fire to Lorenzo</t>
  </si>
  <si>
    <t>10 to Ruzza</t>
  </si>
  <si>
    <t>12 to Ruzza</t>
  </si>
  <si>
    <t>5 to Ruzza</t>
  </si>
  <si>
    <t>Beau is held</t>
  </si>
  <si>
    <t>4 (9/2) Radiant to Ruzza</t>
  </si>
  <si>
    <t>Spirit Guardians damage</t>
  </si>
  <si>
    <t>TTBB1000 SA</t>
  </si>
  <si>
    <t>17 to Ruzza</t>
  </si>
  <si>
    <t>7 to Ruzza</t>
  </si>
  <si>
    <t>14 Fire to Lorenzo</t>
  </si>
  <si>
    <t>9 (18/2) Radiant to Lorenzo</t>
  </si>
  <si>
    <t>Potion of Regular Healing, Caleb heals 7 points</t>
  </si>
  <si>
    <t>Javelin (Disregarded)</t>
  </si>
  <si>
    <t>Disregarded (wrong dice)</t>
  </si>
  <si>
    <t>7 to Lorenzo</t>
  </si>
  <si>
    <t>5 to Lorenzo</t>
  </si>
  <si>
    <t>TTBB1000 , bad math/mod?</t>
  </si>
  <si>
    <t>22 Cold to Keg</t>
  </si>
  <si>
    <t>22 Cold to Caduceus</t>
  </si>
  <si>
    <t>44 Cold to Shakäste</t>
  </si>
  <si>
    <t>Agaisnt Cone of Cold, Shakäste is unconscious</t>
  </si>
  <si>
    <t>44 Cold to Beau</t>
  </si>
  <si>
    <t>Against Cone of Cold, Beau is unconscious</t>
  </si>
  <si>
    <t>Battleaxe AoO</t>
  </si>
  <si>
    <t>9 to Lorenzo</t>
  </si>
  <si>
    <t>Staff w/ Stunning Strike (Lorenzo Stunned)</t>
  </si>
  <si>
    <t>8 to Lorenzo</t>
  </si>
  <si>
    <t>Fire Bolt with advantage</t>
  </si>
  <si>
    <t>6 Fire to Lorenzo</t>
  </si>
  <si>
    <t>Potion of Regular Healing, Caduceus heals 7 points</t>
  </si>
  <si>
    <t>Potion of Greater Healing, Shakäste heals 15 points, is conscious</t>
  </si>
  <si>
    <t>Mass Healing Word, All but Caleb heal 7 points</t>
  </si>
  <si>
    <t>TTBB1000 SA with Fury of the Small</t>
  </si>
  <si>
    <t>22 to Lorenzo</t>
  </si>
  <si>
    <t>11 Fire to Lorenzo</t>
  </si>
  <si>
    <t>C2E030</t>
  </si>
  <si>
    <t>Cure Wounds (2nd), Caleb heals 13 points</t>
  </si>
  <si>
    <t>Taste</t>
  </si>
  <si>
    <t>C2E031</t>
  </si>
  <si>
    <t>Forgery</t>
  </si>
  <si>
    <t>Dex + Prof</t>
  </si>
  <si>
    <t>Unannounced nat1 or bad math</t>
  </si>
  <si>
    <t>Against Extort Truth</t>
  </si>
  <si>
    <t>1 to Beau</t>
  </si>
  <si>
    <t>11 to Nott</t>
  </si>
  <si>
    <t>Against Bead of Force</t>
  </si>
  <si>
    <t>C2E032</t>
  </si>
  <si>
    <t>Tinkertop Boltblaster 1000 SA</t>
  </si>
  <si>
    <t>25 to Ettin 1</t>
  </si>
  <si>
    <t>Summer's Dance Falchion</t>
  </si>
  <si>
    <t>9 to Ettin 1</t>
  </si>
  <si>
    <t>4 to Ettin 2</t>
  </si>
  <si>
    <t>Called as 5, told Matt total was 13</t>
  </si>
  <si>
    <t>5 to Ettin 1</t>
  </si>
  <si>
    <t>18 Necrotic to Ettin 1</t>
  </si>
  <si>
    <t>21 to Ettin 1</t>
  </si>
  <si>
    <t>8 to Ettin 2</t>
  </si>
  <si>
    <t>1 to Ettin 2</t>
  </si>
  <si>
    <t>Enlarge damage</t>
  </si>
  <si>
    <t>C2E033</t>
  </si>
  <si>
    <t>Unarmed strike</t>
  </si>
  <si>
    <t>C2E034</t>
  </si>
  <si>
    <t>C2E035</t>
  </si>
  <si>
    <t>Staff Sentinel</t>
  </si>
  <si>
    <t>12 Fire to Ettin 2</t>
  </si>
  <si>
    <t>2 Fire to Ettin 2</t>
  </si>
  <si>
    <t>Beetles</t>
  </si>
  <si>
    <t>Bite</t>
  </si>
  <si>
    <t>7 to Ettin 2</t>
  </si>
  <si>
    <t>9 to Ettin 2</t>
  </si>
  <si>
    <t>24 to Ettin 2</t>
  </si>
  <si>
    <t>16 Fire to Ettin 2</t>
  </si>
  <si>
    <t>25 Fire to Ettin 2</t>
  </si>
  <si>
    <t>Fireball, HDYWTDT</t>
  </si>
  <si>
    <t>Cure Wounds (3rd), Caleb heals 19 points</t>
  </si>
  <si>
    <t>Throwing Star against WE</t>
  </si>
  <si>
    <t>6 (13/2) Bludgeoning WE</t>
  </si>
  <si>
    <t>Staff against WE1</t>
  </si>
  <si>
    <t>3 (7/2) Bludgeoning to WE1</t>
  </si>
  <si>
    <t>Unarmed Strike against WE1</t>
  </si>
  <si>
    <t>Spiritual Weapon against WE1</t>
  </si>
  <si>
    <t>11 Force to WE1</t>
  </si>
  <si>
    <t>11 Necrotic to WE1</t>
  </si>
  <si>
    <t>Toll the Dead against WE1</t>
  </si>
  <si>
    <t>Eldritch Blast against WE1</t>
  </si>
  <si>
    <t>5 Force to WE1</t>
  </si>
  <si>
    <t>TTBB1000 against WE2</t>
  </si>
  <si>
    <t>17 Piercing to WE2</t>
  </si>
  <si>
    <t>1 Piercing to WE2</t>
  </si>
  <si>
    <t>Additional SA die</t>
  </si>
  <si>
    <t>9 Bludgeoning to WE1</t>
  </si>
  <si>
    <t>10 Bludgeoning to WE1</t>
  </si>
  <si>
    <t>Guiding Bolt against WE2</t>
  </si>
  <si>
    <t>15 Radiant to WE2</t>
  </si>
  <si>
    <t>12 Radiant to WE2</t>
  </si>
  <si>
    <t>Summer's Dance Falchion against WE2</t>
  </si>
  <si>
    <t>8 Thunder to WE2</t>
  </si>
  <si>
    <t>Booming Blade</t>
  </si>
  <si>
    <t>9 Thunder to WE2</t>
  </si>
  <si>
    <t>Booming Blade secondary damage</t>
  </si>
  <si>
    <t>Melf's Acid Arrow to WE1</t>
  </si>
  <si>
    <t>4 (9/2) Acid to WE1</t>
  </si>
  <si>
    <t>WE1 dies</t>
  </si>
  <si>
    <t>WE2 dies</t>
  </si>
  <si>
    <t>10 Healing to Caleb</t>
  </si>
  <si>
    <t>Cure Wounds</t>
  </si>
  <si>
    <t>Throwing Star against Algar</t>
  </si>
  <si>
    <t>9 Piercing against Algar</t>
  </si>
  <si>
    <t>12 (24/2) Bludgeoning to Caleb</t>
  </si>
  <si>
    <t>24 Bludgeoning to Caduceus</t>
  </si>
  <si>
    <t>24 Bludgeoning to Yasha</t>
  </si>
  <si>
    <t>Swarm of Beetles bite against WE</t>
  </si>
  <si>
    <t>Unarmed Strike (Sentinel) against WE</t>
  </si>
  <si>
    <t>6 Bludgeoning to WE</t>
  </si>
  <si>
    <t>19 Thunder to G1, 9 (19/2) Thunder to Algar and G2</t>
  </si>
  <si>
    <t>Magician's Judge against WE</t>
  </si>
  <si>
    <t>13 Slashing to WE</t>
  </si>
  <si>
    <t>34 Fire to G1, 17 (34/2) FIre to G2 and Algar</t>
  </si>
  <si>
    <t>Spiritual Weapon against Algar</t>
  </si>
  <si>
    <t>10 Force to Algar</t>
  </si>
  <si>
    <t>TTBB1000 against WE</t>
  </si>
  <si>
    <t>Throwing Star against G2</t>
  </si>
  <si>
    <t>25 bludgeoning to Caduceus</t>
  </si>
  <si>
    <t>Caduceus is unconscious</t>
  </si>
  <si>
    <t>25 bludgeoning to Caleb</t>
  </si>
  <si>
    <t>Caleb is unconscious</t>
  </si>
  <si>
    <t>7 Cold to Algar, 3 (7/2) Cold to G1 and G2</t>
  </si>
  <si>
    <t>Algar is unconscious</t>
  </si>
  <si>
    <t>18 Slashing to WE</t>
  </si>
  <si>
    <t>Reckless Magician's Judge against WE</t>
  </si>
  <si>
    <t>15 Slashing to WE</t>
  </si>
  <si>
    <t>19 Healing to Caduceus</t>
  </si>
  <si>
    <t>Cure Wounds (3rd)</t>
  </si>
  <si>
    <t>2 (5/2) to G1 and G2</t>
  </si>
  <si>
    <t>Algar autofails death save</t>
  </si>
  <si>
    <t>7 healing to Caleb</t>
  </si>
  <si>
    <t>Healing Potion, Caleb is conscious</t>
  </si>
  <si>
    <t>AoO against WE</t>
  </si>
  <si>
    <t>13 Cold to Jester</t>
  </si>
  <si>
    <t>5 (11/2) Cold to WE</t>
  </si>
  <si>
    <t>10 bludgeoning to Fjord</t>
  </si>
  <si>
    <t>21 bludgeoning to Beau</t>
  </si>
  <si>
    <t>Nat19</t>
  </si>
  <si>
    <t>10 Force to G1</t>
  </si>
  <si>
    <t>G1 dies</t>
  </si>
  <si>
    <t>17 slashing to WE</t>
  </si>
  <si>
    <t>WE dies</t>
  </si>
  <si>
    <t>10 (20/2) to Fire Zsundie</t>
  </si>
  <si>
    <t>22 Healing to Caduceus</t>
  </si>
  <si>
    <t>Spiritual Weapon against G2</t>
  </si>
  <si>
    <t>12 Force to G2</t>
  </si>
  <si>
    <t>G2 dies</t>
  </si>
  <si>
    <t>12 (24/2) bludgeoning to Caleb</t>
  </si>
  <si>
    <t>12 (24/2) bludgeoning to Caduceus</t>
  </si>
  <si>
    <t>13 Healing to Caleb</t>
  </si>
  <si>
    <t>Summer's Dance Falchion against Algar</t>
  </si>
  <si>
    <t>All except Nott heal 14</t>
  </si>
  <si>
    <t>Prayer of Healing</t>
  </si>
  <si>
    <t>dex+prof</t>
  </si>
  <si>
    <t>Decision where to send Algar</t>
  </si>
  <si>
    <t>11 radiant to Fjord's Specter</t>
  </si>
  <si>
    <t>3 radiant to Fjord's Specter</t>
  </si>
  <si>
    <t>dex+prof, fragment of possibility used</t>
  </si>
  <si>
    <t>Throw deflected missile back</t>
  </si>
  <si>
    <t>7 to Bowman</t>
  </si>
  <si>
    <t>8 to bowman</t>
  </si>
  <si>
    <t>8 Thunder to Marius</t>
  </si>
  <si>
    <t>Staff against Captain</t>
  </si>
  <si>
    <t>6 to Captain</t>
  </si>
  <si>
    <t>TTBB1000 SA against Captain</t>
  </si>
  <si>
    <t>21 to Captain</t>
  </si>
  <si>
    <t>30 to Captain</t>
  </si>
  <si>
    <t>Magician's Judge against Captain</t>
  </si>
  <si>
    <t>34 to Captain</t>
  </si>
  <si>
    <t>Captain dies</t>
  </si>
  <si>
    <t>TTBB1000 SA against Enforcer</t>
  </si>
  <si>
    <t>20 to Bowman</t>
  </si>
  <si>
    <t>8 to Bowman</t>
  </si>
  <si>
    <t>Bowman dies</t>
  </si>
  <si>
    <t>27 to enforcer and Marius(?), 13 to Bowman and Bowman(?)</t>
  </si>
  <si>
    <t>Beau heals 8</t>
  </si>
  <si>
    <t>Healing Word</t>
  </si>
  <si>
    <t>Nat15</t>
  </si>
  <si>
    <t>Disregarded due advantage</t>
  </si>
  <si>
    <t>Eldritch Blast against Enforcer</t>
  </si>
  <si>
    <t>11 to Enforcer</t>
  </si>
  <si>
    <t>10 to Enforcer</t>
  </si>
  <si>
    <t>Enforcer dies</t>
  </si>
  <si>
    <t>23 to Enforcer</t>
  </si>
  <si>
    <t>Unarmed Strike against Bowman</t>
  </si>
  <si>
    <t>9 to Bowman</t>
  </si>
  <si>
    <t>Glove of Scorching Ray against dock</t>
  </si>
  <si>
    <t>Nat17</t>
  </si>
  <si>
    <t>12 to dock</t>
  </si>
  <si>
    <t>bad mod</t>
  </si>
  <si>
    <t>17 to Enforcer</t>
  </si>
  <si>
    <t>Catapult against Enforcer</t>
  </si>
  <si>
    <t>Hellish Rebuke against Enforcer</t>
  </si>
  <si>
    <t>Fjord heals 7 points</t>
  </si>
  <si>
    <t>Everyone heals 16</t>
  </si>
  <si>
    <t>Handaxe against Enforcer</t>
  </si>
  <si>
    <t>C2E036</t>
  </si>
  <si>
    <t>Enforcer heals 11 points, is conscious</t>
  </si>
  <si>
    <t>Healing Word (3rd)</t>
  </si>
  <si>
    <t>INT+prof</t>
  </si>
  <si>
    <t>DEX+prof</t>
  </si>
  <si>
    <t>with Boots of Alert</t>
  </si>
  <si>
    <t>Spiritual Weapon against Singing Harpy</t>
  </si>
  <si>
    <t>12 to Singing Harpy</t>
  </si>
  <si>
    <t>7 to Singing Harpy</t>
  </si>
  <si>
    <t>Swarm of Beetles Bite against Singing Harpy</t>
  </si>
  <si>
    <t>15 to Singing Harpy</t>
  </si>
  <si>
    <t>Nat10</t>
  </si>
  <si>
    <t>Magician's Judge against Harpy Holding Deckhand</t>
  </si>
  <si>
    <t>13 to Harpy Holding Deckhand</t>
  </si>
  <si>
    <t>TTBB1000 against Harpy Holding Deckhand</t>
  </si>
  <si>
    <t>18 to Harpy Holding Deckhand</t>
  </si>
  <si>
    <t>8 to Harpy Holding Deckhand</t>
  </si>
  <si>
    <t>Harpy Holding Deckhand dies</t>
  </si>
  <si>
    <t>Eldritch Blast against Harpy</t>
  </si>
  <si>
    <t>11 to Harpy</t>
  </si>
  <si>
    <t>7 to Harpy</t>
  </si>
  <si>
    <t>Unarmed Strike AoO against Harpy</t>
  </si>
  <si>
    <t>10 to Harpy</t>
  </si>
  <si>
    <t>Unarmed Strike against Harpy</t>
  </si>
  <si>
    <t>19 to Harpy</t>
  </si>
  <si>
    <t>Harpy dies</t>
  </si>
  <si>
    <t>Spiritual Weapon against Harpy</t>
  </si>
  <si>
    <t>8 to Harpy</t>
  </si>
  <si>
    <t>Guiding Bolt against Harpy</t>
  </si>
  <si>
    <t>Guiding Bolt (3rd) against Harpy</t>
  </si>
  <si>
    <t>16 to Harpy</t>
  </si>
  <si>
    <t>TTBB1000 against Harpy</t>
  </si>
  <si>
    <t>11 to hull</t>
  </si>
  <si>
    <t>9 to hull</t>
  </si>
  <si>
    <t>Check</t>
  </si>
  <si>
    <t>general d20 check</t>
  </si>
  <si>
    <t>C2E037</t>
  </si>
  <si>
    <t>C2E038</t>
  </si>
  <si>
    <t>With PWaT and with advantage</t>
  </si>
  <si>
    <t>Nat18</t>
  </si>
  <si>
    <t>With PWaT (rolled by Matt)</t>
  </si>
  <si>
    <t>12 Poison to Caduceus</t>
  </si>
  <si>
    <t>Against Kamadan bite</t>
  </si>
  <si>
    <t>Swarm of Beetles Bite</t>
  </si>
  <si>
    <t>Vampiric Touch</t>
  </si>
  <si>
    <t>10 Necrotic to Kamadan 1</t>
  </si>
  <si>
    <t>Caduceus heals 5 points</t>
  </si>
  <si>
    <t>Against Sleep Breath</t>
  </si>
  <si>
    <t>13 Poison to Caduceus</t>
  </si>
  <si>
    <t>Against Kamadan Bite</t>
  </si>
  <si>
    <t>9 to Kamadan</t>
  </si>
  <si>
    <t>10 to Kamadan</t>
  </si>
  <si>
    <t>11 to Kamadan</t>
  </si>
  <si>
    <t>5 to Kamadan</t>
  </si>
  <si>
    <t>16 to Kamadan</t>
  </si>
  <si>
    <t>7 to Kamadan</t>
  </si>
  <si>
    <t>Caduceus heals 3 points</t>
  </si>
  <si>
    <t>Magician's Judge AoO</t>
  </si>
  <si>
    <t>14 to Kamadan</t>
  </si>
  <si>
    <t>20 to Kamadan</t>
  </si>
  <si>
    <t>TTBB1000 SA with advantage</t>
  </si>
  <si>
    <t>15 to Kamadan</t>
  </si>
  <si>
    <t>TTBB1000 with advantage</t>
  </si>
  <si>
    <t>19 to Kamadan</t>
  </si>
  <si>
    <t>Nat3</t>
  </si>
  <si>
    <t>Cure Wounds, Caduceus heals unknown points</t>
  </si>
  <si>
    <t>Prof+Dex</t>
  </si>
  <si>
    <t>29 to Yuan-Ti 1</t>
  </si>
  <si>
    <t>6 to Yuan-Ti 2</t>
  </si>
  <si>
    <t>17 to Yuan-Ti 2</t>
  </si>
  <si>
    <t>19 Fire to Yuan-Ti 2</t>
  </si>
  <si>
    <t>14 to Guard</t>
  </si>
  <si>
    <t>5 to Broodguard</t>
  </si>
  <si>
    <t>C2E039</t>
  </si>
  <si>
    <t>9 to PB 2</t>
  </si>
  <si>
    <t>8 to PB 1</t>
  </si>
  <si>
    <t>10 to PB 1</t>
  </si>
  <si>
    <t>10 to PB 2</t>
  </si>
  <si>
    <t>17 to PB 1</t>
  </si>
  <si>
    <t>Magician's Judge Sentinel with advantage</t>
  </si>
  <si>
    <t>15 to PB 3</t>
  </si>
  <si>
    <t>12 to MW</t>
  </si>
  <si>
    <t>TTBB1000 Burning Bolt SA</t>
  </si>
  <si>
    <t>34 to MW</t>
  </si>
  <si>
    <t>25 to MW</t>
  </si>
  <si>
    <t>Healing Word, Beau heals 8 points</t>
  </si>
  <si>
    <t>8 to MW</t>
  </si>
  <si>
    <t>31 to MW</t>
  </si>
  <si>
    <t>9 to Vine 1</t>
  </si>
  <si>
    <t>12 to Vine 1</t>
  </si>
  <si>
    <t>11 to Vine 1</t>
  </si>
  <si>
    <t>30 (15 to Vine 1 and Vine 2)</t>
  </si>
  <si>
    <t>Spirit Guardians</t>
  </si>
  <si>
    <t>19 to Vine 1</t>
  </si>
  <si>
    <t>10 to Vine 1</t>
  </si>
  <si>
    <t>8 to Vine 1</t>
  </si>
  <si>
    <t>Nott succeeds 1 death save</t>
  </si>
  <si>
    <t>Nat16</t>
  </si>
  <si>
    <t>5 to Vine 1</t>
  </si>
  <si>
    <t>3 to Vine 2</t>
  </si>
  <si>
    <t>14 to Vine 2</t>
  </si>
  <si>
    <t>Spiritual Guardians</t>
  </si>
  <si>
    <t>26 to Vine 2</t>
  </si>
  <si>
    <t>5 to Vine 2</t>
  </si>
  <si>
    <t>Inflict Wounds (3rd) with advantage</t>
  </si>
  <si>
    <t>38 to Abomination</t>
  </si>
  <si>
    <t>21 to Abomination</t>
  </si>
  <si>
    <t>13 to Abomination</t>
  </si>
  <si>
    <t>11 to Abomination</t>
  </si>
  <si>
    <t>10 cold to Warden</t>
  </si>
  <si>
    <t>Hunger of Hadar damage</t>
  </si>
  <si>
    <t>9 acid to Warden</t>
  </si>
  <si>
    <t>11 cold to Abomination</t>
  </si>
  <si>
    <t>12 to Warden</t>
  </si>
  <si>
    <t>22 to Warden</t>
  </si>
  <si>
    <t>1 head pops off</t>
  </si>
  <si>
    <t>16 to Warden</t>
  </si>
  <si>
    <t>10 to Warden</t>
  </si>
  <si>
    <t>9 to Warden</t>
  </si>
  <si>
    <t>1 head pops off (2 necks cauterized)</t>
  </si>
  <si>
    <t>6 to Warden</t>
  </si>
  <si>
    <t>TTBB1000 Explosive Arrow</t>
  </si>
  <si>
    <t>32 to Warden</t>
  </si>
  <si>
    <t>Magician's Judge Sentinel AoO</t>
  </si>
  <si>
    <t>17 to Warden</t>
  </si>
  <si>
    <t>5 to Warden</t>
  </si>
  <si>
    <t>23 to Warden</t>
  </si>
  <si>
    <t>30 to Warden</t>
  </si>
  <si>
    <t>Healing Word (1st), Beau heals 8 points</t>
  </si>
  <si>
    <t>36 to Warden</t>
  </si>
  <si>
    <t>20 to Abomination</t>
  </si>
  <si>
    <t>10 to Abomination</t>
  </si>
  <si>
    <t>Guiding Bolt with disadvantage</t>
  </si>
  <si>
    <t>Cure Wounds (1st), Beau heals 10 points, is conscious</t>
  </si>
  <si>
    <t>20 to Warden</t>
  </si>
  <si>
    <t>Warden dies- HDYWTDT</t>
  </si>
  <si>
    <t>C2E40</t>
  </si>
  <si>
    <t>30 (12 to Broodguard 1 + 12 to Broodguard 2 
+ 6 (12/2) to Pit Master)</t>
  </si>
  <si>
    <t>9 to Pit Master</t>
  </si>
  <si>
    <t>11 to Pit Master</t>
  </si>
  <si>
    <t>19 to Pit Master</t>
  </si>
  <si>
    <t>13 to Broodguard 2</t>
  </si>
  <si>
    <t>1:07L54</t>
  </si>
  <si>
    <t>Shocking Grasp with disadvantage</t>
  </si>
  <si>
    <t>8 to Broodguard 1</t>
  </si>
  <si>
    <t>10 Necrotic to Broodguard 1</t>
  </si>
  <si>
    <t>9 to Broodguard 2</t>
  </si>
  <si>
    <t>11 to Broodguard 2</t>
  </si>
  <si>
    <t>16 to Pit Master</t>
  </si>
  <si>
    <t>15 to Broodguard 1</t>
  </si>
  <si>
    <t>Shortsword SA with disadvantage</t>
  </si>
  <si>
    <t>15 to Pit Master</t>
  </si>
  <si>
    <t>Caduceus succeeds 1 death save</t>
  </si>
  <si>
    <t>Cure Wounds (1st), Caduceus heals 5 points, is conscious</t>
  </si>
  <si>
    <t>12 to Keg</t>
  </si>
  <si>
    <t>1 point of exhaustion</t>
  </si>
  <si>
    <t>Nat2</t>
  </si>
  <si>
    <t>Unsure if total or natural</t>
  </si>
  <si>
    <t>C2E41</t>
  </si>
  <si>
    <t>Magician's Judge against Guard</t>
  </si>
  <si>
    <t>Unarmed Strike against Guard</t>
  </si>
  <si>
    <t>Vampiric Touch via Frumpkin against Guard</t>
  </si>
  <si>
    <t>Fjord and Soma heal 14</t>
  </si>
  <si>
    <t>Fjord heals 13</t>
  </si>
  <si>
    <t>C2E42</t>
  </si>
  <si>
    <t>4 to Sorris</t>
  </si>
  <si>
    <t>Unarmed Strike (Grapple)</t>
  </si>
  <si>
    <t>Cure Wounds (1st), Sorris heals 6 points</t>
  </si>
  <si>
    <t>Jester heals unknown points</t>
  </si>
  <si>
    <t>To see if the mission will succeed</t>
  </si>
  <si>
    <t>Disregarded due to fragment of possibility</t>
  </si>
  <si>
    <t>With Fragment of Possibility, Nott is confused</t>
  </si>
  <si>
    <t>Cure Wounds (2nd), Waldok heals 18 points</t>
  </si>
  <si>
    <t>Cure Wounds (2nd), Bart heals 21 points</t>
  </si>
  <si>
    <t>C2E43</t>
  </si>
  <si>
    <t>101 Fire {16 [8 (17/2) to Vera+ 8 (17/2) to Crew] + 
85 [17 to Bouldergut + 17 to Crew 
+ 17 to Avantika + 17 to Crew]}</t>
  </si>
  <si>
    <t>Wall of Fire</t>
  </si>
  <si>
    <t>With Boots</t>
  </si>
  <si>
    <t>Counterspell</t>
  </si>
  <si>
    <t>24 Fire to Bouldergut</t>
  </si>
  <si>
    <t>18 Thunder to Bouldergut</t>
  </si>
  <si>
    <t>Thunder Step</t>
  </si>
  <si>
    <t>Against Ice Storm</t>
  </si>
  <si>
    <t>11 (22/2) Cold to Caduceus</t>
  </si>
  <si>
    <t>Disregarded due to Fanatical Focus</t>
  </si>
  <si>
    <t>11 (22/2) Cold to Yasha</t>
  </si>
  <si>
    <t>Against Ice Storm with advantage and with Fanatical Focus</t>
  </si>
  <si>
    <t>14 to Avantika</t>
  </si>
  <si>
    <t>Caleb succeeds 1 death save</t>
  </si>
  <si>
    <t>Healing Word (1st), Yasha heals 9 points</t>
  </si>
  <si>
    <t>Potion of Regular Healing, Caleb heals 9 points, is conscious</t>
  </si>
  <si>
    <t>172 Fire {45 [15 (31/2) to Crew + 15 (31/2) to Crew 
+ 15 (31/2) to Ipess] + 124 [31 to Bouldergut 
+ 31 to Crew + 31 to Vera + 31 to Crew] + 3 to Barlgura}</t>
  </si>
  <si>
    <t>Fireball; 4 Crew, Vera, and Barlgura die</t>
  </si>
  <si>
    <t>Yasha heals unknown points</t>
  </si>
  <si>
    <t>Caduceus heals unknown points</t>
  </si>
  <si>
    <t>Nott heals unknown points</t>
  </si>
  <si>
    <t>C2E044</t>
  </si>
  <si>
    <t>17 radiant to Merrow 1</t>
  </si>
  <si>
    <t>Quarterstaff with disadvantage</t>
  </si>
  <si>
    <t>10 bludgeoning to Merrow 1</t>
  </si>
  <si>
    <t>12 force to Merrow SP</t>
  </si>
  <si>
    <t>11 force to Merrow SP</t>
  </si>
  <si>
    <t>13 slashing to Merrow 1</t>
  </si>
  <si>
    <t>11 bludgeoning to Merrow 1</t>
  </si>
  <si>
    <t>10 slashing to Merrow 1</t>
  </si>
  <si>
    <t>14 slashing to Merrow 3</t>
  </si>
  <si>
    <t>12 radiant to Merrow SP</t>
  </si>
  <si>
    <t>9 bludgeoning to Merrow SP</t>
  </si>
  <si>
    <t>Falchion with disadvantage</t>
  </si>
  <si>
    <t>11 piercing to Merrow SP</t>
  </si>
  <si>
    <t>19 force to Merrow SP</t>
  </si>
  <si>
    <t>Prayer of Healing, Caleb, Beau, and Fjord heal 17 points</t>
  </si>
  <si>
    <t>26 force to seaweed</t>
  </si>
  <si>
    <t>4 radiant to seaweed</t>
  </si>
  <si>
    <t>7 radiant to seaweed</t>
  </si>
  <si>
    <t>Against Lament of the Dead</t>
  </si>
  <si>
    <t>Against Lament of the Dead with Bless</t>
  </si>
  <si>
    <t>Against Lament of the Dead; Bless not rolled, natural value stated</t>
  </si>
  <si>
    <t>18 force to Dashilla</t>
  </si>
  <si>
    <t>33 piercing to Dashilla</t>
  </si>
  <si>
    <t>Falchion Forced Vision with disadvantage and with Bless</t>
  </si>
  <si>
    <t>Witch Bolt with Bless (+1)</t>
  </si>
  <si>
    <t>9 bludgeoning to Dashilla</t>
  </si>
  <si>
    <t>13 radiant to Dashilla</t>
  </si>
  <si>
    <t>Spiritual Weapon (4th) against Dashilla</t>
  </si>
  <si>
    <t>27 force to Dashilla</t>
  </si>
  <si>
    <t>9 radiant to Dashilla</t>
  </si>
  <si>
    <t>Eldritch Blast with disadvantage and with Bless (3)</t>
  </si>
  <si>
    <t>Eldritch Blast with disadvantage and with Bless (1)</t>
  </si>
  <si>
    <t>10 force to Dashilla</t>
  </si>
  <si>
    <t>16 force to Dashilla</t>
  </si>
  <si>
    <t>Potion of Regular Healing, Caleb heals 6 points</t>
  </si>
  <si>
    <t>Forced Vision Falchion</t>
  </si>
  <si>
    <t>Bless roll</t>
  </si>
  <si>
    <t>Healing Word (1st), Beau heals 9 points</t>
  </si>
  <si>
    <t>Spiritual Weapon with disadvantage</t>
  </si>
  <si>
    <t>32 radiant to Dashilla</t>
  </si>
  <si>
    <t>Against Tethering Walls</t>
  </si>
  <si>
    <t>Against Tethering Walls with advantage</t>
  </si>
  <si>
    <t>20 piercing to Dashilla</t>
  </si>
  <si>
    <t>2 (5/2) to Dashilla</t>
  </si>
  <si>
    <t>15 cold to Dashilla</t>
  </si>
  <si>
    <t>19 force to Dashilla</t>
  </si>
  <si>
    <t>5 to Ghost</t>
  </si>
  <si>
    <t>10 radiant to Ghost</t>
  </si>
  <si>
    <t>29 piercing to Ghost</t>
  </si>
  <si>
    <t>Cure Wounds, Caleb heals 6 points</t>
  </si>
  <si>
    <t>Cure Wounds, Fjord heals 12 points</t>
  </si>
  <si>
    <t>C2E045</t>
  </si>
  <si>
    <t>Tinker's Tools</t>
  </si>
  <si>
    <t>6 (13/2) Fire to Nott</t>
  </si>
  <si>
    <t>Explosive Arrow Accident</t>
  </si>
  <si>
    <t>Cure Wounds (1st), Nott heals unknown points</t>
  </si>
  <si>
    <t>Against Tasha's Hideous Laughter</t>
  </si>
  <si>
    <t>Twiggy</t>
  </si>
  <si>
    <t>Against Suggestion with advantage</t>
  </si>
  <si>
    <t>9 (18/2) Lightning to Twiggy</t>
  </si>
  <si>
    <t>Against Lightning Breath Statue</t>
  </si>
  <si>
    <t>18 Lightning to Caleb</t>
  </si>
  <si>
    <t>Cure Wounds, Caleb heals 13 points</t>
  </si>
  <si>
    <t>Inflict Wounds (2nd)</t>
  </si>
  <si>
    <t>20 Necrotic to Mimic</t>
  </si>
  <si>
    <t>14 Radian to Mimic</t>
  </si>
  <si>
    <t>Unknown Melee SA</t>
  </si>
  <si>
    <t>19 to Mimic</t>
  </si>
  <si>
    <t>28 to Mimic</t>
  </si>
  <si>
    <t>Which arrow used</t>
  </si>
  <si>
    <t>4 to Fjord</t>
  </si>
  <si>
    <t>5 to Beau</t>
  </si>
  <si>
    <t>Summoned Creature</t>
  </si>
  <si>
    <t>Fire Elemental</t>
  </si>
  <si>
    <t>Fire Elemental Slam</t>
  </si>
  <si>
    <t>8 Fire to Dragon</t>
  </si>
  <si>
    <t>Against Lightning Breath</t>
  </si>
  <si>
    <t>55 Lightning to Fire Elemental</t>
  </si>
  <si>
    <t>Fire Elemental Against Lightning Breath</t>
  </si>
  <si>
    <t>Fire Elemental Touch AoO</t>
  </si>
  <si>
    <t>10 Fire to Dragon</t>
  </si>
  <si>
    <t>16 to Dragon</t>
  </si>
  <si>
    <t>12 to Dragon</t>
  </si>
  <si>
    <t>9 Fire (1 to Weasel!Dragon + 8 to Dragon)</t>
  </si>
  <si>
    <t>11 to Dragon</t>
  </si>
  <si>
    <t>6 to Dragon</t>
  </si>
  <si>
    <t>25 (51/2) Lightning to Jester</t>
  </si>
  <si>
    <t>13 Fire to Dragon</t>
  </si>
  <si>
    <t>6 Fire to Dragon</t>
  </si>
  <si>
    <t>7 to Dragon</t>
  </si>
  <si>
    <t>10 to Dragon</t>
  </si>
  <si>
    <t>Shortbow SA with advantage</t>
  </si>
  <si>
    <t>27 to Dragon</t>
  </si>
  <si>
    <t>Who Fire Elemental Attacks</t>
  </si>
  <si>
    <t>Infliect Wounds (3rd)</t>
  </si>
  <si>
    <t>5 to Caleb</t>
  </si>
  <si>
    <t>5 to Nott</t>
  </si>
  <si>
    <t>Explosive Arrow SA</t>
  </si>
  <si>
    <t>18 to Dragon</t>
  </si>
  <si>
    <t>Arrow SA Damage</t>
  </si>
  <si>
    <t>11 Fire to Dragon</t>
  </si>
  <si>
    <t>Explosive Damage</t>
  </si>
  <si>
    <t>11 Fire to Caleb</t>
  </si>
  <si>
    <t>Against Explosive Arrow</t>
  </si>
  <si>
    <t>Against TTBB1000 Critical Fail</t>
  </si>
  <si>
    <t>2 to Nott</t>
  </si>
  <si>
    <t>Cure Wounds (3rd), Jester heals 8 points</t>
  </si>
  <si>
    <t>20 to Dragon</t>
  </si>
  <si>
    <t>51 to Dragon</t>
  </si>
  <si>
    <t>Prayer of Healing, All except Caleb heal 23 points</t>
  </si>
  <si>
    <t>C2E046</t>
  </si>
  <si>
    <t>30 to Lightning Creature</t>
  </si>
  <si>
    <t>23 Lightning to Yasha</t>
  </si>
  <si>
    <t>Against Anger of the Tempest with advantage</t>
  </si>
  <si>
    <t>Cure Wounds (3rd), Yasha heals 20 points</t>
  </si>
  <si>
    <t>19 to Lightning Creature</t>
  </si>
  <si>
    <t>10 to Lightning Creature</t>
  </si>
  <si>
    <t>13 (26/2) Lightning to Yasha</t>
  </si>
  <si>
    <t>25 to Lightning Creature</t>
  </si>
  <si>
    <t>13 Lightning to Yasha</t>
  </si>
  <si>
    <t>Cure Wounds (3rd), Yasha heals 14 points</t>
  </si>
  <si>
    <t>Cure Wounds (3rd), Yasha heals 21 points</t>
  </si>
  <si>
    <t>TTBB1000 with disadvantage</t>
  </si>
  <si>
    <t>21 to Sea Spawn</t>
  </si>
  <si>
    <t>11 to Sea Spawn</t>
  </si>
  <si>
    <t>13 to Sea Spawn</t>
  </si>
  <si>
    <t>14 to Sea Spawn</t>
  </si>
  <si>
    <t>Unarmed Strike with advantage and disadvantage</t>
  </si>
  <si>
    <t>Disregarded due to disadvantage and advantage</t>
  </si>
  <si>
    <t>5 to Sea Spawn</t>
  </si>
  <si>
    <t>20 to Sea Spawn</t>
  </si>
  <si>
    <t>27 to Sea Spawn</t>
  </si>
  <si>
    <t>8 to Sea Spawn</t>
  </si>
  <si>
    <t>Staff with disadvantage</t>
  </si>
  <si>
    <t>12 to Sea Spawn</t>
  </si>
  <si>
    <t>10 to Sea Spawn</t>
  </si>
  <si>
    <t>6 to Sea Spawn</t>
  </si>
  <si>
    <t>22 to Sea Spawn</t>
  </si>
  <si>
    <t>C2E047</t>
  </si>
  <si>
    <t>25 to Deep Scion</t>
  </si>
  <si>
    <t>Against Psychic Screech</t>
  </si>
  <si>
    <t>Against Psychic Screech with Bless</t>
  </si>
  <si>
    <t>10 to Deep Scion</t>
  </si>
  <si>
    <t>Against Tentacle</t>
  </si>
  <si>
    <t>Bless</t>
  </si>
  <si>
    <t>Magician's Judge with Bless</t>
  </si>
  <si>
    <t>15 to Deep Scion</t>
  </si>
  <si>
    <t>Magician's Judge with Bless, Disregarded</t>
  </si>
  <si>
    <t>12 to Deep Scion</t>
  </si>
  <si>
    <t>Magic Missile (2nd)</t>
  </si>
  <si>
    <t>14 to Chuul 1</t>
  </si>
  <si>
    <t>13 to Chuul 1</t>
  </si>
  <si>
    <t>12 to Chuul</t>
  </si>
  <si>
    <t>Healing Word (1st), Beau heals 6 points</t>
  </si>
  <si>
    <t>Staff AoO with disadvantage</t>
  </si>
  <si>
    <t>6 to Chuul 4</t>
  </si>
  <si>
    <t>Against Tentacle with Bless</t>
  </si>
  <si>
    <t>Magician's Judge Reckless with Bless</t>
  </si>
  <si>
    <t>34 to Chuul 2</t>
  </si>
  <si>
    <t>12 to Chuul 2</t>
  </si>
  <si>
    <t>3 to Chuul 4</t>
  </si>
  <si>
    <t>Phantasmal Force</t>
  </si>
  <si>
    <t>33 to Chuul 1</t>
  </si>
  <si>
    <t>10 to Chuul 1</t>
  </si>
  <si>
    <t>9 to Chuul 1</t>
  </si>
  <si>
    <t>22 to Chuul 4</t>
  </si>
  <si>
    <t>Magic Missile (4th)</t>
  </si>
  <si>
    <t>Unarmed Strike Sentinel with disadvantage</t>
  </si>
  <si>
    <t>Summer's Dance Falchion with Bless and with advantage</t>
  </si>
  <si>
    <t>11 to Chuul 1</t>
  </si>
  <si>
    <t>7 to Chuul 1</t>
  </si>
  <si>
    <t>12 Necrotic to Chuul 3</t>
  </si>
  <si>
    <t>14 to Chuul 3</t>
  </si>
  <si>
    <t>Shield of Retribution</t>
  </si>
  <si>
    <t>38 (17x2) to Chuul 2</t>
  </si>
  <si>
    <t>9 to Chuul 4</t>
  </si>
  <si>
    <t>6 to Chuul 1</t>
  </si>
  <si>
    <t>TTBB1000 with advantage, Disregarded</t>
  </si>
  <si>
    <t>22 to Chuul 1</t>
  </si>
  <si>
    <t>7 to Chuul 4</t>
  </si>
  <si>
    <t>5 Psychic to Chuul 4</t>
  </si>
  <si>
    <t>15 to Chuul 3</t>
  </si>
  <si>
    <t>Magic Missile (3rd)</t>
  </si>
  <si>
    <t>10 (20/2) to Chuul 4</t>
  </si>
  <si>
    <t>12 to Chuul 4</t>
  </si>
  <si>
    <t>14 Necrotic to Chuul 3</t>
  </si>
  <si>
    <t>Concentration, Bless fades</t>
  </si>
  <si>
    <t>7 Radian to Chuul 3</t>
  </si>
  <si>
    <t>Against Tentacle with proficiency (Transmuter's Stone)</t>
  </si>
  <si>
    <t>7 to Chuul 3</t>
  </si>
  <si>
    <t>Unarmed Strike with disadvantage and with Bless</t>
  </si>
  <si>
    <t>23 to Chuul 3</t>
  </si>
  <si>
    <t>Beau heals 44 points</t>
  </si>
  <si>
    <t>Caleb heals 23 points</t>
  </si>
  <si>
    <t>Yasha heals 15 points</t>
  </si>
  <si>
    <t>15 to Jester</t>
  </si>
  <si>
    <t>Escaping the temple</t>
  </si>
  <si>
    <t>7 (15/2) to Beau</t>
  </si>
  <si>
    <t>15 to Fjord</t>
  </si>
  <si>
    <t>Percentage</t>
  </si>
  <si>
    <t>Cannon</t>
  </si>
  <si>
    <t>30 to Salty Criss</t>
  </si>
  <si>
    <t>With advantage, Disregarded due to fragment of possibility</t>
  </si>
  <si>
    <t>With fragment of possibility and proficiency</t>
  </si>
  <si>
    <t>C2E048</t>
  </si>
  <si>
    <t>With fragment of possibility (dex+prof)</t>
  </si>
  <si>
    <t>Alchemist Kit</t>
  </si>
  <si>
    <t>C2E049</t>
  </si>
  <si>
    <t>As Dire Honey Badger (+3 mod)</t>
  </si>
  <si>
    <t>C2E050</t>
  </si>
  <si>
    <t>19 Cold to Roper 2</t>
  </si>
  <si>
    <t>7 to Roper 2</t>
  </si>
  <si>
    <t>Summer's Dance Falchion with advantage</t>
  </si>
  <si>
    <t>15 to Roper 2</t>
  </si>
  <si>
    <t>29 to Roper 1</t>
  </si>
  <si>
    <t>Swarm of Beetles</t>
  </si>
  <si>
    <t>10 to Roper 2</t>
  </si>
  <si>
    <t>30 to Roper 2</t>
  </si>
  <si>
    <t>11 to Roper 2</t>
  </si>
  <si>
    <t>14 (10 + 4 Necrotic) to Roper 2</t>
  </si>
  <si>
    <t>19 (14 + 5 Necrotic) to Roper 2</t>
  </si>
  <si>
    <t>10 to Roper 1</t>
  </si>
  <si>
    <t>16 to Roper 1</t>
  </si>
  <si>
    <t>12 to Roper 1</t>
  </si>
  <si>
    <t>13 to Roper 1</t>
  </si>
  <si>
    <t>18 to Roper 1</t>
  </si>
  <si>
    <t>19 (15 + 4 Necrotic) to Roper 1</t>
  </si>
  <si>
    <t>Pistol with disadvantage</t>
  </si>
  <si>
    <t>15 Radiant to Roper 1</t>
  </si>
  <si>
    <t>HDYWTDT (Mighty Nein)</t>
  </si>
  <si>
    <t>Prayer of Healing, Jester and Caleb heal 12 points</t>
  </si>
  <si>
    <t>Cure Wounds (2nd), Jester heals unknown points</t>
  </si>
  <si>
    <t>Spurt</t>
  </si>
  <si>
    <t>Scorpion on a Stick</t>
  </si>
  <si>
    <t>Against scorpion poison</t>
  </si>
  <si>
    <t>7 Poison to Nott</t>
  </si>
  <si>
    <t>Against Command</t>
  </si>
  <si>
    <t>Against skunk spray</t>
  </si>
  <si>
    <t>7 (14/2) to Nott</t>
  </si>
  <si>
    <t>48 Fire to Nott</t>
  </si>
  <si>
    <t>Lava, Nott is unconscious</t>
  </si>
  <si>
    <t>36 Necrotic to Fire Giant</t>
  </si>
  <si>
    <t>C2E051</t>
  </si>
  <si>
    <t>Cure Wounds (2nd), Nott heals 13 points</t>
  </si>
  <si>
    <t>Prayer of Healing; Nott, Fjord, and Caleb heal 16 points</t>
  </si>
  <si>
    <t>Prayer of Healing; Fjord and Nott heal 25 points</t>
  </si>
  <si>
    <t>9 to Warrior</t>
  </si>
  <si>
    <t>9 to Shadow Warrior</t>
  </si>
  <si>
    <t>6 to Warrior</t>
  </si>
  <si>
    <t>16 (32/2) Poison to Fjord</t>
  </si>
  <si>
    <t>Against Cloudkill</t>
  </si>
  <si>
    <t>16 (32/2) Poison to Yasha</t>
  </si>
  <si>
    <t>16 (32/2) Poison to Caleb</t>
  </si>
  <si>
    <t>Against Cloudkill with transmuter's stone</t>
  </si>
  <si>
    <t>32 Poison to Nott</t>
  </si>
  <si>
    <t>16 (32/2) Poison to Jester)</t>
  </si>
  <si>
    <t>32 Poison to Caduceus</t>
  </si>
  <si>
    <t>Concentration with advantage and with transmuter's stone</t>
  </si>
  <si>
    <t>22 to Warrior</t>
  </si>
  <si>
    <t>Nugget</t>
  </si>
  <si>
    <t>16 (32/2) Poison to Nugget</t>
  </si>
  <si>
    <t>Barlgura</t>
  </si>
  <si>
    <t>Magician's Judge (Thrown) Reckless</t>
  </si>
  <si>
    <t>18 to Warrior</t>
  </si>
  <si>
    <t>10 to Warrior</t>
  </si>
  <si>
    <t>25 to Gnoll, 25 to Gnoll, 25 to Gnoll, 12 (25/2) to Gnoll, 12 (25/2) to Mage</t>
  </si>
  <si>
    <t>28 to Mage</t>
  </si>
  <si>
    <t>14 Force to Fjord</t>
  </si>
  <si>
    <t>Against Compress Gravity</t>
  </si>
  <si>
    <t>14 Force to Caleb</t>
  </si>
  <si>
    <t>Against Compress Gravity with Bless and with transmuter's stone</t>
  </si>
  <si>
    <t>Concentration with Bless</t>
  </si>
  <si>
    <t>Concentration with Bless and with transmuter's stone and with advantage</t>
  </si>
  <si>
    <t>17 Force to Fjord</t>
  </si>
  <si>
    <t>Against Vacuum Blast with Bless</t>
  </si>
  <si>
    <t>17 Force to Caleb</t>
  </si>
  <si>
    <t>Concentration with advantage and Bless</t>
  </si>
  <si>
    <t>Barlgura, Disregarded due to advantage</t>
  </si>
  <si>
    <t>Barlgura Bite Reckless</t>
  </si>
  <si>
    <t>Barlgura Fist Reckless</t>
  </si>
  <si>
    <t>10 to Mage</t>
  </si>
  <si>
    <t>12 to Mage</t>
  </si>
  <si>
    <t>11 to Gnoll</t>
  </si>
  <si>
    <t>8 to Gnoll</t>
  </si>
  <si>
    <t>Handaxe with advantage</t>
  </si>
  <si>
    <t>13 to Warrior</t>
  </si>
  <si>
    <t>Spiritual Weapon (4th)</t>
  </si>
  <si>
    <t>Concentration with advantage and with Bless</t>
  </si>
  <si>
    <t>TTBB1000 SA with Bless</t>
  </si>
  <si>
    <t>27 to Mage</t>
  </si>
  <si>
    <t>20 (10x2) to Warrior</t>
  </si>
  <si>
    <t>19 to Warrior</t>
  </si>
  <si>
    <t>Magician's Judge Sentinel</t>
  </si>
  <si>
    <t>15 to Warrior</t>
  </si>
  <si>
    <t>8 (16/2) Cold to Warrior</t>
  </si>
  <si>
    <t>Staff with Bless</t>
  </si>
  <si>
    <t>Fire Bolt with Bless</t>
  </si>
  <si>
    <t>10 Fire to Mage</t>
  </si>
  <si>
    <t>Barlgura, Bite AoO</t>
  </si>
  <si>
    <t>Prayer of Healing; All but Caduceus heal 13 points</t>
  </si>
  <si>
    <t>Fjord heals unknown amount</t>
  </si>
  <si>
    <t>Caleb heals unknown amount</t>
  </si>
  <si>
    <t>Jester heals unknown amount</t>
  </si>
  <si>
    <t>Nott heals unknown amount</t>
  </si>
  <si>
    <t>Caduceus heals unknown amount</t>
  </si>
  <si>
    <t>C2E052</t>
  </si>
  <si>
    <t>TTBB 1000 SA with Bless</t>
  </si>
  <si>
    <t>31 to Shoosuva 1</t>
  </si>
  <si>
    <t>15 to Shoosuva 1</t>
  </si>
  <si>
    <t>8 to Shoosuva 1</t>
  </si>
  <si>
    <t>7 to Shoosuva 1</t>
  </si>
  <si>
    <t>5 Fire to Swarm of Beetles</t>
  </si>
  <si>
    <t>Swarm of Beetles againt Fire Bolt</t>
  </si>
  <si>
    <t>37 to Shoosuva 1</t>
  </si>
  <si>
    <t>13 to Shoosuva 1</t>
  </si>
  <si>
    <t>10 to Shoosuva 1</t>
  </si>
  <si>
    <t>Unconscious</t>
  </si>
  <si>
    <t>Against Stinger with Bless</t>
  </si>
  <si>
    <t>Against Stinger, Nott is poisoned and paralyzed</t>
  </si>
  <si>
    <t>14 (28/2) to Shoosuva 3</t>
  </si>
  <si>
    <t>14 to Rat Swarm 2</t>
  </si>
  <si>
    <t>Unknown to Rat Swarm 2</t>
  </si>
  <si>
    <t>Guiding Bolt (4th)</t>
  </si>
  <si>
    <t>27 Radiant to Shoosuva 2</t>
  </si>
  <si>
    <t>8 to Shoosvua 2</t>
  </si>
  <si>
    <t>22 to Shoosuva 2</t>
  </si>
  <si>
    <t>14 to Shoosuva 2</t>
  </si>
  <si>
    <t>7 to Shoosuva 2</t>
  </si>
  <si>
    <t>10 to Shoosuva 2</t>
  </si>
  <si>
    <t>8 to Shoosuva 2</t>
  </si>
  <si>
    <t>Against Stinger, Yasha is poisoned and paralyzed</t>
  </si>
  <si>
    <t>Against Stinger</t>
  </si>
  <si>
    <t>15 Force to Shoosuva 3</t>
  </si>
  <si>
    <t>7 (14/2) Piercing to Rat Swarm 1</t>
  </si>
  <si>
    <t>31 to Shoosuva 2</t>
  </si>
  <si>
    <t>Thrown vial of acid with disadvantage</t>
  </si>
  <si>
    <t>8 to Rat Swarm 1</t>
  </si>
  <si>
    <t>Against poisoned and paralyzed</t>
  </si>
  <si>
    <t>11 to Rat Swarm 1</t>
  </si>
  <si>
    <t>Prayer of Healing; Yasha, Beau, Nott, and Caduceus heal 21 points</t>
  </si>
  <si>
    <t>C2E053</t>
  </si>
  <si>
    <t>with Fragment of possibility</t>
  </si>
  <si>
    <t>Boots of the Vigilant</t>
  </si>
  <si>
    <t>Quarterstaff against Dairon</t>
  </si>
  <si>
    <t>8 bludgeoning to Dairon</t>
  </si>
  <si>
    <t>Beau is stunned</t>
  </si>
  <si>
    <t>17 Cold to Ogre</t>
  </si>
  <si>
    <t>Quarterstaff against Ogre</t>
  </si>
  <si>
    <t>6 bludgeoning to Ogre</t>
  </si>
  <si>
    <t>9 bludgeoning to Dairon</t>
  </si>
  <si>
    <t>Sentinel attack against Dairon</t>
  </si>
  <si>
    <t>11 bludgeoning to Dairon</t>
  </si>
  <si>
    <t>Jester is stunned</t>
  </si>
  <si>
    <t>17 radiant to Dairon</t>
  </si>
  <si>
    <t>13 radiant to Ogre</t>
  </si>
  <si>
    <t>10 bludgeoning to Dairon</t>
  </si>
  <si>
    <t>Unarmed Strike against Dairon</t>
  </si>
  <si>
    <t>Beau heals 9</t>
  </si>
  <si>
    <t>Cure Wounds, Beau is conscious</t>
  </si>
  <si>
    <t>Jester heals 9</t>
  </si>
  <si>
    <t>Cure Wounds, Jester is conscious</t>
  </si>
  <si>
    <t>Beau heals 14</t>
  </si>
  <si>
    <t>Cure Wounds (2nd)</t>
  </si>
  <si>
    <t>Beau heals 15</t>
  </si>
  <si>
    <t>C2E054</t>
  </si>
  <si>
    <t>Cure Wounds; Beau heals 10 points</t>
  </si>
  <si>
    <t>Cure Wounds; Jester heals 13 points</t>
  </si>
  <si>
    <t>With proficiency</t>
  </si>
  <si>
    <t>6 to Dairon</t>
  </si>
  <si>
    <t>Beau heals unknown points</t>
  </si>
  <si>
    <t>Spritiual Weapon</t>
  </si>
  <si>
    <t>Against Charm with advantage</t>
  </si>
  <si>
    <t>26 to Succubus</t>
  </si>
  <si>
    <t>26 Necrotic to Incubus</t>
  </si>
  <si>
    <t>10 to Succubus</t>
  </si>
  <si>
    <t>6 to Succubus</t>
  </si>
  <si>
    <t>8 to Succubus</t>
  </si>
  <si>
    <t>Melf's Acid Arrow</t>
  </si>
  <si>
    <t>10 Acid to Incubus</t>
  </si>
  <si>
    <t>Summer's Dance Falchion AoO</t>
  </si>
  <si>
    <t>C2E055</t>
  </si>
  <si>
    <t>Unarmed Strike against Quasit 1</t>
  </si>
  <si>
    <t>9 to Quasit 1</t>
  </si>
  <si>
    <t>7 to Quasit 1</t>
  </si>
  <si>
    <t>Quasit 1 dies</t>
  </si>
  <si>
    <t>Beau is frightened</t>
  </si>
  <si>
    <t>Fire Bolt against Quasit 3</t>
  </si>
  <si>
    <t>3 (7/2) to Quasit 3</t>
  </si>
  <si>
    <t>Unarmed Strike against Quasit 3</t>
  </si>
  <si>
    <t>11 to Quasit 3</t>
  </si>
  <si>
    <t>Quasit 3 dies</t>
  </si>
  <si>
    <t>Magician's Judge against Quasit 2</t>
  </si>
  <si>
    <t>Fjord hits Quasit 2 and not Nott</t>
  </si>
  <si>
    <t>11 to Quasit 2</t>
  </si>
  <si>
    <t>Caleb is Charmed</t>
  </si>
  <si>
    <t>34 to Fjord</t>
  </si>
  <si>
    <t>from Caleb's Fireball</t>
  </si>
  <si>
    <t>16 to Yasha</t>
  </si>
  <si>
    <t>16 to Beau</t>
  </si>
  <si>
    <t>34 to Jester</t>
  </si>
  <si>
    <t>34 to Nugget</t>
  </si>
  <si>
    <t>from Caleb's Fireball, Nugget is unconscious</t>
  </si>
  <si>
    <t>Fjord is Charmed</t>
  </si>
  <si>
    <t>against Nott's Tasha's Hideous Laughter</t>
  </si>
  <si>
    <t>against Jester's Deafness, with Transmuter's Stone</t>
  </si>
  <si>
    <t>15 Fire to Jester</t>
  </si>
  <si>
    <t>Against Caleb's Wall of Fire</t>
  </si>
  <si>
    <t>Against Caleb's Wall of Fire, with Evasion</t>
  </si>
  <si>
    <t>7 (15/2) Fire to Fjord</t>
  </si>
  <si>
    <t>Fjord is no longer Charmed</t>
  </si>
  <si>
    <t>Against Fjord's Control Water</t>
  </si>
  <si>
    <t>Magician's Judge Reckless with disadvantage against Caleb</t>
  </si>
  <si>
    <t>14 to Caleb</t>
  </si>
  <si>
    <t>Caleb is no longer Charmed</t>
  </si>
  <si>
    <t>Caleb heals 9</t>
  </si>
  <si>
    <t>Potion of Healing</t>
  </si>
  <si>
    <t>6 poison to Yasha</t>
  </si>
  <si>
    <t>Yasha is poisoned</t>
  </si>
  <si>
    <t>Jester heals 20</t>
  </si>
  <si>
    <t>Eldritch Blast against Quasit</t>
  </si>
  <si>
    <t>6 to Quasit</t>
  </si>
  <si>
    <t>Quasit dies</t>
  </si>
  <si>
    <t>Magician's Judge against Quasit</t>
  </si>
  <si>
    <t>17 to Quasit</t>
  </si>
  <si>
    <t>Nott heals 9</t>
  </si>
  <si>
    <t>Mass Healing Word (4th), everyone but Beau and Nott heal 13</t>
  </si>
  <si>
    <t>Melf's Acid Arrow against Minotaur</t>
  </si>
  <si>
    <t>5 Acid to Minotaur</t>
  </si>
  <si>
    <t>Unarmed Strike against Succubus</t>
  </si>
  <si>
    <t>9 to Succubus</t>
  </si>
  <si>
    <t>7 to Succubus</t>
  </si>
  <si>
    <t>22 to Minotaur</t>
  </si>
  <si>
    <t>Yasha is Charmed</t>
  </si>
  <si>
    <t>TTBB1000 against Succubus</t>
  </si>
  <si>
    <t>31 to Succubus</t>
  </si>
  <si>
    <t>Succubus dies- HDYWTDT</t>
  </si>
  <si>
    <t>TTBB1000 against Incubus</t>
  </si>
  <si>
    <t>10 to Incubus</t>
  </si>
  <si>
    <t>14 (28/2) to Jester</t>
  </si>
  <si>
    <t>Against Minotaur's Lightning Javelin</t>
  </si>
  <si>
    <t>14 (28/2) to Caduceus</t>
  </si>
  <si>
    <t>4 (19/2/2) to Minotaur</t>
  </si>
  <si>
    <t>Glove of Blasting against Minotaur</t>
  </si>
  <si>
    <t>4 (8/2) to Minotaur</t>
  </si>
  <si>
    <t>11 to Minotaur</t>
  </si>
  <si>
    <t>Magician's Judge AoO against Beau</t>
  </si>
  <si>
    <t>Unarmed Strike against Minotaur</t>
  </si>
  <si>
    <t>6 to Minotaur</t>
  </si>
  <si>
    <t>9 to Minotaur</t>
  </si>
  <si>
    <t>TTBB1000 against Minotaur</t>
  </si>
  <si>
    <t>21 to Minotaur</t>
  </si>
  <si>
    <t>Guiding Bolt (3rd) against Minotaur</t>
  </si>
  <si>
    <t>20 to Minotaur</t>
  </si>
  <si>
    <t>Fire Bolt against Minotaur</t>
  </si>
  <si>
    <t>19 to Minotaur</t>
  </si>
  <si>
    <t>7 to Minotaur</t>
  </si>
  <si>
    <t>Magician's Judge Reckless against Caleb</t>
  </si>
  <si>
    <t>20 to Caleb</t>
  </si>
  <si>
    <t>TTBB1000 against Yasha</t>
  </si>
  <si>
    <t>10 (20/2) to Yasha</t>
  </si>
  <si>
    <t>4 (9/2) to Yasha</t>
  </si>
  <si>
    <t>14 to Minotaur</t>
  </si>
  <si>
    <t>Eldritch Blast against Minotaur</t>
  </si>
  <si>
    <t>Eldritch Blast against Yasha</t>
  </si>
  <si>
    <t>7 to Yasha</t>
  </si>
  <si>
    <t>Magician's Judge against Caleb</t>
  </si>
  <si>
    <t>17 to Caleb</t>
  </si>
  <si>
    <t>Magician's Judge against Caleb, Caleb fails 2 death saves</t>
  </si>
  <si>
    <t>Spiritual Weapon (3rd) against Minotaur</t>
  </si>
  <si>
    <t>Magician's Judge Reckless against Caduceus</t>
  </si>
  <si>
    <t>16 to Caduceus</t>
  </si>
  <si>
    <t>Beacon of Hope is dispelled</t>
  </si>
  <si>
    <t>Caduceus heals 7</t>
  </si>
  <si>
    <t>8 to Minotaur</t>
  </si>
  <si>
    <t>24 to Caduceus</t>
  </si>
  <si>
    <t>Caleb heals 7</t>
  </si>
  <si>
    <t>Spiritual Weapon against Yasha</t>
  </si>
  <si>
    <t>Handaxe AoO against Minotaur</t>
  </si>
  <si>
    <t>27 to Caleb</t>
  </si>
  <si>
    <t>13 to Nott</t>
  </si>
  <si>
    <t>Quarterstaff against Yasha</t>
  </si>
  <si>
    <t>3 (7/2) to Yasha</t>
  </si>
  <si>
    <t>Unarmed Strike against Yasha</t>
  </si>
  <si>
    <t>Yasha is no longer Charmed</t>
  </si>
  <si>
    <t>Magician's Judge Reckless against Minotaur</t>
  </si>
  <si>
    <t>25 to Minotaur</t>
  </si>
  <si>
    <t>Guiding Bolt against Minotaur</t>
  </si>
  <si>
    <t>Caleb heals 1</t>
  </si>
  <si>
    <t>10 to Minotaur</t>
  </si>
  <si>
    <t>Minotaur dies- HDYWTDT</t>
  </si>
  <si>
    <t>Spiritual Weapon against Incubus</t>
  </si>
  <si>
    <t>6 to Incubus</t>
  </si>
  <si>
    <t>Guiding Bolt against Incubus</t>
  </si>
  <si>
    <t>8 to Incubus</t>
  </si>
  <si>
    <t>20 to Incubus</t>
  </si>
  <si>
    <t>Incubus dies- HDYWTDT, Caduceus is dead</t>
  </si>
  <si>
    <t>all heal 15</t>
  </si>
  <si>
    <t>C2E056</t>
  </si>
  <si>
    <t>With fragment of possibility</t>
  </si>
  <si>
    <t>C2E057</t>
  </si>
  <si>
    <t>C2E058</t>
  </si>
  <si>
    <t>Yarnball</t>
  </si>
  <si>
    <t>Clarabelle</t>
  </si>
  <si>
    <t>Jannik</t>
  </si>
  <si>
    <t>C2E059</t>
  </si>
  <si>
    <t>Yasha heals 5</t>
  </si>
  <si>
    <t>Fjord is Held, with Bless</t>
  </si>
  <si>
    <t>with Bless</t>
  </si>
  <si>
    <t>Cat's Ire against Door</t>
  </si>
  <si>
    <t>23 Force to Door</t>
  </si>
  <si>
    <t>TTBB1000 against Giant 3</t>
  </si>
  <si>
    <t>35 to Giant 3</t>
  </si>
  <si>
    <t>SA with Fury of the Small</t>
  </si>
  <si>
    <t>11 to Giant 3</t>
  </si>
  <si>
    <t>Unarmed Strike against Giant 1</t>
  </si>
  <si>
    <t>7 to Giant 1</t>
  </si>
  <si>
    <t>8 to Giant 1</t>
  </si>
  <si>
    <t>19 to Giant 1</t>
  </si>
  <si>
    <t>Magician's Judge against Giant 1 with Bless</t>
  </si>
  <si>
    <t>16 to Giant 1</t>
  </si>
  <si>
    <t>Disregarded due to Savage Attacker</t>
  </si>
  <si>
    <t>22 to Giant 1</t>
  </si>
  <si>
    <t>14 to Beau</t>
  </si>
  <si>
    <t>14 to Yasha</t>
  </si>
  <si>
    <t>14 to Fjord</t>
  </si>
  <si>
    <t>20 to Door</t>
  </si>
  <si>
    <t>3 to Giant 2</t>
  </si>
  <si>
    <t>Multiple heal 26</t>
  </si>
  <si>
    <t>Jester is Poisoned</t>
  </si>
  <si>
    <t>Yasha is weakened</t>
  </si>
  <si>
    <t>9 to Babau 2</t>
  </si>
  <si>
    <t>5 to Babau 1 and 3, 10 to Babau 2</t>
  </si>
  <si>
    <t>Wall of Fire, Babau are resistant</t>
  </si>
  <si>
    <t>Unarmed Strike against Babau 2</t>
  </si>
  <si>
    <t>Unarmed Strike against Babau 3</t>
  </si>
  <si>
    <t>Eldritch Blast against Babau 2</t>
  </si>
  <si>
    <t>12 to Babau 2</t>
  </si>
  <si>
    <t>Eldritch Blast against Babau 3</t>
  </si>
  <si>
    <t>9 to Babau 3</t>
  </si>
  <si>
    <t>TTBB1000 against Babau 2</t>
  </si>
  <si>
    <t>Magician's Judge against Babau 2</t>
  </si>
  <si>
    <t>13 to Babau 2</t>
  </si>
  <si>
    <t>Halved by Weakening Gaze</t>
  </si>
  <si>
    <t>11 to Babau 2</t>
  </si>
  <si>
    <t>Halved by Weakening Gaze, Babau 2 dies</t>
  </si>
  <si>
    <t>Yasha is back to full strength</t>
  </si>
  <si>
    <t>13 to Beau</t>
  </si>
  <si>
    <t>45 to Babau 3</t>
  </si>
  <si>
    <t>with Holy Weapon</t>
  </si>
  <si>
    <t>Unarmed Strike against Babau 1</t>
  </si>
  <si>
    <t>42 to Babau 1</t>
  </si>
  <si>
    <t>12 to Babau 1 and 3</t>
  </si>
  <si>
    <t>19 to Babau 3</t>
  </si>
  <si>
    <t>15 to Babau 1</t>
  </si>
  <si>
    <t>Melf's Acid Arrow against Chasme</t>
  </si>
  <si>
    <t>3 to Chasme</t>
  </si>
  <si>
    <t>7 to Babau 3</t>
  </si>
  <si>
    <t>Sacred Flame, Babau 3 dies</t>
  </si>
  <si>
    <t>Fjord is unconscious</t>
  </si>
  <si>
    <t>TTBB1000 against Babau 1</t>
  </si>
  <si>
    <t>28 to Babau 1</t>
  </si>
  <si>
    <t>with SA, Babau 1 dies</t>
  </si>
  <si>
    <t>Magician's Judge against Chasme</t>
  </si>
  <si>
    <t>Magician's Judge Reckless against Chasme</t>
  </si>
  <si>
    <t>10 to Chasme</t>
  </si>
  <si>
    <t>Halved by Weakened Gaze</t>
  </si>
  <si>
    <t>8 to Chasme</t>
  </si>
  <si>
    <t>1 to Jester</t>
  </si>
  <si>
    <t>Jester is awake</t>
  </si>
  <si>
    <t>Dispel Magic</t>
  </si>
  <si>
    <t>Magician's Judge against Rift, Rift closed</t>
  </si>
  <si>
    <t>13 to Yasha, Beau and Fjord</t>
  </si>
  <si>
    <t>C2E060</t>
  </si>
  <si>
    <t>Shortsword AoO (Disregarded)</t>
  </si>
  <si>
    <t>15 Cold to Dybbuk 1 (Stone Giant 1)</t>
  </si>
  <si>
    <t>25 to Dybbuk 1 (Stone Giant 1)</t>
  </si>
  <si>
    <t>9 to Dybbuk 1 (Stone Giant 1)</t>
  </si>
  <si>
    <t>31 Necrotic to Dybbuk 1 (Stone Giant 1)</t>
  </si>
  <si>
    <t>4 (9/2) Fire to Dybbuk 1 (Stone Giant 1)</t>
  </si>
  <si>
    <t>Flaming Sphere (3rd)</t>
  </si>
  <si>
    <t>46 (23x2) to Dybbuk 1 (Stone Giant 1)</t>
  </si>
  <si>
    <t>With Path to the Grave, HDYWTDT</t>
  </si>
  <si>
    <t>14 to Dybbuk 1</t>
  </si>
  <si>
    <t>12 Force to Dybbuk 1</t>
  </si>
  <si>
    <t>12 Fire to Goblin</t>
  </si>
  <si>
    <t>Flaming Sphere</t>
  </si>
  <si>
    <t>Cure Wounds, Jester heals 11 points</t>
  </si>
  <si>
    <t>Dispel Magic (4th)</t>
  </si>
  <si>
    <t>23 to Chasme</t>
  </si>
  <si>
    <t>Dispel Magic (5th)</t>
  </si>
  <si>
    <t>21 to Chasme</t>
  </si>
  <si>
    <t>Against Violate Corpse, Fjord is frightened</t>
  </si>
  <si>
    <t>Against Violate Corpse, Beau is frightened</t>
  </si>
  <si>
    <t>Against Violate Corpse</t>
  </si>
  <si>
    <t>21 Lightning/Radiant to Chasme</t>
  </si>
  <si>
    <t>With Holy Weapon and with Maelstrom Gloves</t>
  </si>
  <si>
    <t>With advantage, Beau is no longer frightened</t>
  </si>
  <si>
    <t>15 Force to Chasme</t>
  </si>
  <si>
    <t>With advantage, Fjord is no longer frightened</t>
  </si>
  <si>
    <t>17 to Dybbuk 2</t>
  </si>
  <si>
    <t>3 (6/2) Acid to Dybbuk 2</t>
  </si>
  <si>
    <t>18 Lightning/Radiant to Dybbuk 2</t>
  </si>
  <si>
    <t>With Malestrom Gloves and Holy Weapon</t>
  </si>
  <si>
    <t>24 Lightning/Radiant to Dybbuk 2</t>
  </si>
  <si>
    <t>With Malestrom Gloves and Holy Weapon, HDYWTDT</t>
  </si>
  <si>
    <t>Ray of Enfeeblement</t>
  </si>
  <si>
    <t>7 to Abyssal Anchor</t>
  </si>
  <si>
    <t>Pistol</t>
  </si>
  <si>
    <t>14 to Dybbuk 1 (Stone Giant 2)</t>
  </si>
  <si>
    <t>Guiding Bolt (2nd)</t>
  </si>
  <si>
    <t>21 Radiant to Dybbuk 1 (Stone Giant 2)</t>
  </si>
  <si>
    <t>Concentration Check with advantage</t>
  </si>
  <si>
    <t>15 Force to Dybbuk 1 (Stone Giant 2)</t>
  </si>
  <si>
    <t>Cat's Ire</t>
  </si>
  <si>
    <t>12 Force to Dybbuk 1 (Stone Giant 2)</t>
  </si>
  <si>
    <t>11 to Dybbuk 1 (Stone Giant 2)</t>
  </si>
  <si>
    <t>Against Violate Corpse, Yasha is frightened</t>
  </si>
  <si>
    <t>Yasha is no longer frightened</t>
  </si>
  <si>
    <t>Who the fireball hits</t>
  </si>
  <si>
    <t>25 Fire to Dybbuk 1 (Stone Giant 2)</t>
  </si>
  <si>
    <t>9 Force to Dybbuk 1</t>
  </si>
  <si>
    <t>8 Force to Dybbuk 1</t>
  </si>
  <si>
    <t>Mass Healing Word; Fjord, Caleb, Nott, Caduceus, Jester, and Yasha heal 6 points</t>
  </si>
  <si>
    <t>To look at bodies in dream</t>
  </si>
  <si>
    <t>To pull apart shackles</t>
  </si>
  <si>
    <t>To pull apart shackles with advantage</t>
  </si>
  <si>
    <t>C2E061</t>
  </si>
  <si>
    <t>Appears to have used History mod by accident</t>
  </si>
  <si>
    <t>C2E062</t>
  </si>
  <si>
    <t>With advantage, +9 bonus</t>
  </si>
  <si>
    <t>C2E063</t>
  </si>
  <si>
    <t>C2E63</t>
  </si>
  <si>
    <t>-5 mod</t>
  </si>
  <si>
    <t>1 mod</t>
  </si>
  <si>
    <t>-2 mod</t>
  </si>
  <si>
    <t>Disregarded due to Fortune's Favor</t>
  </si>
  <si>
    <t>With Fortune's Favor</t>
  </si>
  <si>
    <t>Gift of Alacrity</t>
  </si>
  <si>
    <t>Boots of Alert</t>
  </si>
  <si>
    <t>With Gift of Alacrity</t>
  </si>
  <si>
    <t>Thrown Firecracker</t>
  </si>
  <si>
    <t>Against Charm Person, Nott is charmed</t>
  </si>
  <si>
    <t>20 to Horse</t>
  </si>
  <si>
    <t>6 Force to Dragonborn</t>
  </si>
  <si>
    <t>14 Force to Dragonborn</t>
  </si>
  <si>
    <t>12 (25/2) to Yasha</t>
  </si>
  <si>
    <t>18 to Hobgoblin</t>
  </si>
  <si>
    <t>6 (12/2) to Yasha</t>
  </si>
  <si>
    <t>11 to Hobgoblin</t>
  </si>
  <si>
    <t>7 to Hobgoblin</t>
  </si>
  <si>
    <t>25 to Hobgoblin</t>
  </si>
  <si>
    <t>24 to Hobgoblin</t>
  </si>
  <si>
    <t>14 Radiant to Hobgoblin</t>
  </si>
  <si>
    <t>26 to Hobgoblin</t>
  </si>
  <si>
    <t>Disregarded due to advantge</t>
  </si>
  <si>
    <t>4 to Hobgoblin</t>
  </si>
  <si>
    <t>13 to Hobgoblin</t>
  </si>
  <si>
    <t>18 Radiant to Hobgoblin</t>
  </si>
  <si>
    <t>Prayer of Healing (3rd); Beau, Jester, and Yasha heal 17 points</t>
  </si>
  <si>
    <t>C2E064</t>
  </si>
  <si>
    <t>1:59:59:</t>
  </si>
  <si>
    <t>6 (12/2) to The Lost 1</t>
  </si>
  <si>
    <t>5 (10/2) to The Lost 1</t>
  </si>
  <si>
    <t>4 (9/2) to The Lost 1</t>
  </si>
  <si>
    <t>Guiding Bolt (2nd) with advantage</t>
  </si>
  <si>
    <t>23 Radiant to The Lost 1</t>
  </si>
  <si>
    <t>13 Force to The Lost 2</t>
  </si>
  <si>
    <t>3 (7/2) to Swarm of Bats</t>
  </si>
  <si>
    <t>5 (11/2) to The Lost 2</t>
  </si>
  <si>
    <t>3 (6/2) to The Lost 3</t>
  </si>
  <si>
    <t>30 to The Lost 2</t>
  </si>
  <si>
    <t>2:18:!2</t>
  </si>
  <si>
    <t>10 to The Lost 2</t>
  </si>
  <si>
    <t>7 to The Lost 1</t>
  </si>
  <si>
    <t>12 to The Lost 1</t>
  </si>
  <si>
    <t>11 to The Lost 1</t>
  </si>
  <si>
    <t>10 to The Lost 1</t>
  </si>
  <si>
    <t>Skingorger</t>
  </si>
  <si>
    <t>15 to The Lost 2</t>
  </si>
  <si>
    <t>12 to The Lost 2</t>
  </si>
  <si>
    <t>23 Radiant to The Lost 2</t>
  </si>
  <si>
    <t>11 Force to The Lost 3</t>
  </si>
  <si>
    <t>13 Force to The Lost 3</t>
  </si>
  <si>
    <t>Unarmed Strike Sentinel</t>
  </si>
  <si>
    <t>11 to The Lost 3</t>
  </si>
  <si>
    <t>9 to The Lost 3</t>
  </si>
  <si>
    <t>25 Force to The Lost 3</t>
  </si>
  <si>
    <t>Magic Missile (5th)</t>
  </si>
  <si>
    <t>24 to The Lost 4</t>
  </si>
  <si>
    <t>18 to The Lost 4</t>
  </si>
  <si>
    <t>16 to The Lost 3</t>
  </si>
  <si>
    <t>12 to The Lost 3</t>
  </si>
  <si>
    <t>6 (12/2) to Swarm of Bats</t>
  </si>
  <si>
    <t>16 to The Lost 4</t>
  </si>
  <si>
    <t>12 Force to The Lost 4</t>
  </si>
  <si>
    <t>6 Force to Swarm of Bats</t>
  </si>
  <si>
    <t>14 Force to Swarm of Bats</t>
  </si>
  <si>
    <t>Cure Wounds (2nd); Caleb heals 18 points</t>
  </si>
  <si>
    <t>Prayer of Healing; Nott heals 4, Caleb heals 2, Fjord heals 23, Caduceus heals 5 points</t>
  </si>
  <si>
    <t>C2E065</t>
  </si>
  <si>
    <t>11 Force to Gloomstalker 2</t>
  </si>
  <si>
    <t>32 (17x2) to Gloomstalker 2</t>
  </si>
  <si>
    <t>9 Force to Gloomstalker 1</t>
  </si>
  <si>
    <t>Against Shriek</t>
  </si>
  <si>
    <t>Against Shriek with Bless</t>
  </si>
  <si>
    <t>10 Force to Gloomstalker 1</t>
  </si>
  <si>
    <t>Savage Attack</t>
  </si>
  <si>
    <t>3 (7/2) to Nott</t>
  </si>
  <si>
    <t>3 (7/2) to Fjord</t>
  </si>
  <si>
    <t>3 (7/2) to Caduceus</t>
  </si>
  <si>
    <t>3 (7/2) to Caleb</t>
  </si>
  <si>
    <t>4 to Gloomstalker 1</t>
  </si>
  <si>
    <t>Against Snatch Attack with advantage and with bless</t>
  </si>
  <si>
    <t>Skingorger AoO with Bless</t>
  </si>
  <si>
    <t>11 to Gloomstalker 1</t>
  </si>
  <si>
    <t>Against Shriek with Fortune's Favor</t>
  </si>
  <si>
    <t>30 (15x) Radiant to Gloomstalker 3, 15 [(15/2)x2] to Gloomstalker 2</t>
  </si>
  <si>
    <t>Spirit Guardians, HDYWTDT to Gloomstalker 2</t>
  </si>
  <si>
    <t>19 to Gloomstalker 1</t>
  </si>
  <si>
    <t>Skingorger with Bless</t>
  </si>
  <si>
    <t>6 to Gloomstalker 1</t>
  </si>
  <si>
    <t>30 to Gloomstalker 1</t>
  </si>
  <si>
    <t>28 (14x2) Radiant to Gloomstalker 3</t>
  </si>
  <si>
    <t>17 [(17/2)x2] Radiant to Gloomstalker 3</t>
  </si>
  <si>
    <t>Sacred Flame, HDYWTDT</t>
  </si>
  <si>
    <t>Prayer of Healing; Jester and Beau heal 14; Nott heals 5; Fjord, Caleb, and Yasha heal 3</t>
  </si>
  <si>
    <t>Cure Wounds; Beau heals 8 points</t>
  </si>
  <si>
    <t>Cure Wounds; Jester heals 12 points</t>
  </si>
  <si>
    <t>Beau heals 29 points</t>
  </si>
  <si>
    <t>52 (26x2) Radiant to Gloomstalker 4</t>
  </si>
  <si>
    <t>With Pass Without a Trace</t>
  </si>
  <si>
    <t>With advantage and Pass Without a Trace</t>
  </si>
  <si>
    <t>Disregarded due to advantage (giant eagle)</t>
  </si>
  <si>
    <t>With advantage (giant eagle)</t>
  </si>
  <si>
    <t>C2E066</t>
  </si>
  <si>
    <t>Disregarded due to disasdvantage</t>
  </si>
  <si>
    <t>44 to Fjord</t>
  </si>
  <si>
    <t>Cure Wounds (4th); Fjord heals 20 points</t>
  </si>
  <si>
    <t>Cure Wounds (3rd); Fjord heals 25 points</t>
  </si>
  <si>
    <t>11 to Baby Roc</t>
  </si>
  <si>
    <t>3 to Nott</t>
  </si>
  <si>
    <t>Bite against Yasha</t>
  </si>
  <si>
    <t>against Nott's Phantasmal Force</t>
  </si>
  <si>
    <t>With advantage and with PWaT</t>
  </si>
  <si>
    <t>Against Fireball trap</t>
  </si>
  <si>
    <t>24 Fire to Fjord</t>
  </si>
  <si>
    <t>12 (24/2) Fire to Beau</t>
  </si>
  <si>
    <t>Disregarded due to Ring of Evasion</t>
  </si>
  <si>
    <t>12 (24/2) Fire to Caleb</t>
  </si>
  <si>
    <t>Against Fireball trap with Ring of Evasion</t>
  </si>
  <si>
    <t>12 (24/2) Fire to Jester</t>
  </si>
  <si>
    <t>12 (24/2) Fire to Caduceus</t>
  </si>
  <si>
    <t>12 (24/2) Fire to Yasha</t>
  </si>
  <si>
    <t>Against Fireball trap with advantage</t>
  </si>
  <si>
    <t>Vulture</t>
  </si>
  <si>
    <t>26 Fire to 4 Orcs, 13 (26/2) Fire to Other Orcs</t>
  </si>
  <si>
    <t>Mass Healing Word; Jannik, Clarabelle, and Yarnball heal 9 points</t>
  </si>
  <si>
    <t>23 Fire to 2 orcs, 23 to 2 wargs</t>
  </si>
  <si>
    <t>Jester gains a point of exhaustion</t>
  </si>
  <si>
    <t>With Fortune's Favor as cat</t>
  </si>
  <si>
    <t>As cat</t>
  </si>
  <si>
    <t>C2E067</t>
  </si>
  <si>
    <t>8 to Dire Spider</t>
  </si>
  <si>
    <t>Magican's Judge</t>
  </si>
  <si>
    <t>7 to Spider 1</t>
  </si>
  <si>
    <t>19 to Spider 4</t>
  </si>
  <si>
    <t>68 to Dire Spider</t>
  </si>
  <si>
    <t>8 to Spider 9</t>
  </si>
  <si>
    <t>9 to Spider 5</t>
  </si>
  <si>
    <t>14 to Spider 5</t>
  </si>
  <si>
    <t>15 to Spider 1</t>
  </si>
  <si>
    <t>14 to Spider 2</t>
  </si>
  <si>
    <t>16 to Spider 3</t>
  </si>
  <si>
    <t>Quarterstaff</t>
  </si>
  <si>
    <t>14 to Spider 7</t>
  </si>
  <si>
    <t>7 to Spider 8</t>
  </si>
  <si>
    <t>13 tp Spider 8</t>
  </si>
  <si>
    <t>D6 for spider aim</t>
  </si>
  <si>
    <t>10 to Spider 9</t>
  </si>
  <si>
    <t>Spider! Caleb bite</t>
  </si>
  <si>
    <t>30 to Spider 6</t>
  </si>
  <si>
    <t>Spider!Caleb</t>
  </si>
  <si>
    <t>Glove of Blasting</t>
  </si>
  <si>
    <t>12 Fire to Egg Sac</t>
  </si>
  <si>
    <t>Yasha heals 12, Beau heals 12, Fjord heals 8</t>
  </si>
  <si>
    <t>15 to Mist Elemental</t>
  </si>
  <si>
    <t>11 to Mist Elemental</t>
  </si>
  <si>
    <t>7 force to Lightning Crystal</t>
  </si>
  <si>
    <t>Against Electrified Mist</t>
  </si>
  <si>
    <t>22 Lightning to Caduceus</t>
  </si>
  <si>
    <t>22 Lightning to Yasha</t>
  </si>
  <si>
    <t>13 to Door</t>
  </si>
  <si>
    <t>7 to Door</t>
  </si>
  <si>
    <t>Concentration with advantage and transmuter's stone</t>
  </si>
  <si>
    <t>Talons AoO with disadvantage</t>
  </si>
  <si>
    <t>5 to Mist Elemental</t>
  </si>
  <si>
    <t>As eagle</t>
  </si>
  <si>
    <t>6 to Mist Elemental</t>
  </si>
  <si>
    <t>22 to Mist Elemental</t>
  </si>
  <si>
    <t>Prayer of Healing (3rd); All but Nott heal 24 points</t>
  </si>
  <si>
    <t>18 to Zomibie 5</t>
  </si>
  <si>
    <t>12 to Zombie 5</t>
  </si>
  <si>
    <t>3:23;13</t>
  </si>
  <si>
    <t>13 to Zombie 5</t>
  </si>
  <si>
    <t>9 to Zombie 5</t>
  </si>
  <si>
    <t>12 Radiant to Zombie 5</t>
  </si>
  <si>
    <t>Gold Heart</t>
  </si>
  <si>
    <t>29 to Unknown Number of Zombies</t>
  </si>
  <si>
    <t>13 to Zombie 16</t>
  </si>
  <si>
    <t>8 to Zombie 16</t>
  </si>
  <si>
    <t>11 to Zombie 17</t>
  </si>
  <si>
    <t>11 to Zombie 18</t>
  </si>
  <si>
    <t>7 to Zombie 18</t>
  </si>
  <si>
    <t>17 Radiant to Zombie 19</t>
  </si>
  <si>
    <t>21 to Zombie 20</t>
  </si>
  <si>
    <t>14 to Zombies 19-22, 7 to Zombie 23</t>
  </si>
  <si>
    <t>7 to Zombies 24-26</t>
  </si>
  <si>
    <t>25 to Zombie 21</t>
  </si>
  <si>
    <t>8 to Zombie 27</t>
  </si>
  <si>
    <t>12 to Zombie 22</t>
  </si>
  <si>
    <t>22 to Zombie 17</t>
  </si>
  <si>
    <t>12 to Zombie 27</t>
  </si>
  <si>
    <t>Gold heart</t>
  </si>
  <si>
    <t>14 to Zombie 22</t>
  </si>
  <si>
    <t>8 to Zombies 18, 22-26</t>
  </si>
  <si>
    <t>15 to Zombies 28-30</t>
  </si>
  <si>
    <t>Against maddening whispers</t>
  </si>
  <si>
    <t>C2E068</t>
  </si>
  <si>
    <t>disregarded due to advantage</t>
  </si>
  <si>
    <t>vulture</t>
  </si>
  <si>
    <t>disregarded due to disadvantage</t>
  </si>
  <si>
    <t>Fjord is stunned</t>
  </si>
  <si>
    <t>Beau walks off bridge</t>
  </si>
  <si>
    <t>Nott is stunned</t>
  </si>
  <si>
    <t>roll to see which direction Beau walks</t>
  </si>
  <si>
    <t>Caleb attacks Caduceus</t>
  </si>
  <si>
    <t>Nott attacks Yasha</t>
  </si>
  <si>
    <t>Unarmed Strike against Caduceus</t>
  </si>
  <si>
    <t>Shortsword against Yasha</t>
  </si>
  <si>
    <t>Nott runs off the bridge</t>
  </si>
  <si>
    <t>Fjord attacks Caduceus</t>
  </si>
  <si>
    <t>with Gift of Alacrity</t>
  </si>
  <si>
    <t>TTBB1000 against Rope</t>
  </si>
  <si>
    <t>4 piercing to Nott</t>
  </si>
  <si>
    <t>10 piercing to Rope</t>
  </si>
  <si>
    <t>3 bludgeoning to Jester</t>
  </si>
  <si>
    <t>Choose who to attack</t>
  </si>
  <si>
    <t>Falchion against Caduceus</t>
  </si>
  <si>
    <t>8 slashing to Caduceus</t>
  </si>
  <si>
    <t>which direction to run</t>
  </si>
  <si>
    <t>if the whip will roll off or not</t>
  </si>
  <si>
    <t>Shortsword against Jester</t>
  </si>
  <si>
    <t>10 slashing to Jester</t>
  </si>
  <si>
    <t>all except Yasha heal 15</t>
  </si>
  <si>
    <t>Magician's Judge against Doppelganger Yasha</t>
  </si>
  <si>
    <t>17 to Doppelganger Yasha</t>
  </si>
  <si>
    <t>Grapple against Doppelganger Fjord</t>
  </si>
  <si>
    <t>1 to Doppelganger Fjord</t>
  </si>
  <si>
    <t>27 to Doppelganger Yasha</t>
  </si>
  <si>
    <t>Magician's Judge against Doppelganger Fjord</t>
  </si>
  <si>
    <t>14 to Doppelganger Fjord</t>
  </si>
  <si>
    <t>19 to Doppelganger Caduceus</t>
  </si>
  <si>
    <t>14 Force to Doppelganger Caduceus</t>
  </si>
  <si>
    <t>Falchion against Doppelganger Caleb</t>
  </si>
  <si>
    <t>8 to Doppelganger Caleb</t>
  </si>
  <si>
    <t>12 to Doppelganger Caleb</t>
  </si>
  <si>
    <t>Magician's Judge against Doppelganger Caleb</t>
  </si>
  <si>
    <t>16 to Doppelganger Caleb</t>
  </si>
  <si>
    <t>disgregarded due to advantage</t>
  </si>
  <si>
    <t>5 to Doppelganger Caleb and 5 to Doppelganger Fjord</t>
  </si>
  <si>
    <t>16 to Doppelganger Caduceus</t>
  </si>
  <si>
    <t>C2E069</t>
  </si>
  <si>
    <t>Hit DIce</t>
  </si>
  <si>
    <t>with Fortune's Favor</t>
  </si>
  <si>
    <t>Barlgura Bite</t>
  </si>
  <si>
    <t>Barlgura Fist</t>
  </si>
  <si>
    <t>Unarmed Strike with Maelstrom Gloves</t>
  </si>
  <si>
    <t>4 Lighting to Obann</t>
  </si>
  <si>
    <t>Magic Whip- no prof, only STR</t>
  </si>
  <si>
    <t>11 Force to Obann</t>
  </si>
  <si>
    <t>14 Force to The Laughing Hand</t>
  </si>
  <si>
    <t>Skingorger Reckless</t>
  </si>
  <si>
    <t>17 to The Laughing Hand</t>
  </si>
  <si>
    <t>12 to The Laughing Hand</t>
  </si>
  <si>
    <t>5 to The Laughing Hand</t>
  </si>
  <si>
    <t>4 to The Laughing Hand</t>
  </si>
  <si>
    <t>Maelstrom Gloves</t>
  </si>
  <si>
    <t>4 Lightning to Obann</t>
  </si>
  <si>
    <t>5 Lightning to Obann</t>
  </si>
  <si>
    <t>10 to Shadow Hound 3</t>
  </si>
  <si>
    <t>Staff of Withering</t>
  </si>
  <si>
    <t>Mirror Image</t>
  </si>
  <si>
    <t>hits Image</t>
  </si>
  <si>
    <t>40 to Obann</t>
  </si>
  <si>
    <t>with Fury of the Small</t>
  </si>
  <si>
    <t>10 to Obann</t>
  </si>
  <si>
    <t>16 to Obann</t>
  </si>
  <si>
    <t>18 to Obann</t>
  </si>
  <si>
    <t>21 to The Laughing Hand</t>
  </si>
  <si>
    <t>2-32:54</t>
  </si>
  <si>
    <t>7 to The Laughing Hand</t>
  </si>
  <si>
    <t>Barlgura with Bless</t>
  </si>
  <si>
    <t>7 Radiant to Obann</t>
  </si>
  <si>
    <t>Holy Weapon</t>
  </si>
  <si>
    <t>12 to Obann</t>
  </si>
  <si>
    <t>6 Radiant to Obann</t>
  </si>
  <si>
    <t>Maelstrom Gloves Sentinel</t>
  </si>
  <si>
    <t>Concentration Check for Holy Weapon</t>
  </si>
  <si>
    <t>19 Force to Shadow Hound 1</t>
  </si>
  <si>
    <t>hits Jester</t>
  </si>
  <si>
    <t>29 to Obann</t>
  </si>
  <si>
    <t>Yasha becomes hostile to the M9</t>
  </si>
  <si>
    <t>41 to Shadow Hound 1 and 2, 20 to Yasha</t>
  </si>
  <si>
    <t>Thunder Step, Shadow Hound 1 dies</t>
  </si>
  <si>
    <t>Yasha does not travel with Fjord</t>
  </si>
  <si>
    <t>Skingorger Reckless against Nott</t>
  </si>
  <si>
    <t>5 to Nott (Uncanny Dodge)</t>
  </si>
  <si>
    <t>Beau is Frightened, speed is 0</t>
  </si>
  <si>
    <t>Caduceus is Frightened, speed is 0</t>
  </si>
  <si>
    <t>Jester fails to Charm Yasha; Yasha remains hostile to the M9</t>
  </si>
  <si>
    <t>As Giant Ape</t>
  </si>
  <si>
    <t>19 to Shadow Hound 3</t>
  </si>
  <si>
    <t>12 to Shadow Hound 3</t>
  </si>
  <si>
    <t>Shadow Hound 3 dies</t>
  </si>
  <si>
    <t>Skingorger Reckless against Ape!Caleb</t>
  </si>
  <si>
    <t>20 to Ape!Caleb</t>
  </si>
  <si>
    <t>11 to Ape!Caleb</t>
  </si>
  <si>
    <t>Caduceus heals 27</t>
  </si>
  <si>
    <t>Cure Wounds (4th)</t>
  </si>
  <si>
    <t>Sentinel Skingorger against Jester</t>
  </si>
  <si>
    <t>Jester's last Image is hit</t>
  </si>
  <si>
    <t>Tanglefoot Bag</t>
  </si>
  <si>
    <t>Fjord is Frightened, speed is 0</t>
  </si>
  <si>
    <t>14 to Shadow Hound 2</t>
  </si>
  <si>
    <t>Shadow Hound 2 dies</t>
  </si>
  <si>
    <t>Skingorger Reckless against Fjord</t>
  </si>
  <si>
    <t>43 to Fjord</t>
  </si>
  <si>
    <t>Fjord uses Relentless Edurance; Fjord is at 1 HP</t>
  </si>
  <si>
    <t>12 Fire to The Laughin Hand, 24 Fire to Yasha</t>
  </si>
  <si>
    <t>Fjord is no longer grappled and restrained</t>
  </si>
  <si>
    <t>Magic Whip against Beau</t>
  </si>
  <si>
    <t>Beau fails to catch the whip</t>
  </si>
  <si>
    <t>all M9 heal 6 except Yasha</t>
  </si>
  <si>
    <t>Mass Healing Word</t>
  </si>
  <si>
    <t>Skingorger Reckless against Beau</t>
  </si>
  <si>
    <t>17 to Beau</t>
  </si>
  <si>
    <t>Fjord heals 12</t>
  </si>
  <si>
    <t>Magic Whip against Yasha</t>
  </si>
  <si>
    <t>with Bless, Nott runs (forward)</t>
  </si>
  <si>
    <t>with Bless, Beau is stunned</t>
  </si>
  <si>
    <t>with Bless, Caleb punches himself</t>
  </si>
  <si>
    <t>2 to Caleb</t>
  </si>
  <si>
    <t>with Bless, Caleb runs (backwards)</t>
  </si>
  <si>
    <t>23 Radiant to Invisible Stalker</t>
  </si>
  <si>
    <t>14 Force to Invisible Stalker</t>
  </si>
  <si>
    <t>12 Fire to Invisible Stalker</t>
  </si>
  <si>
    <t>10 Radiant to Invisible Stalker</t>
  </si>
  <si>
    <t>9 Cold to Invisible Stalker</t>
  </si>
  <si>
    <t>10 to Invisible Stalker</t>
  </si>
  <si>
    <t>21 to Invisible Stalker</t>
  </si>
  <si>
    <t>24 to Invisible Stalker</t>
  </si>
  <si>
    <t>12 to Invisible Stalker</t>
  </si>
  <si>
    <t>Invisible Stalker dies</t>
  </si>
  <si>
    <t>C2E070</t>
  </si>
  <si>
    <t>rolled by Matt against Jester's Scry</t>
  </si>
  <si>
    <t>C2E071</t>
  </si>
  <si>
    <t>Cure Wounds (2nd); Dairon heals 11 points</t>
  </si>
  <si>
    <t>Percentile</t>
  </si>
  <si>
    <t>C2E072</t>
  </si>
  <si>
    <t>With advantage, as giant eagle</t>
  </si>
  <si>
    <t>As Giant Eagle</t>
  </si>
  <si>
    <t>Basic Check</t>
  </si>
  <si>
    <t>d20, To grab Beau</t>
  </si>
  <si>
    <t>Int+Prof</t>
  </si>
  <si>
    <t>Cure Wounds (4th); Fjord heals 24 points</t>
  </si>
  <si>
    <t>C2E073</t>
  </si>
  <si>
    <t>40 to Young Remorhaz</t>
  </si>
  <si>
    <t>15 Radiant to Remorhaz</t>
  </si>
  <si>
    <t>Inflict Wounds (4th)</t>
  </si>
  <si>
    <t>42 Necrotic to Remorhaz</t>
  </si>
  <si>
    <t>Dagger of Denial</t>
  </si>
  <si>
    <t>6 to Remorhaz</t>
  </si>
  <si>
    <t>10 to Remorhaz</t>
  </si>
  <si>
    <t>11 to Remorhaz</t>
  </si>
  <si>
    <t>9 to Remorhaz</t>
  </si>
  <si>
    <t>Healing Word (3rd); Jester heals 11 points</t>
  </si>
  <si>
    <t>14 Radiant to Remorhaz</t>
  </si>
  <si>
    <t>29 to Young Remorhaz</t>
  </si>
  <si>
    <t>Mammoth Stomp</t>
  </si>
  <si>
    <t>37 to Young Remorhaz</t>
  </si>
  <si>
    <t>Mammoth Gore</t>
  </si>
  <si>
    <t>22 to Young Remorhaz</t>
  </si>
  <si>
    <t>Inescpable Lash</t>
  </si>
  <si>
    <t>4 to Remorhaz</t>
  </si>
  <si>
    <t>Beau succeeds 1 death save</t>
  </si>
  <si>
    <t>Blight</t>
  </si>
  <si>
    <t>Cure Wounds (4th); Beau heals 25 points, is conscious</t>
  </si>
  <si>
    <t>13 to Remorhaz</t>
  </si>
  <si>
    <t>Cat's Ire with advantage</t>
  </si>
  <si>
    <t>TTBB1000 Exploding Arrow SA with advantage</t>
  </si>
  <si>
    <t>21 to Remorhaz</t>
  </si>
  <si>
    <t>9 Fire to Caduceus</t>
  </si>
  <si>
    <t>Exploding damage</t>
  </si>
  <si>
    <t>Guiding Bolt (4th) with advantage</t>
  </si>
  <si>
    <t>20 Radiant to Remorhaz</t>
  </si>
  <si>
    <t>20 to Remorhaz</t>
  </si>
  <si>
    <t>Prayer of Healing (3rd); All heal 19 points</t>
  </si>
  <si>
    <t>With PWaT with advantage</t>
  </si>
  <si>
    <t>With advantage and PWaT</t>
  </si>
  <si>
    <t>(rolled with PWaT bonus)</t>
  </si>
  <si>
    <t>Mage Hand</t>
  </si>
  <si>
    <t>C2E074</t>
  </si>
  <si>
    <t>TTBB1000 against Caleb</t>
  </si>
  <si>
    <t>12 to Caleb</t>
  </si>
  <si>
    <t>Caleb heals 20</t>
  </si>
  <si>
    <t>Reani</t>
  </si>
  <si>
    <t>Teleport Percentile</t>
  </si>
  <si>
    <t>C2E075</t>
  </si>
  <si>
    <t>With PwaT</t>
  </si>
  <si>
    <t>As giant eagle</t>
  </si>
  <si>
    <t>9 to Yeti 1</t>
  </si>
  <si>
    <t>8 to Yeti 1</t>
  </si>
  <si>
    <t>18 Necrotic to Yeti 2</t>
  </si>
  <si>
    <t>41 to Yeti 1</t>
  </si>
  <si>
    <t>14 to Yeti 2</t>
  </si>
  <si>
    <t>8 to Yeti 2</t>
  </si>
  <si>
    <t>11 to Yeti 2</t>
  </si>
  <si>
    <t>10 to Yeti 2</t>
  </si>
  <si>
    <t>16 (32/2) Necrotic to Yeti 3</t>
  </si>
  <si>
    <t>13 Cold to Scorpion!Reani</t>
  </si>
  <si>
    <t>Against Chilling Gaze (as giant scorpion)</t>
  </si>
  <si>
    <t>Scorching Ray (Glove of Blasting, used own spell attack)</t>
  </si>
  <si>
    <t>20 Fire to Yeti 3</t>
  </si>
  <si>
    <t>Yeti 3 has disadvantage on attack rolls and ability checks</t>
  </si>
  <si>
    <t>24 Radiant to Yeti 3</t>
  </si>
  <si>
    <t>23 to Yeti 4</t>
  </si>
  <si>
    <t>6 to Beau</t>
  </si>
  <si>
    <t>Against Chilling Gaze (as giant scorpion) with Bless</t>
  </si>
  <si>
    <t>Giant Scorpion Claw</t>
  </si>
  <si>
    <t>Giant Scorpion Stinger</t>
  </si>
  <si>
    <t>9 to Yeti 4</t>
  </si>
  <si>
    <t>13 Fire to Yeti 4</t>
  </si>
  <si>
    <t>Burning Hands, 
Yeti 4 has disadvantage on attack rolls and ability checks</t>
  </si>
  <si>
    <t>11 Radiant to Yeti 4</t>
  </si>
  <si>
    <t>3 (7/2) Cold to Jester</t>
  </si>
  <si>
    <t>Proximity to cold breath</t>
  </si>
  <si>
    <t>3 (7/2) Cold to Beau</t>
  </si>
  <si>
    <t>8 to Rope</t>
  </si>
  <si>
    <t>With advantage and with PWaT (as giant owl)</t>
  </si>
  <si>
    <t>With advantage (as giant owl)</t>
  </si>
  <si>
    <t>61 Cold to Beau</t>
  </si>
  <si>
    <t>19 Cold to Owl!Reani, 42 Cold to Reani</t>
  </si>
  <si>
    <t>Against Cold Breath with Luck</t>
  </si>
  <si>
    <t>32 (64/2) Cold to Ice Spider Queen!Reani</t>
  </si>
  <si>
    <t>Against Cold Breath with Luck and Bless</t>
  </si>
  <si>
    <t>C2E076</t>
  </si>
  <si>
    <t>Vineball (Dex)</t>
  </si>
  <si>
    <t>With advantage, disregarded due to Fortune's Favor</t>
  </si>
  <si>
    <t>As bat</t>
  </si>
  <si>
    <t>With bat's perception mod</t>
  </si>
  <si>
    <t>With advantage as bat</t>
  </si>
  <si>
    <t>With Fortune's Favor, with bat perception mod</t>
  </si>
  <si>
    <t>With avantage and PWaT</t>
  </si>
  <si>
    <t>As giant owl</t>
  </si>
  <si>
    <t>60 to Guard</t>
  </si>
  <si>
    <t>With advantage and PWaT (as giant owl, use +18 mod)</t>
  </si>
  <si>
    <t>With PWaT and advantage</t>
  </si>
  <si>
    <t>C2E077</t>
  </si>
  <si>
    <t>Rock against Scourger</t>
  </si>
  <si>
    <t>Shield against Scourger</t>
  </si>
  <si>
    <t>Caleb heals 18</t>
  </si>
  <si>
    <t>Caleb heals 12</t>
  </si>
  <si>
    <t>Guidance</t>
  </si>
  <si>
    <t>with Guidance</t>
  </si>
  <si>
    <t>Divine Intervention</t>
  </si>
  <si>
    <t>C2E078</t>
  </si>
  <si>
    <t>D20</t>
  </si>
  <si>
    <t>did the horse kick down the door</t>
  </si>
  <si>
    <t>C2E079</t>
  </si>
  <si>
    <t>d100 for Teleport</t>
  </si>
  <si>
    <t>with boots, total 7</t>
  </si>
  <si>
    <t>11/2 to Yasha</t>
  </si>
  <si>
    <t>Rolled by Matt</t>
  </si>
  <si>
    <t>12/2 to Yasha</t>
  </si>
  <si>
    <t>7/2 to Yasha</t>
  </si>
  <si>
    <t>Rolled by Matt- possible extra ability from Obann</t>
  </si>
  <si>
    <t>Sentinel attack</t>
  </si>
  <si>
    <t>12+10 Necrotic to Beau</t>
  </si>
  <si>
    <t>4.09.38</t>
  </si>
  <si>
    <t>Force to Obann</t>
  </si>
  <si>
    <t>C2E080</t>
  </si>
  <si>
    <t>Eldritch Blast against Scrying sensor</t>
  </si>
  <si>
    <t>Percentile Dice to see if Sending reaches Yussa</t>
  </si>
  <si>
    <t>4 to Caduceus</t>
  </si>
  <si>
    <t>Unarmed Strike against Froghemoth</t>
  </si>
  <si>
    <t>11 to Froghemoth</t>
  </si>
  <si>
    <t>9 to Froghemoth</t>
  </si>
  <si>
    <t>9 (18/2) fire to Froghemoth, 18 fire to Bullywug</t>
  </si>
  <si>
    <t>6 (12/2) Lightning to Caleb</t>
  </si>
  <si>
    <t>Star Razor against Froghemoth</t>
  </si>
  <si>
    <t>15 to Froghemoth</t>
  </si>
  <si>
    <t>Spiritual Weapon against Froghemoth</t>
  </si>
  <si>
    <t>3 Radiant to Froghemoth</t>
  </si>
  <si>
    <t>TTBB1000 against Froghemoth</t>
  </si>
  <si>
    <t>36 to Froghemoth</t>
  </si>
  <si>
    <t>1 to Nott</t>
  </si>
  <si>
    <t>1 Radiant to Bullywug 2</t>
  </si>
  <si>
    <t>10 Bludgeoning to Froghemoth</t>
  </si>
  <si>
    <t>11 Bludgeoning to Froghemoth</t>
  </si>
  <si>
    <t>7 Bludgeoning to Froghemoth</t>
  </si>
  <si>
    <t>120 Fire [32 to Bullywug ?, 32 to B4, 32 to B3, 
16 (32/2) to B2, 8 (32/2/2) to Froghemoth]</t>
  </si>
  <si>
    <t>Widogast's Web of Fire</t>
  </si>
  <si>
    <t>33 to Froghemoth</t>
  </si>
  <si>
    <t>6 Force to Froghemoth</t>
  </si>
  <si>
    <t>Inflict Wounds against Froghemoth</t>
  </si>
  <si>
    <t>20 Necrotic to Froghemoth</t>
  </si>
  <si>
    <t>Disregarded because spell broke anyway</t>
  </si>
  <si>
    <t>TTBB1000 against Bullywug 2</t>
  </si>
  <si>
    <t>Unknown to Bullywug 2</t>
  </si>
  <si>
    <t>C2E081</t>
  </si>
  <si>
    <t>TTBB1000 against Golem</t>
  </si>
  <si>
    <t>Inescapable Lash against Nott</t>
  </si>
  <si>
    <t>Caleb heals 13</t>
  </si>
  <si>
    <t>Cure Wounds (2nd) on Caleb</t>
  </si>
  <si>
    <t>Fjord heals 34</t>
  </si>
  <si>
    <t>Superior Healing Potion to self</t>
  </si>
  <si>
    <t>Caleb heals 10</t>
  </si>
  <si>
    <t>Greater Healing Potion to self</t>
  </si>
  <si>
    <t>Fireball (4th) against Golem</t>
  </si>
  <si>
    <t>Unarmed Strike against Golem</t>
  </si>
  <si>
    <t>9 to Golem</t>
  </si>
  <si>
    <t>36 lightning to Golem</t>
  </si>
  <si>
    <t>Eldritch Blast against Golem</t>
  </si>
  <si>
    <t>29 force to Golem</t>
  </si>
  <si>
    <t>20 cold to Golem</t>
  </si>
  <si>
    <t>Cold Ballista against Golem</t>
  </si>
  <si>
    <t>12 to Golem</t>
  </si>
  <si>
    <t>26 force to Golem</t>
  </si>
  <si>
    <t>Spiritual Weapon against Golem</t>
  </si>
  <si>
    <t>11 force to Golem</t>
  </si>
  <si>
    <t>Cat's Ire against Golem</t>
  </si>
  <si>
    <t>28 to Golem</t>
  </si>
  <si>
    <t>24 (49/2) Lightning to Golem</t>
  </si>
  <si>
    <t>Lightning Ballista, announced 49, actually rolled 48</t>
  </si>
  <si>
    <t>49 Lightning to Jester</t>
  </si>
  <si>
    <t>49 Lightning to Cat's Ire</t>
  </si>
  <si>
    <t>7 to Golem</t>
  </si>
  <si>
    <t>11 to Golem</t>
  </si>
  <si>
    <t>8 to Golem</t>
  </si>
  <si>
    <t>15 to force Golem</t>
  </si>
  <si>
    <t>10 force to Golem</t>
  </si>
  <si>
    <t>10 (20/2) cold to Golem</t>
  </si>
  <si>
    <t>20 cold to Jester</t>
  </si>
  <si>
    <t>20 cold to Beau</t>
  </si>
  <si>
    <t>11 Acid to Cat's Ire</t>
  </si>
  <si>
    <t>11 Acid to Golem</t>
  </si>
  <si>
    <t>Acid Ballista against Golem</t>
  </si>
  <si>
    <t>14 to Golem</t>
  </si>
  <si>
    <t>Delayed acid from ballista</t>
  </si>
  <si>
    <t>13 to Golem</t>
  </si>
  <si>
    <t>Inflict Wounds (2rd) against Golem</t>
  </si>
  <si>
    <t>26 to Golem</t>
  </si>
  <si>
    <t>Acid Ballista against Golem, Golem dies (HDYWTDT)</t>
  </si>
  <si>
    <t>Fjord, Caleb, Beau, and Jester heal 15</t>
  </si>
  <si>
    <t>Willie</t>
  </si>
  <si>
    <t>Fist against Beau</t>
  </si>
  <si>
    <t>C2E082</t>
  </si>
  <si>
    <t>Willi</t>
  </si>
  <si>
    <t>TTBB1000 against Clone</t>
  </si>
  <si>
    <t>52 to Clone</t>
  </si>
  <si>
    <t>11 to Clone</t>
  </si>
  <si>
    <t>20 to Clone</t>
  </si>
  <si>
    <t>Unarmed Strike against Clone</t>
  </si>
  <si>
    <t>10 to Clone</t>
  </si>
  <si>
    <t>Star Razor against Clone</t>
  </si>
  <si>
    <t>18 to Clone</t>
  </si>
  <si>
    <t>16 to Clone</t>
  </si>
  <si>
    <t>3 radiant to Clone</t>
  </si>
  <si>
    <t>Star Razor Gallas Var Effect</t>
  </si>
  <si>
    <t>24 to Clone</t>
  </si>
  <si>
    <t>Guiding Bolt against Clone</t>
  </si>
  <si>
    <t>13 radiant to Clone</t>
  </si>
  <si>
    <t>Dagger of Denial SA against Golem</t>
  </si>
  <si>
    <t>22 to Clone</t>
  </si>
  <si>
    <t>Giant Ape Fist against Clone</t>
  </si>
  <si>
    <t>21 to Clone</t>
  </si>
  <si>
    <t>26 Radiant to Clone</t>
  </si>
  <si>
    <t>Clone goes unconscious (HDYWTDT)</t>
  </si>
  <si>
    <t>20 Cold to Clone</t>
  </si>
  <si>
    <t>Caduceus heals 11</t>
  </si>
  <si>
    <t>12 to Clone</t>
  </si>
  <si>
    <t>16 radiant to Clone</t>
  </si>
  <si>
    <t>Scorching Ray (Glove of Blasting)</t>
  </si>
  <si>
    <t>Handaxe against Clone</t>
  </si>
  <si>
    <t>as Giant Ape</t>
  </si>
  <si>
    <t>Jester heals 11</t>
  </si>
  <si>
    <t>Caduceus heals 72</t>
  </si>
  <si>
    <t>Beau heals 42</t>
  </si>
  <si>
    <t>Nott heals 32</t>
  </si>
  <si>
    <t>With Guidance</t>
  </si>
  <si>
    <t>With Boots of Alert</t>
  </si>
  <si>
    <t>Against Tendril with Bless</t>
  </si>
  <si>
    <t>Against Tendril</t>
  </si>
  <si>
    <t>Star Razor</t>
  </si>
  <si>
    <t>13 to Tendril</t>
  </si>
  <si>
    <t>12 to Tendril</t>
  </si>
  <si>
    <t>20 Force to Tendril</t>
  </si>
  <si>
    <t>Disregarded due to advatage</t>
  </si>
  <si>
    <t>Potion of Greater Healing, Nott heals 9 points</t>
  </si>
  <si>
    <t>15 Force</t>
  </si>
  <si>
    <t>15 to Tendril</t>
  </si>
  <si>
    <t>17 to Tendril</t>
  </si>
  <si>
    <t>11 Radiant to Tendril</t>
  </si>
  <si>
    <t>Slam</t>
  </si>
  <si>
    <t>5 to Tendril</t>
  </si>
  <si>
    <t>10 to Tendril</t>
  </si>
  <si>
    <t>2:51;06</t>
  </si>
  <si>
    <t>14 to Tendril</t>
  </si>
  <si>
    <t>16 to Tendril</t>
  </si>
  <si>
    <t>14 to Cage</t>
  </si>
  <si>
    <t>3 Radiant to Tendril</t>
  </si>
  <si>
    <t>Staff of Withering (disregarded)</t>
  </si>
  <si>
    <t>20 Radiant to Tendril</t>
  </si>
  <si>
    <t>Mass Healing Word, All heal 9 points</t>
  </si>
  <si>
    <t>46 [31 to Tendril + 15 (31/2) to Tendril] Lightning</t>
  </si>
  <si>
    <t>Lightning Breath</t>
  </si>
  <si>
    <t>17 to Cage</t>
  </si>
  <si>
    <t>8 to Tendril</t>
  </si>
  <si>
    <t>Against Tendril, fails</t>
  </si>
  <si>
    <t>Star Razor with Bless</t>
  </si>
  <si>
    <t>10 Force to Cage</t>
  </si>
  <si>
    <t>10 (20/2) Radiant to Cage</t>
  </si>
  <si>
    <t>Dawn</t>
  </si>
  <si>
    <t>18 Radiant to Tendril</t>
  </si>
  <si>
    <t>Unarmed Strike wih Bless</t>
  </si>
  <si>
    <t>9 to Cage</t>
  </si>
  <si>
    <t>Unarmed Strike with Bless</t>
  </si>
  <si>
    <t>Concentration, succeeds</t>
  </si>
  <si>
    <t>Concentration, fails</t>
  </si>
  <si>
    <t>15 Force to Cage</t>
  </si>
  <si>
    <t>Cage Shatters</t>
  </si>
  <si>
    <t>30 Radiant to Heart</t>
  </si>
  <si>
    <t>27 to Heart</t>
  </si>
  <si>
    <t>10 to Heart</t>
  </si>
  <si>
    <t>Unarmed Holy Weapon Strike</t>
  </si>
  <si>
    <t>32 to Heart</t>
  </si>
  <si>
    <t>Unarmed Holy Weapon Strike (damage unrolled-HDYWTDT)</t>
  </si>
  <si>
    <t>Willi heals 9 points</t>
  </si>
  <si>
    <t>C2E083</t>
  </si>
  <si>
    <t>With advantage and with Guidance</t>
  </si>
  <si>
    <t>With Fortune's Favor and with Guidance</t>
  </si>
  <si>
    <t>Consitution Save</t>
  </si>
  <si>
    <t>C2E084</t>
  </si>
  <si>
    <t>Nott passes out</t>
  </si>
  <si>
    <t>Jester passes out</t>
  </si>
  <si>
    <t>Unarmed Strike with advantage against Fjord</t>
  </si>
  <si>
    <t>disregarded due to advantage (Fortune's Favor)</t>
  </si>
  <si>
    <t>receives whisper about Oremid Hass</t>
  </si>
  <si>
    <t>C2E085</t>
  </si>
  <si>
    <t>TTBB1000 against Caedogeist</t>
  </si>
  <si>
    <t>Unarmed Strike against Caedogeist</t>
  </si>
  <si>
    <t>Eldritch Blast against Caedogeist</t>
  </si>
  <si>
    <t>hits Mirror Image</t>
  </si>
  <si>
    <t>Throwing Dart against Caedogeist</t>
  </si>
  <si>
    <t>8 to Caedogeist</t>
  </si>
  <si>
    <t>10 to Caedogeist</t>
  </si>
  <si>
    <t>TTBB1000 Bola Shot against Caedogeist</t>
  </si>
  <si>
    <t>Nott loses concentration on THL</t>
  </si>
  <si>
    <t>Nott resists the poison</t>
  </si>
  <si>
    <t>20 to Caedogeist</t>
  </si>
  <si>
    <t>Magic Missile (3rd) against Caedogeist</t>
  </si>
  <si>
    <t>15 to Caedogeist</t>
  </si>
  <si>
    <t>24 to Caedogeist</t>
  </si>
  <si>
    <t>7 to Caedogeist</t>
  </si>
  <si>
    <t>14 to Caedogeist</t>
  </si>
  <si>
    <t>9 to Caedogeist</t>
  </si>
  <si>
    <t>Inflict Wounds (5th) against Caedogeist</t>
  </si>
  <si>
    <t>Spiritual Weapon (4th) against Caedogeist</t>
  </si>
  <si>
    <t>11 to Caedogeist</t>
  </si>
  <si>
    <t>32 to Caedogeist</t>
  </si>
  <si>
    <t>Blight against Caedogeist</t>
  </si>
  <si>
    <t>Star Razor (activated) against Caedogeist</t>
  </si>
  <si>
    <t>33 to Caedogeist</t>
  </si>
  <si>
    <t>Banishing Smite, Caedogeist is Banished</t>
  </si>
  <si>
    <t>Hexblade's Curse and Enlarge damage</t>
  </si>
  <si>
    <t>Nott heals 13</t>
  </si>
  <si>
    <t>Cure Wounds (3rd) to Nott</t>
  </si>
  <si>
    <t>Beau heals 23</t>
  </si>
  <si>
    <t>Cure Wounds to Beau</t>
  </si>
  <si>
    <t>TTBB1000 against Caedogeist (hits mirror image)</t>
  </si>
  <si>
    <t>Umarmed Strike against Caedogeist</t>
  </si>
  <si>
    <t>against Pumat's Scry</t>
  </si>
  <si>
    <t>against Jester's Scry</t>
  </si>
  <si>
    <t>C2E086</t>
  </si>
  <si>
    <t>Spiritual Weapon against Cultist</t>
  </si>
  <si>
    <t>8 to Cultist</t>
  </si>
  <si>
    <t>TTBB1000 against Respa</t>
  </si>
  <si>
    <t>24 to Respa</t>
  </si>
  <si>
    <t>18 to Respa and Cultist, 36 to Cultists (4)</t>
  </si>
  <si>
    <t>Fireball (4th) to Respa and Cultists (5). 4 Cultists die</t>
  </si>
  <si>
    <t>Unarmed Strike against Respa</t>
  </si>
  <si>
    <t>22 to Respa</t>
  </si>
  <si>
    <t>22 to Caleb</t>
  </si>
  <si>
    <t>Respa's Firestorm</t>
  </si>
  <si>
    <t>22 to Beau</t>
  </si>
  <si>
    <t>Respa's Firestorm, with Evasion</t>
  </si>
  <si>
    <t>22 to Nott</t>
  </si>
  <si>
    <t>Eldritch Blast against Respa</t>
  </si>
  <si>
    <t>7 to Respa</t>
  </si>
  <si>
    <t>7 to Demon</t>
  </si>
  <si>
    <t>Star Razor protection</t>
  </si>
  <si>
    <t>21 to Demon</t>
  </si>
  <si>
    <t>Sacred Flame against Demon- Demon dies</t>
  </si>
  <si>
    <t>Spiritual Weapon against Demon</t>
  </si>
  <si>
    <t>9 to Demon</t>
  </si>
  <si>
    <t>Guiding Bolt (4th) against Respa</t>
  </si>
  <si>
    <t>Respa dies</t>
  </si>
  <si>
    <t>Beau is charmed by Obann's Dominate Person</t>
  </si>
  <si>
    <t>Cat's Ire Claw against Cultist</t>
  </si>
  <si>
    <t>23 to Cultist</t>
  </si>
  <si>
    <t>Cultist dies</t>
  </si>
  <si>
    <t>26 to Laughing Hand and Cultists (2), 13 to Demons (2)</t>
  </si>
  <si>
    <t>Fireball against Laughing Hand, Cultists (2), and Demons (2). Cultist (1) dies.</t>
  </si>
  <si>
    <t>Skingorger against Nott</t>
  </si>
  <si>
    <t>5 to Demon</t>
  </si>
  <si>
    <t>8 to Demon</t>
  </si>
  <si>
    <t>Star Razor protection. Demon dies.</t>
  </si>
  <si>
    <t>Fjord loses concentration on the Vrock</t>
  </si>
  <si>
    <t>against Caedogeist's poison</t>
  </si>
  <si>
    <t>1 to Caedogeist</t>
  </si>
  <si>
    <t>Fjord is poisoned</t>
  </si>
  <si>
    <t>Vrock beak against Obann</t>
  </si>
  <si>
    <t>4 (9/2) to Obann</t>
  </si>
  <si>
    <t>Vrock talon against Obann</t>
  </si>
  <si>
    <t>Guiding Bolt (4th) against Obann</t>
  </si>
  <si>
    <t>22 to Obann</t>
  </si>
  <si>
    <t>Demon dies</t>
  </si>
  <si>
    <t>5 (11/2) to Nott</t>
  </si>
  <si>
    <t>Uncanny Dodge</t>
  </si>
  <si>
    <t>TTBB1000 against Obann</t>
  </si>
  <si>
    <t>52 to Obann</t>
  </si>
  <si>
    <t>Vrock claw against Obann</t>
  </si>
  <si>
    <t>5 (11/2) to Obann</t>
  </si>
  <si>
    <t>Cat's Ire against Cultist</t>
  </si>
  <si>
    <t>30 to LH, 15 to Demons (2), Cultist, and Yasha</t>
  </si>
  <si>
    <t>Fireball to LH, Demons (2), Cultist, and Yasha</t>
  </si>
  <si>
    <t>against Caleb's Fireball</t>
  </si>
  <si>
    <t>Unarmed Strike against LH</t>
  </si>
  <si>
    <t>17 to LH</t>
  </si>
  <si>
    <t>9 to LH</t>
  </si>
  <si>
    <t>Skingorger against Beau</t>
  </si>
  <si>
    <t>Beau is unconscious</t>
  </si>
  <si>
    <t>Beau fails 2 death saves</t>
  </si>
  <si>
    <t>against Fjord's Enervation</t>
  </si>
  <si>
    <t>10 (21/2) to Yasha, Fjord heals 5</t>
  </si>
  <si>
    <t>Initially incorrect, but adjusted later to these numbers</t>
  </si>
  <si>
    <t>6 to Demon</t>
  </si>
  <si>
    <t>Star Razor protection. Demon dies</t>
  </si>
  <si>
    <t>Handaxe against Caedogeist</t>
  </si>
  <si>
    <t>Beak against Yasha</t>
  </si>
  <si>
    <t>Talon against Yasha</t>
  </si>
  <si>
    <t>Beau heals 27</t>
  </si>
  <si>
    <t>Beau is conscious</t>
  </si>
  <si>
    <t>TTBB1000 against Jester Duplicate</t>
  </si>
  <si>
    <t>46 to LH</t>
  </si>
  <si>
    <t>Widogast's Web of Fire. LH dies, HDYWTDT</t>
  </si>
  <si>
    <t>Cat's Ire against Vrock</t>
  </si>
  <si>
    <t>Unarmed Strike against Demon</t>
  </si>
  <si>
    <t>22 to Demon</t>
  </si>
  <si>
    <t>Skingorger reckless against Vrock</t>
  </si>
  <si>
    <t>13 to Vrock</t>
  </si>
  <si>
    <t>19 to Yasha, Fjord heals 9</t>
  </si>
  <si>
    <t>Ennervation splash damage</t>
  </si>
  <si>
    <t>All heal 19</t>
  </si>
  <si>
    <t>Fjord heals 9</t>
  </si>
  <si>
    <t>Regular Healing Potion</t>
  </si>
  <si>
    <t>Nott heals 14</t>
  </si>
  <si>
    <t>Greater Healing Potion</t>
  </si>
  <si>
    <t>Caleb heals 15+</t>
  </si>
  <si>
    <t>Superior Healing Potion</t>
  </si>
  <si>
    <t>Fjord heals 6</t>
  </si>
  <si>
    <t>Cure Wounds to Fjord</t>
  </si>
  <si>
    <t>Yasha heals 7</t>
  </si>
  <si>
    <t>disregarded due to Fortune's Favor</t>
  </si>
  <si>
    <t>With Bless</t>
  </si>
  <si>
    <t>Unarmed Sentinel against Caedogeist with Bless</t>
  </si>
  <si>
    <t>12 to Caedogeist</t>
  </si>
  <si>
    <t>25 (51/2) to Caedogeist</t>
  </si>
  <si>
    <t>Skingorger Reckless against Caedogeist</t>
  </si>
  <si>
    <t>Yes</t>
  </si>
  <si>
    <t>29 to Caedogeist</t>
  </si>
  <si>
    <t>Flurry of Blows against Caedogeist</t>
  </si>
  <si>
    <t>TTBB1000 against Caedogeist with Bless (not rolled)</t>
  </si>
  <si>
    <t>Fire Bolt against Obann with Bless (not rolled)</t>
  </si>
  <si>
    <t>AoO with Bless</t>
  </si>
  <si>
    <t>With Str</t>
  </si>
  <si>
    <t>Inflict Wounds against Obann</t>
  </si>
  <si>
    <t>27 to Obann</t>
  </si>
  <si>
    <t>Unarmed Strike against Obann with Bless</t>
  </si>
  <si>
    <t>8 to Obann</t>
  </si>
  <si>
    <t>Unarmed Strike against Obann</t>
  </si>
  <si>
    <t>TTBB1000 against Obann with Bless</t>
  </si>
  <si>
    <t>TTBB1000 against Obann with Bless and SA</t>
  </si>
  <si>
    <t>Fire Bolt against Obann with Bless</t>
  </si>
  <si>
    <t>Fire Bolt against Caedogeist</t>
  </si>
  <si>
    <t>2 (5/2) to Caedogeist</t>
  </si>
  <si>
    <t>Star Razor against Obann</t>
  </si>
  <si>
    <t>Star Razor against Obann with Bless</t>
  </si>
  <si>
    <t>31 to Obann</t>
  </si>
  <si>
    <t>19 (39/2) to Obann</t>
  </si>
  <si>
    <t>Skingorger against Obann with Bless (+2)</t>
  </si>
  <si>
    <t>Skingorger against Obann</t>
  </si>
  <si>
    <t>28 to Obann</t>
  </si>
  <si>
    <t>Obann dies, HDYWTDT</t>
  </si>
  <si>
    <t>C2E087</t>
  </si>
  <si>
    <t>14 Force to Obann</t>
  </si>
  <si>
    <t>Skingorger AoO</t>
  </si>
  <si>
    <t>34 to Obann</t>
  </si>
  <si>
    <t>11 to Obann</t>
  </si>
  <si>
    <t>9 to Obann</t>
  </si>
  <si>
    <t>With Bless, Caleb fails one death save</t>
  </si>
  <si>
    <t>Skingorger with advantage</t>
  </si>
  <si>
    <t>17 to Obann</t>
  </si>
  <si>
    <t>26 to Obann</t>
  </si>
  <si>
    <t>15 Force to Obann</t>
  </si>
  <si>
    <t>Against Jagged Bite with advantage, Caleb is swallowed</t>
  </si>
  <si>
    <t>5 Radiant to Obann</t>
  </si>
  <si>
    <t>15 to Obann</t>
  </si>
  <si>
    <t>Inflict Wounds (3rd) with disadvantage</t>
  </si>
  <si>
    <t>Against Jagged Bite, Caduceus is swallowed</t>
  </si>
  <si>
    <t>Beau fails one death save</t>
  </si>
  <si>
    <t>Giant Ape Fist</t>
  </si>
  <si>
    <t>Vampiric Touch with disadvantage</t>
  </si>
  <si>
    <t>12 Force to Obann</t>
  </si>
  <si>
    <t>Mass Healing Word; Jester and Beau heal 9 points and are conscious;
Fjord, Caduceus, Yasha, and Caedogeist heal 6 points</t>
  </si>
  <si>
    <t>Cure Wounds (2nd); Beau heals 15 points</t>
  </si>
  <si>
    <t>Cure Wounds (1st); Jester heals 11 points</t>
  </si>
  <si>
    <t>Potion of Greater Healing; Pumat Sol heals 10 points</t>
  </si>
  <si>
    <t>C2E088</t>
  </si>
  <si>
    <t>C2E089</t>
  </si>
  <si>
    <t>Yasha has 1 point of exhaustion</t>
  </si>
  <si>
    <t>Reliable Talent</t>
  </si>
  <si>
    <t>7 to Ovo</t>
  </si>
  <si>
    <t>11 to Ovo</t>
  </si>
  <si>
    <t>12 to Ovo</t>
  </si>
  <si>
    <t>10 to Ovo</t>
  </si>
  <si>
    <t>13 to Ovo</t>
  </si>
  <si>
    <t>:302:23</t>
  </si>
  <si>
    <t>14 to Ovo</t>
  </si>
  <si>
    <t>9 to Ovo</t>
  </si>
  <si>
    <t>8 to Ovo</t>
  </si>
  <si>
    <t>Unconscious-HDYWTDT</t>
  </si>
  <si>
    <t>3 Radiant to Darrow</t>
  </si>
  <si>
    <t>Against Blinding Smite, Fjord is blinded</t>
  </si>
  <si>
    <t>Star Razor with disadvantage</t>
  </si>
  <si>
    <t>Against Blinding Smite, Fjord remains blinded</t>
  </si>
  <si>
    <t>2 Radiant to Darrow</t>
  </si>
  <si>
    <t>2 (4/2) to Kal</t>
  </si>
  <si>
    <t>C2E090</t>
  </si>
  <si>
    <t>C2E091</t>
  </si>
  <si>
    <t>whisper on Essek</t>
  </si>
  <si>
    <t>disregarded due to advantage from Fortune's Favor</t>
  </si>
  <si>
    <t>(used Save mod)</t>
  </si>
  <si>
    <t>C2E092</t>
  </si>
  <si>
    <t>TTBB1000 against Hunter</t>
  </si>
  <si>
    <t>8 to Hunter</t>
  </si>
  <si>
    <t>C2E093</t>
  </si>
  <si>
    <t>Nott is frightened</t>
  </si>
  <si>
    <t>Jester is frightened</t>
  </si>
  <si>
    <t>Skingorger against GFH</t>
  </si>
  <si>
    <t>23 to GFH</t>
  </si>
  <si>
    <t>26 to GFH Matron</t>
  </si>
  <si>
    <t>29 to GFH Matron</t>
  </si>
  <si>
    <t>Unarmed Strike against GFH</t>
  </si>
  <si>
    <t>12 to GFH</t>
  </si>
  <si>
    <t>14 to GFH</t>
  </si>
  <si>
    <t>10 to GFH</t>
  </si>
  <si>
    <t>13 to GFH</t>
  </si>
  <si>
    <t>GFH dies</t>
  </si>
  <si>
    <t>22 to GFH</t>
  </si>
  <si>
    <t>20 to GFH</t>
  </si>
  <si>
    <t>13 to GFH (x2), 26 to GFH (x2)</t>
  </si>
  <si>
    <t>TTBB1000 against GFH Matron</t>
  </si>
  <si>
    <t>41 to GFH Matron</t>
  </si>
  <si>
    <t>GFH Matron dies (HDYWTDT)</t>
  </si>
  <si>
    <t>15 Acid to Fjord</t>
  </si>
  <si>
    <t>7 Acid to Caleb</t>
  </si>
  <si>
    <t>Used Ring of Evasion</t>
  </si>
  <si>
    <t>7 Acid to Nott</t>
  </si>
  <si>
    <t>with Evasion</t>
  </si>
  <si>
    <t>7 Acid to Jester</t>
  </si>
  <si>
    <t>15 Acid to Caduceus</t>
  </si>
  <si>
    <t>7 Acid to Yasha</t>
  </si>
  <si>
    <t>Fjord gains a point of exhaustion</t>
  </si>
  <si>
    <t>Beau gains a point of exhaustion</t>
  </si>
  <si>
    <t>Nott gains a point of exhaustion</t>
  </si>
  <si>
    <t>Caduceus gains a point of exhaustion</t>
  </si>
  <si>
    <t>3 Necrotic to Beau</t>
  </si>
  <si>
    <t>Beau's Max HP reduced by 3</t>
  </si>
  <si>
    <t>3 Necrotic to Nott</t>
  </si>
  <si>
    <t>Nott's Max HP reduced by 3</t>
  </si>
  <si>
    <t>3 Necrotic to Caduceus</t>
  </si>
  <si>
    <t>Caduceus' Max HP reduced by 3</t>
  </si>
  <si>
    <t>3 Necrotic to Yasha</t>
  </si>
  <si>
    <t>Yasha's Max HP reduced by 3</t>
  </si>
  <si>
    <t>Fjord heals 17, Caleb heals 16, Caduceus heals 15, Jester, Nott, and Yasha heal 7</t>
  </si>
  <si>
    <t>Prayer of Healing (3rd)</t>
  </si>
  <si>
    <t>Reliable Talent used</t>
  </si>
  <si>
    <t>disregarded due disadvantage</t>
  </si>
  <si>
    <t>C2E094</t>
  </si>
  <si>
    <t>Skingorger against Zombie</t>
  </si>
  <si>
    <t>23 to Zombie</t>
  </si>
  <si>
    <t>12 to Zombie</t>
  </si>
  <si>
    <t>19 to Zombie</t>
  </si>
  <si>
    <t>TTBB1000 against Zombie</t>
  </si>
  <si>
    <t>38 to Zombie</t>
  </si>
  <si>
    <t>Zombie dies</t>
  </si>
  <si>
    <t>12 poison to Fjord</t>
  </si>
  <si>
    <t>12 poison to Caleb</t>
  </si>
  <si>
    <t>Unarmed Strike against Zombie</t>
  </si>
  <si>
    <t>8 to Zombie</t>
  </si>
  <si>
    <t>10 to Zombie</t>
  </si>
  <si>
    <t>14 to Zombie</t>
  </si>
  <si>
    <t>34 to Zombies (x2) and Resonant Echo, 17 to Zombie</t>
  </si>
  <si>
    <t>Star Razor against Zombie</t>
  </si>
  <si>
    <t>29 to Zombie</t>
  </si>
  <si>
    <t>21 to Zombie</t>
  </si>
  <si>
    <t>7 to Zombie</t>
  </si>
  <si>
    <t>Unknown to Zombie</t>
  </si>
  <si>
    <t>8 poison to Fjord</t>
  </si>
  <si>
    <t>8 poison to Ape!Caleb</t>
  </si>
  <si>
    <t>with Bless, as Giant Ape</t>
  </si>
  <si>
    <t>with Bless, maintains concentration</t>
  </si>
  <si>
    <t>10 poison to Jester</t>
  </si>
  <si>
    <t>10 poison to Ape!Caleb</t>
  </si>
  <si>
    <t>16 poison to Nott</t>
  </si>
  <si>
    <t>24 to Zombie</t>
  </si>
  <si>
    <t>Giant Ape against Zombie with Bless</t>
  </si>
  <si>
    <t>disregarded due to advantage, with Bless</t>
  </si>
  <si>
    <t>Giant Ape against Zombie</t>
  </si>
  <si>
    <t>10 poison to Yasha</t>
  </si>
  <si>
    <t>20 poison to Jester</t>
  </si>
  <si>
    <t>8 poison to Yasha</t>
  </si>
  <si>
    <t>18 to Zombie</t>
  </si>
  <si>
    <t>11 to Zombie</t>
  </si>
  <si>
    <t>16 to Zombie</t>
  </si>
  <si>
    <t>8 poison to Caduceus</t>
  </si>
  <si>
    <t>8 poison to Jester</t>
  </si>
  <si>
    <t>14 poison to Nott</t>
  </si>
  <si>
    <t>19 poison to Nott</t>
  </si>
  <si>
    <t>7 to Fjord</t>
  </si>
  <si>
    <t>Everyone heals 25 except Beau who heals 7</t>
  </si>
  <si>
    <t>with Fortune's Favor and disadvantage</t>
  </si>
  <si>
    <t>Teleportation</t>
  </si>
  <si>
    <t>Unarmed Strike against Nott's Flask</t>
  </si>
  <si>
    <t>C2E095</t>
  </si>
  <si>
    <t>(as monkey)</t>
  </si>
  <si>
    <t>disregarded</t>
  </si>
  <si>
    <t>Unarmed strike against Silverfish</t>
  </si>
  <si>
    <t>7 to Silverfish</t>
  </si>
  <si>
    <t>9 to Silverfish</t>
  </si>
  <si>
    <t>Star Razor against Silverfish</t>
  </si>
  <si>
    <t>16 to Silverfish</t>
  </si>
  <si>
    <t>15 to Silverfish</t>
  </si>
  <si>
    <t>Silverfish dies</t>
  </si>
  <si>
    <t>7 acid to Fjord</t>
  </si>
  <si>
    <t>14 acid to Beau</t>
  </si>
  <si>
    <t>Beau is restrained</t>
  </si>
  <si>
    <t>14 acid to Jester</t>
  </si>
  <si>
    <t>Jester is restrained</t>
  </si>
  <si>
    <t>7 acid to Caduceus</t>
  </si>
  <si>
    <t>7 acid to Caleb</t>
  </si>
  <si>
    <t>7 acid to Jester</t>
  </si>
  <si>
    <t>7 acid to Yasha</t>
  </si>
  <si>
    <t>11 to Silverfish</t>
  </si>
  <si>
    <t>TTBB1000 against Silverfish</t>
  </si>
  <si>
    <t>28 to Silverfish</t>
  </si>
  <si>
    <t>14 to Silverfish</t>
  </si>
  <si>
    <t>Unarmed Strike against Silverfish</t>
  </si>
  <si>
    <t>18 to Silverfish</t>
  </si>
  <si>
    <t>13 to Silverfish (x3)</t>
  </si>
  <si>
    <t>17 to Fjord</t>
  </si>
  <si>
    <t>Fjord is restrained</t>
  </si>
  <si>
    <t>Drops concentration</t>
  </si>
  <si>
    <t>9 to Beau</t>
  </si>
  <si>
    <t>Skingorger against Silverfish</t>
  </si>
  <si>
    <t>24 to Silverfish</t>
  </si>
  <si>
    <t>20 to Silverfish</t>
  </si>
  <si>
    <t>10 to Silverfish</t>
  </si>
  <si>
    <t>Eldritch Blast against Silverfish</t>
  </si>
  <si>
    <t>Gore (as mammoth) against Silverfish</t>
  </si>
  <si>
    <t>22 to Silverfish</t>
  </si>
  <si>
    <t>8 to Silverfish</t>
  </si>
  <si>
    <t>Star Razor Aura</t>
  </si>
  <si>
    <t>6 to Silverfish</t>
  </si>
  <si>
    <t>12 to Silverfish</t>
  </si>
  <si>
    <t>6 to Nott</t>
  </si>
  <si>
    <t>TTBB100 crit fail</t>
  </si>
  <si>
    <t>Fist (as Giant Ape) against Silverfish</t>
  </si>
  <si>
    <t>30 to Silverfish</t>
  </si>
  <si>
    <t>(as mammoth)</t>
  </si>
  <si>
    <t>26 to Silverfish</t>
  </si>
  <si>
    <t>Quarterstaff against Silverfish</t>
  </si>
  <si>
    <t>J, Cal, F, B, Cad heal 26, Y heals 7</t>
  </si>
  <si>
    <t>C2E096</t>
  </si>
  <si>
    <t>Eldritch Blast against Gorgon</t>
  </si>
  <si>
    <t>14 to Gorgon</t>
  </si>
  <si>
    <t>Guiding Bolt against Gorgon</t>
  </si>
  <si>
    <t>16 to Gorgon</t>
  </si>
  <si>
    <t>Nott is prone</t>
  </si>
  <si>
    <t>Unarmed strike against Gorgon with Bless</t>
  </si>
  <si>
    <t>13 to Gorgon</t>
  </si>
  <si>
    <t>11 to Gorgon</t>
  </si>
  <si>
    <t>68 to Gorgon</t>
  </si>
  <si>
    <t>Disintegrate</t>
  </si>
  <si>
    <t>Nott heals 8</t>
  </si>
  <si>
    <t>20 (10x2) to Gorgon</t>
  </si>
  <si>
    <t>doubled by Path to the Grave</t>
  </si>
  <si>
    <t>Skingorger against Gorgon</t>
  </si>
  <si>
    <t>19 to Gorgon</t>
  </si>
  <si>
    <t>Unarmed Strike against Gorgon with Bless</t>
  </si>
  <si>
    <t>18 to Gorgon</t>
  </si>
  <si>
    <t>10 to Gorgon</t>
  </si>
  <si>
    <t>TTBB1000 against Gorgon with Bless</t>
  </si>
  <si>
    <t>47 to Gorgon</t>
  </si>
  <si>
    <t>8 to Gorgon</t>
  </si>
  <si>
    <t>7 to Gorgon</t>
  </si>
  <si>
    <t>12 to Gorgon</t>
  </si>
  <si>
    <t>Inflict Wounds against Gorgon</t>
  </si>
  <si>
    <t>28 to Gorgon</t>
  </si>
  <si>
    <t>Fjord is prone</t>
  </si>
  <si>
    <t>6 to Gorgon</t>
  </si>
  <si>
    <t>22 (11x2) to Gorgon</t>
  </si>
  <si>
    <t>TTBB1000 Explosive Arrow against Gorgon with Bless</t>
  </si>
  <si>
    <t>17 to Gorgon</t>
  </si>
  <si>
    <t>14 (29/2) to Gorgon</t>
  </si>
  <si>
    <t>Widogast's Web of Fire against Gorgon</t>
  </si>
  <si>
    <t>31 to Gorgon</t>
  </si>
  <si>
    <t>Toll the Dead against Gorgon</t>
  </si>
  <si>
    <t>Healing Word, Fjord is conscious</t>
  </si>
  <si>
    <t>with Bless, Beau is restrained</t>
  </si>
  <si>
    <t>disreagarded due to disadvantage</t>
  </si>
  <si>
    <t>Unarmed Strike with Maelstrom Gloves with Bless</t>
  </si>
  <si>
    <t>Beau is petrified</t>
  </si>
  <si>
    <t>9 to Gorgon</t>
  </si>
  <si>
    <t>24 (48/2) to Gorgon</t>
  </si>
  <si>
    <t>Widogast's Web of Fire against Gorgon, HDYWTDT</t>
  </si>
  <si>
    <t>Corrin heals 23</t>
  </si>
  <si>
    <t>C2E097</t>
  </si>
  <si>
    <t>Sleep effect on the Manacles</t>
  </si>
  <si>
    <t>C2E098</t>
  </si>
  <si>
    <t>Veth</t>
  </si>
  <si>
    <t>with boots</t>
  </si>
  <si>
    <t>32 to Sea Spawn</t>
  </si>
  <si>
    <t>Sea Spawn dies</t>
  </si>
  <si>
    <t>18 to Sea Spawn</t>
  </si>
  <si>
    <t>32 to Sea Spawn (x2)</t>
  </si>
  <si>
    <t>Blade Barrier</t>
  </si>
  <si>
    <t>29 to Deep Scion</t>
  </si>
  <si>
    <t>Yasha is stunned</t>
  </si>
  <si>
    <t>11 to Deep Scion</t>
  </si>
  <si>
    <t>24 to Deep Scion (1 to Mackerel)</t>
  </si>
  <si>
    <t>7 to Deep Scion</t>
  </si>
  <si>
    <t>Spirit Guardians, Sea Spawn dies</t>
  </si>
  <si>
    <t>Veth heals 10</t>
  </si>
  <si>
    <t>30 to Sea Spawn</t>
  </si>
  <si>
    <t>23 to Deep Scion</t>
  </si>
  <si>
    <t>Fjord falls, Fjord fails one death save</t>
  </si>
  <si>
    <t>26 to Sea Spawn</t>
  </si>
  <si>
    <t>Beau heals 11, Fjord and Orly heal 13</t>
  </si>
  <si>
    <t>Healing Word, Fjord and Orly are conscious</t>
  </si>
  <si>
    <t>15 to Sea Spawn</t>
  </si>
  <si>
    <t>21 to Sea Spawn (x2)</t>
  </si>
  <si>
    <t>Spirit Guardians, 2 Sea Spawn Die</t>
  </si>
  <si>
    <t>68 to Deep Scion</t>
  </si>
  <si>
    <t>22 to Deep Scion</t>
  </si>
  <si>
    <t>9 to Deep Scion</t>
  </si>
  <si>
    <t>32 to Deep Scion</t>
  </si>
  <si>
    <t>8 to Deep Scion</t>
  </si>
  <si>
    <t>30 to Deep Scion</t>
  </si>
  <si>
    <t>Counterspell check</t>
  </si>
  <si>
    <t>18 to Deep Scion</t>
  </si>
  <si>
    <t>Deep Scion dies (HDYWTDT)</t>
  </si>
  <si>
    <t>13 to Deep Scion</t>
  </si>
  <si>
    <t>16 to Deep Scion</t>
  </si>
  <si>
    <t>14 to Deep Scion</t>
  </si>
  <si>
    <t>21 to Deep Scion</t>
  </si>
  <si>
    <t>C2E099</t>
  </si>
  <si>
    <t>Prayer of Healing (3rd) Fjord, Orly, Veth, Caleb, and Yasha heal 21 points; Beau heals 14 points</t>
  </si>
  <si>
    <t>Healing Word (2nd) Orly heals 11 points</t>
  </si>
  <si>
    <t>Cure Wounds (5th), Fjord heals 38 points</t>
  </si>
  <si>
    <t>Divine Intervention (fails)</t>
  </si>
  <si>
    <t>C2E100</t>
  </si>
  <si>
    <t>Balleater</t>
  </si>
  <si>
    <t>Full Speed Ahead</t>
  </si>
  <si>
    <t>Quality Bonus + Dex</t>
  </si>
  <si>
    <t>Initiative tie-breaker</t>
  </si>
  <si>
    <t>Cannon Fire with advantage (+6)</t>
  </si>
  <si>
    <t>Cannon Fire</t>
  </si>
  <si>
    <t>53 Bludgeoning to Dragon Turtle</t>
  </si>
  <si>
    <t>21 (42/2) Fire to Dragon Turtle</t>
  </si>
  <si>
    <t>Fireball (5th)</t>
  </si>
  <si>
    <t>Cannon Fire with disadvantage</t>
  </si>
  <si>
    <t>Guiding Bolt (5th)</t>
  </si>
  <si>
    <t>35 Radiant to Dragon Turtle</t>
  </si>
  <si>
    <t>26 Radiant to Dragon Turtle</t>
  </si>
  <si>
    <t>37 (73/2) Necrotic to Dragon Turtle</t>
  </si>
  <si>
    <t>7 to Caleb</t>
  </si>
  <si>
    <t>Balleater Hull heals 8 points</t>
  </si>
  <si>
    <t>2d12</t>
  </si>
  <si>
    <t>Balleater Hull heals 19 points</t>
  </si>
  <si>
    <t>With Int mod</t>
  </si>
  <si>
    <t>C2E101</t>
  </si>
  <si>
    <t>0.54:33</t>
  </si>
  <si>
    <t>on a d6- determines if a creature is there</t>
  </si>
  <si>
    <t>11 radiant to Tar Creature</t>
  </si>
  <si>
    <t>Caduceus heals 18</t>
  </si>
  <si>
    <t>Caduceus heals 8</t>
  </si>
  <si>
    <t>C2E102</t>
  </si>
  <si>
    <t>14 to Will-o'-wisp 1</t>
  </si>
  <si>
    <t>Against Death Gaze, Beau is unconscious</t>
  </si>
  <si>
    <t>48 Necrotic to Fjord</t>
  </si>
  <si>
    <t>Against Withering Gaze</t>
  </si>
  <si>
    <t>Against Death Gaze</t>
  </si>
  <si>
    <t>TTBB1000 SA with Brenatto's Voltaic Bolt with advantage</t>
  </si>
  <si>
    <t>31 to Bodak</t>
  </si>
  <si>
    <t>TTBB1000 Damage</t>
  </si>
  <si>
    <t>13 Lightning to Bodak</t>
  </si>
  <si>
    <t>Voltaic Bolt Damage</t>
  </si>
  <si>
    <t>Unarmed Strike with Bless and with disadvantage</t>
  </si>
  <si>
    <t>9 to Bodak</t>
  </si>
  <si>
    <t>11 to Bodak</t>
  </si>
  <si>
    <t>13 to Bodak</t>
  </si>
  <si>
    <t>Disregarded due to disdadvantage</t>
  </si>
  <si>
    <t>Star Razor with Banishing Smite and with disadvantage</t>
  </si>
  <si>
    <t>51 to Bodak</t>
  </si>
  <si>
    <t>11 to Will-o'-wisp 1</t>
  </si>
  <si>
    <t>Cure Wounds (2nd); Beau heals 13 points</t>
  </si>
  <si>
    <t>Healing Word (3rd); Beau heals 14 points</t>
  </si>
  <si>
    <t>With Resistance</t>
  </si>
  <si>
    <t>d6</t>
  </si>
  <si>
    <t>Against mosquitos</t>
  </si>
  <si>
    <t>Against mosquitos; Jester is diseased</t>
  </si>
  <si>
    <t>Against mosquitos with advantage</t>
  </si>
  <si>
    <t>With Resistance; Caduceus is poisoned</t>
  </si>
  <si>
    <t>Sprinkle</t>
  </si>
  <si>
    <t>With Reliable Talent</t>
  </si>
  <si>
    <t>C2E103</t>
  </si>
  <si>
    <t>As giant owl, with advantage</t>
  </si>
  <si>
    <t>Against memory loss, fails</t>
  </si>
  <si>
    <t>Against memory loss, succeeds</t>
  </si>
  <si>
    <t>As shark</t>
  </si>
  <si>
    <t>18 to Shark!Caleb</t>
  </si>
  <si>
    <t>C2E104</t>
  </si>
  <si>
    <t>10 to Caduceus</t>
  </si>
  <si>
    <t>against Stunning Strike</t>
  </si>
  <si>
    <t>Unarmed Strike against Caducues</t>
  </si>
  <si>
    <t>8 to Caducues</t>
  </si>
  <si>
    <t>against Stunning Strike, Caduceus is Stunned</t>
  </si>
  <si>
    <t>7 to Caduceus</t>
  </si>
  <si>
    <t>as giant owl?</t>
  </si>
  <si>
    <t>disregarded due to Ring of Evasion</t>
  </si>
  <si>
    <t>Unarmed Strike against Big Bad</t>
  </si>
  <si>
    <t>8 to Big Bad</t>
  </si>
  <si>
    <t>TTBB1000 w/ VB against Big Bad</t>
  </si>
  <si>
    <t>11 to Veth</t>
  </si>
  <si>
    <t>Misfire</t>
  </si>
  <si>
    <t>Possessed by Ghost 2</t>
  </si>
  <si>
    <t>Possessed by Ghost 1</t>
  </si>
  <si>
    <t>Blight Staff against Vilya</t>
  </si>
  <si>
    <t>Magician's Judge against Jester</t>
  </si>
  <si>
    <t>C2E105</t>
  </si>
  <si>
    <t>Unarmed Strike AoO against Ghost 4</t>
  </si>
  <si>
    <t>11 to Ghost 4</t>
  </si>
  <si>
    <t>Healing Word (1st)</t>
  </si>
  <si>
    <t>Star Razor against Ghost 3</t>
  </si>
  <si>
    <t>30 to Ghost 3</t>
  </si>
  <si>
    <t>40 (80/2) to Ghost 4</t>
  </si>
  <si>
    <t>Unarmed Strike against Ghost 4</t>
  </si>
  <si>
    <t>8 to Ghost 4</t>
  </si>
  <si>
    <t>TTBB1000 w/ VB against BB</t>
  </si>
  <si>
    <t>Caleb is frightened</t>
  </si>
  <si>
    <t>Yasha is frightened</t>
  </si>
  <si>
    <t>22 to Ghost 3</t>
  </si>
  <si>
    <t>Magician's Judge to Ghost 4</t>
  </si>
  <si>
    <t>15 to Ghost 4</t>
  </si>
  <si>
    <t>Guiding Bolt against Ghost 3</t>
  </si>
  <si>
    <t>16 to Ghost 3</t>
  </si>
  <si>
    <t>Ghost 3 dies</t>
  </si>
  <si>
    <t>Beau heals 7</t>
  </si>
  <si>
    <t>Star Razor against BB</t>
  </si>
  <si>
    <t>32 to BB</t>
  </si>
  <si>
    <t>65 to BB</t>
  </si>
  <si>
    <t>Divine Smite, HDYWTDT</t>
  </si>
  <si>
    <t>Heroes' Feast</t>
  </si>
  <si>
    <t>Unarmed Strike against Vokodo</t>
  </si>
  <si>
    <t>14 to Vokodo</t>
  </si>
  <si>
    <t>7 to Vokodo</t>
  </si>
  <si>
    <t>10 to Vokodo</t>
  </si>
  <si>
    <t>Yasha is hypnotized by Vokodo</t>
  </si>
  <si>
    <t>11 to Vokodo</t>
  </si>
  <si>
    <t>TTBB1000 against Vokodo</t>
  </si>
  <si>
    <t>34 to Vokodo</t>
  </si>
  <si>
    <t>TTBB1000 against Vokodo with Sharpshooter</t>
  </si>
  <si>
    <t>17 to Vokodo</t>
  </si>
  <si>
    <t>30 to Vokodo</t>
  </si>
  <si>
    <t>13 to Vokodo</t>
  </si>
  <si>
    <t>Unarmed Strike against Vokodo with Bless</t>
  </si>
  <si>
    <t>14 (28/2) Lighting to Fjord</t>
  </si>
  <si>
    <t>redirected Call Lightning from Vilya</t>
  </si>
  <si>
    <t>28 Lightning to Jester</t>
  </si>
  <si>
    <t>roll to see if he appears near Beau</t>
  </si>
  <si>
    <t>Magician's Judge against Vokodo with Bless</t>
  </si>
  <si>
    <t>Fjord, Jester, Caleb, Veth, Yasha, and Beau heal 9</t>
  </si>
  <si>
    <t>Jester, Caleb, Veth, Yasha, Caduceus, and Beau heal 9</t>
  </si>
  <si>
    <t>Fjord, Jester, Caleb, Yasha, Caduceus, and Beau heal 9</t>
  </si>
  <si>
    <t>Fjord, Jester, Caleb, Yasha, Caducues, and Beau heal 20</t>
  </si>
  <si>
    <t>Mass Cure Wounds</t>
  </si>
  <si>
    <t>Star Razor against Vokodo with Bless</t>
  </si>
  <si>
    <t>49 to Vokodo</t>
  </si>
  <si>
    <t>with Divine Smite (5th)</t>
  </si>
  <si>
    <t>22 to Vokodo</t>
  </si>
  <si>
    <t>72 to Vokodo</t>
  </si>
  <si>
    <t>Disintegrate, HDYWTDT</t>
  </si>
  <si>
    <t>C2E106</t>
  </si>
  <si>
    <t>0:19;20</t>
  </si>
  <si>
    <t>As hunter shark</t>
  </si>
  <si>
    <t>Bite (as hunter shark)</t>
  </si>
  <si>
    <t>14 to Aquatic Fire Snake</t>
  </si>
  <si>
    <t>With disadvatage</t>
  </si>
  <si>
    <t>12 (24/2) to Yasha</t>
  </si>
  <si>
    <t>Bite against Frumpkin</t>
  </si>
  <si>
    <t>3 to Frumpkin</t>
  </si>
  <si>
    <t>Against Belabor charge</t>
  </si>
  <si>
    <t>16 Force to Fjord</t>
  </si>
  <si>
    <t>Healing Word (1st); Fjord heals 10 points</t>
  </si>
  <si>
    <t>C2E107</t>
  </si>
  <si>
    <t>With advantage (Blessing of the Trickster)</t>
  </si>
  <si>
    <t>4 to Veth</t>
  </si>
  <si>
    <t>Belabor</t>
  </si>
  <si>
    <t>9 to T-Rex</t>
  </si>
  <si>
    <t>14 to T-Rex</t>
  </si>
  <si>
    <t>10 to T-Rex</t>
  </si>
  <si>
    <t>Magician's Judge or Skingorger</t>
  </si>
  <si>
    <t>16 to T-Rex</t>
  </si>
  <si>
    <t>15 to T-Rex</t>
  </si>
  <si>
    <t>TTBB1000 Sharpshooter SA</t>
  </si>
  <si>
    <t>45 (20 + 10 SS + 9 Lightning) to T-Rex</t>
  </si>
  <si>
    <t>With Brenatto's Voltaic Bolt</t>
  </si>
  <si>
    <t>34 Fire to T-Rex</t>
  </si>
  <si>
    <t>32 Force to T-Rex</t>
  </si>
  <si>
    <t>12 to T-Rex</t>
  </si>
  <si>
    <t>13 to T-Rex</t>
  </si>
  <si>
    <t>20 to T-Rex</t>
  </si>
  <si>
    <t>34 to T-Rex</t>
  </si>
  <si>
    <t>Magician's Judge or Skingorger AoO</t>
  </si>
  <si>
    <t>21 to T-Rex</t>
  </si>
  <si>
    <t>38 to T-Rex</t>
  </si>
  <si>
    <t>23 Radiant to T-Rex</t>
  </si>
  <si>
    <t>T-Rex Bite Attack</t>
  </si>
  <si>
    <t>32 to T-Rex</t>
  </si>
  <si>
    <t>29 Force to T-Rex</t>
  </si>
  <si>
    <t>Cure Wounds (2nd), Beau heals 21 points</t>
  </si>
  <si>
    <t>As T-Rex</t>
  </si>
  <si>
    <t>C2E108</t>
  </si>
  <si>
    <t>Could also be Nature</t>
  </si>
  <si>
    <t>d20 to determine True Seeing duration</t>
  </si>
  <si>
    <t>Hit Points (disregarded)</t>
  </si>
  <si>
    <t>C2E109</t>
  </si>
  <si>
    <t>Hit Points granted by Paragon mint tea</t>
  </si>
  <si>
    <t>C2E110</t>
  </si>
  <si>
    <t>Jester's tarot card reading</t>
  </si>
  <si>
    <t>C2E111</t>
  </si>
  <si>
    <t>C2E112</t>
  </si>
  <si>
    <t>Reliable Talent, so total 20</t>
  </si>
  <si>
    <t>Encounter d10</t>
  </si>
  <si>
    <t>no Nat20 announced- assumed bad math</t>
  </si>
  <si>
    <t>Total 35</t>
  </si>
  <si>
    <t>Inevstigation</t>
  </si>
  <si>
    <t>Divine Intervention (failed)</t>
  </si>
  <si>
    <t>with Boots</t>
  </si>
  <si>
    <t>Belabor Staff against Chuul 1</t>
  </si>
  <si>
    <t>15 to Chuul 1</t>
  </si>
  <si>
    <t>16 to Chuul 1</t>
  </si>
  <si>
    <t>Unarmed Strike against Chuul 2</t>
  </si>
  <si>
    <t>10 to Chuul 2</t>
  </si>
  <si>
    <t>8 to Chuul 2</t>
  </si>
  <si>
    <t>Eldritch Blast against Chuul 1</t>
  </si>
  <si>
    <t>36 force to Chuul 1</t>
  </si>
  <si>
    <t>against Veth's Hypnotic Pattern- Beau is charmed</t>
  </si>
  <si>
    <t>against Veth's Hypnotic Pattern</t>
  </si>
  <si>
    <t>C2E113</t>
  </si>
  <si>
    <t>7 to Chuul 2</t>
  </si>
  <si>
    <t>Armor of Hexes</t>
  </si>
  <si>
    <t>32 to Chuul 2</t>
  </si>
  <si>
    <t>18 to Chuul</t>
  </si>
  <si>
    <t>9 to Chuul 4, 9 to Deep Scion</t>
  </si>
  <si>
    <t>Stormrider Boots</t>
  </si>
  <si>
    <t>18 Radiant to Chuul 2</t>
  </si>
  <si>
    <t>Belabor with advantage</t>
  </si>
  <si>
    <t>13 to Chuul 2</t>
  </si>
  <si>
    <t>32 to Chuul 3</t>
  </si>
  <si>
    <t>14 (28/2) Radiant to Toad Demon Creature</t>
  </si>
  <si>
    <t>8 (16/2) Cold to Toad Demon Creature</t>
  </si>
  <si>
    <t>22 Radiant to Chuul 4</t>
  </si>
  <si>
    <t>Against Chuul pincer</t>
  </si>
  <si>
    <t>21 Radiant to Chuul 1</t>
  </si>
  <si>
    <t>20 Force to Chuul 1</t>
  </si>
  <si>
    <t>d4</t>
  </si>
  <si>
    <t>T-Rex</t>
  </si>
  <si>
    <t>Mass Cure Wounds; Fjord, Jester, Veth, Caduceus, and Beau heal 20 points</t>
  </si>
  <si>
    <t>31 to Chuul 3</t>
  </si>
  <si>
    <t>12 to Chuul 3</t>
  </si>
  <si>
    <t>14 (28/2) Radiant to Avantika</t>
  </si>
  <si>
    <t>10 (19/2) Radiant to Avantika</t>
  </si>
  <si>
    <t>Belabor AoO</t>
  </si>
  <si>
    <t>16 (32/2) Thunder to Fjord</t>
  </si>
  <si>
    <t>Against Thunderwave (5th)</t>
  </si>
  <si>
    <t>16 (32/2) Thunder to Beau</t>
  </si>
  <si>
    <t>32 Thunder to Veth</t>
  </si>
  <si>
    <t>26 Radiant to Chuul 4</t>
  </si>
  <si>
    <t>T-Rex Tail AoO</t>
  </si>
  <si>
    <t>17 to Chuul 4</t>
  </si>
  <si>
    <t>Against Chuul Tentacles, Caduceus is poisoned and paralyzed</t>
  </si>
  <si>
    <t>T-Rex Bite</t>
  </si>
  <si>
    <t>28 to Deep Scion</t>
  </si>
  <si>
    <t>16 to Chuul 3</t>
  </si>
  <si>
    <t>Against Chuul tentacle poison, is no longer poisoned and paralyzed</t>
  </si>
  <si>
    <t>Against Psychic Screech, as T-Rex, Caleb is stunned</t>
  </si>
  <si>
    <t>18 to Avantika</t>
  </si>
  <si>
    <t>17 to Avantika</t>
  </si>
  <si>
    <t>30 to Avantika</t>
  </si>
  <si>
    <t>21 Radiant to Avantika</t>
  </si>
  <si>
    <t>22 Radiant to Avantika</t>
  </si>
  <si>
    <t>Mass Cure Wounds; Fjord, Jester, Caleb, Veth, Yasha, and Beau heal 15 points</t>
  </si>
  <si>
    <t>As Killer Whale</t>
  </si>
  <si>
    <t>As killer whale; with advantage</t>
  </si>
  <si>
    <t>As killer whale</t>
  </si>
  <si>
    <t>C2E114</t>
  </si>
  <si>
    <t>Guiding Bolt (3rd) with disadvantage</t>
  </si>
  <si>
    <t>24 to Avantika</t>
  </si>
  <si>
    <t>15 to Avantika</t>
  </si>
  <si>
    <t>Killer whale bite</t>
  </si>
  <si>
    <t>19 Radiant to Avantika</t>
  </si>
  <si>
    <t>13 to Avantika</t>
  </si>
  <si>
    <t>Star Razor with Divine Smite</t>
  </si>
  <si>
    <t>34 to Avantika</t>
  </si>
  <si>
    <t>HDYWTDT, Star Razor exalts</t>
  </si>
  <si>
    <t>Mass Cure Wounds; Fjord, Jester, Veth, and Beau heal 16 points</t>
  </si>
  <si>
    <t>d10</t>
  </si>
  <si>
    <t>As Cetus</t>
  </si>
  <si>
    <t>Against Telekinesis</t>
  </si>
  <si>
    <t>Forgery Tools</t>
  </si>
  <si>
    <t>With Fortune's Favor, disregarded</t>
  </si>
  <si>
    <t>C2E115</t>
  </si>
  <si>
    <t>Encounter</t>
  </si>
  <si>
    <t>3 to Caduceus</t>
  </si>
  <si>
    <t>Veth has 1 point of exhaustion</t>
  </si>
  <si>
    <t>26 (52/2) Necrotic to Fjord</t>
  </si>
  <si>
    <t>Against trapped gem</t>
  </si>
  <si>
    <t>26 (52/2) Necrotic to Jester</t>
  </si>
  <si>
    <t>52 Necrotic to Caleb</t>
  </si>
  <si>
    <t>52 Necrotic to Veth</t>
  </si>
  <si>
    <t>13 (52/2/2) Necrotic to Yasha</t>
  </si>
  <si>
    <t>52 Necrotic to Caduceus</t>
  </si>
  <si>
    <t>52 Necrotic to Beau</t>
  </si>
  <si>
    <t>Cure Wounds (5th); Caleb heals 29 points</t>
  </si>
  <si>
    <t>24 (48/2) Necrotic to Caleb</t>
  </si>
  <si>
    <t>With Cat's Ire strength</t>
  </si>
  <si>
    <t>d8</t>
  </si>
  <si>
    <t>Corecut Dagger Sharpshooter SA</t>
  </si>
  <si>
    <t>42 to Gestaf</t>
  </si>
  <si>
    <t>Against Chilling Gaze</t>
  </si>
  <si>
    <t>13 to Gestaf</t>
  </si>
  <si>
    <t>16 to Gestaf</t>
  </si>
  <si>
    <t>11 to Gestaf</t>
  </si>
  <si>
    <t>7 to Gestaf</t>
  </si>
  <si>
    <t>Inflict Wounds (5th) with advantage</t>
  </si>
  <si>
    <t>41 Necrotic to Gestaf</t>
  </si>
  <si>
    <t>As mammoth</t>
  </si>
  <si>
    <t>Corecut Dagger SA with advantage</t>
  </si>
  <si>
    <t>35 (27 + 8 Necrotic) to Gestaf</t>
  </si>
  <si>
    <t>29 to Yeti 1</t>
  </si>
  <si>
    <t>20 to Yeti 1</t>
  </si>
  <si>
    <t>16 (11 + 5) to Yeti 3</t>
  </si>
  <si>
    <t>16 to Yeti 3</t>
  </si>
  <si>
    <t>21 to Yeti 3</t>
  </si>
  <si>
    <t>Cure Wounds (3rd); Gestaf heals 28 points</t>
  </si>
  <si>
    <t>Prayer of Healing; Beau heals 17 points, Veth heals 23 points, Caduceus heals 26 points,
Gestaf heals 26 points, Yeti 3 heals 26 points, Yeti 1 heals 26 points</t>
  </si>
  <si>
    <t>d20</t>
  </si>
  <si>
    <t>C2E116</t>
  </si>
  <si>
    <t>Spiritual Weapon against Ice Crystal 1</t>
  </si>
  <si>
    <t>12 Force to Ice Crystal 1</t>
  </si>
  <si>
    <t>15 Force to Ice Crystal 1</t>
  </si>
  <si>
    <t>Magician's Judge against Ice Crystal 8</t>
  </si>
  <si>
    <t>28 to Ice Crystal 8</t>
  </si>
  <si>
    <t>13 to Ice Crystal 8</t>
  </si>
  <si>
    <t>4 (2x2) Fire to Ice Crystal</t>
  </si>
  <si>
    <t>52 (26x2) Fire to Ice Crystal</t>
  </si>
  <si>
    <t>13 (26/2) Fire to Beau</t>
  </si>
  <si>
    <t>from Widogast's Web of Fire</t>
  </si>
  <si>
    <t>Eldritch Blast against Ice Crystal</t>
  </si>
  <si>
    <t>15 Force to Ice Crystal</t>
  </si>
  <si>
    <t>12 Force to Ice Crystal</t>
  </si>
  <si>
    <t>13 Force to Ice Crystal</t>
  </si>
  <si>
    <t>19 Force to Ice Crystal 1</t>
  </si>
  <si>
    <t>7 Radiant to 2 Ice Crystals, 4 (7/2) to 2 Ice Crystals</t>
  </si>
  <si>
    <t>12 Radiant to 4 Ice Crystals</t>
  </si>
  <si>
    <t>Spirit Guardians, Ice Crystal 8 dies</t>
  </si>
  <si>
    <t>10 (5x2) Fire to Ice Crystal, 6 (3x2) Fire to Ice Crystal</t>
  </si>
  <si>
    <t>Magician's Judge against Ice Crystal</t>
  </si>
  <si>
    <t>28 to Ice Crystal</t>
  </si>
  <si>
    <t>27 to Ice Crystal</t>
  </si>
  <si>
    <t>Ice Crystal dies</t>
  </si>
  <si>
    <t>Belabor against Ice Crystal, disregarded due to advantage</t>
  </si>
  <si>
    <t>Belabor against Ice Crystal</t>
  </si>
  <si>
    <t>10 to Ice Crystal</t>
  </si>
  <si>
    <t>12 to Ice Crystal</t>
  </si>
  <si>
    <t>Unarmed Strike against Ice Crystal, disregarded due to advantage</t>
  </si>
  <si>
    <t>Unarmed Strike against Ice Crystal</t>
  </si>
  <si>
    <t>14 to Ice Crystal</t>
  </si>
  <si>
    <t>7 to Ice Crystal</t>
  </si>
  <si>
    <t>Caduceus heals 20</t>
  </si>
  <si>
    <t>Corecut Dagger against Ice Crystal, disregarded due to advantage</t>
  </si>
  <si>
    <t>38 (31+7 necrotic) to Ice Crystal</t>
  </si>
  <si>
    <t>4 Fire to Ice Crystal</t>
  </si>
  <si>
    <t>56 (28x2) Fire to 2 Ice Crystals, 28 (14x2) Fire to 2 Ice Crystals</t>
  </si>
  <si>
    <t>2 Ice Crystals die</t>
  </si>
  <si>
    <t>Used Ring of Evasion to succeed</t>
  </si>
  <si>
    <t>Flat Roll</t>
  </si>
  <si>
    <t>Trying to save herself from falling</t>
  </si>
  <si>
    <t>24 Thunder to Ice Crystal, 12 (24/2) Thunder to Ice Crystal</t>
  </si>
  <si>
    <t>Thunder Step, 2 Ice Crystals die</t>
  </si>
  <si>
    <t>12 (24/2) Thunder to Beau</t>
  </si>
  <si>
    <t>Fjord's Thunder Step</t>
  </si>
  <si>
    <t>23 with Reliable Talent</t>
  </si>
  <si>
    <t>Spider Climb fades</t>
  </si>
  <si>
    <t>against Veth's Hypnotic Pattern, Beau is charmed and incapacitated</t>
  </si>
  <si>
    <t>Caduceus heals unknown</t>
  </si>
  <si>
    <t>Cure Wounds (unknown level)</t>
  </si>
  <si>
    <t>as Giant Eagle, disregarded due to advantage</t>
  </si>
  <si>
    <t>as Giant Eagle</t>
  </si>
  <si>
    <t>Eldritch Blast against Black Pudding 1</t>
  </si>
  <si>
    <t>31 Force to Black Pudding 1</t>
  </si>
  <si>
    <t>Maelstrom Gloves against Black Pudding 2</t>
  </si>
  <si>
    <t>5 (10/2) Lightning to Black Pudding 2</t>
  </si>
  <si>
    <t>5 (11/2) Lightning to Black Pudding 2</t>
  </si>
  <si>
    <t>Black Pudding 2 splits into two black puddings</t>
  </si>
  <si>
    <t>10 (20/2) Lightning to Black Pudding 2A</t>
  </si>
  <si>
    <t>4 (8/2) Lightning to Black Pudding 2A</t>
  </si>
  <si>
    <t>Black Pudding 2A splits into two black puddings</t>
  </si>
  <si>
    <t>34 Fire to four Black Puddings</t>
  </si>
  <si>
    <t>Fireball, Black Pudding 2A-1 and Black Pudding 2A-2 die</t>
  </si>
  <si>
    <t>18 Radiant to Black Pudding 2B</t>
  </si>
  <si>
    <t>Sacred Flame, Black Pudding 2B dies</t>
  </si>
  <si>
    <t>Black Pudding 1 dies</t>
  </si>
  <si>
    <t>with Guidance and Fortune's Favor</t>
  </si>
  <si>
    <t>C2E117</t>
  </si>
  <si>
    <t>20 Radiant to Frost Worm</t>
  </si>
  <si>
    <t>TTBB1000 against Frost Worm</t>
  </si>
  <si>
    <t>Belabor against Frost Worm</t>
  </si>
  <si>
    <t>30 to Frost Worm</t>
  </si>
  <si>
    <t>1 Radiant to Frost Bunny!Frost Worm</t>
  </si>
  <si>
    <t>Armor of Agathys</t>
  </si>
  <si>
    <t>Magician's Judge against Frost Worm</t>
  </si>
  <si>
    <t>29 to Frost Worm</t>
  </si>
  <si>
    <t>18 to Frost Worm</t>
  </si>
  <si>
    <t>with Transmuter's Stone</t>
  </si>
  <si>
    <t>C2E118</t>
  </si>
  <si>
    <t>9 to Caduceus</t>
  </si>
  <si>
    <t>8 to Jester</t>
  </si>
  <si>
    <t>C2E119</t>
  </si>
  <si>
    <t>Against Lure, Yasha is stunned</t>
  </si>
  <si>
    <t>Against Lure, Beau is stunned</t>
  </si>
  <si>
    <t>Inflict Wounds against Aeorian Abomination</t>
  </si>
  <si>
    <t>Wild Magic percentile (butterflies)</t>
  </si>
  <si>
    <t>106 (53x2) Necrotic to AA</t>
  </si>
  <si>
    <t>42 acid to Beau</t>
  </si>
  <si>
    <t>against AA Caustic Bile</t>
  </si>
  <si>
    <t>42 acid to Yasha</t>
  </si>
  <si>
    <t>Eldritch Blast against AA</t>
  </si>
  <si>
    <t>29 force to AA</t>
  </si>
  <si>
    <t>initially 38, later reduced</t>
  </si>
  <si>
    <t>against Lure</t>
  </si>
  <si>
    <t>TTBB1000 SA against AA with VB</t>
  </si>
  <si>
    <t>40 to AA</t>
  </si>
  <si>
    <t>TTBB1000 against AA</t>
  </si>
  <si>
    <t>MJ against AA</t>
  </si>
  <si>
    <t>Star Razor against AA</t>
  </si>
  <si>
    <t>75 (35x2+5) to AA</t>
  </si>
  <si>
    <t>43 to AA</t>
  </si>
  <si>
    <t>Belabor against AA</t>
  </si>
  <si>
    <t>Unarmed Strike against AA</t>
  </si>
  <si>
    <t>12 to AA</t>
  </si>
  <si>
    <t>10 to AA</t>
  </si>
  <si>
    <t>Guiding Bolt with Bless</t>
  </si>
  <si>
    <t>33 to AA</t>
  </si>
  <si>
    <t>Belabor against AA with Bless</t>
  </si>
  <si>
    <t>MJ against AA with Bless</t>
  </si>
  <si>
    <t>9 to AA</t>
  </si>
  <si>
    <t>22 to AA</t>
  </si>
  <si>
    <t>with Bless, Beau is grappled</t>
  </si>
  <si>
    <t>disreagarded due to advantage</t>
  </si>
  <si>
    <t>18 to AA</t>
  </si>
  <si>
    <t>Star Razor against AA, with Bless</t>
  </si>
  <si>
    <t>21 to AA</t>
  </si>
  <si>
    <t>Corecut Dagger against AA with Bless</t>
  </si>
  <si>
    <t>28 to AA</t>
  </si>
  <si>
    <t>17 to AA</t>
  </si>
  <si>
    <t>11 to AA</t>
  </si>
  <si>
    <t>13 to AA</t>
  </si>
  <si>
    <t>31 necrotic to AA</t>
  </si>
  <si>
    <t>Veth heals Unknown</t>
  </si>
  <si>
    <t>Cure Wounds (5th)</t>
  </si>
  <si>
    <t>Yasha heals Unknown</t>
  </si>
  <si>
    <t>Beau heals Unknown</t>
  </si>
  <si>
    <t>C2E120</t>
  </si>
  <si>
    <t>Cat's Ire against Automaton</t>
  </si>
  <si>
    <t>25 to Automaton</t>
  </si>
  <si>
    <t>Star Razor against Automaton</t>
  </si>
  <si>
    <t>Belabor against Automaton</t>
  </si>
  <si>
    <t>Corecut Dagger against Automaton</t>
  </si>
  <si>
    <t>83 to Automaton</t>
  </si>
  <si>
    <t>Wild Magic (butterflies)</t>
  </si>
  <si>
    <t>17 to Automaton</t>
  </si>
  <si>
    <t>18 Radiant to Automaton</t>
  </si>
  <si>
    <t>with Bless, Fjord is slowed</t>
  </si>
  <si>
    <t>with Bless, Beau is slowed</t>
  </si>
  <si>
    <t>7 to Automaton</t>
  </si>
  <si>
    <t>Star Razor retaliation</t>
  </si>
  <si>
    <t>Eldritch Blast against Automaton</t>
  </si>
  <si>
    <t>with Bless, Eldritch Blast against Automaton</t>
  </si>
  <si>
    <t>16 to Automaton</t>
  </si>
  <si>
    <t>14 to Automaton</t>
  </si>
  <si>
    <t>12 to Automaton</t>
  </si>
  <si>
    <t>Beau is no longer slowed</t>
  </si>
  <si>
    <t>24 to Automaton</t>
  </si>
  <si>
    <t>Cat's Ire, Fjord is no longer grappled</t>
  </si>
  <si>
    <t>Fjord heals 11</t>
  </si>
  <si>
    <t>Fjord is no longer slowed</t>
  </si>
  <si>
    <t>13 to Automaton</t>
  </si>
  <si>
    <t>11 to Automaton</t>
  </si>
  <si>
    <t>40 to Automaton</t>
  </si>
  <si>
    <t>TTBB1000 against Automaton</t>
  </si>
  <si>
    <t>78 (36x2+6) to Automaton</t>
  </si>
  <si>
    <t>with Bless, TTBB1000 against Automaton</t>
  </si>
  <si>
    <t>5 to Veth</t>
  </si>
  <si>
    <t>TTBB1000 misfire</t>
  </si>
  <si>
    <t>Magician's Judge (thrown) against Automaton</t>
  </si>
  <si>
    <t>Wild Magic (smells like home)</t>
  </si>
  <si>
    <t>22 Force to Automaton</t>
  </si>
  <si>
    <t>Unarmed Strike against Automaton</t>
  </si>
  <si>
    <t>10 to Automaton</t>
  </si>
  <si>
    <t>Wild Magic (polymorph to sheep, fails on the Automaton)</t>
  </si>
  <si>
    <t>43 to Automaton</t>
  </si>
  <si>
    <t>Automaton dies, HDYWTDT</t>
  </si>
  <si>
    <t>C2E121</t>
  </si>
  <si>
    <t>With Pass Without a Trace and with advantage</t>
  </si>
  <si>
    <t>1 (2/2) to Caduceus</t>
  </si>
  <si>
    <t>1 (2/2) to Yasha</t>
  </si>
  <si>
    <t>1 (2/2) to Caleb</t>
  </si>
  <si>
    <t>1 (2/2) to Veth</t>
  </si>
  <si>
    <t>1 (2/2) to Jester</t>
  </si>
  <si>
    <t>2 to Fjord</t>
  </si>
  <si>
    <t>As Giant Owl</t>
  </si>
  <si>
    <t>C2E122</t>
  </si>
  <si>
    <t>C2E123</t>
  </si>
  <si>
    <t>Divine Intervention, fails</t>
  </si>
  <si>
    <t>TTBB1000 SA Cataclysm Bolt</t>
  </si>
  <si>
    <t>34 to Gelidon</t>
  </si>
  <si>
    <t>Cataclysm Bolt determination</t>
  </si>
  <si>
    <t>11 to Gelidon</t>
  </si>
  <si>
    <t>13 Lightning to Gelidon</t>
  </si>
  <si>
    <t>Voltaic Bolt</t>
  </si>
  <si>
    <t>Belabor against Gelidon</t>
  </si>
  <si>
    <t>9 to Gelidon</t>
  </si>
  <si>
    <t>8 (16/2) to Beau</t>
  </si>
  <si>
    <t>Against Wing Attack with advantage</t>
  </si>
  <si>
    <t>16 to Jester</t>
  </si>
  <si>
    <t>Against Frightful Presence with advantage</t>
  </si>
  <si>
    <t>Magician's Judge AoO with advantage</t>
  </si>
  <si>
    <t>45 to Gelidon</t>
  </si>
  <si>
    <t>Star Razor with advantage</t>
  </si>
  <si>
    <t>106 to Gelidon</t>
  </si>
  <si>
    <t>Against Fire Storm with advantage</t>
  </si>
  <si>
    <t>Belabor Sentinel with disadvantage</t>
  </si>
  <si>
    <t>TTBB1000 SA with advantage and Voltaic Bolt</t>
  </si>
  <si>
    <t>49 to Gelidon</t>
  </si>
  <si>
    <t>29 to Gelidon</t>
  </si>
  <si>
    <t>14 to Gelidon</t>
  </si>
  <si>
    <t>Against Fire Storm</t>
  </si>
  <si>
    <t>26 (52/2) Fire to Gelidon</t>
  </si>
  <si>
    <t>16 to Fjord</t>
  </si>
  <si>
    <t>Against Wing Attack</t>
  </si>
  <si>
    <t>8 (16/2) to Yasha</t>
  </si>
  <si>
    <t>Against Wing Attack with Fanatical Focus</t>
  </si>
  <si>
    <t>Magician's Judge Sentinel with disadvantage</t>
  </si>
  <si>
    <t>Star Razor AoO wtih disadvantage</t>
  </si>
  <si>
    <t>17 to Gelidon</t>
  </si>
  <si>
    <t>72 Cold to Fjord</t>
  </si>
  <si>
    <t>18 (72/2/2) to Jester</t>
  </si>
  <si>
    <t>Armor of Hexes, disregarded</t>
  </si>
  <si>
    <t>30 Force to Gelidon</t>
  </si>
  <si>
    <t>14 Force to Gelidon</t>
  </si>
  <si>
    <t>9 Force to Gelidon</t>
  </si>
  <si>
    <t>24 (48/2) Necrotic to Gelidon</t>
  </si>
  <si>
    <t>78 to Gelidon</t>
  </si>
  <si>
    <t>7 to Gelidon</t>
  </si>
  <si>
    <t>Belabor Preternatural Counter</t>
  </si>
  <si>
    <t>23 to Gelidon</t>
  </si>
  <si>
    <t>Belabor Mind of Mercury</t>
  </si>
  <si>
    <t>Skingorger Thrown with disadvantage</t>
  </si>
  <si>
    <t>Extra Attack rolls to see if she hits Beau</t>
  </si>
  <si>
    <t>8 to Gelidon</t>
  </si>
  <si>
    <t>Lance Thrown Reckless</t>
  </si>
  <si>
    <t>12 to Gelidon</t>
  </si>
  <si>
    <t>10 to Gelidon</t>
  </si>
  <si>
    <t>18 to Gelidon</t>
  </si>
  <si>
    <t>13 to Gelidon</t>
  </si>
  <si>
    <t>Against Tail Attack</t>
  </si>
  <si>
    <t>as Giant Owl</t>
  </si>
  <si>
    <t>Belabor against Cree</t>
  </si>
  <si>
    <t>14 to Cree</t>
  </si>
  <si>
    <t>Belabor against Zoran</t>
  </si>
  <si>
    <t>14 to Zoran</t>
  </si>
  <si>
    <t>Unarmed Strike against Lucien</t>
  </si>
  <si>
    <t>13 to Lucien</t>
  </si>
  <si>
    <t>11 to Lucien</t>
  </si>
  <si>
    <t>Potion of Greater Healing</t>
  </si>
  <si>
    <t>Star Razor against Lucien</t>
  </si>
  <si>
    <t>17 to Lucien</t>
  </si>
  <si>
    <t>13 Radiant to Zoran</t>
  </si>
  <si>
    <t>9 Radiant to Zoran</t>
  </si>
  <si>
    <t>8 (16/2) Force to Lucien and Cree</t>
  </si>
  <si>
    <t>14 to Tyffial</t>
  </si>
  <si>
    <t>TTBB1000 Bola Bolt against Otis</t>
  </si>
  <si>
    <t>as Giant Owl, with Bless</t>
  </si>
  <si>
    <t>as Mammoth, with Bless</t>
  </si>
  <si>
    <t>10 radiant to Tyffial</t>
  </si>
  <si>
    <t>Guardian of Faith</t>
  </si>
  <si>
    <t>as Mammoth</t>
  </si>
  <si>
    <t>TTBB1000 against Cree</t>
  </si>
  <si>
    <t>12 to Cree</t>
  </si>
  <si>
    <t>20 radiant to Tyffial</t>
  </si>
  <si>
    <t>C2E124</t>
  </si>
  <si>
    <t>Healing Word (2nd); Beau heals 12 points</t>
  </si>
  <si>
    <t>As giant eagle; Eagle!Caleb has 1 point of exhaustion</t>
  </si>
  <si>
    <t>As giant eagle; Eagle!Jester has 1 point of exhaustion</t>
  </si>
  <si>
    <t>Veth has a second point of exhaustion</t>
  </si>
  <si>
    <t>Caduceus has a second point of exhaustion</t>
  </si>
  <si>
    <t>Beau has 1 point of exhaustion</t>
  </si>
  <si>
    <t>Cure Wounds (2nd); Beau heals 17 points</t>
  </si>
  <si>
    <t>Hit points</t>
  </si>
  <si>
    <t>C2E125</t>
  </si>
  <si>
    <t>Against Halas' possession with Guidance</t>
  </si>
  <si>
    <t>To operate Yussa's amplification chamber</t>
  </si>
  <si>
    <t>Disregarded due to dissadvantage</t>
  </si>
  <si>
    <t>With disadvantage and with Guidance</t>
  </si>
  <si>
    <t>Disregarded due to Halfling Luck</t>
  </si>
  <si>
    <t>Against Command with Halfling Luck</t>
  </si>
  <si>
    <t>C2E126</t>
  </si>
  <si>
    <t>Belabor against Doberman Ninja</t>
  </si>
  <si>
    <t>Unarmed Strike against Doberman Ninja</t>
  </si>
  <si>
    <t>Holy Avenger (unattuned) against Doberman Ninja</t>
  </si>
  <si>
    <t>C2E127</t>
  </si>
  <si>
    <t>Steath</t>
  </si>
  <si>
    <t>TTBB1000 against Hallway Guard 1</t>
  </si>
  <si>
    <t>34 to HG1</t>
  </si>
  <si>
    <t>23 force to HG1</t>
  </si>
  <si>
    <t>Gravity Sinkhole, HG1 dies</t>
  </si>
  <si>
    <t>28 force to HG2</t>
  </si>
  <si>
    <t>TTBB1000 against HG2</t>
  </si>
  <si>
    <t>50 to HG1</t>
  </si>
  <si>
    <t>HG2 dies</t>
  </si>
  <si>
    <t>against Veth's Hypnotic Pattern, saves</t>
  </si>
  <si>
    <t>63 (43 initial + 20 rebound) to HG3 and HG4</t>
  </si>
  <si>
    <t>Lightning Bolt (5th) from Allura's Staff, partial damage rebound off the back wall, HG3 and HG4 die</t>
  </si>
  <si>
    <t>Rebound from Caleb's Lightning Bolt (5th) from Allura's Staff</t>
  </si>
  <si>
    <t>Rebound from Caleb's Lightning Bolt (5th) from Allura's Staff, Uses Ring of Evasion</t>
  </si>
  <si>
    <t>against HG5 unknown spell, saves</t>
  </si>
  <si>
    <t>Shocking Grasp against HG5</t>
  </si>
  <si>
    <t>11 (22/2) fire to Jester</t>
  </si>
  <si>
    <t>against HG5 Fireball</t>
  </si>
  <si>
    <t>11 (22/2) fire to Caleb</t>
  </si>
  <si>
    <t>against Caleb Fireball (5th) from Allura's Staff</t>
  </si>
  <si>
    <t>40 to HG5</t>
  </si>
  <si>
    <t>Fireball (5th) from Allura's Staff</t>
  </si>
  <si>
    <t>TTBB1000 against HG5</t>
  </si>
  <si>
    <t>19 to HG5</t>
  </si>
  <si>
    <t>HG5 dies</t>
  </si>
  <si>
    <t>with Mage Hand</t>
  </si>
  <si>
    <t>C2E128</t>
  </si>
  <si>
    <t>C2E129</t>
  </si>
  <si>
    <t>With strength</t>
  </si>
  <si>
    <t>Belabor against Clay Construct</t>
  </si>
  <si>
    <t>12 to Clay Construct</t>
  </si>
  <si>
    <t>9 to Clay Construct</t>
  </si>
  <si>
    <t>38 Cold to Guardian</t>
  </si>
  <si>
    <t>Staff of Power does not break</t>
  </si>
  <si>
    <t>TTBB1000 against Guardian</t>
  </si>
  <si>
    <t>40 to Guardian</t>
  </si>
  <si>
    <t>10 Lightning to Guardian</t>
  </si>
  <si>
    <t>34 Radiant to Guardian</t>
  </si>
  <si>
    <t>10 Radiant to Guardian</t>
  </si>
  <si>
    <t>39 Fire to Caleb</t>
  </si>
  <si>
    <t>Guardian Inferno, Caleb is unconscious</t>
  </si>
  <si>
    <t>39 Fire to Caduceus</t>
  </si>
  <si>
    <t>Guardian Inferno</t>
  </si>
  <si>
    <t>19 (39/2) Fire to Veth</t>
  </si>
  <si>
    <t>39 Fire to Jester</t>
  </si>
  <si>
    <t>TTBB1000 Cataclysm Bolt against Guardian 1</t>
  </si>
  <si>
    <t>52 to Guardian 1</t>
  </si>
  <si>
    <t>Guardian 1 dies</t>
  </si>
  <si>
    <t>Cataclysm Bolt roll (fire)</t>
  </si>
  <si>
    <t>TTBB1000 Cataclysm Bolt against Guardian 2</t>
  </si>
  <si>
    <t>12 to Guardian 2</t>
  </si>
  <si>
    <t>14 healing to Marion and Veth, 29 healing to Caleb</t>
  </si>
  <si>
    <t>Mass Cure Wounds- Caleb recieves max value</t>
  </si>
  <si>
    <t>Guiding Bolt against Guardian 2</t>
  </si>
  <si>
    <t>10 Radiant to Guardian 2</t>
  </si>
  <si>
    <t>9 Radiant to Guardian 2</t>
  </si>
  <si>
    <t>10 Force to Guardian 2</t>
  </si>
  <si>
    <t>TTBB1000 against Guardian 2</t>
  </si>
  <si>
    <t>37 to Guardian 2</t>
  </si>
  <si>
    <t>Guardian 2 dies</t>
  </si>
  <si>
    <t>TTBB1000 against Guardian 3</t>
  </si>
  <si>
    <t>8 to Guardian 3</t>
  </si>
  <si>
    <t>17 Radiant to Guardian 3</t>
  </si>
  <si>
    <t>Sacred Flame against Guardian 3</t>
  </si>
  <si>
    <t>Caduceus heals 9</t>
  </si>
  <si>
    <t>Potion</t>
  </si>
  <si>
    <t>Caleb heals 17</t>
  </si>
  <si>
    <t>41 Fire to Jester</t>
  </si>
  <si>
    <t>Jester lands in lava</t>
  </si>
  <si>
    <t>15 Radiant to Guardian 3</t>
  </si>
  <si>
    <t>Guardian 3 dies, HDYWTDT</t>
  </si>
  <si>
    <t>Caleb, Caduceus, Jester, Marion, Yeza, and Luc heal 20</t>
  </si>
  <si>
    <t>Caleb, Caduceus, and Jester heal 13</t>
  </si>
  <si>
    <t>Caleb heals 19, Caduceus and Jester heal 37</t>
  </si>
  <si>
    <t>C2E130</t>
  </si>
  <si>
    <t>Alchemist Tools</t>
  </si>
  <si>
    <t>Uses INT</t>
  </si>
  <si>
    <t>used Diamond Soul</t>
  </si>
  <si>
    <t>C2E131</t>
  </si>
  <si>
    <t>Lightning Spirit Liam</t>
  </si>
  <si>
    <t>Lightning Spirit Taliesin</t>
  </si>
  <si>
    <t>Storm Spirit Sam</t>
  </si>
  <si>
    <t>Storm Spirit Laura</t>
  </si>
  <si>
    <t>Storm Spirit Marisha</t>
  </si>
  <si>
    <t>Lightning Spirit Travis</t>
  </si>
  <si>
    <t>Arc Strike against Yasha</t>
  </si>
  <si>
    <t>24 Lightning to Yasha</t>
  </si>
  <si>
    <t>9 Lightning to Yasha</t>
  </si>
  <si>
    <t>Battering Ram Slam against Yasha</t>
  </si>
  <si>
    <t>16 bludgeoning to Yasha</t>
  </si>
  <si>
    <t>Holy Avenger against SS Laura</t>
  </si>
  <si>
    <t>30 to SS Laura</t>
  </si>
  <si>
    <t>20 to SS Laura</t>
  </si>
  <si>
    <t>Against SS Sam's Maelstrom</t>
  </si>
  <si>
    <t>Maelstrom</t>
  </si>
  <si>
    <t>5 (11/2) to Yasha</t>
  </si>
  <si>
    <t>9 to Yasha</t>
  </si>
  <si>
    <t>LS Travis' Ball Lightning</t>
  </si>
  <si>
    <t>8 Lightning to Yasha</t>
  </si>
  <si>
    <t>Ball Lightning</t>
  </si>
  <si>
    <t>LS Liam's Ball Lightning</t>
  </si>
  <si>
    <t>8 (17/2) Lightning to Yasha</t>
  </si>
  <si>
    <t>20 Lightning to Yasha</t>
  </si>
  <si>
    <t>Slam against Yasha</t>
  </si>
  <si>
    <t>6 (10/2+1 Lightning) to Yasha</t>
  </si>
  <si>
    <t>7 (13/2+1 Lightning) to Yasha</t>
  </si>
  <si>
    <t>45 to SS Laura</t>
  </si>
  <si>
    <t>SS Laura dies</t>
  </si>
  <si>
    <t>Exploding Thunder</t>
  </si>
  <si>
    <t>30 to SS Marisha</t>
  </si>
  <si>
    <t>Exploding Thunder, SS Marisha is prone</t>
  </si>
  <si>
    <t>30 to SS Sam</t>
  </si>
  <si>
    <t>Exploding Thunder, SS Sam is prone</t>
  </si>
  <si>
    <t>15 (30/2) to Yasha</t>
  </si>
  <si>
    <t>Exploding Thunder, Yasha is prone</t>
  </si>
  <si>
    <t>30 to LS Taliesin</t>
  </si>
  <si>
    <t>Exploding Thunder, LS Taliesin is prone</t>
  </si>
  <si>
    <t>against SS Marisha's Maelstrom</t>
  </si>
  <si>
    <t>5 (21/2/2) to Yasha</t>
  </si>
  <si>
    <t>26 Lightning to Yasha</t>
  </si>
  <si>
    <t>Yasha is unconscious</t>
  </si>
  <si>
    <t>4 Lightning to Yasha</t>
  </si>
  <si>
    <t>Yasha fails 1 death save</t>
  </si>
  <si>
    <t>39 to SS Sam</t>
  </si>
  <si>
    <t>SS Sam dies</t>
  </si>
  <si>
    <t>15 (30/2) to SS Marisha</t>
  </si>
  <si>
    <t>SS Sam's Exploding Thunder</t>
  </si>
  <si>
    <t>SS Sam's Exploding Thunder, LS Taliesin dies</t>
  </si>
  <si>
    <t>SS Sam's Exploding Thunder, Yasha fails 1 death save</t>
  </si>
  <si>
    <t>Travis</t>
  </si>
  <si>
    <t>15 (30/2) to LS Travis</t>
  </si>
  <si>
    <t>Holy Avenger against SS Marisha</t>
  </si>
  <si>
    <t>15 to SS Marisha</t>
  </si>
  <si>
    <t>SS Marisha dies</t>
  </si>
  <si>
    <t>21 to LS Travis</t>
  </si>
  <si>
    <t>SS Marisha's Exploding Thunder, LS Travis dies</t>
  </si>
  <si>
    <t>SS Marisha's Exploding Thunder, Yasha fails 1 death save and dies</t>
  </si>
  <si>
    <t>12 Lightning to Yasha</t>
  </si>
  <si>
    <t>Yasha is still dead</t>
  </si>
  <si>
    <t>Holy Avenger against LL Liam</t>
  </si>
  <si>
    <t>35 to LS Liam</t>
  </si>
  <si>
    <t>LS Liam dies</t>
  </si>
  <si>
    <t>Unknown Lightning to Yasha</t>
  </si>
  <si>
    <t>Hot Spring Temperature</t>
  </si>
  <si>
    <t>Teleport</t>
  </si>
  <si>
    <t>Encounter roll</t>
  </si>
  <si>
    <t>as giant eagle</t>
  </si>
  <si>
    <t>with Guidance, as giant eagle</t>
  </si>
  <si>
    <t>as giant owl</t>
  </si>
  <si>
    <t>with Guidance, as giant owl</t>
  </si>
  <si>
    <t>encounter roll</t>
  </si>
  <si>
    <t>C2E132</t>
  </si>
  <si>
    <t>TTBB1000 SA against FG1</t>
  </si>
  <si>
    <t>28 to FG1</t>
  </si>
  <si>
    <t>TTBB1000 against FG1</t>
  </si>
  <si>
    <t>7 to FG1</t>
  </si>
  <si>
    <t>11 to FG1</t>
  </si>
  <si>
    <t>Unarmed Strike against FG1</t>
  </si>
  <si>
    <t>15 to FG1</t>
  </si>
  <si>
    <t>9 to FG1</t>
  </si>
  <si>
    <t>31 Thunder to FG2 and Caleb, 15 (31/2) Thunder to FG3 and Yasha</t>
  </si>
  <si>
    <t>against Fjord's Thunder Step</t>
  </si>
  <si>
    <t>Holy Avenger against FG1</t>
  </si>
  <si>
    <t>30 to FG1</t>
  </si>
  <si>
    <t>Extra Holy Avenger damage against undead</t>
  </si>
  <si>
    <t>58 to FG1</t>
  </si>
  <si>
    <t>FG1 dies, HDYWTDT</t>
  </si>
  <si>
    <t>Holy Avenger against FG3 with Bless</t>
  </si>
  <si>
    <t>TTBB1000 against FG3</t>
  </si>
  <si>
    <t>34 to FG3</t>
  </si>
  <si>
    <t>10 to FG3</t>
  </si>
  <si>
    <t>disregarded due advantage</t>
  </si>
  <si>
    <t>Belabor against FG3</t>
  </si>
  <si>
    <t>9 to FG3</t>
  </si>
  <si>
    <t>13 to FG3</t>
  </si>
  <si>
    <t>Unarmed Strike against FG3</t>
  </si>
  <si>
    <t>14 to FG3</t>
  </si>
  <si>
    <t>15 to FG3</t>
  </si>
  <si>
    <t>FG3 dies, HDYWTDT</t>
  </si>
  <si>
    <t>Jester heals unknown</t>
  </si>
  <si>
    <t>Jester heals 35</t>
  </si>
  <si>
    <t>Cure Wounds (5th), Jester is at full health</t>
  </si>
  <si>
    <t>Magic Surge roll</t>
  </si>
  <si>
    <t>as giant ice spider</t>
  </si>
  <si>
    <t>C2E133</t>
  </si>
  <si>
    <t>Spiritual Weapon against FS1</t>
  </si>
  <si>
    <t>9 Force to FS1</t>
  </si>
  <si>
    <t>49 Cold to Fjord</t>
  </si>
  <si>
    <t>FS1 Freezing Breath</t>
  </si>
  <si>
    <t>24 (49/2) Cold to Jester</t>
  </si>
  <si>
    <t>49 Cold to Caleb</t>
  </si>
  <si>
    <t>Concentration check</t>
  </si>
  <si>
    <t>24 (49/2) Cold to Veth</t>
  </si>
  <si>
    <t>with Bless, FS1 Freezing Breath</t>
  </si>
  <si>
    <t>24 (49/2) Cold to Yasha</t>
  </si>
  <si>
    <t>24 (49/2) Cold to Caduceus</t>
  </si>
  <si>
    <t>24 (49/2) Cold to Beau</t>
  </si>
  <si>
    <t>TTBB1000 against FS1</t>
  </si>
  <si>
    <t>Belabor against FS1</t>
  </si>
  <si>
    <t>26 to FS1</t>
  </si>
  <si>
    <t>Unarmed Strike against FS1</t>
  </si>
  <si>
    <t>13 to FS1</t>
  </si>
  <si>
    <t>15 to FS1</t>
  </si>
  <si>
    <t>Star Razor against FS1</t>
  </si>
  <si>
    <t>17 to FS1</t>
  </si>
  <si>
    <t>42 (21x2) Fire to FS1</t>
  </si>
  <si>
    <t>Searing Smite damage</t>
  </si>
  <si>
    <t>Holy Avenger against FS1 with Bless</t>
  </si>
  <si>
    <t>38 to FS1</t>
  </si>
  <si>
    <t>FS1 dies, HDYWTDT</t>
  </si>
  <si>
    <t>28 to FS1</t>
  </si>
  <si>
    <t>FS1 still dead</t>
  </si>
  <si>
    <t>TTBB1000 against FS2 with Bless</t>
  </si>
  <si>
    <t>8 to FS2</t>
  </si>
  <si>
    <t>9 to FS2</t>
  </si>
  <si>
    <t>10 to FS2</t>
  </si>
  <si>
    <t>22 Necrotic to FS2</t>
  </si>
  <si>
    <t>26 (52/2) Cold to Fjord</t>
  </si>
  <si>
    <t>FS2 Freezing Breath</t>
  </si>
  <si>
    <t>13 (52/2/2) Cold to Jester</t>
  </si>
  <si>
    <t>52 Cold to Caleb</t>
  </si>
  <si>
    <t>as giant ape, FS2 Freezing Breath</t>
  </si>
  <si>
    <t>52 Cold to Yasha</t>
  </si>
  <si>
    <t>with Bless, FS2 Freezing Breath</t>
  </si>
  <si>
    <t>26 (52/2) Cold to Beau</t>
  </si>
  <si>
    <t>Concentration Check</t>
  </si>
  <si>
    <t>Belabor against FS2</t>
  </si>
  <si>
    <t>Belabor against FS2, with Bless</t>
  </si>
  <si>
    <t>13 to FS2</t>
  </si>
  <si>
    <t>15 to FS2</t>
  </si>
  <si>
    <t>Unarmed Strike against FS2</t>
  </si>
  <si>
    <t>as giant ape, Fist against FS2</t>
  </si>
  <si>
    <t>25 to FS2</t>
  </si>
  <si>
    <t>21 to FS2</t>
  </si>
  <si>
    <t>Scorching Ray against FS2</t>
  </si>
  <si>
    <t>12 (6x2) Fire to FS2</t>
  </si>
  <si>
    <t>10 (5x2) Fire to FS2</t>
  </si>
  <si>
    <t>FS2 dies, HDYWTDT</t>
  </si>
  <si>
    <t>Holy Avenger against FS2 with Bless</t>
  </si>
  <si>
    <t>FS2 still dead</t>
  </si>
  <si>
    <t>12 to Fjord</t>
  </si>
  <si>
    <t>as giant ape</t>
  </si>
  <si>
    <t>12 to Caduceus</t>
  </si>
  <si>
    <t>4 to Cadceus</t>
  </si>
  <si>
    <t>Caleb heals unknown</t>
  </si>
  <si>
    <t>Fjord heals unknown</t>
  </si>
  <si>
    <t>Beau heals unknown</t>
  </si>
  <si>
    <t>Yasha heals unknown</t>
  </si>
  <si>
    <t>Veth heals unknown</t>
  </si>
  <si>
    <t>disregarded- extra roll for Fortune's Favor</t>
  </si>
  <si>
    <t>Heroes' Feast HP</t>
  </si>
  <si>
    <t>55 Psychic to multiple Tomb Takers</t>
  </si>
  <si>
    <t>Intuit Charge</t>
  </si>
  <si>
    <t>19 cold to Beau</t>
  </si>
  <si>
    <t>15 radiant to Lucien</t>
  </si>
  <si>
    <t>Star Razor against Zoran, Zoran loses 2 death saves</t>
  </si>
  <si>
    <t>Star Razor against Zoran, Zoran dies</t>
  </si>
  <si>
    <t>C2E134</t>
  </si>
  <si>
    <t>Jester heals 13</t>
  </si>
  <si>
    <t>Cure Wounds (1st)</t>
  </si>
  <si>
    <t>Belabor against Absorber 1</t>
  </si>
  <si>
    <t>14 to Absorber 1</t>
  </si>
  <si>
    <t>10 to Absorber 1</t>
  </si>
  <si>
    <t>Unarmed Stike against Absorber 1</t>
  </si>
  <si>
    <t>Handaxe against Absorber 1</t>
  </si>
  <si>
    <t>12 (5+7 poison) to Absorber 1</t>
  </si>
  <si>
    <t>Holy Avenger against Absorber 1</t>
  </si>
  <si>
    <t>19 to Absorber 1</t>
  </si>
  <si>
    <t>18 to Absorber 1</t>
  </si>
  <si>
    <t>Star Razor revenge damage- Reverser immune to radiant</t>
  </si>
  <si>
    <t>33 to Absorber 1</t>
  </si>
  <si>
    <t>36 Thunder to Reverser</t>
  </si>
  <si>
    <t>13 to Absorber 1</t>
  </si>
  <si>
    <t>Unarmed Strike against Absorber 1</t>
  </si>
  <si>
    <t>23 to Absorber 1</t>
  </si>
  <si>
    <t>Absorber 1 dies, HDYWTDT</t>
  </si>
  <si>
    <t>Handaxe thrown against Reverser</t>
  </si>
  <si>
    <t>11 to Reverser</t>
  </si>
  <si>
    <t>Holy Avenger against Reverser</t>
  </si>
  <si>
    <t>18 to Reverser</t>
  </si>
  <si>
    <t>Holy Avenger radiant damage- Reverser is immune</t>
  </si>
  <si>
    <t>21 to Reverser</t>
  </si>
  <si>
    <t>TTBB1000 against Reverser</t>
  </si>
  <si>
    <t>TTBB1000 recoil</t>
  </si>
  <si>
    <t>42 to Reverser</t>
  </si>
  <si>
    <t>Reverser dies, HDYWTDT</t>
  </si>
  <si>
    <t>18 (36/2) to Absorber 2</t>
  </si>
  <si>
    <t>Absorber 2 Tail Ray</t>
  </si>
  <si>
    <t>Wild Magic is triggered</t>
  </si>
  <si>
    <t>d100</t>
  </si>
  <si>
    <t>Fjord's hair starts falling out</t>
  </si>
  <si>
    <t>Belabor against Absorber 2</t>
  </si>
  <si>
    <t>9 to Absorber 2</t>
  </si>
  <si>
    <t>13 to Absorber 2</t>
  </si>
  <si>
    <t>Unarmed Strike against Absorber 2</t>
  </si>
  <si>
    <t>11 to Absorber 2</t>
  </si>
  <si>
    <t>10 to Absorber 2</t>
  </si>
  <si>
    <t>Handaxe thrown against Absorber 2</t>
  </si>
  <si>
    <t>26 to Absorber 2</t>
  </si>
  <si>
    <t>Absorber 2 dies, HDYWTDT</t>
  </si>
  <si>
    <t>9 Lightning to Jester</t>
  </si>
  <si>
    <t>Lightning Tower</t>
  </si>
  <si>
    <t>C2E135</t>
  </si>
  <si>
    <t>Wild Magic</t>
  </si>
  <si>
    <t>rolled as strength save</t>
  </si>
  <si>
    <t>Rejuvenation Chamber</t>
  </si>
  <si>
    <t>28 Lightning to Nullifier</t>
  </si>
  <si>
    <t>Holy Avenger against Nullifier</t>
  </si>
  <si>
    <t>26 to Nullifier</t>
  </si>
  <si>
    <t>Nullifier immune to radiant</t>
  </si>
  <si>
    <t>Belabor against Nullifier</t>
  </si>
  <si>
    <t>14 to Nullifier</t>
  </si>
  <si>
    <t>10 to Nullifier</t>
  </si>
  <si>
    <t>Unarmed Strike against Nullifier</t>
  </si>
  <si>
    <t>12 to Nullifier</t>
  </si>
  <si>
    <t>11 to Nullifier</t>
  </si>
  <si>
    <t>Eldritch Blast against Nullifier</t>
  </si>
  <si>
    <t>12 Force to Nullifier</t>
  </si>
  <si>
    <t>11 Force to Nullifier</t>
  </si>
  <si>
    <t>Fire Bolt against Nullifier</t>
  </si>
  <si>
    <t>13 Fire to Nullifier</t>
  </si>
  <si>
    <t>Unknown Crossbow against Nullifier with Bless</t>
  </si>
  <si>
    <t>TTBB1000 against Nullfier</t>
  </si>
  <si>
    <t>29 to Nullifier</t>
  </si>
  <si>
    <t>17 to Nullifier</t>
  </si>
  <si>
    <t>8 to Nullifier</t>
  </si>
  <si>
    <t>disregard due to advantage</t>
  </si>
  <si>
    <t>15 to Nullifier</t>
  </si>
  <si>
    <t>Star Razor against Nullifier</t>
  </si>
  <si>
    <t>45 to Nullifier</t>
  </si>
  <si>
    <t>Nullifier dies, HDYWTDT</t>
  </si>
  <si>
    <t>C2E136</t>
  </si>
  <si>
    <t>with PWaT, disregarded due to advantage</t>
  </si>
  <si>
    <t>Yasha heals 21</t>
  </si>
  <si>
    <t>Cure Wounds (2nd), Yasha is conscious</t>
  </si>
  <si>
    <t>Fjord heals 27</t>
  </si>
  <si>
    <t>Fjord is no longer stunned</t>
  </si>
  <si>
    <t>Holy Avenger against Elemental</t>
  </si>
  <si>
    <t>33 to Elemental</t>
  </si>
  <si>
    <t>Belabor against Elemental</t>
  </si>
  <si>
    <t>12 to Elemental</t>
  </si>
  <si>
    <t>Unarmed Strike against Elemental</t>
  </si>
  <si>
    <t>22 to Elemental</t>
  </si>
  <si>
    <t>11 to Elemental</t>
  </si>
  <si>
    <t>d6 to determine which copy the Elemental attacks</t>
  </si>
  <si>
    <t>Caleb is grappled</t>
  </si>
  <si>
    <t>Wild Magic d100, Veth is tiny for 1 minute</t>
  </si>
  <si>
    <t>Wild Magic d100, Caleb is a sheep</t>
  </si>
  <si>
    <t>Eldritch Blast against Elemental</t>
  </si>
  <si>
    <t>22 Force to Elemental</t>
  </si>
  <si>
    <t>Elemental goes after duplicate</t>
  </si>
  <si>
    <t>20 to Elemental</t>
  </si>
  <si>
    <t>Eldritch Blast against Elemental Tendril</t>
  </si>
  <si>
    <t>11 Force to Elemental Tendril</t>
  </si>
  <si>
    <t>C2E137</t>
  </si>
  <si>
    <t>Staff against Sheep!Caleb</t>
  </si>
  <si>
    <t>3 to Sheep!Caleb, 2 to Caleb</t>
  </si>
  <si>
    <t>Caleb is no longer a sheep</t>
  </si>
  <si>
    <t>Beau, Yasha, Caleb, Fjord, and Jester heal 21</t>
  </si>
  <si>
    <t>Prayer of Healing (4th)</t>
  </si>
  <si>
    <t>Belabor against Old Lady Horror</t>
  </si>
  <si>
    <t>10 to Old Lady Horror</t>
  </si>
  <si>
    <t>11 to Old Lady Horror</t>
  </si>
  <si>
    <t>Holy Avenger against Old Lady Horror</t>
  </si>
  <si>
    <t>36 to Old Lady Horror</t>
  </si>
  <si>
    <t>Eldritch Blast against CFH2</t>
  </si>
  <si>
    <t>34 Force to CFH 2</t>
  </si>
  <si>
    <t>Guiding Bolt against CFH2</t>
  </si>
  <si>
    <t>24 Radiant to CFH2, 24 Radiant to CFH3</t>
  </si>
  <si>
    <t>CF2 dies</t>
  </si>
  <si>
    <t>33 fire to CFH1 and CFH5, 16 (33/2) to CFH4 and CFH3</t>
  </si>
  <si>
    <t>CFH4 and CFH 3 die</t>
  </si>
  <si>
    <t>20 Radiant to CFH</t>
  </si>
  <si>
    <t>Beau is confused</t>
  </si>
  <si>
    <t>d8, Beau attacks Yasha in her confusion</t>
  </si>
  <si>
    <t>Belabor against Yasha</t>
  </si>
  <si>
    <t>6 (13/2) to Yasha</t>
  </si>
  <si>
    <t>Old Lady Horror dies</t>
  </si>
  <si>
    <t>Crossbow against CFH1</t>
  </si>
  <si>
    <t>8 to CFH 1</t>
  </si>
  <si>
    <t>Eldritch Blast against CFH</t>
  </si>
  <si>
    <t>31 to CFH</t>
  </si>
  <si>
    <t>12 radiant to CFH</t>
  </si>
  <si>
    <t>Fire Bolt against CFH</t>
  </si>
  <si>
    <t>42 to CFH</t>
  </si>
  <si>
    <t>CFH dies</t>
  </si>
  <si>
    <t>C2E138</t>
  </si>
  <si>
    <t>TTBB1000 SA against Cree</t>
  </si>
  <si>
    <t>60 to Cree</t>
  </si>
  <si>
    <t>Holy Avenger against Cree</t>
  </si>
  <si>
    <t>34 to Cree</t>
  </si>
  <si>
    <t>Eldritch Blast against Cree</t>
  </si>
  <si>
    <t>15 Force to Cree</t>
  </si>
  <si>
    <t>10 Force to Cree</t>
  </si>
  <si>
    <t>14 Force to Cree</t>
  </si>
  <si>
    <t>8 to Cree</t>
  </si>
  <si>
    <t>Unarmed Strike against Cree</t>
  </si>
  <si>
    <t>13 to Cree</t>
  </si>
  <si>
    <t>Caduceus is grappled</t>
  </si>
  <si>
    <t>20 to Cree</t>
  </si>
  <si>
    <t>78 (39x2) to Cree</t>
  </si>
  <si>
    <t>Cree transforms into a Vessel of the Pattern</t>
  </si>
  <si>
    <t>Star Razor against Cree, VotP</t>
  </si>
  <si>
    <t>22 to Cree, VotP</t>
  </si>
  <si>
    <t>84 to Cree, VotP</t>
  </si>
  <si>
    <t>Unarmed Strike against Cree, VotP</t>
  </si>
  <si>
    <t>15 to Cree, VotP</t>
  </si>
  <si>
    <t>Belabor against Cree, VotP</t>
  </si>
  <si>
    <t>14 to Cree, VotP</t>
  </si>
  <si>
    <t>TTBB1000 against Cree, VotP</t>
  </si>
  <si>
    <t>80 (40x2) to Cree, VotP</t>
  </si>
  <si>
    <t>Cree, VotP dies, HDYWTDT</t>
  </si>
  <si>
    <t>31 Necrotic to Cognouza</t>
  </si>
  <si>
    <t>Blight (5th)</t>
  </si>
  <si>
    <t>Plus 5 for spell level, with Guidance</t>
  </si>
  <si>
    <t>Plus 3 for eyes</t>
  </si>
  <si>
    <t>C2E139</t>
  </si>
  <si>
    <t>Heroes' Feast (everyone gains 17 HP)</t>
  </si>
  <si>
    <t>Caduceus gains 1 eye (now has 2)</t>
  </si>
  <si>
    <t>Intelligence Save</t>
  </si>
  <si>
    <t>-1 for eye</t>
  </si>
  <si>
    <t>16 (32/2) Fire to Jester</t>
  </si>
  <si>
    <t>16 (32/2) Fire to Caleb</t>
  </si>
  <si>
    <t>-4 for eyes</t>
  </si>
  <si>
    <t>16 (32/2) Fire to Veth</t>
  </si>
  <si>
    <t>-2 for eyes</t>
  </si>
  <si>
    <t>-3 for eyes</t>
  </si>
  <si>
    <t>Belabor against Lucien</t>
  </si>
  <si>
    <t>15 to Lucien</t>
  </si>
  <si>
    <t>Eldritch Blast against Lucien</t>
  </si>
  <si>
    <t>19 Force to Lucien</t>
  </si>
  <si>
    <t>16 Force to Lucien</t>
  </si>
  <si>
    <t>-1 for eye, Fjord is slowed</t>
  </si>
  <si>
    <t>Holy Avenger against Lucien</t>
  </si>
  <si>
    <t>36 to Lucien</t>
  </si>
  <si>
    <t>Aeorian Security Cannon against Lucien</t>
  </si>
  <si>
    <t>53 to Lucien</t>
  </si>
  <si>
    <t>24 (49/2) Psychic to Beau</t>
  </si>
  <si>
    <t>Lucien loses 1 Legendary Action</t>
  </si>
  <si>
    <t>22 Fire to Fjord</t>
  </si>
  <si>
    <t>11 (22/2) Fire to Beau</t>
  </si>
  <si>
    <t>Yasha attacks Beau</t>
  </si>
  <si>
    <t>Holy Avenger against Beau</t>
  </si>
  <si>
    <t>59 Necrotic to Jester</t>
  </si>
  <si>
    <t>Belabor against Lucien, -10 from Blood Curse of the Eyeless</t>
  </si>
  <si>
    <t>43 to Lucien</t>
  </si>
  <si>
    <t>48 Necrotic to Beau</t>
  </si>
  <si>
    <t>Contagion against Lucien</t>
  </si>
  <si>
    <t>34 to Lucien</t>
  </si>
  <si>
    <t>33 to Lucien</t>
  </si>
  <si>
    <t>10 to Lucien</t>
  </si>
  <si>
    <t>25 (51/2) Psychic to Yasha</t>
  </si>
  <si>
    <t>Yasha is stunned, uses Coat of the Crest to resist damage</t>
  </si>
  <si>
    <t>12 to Lucien</t>
  </si>
  <si>
    <t>40 Necrotic to Jester</t>
  </si>
  <si>
    <t>37 to Lucien</t>
  </si>
  <si>
    <t>14 to Lucien</t>
  </si>
  <si>
    <t>23 to Lucien</t>
  </si>
  <si>
    <t>20 Necrotic to Veth</t>
  </si>
  <si>
    <t>12 Force to Lucien</t>
  </si>
  <si>
    <t>20 Force to Lucien</t>
  </si>
  <si>
    <t>-2 for eyes, Caduceus is pulled to Lucien, gains 1 eye</t>
  </si>
  <si>
    <t>Veth heals 11</t>
  </si>
  <si>
    <t>100 (50x2) to Lucien</t>
  </si>
  <si>
    <t>ASC, miss pulled back</t>
  </si>
  <si>
    <t>ASC against Lucien</t>
  </si>
  <si>
    <t>18 (37/2) to Lucien</t>
  </si>
  <si>
    <t>Beau, Fjord, Jester, and Veth heal 31, Yasha heals 20, Caleb heals 11</t>
  </si>
  <si>
    <t>Mass Cure Wounds (7th)</t>
  </si>
  <si>
    <t>Beau, Fjord, jester, and Veth heal 18</t>
  </si>
  <si>
    <t>Mass Healing Word (6th)</t>
  </si>
  <si>
    <t>C2E140</t>
  </si>
  <si>
    <t>21 (14+7 Radiant) to Lucien</t>
  </si>
  <si>
    <t>22 to Caduceus</t>
  </si>
  <si>
    <t>Caduceus is restrained</t>
  </si>
  <si>
    <t>Holy Weapon fades</t>
  </si>
  <si>
    <t>Yasha is in a nightmare</t>
  </si>
  <si>
    <t>-1 for eyes</t>
  </si>
  <si>
    <t>ASC against Lucien, pullback attack</t>
  </si>
  <si>
    <t>-3 for eyes, Beau gainst 1 eye</t>
  </si>
  <si>
    <t>-2 for eyes, Veth is slowed</t>
  </si>
  <si>
    <t>plus 4 for eyes</t>
  </si>
  <si>
    <t>Manifested Lorenzo's Glaive against Lucien</t>
  </si>
  <si>
    <t>30 to Lucien</t>
  </si>
  <si>
    <t>15 Force to Lucien</t>
  </si>
  <si>
    <t>Holy Avenger against "Zuala"</t>
  </si>
  <si>
    <t>Yasha is out of the nightmare cage</t>
  </si>
  <si>
    <t>Holy Avenger against Eye of Timorei</t>
  </si>
  <si>
    <t>35 to Eye of Timorei and Eye of Luctus</t>
  </si>
  <si>
    <t>plus 2 for eyes</t>
  </si>
  <si>
    <t>-2 for eyes, Veth is no longer slowed</t>
  </si>
  <si>
    <t>21 (42/2) Necrotic to Yasha</t>
  </si>
  <si>
    <t>21 Psychic to Jester</t>
  </si>
  <si>
    <t>Jester gains 1 eye</t>
  </si>
  <si>
    <t>21 Necrotic to Eye of Timorei and Eye of Luctus</t>
  </si>
  <si>
    <t>Lucein loses a legendary action</t>
  </si>
  <si>
    <t>28 (56/2) Necrotic to Caduceus</t>
  </si>
  <si>
    <t>plus 1 for eyes</t>
  </si>
  <si>
    <t>Manifested Dick Pillar against Lucien</t>
  </si>
  <si>
    <t>18 to Lucien</t>
  </si>
  <si>
    <t>Lucien loses a legendary action</t>
  </si>
  <si>
    <t>50 Necrotic to Jester</t>
  </si>
  <si>
    <t>Banishment fades, Vigilan returns</t>
  </si>
  <si>
    <t>Eldritch Blast against Eye of Timorei</t>
  </si>
  <si>
    <t>14 Force to Eye of Timorei and Eye of Luctus, Unknown to Lucien</t>
  </si>
  <si>
    <t>Eye of Timorei and Eye of Luctus die</t>
  </si>
  <si>
    <t>Eldritch Blast against Eye of Fastidan</t>
  </si>
  <si>
    <t>13 Force to Eye of Fastidan</t>
  </si>
  <si>
    <t>Belabor against Eye of Vigilan</t>
  </si>
  <si>
    <t>10 to Eye of Vigilan</t>
  </si>
  <si>
    <t>9 to Eye of Vigilan</t>
  </si>
  <si>
    <t>Unarmed Strike against Eye of Vigilan</t>
  </si>
  <si>
    <t>15 to Eye of Vigilan</t>
  </si>
  <si>
    <t>13 Radiant to Lucien</t>
  </si>
  <si>
    <t>38 to Caleb</t>
  </si>
  <si>
    <t>Caleb is restrained</t>
  </si>
  <si>
    <t>Caduceus is in a nightmare</t>
  </si>
  <si>
    <t>4 Psychic to Fjord</t>
  </si>
  <si>
    <t>-1 for eyes, Fjord is grappled</t>
  </si>
  <si>
    <t>4 Psychic to Jester</t>
  </si>
  <si>
    <t>-1 for eyes, Jester is grappled</t>
  </si>
  <si>
    <t>-4 for eyes, Caleb is protected from grapple by Protection from Aberration</t>
  </si>
  <si>
    <t>4 Psychic to Beau</t>
  </si>
  <si>
    <t>-4 for eyes, Beau is grappled</t>
  </si>
  <si>
    <t>ASC pullback attack against Lucien</t>
  </si>
  <si>
    <t>40 to Lucien</t>
  </si>
  <si>
    <t>51 Necrotic to Veth</t>
  </si>
  <si>
    <t>Veth is unconscious</t>
  </si>
  <si>
    <t>10 (38/2/2) Fire to Jester</t>
  </si>
  <si>
    <t>19 (38/2) Fire to Yasha</t>
  </si>
  <si>
    <t>19 (38/2) Fire to Beau</t>
  </si>
  <si>
    <t>Jester heals 10</t>
  </si>
  <si>
    <t>The Stormrider Boots don't free Caleb</t>
  </si>
  <si>
    <t>30 Fire to Fjord</t>
  </si>
  <si>
    <t>-3 for eyes, Caduceus is no longer in the nightmare</t>
  </si>
  <si>
    <t>28 Fire to Caduceus</t>
  </si>
  <si>
    <t>7 (28/2/2) Fire to Jester</t>
  </si>
  <si>
    <t>14 (28/2) Fire to Yasha</t>
  </si>
  <si>
    <t>14 (28/2) Fire to Beau</t>
  </si>
  <si>
    <t>11 to Eye of Ira</t>
  </si>
  <si>
    <t>50 (35+15 Radiant) to Lucien</t>
  </si>
  <si>
    <t>31 Fire to Fjord</t>
  </si>
  <si>
    <t>31 Fire to Caduceus</t>
  </si>
  <si>
    <t>Yasha gains 1 eye</t>
  </si>
  <si>
    <t>-3 for eyes, Caduceus gains 1 eye</t>
  </si>
  <si>
    <t>ASC against Eye of Ira</t>
  </si>
  <si>
    <t>57 to Eye of Ira, Unknown to Lucien</t>
  </si>
  <si>
    <t>Eye of Ira dies</t>
  </si>
  <si>
    <t>-4 for eyes, Beau gains 1 eye</t>
  </si>
  <si>
    <t>46 Necrotic to Caduceus</t>
  </si>
  <si>
    <t>Death Ward activates, Caduceus is at 1 HP</t>
  </si>
  <si>
    <t>Lucien loses 1 legendary action</t>
  </si>
  <si>
    <t>41 Necrotic to Caleb</t>
  </si>
  <si>
    <t>Revivify, Jester is alive at 1 HP</t>
  </si>
  <si>
    <t>Healing potion</t>
  </si>
  <si>
    <t>38 Necrotic to Caleb</t>
  </si>
  <si>
    <t>-4 for eyes, Caleb is unconscious</t>
  </si>
  <si>
    <t>Jester, Caduceus, Fjord, Veth, Essek, and Caleb heal 22</t>
  </si>
  <si>
    <t>11 Force to Eye of Fastidan</t>
  </si>
  <si>
    <t>14 Force to Eye of Fastidan</t>
  </si>
  <si>
    <t>14 Force to Eye of Fastidan, Unknown to Lucien</t>
  </si>
  <si>
    <t>Eye of Fastidan dies</t>
  </si>
  <si>
    <t>21 to Lucien</t>
  </si>
  <si>
    <t>8 to Lucien</t>
  </si>
  <si>
    <t>47 to Lucien</t>
  </si>
  <si>
    <t>-2 for eyes, Veth is grappled</t>
  </si>
  <si>
    <t>-5 for eyes, Beau is grappled</t>
  </si>
  <si>
    <t>ASC against Eye of Culpasi</t>
  </si>
  <si>
    <t>ASC pullback against Eye of Culpasi</t>
  </si>
  <si>
    <t>13 to Eye of Culpasi</t>
  </si>
  <si>
    <t>Beau is wracked</t>
  </si>
  <si>
    <t>Veth is charmed</t>
  </si>
  <si>
    <t>Beau, Caduceus, Fjord, Jester, Veth, and Yasha heal 15</t>
  </si>
  <si>
    <t>Guiding Bolt (4th) against Lucien</t>
  </si>
  <si>
    <t>58 (29x2) Radiant to Lucien</t>
  </si>
  <si>
    <t>Lucien dies, HDYWTDT</t>
  </si>
  <si>
    <t>Revivify, Caleb is alive at 1 HP</t>
  </si>
  <si>
    <t>Divine Intervention, Molly is alive</t>
  </si>
  <si>
    <t>Molly heals 34</t>
  </si>
  <si>
    <t>C2E141</t>
  </si>
  <si>
    <t>Hit points, d8</t>
  </si>
  <si>
    <t>Hit points, d10</t>
  </si>
  <si>
    <t>Hit points, d12</t>
  </si>
  <si>
    <t>Hit points, d6</t>
  </si>
  <si>
    <t>Hit Points, d10</t>
  </si>
  <si>
    <t>Counterspell (4th)</t>
  </si>
  <si>
    <t>31 to Eadwulf</t>
  </si>
  <si>
    <t>Produce Flame</t>
  </si>
  <si>
    <t>13 (27/2) Fire to Yasha</t>
  </si>
  <si>
    <t>Healing Word (3rd), Caleb heals 11 points</t>
  </si>
  <si>
    <t>28 (52/2) Lightning to Caleb</t>
  </si>
  <si>
    <t>Against Chain Lightning</t>
  </si>
  <si>
    <t>52 Lightning to Fjord</t>
  </si>
  <si>
    <t>Holy Avenger AoO</t>
  </si>
  <si>
    <t>Holy Avenger</t>
  </si>
  <si>
    <t>48 to Eadwulf</t>
  </si>
  <si>
    <t>29 to Eadwulf</t>
  </si>
  <si>
    <t>9 Force to Trent, 9 Force to Eadwulf</t>
  </si>
  <si>
    <t>7 (14/2) Force to Trent, 7 (14/2) Force to Eadwulf</t>
  </si>
  <si>
    <t>Healing Word (3rd), Caleb heals 13 points</t>
  </si>
  <si>
    <t>Cure Wounds (4th), Eadwulf heals 20 points, is conscious</t>
  </si>
  <si>
    <t>Sleep (5th)</t>
  </si>
  <si>
    <t xml:space="preserve">Hellish Rebuke </t>
  </si>
  <si>
    <t xml:space="preserve">Shortsword AoO </t>
  </si>
  <si>
    <t>Time (Old)</t>
  </si>
  <si>
    <t>C2E020</t>
  </si>
  <si>
    <t>8 Force to Gator 1</t>
  </si>
  <si>
    <t>21 Fire to Gator 2</t>
  </si>
  <si>
    <t>26 to Gator 2</t>
  </si>
  <si>
    <t>8 to Gator 2</t>
  </si>
  <si>
    <t>10 to Gator 2</t>
  </si>
  <si>
    <t>12 Force to Gator 1</t>
  </si>
  <si>
    <t>6 Force to Gator 1</t>
  </si>
  <si>
    <t>7 to Gator 1</t>
  </si>
  <si>
    <t>6 to Gator 1</t>
  </si>
  <si>
    <t>18 to Gator 2</t>
  </si>
  <si>
    <t>18 Force to Gator 1</t>
  </si>
  <si>
    <t>12 to Gator 1</t>
  </si>
  <si>
    <t>5 to Gator 1</t>
  </si>
  <si>
    <t>14 Force to Gator 1</t>
  </si>
  <si>
    <t>C2E021</t>
  </si>
  <si>
    <t>C2E022</t>
  </si>
  <si>
    <t>C2E023</t>
  </si>
  <si>
    <t>C2E024</t>
  </si>
  <si>
    <t>C2E025</t>
  </si>
  <si>
    <t>C2E026</t>
  </si>
  <si>
    <t>2:32;09</t>
  </si>
  <si>
    <t>C2E027</t>
  </si>
  <si>
    <t>C2E028</t>
  </si>
  <si>
    <t xml:space="preserve">Unarmed Strike </t>
  </si>
  <si>
    <t xml:space="preserve">TTBB1000 </t>
  </si>
  <si>
    <t xml:space="preserve">Warhammer </t>
  </si>
  <si>
    <t xml:space="preserve">Spiritual Weapon </t>
  </si>
  <si>
    <t xml:space="preserve">Shakäste </t>
  </si>
  <si>
    <t xml:space="preserve">Staff </t>
  </si>
  <si>
    <t xml:space="preserve">Battleaxe </t>
  </si>
  <si>
    <t xml:space="preserve">Unarmed Strike AoO </t>
  </si>
  <si>
    <t xml:space="preserve">Scorching Ray </t>
  </si>
  <si>
    <t xml:space="preserve">TTBB1000 SA </t>
  </si>
  <si>
    <t xml:space="preserve">Fire Bolt </t>
  </si>
  <si>
    <t xml:space="preserve">Throwing Star </t>
  </si>
  <si>
    <t xml:space="preserve">Battleaxe AoO </t>
  </si>
  <si>
    <t>Prayer of Healing, All except Nott heal 14</t>
  </si>
  <si>
    <t>27 to Enforcer and Marius(?), 13 to Bowman and Bowman(?)</t>
  </si>
  <si>
    <t>Healing Word, Fjord heals 7 points</t>
  </si>
  <si>
    <t>Prayer of Healing, Everyone heals 16</t>
  </si>
  <si>
    <t>Healing Word (3rd), Enforcer heals 11 points, is conscious</t>
  </si>
  <si>
    <t xml:space="preserve">Eldritch Blast </t>
  </si>
  <si>
    <t xml:space="preserve">TTBB1000 Burning Bolt SA </t>
  </si>
  <si>
    <t xml:space="preserve">Witch Bolt (3rd) </t>
  </si>
  <si>
    <t xml:space="preserve">Magician's Judge </t>
  </si>
  <si>
    <t xml:space="preserve">Magician's Judge Reckless </t>
  </si>
  <si>
    <t xml:space="preserve">Summer's Dance Falchion </t>
  </si>
  <si>
    <t xml:space="preserve">Guiding Bolt (1st) </t>
  </si>
  <si>
    <t xml:space="preserve">TTBB1000 Explosive Arrow </t>
  </si>
  <si>
    <t xml:space="preserve">Magician's Judge Sentinel AoO </t>
  </si>
  <si>
    <t xml:space="preserve">Magician's Judge Sentinel AoO  </t>
  </si>
  <si>
    <t>Prayer of Healing, Fjord and Soma heal 14</t>
  </si>
  <si>
    <t>Cure Wounds, Fjord heals 13</t>
  </si>
  <si>
    <t xml:space="preserve">Against Lament of the Dead </t>
  </si>
  <si>
    <t xml:space="preserve">Against Tethering Walls </t>
  </si>
  <si>
    <t xml:space="preserve">Disregarded </t>
  </si>
  <si>
    <t xml:space="preserve">Stealth </t>
  </si>
  <si>
    <t xml:space="preserve">Perception </t>
  </si>
  <si>
    <t xml:space="preserve">Wisdom </t>
  </si>
  <si>
    <t xml:space="preserve">Concentration </t>
  </si>
  <si>
    <t xml:space="preserve">Intelligence </t>
  </si>
  <si>
    <t xml:space="preserve">Investigation </t>
  </si>
  <si>
    <t xml:space="preserve">Strength </t>
  </si>
  <si>
    <t xml:space="preserve">Intimidation </t>
  </si>
  <si>
    <t xml:space="preserve">Acrobatics </t>
  </si>
  <si>
    <t>Mass Healing Word; Jester and Beau heal 9 points and are conscious; Fjord, Caduceus, Yasha, and Caedogeist heal 6 points</t>
  </si>
  <si>
    <t xml:space="preserve">Hit Points granted by Paragon mint tea </t>
  </si>
  <si>
    <t xml:space="preserve">20 Force to Chuul 1 </t>
  </si>
  <si>
    <t xml:space="preserve">Inflict Wounds </t>
  </si>
  <si>
    <t>106 (53x2) Necrotic to Aeorian Abomination</t>
  </si>
  <si>
    <t>42 Acid to Beau</t>
  </si>
  <si>
    <t>Against Aeorian Abomination Caustic Bile</t>
  </si>
  <si>
    <t>42 Acid to Yasha</t>
  </si>
  <si>
    <t>29 Force to Aeorian Abomination</t>
  </si>
  <si>
    <t>Initially 38, later reduced</t>
  </si>
  <si>
    <t>Against Lure</t>
  </si>
  <si>
    <t>TTBB1000 SA with Voltaic Bolt</t>
  </si>
  <si>
    <t>40 to Aeorian Abomination</t>
  </si>
  <si>
    <t>75 (35x2+5) to Aeorian Abomination</t>
  </si>
  <si>
    <t>43 to Aeorian Abomination</t>
  </si>
  <si>
    <t>12 to Aeorian Abomination</t>
  </si>
  <si>
    <t>10 to Aeorian Abomination</t>
  </si>
  <si>
    <t>With advantage and with Bless</t>
  </si>
  <si>
    <t>Guiding Bolt with advantage and with Bless</t>
  </si>
  <si>
    <t>33 to Aeorian Abomination</t>
  </si>
  <si>
    <t>Belabor with advantage and with Bless</t>
  </si>
  <si>
    <t>Magician's Judge with advantage and with Bless</t>
  </si>
  <si>
    <t>9 to Aeorian Abomination</t>
  </si>
  <si>
    <t>22 to Aeorian Abomination</t>
  </si>
  <si>
    <t>With advantage and with Bless, Beau is grappled</t>
  </si>
  <si>
    <t>18 to Aeorian Abomination</t>
  </si>
  <si>
    <t>Star Razor with advantage and with Bless</t>
  </si>
  <si>
    <t>21 to Aeorian Abomination</t>
  </si>
  <si>
    <t>Corecut Dagger with Bless</t>
  </si>
  <si>
    <t>28 to Aeorian Abomination</t>
  </si>
  <si>
    <t>17 to Aeorian Abomination</t>
  </si>
  <si>
    <t xml:space="preserve">Belabor </t>
  </si>
  <si>
    <t>11 to Aeorian Abomination</t>
  </si>
  <si>
    <t>13 to Aeorian Abomination</t>
  </si>
  <si>
    <t>31 Necrotic to Aeorian Abomination</t>
  </si>
  <si>
    <t>Cure Wounds (5th); Veth heals unknown points</t>
  </si>
  <si>
    <t>Hit Dice, Veth heals unknown points</t>
  </si>
  <si>
    <t>Hit Dice, Yasha heals unknown points</t>
  </si>
  <si>
    <t>Hit Dice, Beau heals unknown points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</si>
</sst>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-d"/>
  </numFmts>
  <fonts count="13">
    <font>
      <sz val="10.0"/>
      <color rgb="FF000000"/>
      <name val="Arial"/>
    </font>
    <font>
      <b/>
    </font>
    <font>
      <b/>
      <color rgb="FFB7B7B7"/>
    </font>
    <font>
      <b/>
      <color rgb="FF999999"/>
    </font>
    <font/>
    <font>
      <u/>
      <color rgb="FF0000FF"/>
    </font>
    <font>
      <name val="Arial"/>
    </font>
    <font>
      <name val="Roboto"/>
    </font>
    <font>
      <b/>
      <name val="Roboto"/>
    </font>
    <font>
      <color rgb="FF222222"/>
      <name val="Arial"/>
    </font>
    <font>
      <color rgb="FF000000"/>
      <name val="Arial"/>
    </font>
    <font>
      <b/>
      <name val="Arial"/>
    </font>
    <font>
      <color rgb="FF000000"/>
      <name val="'Arial'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2">
    <border/>
    <border>
      <right/>
    </border>
  </borders>
  <cellStyleXfs count="1">
    <xf borderId="0" fillId="0" fontId="0" numFmtId="0" applyAlignment="1" applyFont="1"/>
  </cellStyleXfs>
  <cellXfs count="8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46" xfId="0" applyAlignment="1" applyFont="1" applyNumberFormat="1">
      <alignment horizontal="center" readingOrder="0"/>
    </xf>
    <xf borderId="0" fillId="0" fontId="2" numFmtId="46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3" numFmtId="0" xfId="0" applyAlignment="1" applyFont="1">
      <alignment horizontal="center"/>
    </xf>
    <xf borderId="0" fillId="0" fontId="1" numFmtId="0" xfId="0" applyAlignment="1" applyFont="1">
      <alignment horizontal="center"/>
    </xf>
    <xf borderId="0" fillId="0" fontId="4" numFmtId="49" xfId="0" applyAlignment="1" applyFont="1" applyNumberFormat="1">
      <alignment horizontal="right" readingOrder="0"/>
    </xf>
    <xf borderId="0" fillId="0" fontId="5" numFmtId="0" xfId="0" applyAlignment="1" applyFont="1">
      <alignment horizontal="right" readingOrder="0"/>
    </xf>
    <xf borderId="0" fillId="0" fontId="4" numFmtId="46" xfId="0" applyAlignment="1" applyFont="1" applyNumberFormat="1">
      <alignment readingOrder="0"/>
    </xf>
    <xf borderId="0" fillId="0" fontId="4" numFmtId="0" xfId="0" applyAlignment="1" applyFont="1">
      <alignment readingOrder="0"/>
    </xf>
    <xf borderId="0" fillId="0" fontId="6" numFmtId="0" xfId="0" applyAlignment="1" applyFont="1">
      <alignment horizontal="right" vertical="bottom"/>
    </xf>
    <xf borderId="0" fillId="0" fontId="7" numFmtId="46" xfId="0" applyAlignment="1" applyFont="1" applyNumberFormat="1">
      <alignment horizontal="right" vertical="bottom"/>
    </xf>
    <xf borderId="0" fillId="0" fontId="4" numFmtId="0" xfId="0" applyAlignment="1" applyFont="1">
      <alignment horizontal="right" readingOrder="0"/>
    </xf>
    <xf borderId="0" fillId="0" fontId="6" numFmtId="0" xfId="0" applyAlignment="1" applyFont="1">
      <alignment horizontal="right" vertical="bottom"/>
    </xf>
    <xf borderId="0" fillId="0" fontId="6" numFmtId="21" xfId="0" applyAlignment="1" applyFont="1" applyNumberFormat="1">
      <alignment horizontal="right" vertical="bottom"/>
    </xf>
    <xf borderId="0" fillId="0" fontId="4" numFmtId="0" xfId="0" applyAlignment="1" applyFont="1">
      <alignment horizontal="right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right" readingOrder="0"/>
    </xf>
    <xf borderId="0" fillId="0" fontId="4" numFmtId="21" xfId="0" applyAlignment="1" applyFont="1" applyNumberFormat="1">
      <alignment readingOrder="0"/>
    </xf>
    <xf borderId="0" fillId="0" fontId="4" numFmtId="164" xfId="0" applyAlignment="1" applyFont="1" applyNumberFormat="1">
      <alignment readingOrder="0"/>
    </xf>
    <xf borderId="0" fillId="2" fontId="4" numFmtId="0" xfId="0" applyAlignment="1" applyFill="1" applyFont="1">
      <alignment horizontal="right"/>
    </xf>
    <xf borderId="0" fillId="0" fontId="4" numFmtId="0" xfId="0" applyFont="1"/>
    <xf borderId="0" fillId="0" fontId="4" numFmtId="0" xfId="0" applyAlignment="1" applyFont="1">
      <alignment horizontal="right"/>
    </xf>
    <xf borderId="0" fillId="0" fontId="6" numFmtId="21" xfId="0" applyAlignment="1" applyFont="1" applyNumberFormat="1">
      <alignment horizontal="right" vertical="bottom"/>
    </xf>
    <xf borderId="0" fillId="0" fontId="6" numFmtId="0" xfId="0" applyAlignment="1" applyFont="1">
      <alignment readingOrder="0" vertical="bottom"/>
    </xf>
    <xf borderId="0" fillId="0" fontId="6" numFmtId="0" xfId="0" applyAlignment="1" applyFont="1">
      <alignment vertical="bottom"/>
    </xf>
    <xf borderId="0" fillId="0" fontId="4" numFmtId="0" xfId="0" applyAlignment="1" applyFont="1">
      <alignment horizontal="left" readingOrder="0"/>
    </xf>
    <xf borderId="0" fillId="0" fontId="6" numFmtId="21" xfId="0" applyAlignment="1" applyFont="1" applyNumberFormat="1">
      <alignment horizontal="right" readingOrder="0" vertical="bottom"/>
    </xf>
    <xf borderId="0" fillId="0" fontId="6" numFmtId="0" xfId="0" applyAlignment="1" applyFont="1">
      <alignment horizontal="right" vertical="bottom"/>
    </xf>
    <xf borderId="0" fillId="0" fontId="6" numFmtId="0" xfId="0" applyAlignment="1" applyFont="1">
      <alignment horizontal="right" readingOrder="0" vertical="bottom"/>
    </xf>
    <xf borderId="0" fillId="0" fontId="6" numFmtId="0" xfId="0" applyAlignment="1" applyFont="1">
      <alignment vertical="bottom"/>
    </xf>
    <xf borderId="0" fillId="0" fontId="6" numFmtId="21" xfId="0" applyAlignment="1" applyFont="1" applyNumberFormat="1">
      <alignment horizontal="right" vertical="bottom"/>
    </xf>
    <xf borderId="0" fillId="0" fontId="6" numFmtId="0" xfId="0" applyAlignment="1" applyFont="1">
      <alignment horizontal="right" vertical="bottom"/>
    </xf>
    <xf borderId="0" fillId="0" fontId="6" numFmtId="0" xfId="0" applyAlignment="1" applyFont="1">
      <alignment vertical="bottom"/>
    </xf>
    <xf borderId="0" fillId="0" fontId="6" numFmtId="0" xfId="0" applyAlignment="1" applyFont="1">
      <alignment horizontal="right" vertical="bottom"/>
    </xf>
    <xf borderId="0" fillId="0" fontId="4" numFmtId="21" xfId="0" applyAlignment="1" applyFont="1" applyNumberFormat="1">
      <alignment horizontal="right" readingOrder="0"/>
    </xf>
    <xf borderId="0" fillId="0" fontId="4" numFmtId="21" xfId="0" applyFont="1" applyNumberFormat="1"/>
    <xf borderId="0" fillId="0" fontId="8" numFmtId="0" xfId="0" applyAlignment="1" applyFont="1">
      <alignment horizontal="left" vertical="bottom"/>
    </xf>
    <xf borderId="0" fillId="0" fontId="8" numFmtId="0" xfId="0" applyAlignment="1" applyFont="1">
      <alignment vertical="bottom"/>
    </xf>
    <xf borderId="0" fillId="0" fontId="8" numFmtId="0" xfId="0" applyAlignment="1" applyFont="1">
      <alignment horizontal="right" vertical="bottom"/>
    </xf>
    <xf borderId="0" fillId="0" fontId="7" numFmtId="49" xfId="0" applyAlignment="1" applyFont="1" applyNumberFormat="1">
      <alignment horizontal="left" readingOrder="0"/>
    </xf>
    <xf borderId="0" fillId="0" fontId="7" numFmtId="21" xfId="0" applyAlignment="1" applyFont="1" applyNumberFormat="1">
      <alignment readingOrder="0"/>
    </xf>
    <xf borderId="0" fillId="0" fontId="7" numFmtId="0" xfId="0" applyAlignment="1" applyFont="1">
      <alignment readingOrder="0"/>
    </xf>
    <xf borderId="0" fillId="0" fontId="7" numFmtId="0" xfId="0" applyAlignment="1" applyFont="1">
      <alignment horizontal="right" vertical="bottom"/>
    </xf>
    <xf borderId="0" fillId="0" fontId="7" numFmtId="0" xfId="0" applyFont="1"/>
    <xf borderId="0" fillId="0" fontId="6" numFmtId="0" xfId="0" applyAlignment="1" applyFont="1">
      <alignment horizontal="right" vertical="bottom"/>
    </xf>
    <xf borderId="0" fillId="0" fontId="8" numFmtId="49" xfId="0" applyAlignment="1" applyFont="1" applyNumberFormat="1">
      <alignment horizontal="left" vertical="bottom"/>
    </xf>
    <xf borderId="0" fillId="3" fontId="9" numFmtId="49" xfId="0" applyAlignment="1" applyFill="1" applyFont="1" applyNumberFormat="1">
      <alignment readingOrder="0"/>
    </xf>
    <xf borderId="0" fillId="3" fontId="10" numFmtId="49" xfId="0" applyAlignment="1" applyFont="1" applyNumberFormat="1">
      <alignment readingOrder="0"/>
    </xf>
    <xf borderId="0" fillId="0" fontId="6" numFmtId="21" xfId="0" applyAlignment="1" applyFont="1" applyNumberFormat="1">
      <alignment horizontal="right" readingOrder="0" vertical="bottom"/>
    </xf>
    <xf borderId="0" fillId="0" fontId="6" numFmtId="0" xfId="0" applyAlignment="1" applyFont="1">
      <alignment readingOrder="0" vertical="bottom"/>
    </xf>
    <xf borderId="0" fillId="0" fontId="6" numFmtId="0" xfId="0" applyAlignment="1" applyFont="1">
      <alignment horizontal="right" readingOrder="0" vertical="bottom"/>
    </xf>
    <xf borderId="0" fillId="0" fontId="4" numFmtId="49" xfId="0" applyAlignment="1" applyFont="1" applyNumberFormat="1">
      <alignment readingOrder="0"/>
    </xf>
    <xf borderId="0" fillId="0" fontId="6" numFmtId="21" xfId="0" applyAlignment="1" applyFont="1" applyNumberFormat="1">
      <alignment readingOrder="0" vertical="bottom"/>
    </xf>
    <xf borderId="0" fillId="0" fontId="6" numFmtId="0" xfId="0" applyAlignment="1" applyFont="1">
      <alignment vertical="bottom"/>
    </xf>
    <xf borderId="0" fillId="3" fontId="10" numFmtId="0" xfId="0" applyAlignment="1" applyFont="1">
      <alignment readingOrder="0"/>
    </xf>
    <xf borderId="0" fillId="3" fontId="9" numFmtId="0" xfId="0" applyAlignment="1" applyFont="1">
      <alignment readingOrder="0"/>
    </xf>
    <xf borderId="0" fillId="2" fontId="6" numFmtId="0" xfId="0" applyAlignment="1" applyFont="1">
      <alignment horizontal="right" vertical="bottom"/>
    </xf>
    <xf borderId="0" fillId="0" fontId="8" numFmtId="0" xfId="0" applyAlignment="1" applyFont="1">
      <alignment readingOrder="0" vertical="bottom"/>
    </xf>
    <xf borderId="0" fillId="0" fontId="8" numFmtId="0" xfId="0" applyAlignment="1" applyFont="1">
      <alignment horizontal="center" readingOrder="0" vertical="bottom"/>
    </xf>
    <xf borderId="0" fillId="0" fontId="6" numFmtId="0" xfId="0" applyAlignment="1" applyFont="1">
      <alignment horizontal="left" readingOrder="0" vertical="bottom"/>
    </xf>
    <xf borderId="0" fillId="0" fontId="6" numFmtId="21" xfId="0" applyAlignment="1" applyFont="1" applyNumberFormat="1">
      <alignment horizontal="center" vertical="bottom"/>
    </xf>
    <xf borderId="1" fillId="0" fontId="6" numFmtId="0" xfId="0" applyAlignment="1" applyBorder="1" applyFont="1">
      <alignment vertical="bottom"/>
    </xf>
    <xf borderId="1" fillId="0" fontId="6" numFmtId="0" xfId="0" applyAlignment="1" applyBorder="1" applyFont="1">
      <alignment shrinkToFit="0" vertical="bottom" wrapText="0"/>
    </xf>
    <xf borderId="0" fillId="0" fontId="6" numFmtId="164" xfId="0" applyAlignment="1" applyFont="1" applyNumberFormat="1">
      <alignment horizontal="left" vertical="bottom"/>
    </xf>
    <xf borderId="0" fillId="0" fontId="8" numFmtId="0" xfId="0" applyAlignment="1" applyFont="1">
      <alignment horizontal="center" vertical="bottom"/>
    </xf>
    <xf borderId="0" fillId="0" fontId="8" numFmtId="0" xfId="0" applyAlignment="1" applyFont="1">
      <alignment horizontal="left" readingOrder="0" vertical="bottom"/>
    </xf>
    <xf borderId="0" fillId="3" fontId="10" numFmtId="0" xfId="0" applyAlignment="1" applyFont="1">
      <alignment horizontal="left" readingOrder="0"/>
    </xf>
    <xf borderId="0" fillId="2" fontId="6" numFmtId="0" xfId="0" applyAlignment="1" applyFont="1">
      <alignment vertical="bottom"/>
    </xf>
    <xf borderId="0" fillId="2" fontId="6" numFmtId="0" xfId="0" applyAlignment="1" applyFont="1">
      <alignment horizontal="right" vertical="bottom"/>
    </xf>
    <xf borderId="0" fillId="0" fontId="10" numFmtId="0" xfId="0" applyAlignment="1" applyFont="1">
      <alignment vertical="bottom"/>
    </xf>
    <xf borderId="0" fillId="0" fontId="8" numFmtId="0" xfId="0" applyAlignment="1" applyFont="1">
      <alignment vertical="bottom"/>
    </xf>
    <xf borderId="0" fillId="0" fontId="8" numFmtId="49" xfId="0" applyAlignment="1" applyFont="1" applyNumberFormat="1">
      <alignment vertical="bottom"/>
    </xf>
    <xf borderId="0" fillId="0" fontId="6" numFmtId="21" xfId="0" applyAlignment="1" applyFont="1" applyNumberFormat="1">
      <alignment vertical="bottom"/>
    </xf>
    <xf borderId="0" fillId="0" fontId="11" numFmtId="0" xfId="0" applyAlignment="1" applyFont="1">
      <alignment vertical="bottom"/>
    </xf>
    <xf borderId="0" fillId="3" fontId="10" numFmtId="0" xfId="0" applyAlignment="1" applyFont="1">
      <alignment vertical="bottom"/>
    </xf>
    <xf borderId="0" fillId="0" fontId="11" numFmtId="0" xfId="0" applyAlignment="1" applyFont="1">
      <alignment vertical="bottom"/>
    </xf>
    <xf borderId="0" fillId="0" fontId="6" numFmtId="46" xfId="0" applyAlignment="1" applyFont="1" applyNumberFormat="1">
      <alignment horizontal="right" readingOrder="0" vertical="bottom"/>
    </xf>
    <xf borderId="0" fillId="2" fontId="4" numFmtId="0" xfId="0" applyAlignment="1" applyFont="1">
      <alignment horizontal="right" readingOrder="0"/>
    </xf>
    <xf borderId="0" fillId="0" fontId="12" numFmtId="0" xfId="0" applyAlignment="1" applyFont="1">
      <alignment readingOrder="0"/>
    </xf>
    <xf borderId="0" fillId="2" fontId="4" numFmtId="0" xfId="0" applyFont="1"/>
    <xf borderId="0" fillId="2" fontId="4" numFmtId="0" xfId="0" applyFont="1"/>
    <xf borderId="0" fillId="0" fontId="11" numFmtId="0" xfId="0" applyAlignment="1" applyFont="1">
      <alignment vertical="bottom"/>
    </xf>
    <xf borderId="0" fillId="0" fontId="11" numFmtId="0" xfId="0" applyAlignment="1" applyFont="1">
      <alignment vertical="bottom"/>
    </xf>
    <xf borderId="0" fillId="0" fontId="11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107" Type="http://schemas.openxmlformats.org/officeDocument/2006/relationships/worksheet" Target="worksheets/sheet105.xml"/><Relationship Id="rId106" Type="http://schemas.openxmlformats.org/officeDocument/2006/relationships/worksheet" Target="worksheets/sheet104.xml"/><Relationship Id="rId105" Type="http://schemas.openxmlformats.org/officeDocument/2006/relationships/worksheet" Target="worksheets/sheet103.xml"/><Relationship Id="rId104" Type="http://schemas.openxmlformats.org/officeDocument/2006/relationships/worksheet" Target="worksheets/sheet102.xml"/><Relationship Id="rId109" Type="http://schemas.openxmlformats.org/officeDocument/2006/relationships/worksheet" Target="worksheets/sheet107.xml"/><Relationship Id="rId108" Type="http://schemas.openxmlformats.org/officeDocument/2006/relationships/worksheet" Target="worksheets/sheet106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103" Type="http://schemas.openxmlformats.org/officeDocument/2006/relationships/worksheet" Target="worksheets/sheet101.xml"/><Relationship Id="rId102" Type="http://schemas.openxmlformats.org/officeDocument/2006/relationships/worksheet" Target="worksheets/sheet100.xml"/><Relationship Id="rId101" Type="http://schemas.openxmlformats.org/officeDocument/2006/relationships/worksheet" Target="worksheets/sheet99.xml"/><Relationship Id="rId100" Type="http://schemas.openxmlformats.org/officeDocument/2006/relationships/worksheet" Target="worksheets/sheet98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38" Type="http://schemas.openxmlformats.org/officeDocument/2006/relationships/worksheet" Target="worksheets/sheet36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29" Type="http://schemas.openxmlformats.org/officeDocument/2006/relationships/worksheet" Target="worksheets/sheet127.xml"/><Relationship Id="rId128" Type="http://schemas.openxmlformats.org/officeDocument/2006/relationships/worksheet" Target="worksheets/sheet126.xml"/><Relationship Id="rId127" Type="http://schemas.openxmlformats.org/officeDocument/2006/relationships/worksheet" Target="worksheets/sheet125.xml"/><Relationship Id="rId126" Type="http://schemas.openxmlformats.org/officeDocument/2006/relationships/worksheet" Target="worksheets/sheet124.xml"/><Relationship Id="rId26" Type="http://schemas.openxmlformats.org/officeDocument/2006/relationships/worksheet" Target="worksheets/sheet24.xml"/><Relationship Id="rId121" Type="http://schemas.openxmlformats.org/officeDocument/2006/relationships/worksheet" Target="worksheets/sheet119.xml"/><Relationship Id="rId25" Type="http://schemas.openxmlformats.org/officeDocument/2006/relationships/worksheet" Target="worksheets/sheet23.xml"/><Relationship Id="rId120" Type="http://schemas.openxmlformats.org/officeDocument/2006/relationships/worksheet" Target="worksheets/sheet118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125" Type="http://schemas.openxmlformats.org/officeDocument/2006/relationships/worksheet" Target="worksheets/sheet123.xml"/><Relationship Id="rId29" Type="http://schemas.openxmlformats.org/officeDocument/2006/relationships/worksheet" Target="worksheets/sheet27.xml"/><Relationship Id="rId124" Type="http://schemas.openxmlformats.org/officeDocument/2006/relationships/worksheet" Target="worksheets/sheet122.xml"/><Relationship Id="rId123" Type="http://schemas.openxmlformats.org/officeDocument/2006/relationships/worksheet" Target="worksheets/sheet121.xml"/><Relationship Id="rId122" Type="http://schemas.openxmlformats.org/officeDocument/2006/relationships/worksheet" Target="worksheets/sheet120.xml"/><Relationship Id="rId95" Type="http://schemas.openxmlformats.org/officeDocument/2006/relationships/worksheet" Target="worksheets/sheet93.xml"/><Relationship Id="rId94" Type="http://schemas.openxmlformats.org/officeDocument/2006/relationships/worksheet" Target="worksheets/sheet92.xml"/><Relationship Id="rId97" Type="http://schemas.openxmlformats.org/officeDocument/2006/relationships/worksheet" Target="worksheets/sheet95.xml"/><Relationship Id="rId96" Type="http://schemas.openxmlformats.org/officeDocument/2006/relationships/worksheet" Target="worksheets/sheet94.xml"/><Relationship Id="rId11" Type="http://schemas.openxmlformats.org/officeDocument/2006/relationships/worksheet" Target="worksheets/sheet9.xml"/><Relationship Id="rId99" Type="http://schemas.openxmlformats.org/officeDocument/2006/relationships/worksheet" Target="worksheets/sheet97.xml"/><Relationship Id="rId10" Type="http://schemas.openxmlformats.org/officeDocument/2006/relationships/worksheet" Target="worksheets/sheet8.xml"/><Relationship Id="rId98" Type="http://schemas.openxmlformats.org/officeDocument/2006/relationships/worksheet" Target="worksheets/sheet96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91" Type="http://schemas.openxmlformats.org/officeDocument/2006/relationships/worksheet" Target="worksheets/sheet89.xml"/><Relationship Id="rId90" Type="http://schemas.openxmlformats.org/officeDocument/2006/relationships/worksheet" Target="worksheets/sheet88.xml"/><Relationship Id="rId93" Type="http://schemas.openxmlformats.org/officeDocument/2006/relationships/worksheet" Target="worksheets/sheet91.xml"/><Relationship Id="rId92" Type="http://schemas.openxmlformats.org/officeDocument/2006/relationships/worksheet" Target="worksheets/sheet90.xml"/><Relationship Id="rId118" Type="http://schemas.openxmlformats.org/officeDocument/2006/relationships/worksheet" Target="worksheets/sheet116.xml"/><Relationship Id="rId117" Type="http://schemas.openxmlformats.org/officeDocument/2006/relationships/worksheet" Target="worksheets/sheet115.xml"/><Relationship Id="rId116" Type="http://schemas.openxmlformats.org/officeDocument/2006/relationships/worksheet" Target="worksheets/sheet114.xml"/><Relationship Id="rId115" Type="http://schemas.openxmlformats.org/officeDocument/2006/relationships/worksheet" Target="worksheets/sheet113.xml"/><Relationship Id="rId119" Type="http://schemas.openxmlformats.org/officeDocument/2006/relationships/worksheet" Target="worksheets/sheet117.xml"/><Relationship Id="rId15" Type="http://schemas.openxmlformats.org/officeDocument/2006/relationships/worksheet" Target="worksheets/sheet13.xml"/><Relationship Id="rId110" Type="http://schemas.openxmlformats.org/officeDocument/2006/relationships/worksheet" Target="worksheets/sheet108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14" Type="http://schemas.openxmlformats.org/officeDocument/2006/relationships/worksheet" Target="worksheets/sheet112.xml"/><Relationship Id="rId18" Type="http://schemas.openxmlformats.org/officeDocument/2006/relationships/worksheet" Target="worksheets/sheet16.xml"/><Relationship Id="rId113" Type="http://schemas.openxmlformats.org/officeDocument/2006/relationships/worksheet" Target="worksheets/sheet111.xml"/><Relationship Id="rId112" Type="http://schemas.openxmlformats.org/officeDocument/2006/relationships/worksheet" Target="worksheets/sheet110.xml"/><Relationship Id="rId111" Type="http://schemas.openxmlformats.org/officeDocument/2006/relationships/worksheet" Target="worksheets/sheet109.xml"/><Relationship Id="rId84" Type="http://schemas.openxmlformats.org/officeDocument/2006/relationships/worksheet" Target="worksheets/sheet82.xml"/><Relationship Id="rId83" Type="http://schemas.openxmlformats.org/officeDocument/2006/relationships/worksheet" Target="worksheets/sheet81.xml"/><Relationship Id="rId86" Type="http://schemas.openxmlformats.org/officeDocument/2006/relationships/worksheet" Target="worksheets/sheet84.xml"/><Relationship Id="rId85" Type="http://schemas.openxmlformats.org/officeDocument/2006/relationships/worksheet" Target="worksheets/sheet83.xml"/><Relationship Id="rId88" Type="http://schemas.openxmlformats.org/officeDocument/2006/relationships/worksheet" Target="worksheets/sheet86.xml"/><Relationship Id="rId87" Type="http://schemas.openxmlformats.org/officeDocument/2006/relationships/worksheet" Target="worksheets/sheet85.xml"/><Relationship Id="rId89" Type="http://schemas.openxmlformats.org/officeDocument/2006/relationships/worksheet" Target="worksheets/sheet87.xml"/><Relationship Id="rId80" Type="http://schemas.openxmlformats.org/officeDocument/2006/relationships/worksheet" Target="worksheets/sheet78.xml"/><Relationship Id="rId82" Type="http://schemas.openxmlformats.org/officeDocument/2006/relationships/worksheet" Target="worksheets/sheet80.xml"/><Relationship Id="rId81" Type="http://schemas.openxmlformats.org/officeDocument/2006/relationships/worksheet" Target="worksheets/sheet79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3" Type="http://schemas.openxmlformats.org/officeDocument/2006/relationships/worksheet" Target="worksheets/sheet141.xml"/><Relationship Id="rId142" Type="http://schemas.openxmlformats.org/officeDocument/2006/relationships/worksheet" Target="worksheets/sheet140.xml"/><Relationship Id="rId141" Type="http://schemas.openxmlformats.org/officeDocument/2006/relationships/worksheet" Target="worksheets/sheet139.xml"/><Relationship Id="rId140" Type="http://schemas.openxmlformats.org/officeDocument/2006/relationships/worksheet" Target="worksheets/sheet138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145" Type="http://schemas.openxmlformats.org/officeDocument/2006/relationships/worksheet" Target="worksheets/sheet143.xml"/><Relationship Id="rId8" Type="http://schemas.openxmlformats.org/officeDocument/2006/relationships/worksheet" Target="worksheets/sheet6.xml"/><Relationship Id="rId144" Type="http://schemas.openxmlformats.org/officeDocument/2006/relationships/worksheet" Target="worksheets/sheet142.xml"/><Relationship Id="rId73" Type="http://schemas.openxmlformats.org/officeDocument/2006/relationships/worksheet" Target="worksheets/sheet71.xml"/><Relationship Id="rId72" Type="http://schemas.openxmlformats.org/officeDocument/2006/relationships/worksheet" Target="worksheets/sheet70.xml"/><Relationship Id="rId75" Type="http://schemas.openxmlformats.org/officeDocument/2006/relationships/worksheet" Target="worksheets/sheet73.xml"/><Relationship Id="rId74" Type="http://schemas.openxmlformats.org/officeDocument/2006/relationships/worksheet" Target="worksheets/sheet72.xml"/><Relationship Id="rId77" Type="http://schemas.openxmlformats.org/officeDocument/2006/relationships/worksheet" Target="worksheets/sheet75.xml"/><Relationship Id="rId76" Type="http://schemas.openxmlformats.org/officeDocument/2006/relationships/worksheet" Target="worksheets/sheet74.xml"/><Relationship Id="rId79" Type="http://schemas.openxmlformats.org/officeDocument/2006/relationships/worksheet" Target="worksheets/sheet77.xml"/><Relationship Id="rId78" Type="http://schemas.openxmlformats.org/officeDocument/2006/relationships/worksheet" Target="worksheets/sheet76.xml"/><Relationship Id="rId71" Type="http://schemas.openxmlformats.org/officeDocument/2006/relationships/worksheet" Target="worksheets/sheet69.xml"/><Relationship Id="rId70" Type="http://schemas.openxmlformats.org/officeDocument/2006/relationships/worksheet" Target="worksheets/sheet68.xml"/><Relationship Id="rId139" Type="http://schemas.openxmlformats.org/officeDocument/2006/relationships/worksheet" Target="worksheets/sheet137.xml"/><Relationship Id="rId138" Type="http://schemas.openxmlformats.org/officeDocument/2006/relationships/worksheet" Target="worksheets/sheet136.xml"/><Relationship Id="rId137" Type="http://schemas.openxmlformats.org/officeDocument/2006/relationships/worksheet" Target="worksheets/sheet135.xml"/><Relationship Id="rId132" Type="http://schemas.openxmlformats.org/officeDocument/2006/relationships/worksheet" Target="worksheets/sheet130.xml"/><Relationship Id="rId131" Type="http://schemas.openxmlformats.org/officeDocument/2006/relationships/worksheet" Target="worksheets/sheet129.xml"/><Relationship Id="rId130" Type="http://schemas.openxmlformats.org/officeDocument/2006/relationships/worksheet" Target="worksheets/sheet128.xml"/><Relationship Id="rId136" Type="http://schemas.openxmlformats.org/officeDocument/2006/relationships/worksheet" Target="worksheets/sheet134.xml"/><Relationship Id="rId135" Type="http://schemas.openxmlformats.org/officeDocument/2006/relationships/worksheet" Target="worksheets/sheet133.xml"/><Relationship Id="rId134" Type="http://schemas.openxmlformats.org/officeDocument/2006/relationships/worksheet" Target="worksheets/sheet132.xml"/><Relationship Id="rId133" Type="http://schemas.openxmlformats.org/officeDocument/2006/relationships/worksheet" Target="worksheets/sheet131.xml"/><Relationship Id="rId62" Type="http://schemas.openxmlformats.org/officeDocument/2006/relationships/worksheet" Target="worksheets/sheet60.xml"/><Relationship Id="rId61" Type="http://schemas.openxmlformats.org/officeDocument/2006/relationships/worksheet" Target="worksheets/sheet59.xml"/><Relationship Id="rId64" Type="http://schemas.openxmlformats.org/officeDocument/2006/relationships/worksheet" Target="worksheets/sheet62.xml"/><Relationship Id="rId63" Type="http://schemas.openxmlformats.org/officeDocument/2006/relationships/worksheet" Target="worksheets/sheet61.xml"/><Relationship Id="rId66" Type="http://schemas.openxmlformats.org/officeDocument/2006/relationships/worksheet" Target="worksheets/sheet64.xml"/><Relationship Id="rId65" Type="http://schemas.openxmlformats.org/officeDocument/2006/relationships/worksheet" Target="worksheets/sheet63.xml"/><Relationship Id="rId68" Type="http://schemas.openxmlformats.org/officeDocument/2006/relationships/worksheet" Target="worksheets/sheet66.xml"/><Relationship Id="rId67" Type="http://schemas.openxmlformats.org/officeDocument/2006/relationships/worksheet" Target="worksheets/sheet65.xml"/><Relationship Id="rId60" Type="http://schemas.openxmlformats.org/officeDocument/2006/relationships/worksheet" Target="worksheets/sheet58.xml"/><Relationship Id="rId69" Type="http://schemas.openxmlformats.org/officeDocument/2006/relationships/worksheet" Target="worksheets/sheet67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55" Type="http://schemas.openxmlformats.org/officeDocument/2006/relationships/worksheet" Target="worksheets/sheet53.xml"/><Relationship Id="rId54" Type="http://schemas.openxmlformats.org/officeDocument/2006/relationships/worksheet" Target="worksheets/sheet52.xml"/><Relationship Id="rId57" Type="http://schemas.openxmlformats.org/officeDocument/2006/relationships/worksheet" Target="worksheets/sheet55.xml"/><Relationship Id="rId56" Type="http://schemas.openxmlformats.org/officeDocument/2006/relationships/worksheet" Target="worksheets/sheet54.xml"/><Relationship Id="rId59" Type="http://schemas.openxmlformats.org/officeDocument/2006/relationships/worksheet" Target="worksheets/sheet57.xml"/><Relationship Id="rId58" Type="http://schemas.openxmlformats.org/officeDocument/2006/relationships/worksheet" Target="worksheets/sheet5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29"/>
    <col customWidth="1" min="2" max="2" width="6.29"/>
    <col customWidth="1" min="3" max="3" width="8.14"/>
    <col customWidth="1" min="4" max="4" width="8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/>
      <c r="G1" s="2">
        <v>0.06938657407407407</v>
      </c>
      <c r="H1" s="2">
        <v>0.0587962962962963</v>
      </c>
      <c r="I1" s="3">
        <f>G1-H1</f>
        <v>0.01059027778</v>
      </c>
      <c r="J1" s="4"/>
      <c r="K1" s="4"/>
      <c r="L1" s="4"/>
      <c r="M1" s="4"/>
      <c r="N1" s="5"/>
      <c r="O1" s="5"/>
      <c r="P1" s="5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>
      <c r="A2" s="7" t="s">
        <v>5</v>
      </c>
      <c r="G2" s="8" t="str">
        <f>HYPERLINK("https://www.youtube.com/watch?v=cb1z68RELN4","SotL")</f>
        <v>SotL</v>
      </c>
      <c r="K2" s="9">
        <v>0.056296296296296296</v>
      </c>
    </row>
    <row r="3">
      <c r="A3" s="7" t="s">
        <v>6</v>
      </c>
      <c r="G3" s="8" t="str">
        <f>HYPERLINK("https://www.youtube.com/watch?v=PRmVQKOy9Bo","CoM")</f>
        <v>CoM</v>
      </c>
      <c r="H3" s="10">
        <v>0.0</v>
      </c>
      <c r="I3" s="10">
        <v>15.0</v>
      </c>
      <c r="J3" s="10">
        <v>15.0</v>
      </c>
      <c r="K3" s="9">
        <v>0.05625</v>
      </c>
    </row>
    <row r="4">
      <c r="A4" s="7" t="s">
        <v>7</v>
      </c>
    </row>
    <row r="5">
      <c r="A5" s="7" t="s">
        <v>8</v>
      </c>
    </row>
    <row r="6">
      <c r="A6" s="7" t="s">
        <v>9</v>
      </c>
    </row>
    <row r="7">
      <c r="A7" s="7" t="s">
        <v>10</v>
      </c>
    </row>
    <row r="8">
      <c r="A8" s="7" t="s">
        <v>11</v>
      </c>
    </row>
    <row r="9">
      <c r="A9" s="7" t="s">
        <v>12</v>
      </c>
    </row>
    <row r="10">
      <c r="A10" s="7" t="s">
        <v>13</v>
      </c>
    </row>
    <row r="11">
      <c r="A11" s="7" t="s">
        <v>14</v>
      </c>
    </row>
    <row r="12">
      <c r="A12" s="7" t="s">
        <v>15</v>
      </c>
    </row>
    <row r="13">
      <c r="A13" s="7" t="s">
        <v>16</v>
      </c>
    </row>
    <row r="14">
      <c r="A14" s="7" t="s">
        <v>17</v>
      </c>
    </row>
    <row r="15">
      <c r="A15" s="7" t="s">
        <v>18</v>
      </c>
    </row>
    <row r="16">
      <c r="A16" s="7" t="s">
        <v>19</v>
      </c>
    </row>
    <row r="17">
      <c r="A17" s="7" t="s">
        <v>20</v>
      </c>
    </row>
    <row r="18">
      <c r="A18" s="7" t="s">
        <v>21</v>
      </c>
    </row>
    <row r="19">
      <c r="A19" s="7" t="s">
        <v>22</v>
      </c>
    </row>
    <row r="20">
      <c r="A20" s="7" t="s">
        <v>23</v>
      </c>
    </row>
    <row r="21">
      <c r="A21" s="7" t="s">
        <v>24</v>
      </c>
      <c r="B21" s="11">
        <v>0.0</v>
      </c>
      <c r="C21" s="11">
        <v>14.0</v>
      </c>
      <c r="D21" s="11">
        <v>37.0</v>
      </c>
      <c r="E21" s="12">
        <v>0.09347222222222222</v>
      </c>
    </row>
    <row r="22">
      <c r="A22" s="7" t="s">
        <v>25</v>
      </c>
      <c r="B22" s="11">
        <v>0.0</v>
      </c>
      <c r="C22" s="11">
        <v>14.0</v>
      </c>
      <c r="D22" s="11">
        <v>43.0</v>
      </c>
      <c r="E22" s="12">
        <v>0.09853009259259259</v>
      </c>
    </row>
    <row r="23">
      <c r="A23" s="7" t="s">
        <v>26</v>
      </c>
      <c r="B23" s="11">
        <v>0.0</v>
      </c>
      <c r="C23" s="11">
        <v>14.0</v>
      </c>
      <c r="D23" s="11">
        <v>15.0</v>
      </c>
      <c r="E23" s="12">
        <v>0.09943287037037037</v>
      </c>
    </row>
    <row r="24">
      <c r="A24" s="7" t="s">
        <v>27</v>
      </c>
      <c r="B24" s="11">
        <v>0.0</v>
      </c>
      <c r="C24" s="11">
        <v>15.0</v>
      </c>
      <c r="D24" s="11">
        <v>28.0</v>
      </c>
      <c r="E24" s="12">
        <v>0.08072916666666667</v>
      </c>
    </row>
    <row r="25">
      <c r="A25" s="7" t="s">
        <v>28</v>
      </c>
      <c r="B25" s="11">
        <v>0.0</v>
      </c>
      <c r="C25" s="11">
        <v>13.0</v>
      </c>
      <c r="D25" s="11">
        <v>27.0</v>
      </c>
      <c r="E25" s="12">
        <v>0.09219907407407407</v>
      </c>
    </row>
    <row r="26">
      <c r="A26" s="7" t="s">
        <v>29</v>
      </c>
      <c r="B26" s="11">
        <v>0.0</v>
      </c>
      <c r="C26" s="11">
        <v>17.0</v>
      </c>
      <c r="D26" s="11">
        <v>37.0</v>
      </c>
      <c r="E26" s="12">
        <v>0.05884259259259259</v>
      </c>
    </row>
    <row r="27">
      <c r="A27" s="7" t="s">
        <v>30</v>
      </c>
      <c r="B27" s="11">
        <v>0.0</v>
      </c>
      <c r="C27" s="11">
        <v>15.0</v>
      </c>
      <c r="D27" s="11">
        <v>21.0</v>
      </c>
      <c r="E27" s="12">
        <v>0.07796296296296296</v>
      </c>
    </row>
    <row r="28">
      <c r="A28" s="7" t="s">
        <v>31</v>
      </c>
      <c r="B28" s="11">
        <v>0.0</v>
      </c>
      <c r="C28" s="11">
        <v>14.0</v>
      </c>
      <c r="D28" s="11">
        <v>51.0</v>
      </c>
      <c r="E28" s="12">
        <v>0.06626157407407407</v>
      </c>
    </row>
    <row r="29">
      <c r="A29" s="7" t="s">
        <v>32</v>
      </c>
      <c r="B29" s="11">
        <v>0.0</v>
      </c>
      <c r="C29" s="11">
        <v>16.0</v>
      </c>
      <c r="D29" s="11">
        <v>2.0</v>
      </c>
      <c r="E29" s="12">
        <v>0.07320601851851852</v>
      </c>
    </row>
    <row r="30">
      <c r="A30" s="13" t="s">
        <v>33</v>
      </c>
      <c r="B30" s="11">
        <v>0.0</v>
      </c>
      <c r="C30" s="11">
        <v>22.0</v>
      </c>
      <c r="D30" s="11">
        <v>22.0</v>
      </c>
      <c r="E30" s="12">
        <v>0.0822800925925926</v>
      </c>
    </row>
    <row r="31">
      <c r="A31" s="13" t="s">
        <v>34</v>
      </c>
      <c r="B31" s="11">
        <v>0.0</v>
      </c>
      <c r="C31" s="11">
        <v>14.0</v>
      </c>
      <c r="D31" s="11">
        <v>56.0</v>
      </c>
      <c r="E31" s="12">
        <v>0.06393518518518519</v>
      </c>
    </row>
    <row r="32">
      <c r="A32" s="13" t="s">
        <v>35</v>
      </c>
      <c r="B32" s="14">
        <v>0.0</v>
      </c>
      <c r="C32" s="14">
        <v>13.0</v>
      </c>
      <c r="D32" s="14">
        <v>8.0</v>
      </c>
      <c r="E32" s="15">
        <v>0.11049768518518518</v>
      </c>
    </row>
    <row r="33">
      <c r="A33" s="13" t="s">
        <v>36</v>
      </c>
      <c r="B33" s="14">
        <v>0.0</v>
      </c>
      <c r="C33" s="14">
        <v>15.0</v>
      </c>
      <c r="D33" s="14">
        <v>40.0</v>
      </c>
      <c r="E33" s="12">
        <v>0.0732986111111111</v>
      </c>
    </row>
    <row r="34">
      <c r="A34" s="13" t="s">
        <v>37</v>
      </c>
      <c r="B34" s="14">
        <v>0.0</v>
      </c>
      <c r="C34" s="14">
        <v>18.0</v>
      </c>
      <c r="D34" s="14">
        <v>35.0</v>
      </c>
      <c r="E34" s="12">
        <v>0.06756944444444445</v>
      </c>
    </row>
    <row r="35">
      <c r="A35" s="13" t="s">
        <v>38</v>
      </c>
      <c r="B35" s="14">
        <v>0.0</v>
      </c>
      <c r="C35" s="14">
        <v>22.0</v>
      </c>
      <c r="D35" s="14">
        <v>24.0</v>
      </c>
      <c r="E35" s="12">
        <v>0.08510416666666666</v>
      </c>
    </row>
    <row r="36">
      <c r="A36" s="13" t="s">
        <v>39</v>
      </c>
      <c r="B36" s="14">
        <v>0.0</v>
      </c>
      <c r="C36" s="14">
        <v>15.0</v>
      </c>
      <c r="D36" s="14">
        <v>7.0</v>
      </c>
      <c r="E36" s="12">
        <v>0.07385416666666667</v>
      </c>
    </row>
    <row r="37">
      <c r="A37" s="13" t="s">
        <v>40</v>
      </c>
      <c r="B37" s="14">
        <v>0.0</v>
      </c>
      <c r="C37" s="14">
        <v>19.0</v>
      </c>
      <c r="D37" s="14">
        <v>24.0</v>
      </c>
      <c r="E37" s="12">
        <v>0.08989583333333333</v>
      </c>
    </row>
    <row r="38">
      <c r="A38" s="13" t="s">
        <v>41</v>
      </c>
      <c r="B38" s="14">
        <v>0.0</v>
      </c>
      <c r="C38" s="14">
        <v>21.0</v>
      </c>
      <c r="D38" s="14">
        <v>15.0</v>
      </c>
      <c r="E38" s="12">
        <v>0.0857175925925926</v>
      </c>
    </row>
    <row r="39">
      <c r="A39" s="13" t="s">
        <v>42</v>
      </c>
      <c r="B39" s="14">
        <v>0.0</v>
      </c>
      <c r="C39" s="14">
        <v>17.0</v>
      </c>
      <c r="D39" s="14">
        <v>22.0</v>
      </c>
      <c r="E39" s="12">
        <v>0.0875925925925926</v>
      </c>
    </row>
    <row r="40">
      <c r="A40" s="13" t="s">
        <v>43</v>
      </c>
      <c r="B40" s="14">
        <v>0.0</v>
      </c>
      <c r="C40" s="14">
        <v>14.0</v>
      </c>
      <c r="D40" s="14">
        <v>22.0</v>
      </c>
      <c r="E40" s="12">
        <v>0.0905787037037037</v>
      </c>
    </row>
    <row r="41">
      <c r="A41" s="13" t="s">
        <v>44</v>
      </c>
      <c r="B41" s="14">
        <v>0.0</v>
      </c>
      <c r="C41" s="14">
        <v>18.0</v>
      </c>
      <c r="D41" s="14">
        <v>19.0</v>
      </c>
      <c r="E41" s="12">
        <v>0.08655092592592592</v>
      </c>
    </row>
    <row r="42">
      <c r="A42" s="13" t="s">
        <v>45</v>
      </c>
      <c r="B42" s="14">
        <v>0.0</v>
      </c>
      <c r="C42" s="14">
        <v>20.0</v>
      </c>
      <c r="D42" s="14">
        <v>0.0</v>
      </c>
      <c r="E42" s="12">
        <v>0.07824074074074074</v>
      </c>
    </row>
    <row r="43">
      <c r="A43" s="13" t="s">
        <v>46</v>
      </c>
      <c r="B43" s="14">
        <v>0.0</v>
      </c>
      <c r="C43" s="14">
        <v>17.0</v>
      </c>
      <c r="D43" s="14">
        <v>16.0</v>
      </c>
      <c r="E43" s="12">
        <v>0.079375</v>
      </c>
    </row>
    <row r="44">
      <c r="A44" s="13" t="s">
        <v>47</v>
      </c>
      <c r="B44" s="14">
        <v>0.0</v>
      </c>
      <c r="C44" s="14">
        <v>16.0</v>
      </c>
      <c r="D44" s="14">
        <v>6.0</v>
      </c>
      <c r="E44" s="12">
        <v>0.07190972222222222</v>
      </c>
    </row>
    <row r="45">
      <c r="A45" s="13" t="s">
        <v>48</v>
      </c>
      <c r="B45" s="14">
        <v>0.0</v>
      </c>
      <c r="C45" s="14">
        <v>18.0</v>
      </c>
      <c r="D45" s="14">
        <v>56.0</v>
      </c>
      <c r="E45" s="12">
        <v>0.07828703703703704</v>
      </c>
    </row>
    <row r="46">
      <c r="A46" s="13" t="s">
        <v>49</v>
      </c>
      <c r="B46" s="14">
        <v>0.0</v>
      </c>
      <c r="C46" s="14">
        <v>17.0</v>
      </c>
      <c r="D46" s="14">
        <v>20.0</v>
      </c>
      <c r="E46" s="12">
        <v>0.07315972222222222</v>
      </c>
    </row>
    <row r="47">
      <c r="A47" s="13" t="s">
        <v>50</v>
      </c>
      <c r="B47" s="14">
        <v>0.0</v>
      </c>
      <c r="C47" s="14">
        <v>17.0</v>
      </c>
      <c r="D47" s="14">
        <v>3.0</v>
      </c>
      <c r="E47" s="12">
        <v>0.06363425925925927</v>
      </c>
    </row>
    <row r="48">
      <c r="A48" s="13" t="s">
        <v>51</v>
      </c>
      <c r="B48" s="14">
        <v>0.0</v>
      </c>
      <c r="C48" s="14">
        <v>18.0</v>
      </c>
      <c r="D48" s="14">
        <v>16.0</v>
      </c>
      <c r="E48" s="12">
        <v>0.09067129629629629</v>
      </c>
    </row>
    <row r="49">
      <c r="A49" s="13" t="s">
        <v>52</v>
      </c>
      <c r="B49" s="14">
        <v>0.0</v>
      </c>
      <c r="C49" s="14">
        <v>15.0</v>
      </c>
      <c r="D49" s="14">
        <v>52.0</v>
      </c>
      <c r="E49" s="12">
        <v>0.06015046296296296</v>
      </c>
    </row>
    <row r="50">
      <c r="A50" s="13" t="s">
        <v>53</v>
      </c>
      <c r="B50" s="14">
        <v>0.0</v>
      </c>
      <c r="C50" s="14">
        <v>17.0</v>
      </c>
      <c r="D50" s="14">
        <v>46.0</v>
      </c>
      <c r="E50" s="12">
        <v>0.09059027777777778</v>
      </c>
    </row>
    <row r="51">
      <c r="A51" s="13" t="s">
        <v>54</v>
      </c>
      <c r="B51" s="14">
        <v>0.0</v>
      </c>
      <c r="C51" s="14">
        <v>20.0</v>
      </c>
      <c r="D51" s="14">
        <v>47.0</v>
      </c>
      <c r="E51" s="12">
        <v>0.0850925925925926</v>
      </c>
    </row>
    <row r="52">
      <c r="A52" s="13" t="s">
        <v>55</v>
      </c>
      <c r="B52" s="14">
        <v>0.0</v>
      </c>
      <c r="C52" s="14">
        <v>18.0</v>
      </c>
      <c r="D52" s="14">
        <v>4.0</v>
      </c>
      <c r="E52" s="12">
        <v>0.10194444444444445</v>
      </c>
    </row>
    <row r="53">
      <c r="A53" s="13"/>
    </row>
    <row r="54">
      <c r="A54" s="13"/>
    </row>
    <row r="55">
      <c r="A55" s="13"/>
    </row>
    <row r="56">
      <c r="A56" s="13"/>
    </row>
    <row r="57">
      <c r="A57" s="13"/>
    </row>
    <row r="58">
      <c r="A58" s="13"/>
    </row>
    <row r="59">
      <c r="A59" s="13"/>
    </row>
    <row r="60">
      <c r="A60" s="13"/>
    </row>
    <row r="61">
      <c r="A61" s="13"/>
    </row>
    <row r="62">
      <c r="A62" s="13"/>
    </row>
    <row r="63">
      <c r="A63" s="13"/>
    </row>
    <row r="64">
      <c r="A64" s="13"/>
    </row>
    <row r="65">
      <c r="A65" s="13"/>
    </row>
    <row r="66">
      <c r="A66" s="13"/>
    </row>
    <row r="67">
      <c r="A67" s="13"/>
    </row>
    <row r="68">
      <c r="A68" s="13"/>
    </row>
    <row r="69">
      <c r="A69" s="13"/>
    </row>
    <row r="70">
      <c r="A70" s="13"/>
    </row>
    <row r="71">
      <c r="A71" s="13"/>
    </row>
    <row r="72">
      <c r="A72" s="13"/>
    </row>
    <row r="73">
      <c r="A73" s="13"/>
    </row>
    <row r="74">
      <c r="A74" s="13"/>
    </row>
    <row r="75">
      <c r="A75" s="13"/>
    </row>
    <row r="76">
      <c r="A76" s="13"/>
    </row>
    <row r="77">
      <c r="A77" s="13"/>
    </row>
    <row r="78">
      <c r="A78" s="13"/>
    </row>
    <row r="79">
      <c r="A79" s="13"/>
    </row>
    <row r="80">
      <c r="A80" s="13"/>
    </row>
    <row r="81">
      <c r="A81" s="13"/>
    </row>
    <row r="82">
      <c r="A82" s="13"/>
    </row>
    <row r="83">
      <c r="A83" s="13"/>
    </row>
    <row r="84">
      <c r="A84" s="13"/>
    </row>
    <row r="85">
      <c r="A85" s="13"/>
    </row>
    <row r="86">
      <c r="A86" s="13"/>
    </row>
    <row r="87">
      <c r="A87" s="13"/>
    </row>
    <row r="91">
      <c r="A91" s="16"/>
    </row>
    <row r="92">
      <c r="A92" s="16"/>
    </row>
    <row r="93">
      <c r="A93" s="16"/>
    </row>
    <row r="94">
      <c r="A94" s="16"/>
    </row>
    <row r="95">
      <c r="A95" s="16"/>
    </row>
    <row r="96">
      <c r="A96" s="16"/>
    </row>
    <row r="97">
      <c r="A97" s="16"/>
    </row>
    <row r="98">
      <c r="A98" s="16"/>
    </row>
    <row r="99">
      <c r="A99" s="16"/>
    </row>
    <row r="100">
      <c r="A100" s="16"/>
    </row>
    <row r="101">
      <c r="A101" s="16"/>
    </row>
    <row r="102">
      <c r="A102" s="16"/>
    </row>
    <row r="103">
      <c r="A103" s="16"/>
    </row>
    <row r="104">
      <c r="A104" s="16"/>
    </row>
    <row r="105">
      <c r="A105" s="16"/>
    </row>
    <row r="106">
      <c r="A106" s="16"/>
    </row>
    <row r="107">
      <c r="A107" s="16"/>
    </row>
    <row r="108">
      <c r="A108" s="16"/>
    </row>
    <row r="109">
      <c r="A109" s="16"/>
    </row>
    <row r="110">
      <c r="A110" s="16"/>
    </row>
    <row r="111">
      <c r="A111" s="16"/>
    </row>
    <row r="112">
      <c r="A112" s="16"/>
    </row>
    <row r="113">
      <c r="A113" s="16"/>
    </row>
    <row r="114">
      <c r="A114" s="16"/>
    </row>
    <row r="115">
      <c r="A115" s="16"/>
    </row>
    <row r="116">
      <c r="A116" s="16"/>
    </row>
    <row r="117">
      <c r="A117" s="16"/>
    </row>
    <row r="118">
      <c r="A118" s="16"/>
    </row>
    <row r="119">
      <c r="A119" s="16"/>
    </row>
    <row r="120">
      <c r="A120" s="16"/>
    </row>
    <row r="121">
      <c r="A121" s="16"/>
    </row>
    <row r="122">
      <c r="A122" s="16"/>
    </row>
    <row r="123">
      <c r="A123" s="16"/>
    </row>
    <row r="124">
      <c r="A124" s="16"/>
    </row>
    <row r="125">
      <c r="A125" s="16"/>
    </row>
    <row r="126">
      <c r="A126" s="16"/>
    </row>
    <row r="127">
      <c r="A127" s="16"/>
    </row>
    <row r="128">
      <c r="A128" s="16"/>
    </row>
    <row r="129">
      <c r="A129" s="16"/>
    </row>
    <row r="130">
      <c r="A130" s="16"/>
    </row>
    <row r="131">
      <c r="A131" s="16"/>
    </row>
    <row r="132">
      <c r="A132" s="16"/>
    </row>
    <row r="133">
      <c r="A133" s="16"/>
    </row>
    <row r="134">
      <c r="A134" s="16"/>
    </row>
    <row r="135">
      <c r="A135" s="16"/>
    </row>
    <row r="136">
      <c r="A136" s="16"/>
    </row>
    <row r="137">
      <c r="A137" s="16"/>
    </row>
    <row r="138">
      <c r="A138" s="16"/>
    </row>
    <row r="139">
      <c r="A139" s="16"/>
    </row>
    <row r="140">
      <c r="A140" s="16"/>
    </row>
    <row r="141">
      <c r="A141" s="16"/>
    </row>
    <row r="142">
      <c r="A142" s="16"/>
    </row>
    <row r="143">
      <c r="A143" s="16"/>
    </row>
    <row r="144">
      <c r="A144" s="16"/>
    </row>
    <row r="145">
      <c r="A145" s="16"/>
    </row>
    <row r="146">
      <c r="A146" s="16"/>
    </row>
    <row r="147">
      <c r="A147" s="16"/>
    </row>
    <row r="148">
      <c r="A148" s="16"/>
    </row>
    <row r="149">
      <c r="A149" s="16"/>
    </row>
    <row r="150">
      <c r="A150" s="16"/>
    </row>
    <row r="151">
      <c r="A151" s="16"/>
    </row>
    <row r="152">
      <c r="A152" s="16"/>
    </row>
    <row r="153">
      <c r="A153" s="16"/>
    </row>
    <row r="154">
      <c r="A154" s="16"/>
    </row>
    <row r="155">
      <c r="A155" s="16"/>
    </row>
    <row r="156">
      <c r="A156" s="16"/>
    </row>
    <row r="157">
      <c r="A157" s="16"/>
    </row>
    <row r="158">
      <c r="A158" s="16"/>
    </row>
    <row r="159">
      <c r="A159" s="16"/>
    </row>
    <row r="160">
      <c r="A160" s="16"/>
    </row>
    <row r="161">
      <c r="A161" s="16"/>
    </row>
    <row r="162">
      <c r="A162" s="16"/>
    </row>
    <row r="163">
      <c r="A163" s="16"/>
    </row>
    <row r="164">
      <c r="A164" s="16"/>
    </row>
    <row r="165">
      <c r="A165" s="16"/>
    </row>
    <row r="166">
      <c r="A166" s="16"/>
    </row>
    <row r="167">
      <c r="A167" s="16"/>
    </row>
    <row r="168">
      <c r="A168" s="16"/>
    </row>
    <row r="169">
      <c r="A169" s="16"/>
    </row>
    <row r="170">
      <c r="A170" s="16"/>
    </row>
    <row r="171">
      <c r="A171" s="16"/>
    </row>
    <row r="172">
      <c r="A172" s="16"/>
    </row>
    <row r="173">
      <c r="A173" s="16"/>
    </row>
    <row r="174">
      <c r="A174" s="16"/>
    </row>
    <row r="175">
      <c r="A175" s="16"/>
    </row>
    <row r="176">
      <c r="A176" s="16"/>
    </row>
    <row r="177">
      <c r="A177" s="16"/>
    </row>
    <row r="178">
      <c r="A178" s="16"/>
    </row>
    <row r="179">
      <c r="A179" s="16"/>
    </row>
    <row r="180">
      <c r="A180" s="16"/>
    </row>
    <row r="181">
      <c r="A181" s="16"/>
    </row>
    <row r="182">
      <c r="A182" s="16"/>
    </row>
    <row r="183">
      <c r="A183" s="16"/>
    </row>
    <row r="184">
      <c r="A184" s="16"/>
    </row>
    <row r="185">
      <c r="A185" s="16"/>
    </row>
    <row r="186">
      <c r="A186" s="16"/>
    </row>
    <row r="187">
      <c r="A187" s="16"/>
    </row>
    <row r="188">
      <c r="A188" s="16"/>
    </row>
    <row r="189">
      <c r="A189" s="16"/>
    </row>
    <row r="190">
      <c r="A190" s="16"/>
    </row>
    <row r="191">
      <c r="A191" s="16"/>
    </row>
    <row r="192">
      <c r="A192" s="16"/>
    </row>
    <row r="193">
      <c r="A193" s="16"/>
    </row>
    <row r="194">
      <c r="A194" s="16"/>
    </row>
    <row r="195">
      <c r="A195" s="16"/>
    </row>
    <row r="196">
      <c r="A196" s="16"/>
    </row>
    <row r="197">
      <c r="A197" s="16"/>
    </row>
    <row r="198">
      <c r="A198" s="16"/>
    </row>
    <row r="199">
      <c r="A199" s="16"/>
    </row>
    <row r="200">
      <c r="A200" s="16"/>
    </row>
    <row r="201">
      <c r="A201" s="16"/>
    </row>
    <row r="202">
      <c r="A202" s="16"/>
    </row>
    <row r="203">
      <c r="A203" s="16"/>
    </row>
    <row r="204">
      <c r="A204" s="16"/>
    </row>
    <row r="205">
      <c r="A205" s="16"/>
    </row>
    <row r="206">
      <c r="A206" s="16"/>
    </row>
    <row r="207">
      <c r="A207" s="16"/>
    </row>
    <row r="208">
      <c r="A208" s="16"/>
    </row>
    <row r="209">
      <c r="A209" s="16"/>
    </row>
    <row r="210">
      <c r="A210" s="16"/>
    </row>
    <row r="211">
      <c r="A211" s="16"/>
    </row>
    <row r="212">
      <c r="A212" s="16"/>
    </row>
    <row r="213">
      <c r="A213" s="16"/>
    </row>
    <row r="214">
      <c r="A214" s="16"/>
    </row>
    <row r="215">
      <c r="A215" s="16"/>
    </row>
    <row r="216">
      <c r="A216" s="16"/>
    </row>
    <row r="217">
      <c r="A217" s="16"/>
    </row>
    <row r="218">
      <c r="A218" s="16"/>
    </row>
    <row r="219">
      <c r="A219" s="16"/>
    </row>
    <row r="220">
      <c r="A220" s="16"/>
    </row>
    <row r="221">
      <c r="A221" s="16"/>
    </row>
    <row r="222">
      <c r="A222" s="16"/>
    </row>
    <row r="223">
      <c r="A223" s="16"/>
    </row>
    <row r="224">
      <c r="A224" s="16"/>
    </row>
    <row r="225">
      <c r="A225" s="16"/>
    </row>
    <row r="226">
      <c r="A226" s="16"/>
    </row>
    <row r="227">
      <c r="A227" s="16"/>
    </row>
    <row r="228">
      <c r="A228" s="16"/>
    </row>
    <row r="229">
      <c r="A229" s="16"/>
    </row>
    <row r="230">
      <c r="A230" s="16"/>
    </row>
    <row r="231">
      <c r="A231" s="16"/>
    </row>
    <row r="232">
      <c r="A232" s="16"/>
    </row>
    <row r="233">
      <c r="A233" s="16"/>
    </row>
    <row r="234">
      <c r="A234" s="16"/>
    </row>
    <row r="235">
      <c r="A235" s="16"/>
    </row>
    <row r="236">
      <c r="A236" s="16"/>
    </row>
    <row r="237">
      <c r="A237" s="16"/>
    </row>
    <row r="238">
      <c r="A238" s="16"/>
    </row>
    <row r="239">
      <c r="A239" s="16"/>
    </row>
    <row r="240">
      <c r="A240" s="16"/>
    </row>
    <row r="241">
      <c r="A241" s="16"/>
    </row>
    <row r="242">
      <c r="A242" s="16"/>
    </row>
    <row r="243">
      <c r="A243" s="16"/>
    </row>
    <row r="244">
      <c r="A244" s="16"/>
    </row>
    <row r="245">
      <c r="A245" s="16"/>
    </row>
    <row r="246">
      <c r="A246" s="16"/>
    </row>
    <row r="247">
      <c r="A247" s="16"/>
    </row>
    <row r="248">
      <c r="A248" s="16"/>
    </row>
    <row r="249">
      <c r="A249" s="16"/>
    </row>
    <row r="250">
      <c r="A250" s="16"/>
    </row>
    <row r="251">
      <c r="A251" s="16"/>
    </row>
    <row r="252">
      <c r="A252" s="16"/>
    </row>
    <row r="253">
      <c r="A253" s="16"/>
    </row>
    <row r="254">
      <c r="A254" s="16"/>
    </row>
    <row r="255">
      <c r="A255" s="16"/>
    </row>
    <row r="256">
      <c r="A256" s="16"/>
    </row>
    <row r="257">
      <c r="A257" s="16"/>
    </row>
    <row r="258">
      <c r="A258" s="16"/>
    </row>
    <row r="259">
      <c r="A259" s="16"/>
    </row>
    <row r="260">
      <c r="A260" s="16"/>
    </row>
    <row r="261">
      <c r="A261" s="16"/>
    </row>
    <row r="262">
      <c r="A262" s="16"/>
    </row>
    <row r="263">
      <c r="A263" s="16"/>
    </row>
    <row r="264">
      <c r="A264" s="16"/>
    </row>
    <row r="265">
      <c r="A265" s="16"/>
    </row>
    <row r="266">
      <c r="A266" s="16"/>
    </row>
    <row r="267">
      <c r="A267" s="16"/>
    </row>
    <row r="268">
      <c r="A268" s="16"/>
    </row>
    <row r="269">
      <c r="A269" s="16"/>
    </row>
    <row r="270">
      <c r="A270" s="16"/>
    </row>
    <row r="271">
      <c r="A271" s="16"/>
    </row>
    <row r="272">
      <c r="A272" s="16"/>
    </row>
    <row r="273">
      <c r="A273" s="16"/>
    </row>
    <row r="274">
      <c r="A274" s="16"/>
    </row>
    <row r="275">
      <c r="A275" s="16"/>
    </row>
    <row r="276">
      <c r="A276" s="16"/>
    </row>
    <row r="277">
      <c r="A277" s="16"/>
    </row>
    <row r="278">
      <c r="A278" s="16"/>
    </row>
    <row r="279">
      <c r="A279" s="16"/>
    </row>
    <row r="280">
      <c r="A280" s="16"/>
    </row>
    <row r="281">
      <c r="A281" s="16"/>
    </row>
    <row r="282">
      <c r="A282" s="16"/>
    </row>
    <row r="283">
      <c r="A283" s="16"/>
    </row>
    <row r="284">
      <c r="A284" s="16"/>
    </row>
    <row r="285">
      <c r="A285" s="16"/>
    </row>
    <row r="286">
      <c r="A286" s="16"/>
    </row>
    <row r="287">
      <c r="A287" s="16"/>
    </row>
    <row r="288">
      <c r="A288" s="16"/>
    </row>
    <row r="289">
      <c r="A289" s="16"/>
    </row>
    <row r="290">
      <c r="A290" s="16"/>
    </row>
    <row r="291">
      <c r="A291" s="16"/>
    </row>
    <row r="292">
      <c r="A292" s="16"/>
    </row>
    <row r="293">
      <c r="A293" s="16"/>
    </row>
    <row r="294">
      <c r="A294" s="16"/>
    </row>
    <row r="295">
      <c r="A295" s="16"/>
    </row>
    <row r="296">
      <c r="A296" s="16"/>
    </row>
    <row r="297">
      <c r="A297" s="16"/>
    </row>
    <row r="298">
      <c r="A298" s="16"/>
    </row>
    <row r="299">
      <c r="A299" s="16"/>
    </row>
    <row r="300">
      <c r="A300" s="16"/>
    </row>
    <row r="301">
      <c r="A301" s="16"/>
    </row>
    <row r="302">
      <c r="A302" s="16"/>
    </row>
    <row r="303">
      <c r="A303" s="16"/>
    </row>
    <row r="304">
      <c r="A304" s="16"/>
    </row>
    <row r="305">
      <c r="A305" s="16"/>
    </row>
    <row r="306">
      <c r="A306" s="16"/>
    </row>
    <row r="307">
      <c r="A307" s="16"/>
    </row>
    <row r="308">
      <c r="A308" s="16"/>
    </row>
    <row r="309">
      <c r="A309" s="16"/>
    </row>
    <row r="310">
      <c r="A310" s="16"/>
    </row>
    <row r="311">
      <c r="A311" s="16"/>
    </row>
    <row r="312">
      <c r="A312" s="16"/>
    </row>
    <row r="313">
      <c r="A313" s="16"/>
    </row>
    <row r="314">
      <c r="A314" s="16"/>
    </row>
    <row r="315">
      <c r="A315" s="16"/>
    </row>
    <row r="316">
      <c r="A316" s="16"/>
    </row>
    <row r="317">
      <c r="A317" s="16"/>
    </row>
    <row r="318">
      <c r="A318" s="16"/>
    </row>
    <row r="319">
      <c r="A319" s="16"/>
    </row>
    <row r="320">
      <c r="A320" s="16"/>
    </row>
    <row r="321">
      <c r="A321" s="16"/>
    </row>
    <row r="322">
      <c r="A322" s="16"/>
    </row>
    <row r="323">
      <c r="A323" s="16"/>
    </row>
    <row r="324">
      <c r="A324" s="16"/>
    </row>
    <row r="325">
      <c r="A325" s="16"/>
    </row>
    <row r="326">
      <c r="A326" s="16"/>
    </row>
    <row r="327">
      <c r="A327" s="16"/>
    </row>
    <row r="328">
      <c r="A328" s="16"/>
    </row>
    <row r="329">
      <c r="A329" s="16"/>
    </row>
    <row r="330">
      <c r="A330" s="16"/>
    </row>
    <row r="331">
      <c r="A331" s="16"/>
    </row>
    <row r="332">
      <c r="A332" s="16"/>
    </row>
    <row r="333">
      <c r="A333" s="16"/>
    </row>
    <row r="334">
      <c r="A334" s="16"/>
    </row>
    <row r="335">
      <c r="A335" s="16"/>
    </row>
    <row r="336">
      <c r="A336" s="16"/>
    </row>
    <row r="337">
      <c r="A337" s="16"/>
    </row>
    <row r="338">
      <c r="A338" s="16"/>
    </row>
    <row r="339">
      <c r="A339" s="16"/>
    </row>
    <row r="340">
      <c r="A340" s="16"/>
    </row>
    <row r="341">
      <c r="A341" s="16"/>
    </row>
    <row r="342">
      <c r="A342" s="16"/>
    </row>
    <row r="343">
      <c r="A343" s="16"/>
    </row>
    <row r="344">
      <c r="A344" s="16"/>
    </row>
    <row r="345">
      <c r="A345" s="16"/>
    </row>
    <row r="346">
      <c r="A346" s="16"/>
    </row>
    <row r="347">
      <c r="A347" s="16"/>
    </row>
    <row r="348">
      <c r="A348" s="16"/>
    </row>
    <row r="349">
      <c r="A349" s="16"/>
    </row>
    <row r="350">
      <c r="A350" s="16"/>
    </row>
    <row r="351">
      <c r="A351" s="16"/>
    </row>
    <row r="352">
      <c r="A352" s="16"/>
    </row>
    <row r="353">
      <c r="A353" s="16"/>
    </row>
    <row r="354">
      <c r="A354" s="16"/>
    </row>
    <row r="355">
      <c r="A355" s="16"/>
    </row>
    <row r="356">
      <c r="A356" s="16"/>
    </row>
    <row r="357">
      <c r="A357" s="16"/>
    </row>
    <row r="358">
      <c r="A358" s="16"/>
    </row>
    <row r="359">
      <c r="A359" s="16"/>
    </row>
    <row r="360">
      <c r="A360" s="16"/>
    </row>
    <row r="361">
      <c r="A361" s="16"/>
    </row>
    <row r="362">
      <c r="A362" s="16"/>
    </row>
    <row r="363">
      <c r="A363" s="16"/>
    </row>
    <row r="364">
      <c r="A364" s="16"/>
    </row>
    <row r="365">
      <c r="A365" s="16"/>
    </row>
    <row r="366">
      <c r="A366" s="16"/>
    </row>
    <row r="367">
      <c r="A367" s="16"/>
    </row>
    <row r="368">
      <c r="A368" s="16"/>
    </row>
    <row r="369">
      <c r="A369" s="16"/>
    </row>
    <row r="370">
      <c r="A370" s="16"/>
    </row>
    <row r="371">
      <c r="A371" s="16"/>
    </row>
    <row r="372">
      <c r="A372" s="16"/>
    </row>
    <row r="373">
      <c r="A373" s="16"/>
    </row>
    <row r="374">
      <c r="A374" s="16"/>
    </row>
    <row r="375">
      <c r="A375" s="16"/>
    </row>
    <row r="376">
      <c r="A376" s="16"/>
    </row>
    <row r="377">
      <c r="A377" s="16"/>
    </row>
    <row r="378">
      <c r="A378" s="16"/>
    </row>
    <row r="379">
      <c r="A379" s="16"/>
    </row>
    <row r="380">
      <c r="A380" s="16"/>
    </row>
    <row r="381">
      <c r="A381" s="16"/>
    </row>
    <row r="382">
      <c r="A382" s="16"/>
    </row>
    <row r="383">
      <c r="A383" s="16"/>
    </row>
    <row r="384">
      <c r="A384" s="16"/>
    </row>
    <row r="385">
      <c r="A385" s="16"/>
    </row>
    <row r="386">
      <c r="A386" s="16"/>
    </row>
    <row r="387">
      <c r="A387" s="16"/>
    </row>
    <row r="388">
      <c r="A388" s="16"/>
    </row>
    <row r="389">
      <c r="A389" s="16"/>
    </row>
    <row r="390">
      <c r="A390" s="16"/>
    </row>
    <row r="391">
      <c r="A391" s="16"/>
    </row>
    <row r="392">
      <c r="A392" s="16"/>
    </row>
    <row r="393">
      <c r="A393" s="16"/>
    </row>
    <row r="394">
      <c r="A394" s="16"/>
    </row>
    <row r="395">
      <c r="A395" s="16"/>
    </row>
    <row r="396">
      <c r="A396" s="16"/>
    </row>
    <row r="397">
      <c r="A397" s="16"/>
    </row>
    <row r="398">
      <c r="A398" s="16"/>
    </row>
    <row r="399">
      <c r="A399" s="16"/>
    </row>
    <row r="400">
      <c r="A400" s="16"/>
    </row>
    <row r="401">
      <c r="A401" s="16"/>
    </row>
    <row r="402">
      <c r="A402" s="16"/>
    </row>
    <row r="403">
      <c r="A403" s="16"/>
    </row>
    <row r="404">
      <c r="A404" s="16"/>
    </row>
    <row r="405">
      <c r="A405" s="16"/>
    </row>
    <row r="406">
      <c r="A406" s="16"/>
    </row>
    <row r="407">
      <c r="A407" s="16"/>
    </row>
    <row r="408">
      <c r="A408" s="16"/>
    </row>
    <row r="409">
      <c r="A409" s="16"/>
    </row>
    <row r="410">
      <c r="A410" s="16"/>
    </row>
    <row r="411">
      <c r="A411" s="16"/>
    </row>
    <row r="412">
      <c r="A412" s="16"/>
    </row>
    <row r="413">
      <c r="A413" s="16"/>
    </row>
    <row r="414">
      <c r="A414" s="16"/>
    </row>
    <row r="415">
      <c r="A415" s="16"/>
    </row>
    <row r="416">
      <c r="A416" s="16"/>
    </row>
    <row r="417">
      <c r="A417" s="16"/>
    </row>
    <row r="418">
      <c r="A418" s="16"/>
    </row>
    <row r="419">
      <c r="A419" s="16"/>
    </row>
    <row r="420">
      <c r="A420" s="16"/>
    </row>
    <row r="421">
      <c r="A421" s="16"/>
    </row>
    <row r="422">
      <c r="A422" s="16"/>
    </row>
    <row r="423">
      <c r="A423" s="16"/>
    </row>
    <row r="424">
      <c r="A424" s="16"/>
    </row>
    <row r="425">
      <c r="A425" s="16"/>
    </row>
    <row r="426">
      <c r="A426" s="16"/>
    </row>
    <row r="427">
      <c r="A427" s="16"/>
    </row>
    <row r="428">
      <c r="A428" s="16"/>
    </row>
    <row r="429">
      <c r="A429" s="16"/>
    </row>
    <row r="430">
      <c r="A430" s="16"/>
    </row>
    <row r="431">
      <c r="A431" s="16"/>
    </row>
    <row r="432">
      <c r="A432" s="16"/>
    </row>
    <row r="433">
      <c r="A433" s="16"/>
    </row>
    <row r="434">
      <c r="A434" s="16"/>
    </row>
    <row r="435">
      <c r="A435" s="16"/>
    </row>
    <row r="436">
      <c r="A436" s="16"/>
    </row>
    <row r="437">
      <c r="A437" s="16"/>
    </row>
    <row r="438">
      <c r="A438" s="16"/>
    </row>
    <row r="439">
      <c r="A439" s="16"/>
    </row>
    <row r="440">
      <c r="A440" s="16"/>
    </row>
    <row r="441">
      <c r="A441" s="16"/>
    </row>
    <row r="442">
      <c r="A442" s="16"/>
    </row>
    <row r="443">
      <c r="A443" s="16"/>
    </row>
    <row r="444">
      <c r="A444" s="16"/>
    </row>
    <row r="445">
      <c r="A445" s="16"/>
    </row>
    <row r="446">
      <c r="A446" s="16"/>
    </row>
    <row r="447">
      <c r="A447" s="16"/>
    </row>
    <row r="448">
      <c r="A448" s="16"/>
    </row>
    <row r="449">
      <c r="A449" s="16"/>
    </row>
    <row r="450">
      <c r="A450" s="16"/>
    </row>
    <row r="451">
      <c r="A451" s="16"/>
    </row>
    <row r="452">
      <c r="A452" s="16"/>
    </row>
    <row r="453">
      <c r="A453" s="16"/>
    </row>
    <row r="454">
      <c r="A454" s="16"/>
    </row>
    <row r="455">
      <c r="A455" s="16"/>
    </row>
    <row r="456">
      <c r="A456" s="16"/>
    </row>
    <row r="457">
      <c r="A457" s="16"/>
    </row>
    <row r="458">
      <c r="A458" s="16"/>
    </row>
    <row r="459">
      <c r="A459" s="16"/>
    </row>
    <row r="460">
      <c r="A460" s="16"/>
    </row>
    <row r="461">
      <c r="A461" s="16"/>
    </row>
    <row r="462">
      <c r="A462" s="16"/>
    </row>
    <row r="463">
      <c r="A463" s="16"/>
    </row>
    <row r="464">
      <c r="A464" s="16"/>
    </row>
    <row r="465">
      <c r="A465" s="16"/>
    </row>
    <row r="466">
      <c r="A466" s="16"/>
    </row>
    <row r="467">
      <c r="A467" s="16"/>
    </row>
    <row r="468">
      <c r="A468" s="16"/>
    </row>
    <row r="469">
      <c r="A469" s="16"/>
    </row>
    <row r="470">
      <c r="A470" s="16"/>
    </row>
    <row r="471">
      <c r="A471" s="16"/>
    </row>
    <row r="472">
      <c r="A472" s="16"/>
    </row>
    <row r="473">
      <c r="A473" s="16"/>
    </row>
    <row r="474">
      <c r="A474" s="16"/>
    </row>
    <row r="475">
      <c r="A475" s="16"/>
    </row>
    <row r="476">
      <c r="A476" s="16"/>
    </row>
    <row r="477">
      <c r="A477" s="16"/>
    </row>
    <row r="478">
      <c r="A478" s="16"/>
    </row>
    <row r="479">
      <c r="A479" s="16"/>
    </row>
    <row r="480">
      <c r="A480" s="16"/>
    </row>
    <row r="481">
      <c r="A481" s="16"/>
    </row>
    <row r="482">
      <c r="A482" s="16"/>
    </row>
    <row r="483">
      <c r="A483" s="16"/>
    </row>
    <row r="484">
      <c r="A484" s="16"/>
    </row>
    <row r="485">
      <c r="A485" s="16"/>
    </row>
    <row r="486">
      <c r="A486" s="16"/>
    </row>
    <row r="487">
      <c r="A487" s="16"/>
    </row>
    <row r="488">
      <c r="A488" s="16"/>
    </row>
    <row r="489">
      <c r="A489" s="16"/>
    </row>
    <row r="490">
      <c r="A490" s="16"/>
    </row>
    <row r="491">
      <c r="A491" s="16"/>
    </row>
    <row r="492">
      <c r="A492" s="16"/>
    </row>
    <row r="493">
      <c r="A493" s="16"/>
    </row>
    <row r="494">
      <c r="A494" s="16"/>
    </row>
    <row r="495">
      <c r="A495" s="16"/>
    </row>
    <row r="496">
      <c r="A496" s="16"/>
    </row>
    <row r="497">
      <c r="A497" s="16"/>
    </row>
    <row r="498">
      <c r="A498" s="16"/>
    </row>
    <row r="499">
      <c r="A499" s="16"/>
    </row>
    <row r="500">
      <c r="A500" s="16"/>
    </row>
    <row r="501">
      <c r="A501" s="16"/>
    </row>
    <row r="502">
      <c r="A502" s="16"/>
    </row>
    <row r="503">
      <c r="A503" s="16"/>
    </row>
    <row r="504">
      <c r="A504" s="16"/>
    </row>
    <row r="505">
      <c r="A505" s="16"/>
    </row>
    <row r="506">
      <c r="A506" s="16"/>
    </row>
    <row r="507">
      <c r="A507" s="16"/>
    </row>
    <row r="508">
      <c r="A508" s="16"/>
    </row>
    <row r="509">
      <c r="A509" s="16"/>
    </row>
    <row r="510">
      <c r="A510" s="16"/>
    </row>
    <row r="511">
      <c r="A511" s="16"/>
    </row>
    <row r="512">
      <c r="A512" s="16"/>
    </row>
    <row r="513">
      <c r="A513" s="16"/>
    </row>
    <row r="514">
      <c r="A514" s="16"/>
    </row>
    <row r="515">
      <c r="A515" s="16"/>
    </row>
    <row r="516">
      <c r="A516" s="16"/>
    </row>
    <row r="517">
      <c r="A517" s="16"/>
    </row>
    <row r="518">
      <c r="A518" s="16"/>
    </row>
    <row r="519">
      <c r="A519" s="16"/>
    </row>
    <row r="520">
      <c r="A520" s="16"/>
    </row>
    <row r="521">
      <c r="A521" s="16"/>
    </row>
    <row r="522">
      <c r="A522" s="16"/>
    </row>
    <row r="523">
      <c r="A523" s="16"/>
    </row>
    <row r="524">
      <c r="A524" s="16"/>
    </row>
    <row r="525">
      <c r="A525" s="16"/>
    </row>
    <row r="526">
      <c r="A526" s="16"/>
    </row>
    <row r="527">
      <c r="A527" s="16"/>
    </row>
    <row r="528">
      <c r="A528" s="16"/>
    </row>
    <row r="529">
      <c r="A529" s="16"/>
    </row>
    <row r="530">
      <c r="A530" s="16"/>
    </row>
    <row r="531">
      <c r="A531" s="16"/>
    </row>
    <row r="532">
      <c r="A532" s="16"/>
    </row>
    <row r="533">
      <c r="A533" s="16"/>
    </row>
    <row r="534">
      <c r="A534" s="16"/>
    </row>
    <row r="535">
      <c r="A535" s="16"/>
    </row>
    <row r="536">
      <c r="A536" s="16"/>
    </row>
    <row r="537">
      <c r="A537" s="16"/>
    </row>
    <row r="538">
      <c r="A538" s="16"/>
    </row>
    <row r="539">
      <c r="A539" s="16"/>
    </row>
    <row r="540">
      <c r="A540" s="16"/>
    </row>
    <row r="541">
      <c r="A541" s="16"/>
    </row>
    <row r="542">
      <c r="A542" s="16"/>
    </row>
    <row r="543">
      <c r="A543" s="16"/>
    </row>
    <row r="544">
      <c r="A544" s="16"/>
    </row>
    <row r="545">
      <c r="A545" s="16"/>
    </row>
    <row r="546">
      <c r="A546" s="16"/>
    </row>
    <row r="547">
      <c r="A547" s="16"/>
    </row>
    <row r="548">
      <c r="A548" s="16"/>
    </row>
    <row r="549">
      <c r="A549" s="16"/>
    </row>
    <row r="550">
      <c r="A550" s="16"/>
    </row>
    <row r="551">
      <c r="A551" s="16"/>
    </row>
    <row r="552">
      <c r="A552" s="16"/>
    </row>
    <row r="553">
      <c r="A553" s="16"/>
    </row>
    <row r="554">
      <c r="A554" s="16"/>
    </row>
    <row r="555">
      <c r="A555" s="16"/>
    </row>
    <row r="556">
      <c r="A556" s="16"/>
    </row>
    <row r="557">
      <c r="A557" s="16"/>
    </row>
    <row r="558">
      <c r="A558" s="16"/>
    </row>
    <row r="559">
      <c r="A559" s="16"/>
    </row>
    <row r="560">
      <c r="A560" s="16"/>
    </row>
    <row r="561">
      <c r="A561" s="16"/>
    </row>
    <row r="562">
      <c r="A562" s="16"/>
    </row>
    <row r="563">
      <c r="A563" s="16"/>
    </row>
    <row r="564">
      <c r="A564" s="16"/>
    </row>
    <row r="565">
      <c r="A565" s="16"/>
    </row>
    <row r="566">
      <c r="A566" s="16"/>
    </row>
    <row r="567">
      <c r="A567" s="16"/>
    </row>
    <row r="568">
      <c r="A568" s="16"/>
    </row>
    <row r="569">
      <c r="A569" s="16"/>
    </row>
    <row r="570">
      <c r="A570" s="16"/>
    </row>
    <row r="571">
      <c r="A571" s="16"/>
    </row>
    <row r="572">
      <c r="A572" s="16"/>
    </row>
    <row r="573">
      <c r="A573" s="16"/>
    </row>
    <row r="574">
      <c r="A574" s="16"/>
    </row>
    <row r="575">
      <c r="A575" s="16"/>
    </row>
    <row r="576">
      <c r="A576" s="16"/>
    </row>
    <row r="577">
      <c r="A577" s="16"/>
    </row>
    <row r="578">
      <c r="A578" s="16"/>
    </row>
    <row r="579">
      <c r="A579" s="16"/>
    </row>
    <row r="580">
      <c r="A580" s="16"/>
    </row>
    <row r="581">
      <c r="A581" s="16"/>
    </row>
    <row r="582">
      <c r="A582" s="16"/>
    </row>
    <row r="583">
      <c r="A583" s="16"/>
    </row>
    <row r="584">
      <c r="A584" s="16"/>
    </row>
    <row r="585">
      <c r="A585" s="16"/>
    </row>
    <row r="586">
      <c r="A586" s="16"/>
    </row>
    <row r="587">
      <c r="A587" s="16"/>
    </row>
    <row r="588">
      <c r="A588" s="16"/>
    </row>
    <row r="589">
      <c r="A589" s="16"/>
    </row>
    <row r="590">
      <c r="A590" s="16"/>
    </row>
    <row r="591">
      <c r="A591" s="16"/>
    </row>
    <row r="592">
      <c r="A592" s="16"/>
    </row>
    <row r="593">
      <c r="A593" s="16"/>
    </row>
    <row r="594">
      <c r="A594" s="16"/>
    </row>
    <row r="595">
      <c r="A595" s="16"/>
    </row>
    <row r="596">
      <c r="A596" s="16"/>
    </row>
    <row r="597">
      <c r="A597" s="16"/>
    </row>
    <row r="598">
      <c r="A598" s="16"/>
    </row>
    <row r="599">
      <c r="A599" s="16"/>
    </row>
    <row r="600">
      <c r="A600" s="16"/>
    </row>
    <row r="601">
      <c r="A601" s="16"/>
    </row>
    <row r="602">
      <c r="A602" s="16"/>
    </row>
    <row r="603">
      <c r="A603" s="16"/>
    </row>
    <row r="604">
      <c r="A604" s="16"/>
    </row>
    <row r="605">
      <c r="A605" s="16"/>
    </row>
    <row r="606">
      <c r="A606" s="16"/>
    </row>
    <row r="607">
      <c r="A607" s="16"/>
    </row>
    <row r="608">
      <c r="A608" s="16"/>
    </row>
    <row r="609">
      <c r="A609" s="16"/>
    </row>
    <row r="610">
      <c r="A610" s="16"/>
    </row>
    <row r="611">
      <c r="A611" s="16"/>
    </row>
    <row r="612">
      <c r="A612" s="16"/>
    </row>
    <row r="613">
      <c r="A613" s="16"/>
    </row>
    <row r="614">
      <c r="A614" s="16"/>
    </row>
    <row r="615">
      <c r="A615" s="16"/>
    </row>
    <row r="616">
      <c r="A616" s="16"/>
    </row>
    <row r="617">
      <c r="A617" s="16"/>
    </row>
    <row r="618">
      <c r="A618" s="16"/>
    </row>
    <row r="619">
      <c r="A619" s="16"/>
    </row>
    <row r="620">
      <c r="A620" s="16"/>
    </row>
    <row r="621">
      <c r="A621" s="16"/>
    </row>
    <row r="622">
      <c r="A622" s="16"/>
    </row>
    <row r="623">
      <c r="A623" s="16"/>
    </row>
    <row r="624">
      <c r="A624" s="16"/>
    </row>
    <row r="625">
      <c r="A625" s="16"/>
    </row>
    <row r="626">
      <c r="A626" s="16"/>
    </row>
    <row r="627">
      <c r="A627" s="16"/>
    </row>
    <row r="628">
      <c r="A628" s="16"/>
    </row>
    <row r="629">
      <c r="A629" s="16"/>
    </row>
    <row r="630">
      <c r="A630" s="16"/>
    </row>
    <row r="631">
      <c r="A631" s="16"/>
    </row>
    <row r="632">
      <c r="A632" s="16"/>
    </row>
    <row r="633">
      <c r="A633" s="16"/>
    </row>
    <row r="634">
      <c r="A634" s="16"/>
    </row>
    <row r="635">
      <c r="A635" s="16"/>
    </row>
    <row r="636">
      <c r="A636" s="16"/>
    </row>
    <row r="637">
      <c r="A637" s="16"/>
    </row>
    <row r="638">
      <c r="A638" s="16"/>
    </row>
    <row r="639">
      <c r="A639" s="16"/>
    </row>
    <row r="640">
      <c r="A640" s="16"/>
    </row>
    <row r="641">
      <c r="A641" s="16"/>
    </row>
    <row r="642">
      <c r="A642" s="16"/>
    </row>
    <row r="643">
      <c r="A643" s="16"/>
    </row>
    <row r="644">
      <c r="A644" s="16"/>
    </row>
    <row r="645">
      <c r="A645" s="16"/>
    </row>
    <row r="646">
      <c r="A646" s="16"/>
    </row>
    <row r="647">
      <c r="A647" s="16"/>
    </row>
    <row r="648">
      <c r="A648" s="16"/>
    </row>
    <row r="649">
      <c r="A649" s="16"/>
    </row>
    <row r="650">
      <c r="A650" s="16"/>
    </row>
    <row r="651">
      <c r="A651" s="16"/>
    </row>
    <row r="652">
      <c r="A652" s="16"/>
    </row>
    <row r="653">
      <c r="A653" s="16"/>
    </row>
    <row r="654">
      <c r="A654" s="16"/>
    </row>
    <row r="655">
      <c r="A655" s="16"/>
    </row>
    <row r="656">
      <c r="A656" s="16"/>
    </row>
    <row r="657">
      <c r="A657" s="16"/>
    </row>
    <row r="658">
      <c r="A658" s="16"/>
    </row>
    <row r="659">
      <c r="A659" s="16"/>
    </row>
    <row r="660">
      <c r="A660" s="16"/>
    </row>
    <row r="661">
      <c r="A661" s="16"/>
    </row>
    <row r="662">
      <c r="A662" s="16"/>
    </row>
    <row r="663">
      <c r="A663" s="16"/>
    </row>
    <row r="664">
      <c r="A664" s="16"/>
    </row>
    <row r="665">
      <c r="A665" s="16"/>
    </row>
    <row r="666">
      <c r="A666" s="16"/>
    </row>
    <row r="667">
      <c r="A667" s="16"/>
    </row>
    <row r="668">
      <c r="A668" s="16"/>
    </row>
    <row r="669">
      <c r="A669" s="16"/>
    </row>
    <row r="670">
      <c r="A670" s="16"/>
    </row>
    <row r="671">
      <c r="A671" s="16"/>
    </row>
    <row r="672">
      <c r="A672" s="16"/>
    </row>
    <row r="673">
      <c r="A673" s="16"/>
    </row>
    <row r="674">
      <c r="A674" s="16"/>
    </row>
    <row r="675">
      <c r="A675" s="16"/>
    </row>
    <row r="676">
      <c r="A676" s="16"/>
    </row>
    <row r="677">
      <c r="A677" s="16"/>
    </row>
    <row r="678">
      <c r="A678" s="16"/>
    </row>
    <row r="679">
      <c r="A679" s="16"/>
    </row>
    <row r="680">
      <c r="A680" s="16"/>
    </row>
    <row r="681">
      <c r="A681" s="16"/>
    </row>
    <row r="682">
      <c r="A682" s="16"/>
    </row>
    <row r="683">
      <c r="A683" s="16"/>
    </row>
    <row r="684">
      <c r="A684" s="16"/>
    </row>
    <row r="685">
      <c r="A685" s="16"/>
    </row>
    <row r="686">
      <c r="A686" s="16"/>
    </row>
    <row r="687">
      <c r="A687" s="16"/>
    </row>
    <row r="688">
      <c r="A688" s="16"/>
    </row>
    <row r="689">
      <c r="A689" s="16"/>
    </row>
    <row r="690">
      <c r="A690" s="16"/>
    </row>
    <row r="691">
      <c r="A691" s="16"/>
    </row>
    <row r="692">
      <c r="A692" s="16"/>
    </row>
    <row r="693">
      <c r="A693" s="16"/>
    </row>
    <row r="694">
      <c r="A694" s="16"/>
    </row>
    <row r="695">
      <c r="A695" s="16"/>
    </row>
    <row r="696">
      <c r="A696" s="16"/>
    </row>
    <row r="697">
      <c r="A697" s="16"/>
    </row>
    <row r="698">
      <c r="A698" s="16"/>
    </row>
    <row r="699">
      <c r="A699" s="16"/>
    </row>
    <row r="700">
      <c r="A700" s="16"/>
    </row>
    <row r="701">
      <c r="A701" s="16"/>
    </row>
    <row r="702">
      <c r="A702" s="16"/>
    </row>
    <row r="703">
      <c r="A703" s="16"/>
    </row>
    <row r="704">
      <c r="A704" s="16"/>
    </row>
    <row r="705">
      <c r="A705" s="16"/>
    </row>
    <row r="706">
      <c r="A706" s="16"/>
    </row>
    <row r="707">
      <c r="A707" s="16"/>
    </row>
    <row r="708">
      <c r="A708" s="16"/>
    </row>
    <row r="709">
      <c r="A709" s="16"/>
    </row>
    <row r="710">
      <c r="A710" s="16"/>
    </row>
    <row r="711">
      <c r="A711" s="16"/>
    </row>
    <row r="712">
      <c r="A712" s="16"/>
    </row>
    <row r="713">
      <c r="A713" s="16"/>
    </row>
    <row r="714">
      <c r="A714" s="16"/>
    </row>
    <row r="715">
      <c r="A715" s="16"/>
    </row>
    <row r="716">
      <c r="A716" s="16"/>
    </row>
    <row r="717">
      <c r="A717" s="16"/>
    </row>
    <row r="718">
      <c r="A718" s="16"/>
    </row>
    <row r="719">
      <c r="A719" s="16"/>
    </row>
    <row r="720">
      <c r="A720" s="16"/>
    </row>
    <row r="721">
      <c r="A721" s="16"/>
    </row>
    <row r="722">
      <c r="A722" s="16"/>
    </row>
    <row r="723">
      <c r="A723" s="16"/>
    </row>
    <row r="724">
      <c r="A724" s="16"/>
    </row>
    <row r="725">
      <c r="A725" s="16"/>
    </row>
    <row r="726">
      <c r="A726" s="16"/>
    </row>
    <row r="727">
      <c r="A727" s="16"/>
    </row>
    <row r="728">
      <c r="A728" s="16"/>
    </row>
    <row r="729">
      <c r="A729" s="16"/>
    </row>
    <row r="730">
      <c r="A730" s="16"/>
    </row>
    <row r="731">
      <c r="A731" s="16"/>
    </row>
    <row r="732">
      <c r="A732" s="16"/>
    </row>
    <row r="733">
      <c r="A733" s="16"/>
    </row>
    <row r="734">
      <c r="A734" s="16"/>
    </row>
    <row r="735">
      <c r="A735" s="16"/>
    </row>
    <row r="736">
      <c r="A736" s="16"/>
    </row>
    <row r="737">
      <c r="A737" s="16"/>
    </row>
    <row r="738">
      <c r="A738" s="16"/>
    </row>
    <row r="739">
      <c r="A739" s="16"/>
    </row>
    <row r="740">
      <c r="A740" s="16"/>
    </row>
    <row r="741">
      <c r="A741" s="16"/>
    </row>
    <row r="742">
      <c r="A742" s="16"/>
    </row>
    <row r="743">
      <c r="A743" s="16"/>
    </row>
    <row r="744">
      <c r="A744" s="16"/>
    </row>
    <row r="745">
      <c r="A745" s="16"/>
    </row>
    <row r="746">
      <c r="A746" s="16"/>
    </row>
    <row r="747">
      <c r="A747" s="16"/>
    </row>
    <row r="748">
      <c r="A748" s="16"/>
    </row>
    <row r="749">
      <c r="A749" s="16"/>
    </row>
    <row r="750">
      <c r="A750" s="16"/>
    </row>
    <row r="751">
      <c r="A751" s="16"/>
    </row>
    <row r="752">
      <c r="A752" s="16"/>
    </row>
    <row r="753">
      <c r="A753" s="16"/>
    </row>
    <row r="754">
      <c r="A754" s="16"/>
    </row>
    <row r="755">
      <c r="A755" s="16"/>
    </row>
    <row r="756">
      <c r="A756" s="16"/>
    </row>
    <row r="757">
      <c r="A757" s="16"/>
    </row>
    <row r="758">
      <c r="A758" s="16"/>
    </row>
    <row r="759">
      <c r="A759" s="16"/>
    </row>
    <row r="760">
      <c r="A760" s="16"/>
    </row>
    <row r="761">
      <c r="A761" s="16"/>
    </row>
    <row r="762">
      <c r="A762" s="16"/>
    </row>
    <row r="763">
      <c r="A763" s="16"/>
    </row>
    <row r="764">
      <c r="A764" s="16"/>
    </row>
    <row r="765">
      <c r="A765" s="16"/>
    </row>
    <row r="766">
      <c r="A766" s="16"/>
    </row>
    <row r="767">
      <c r="A767" s="16"/>
    </row>
    <row r="768">
      <c r="A768" s="16"/>
    </row>
    <row r="769">
      <c r="A769" s="16"/>
    </row>
    <row r="770">
      <c r="A770" s="16"/>
    </row>
    <row r="771">
      <c r="A771" s="16"/>
    </row>
    <row r="772">
      <c r="A772" s="16"/>
    </row>
    <row r="773">
      <c r="A773" s="16"/>
    </row>
    <row r="774">
      <c r="A774" s="16"/>
    </row>
    <row r="775">
      <c r="A775" s="16"/>
    </row>
    <row r="776">
      <c r="A776" s="16"/>
    </row>
    <row r="777">
      <c r="A777" s="16"/>
    </row>
    <row r="778">
      <c r="A778" s="16"/>
    </row>
    <row r="779">
      <c r="A779" s="16"/>
    </row>
    <row r="780">
      <c r="A780" s="16"/>
    </row>
    <row r="781">
      <c r="A781" s="16"/>
    </row>
    <row r="782">
      <c r="A782" s="16"/>
    </row>
    <row r="783">
      <c r="A783" s="16"/>
    </row>
    <row r="784">
      <c r="A784" s="16"/>
    </row>
    <row r="785">
      <c r="A785" s="16"/>
    </row>
    <row r="786">
      <c r="A786" s="16"/>
    </row>
    <row r="787">
      <c r="A787" s="16"/>
    </row>
    <row r="788">
      <c r="A788" s="16"/>
    </row>
    <row r="789">
      <c r="A789" s="16"/>
    </row>
    <row r="790">
      <c r="A790" s="16"/>
    </row>
    <row r="791">
      <c r="A791" s="16"/>
    </row>
    <row r="792">
      <c r="A792" s="16"/>
    </row>
    <row r="793">
      <c r="A793" s="16"/>
    </row>
    <row r="794">
      <c r="A794" s="16"/>
    </row>
    <row r="795">
      <c r="A795" s="16"/>
    </row>
    <row r="796">
      <c r="A796" s="16"/>
    </row>
    <row r="797">
      <c r="A797" s="16"/>
    </row>
    <row r="798">
      <c r="A798" s="16"/>
    </row>
    <row r="799">
      <c r="A799" s="16"/>
    </row>
    <row r="800">
      <c r="A800" s="16"/>
    </row>
    <row r="801">
      <c r="A801" s="16"/>
    </row>
    <row r="802">
      <c r="A802" s="16"/>
    </row>
    <row r="803">
      <c r="A803" s="16"/>
    </row>
    <row r="804">
      <c r="A804" s="16"/>
    </row>
    <row r="805">
      <c r="A805" s="16"/>
    </row>
    <row r="806">
      <c r="A806" s="16"/>
    </row>
    <row r="807">
      <c r="A807" s="16"/>
    </row>
    <row r="808">
      <c r="A808" s="16"/>
    </row>
    <row r="809">
      <c r="A809" s="16"/>
    </row>
    <row r="810">
      <c r="A810" s="16"/>
    </row>
    <row r="811">
      <c r="A811" s="16"/>
    </row>
    <row r="812">
      <c r="A812" s="16"/>
    </row>
    <row r="813">
      <c r="A813" s="16"/>
    </row>
    <row r="814">
      <c r="A814" s="16"/>
    </row>
    <row r="815">
      <c r="A815" s="16"/>
    </row>
    <row r="816">
      <c r="A816" s="16"/>
    </row>
    <row r="817">
      <c r="A817" s="16"/>
    </row>
    <row r="818">
      <c r="A818" s="16"/>
    </row>
    <row r="819">
      <c r="A819" s="16"/>
    </row>
    <row r="820">
      <c r="A820" s="16"/>
    </row>
    <row r="821">
      <c r="A821" s="16"/>
    </row>
    <row r="822">
      <c r="A822" s="16"/>
    </row>
    <row r="823">
      <c r="A823" s="16"/>
    </row>
    <row r="824">
      <c r="A824" s="16"/>
    </row>
    <row r="825">
      <c r="A825" s="16"/>
    </row>
    <row r="826">
      <c r="A826" s="16"/>
    </row>
    <row r="827">
      <c r="A827" s="16"/>
    </row>
    <row r="828">
      <c r="A828" s="16"/>
    </row>
    <row r="829">
      <c r="A829" s="16"/>
    </row>
    <row r="830">
      <c r="A830" s="16"/>
    </row>
    <row r="831">
      <c r="A831" s="16"/>
    </row>
    <row r="832">
      <c r="A832" s="16"/>
    </row>
    <row r="833">
      <c r="A833" s="16"/>
    </row>
    <row r="834">
      <c r="A834" s="16"/>
    </row>
    <row r="835">
      <c r="A835" s="16"/>
    </row>
    <row r="836">
      <c r="A836" s="16"/>
    </row>
    <row r="837">
      <c r="A837" s="16"/>
    </row>
    <row r="838">
      <c r="A838" s="16"/>
    </row>
    <row r="839">
      <c r="A839" s="16"/>
    </row>
    <row r="840">
      <c r="A840" s="16"/>
    </row>
    <row r="841">
      <c r="A841" s="16"/>
    </row>
    <row r="842">
      <c r="A842" s="16"/>
    </row>
    <row r="843">
      <c r="A843" s="16"/>
    </row>
    <row r="844">
      <c r="A844" s="16"/>
    </row>
    <row r="845">
      <c r="A845" s="16"/>
    </row>
    <row r="846">
      <c r="A846" s="16"/>
    </row>
    <row r="847">
      <c r="A847" s="16"/>
    </row>
    <row r="848">
      <c r="A848" s="16"/>
    </row>
    <row r="849">
      <c r="A849" s="16"/>
    </row>
    <row r="850">
      <c r="A850" s="16"/>
    </row>
    <row r="851">
      <c r="A851" s="16"/>
    </row>
    <row r="852">
      <c r="A852" s="16"/>
    </row>
    <row r="853">
      <c r="A853" s="16"/>
    </row>
    <row r="854">
      <c r="A854" s="16"/>
    </row>
    <row r="855">
      <c r="A855" s="16"/>
    </row>
    <row r="856">
      <c r="A856" s="16"/>
    </row>
    <row r="857">
      <c r="A857" s="16"/>
    </row>
    <row r="858">
      <c r="A858" s="16"/>
    </row>
    <row r="859">
      <c r="A859" s="16"/>
    </row>
    <row r="860">
      <c r="A860" s="16"/>
    </row>
    <row r="861">
      <c r="A861" s="16"/>
    </row>
    <row r="862">
      <c r="A862" s="16"/>
    </row>
    <row r="863">
      <c r="A863" s="16"/>
    </row>
    <row r="864">
      <c r="A864" s="16"/>
    </row>
    <row r="865">
      <c r="A865" s="16"/>
    </row>
    <row r="866">
      <c r="A866" s="16"/>
    </row>
    <row r="867">
      <c r="A867" s="16"/>
    </row>
    <row r="868">
      <c r="A868" s="16"/>
    </row>
    <row r="869">
      <c r="A869" s="16"/>
    </row>
    <row r="870">
      <c r="A870" s="16"/>
    </row>
    <row r="871">
      <c r="A871" s="16"/>
    </row>
    <row r="872">
      <c r="A872" s="16"/>
    </row>
    <row r="873">
      <c r="A873" s="16"/>
    </row>
    <row r="874">
      <c r="A874" s="16"/>
    </row>
    <row r="875">
      <c r="A875" s="16"/>
    </row>
    <row r="876">
      <c r="A876" s="16"/>
    </row>
    <row r="877">
      <c r="A877" s="16"/>
    </row>
    <row r="878">
      <c r="A878" s="16"/>
    </row>
    <row r="879">
      <c r="A879" s="16"/>
    </row>
    <row r="880">
      <c r="A880" s="16"/>
    </row>
    <row r="881">
      <c r="A881" s="16"/>
    </row>
    <row r="882">
      <c r="A882" s="16"/>
    </row>
    <row r="883">
      <c r="A883" s="16"/>
    </row>
    <row r="884">
      <c r="A884" s="16"/>
    </row>
    <row r="885">
      <c r="A885" s="16"/>
    </row>
    <row r="886">
      <c r="A886" s="16"/>
    </row>
    <row r="887">
      <c r="A887" s="16"/>
    </row>
    <row r="888">
      <c r="A888" s="16"/>
    </row>
    <row r="889">
      <c r="A889" s="16"/>
    </row>
    <row r="890">
      <c r="A890" s="16"/>
    </row>
    <row r="891">
      <c r="A891" s="16"/>
    </row>
    <row r="892">
      <c r="A892" s="16"/>
    </row>
    <row r="893">
      <c r="A893" s="16"/>
    </row>
    <row r="894">
      <c r="A894" s="16"/>
    </row>
    <row r="895">
      <c r="A895" s="16"/>
    </row>
    <row r="896">
      <c r="A896" s="16"/>
    </row>
    <row r="897">
      <c r="A897" s="16"/>
    </row>
    <row r="898">
      <c r="A898" s="16"/>
    </row>
    <row r="899">
      <c r="A899" s="16"/>
    </row>
    <row r="900">
      <c r="A900" s="16"/>
    </row>
    <row r="901">
      <c r="A901" s="16"/>
    </row>
    <row r="902">
      <c r="A902" s="16"/>
    </row>
    <row r="903">
      <c r="A903" s="16"/>
    </row>
    <row r="904">
      <c r="A904" s="16"/>
    </row>
    <row r="905">
      <c r="A905" s="16"/>
    </row>
    <row r="906">
      <c r="A906" s="16"/>
    </row>
    <row r="907">
      <c r="A907" s="16"/>
    </row>
    <row r="908">
      <c r="A908" s="16"/>
    </row>
    <row r="909">
      <c r="A909" s="16"/>
    </row>
    <row r="910">
      <c r="A910" s="16"/>
    </row>
    <row r="911">
      <c r="A911" s="16"/>
    </row>
    <row r="912">
      <c r="A912" s="16"/>
    </row>
    <row r="913">
      <c r="A913" s="16"/>
    </row>
    <row r="914">
      <c r="A914" s="16"/>
    </row>
    <row r="915">
      <c r="A915" s="16"/>
    </row>
    <row r="916">
      <c r="A916" s="16"/>
    </row>
    <row r="917">
      <c r="A917" s="16"/>
    </row>
    <row r="918">
      <c r="A918" s="16"/>
    </row>
    <row r="919">
      <c r="A919" s="16"/>
    </row>
    <row r="920">
      <c r="A920" s="16"/>
    </row>
    <row r="921">
      <c r="A921" s="16"/>
    </row>
    <row r="922">
      <c r="A922" s="16"/>
    </row>
    <row r="923">
      <c r="A923" s="16"/>
    </row>
    <row r="924">
      <c r="A924" s="16"/>
    </row>
    <row r="925">
      <c r="A925" s="16"/>
    </row>
    <row r="926">
      <c r="A926" s="16"/>
    </row>
    <row r="927">
      <c r="A927" s="16"/>
    </row>
    <row r="928">
      <c r="A928" s="16"/>
    </row>
    <row r="929">
      <c r="A929" s="16"/>
    </row>
    <row r="930">
      <c r="A930" s="16"/>
    </row>
    <row r="931">
      <c r="A931" s="16"/>
    </row>
    <row r="932">
      <c r="A932" s="16"/>
    </row>
    <row r="933">
      <c r="A933" s="16"/>
    </row>
    <row r="934">
      <c r="A934" s="16"/>
    </row>
    <row r="935">
      <c r="A935" s="16"/>
    </row>
    <row r="936">
      <c r="A936" s="16"/>
    </row>
    <row r="937">
      <c r="A937" s="16"/>
    </row>
    <row r="938">
      <c r="A938" s="16"/>
    </row>
    <row r="939">
      <c r="A939" s="16"/>
    </row>
    <row r="940">
      <c r="A940" s="16"/>
    </row>
    <row r="941">
      <c r="A941" s="16"/>
    </row>
    <row r="942">
      <c r="A942" s="16"/>
    </row>
    <row r="943">
      <c r="A943" s="16"/>
    </row>
    <row r="944">
      <c r="A944" s="16"/>
    </row>
    <row r="945">
      <c r="A945" s="16"/>
    </row>
    <row r="946">
      <c r="A946" s="16"/>
    </row>
    <row r="947">
      <c r="A947" s="16"/>
    </row>
    <row r="948">
      <c r="A948" s="16"/>
    </row>
    <row r="949">
      <c r="A949" s="16"/>
    </row>
    <row r="950">
      <c r="A950" s="16"/>
    </row>
    <row r="951">
      <c r="A951" s="16"/>
    </row>
    <row r="952">
      <c r="A952" s="16"/>
    </row>
    <row r="953">
      <c r="A953" s="16"/>
    </row>
    <row r="954">
      <c r="A954" s="16"/>
    </row>
    <row r="955">
      <c r="A955" s="16"/>
    </row>
    <row r="956">
      <c r="A956" s="16"/>
    </row>
    <row r="957">
      <c r="A957" s="16"/>
    </row>
    <row r="958">
      <c r="A958" s="16"/>
    </row>
    <row r="959">
      <c r="A959" s="16"/>
    </row>
    <row r="960">
      <c r="A960" s="16"/>
    </row>
    <row r="961">
      <c r="A961" s="16"/>
    </row>
    <row r="962">
      <c r="A962" s="16"/>
    </row>
    <row r="963">
      <c r="A963" s="16"/>
    </row>
    <row r="964">
      <c r="A964" s="16"/>
    </row>
    <row r="965">
      <c r="A965" s="16"/>
    </row>
    <row r="966">
      <c r="A966" s="16"/>
    </row>
    <row r="967">
      <c r="A967" s="16"/>
    </row>
    <row r="968">
      <c r="A968" s="16"/>
    </row>
    <row r="969">
      <c r="A969" s="16"/>
    </row>
    <row r="970">
      <c r="A970" s="16"/>
    </row>
    <row r="971">
      <c r="A971" s="16"/>
    </row>
    <row r="972">
      <c r="A972" s="16"/>
    </row>
    <row r="973">
      <c r="A973" s="16"/>
    </row>
    <row r="974">
      <c r="A974" s="16"/>
    </row>
    <row r="975">
      <c r="A975" s="16"/>
    </row>
    <row r="976">
      <c r="A976" s="16"/>
    </row>
    <row r="977">
      <c r="A977" s="16"/>
    </row>
    <row r="978">
      <c r="A978" s="16"/>
    </row>
    <row r="979">
      <c r="A979" s="16"/>
    </row>
    <row r="980">
      <c r="A980" s="16"/>
    </row>
    <row r="981">
      <c r="A981" s="16"/>
    </row>
    <row r="982">
      <c r="A982" s="16"/>
    </row>
    <row r="983">
      <c r="A983" s="16"/>
    </row>
    <row r="984">
      <c r="A984" s="16"/>
    </row>
    <row r="985">
      <c r="A985" s="16"/>
    </row>
    <row r="986">
      <c r="A986" s="16"/>
    </row>
    <row r="987">
      <c r="A987" s="16"/>
    </row>
    <row r="988">
      <c r="A988" s="16"/>
    </row>
    <row r="989">
      <c r="A989" s="16"/>
    </row>
    <row r="990">
      <c r="A990" s="16"/>
    </row>
    <row r="991">
      <c r="A991" s="16"/>
    </row>
    <row r="992">
      <c r="A992" s="16"/>
    </row>
    <row r="993">
      <c r="A993" s="16"/>
    </row>
    <row r="994">
      <c r="A994" s="16"/>
    </row>
    <row r="995">
      <c r="A995" s="16"/>
    </row>
    <row r="996">
      <c r="A996" s="16"/>
    </row>
    <row r="997">
      <c r="A997" s="16"/>
    </row>
    <row r="998">
      <c r="A998" s="16"/>
    </row>
    <row r="999">
      <c r="A999" s="16"/>
    </row>
    <row r="1000">
      <c r="A1000" s="16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7.43"/>
    <col customWidth="1" min="3" max="3" width="10.0"/>
    <col customWidth="1" min="4" max="4" width="16.0"/>
    <col customWidth="1" min="5" max="5" width="11.0"/>
    <col customWidth="1" min="6" max="6" width="13.14"/>
    <col customWidth="1" min="7" max="7" width="5.57"/>
    <col customWidth="1" min="8" max="8" width="42.57"/>
    <col customWidth="1" min="9" max="9" width="6.71"/>
    <col customWidth="1" min="10" max="10" width="49.86"/>
  </cols>
  <sheetData>
    <row r="1">
      <c r="A1" s="17" t="s">
        <v>0</v>
      </c>
      <c r="B1" s="17" t="s">
        <v>56</v>
      </c>
      <c r="C1" s="17" t="s">
        <v>57</v>
      </c>
      <c r="D1" s="17" t="s">
        <v>58</v>
      </c>
      <c r="E1" s="18" t="s">
        <v>59</v>
      </c>
      <c r="F1" s="18" t="s">
        <v>60</v>
      </c>
      <c r="G1" s="17" t="s">
        <v>61</v>
      </c>
      <c r="H1" s="17" t="s">
        <v>62</v>
      </c>
      <c r="I1" s="17" t="s">
        <v>63</v>
      </c>
      <c r="J1" s="17" t="s">
        <v>64</v>
      </c>
    </row>
    <row r="2">
      <c r="A2" s="10" t="s">
        <v>65</v>
      </c>
      <c r="B2" s="19">
        <v>0.02476851851851852</v>
      </c>
      <c r="C2" s="10" t="s">
        <v>66</v>
      </c>
      <c r="D2" s="10" t="s">
        <v>67</v>
      </c>
      <c r="E2" s="13" t="s">
        <v>68</v>
      </c>
      <c r="F2" s="13">
        <v>20.0</v>
      </c>
    </row>
    <row r="3">
      <c r="A3" s="10" t="s">
        <v>65</v>
      </c>
      <c r="B3" s="19">
        <v>0.027337962962962963</v>
      </c>
      <c r="C3" s="10" t="s">
        <v>69</v>
      </c>
      <c r="D3" s="10" t="s">
        <v>67</v>
      </c>
      <c r="E3" s="13">
        <v>22.0</v>
      </c>
      <c r="F3" s="13">
        <v>19.0</v>
      </c>
    </row>
    <row r="4">
      <c r="A4" s="10" t="s">
        <v>65</v>
      </c>
      <c r="B4" s="19">
        <v>0.027430555555555555</v>
      </c>
      <c r="C4" s="10" t="s">
        <v>70</v>
      </c>
      <c r="D4" s="10" t="s">
        <v>67</v>
      </c>
      <c r="E4" s="13">
        <v>19.0</v>
      </c>
      <c r="F4" s="13">
        <v>16.0</v>
      </c>
    </row>
    <row r="5">
      <c r="A5" s="10" t="s">
        <v>65</v>
      </c>
      <c r="B5" s="19">
        <v>0.029907407407407407</v>
      </c>
      <c r="C5" s="10" t="s">
        <v>70</v>
      </c>
      <c r="D5" s="10" t="s">
        <v>71</v>
      </c>
      <c r="E5" s="13">
        <v>13.0</v>
      </c>
      <c r="F5" s="13">
        <v>8.0</v>
      </c>
    </row>
    <row r="6">
      <c r="A6" s="10" t="s">
        <v>65</v>
      </c>
      <c r="B6" s="19">
        <v>0.03515046296296296</v>
      </c>
      <c r="C6" s="10" t="s">
        <v>72</v>
      </c>
      <c r="D6" s="10" t="s">
        <v>71</v>
      </c>
      <c r="E6" s="13">
        <v>16.0</v>
      </c>
      <c r="F6" s="13">
        <v>11.0</v>
      </c>
    </row>
    <row r="7">
      <c r="A7" s="10" t="s">
        <v>65</v>
      </c>
      <c r="B7" s="19">
        <v>0.035416666666666666</v>
      </c>
      <c r="C7" s="10" t="s">
        <v>72</v>
      </c>
      <c r="D7" s="10" t="s">
        <v>73</v>
      </c>
      <c r="E7" s="13">
        <v>16.0</v>
      </c>
      <c r="F7" s="13">
        <v>11.0</v>
      </c>
    </row>
    <row r="8">
      <c r="A8" s="10" t="s">
        <v>65</v>
      </c>
      <c r="B8" s="19">
        <v>0.03570601851851852</v>
      </c>
      <c r="C8" s="10" t="s">
        <v>74</v>
      </c>
      <c r="D8" s="10" t="s">
        <v>67</v>
      </c>
      <c r="E8" s="13">
        <v>14.0</v>
      </c>
      <c r="F8" s="13">
        <v>14.0</v>
      </c>
    </row>
    <row r="9">
      <c r="A9" s="10" t="s">
        <v>65</v>
      </c>
      <c r="B9" s="19">
        <v>0.03626157407407407</v>
      </c>
      <c r="C9" s="10" t="s">
        <v>72</v>
      </c>
      <c r="D9" s="10" t="s">
        <v>73</v>
      </c>
      <c r="E9" s="13">
        <v>19.0</v>
      </c>
      <c r="F9" s="13">
        <v>14.0</v>
      </c>
    </row>
    <row r="10">
      <c r="A10" s="10" t="s">
        <v>65</v>
      </c>
      <c r="B10" s="19">
        <v>0.03690972222222222</v>
      </c>
      <c r="C10" s="10" t="s">
        <v>72</v>
      </c>
      <c r="D10" s="10" t="s">
        <v>73</v>
      </c>
      <c r="E10" s="13">
        <v>14.0</v>
      </c>
      <c r="F10" s="13">
        <v>9.0</v>
      </c>
    </row>
    <row r="11">
      <c r="A11" s="10" t="s">
        <v>65</v>
      </c>
      <c r="B11" s="19">
        <v>0.046412037037037036</v>
      </c>
      <c r="C11" s="10" t="s">
        <v>74</v>
      </c>
      <c r="D11" s="10" t="s">
        <v>73</v>
      </c>
      <c r="E11" s="13">
        <v>20.0</v>
      </c>
      <c r="F11" s="13">
        <v>12.0</v>
      </c>
    </row>
    <row r="12">
      <c r="A12" s="10" t="s">
        <v>65</v>
      </c>
      <c r="B12" s="19">
        <v>0.04649305555555556</v>
      </c>
      <c r="C12" s="10" t="s">
        <v>69</v>
      </c>
      <c r="D12" s="10" t="s">
        <v>67</v>
      </c>
      <c r="E12" s="13" t="s">
        <v>75</v>
      </c>
      <c r="F12" s="13" t="s">
        <v>75</v>
      </c>
    </row>
    <row r="13">
      <c r="A13" s="10" t="s">
        <v>65</v>
      </c>
      <c r="B13" s="19">
        <v>0.046921296296296294</v>
      </c>
      <c r="C13" s="10" t="s">
        <v>69</v>
      </c>
      <c r="D13" s="10" t="s">
        <v>73</v>
      </c>
      <c r="E13" s="13">
        <v>13.0</v>
      </c>
      <c r="F13" s="13">
        <v>8.0</v>
      </c>
    </row>
    <row r="14">
      <c r="A14" s="10" t="s">
        <v>65</v>
      </c>
      <c r="B14" s="19">
        <v>0.04693287037037037</v>
      </c>
      <c r="C14" s="10" t="s">
        <v>74</v>
      </c>
      <c r="D14" s="10" t="s">
        <v>67</v>
      </c>
      <c r="E14" s="13" t="s">
        <v>75</v>
      </c>
      <c r="F14" s="13" t="s">
        <v>75</v>
      </c>
    </row>
    <row r="15">
      <c r="A15" s="10" t="s">
        <v>65</v>
      </c>
      <c r="B15" s="19">
        <v>0.04780092592592593</v>
      </c>
      <c r="C15" s="10" t="s">
        <v>74</v>
      </c>
      <c r="D15" s="10" t="s">
        <v>76</v>
      </c>
      <c r="E15" s="13" t="s">
        <v>75</v>
      </c>
      <c r="F15" s="13" t="s">
        <v>75</v>
      </c>
      <c r="J15" s="10" t="s">
        <v>77</v>
      </c>
    </row>
    <row r="16">
      <c r="A16" s="10" t="s">
        <v>65</v>
      </c>
      <c r="B16" s="19">
        <v>0.04780092592592593</v>
      </c>
      <c r="C16" s="10" t="s">
        <v>74</v>
      </c>
      <c r="D16" s="10" t="s">
        <v>76</v>
      </c>
      <c r="E16" s="13" t="s">
        <v>75</v>
      </c>
      <c r="F16" s="13" t="s">
        <v>75</v>
      </c>
      <c r="J16" s="10" t="s">
        <v>77</v>
      </c>
    </row>
    <row r="17">
      <c r="A17" s="10" t="s">
        <v>65</v>
      </c>
      <c r="B17" s="19">
        <v>0.04780092592592593</v>
      </c>
      <c r="C17" s="10" t="s">
        <v>74</v>
      </c>
      <c r="D17" s="10" t="s">
        <v>76</v>
      </c>
      <c r="E17" s="13" t="s">
        <v>75</v>
      </c>
      <c r="F17" s="13" t="s">
        <v>75</v>
      </c>
      <c r="J17" s="10" t="s">
        <v>77</v>
      </c>
    </row>
    <row r="18">
      <c r="A18" s="10" t="s">
        <v>65</v>
      </c>
      <c r="B18" s="19">
        <v>0.047824074074074074</v>
      </c>
      <c r="C18" s="10" t="s">
        <v>69</v>
      </c>
      <c r="D18" s="10" t="s">
        <v>76</v>
      </c>
      <c r="E18" s="13">
        <v>5.0</v>
      </c>
      <c r="F18" s="16"/>
      <c r="J18" s="10" t="s">
        <v>77</v>
      </c>
    </row>
    <row r="19">
      <c r="A19" s="10" t="s">
        <v>65</v>
      </c>
      <c r="B19" s="19">
        <v>0.047824074074074074</v>
      </c>
      <c r="C19" s="10" t="s">
        <v>69</v>
      </c>
      <c r="D19" s="10" t="s">
        <v>76</v>
      </c>
      <c r="E19" s="13">
        <v>5.0</v>
      </c>
      <c r="F19" s="16"/>
      <c r="J19" s="10" t="s">
        <v>77</v>
      </c>
    </row>
    <row r="20">
      <c r="A20" s="10" t="s">
        <v>65</v>
      </c>
      <c r="B20" s="19">
        <v>0.047824074074074074</v>
      </c>
      <c r="C20" s="10" t="s">
        <v>69</v>
      </c>
      <c r="D20" s="10" t="s">
        <v>76</v>
      </c>
      <c r="E20" s="13">
        <v>5.0</v>
      </c>
      <c r="F20" s="16"/>
      <c r="J20" s="10" t="s">
        <v>77</v>
      </c>
    </row>
    <row r="21">
      <c r="A21" s="10" t="s">
        <v>65</v>
      </c>
      <c r="B21" s="19">
        <v>0.04804398148148148</v>
      </c>
      <c r="C21" s="10" t="s">
        <v>74</v>
      </c>
      <c r="D21" s="10" t="s">
        <v>78</v>
      </c>
      <c r="E21" s="13">
        <v>24.0</v>
      </c>
      <c r="F21" s="13">
        <v>18.0</v>
      </c>
    </row>
    <row r="22">
      <c r="A22" s="10" t="s">
        <v>65</v>
      </c>
      <c r="B22" s="19">
        <v>0.048067129629629626</v>
      </c>
      <c r="C22" s="10" t="s">
        <v>70</v>
      </c>
      <c r="D22" s="10" t="s">
        <v>79</v>
      </c>
      <c r="E22" s="13">
        <v>14.0</v>
      </c>
      <c r="F22" s="13">
        <v>10.0</v>
      </c>
    </row>
    <row r="23">
      <c r="A23" s="10" t="s">
        <v>65</v>
      </c>
      <c r="B23" s="19">
        <v>0.05258101851851852</v>
      </c>
      <c r="C23" s="10" t="s">
        <v>66</v>
      </c>
      <c r="D23" s="10" t="s">
        <v>71</v>
      </c>
      <c r="E23" s="13">
        <v>13.0</v>
      </c>
      <c r="F23" s="13">
        <v>15.0</v>
      </c>
    </row>
    <row r="24">
      <c r="A24" s="10" t="s">
        <v>65</v>
      </c>
      <c r="B24" s="19">
        <v>0.05269675925925926</v>
      </c>
      <c r="C24" s="10" t="s">
        <v>74</v>
      </c>
      <c r="D24" s="10" t="s">
        <v>80</v>
      </c>
      <c r="E24" s="13">
        <v>11.0</v>
      </c>
      <c r="F24" s="13">
        <v>14.0</v>
      </c>
    </row>
    <row r="25">
      <c r="A25" s="10" t="s">
        <v>65</v>
      </c>
      <c r="B25" s="19">
        <v>0.055844907407407406</v>
      </c>
      <c r="C25" s="10" t="s">
        <v>74</v>
      </c>
      <c r="D25" s="10" t="s">
        <v>81</v>
      </c>
      <c r="E25" s="13">
        <v>12.0</v>
      </c>
      <c r="F25" s="13">
        <v>10.0</v>
      </c>
    </row>
    <row r="26">
      <c r="A26" s="10" t="s">
        <v>65</v>
      </c>
      <c r="B26" s="19">
        <v>0.0565162037037037</v>
      </c>
      <c r="C26" s="10" t="s">
        <v>82</v>
      </c>
      <c r="D26" s="10" t="s">
        <v>83</v>
      </c>
      <c r="E26" s="13">
        <v>12.0</v>
      </c>
      <c r="F26" s="13">
        <v>6.0</v>
      </c>
    </row>
    <row r="27">
      <c r="A27" s="10" t="s">
        <v>65</v>
      </c>
      <c r="B27" s="19">
        <v>0.05853009259259259</v>
      </c>
      <c r="C27" s="10" t="s">
        <v>69</v>
      </c>
      <c r="D27" s="10" t="s">
        <v>73</v>
      </c>
      <c r="E27" s="13" t="s">
        <v>68</v>
      </c>
      <c r="F27" s="13">
        <v>20.0</v>
      </c>
    </row>
    <row r="28">
      <c r="A28" s="10" t="s">
        <v>65</v>
      </c>
      <c r="B28" s="19">
        <v>0.07997685185185185</v>
      </c>
      <c r="C28" s="10" t="s">
        <v>69</v>
      </c>
      <c r="D28" s="10" t="s">
        <v>67</v>
      </c>
      <c r="E28" s="13">
        <v>8.0</v>
      </c>
      <c r="F28" s="13">
        <v>5.0</v>
      </c>
    </row>
    <row r="29">
      <c r="A29" s="10" t="s">
        <v>65</v>
      </c>
      <c r="B29" s="19">
        <v>0.0800462962962963</v>
      </c>
      <c r="C29" s="10" t="s">
        <v>70</v>
      </c>
      <c r="D29" s="10" t="s">
        <v>71</v>
      </c>
      <c r="E29" s="13" t="s">
        <v>68</v>
      </c>
      <c r="F29" s="13">
        <v>20.0</v>
      </c>
    </row>
    <row r="30">
      <c r="A30" s="10" t="s">
        <v>65</v>
      </c>
      <c r="B30" s="19">
        <v>0.08190972222222222</v>
      </c>
      <c r="C30" s="10" t="s">
        <v>84</v>
      </c>
      <c r="D30" s="10" t="s">
        <v>83</v>
      </c>
      <c r="E30" s="13" t="s">
        <v>75</v>
      </c>
      <c r="F30" s="13" t="s">
        <v>75</v>
      </c>
      <c r="J30" s="10" t="s">
        <v>85</v>
      </c>
    </row>
    <row r="31">
      <c r="A31" s="10" t="s">
        <v>65</v>
      </c>
      <c r="B31" s="19">
        <v>0.08190972222222222</v>
      </c>
      <c r="C31" s="10" t="s">
        <v>84</v>
      </c>
      <c r="D31" s="10" t="s">
        <v>83</v>
      </c>
      <c r="E31" s="13">
        <v>12.0</v>
      </c>
      <c r="F31" s="16"/>
      <c r="J31" s="10" t="s">
        <v>86</v>
      </c>
    </row>
    <row r="32">
      <c r="A32" s="10" t="s">
        <v>65</v>
      </c>
      <c r="B32" s="19">
        <v>0.08237268518518519</v>
      </c>
      <c r="C32" s="10" t="s">
        <v>74</v>
      </c>
      <c r="D32" s="10" t="s">
        <v>73</v>
      </c>
      <c r="E32" s="13">
        <v>12.0</v>
      </c>
      <c r="F32" s="13">
        <v>4.0</v>
      </c>
    </row>
    <row r="33">
      <c r="A33" s="10" t="s">
        <v>65</v>
      </c>
      <c r="B33" s="19">
        <v>0.0842013888888889</v>
      </c>
      <c r="C33" s="10" t="s">
        <v>66</v>
      </c>
      <c r="D33" s="10" t="s">
        <v>67</v>
      </c>
      <c r="E33" s="13">
        <v>11.0</v>
      </c>
      <c r="F33" s="13">
        <v>11.0</v>
      </c>
    </row>
    <row r="34">
      <c r="A34" s="10" t="s">
        <v>65</v>
      </c>
      <c r="B34" s="19">
        <v>0.10037037037037037</v>
      </c>
      <c r="C34" s="10" t="s">
        <v>70</v>
      </c>
      <c r="D34" s="10" t="s">
        <v>87</v>
      </c>
      <c r="E34" s="13" t="s">
        <v>88</v>
      </c>
      <c r="F34" s="13">
        <v>1.0</v>
      </c>
    </row>
    <row r="35">
      <c r="A35" s="10" t="s">
        <v>65</v>
      </c>
      <c r="B35" s="19">
        <v>0.10096064814814815</v>
      </c>
      <c r="C35" s="10" t="s">
        <v>69</v>
      </c>
      <c r="D35" s="10" t="s">
        <v>87</v>
      </c>
      <c r="E35" s="13">
        <v>22.0</v>
      </c>
      <c r="F35" s="13">
        <v>19.0</v>
      </c>
    </row>
    <row r="36">
      <c r="A36" s="10" t="s">
        <v>65</v>
      </c>
      <c r="B36" s="19">
        <v>0.10105324074074074</v>
      </c>
      <c r="C36" s="10" t="s">
        <v>72</v>
      </c>
      <c r="D36" s="10" t="s">
        <v>87</v>
      </c>
      <c r="E36" s="13">
        <v>10.0</v>
      </c>
      <c r="F36" s="13">
        <v>7.0</v>
      </c>
    </row>
    <row r="37">
      <c r="A37" s="10" t="s">
        <v>65</v>
      </c>
      <c r="B37" s="19">
        <v>0.10107638888888888</v>
      </c>
      <c r="C37" s="10" t="s">
        <v>74</v>
      </c>
      <c r="D37" s="10" t="s">
        <v>87</v>
      </c>
      <c r="E37" s="13">
        <v>10.0</v>
      </c>
      <c r="F37" s="13">
        <v>6.0</v>
      </c>
    </row>
    <row r="38">
      <c r="A38" s="10" t="s">
        <v>65</v>
      </c>
      <c r="B38" s="19">
        <v>0.10108796296296296</v>
      </c>
      <c r="C38" s="10" t="s">
        <v>66</v>
      </c>
      <c r="D38" s="10" t="s">
        <v>87</v>
      </c>
      <c r="E38" s="13">
        <v>12.0</v>
      </c>
      <c r="F38" s="13">
        <v>12.0</v>
      </c>
    </row>
    <row r="39">
      <c r="A39" s="10" t="s">
        <v>65</v>
      </c>
      <c r="B39" s="19">
        <v>0.10108796296296296</v>
      </c>
      <c r="C39" s="10" t="s">
        <v>84</v>
      </c>
      <c r="D39" s="10" t="s">
        <v>87</v>
      </c>
      <c r="E39" s="13">
        <v>13.0</v>
      </c>
      <c r="F39" s="13">
        <v>11.0</v>
      </c>
    </row>
    <row r="40">
      <c r="A40" s="10" t="s">
        <v>65</v>
      </c>
      <c r="B40" s="19">
        <v>0.10109953703703704</v>
      </c>
      <c r="C40" s="10" t="s">
        <v>82</v>
      </c>
      <c r="D40" s="10" t="s">
        <v>87</v>
      </c>
      <c r="E40" s="13">
        <v>11.0</v>
      </c>
      <c r="F40" s="13">
        <v>10.0</v>
      </c>
    </row>
    <row r="41">
      <c r="A41" s="10" t="s">
        <v>65</v>
      </c>
      <c r="B41" s="19">
        <v>0.10197916666666666</v>
      </c>
      <c r="C41" s="10" t="s">
        <v>69</v>
      </c>
      <c r="D41" s="10" t="s">
        <v>89</v>
      </c>
      <c r="E41" s="13">
        <v>16.0</v>
      </c>
      <c r="F41" s="13">
        <v>11.0</v>
      </c>
      <c r="J41" s="10" t="s">
        <v>90</v>
      </c>
    </row>
    <row r="42">
      <c r="A42" s="10" t="s">
        <v>65</v>
      </c>
      <c r="B42" s="19">
        <v>0.10212962962962963</v>
      </c>
      <c r="C42" s="10" t="s">
        <v>69</v>
      </c>
      <c r="D42" s="10" t="s">
        <v>91</v>
      </c>
      <c r="E42" s="13">
        <v>18.0</v>
      </c>
      <c r="F42" s="16"/>
      <c r="H42" s="10" t="s">
        <v>92</v>
      </c>
    </row>
    <row r="43">
      <c r="A43" s="10" t="s">
        <v>65</v>
      </c>
      <c r="B43" s="19">
        <v>0.10450231481481481</v>
      </c>
      <c r="C43" s="10" t="s">
        <v>66</v>
      </c>
      <c r="D43" s="10" t="s">
        <v>93</v>
      </c>
      <c r="E43" s="13" t="s">
        <v>88</v>
      </c>
      <c r="F43" s="13">
        <v>1.0</v>
      </c>
      <c r="J43" s="10" t="s">
        <v>85</v>
      </c>
    </row>
    <row r="44">
      <c r="A44" s="10" t="s">
        <v>65</v>
      </c>
      <c r="B44" s="19">
        <v>0.10450231481481481</v>
      </c>
      <c r="C44" s="10" t="s">
        <v>66</v>
      </c>
      <c r="D44" s="10" t="s">
        <v>93</v>
      </c>
      <c r="E44" s="13">
        <v>18.0</v>
      </c>
      <c r="F44" s="13">
        <v>12.0</v>
      </c>
      <c r="J44" s="10" t="s">
        <v>94</v>
      </c>
    </row>
    <row r="45">
      <c r="A45" s="10" t="s">
        <v>65</v>
      </c>
      <c r="B45" s="19">
        <v>0.10465277777777778</v>
      </c>
      <c r="C45" s="10" t="s">
        <v>66</v>
      </c>
      <c r="D45" s="10" t="s">
        <v>91</v>
      </c>
      <c r="E45" s="13">
        <v>11.0</v>
      </c>
      <c r="F45" s="16"/>
      <c r="H45" s="10" t="s">
        <v>95</v>
      </c>
    </row>
    <row r="46">
      <c r="A46" s="10" t="s">
        <v>65</v>
      </c>
      <c r="B46" s="19">
        <v>0.10505787037037037</v>
      </c>
      <c r="C46" s="10" t="s">
        <v>82</v>
      </c>
      <c r="D46" s="10" t="s">
        <v>89</v>
      </c>
      <c r="E46" s="13">
        <v>17.0</v>
      </c>
      <c r="F46" s="13">
        <v>11.0</v>
      </c>
      <c r="J46" s="10" t="s">
        <v>96</v>
      </c>
    </row>
    <row r="47">
      <c r="A47" s="10" t="s">
        <v>65</v>
      </c>
      <c r="B47" s="19">
        <v>0.10537037037037036</v>
      </c>
      <c r="C47" s="10" t="s">
        <v>82</v>
      </c>
      <c r="D47" s="10" t="s">
        <v>91</v>
      </c>
      <c r="E47" s="13">
        <v>9.0</v>
      </c>
      <c r="F47" s="16"/>
      <c r="H47" s="10" t="s">
        <v>97</v>
      </c>
    </row>
    <row r="48">
      <c r="A48" s="10" t="s">
        <v>65</v>
      </c>
      <c r="B48" s="19">
        <v>0.10633101851851852</v>
      </c>
      <c r="C48" s="10" t="s">
        <v>74</v>
      </c>
      <c r="D48" s="10" t="s">
        <v>98</v>
      </c>
      <c r="E48" s="13">
        <v>15.0</v>
      </c>
      <c r="F48" s="13">
        <v>18.0</v>
      </c>
    </row>
    <row r="49">
      <c r="A49" s="10" t="s">
        <v>65</v>
      </c>
      <c r="B49" s="19">
        <v>0.1072800925925926</v>
      </c>
      <c r="C49" s="10" t="s">
        <v>70</v>
      </c>
      <c r="D49" s="10" t="s">
        <v>79</v>
      </c>
      <c r="E49" s="13">
        <v>7.0</v>
      </c>
      <c r="F49" s="13">
        <v>3.0</v>
      </c>
    </row>
    <row r="50">
      <c r="A50" s="10" t="s">
        <v>65</v>
      </c>
      <c r="B50" s="19">
        <v>0.10773148148148148</v>
      </c>
      <c r="C50" s="10" t="s">
        <v>70</v>
      </c>
      <c r="D50" s="10" t="s">
        <v>93</v>
      </c>
      <c r="E50" s="13">
        <v>20.0</v>
      </c>
      <c r="F50" s="13">
        <v>14.0</v>
      </c>
      <c r="J50" s="10" t="s">
        <v>99</v>
      </c>
    </row>
    <row r="51">
      <c r="A51" s="10" t="s">
        <v>65</v>
      </c>
      <c r="B51" s="19">
        <v>0.10784722222222222</v>
      </c>
      <c r="C51" s="10" t="s">
        <v>70</v>
      </c>
      <c r="D51" s="10" t="s">
        <v>93</v>
      </c>
      <c r="E51" s="13">
        <v>15.0</v>
      </c>
      <c r="F51" s="13">
        <v>9.0</v>
      </c>
      <c r="J51" s="10" t="s">
        <v>99</v>
      </c>
    </row>
    <row r="52">
      <c r="A52" s="10" t="s">
        <v>65</v>
      </c>
      <c r="B52" s="19">
        <v>0.10792824074074074</v>
      </c>
      <c r="C52" s="10" t="s">
        <v>70</v>
      </c>
      <c r="D52" s="10" t="s">
        <v>91</v>
      </c>
      <c r="E52" s="13">
        <v>11.0</v>
      </c>
      <c r="F52" s="16"/>
      <c r="H52" s="10" t="s">
        <v>95</v>
      </c>
    </row>
    <row r="53">
      <c r="A53" s="10" t="s">
        <v>65</v>
      </c>
      <c r="B53" s="19">
        <v>0.10865740740740741</v>
      </c>
      <c r="C53" s="10" t="s">
        <v>82</v>
      </c>
      <c r="D53" s="10" t="s">
        <v>100</v>
      </c>
      <c r="E53" s="13">
        <v>17.0</v>
      </c>
      <c r="F53" s="13">
        <v>16.0</v>
      </c>
    </row>
    <row r="54">
      <c r="A54" s="10" t="s">
        <v>65</v>
      </c>
      <c r="B54" s="19">
        <v>0.10865740740740741</v>
      </c>
      <c r="C54" s="10" t="s">
        <v>74</v>
      </c>
      <c r="D54" s="10" t="s">
        <v>100</v>
      </c>
      <c r="E54" s="13">
        <v>15.0</v>
      </c>
      <c r="F54" s="13">
        <v>9.0</v>
      </c>
    </row>
    <row r="55">
      <c r="A55" s="10" t="s">
        <v>65</v>
      </c>
      <c r="B55" s="19">
        <v>0.11046296296296296</v>
      </c>
      <c r="C55" s="10" t="s">
        <v>72</v>
      </c>
      <c r="D55" s="10" t="s">
        <v>93</v>
      </c>
      <c r="E55" s="13">
        <v>21.0</v>
      </c>
      <c r="F55" s="13">
        <v>16.0</v>
      </c>
      <c r="J55" s="10" t="s">
        <v>101</v>
      </c>
    </row>
    <row r="56">
      <c r="A56" s="10" t="s">
        <v>65</v>
      </c>
      <c r="B56" s="19">
        <v>0.11053240740740741</v>
      </c>
      <c r="C56" s="10" t="s">
        <v>72</v>
      </c>
      <c r="D56" s="10" t="s">
        <v>91</v>
      </c>
      <c r="E56" s="13">
        <v>9.0</v>
      </c>
      <c r="F56" s="16"/>
      <c r="H56" s="10" t="s">
        <v>102</v>
      </c>
    </row>
    <row r="57">
      <c r="A57" s="10" t="s">
        <v>65</v>
      </c>
      <c r="B57" s="19">
        <v>0.11155092592592593</v>
      </c>
      <c r="C57" s="10" t="s">
        <v>69</v>
      </c>
      <c r="D57" s="10" t="s">
        <v>91</v>
      </c>
      <c r="E57" s="13">
        <v>3.0</v>
      </c>
      <c r="F57" s="16"/>
      <c r="H57" s="10" t="s">
        <v>103</v>
      </c>
      <c r="J57" s="10" t="s">
        <v>104</v>
      </c>
    </row>
    <row r="58">
      <c r="A58" s="10" t="s">
        <v>65</v>
      </c>
      <c r="B58" s="19">
        <v>0.11346064814814814</v>
      </c>
      <c r="C58" s="10" t="s">
        <v>66</v>
      </c>
      <c r="D58" s="10" t="s">
        <v>93</v>
      </c>
      <c r="E58" s="13">
        <v>16.0</v>
      </c>
      <c r="F58" s="13">
        <v>10.0</v>
      </c>
      <c r="J58" s="10" t="s">
        <v>105</v>
      </c>
    </row>
    <row r="59">
      <c r="A59" s="10" t="s">
        <v>65</v>
      </c>
      <c r="B59" s="19">
        <v>0.11354166666666667</v>
      </c>
      <c r="C59" s="10" t="s">
        <v>66</v>
      </c>
      <c r="D59" s="10" t="s">
        <v>91</v>
      </c>
      <c r="E59" s="13">
        <v>12.0</v>
      </c>
      <c r="F59" s="16"/>
      <c r="H59" s="10" t="s">
        <v>106</v>
      </c>
    </row>
    <row r="60">
      <c r="A60" s="10" t="s">
        <v>65</v>
      </c>
      <c r="B60" s="19">
        <v>0.11491898148148148</v>
      </c>
      <c r="C60" s="10" t="s">
        <v>84</v>
      </c>
      <c r="D60" s="10" t="s">
        <v>93</v>
      </c>
      <c r="E60" s="13" t="s">
        <v>75</v>
      </c>
      <c r="F60" s="13" t="s">
        <v>75</v>
      </c>
      <c r="J60" s="10" t="s">
        <v>107</v>
      </c>
    </row>
    <row r="61">
      <c r="A61" s="10" t="s">
        <v>65</v>
      </c>
      <c r="B61" s="19">
        <v>0.11491898148148148</v>
      </c>
      <c r="C61" s="10" t="s">
        <v>84</v>
      </c>
      <c r="D61" s="10" t="s">
        <v>93</v>
      </c>
      <c r="E61" s="13">
        <v>17.0</v>
      </c>
      <c r="F61" s="13">
        <v>12.0</v>
      </c>
      <c r="J61" s="10" t="s">
        <v>108</v>
      </c>
    </row>
    <row r="62">
      <c r="A62" s="10" t="s">
        <v>65</v>
      </c>
      <c r="B62" s="19">
        <v>0.11516203703703703</v>
      </c>
      <c r="C62" s="10" t="s">
        <v>84</v>
      </c>
      <c r="D62" s="10" t="s">
        <v>91</v>
      </c>
      <c r="E62" s="13">
        <v>13.0</v>
      </c>
      <c r="F62" s="16"/>
      <c r="H62" s="10" t="s">
        <v>109</v>
      </c>
      <c r="I62" s="10">
        <v>1.0</v>
      </c>
    </row>
    <row r="63">
      <c r="A63" s="10" t="s">
        <v>65</v>
      </c>
      <c r="B63" s="19">
        <v>0.11658564814814815</v>
      </c>
      <c r="C63" s="10" t="s">
        <v>66</v>
      </c>
      <c r="D63" s="10" t="s">
        <v>93</v>
      </c>
      <c r="E63" s="13">
        <v>21.0</v>
      </c>
      <c r="F63" s="13">
        <v>15.0</v>
      </c>
      <c r="J63" s="10" t="s">
        <v>110</v>
      </c>
    </row>
    <row r="64">
      <c r="A64" s="10" t="s">
        <v>65</v>
      </c>
      <c r="B64" s="19">
        <v>0.11664351851851852</v>
      </c>
      <c r="C64" s="10" t="s">
        <v>66</v>
      </c>
      <c r="D64" s="10" t="s">
        <v>91</v>
      </c>
      <c r="E64" s="13">
        <v>17.0</v>
      </c>
      <c r="F64" s="16"/>
      <c r="H64" s="10" t="s">
        <v>111</v>
      </c>
    </row>
    <row r="65">
      <c r="A65" s="10" t="s">
        <v>65</v>
      </c>
      <c r="B65" s="19">
        <v>0.11729166666666667</v>
      </c>
      <c r="C65" s="10" t="s">
        <v>82</v>
      </c>
      <c r="D65" s="10" t="s">
        <v>89</v>
      </c>
      <c r="E65" s="13">
        <v>11.0</v>
      </c>
      <c r="F65" s="13">
        <v>5.0</v>
      </c>
      <c r="J65" s="10" t="s">
        <v>112</v>
      </c>
    </row>
    <row r="66">
      <c r="A66" s="10" t="s">
        <v>65</v>
      </c>
      <c r="B66" s="19">
        <v>0.11798611111111111</v>
      </c>
      <c r="C66" s="10" t="s">
        <v>74</v>
      </c>
      <c r="D66" s="10" t="s">
        <v>93</v>
      </c>
      <c r="E66" s="13">
        <v>16.0</v>
      </c>
      <c r="F66" s="13">
        <v>10.0</v>
      </c>
      <c r="J66" s="10" t="s">
        <v>113</v>
      </c>
    </row>
    <row r="67">
      <c r="A67" s="10" t="s">
        <v>65</v>
      </c>
      <c r="B67" s="19">
        <v>0.11810185185185185</v>
      </c>
      <c r="C67" s="10" t="s">
        <v>74</v>
      </c>
      <c r="D67" s="10" t="s">
        <v>91</v>
      </c>
      <c r="E67" s="13">
        <v>14.0</v>
      </c>
      <c r="F67" s="16"/>
      <c r="H67" s="10" t="s">
        <v>114</v>
      </c>
    </row>
    <row r="68">
      <c r="A68" s="10" t="s">
        <v>65</v>
      </c>
      <c r="B68" s="19">
        <v>0.1189236111111111</v>
      </c>
      <c r="C68" s="10" t="s">
        <v>74</v>
      </c>
      <c r="D68" s="10" t="s">
        <v>67</v>
      </c>
      <c r="E68" s="13">
        <v>9.0</v>
      </c>
      <c r="F68" s="13">
        <v>9.0</v>
      </c>
    </row>
    <row r="69">
      <c r="A69" s="10" t="s">
        <v>65</v>
      </c>
      <c r="B69" s="19">
        <v>0.1194212962962963</v>
      </c>
      <c r="C69" s="10" t="s">
        <v>72</v>
      </c>
      <c r="D69" s="10" t="s">
        <v>93</v>
      </c>
      <c r="E69" s="13">
        <v>12.0</v>
      </c>
      <c r="F69" s="13">
        <v>7.0</v>
      </c>
      <c r="J69" s="10" t="s">
        <v>101</v>
      </c>
    </row>
    <row r="70">
      <c r="A70" s="10" t="s">
        <v>65</v>
      </c>
      <c r="B70" s="19">
        <v>0.11952546296296296</v>
      </c>
      <c r="C70" s="10" t="s">
        <v>72</v>
      </c>
      <c r="D70" s="10" t="s">
        <v>93</v>
      </c>
      <c r="E70" s="13">
        <v>21.0</v>
      </c>
      <c r="F70" s="13">
        <v>16.0</v>
      </c>
      <c r="J70" s="10" t="s">
        <v>101</v>
      </c>
    </row>
    <row r="71">
      <c r="A71" s="10" t="s">
        <v>65</v>
      </c>
      <c r="B71" s="19">
        <v>0.11962962962962963</v>
      </c>
      <c r="C71" s="10" t="s">
        <v>72</v>
      </c>
      <c r="D71" s="10" t="s">
        <v>91</v>
      </c>
      <c r="E71" s="13">
        <v>4.0</v>
      </c>
      <c r="F71" s="16"/>
      <c r="H71" s="10" t="s">
        <v>115</v>
      </c>
    </row>
    <row r="72">
      <c r="A72" s="10" t="s">
        <v>65</v>
      </c>
      <c r="B72" s="19">
        <v>0.11974537037037038</v>
      </c>
      <c r="C72" s="10" t="s">
        <v>72</v>
      </c>
      <c r="D72" s="10" t="s">
        <v>91</v>
      </c>
      <c r="E72" s="13">
        <v>9.0</v>
      </c>
      <c r="F72" s="16"/>
      <c r="H72" s="10" t="s">
        <v>116</v>
      </c>
    </row>
    <row r="73">
      <c r="A73" s="10" t="s">
        <v>65</v>
      </c>
      <c r="B73" s="19">
        <v>0.12039351851851852</v>
      </c>
      <c r="C73" s="10" t="s">
        <v>70</v>
      </c>
      <c r="D73" s="10" t="s">
        <v>93</v>
      </c>
      <c r="E73" s="13">
        <v>16.0</v>
      </c>
      <c r="F73" s="13">
        <v>10.0</v>
      </c>
      <c r="J73" s="10" t="s">
        <v>99</v>
      </c>
    </row>
    <row r="74">
      <c r="A74" s="10" t="s">
        <v>65</v>
      </c>
      <c r="B74" s="19">
        <v>0.12056712962962964</v>
      </c>
      <c r="C74" s="10" t="s">
        <v>70</v>
      </c>
      <c r="D74" s="10" t="s">
        <v>91</v>
      </c>
      <c r="E74" s="13">
        <v>6.0</v>
      </c>
      <c r="F74" s="16"/>
      <c r="H74" s="10" t="s">
        <v>117</v>
      </c>
    </row>
    <row r="75">
      <c r="A75" s="10" t="s">
        <v>65</v>
      </c>
      <c r="B75" s="19">
        <v>0.12106481481481482</v>
      </c>
      <c r="C75" s="10" t="s">
        <v>70</v>
      </c>
      <c r="D75" s="10" t="s">
        <v>93</v>
      </c>
      <c r="E75" s="13">
        <v>25.0</v>
      </c>
      <c r="F75" s="13">
        <v>19.0</v>
      </c>
      <c r="J75" s="10" t="s">
        <v>99</v>
      </c>
    </row>
    <row r="76">
      <c r="A76" s="10" t="s">
        <v>65</v>
      </c>
      <c r="B76" s="19">
        <v>0.12107638888888889</v>
      </c>
      <c r="C76" s="10" t="s">
        <v>70</v>
      </c>
      <c r="D76" s="10" t="s">
        <v>93</v>
      </c>
      <c r="E76" s="13">
        <v>24.0</v>
      </c>
      <c r="F76" s="13">
        <v>18.0</v>
      </c>
      <c r="J76" s="10" t="s">
        <v>99</v>
      </c>
    </row>
    <row r="77">
      <c r="A77" s="10" t="s">
        <v>65</v>
      </c>
      <c r="B77" s="19">
        <v>0.12118055555555556</v>
      </c>
      <c r="C77" s="10" t="s">
        <v>70</v>
      </c>
      <c r="D77" s="10" t="s">
        <v>91</v>
      </c>
      <c r="E77" s="13">
        <v>13.0</v>
      </c>
      <c r="F77" s="16"/>
      <c r="H77" s="10" t="s">
        <v>118</v>
      </c>
      <c r="I77" s="10">
        <v>1.0</v>
      </c>
      <c r="J77" s="10" t="s">
        <v>119</v>
      </c>
    </row>
    <row r="78">
      <c r="A78" s="10" t="s">
        <v>65</v>
      </c>
      <c r="B78" s="19">
        <v>0.12299768518518518</v>
      </c>
      <c r="C78" s="10" t="s">
        <v>69</v>
      </c>
      <c r="D78" s="10" t="s">
        <v>120</v>
      </c>
      <c r="E78" s="13">
        <v>7.0</v>
      </c>
      <c r="F78" s="16"/>
      <c r="J78" s="10" t="s">
        <v>121</v>
      </c>
    </row>
    <row r="79">
      <c r="A79" s="10" t="s">
        <v>65</v>
      </c>
      <c r="B79" s="19">
        <v>0.12306712962962962</v>
      </c>
      <c r="C79" s="10" t="s">
        <v>69</v>
      </c>
      <c r="D79" s="10" t="s">
        <v>120</v>
      </c>
      <c r="E79" s="13">
        <v>10.0</v>
      </c>
      <c r="F79" s="16"/>
      <c r="J79" s="10" t="s">
        <v>122</v>
      </c>
    </row>
    <row r="80">
      <c r="A80" s="10" t="s">
        <v>65</v>
      </c>
      <c r="B80" s="19">
        <v>0.12427083333333333</v>
      </c>
      <c r="C80" s="10" t="s">
        <v>69</v>
      </c>
      <c r="D80" s="10" t="s">
        <v>80</v>
      </c>
      <c r="E80" s="13">
        <v>19.0</v>
      </c>
      <c r="F80" s="13">
        <v>16.0</v>
      </c>
    </row>
    <row r="81">
      <c r="A81" s="10" t="s">
        <v>65</v>
      </c>
      <c r="B81" s="10" t="s">
        <v>123</v>
      </c>
      <c r="C81" s="10" t="s">
        <v>69</v>
      </c>
      <c r="D81" s="10" t="s">
        <v>83</v>
      </c>
      <c r="E81" s="13">
        <v>14.0</v>
      </c>
      <c r="F81" s="13">
        <v>13.0</v>
      </c>
    </row>
    <row r="82">
      <c r="A82" s="10" t="s">
        <v>65</v>
      </c>
      <c r="B82" s="19">
        <v>0.1266087962962963</v>
      </c>
      <c r="C82" s="10" t="s">
        <v>72</v>
      </c>
      <c r="D82" s="10" t="s">
        <v>80</v>
      </c>
      <c r="E82" s="13">
        <v>8.0</v>
      </c>
      <c r="F82" s="13">
        <v>6.0</v>
      </c>
    </row>
    <row r="83">
      <c r="A83" s="10" t="s">
        <v>65</v>
      </c>
      <c r="B83" s="19">
        <v>0.1268287037037037</v>
      </c>
      <c r="C83" s="10" t="s">
        <v>69</v>
      </c>
      <c r="D83" s="10" t="s">
        <v>73</v>
      </c>
      <c r="E83" s="13" t="s">
        <v>88</v>
      </c>
      <c r="F83" s="13">
        <v>1.0</v>
      </c>
    </row>
    <row r="84">
      <c r="A84" s="10" t="s">
        <v>65</v>
      </c>
      <c r="B84" s="19">
        <v>0.12753472222222223</v>
      </c>
      <c r="C84" s="10" t="s">
        <v>69</v>
      </c>
      <c r="D84" s="10" t="s">
        <v>80</v>
      </c>
      <c r="E84" s="13">
        <v>16.0</v>
      </c>
      <c r="F84" s="13">
        <v>13.0</v>
      </c>
    </row>
    <row r="85">
      <c r="A85" s="10" t="s">
        <v>65</v>
      </c>
      <c r="B85" s="19">
        <v>0.13119212962962962</v>
      </c>
      <c r="C85" s="10" t="s">
        <v>72</v>
      </c>
      <c r="D85" s="10" t="s">
        <v>80</v>
      </c>
      <c r="E85" s="13" t="s">
        <v>88</v>
      </c>
      <c r="F85" s="13">
        <v>1.0</v>
      </c>
    </row>
    <row r="86">
      <c r="A86" s="10" t="s">
        <v>124</v>
      </c>
      <c r="B86" s="19">
        <v>0.011793981481481482</v>
      </c>
      <c r="C86" s="10" t="s">
        <v>70</v>
      </c>
      <c r="D86" s="10" t="s">
        <v>125</v>
      </c>
      <c r="E86" s="13">
        <v>17.0</v>
      </c>
      <c r="F86" s="13">
        <v>11.0</v>
      </c>
    </row>
    <row r="87">
      <c r="A87" s="10" t="s">
        <v>124</v>
      </c>
      <c r="B87" s="19">
        <v>0.01255787037037037</v>
      </c>
      <c r="C87" s="10" t="s">
        <v>70</v>
      </c>
      <c r="D87" s="10" t="s">
        <v>67</v>
      </c>
      <c r="E87" s="13">
        <v>21.0</v>
      </c>
      <c r="F87" s="13">
        <v>18.0</v>
      </c>
    </row>
    <row r="88">
      <c r="A88" s="10" t="s">
        <v>124</v>
      </c>
      <c r="B88" s="19">
        <v>0.01394675925925926</v>
      </c>
      <c r="C88" s="10" t="s">
        <v>70</v>
      </c>
      <c r="D88" s="10" t="s">
        <v>126</v>
      </c>
      <c r="E88" s="13">
        <v>11.0</v>
      </c>
      <c r="F88" s="13">
        <v>8.0</v>
      </c>
    </row>
    <row r="89">
      <c r="A89" s="10" t="s">
        <v>124</v>
      </c>
      <c r="B89" s="19">
        <v>0.014409722222222223</v>
      </c>
      <c r="C89" s="10" t="s">
        <v>70</v>
      </c>
      <c r="D89" s="10" t="s">
        <v>125</v>
      </c>
      <c r="E89" s="13">
        <v>19.0</v>
      </c>
      <c r="F89" s="13">
        <v>13.0</v>
      </c>
    </row>
    <row r="90">
      <c r="A90" s="10" t="s">
        <v>124</v>
      </c>
      <c r="B90" s="19">
        <v>0.015</v>
      </c>
      <c r="C90" s="10" t="s">
        <v>70</v>
      </c>
      <c r="D90" s="10" t="s">
        <v>125</v>
      </c>
      <c r="E90" s="13">
        <v>10.0</v>
      </c>
      <c r="F90" s="13">
        <v>4.0</v>
      </c>
    </row>
    <row r="91">
      <c r="A91" s="10" t="s">
        <v>124</v>
      </c>
      <c r="B91" s="19">
        <v>0.01747685185185185</v>
      </c>
      <c r="C91" s="10" t="s">
        <v>70</v>
      </c>
      <c r="D91" s="10" t="s">
        <v>79</v>
      </c>
      <c r="E91" s="13">
        <v>10.0</v>
      </c>
      <c r="F91" s="13">
        <v>8.0</v>
      </c>
    </row>
    <row r="92">
      <c r="A92" s="10" t="s">
        <v>124</v>
      </c>
      <c r="B92" s="19">
        <v>0.021666666666666667</v>
      </c>
      <c r="C92" s="10" t="s">
        <v>72</v>
      </c>
      <c r="D92" s="10" t="s">
        <v>127</v>
      </c>
      <c r="E92" s="13" t="s">
        <v>68</v>
      </c>
      <c r="F92" s="13">
        <v>20.0</v>
      </c>
    </row>
    <row r="93">
      <c r="A93" s="10" t="s">
        <v>124</v>
      </c>
      <c r="B93" s="19">
        <v>0.02834490740740741</v>
      </c>
      <c r="C93" s="10" t="s">
        <v>66</v>
      </c>
      <c r="D93" s="10" t="s">
        <v>127</v>
      </c>
      <c r="E93" s="13">
        <v>16.0</v>
      </c>
      <c r="F93" s="13">
        <v>12.0</v>
      </c>
    </row>
    <row r="94">
      <c r="A94" s="10" t="s">
        <v>124</v>
      </c>
      <c r="B94" s="19">
        <v>0.02962962962962963</v>
      </c>
      <c r="C94" s="10" t="s">
        <v>66</v>
      </c>
      <c r="D94" s="10" t="s">
        <v>80</v>
      </c>
      <c r="E94" s="13">
        <v>24.0</v>
      </c>
      <c r="F94" s="13">
        <v>18.0</v>
      </c>
    </row>
    <row r="95">
      <c r="A95" s="10" t="s">
        <v>124</v>
      </c>
      <c r="B95" s="19">
        <v>0.03810185185185185</v>
      </c>
      <c r="C95" s="10" t="s">
        <v>70</v>
      </c>
      <c r="D95" s="10" t="s">
        <v>71</v>
      </c>
      <c r="E95" s="13" t="s">
        <v>68</v>
      </c>
      <c r="F95" s="13">
        <v>20.0</v>
      </c>
    </row>
    <row r="96">
      <c r="A96" s="10" t="s">
        <v>124</v>
      </c>
      <c r="B96" s="19">
        <v>0.04306712962962963</v>
      </c>
      <c r="C96" s="10" t="s">
        <v>70</v>
      </c>
      <c r="D96" s="10" t="s">
        <v>83</v>
      </c>
      <c r="E96" s="13">
        <v>16.0</v>
      </c>
      <c r="F96" s="13">
        <v>15.0</v>
      </c>
    </row>
    <row r="97">
      <c r="A97" s="10" t="s">
        <v>124</v>
      </c>
      <c r="B97" s="19">
        <v>0.0430787037037037</v>
      </c>
      <c r="C97" s="10" t="s">
        <v>72</v>
      </c>
      <c r="D97" s="10" t="s">
        <v>83</v>
      </c>
      <c r="E97" s="13">
        <v>16.0</v>
      </c>
      <c r="F97" s="13">
        <v>16.0</v>
      </c>
    </row>
    <row r="98">
      <c r="A98" s="10" t="s">
        <v>124</v>
      </c>
      <c r="B98" s="19">
        <v>0.04599537037037037</v>
      </c>
      <c r="C98" s="10" t="s">
        <v>74</v>
      </c>
      <c r="D98" s="10" t="s">
        <v>73</v>
      </c>
      <c r="E98" s="13">
        <v>11.0</v>
      </c>
      <c r="F98" s="13">
        <v>3.0</v>
      </c>
    </row>
    <row r="99">
      <c r="A99" s="10" t="s">
        <v>124</v>
      </c>
      <c r="B99" s="19">
        <v>0.04886574074074074</v>
      </c>
      <c r="C99" s="10" t="s">
        <v>70</v>
      </c>
      <c r="D99" s="10" t="s">
        <v>67</v>
      </c>
      <c r="E99" s="13">
        <v>21.0</v>
      </c>
      <c r="F99" s="13">
        <v>18.0</v>
      </c>
    </row>
    <row r="100">
      <c r="A100" s="10" t="s">
        <v>124</v>
      </c>
      <c r="B100" s="19">
        <v>0.05430555555555556</v>
      </c>
      <c r="C100" s="10" t="s">
        <v>69</v>
      </c>
      <c r="D100" s="10" t="s">
        <v>128</v>
      </c>
      <c r="E100" s="13">
        <v>17.0</v>
      </c>
      <c r="F100" s="13">
        <v>12.0</v>
      </c>
    </row>
    <row r="101">
      <c r="A101" s="10" t="s">
        <v>124</v>
      </c>
      <c r="B101" s="19">
        <v>0.05951388888888889</v>
      </c>
      <c r="C101" s="10" t="s">
        <v>66</v>
      </c>
      <c r="D101" s="10" t="s">
        <v>71</v>
      </c>
      <c r="E101" s="13">
        <v>15.0</v>
      </c>
      <c r="F101" s="13">
        <v>17.0</v>
      </c>
    </row>
    <row r="102">
      <c r="A102" s="10" t="s">
        <v>124</v>
      </c>
      <c r="B102" s="19">
        <v>0.05960648148148148</v>
      </c>
      <c r="C102" s="10" t="s">
        <v>72</v>
      </c>
      <c r="D102" s="10" t="s">
        <v>80</v>
      </c>
      <c r="E102" s="13" t="s">
        <v>75</v>
      </c>
      <c r="F102" s="13" t="s">
        <v>75</v>
      </c>
    </row>
    <row r="103">
      <c r="A103" s="10" t="s">
        <v>124</v>
      </c>
      <c r="B103" s="19">
        <v>0.06528935185185185</v>
      </c>
      <c r="C103" s="10" t="s">
        <v>69</v>
      </c>
      <c r="D103" s="10" t="s">
        <v>129</v>
      </c>
      <c r="E103" s="13" t="s">
        <v>75</v>
      </c>
      <c r="F103" s="13" t="s">
        <v>75</v>
      </c>
      <c r="J103" s="10" t="s">
        <v>85</v>
      </c>
    </row>
    <row r="104">
      <c r="A104" s="10" t="s">
        <v>124</v>
      </c>
      <c r="B104" s="19">
        <v>0.06528935185185185</v>
      </c>
      <c r="C104" s="10" t="s">
        <v>69</v>
      </c>
      <c r="D104" s="10" t="s">
        <v>129</v>
      </c>
      <c r="E104" s="13">
        <v>15.0</v>
      </c>
      <c r="F104" s="13">
        <v>12.0</v>
      </c>
      <c r="J104" s="10" t="s">
        <v>86</v>
      </c>
    </row>
    <row r="105">
      <c r="A105" s="10" t="s">
        <v>124</v>
      </c>
      <c r="B105" s="19">
        <v>0.06680555555555556</v>
      </c>
      <c r="C105" s="10" t="s">
        <v>72</v>
      </c>
      <c r="D105" s="10" t="s">
        <v>129</v>
      </c>
      <c r="E105" s="13" t="s">
        <v>75</v>
      </c>
      <c r="F105" s="13" t="s">
        <v>75</v>
      </c>
      <c r="J105" s="10" t="s">
        <v>85</v>
      </c>
    </row>
    <row r="106">
      <c r="A106" s="10" t="s">
        <v>124</v>
      </c>
      <c r="B106" s="19">
        <v>0.06680555555555556</v>
      </c>
      <c r="C106" s="10" t="s">
        <v>72</v>
      </c>
      <c r="D106" s="10" t="s">
        <v>129</v>
      </c>
      <c r="E106" s="13" t="s">
        <v>68</v>
      </c>
      <c r="F106" s="13">
        <v>20.0</v>
      </c>
      <c r="J106" s="10" t="s">
        <v>86</v>
      </c>
    </row>
    <row r="107">
      <c r="A107" s="10" t="s">
        <v>124</v>
      </c>
      <c r="B107" s="19">
        <v>0.06959490740740741</v>
      </c>
      <c r="C107" s="10" t="s">
        <v>72</v>
      </c>
      <c r="D107" s="10" t="s">
        <v>67</v>
      </c>
      <c r="E107" s="13">
        <v>14.0</v>
      </c>
      <c r="F107" s="13">
        <v>11.0</v>
      </c>
    </row>
    <row r="108">
      <c r="A108" s="10" t="s">
        <v>124</v>
      </c>
      <c r="B108" s="19">
        <v>0.07024305555555556</v>
      </c>
      <c r="C108" s="10" t="s">
        <v>66</v>
      </c>
      <c r="D108" s="10" t="s">
        <v>98</v>
      </c>
      <c r="E108" s="13">
        <v>20.0</v>
      </c>
      <c r="F108" s="13">
        <v>16.0</v>
      </c>
    </row>
    <row r="109">
      <c r="A109" s="10" t="s">
        <v>124</v>
      </c>
      <c r="B109" s="19">
        <v>0.07028935185185185</v>
      </c>
      <c r="C109" s="10" t="s">
        <v>70</v>
      </c>
      <c r="D109" s="10" t="s">
        <v>98</v>
      </c>
      <c r="E109" s="13">
        <v>16.0</v>
      </c>
      <c r="F109" s="13">
        <v>15.0</v>
      </c>
    </row>
    <row r="110">
      <c r="A110" s="10" t="s">
        <v>124</v>
      </c>
      <c r="B110" s="19">
        <v>0.07068287037037037</v>
      </c>
      <c r="C110" s="10" t="s">
        <v>72</v>
      </c>
      <c r="D110" s="10" t="s">
        <v>98</v>
      </c>
      <c r="E110" s="13" t="s">
        <v>68</v>
      </c>
      <c r="F110" s="13">
        <v>20.0</v>
      </c>
    </row>
    <row r="111">
      <c r="A111" s="10" t="s">
        <v>124</v>
      </c>
      <c r="B111" s="19">
        <v>0.07297453703703703</v>
      </c>
      <c r="C111" s="10" t="s">
        <v>69</v>
      </c>
      <c r="D111" s="10" t="s">
        <v>83</v>
      </c>
      <c r="E111" s="13">
        <v>16.0</v>
      </c>
      <c r="F111" s="13">
        <v>15.0</v>
      </c>
    </row>
    <row r="112">
      <c r="A112" s="10" t="s">
        <v>124</v>
      </c>
      <c r="B112" s="19">
        <v>0.07645833333333334</v>
      </c>
      <c r="C112" s="10" t="s">
        <v>69</v>
      </c>
      <c r="D112" s="10" t="s">
        <v>80</v>
      </c>
      <c r="E112" s="13">
        <v>17.0</v>
      </c>
      <c r="F112" s="13">
        <v>14.0</v>
      </c>
    </row>
    <row r="113">
      <c r="A113" s="10" t="s">
        <v>124</v>
      </c>
      <c r="B113" s="19">
        <v>0.07922453703703704</v>
      </c>
      <c r="C113" s="10" t="s">
        <v>69</v>
      </c>
      <c r="D113" s="10" t="s">
        <v>83</v>
      </c>
      <c r="E113" s="13">
        <v>12.0</v>
      </c>
      <c r="F113" s="13">
        <v>11.0</v>
      </c>
    </row>
    <row r="114">
      <c r="A114" s="10" t="s">
        <v>124</v>
      </c>
      <c r="B114" s="19">
        <v>0.09915509259259259</v>
      </c>
      <c r="C114" s="10" t="s">
        <v>69</v>
      </c>
      <c r="D114" s="10" t="s">
        <v>67</v>
      </c>
      <c r="E114" s="13">
        <v>11.0</v>
      </c>
      <c r="F114" s="13">
        <v>8.0</v>
      </c>
    </row>
    <row r="115">
      <c r="A115" s="10" t="s">
        <v>124</v>
      </c>
      <c r="B115" s="19">
        <v>0.09918981481481481</v>
      </c>
      <c r="C115" s="10" t="s">
        <v>66</v>
      </c>
      <c r="D115" s="10" t="s">
        <v>67</v>
      </c>
      <c r="E115" s="13">
        <v>11.0</v>
      </c>
      <c r="F115" s="13">
        <v>11.0</v>
      </c>
    </row>
    <row r="116">
      <c r="A116" s="10" t="s">
        <v>124</v>
      </c>
      <c r="B116" s="19">
        <v>0.10540509259259259</v>
      </c>
      <c r="C116" s="10" t="s">
        <v>72</v>
      </c>
      <c r="D116" s="10" t="s">
        <v>130</v>
      </c>
      <c r="E116" s="13">
        <v>9.0</v>
      </c>
      <c r="F116" s="13">
        <v>9.0</v>
      </c>
    </row>
    <row r="117">
      <c r="A117" s="10" t="s">
        <v>124</v>
      </c>
      <c r="B117" s="19">
        <v>0.11027777777777778</v>
      </c>
      <c r="C117" s="10" t="s">
        <v>82</v>
      </c>
      <c r="D117" s="10" t="s">
        <v>83</v>
      </c>
      <c r="E117" s="13">
        <v>12.0</v>
      </c>
      <c r="F117" s="13">
        <v>6.0</v>
      </c>
      <c r="J117" s="10" t="s">
        <v>86</v>
      </c>
    </row>
    <row r="118">
      <c r="A118" s="10" t="s">
        <v>124</v>
      </c>
      <c r="B118" s="19">
        <v>0.11027777777777778</v>
      </c>
      <c r="C118" s="10" t="s">
        <v>82</v>
      </c>
      <c r="D118" s="10" t="s">
        <v>83</v>
      </c>
      <c r="E118" s="13" t="s">
        <v>75</v>
      </c>
      <c r="F118" s="13" t="s">
        <v>75</v>
      </c>
      <c r="J118" s="10" t="s">
        <v>85</v>
      </c>
    </row>
    <row r="119">
      <c r="A119" s="10" t="s">
        <v>124</v>
      </c>
      <c r="B119" s="19">
        <v>0.11452546296296297</v>
      </c>
      <c r="C119" s="10" t="s">
        <v>82</v>
      </c>
      <c r="D119" s="10" t="s">
        <v>83</v>
      </c>
      <c r="E119" s="13">
        <v>21.0</v>
      </c>
      <c r="F119" s="13">
        <v>15.0</v>
      </c>
    </row>
    <row r="120">
      <c r="A120" s="10" t="s">
        <v>124</v>
      </c>
      <c r="B120" s="19">
        <v>0.11460648148148148</v>
      </c>
      <c r="C120" s="10" t="s">
        <v>74</v>
      </c>
      <c r="D120" s="10" t="s">
        <v>83</v>
      </c>
      <c r="E120" s="13">
        <v>21.0</v>
      </c>
      <c r="F120" s="13">
        <v>16.0</v>
      </c>
    </row>
    <row r="121">
      <c r="A121" s="10" t="s">
        <v>124</v>
      </c>
      <c r="B121" s="19">
        <v>0.11880787037037037</v>
      </c>
      <c r="C121" s="10" t="s">
        <v>74</v>
      </c>
      <c r="D121" s="10" t="s">
        <v>73</v>
      </c>
      <c r="E121" s="13">
        <v>22.0</v>
      </c>
      <c r="F121" s="13">
        <v>14.0</v>
      </c>
    </row>
    <row r="122">
      <c r="A122" s="10" t="s">
        <v>124</v>
      </c>
      <c r="B122" s="19">
        <v>0.11938657407407408</v>
      </c>
      <c r="C122" s="10" t="s">
        <v>74</v>
      </c>
      <c r="D122" s="10" t="s">
        <v>73</v>
      </c>
      <c r="E122" s="13">
        <v>20.0</v>
      </c>
      <c r="F122" s="13">
        <v>12.0</v>
      </c>
    </row>
    <row r="123">
      <c r="A123" s="10" t="s">
        <v>124</v>
      </c>
      <c r="B123" s="19">
        <v>0.1302199074074074</v>
      </c>
      <c r="C123" s="10" t="s">
        <v>74</v>
      </c>
      <c r="D123" s="10" t="s">
        <v>125</v>
      </c>
      <c r="E123" s="13">
        <v>21.0</v>
      </c>
      <c r="F123" s="13">
        <v>13.0</v>
      </c>
    </row>
    <row r="124">
      <c r="A124" s="10" t="s">
        <v>124</v>
      </c>
      <c r="B124" s="19">
        <v>0.1302199074074074</v>
      </c>
      <c r="C124" s="10" t="s">
        <v>66</v>
      </c>
      <c r="D124" s="10" t="s">
        <v>125</v>
      </c>
      <c r="E124" s="13">
        <v>15.0</v>
      </c>
      <c r="F124" s="13">
        <v>15.0</v>
      </c>
    </row>
    <row r="125">
      <c r="A125" s="10" t="s">
        <v>124</v>
      </c>
      <c r="B125" s="19">
        <v>0.1302199074074074</v>
      </c>
      <c r="C125" s="10" t="s">
        <v>70</v>
      </c>
      <c r="D125" s="10" t="s">
        <v>125</v>
      </c>
      <c r="E125" s="13">
        <v>19.0</v>
      </c>
      <c r="F125" s="13">
        <v>13.0</v>
      </c>
    </row>
    <row r="126">
      <c r="A126" s="10" t="s">
        <v>124</v>
      </c>
      <c r="B126" s="19">
        <v>0.1302199074074074</v>
      </c>
      <c r="C126" s="10" t="s">
        <v>72</v>
      </c>
      <c r="D126" s="10" t="s">
        <v>125</v>
      </c>
      <c r="E126" s="13">
        <v>17.0</v>
      </c>
      <c r="F126" s="13">
        <v>14.0</v>
      </c>
    </row>
    <row r="127">
      <c r="A127" s="10" t="s">
        <v>124</v>
      </c>
      <c r="B127" s="19">
        <v>0.1302199074074074</v>
      </c>
      <c r="C127" s="10" t="s">
        <v>69</v>
      </c>
      <c r="D127" s="10" t="s">
        <v>125</v>
      </c>
      <c r="E127" s="13">
        <v>21.0</v>
      </c>
      <c r="F127" s="13">
        <v>18.0</v>
      </c>
    </row>
    <row r="128">
      <c r="A128" s="10" t="s">
        <v>124</v>
      </c>
      <c r="B128" s="19">
        <v>0.1302199074074074</v>
      </c>
      <c r="C128" s="10" t="s">
        <v>82</v>
      </c>
      <c r="D128" s="10" t="s">
        <v>125</v>
      </c>
      <c r="E128" s="13">
        <v>12.0</v>
      </c>
      <c r="F128" s="13">
        <v>11.0</v>
      </c>
    </row>
    <row r="129">
      <c r="A129" s="10" t="s">
        <v>124</v>
      </c>
      <c r="B129" s="19">
        <v>0.13141203703703705</v>
      </c>
      <c r="C129" s="10" t="s">
        <v>69</v>
      </c>
      <c r="D129" s="10" t="s">
        <v>67</v>
      </c>
      <c r="E129" s="13" t="s">
        <v>88</v>
      </c>
      <c r="F129" s="13">
        <v>1.0</v>
      </c>
    </row>
    <row r="130">
      <c r="A130" s="10" t="s">
        <v>124</v>
      </c>
      <c r="B130" s="19">
        <v>0.13141203703703705</v>
      </c>
      <c r="C130" s="10" t="s">
        <v>74</v>
      </c>
      <c r="D130" s="10" t="s">
        <v>67</v>
      </c>
      <c r="E130" s="13">
        <v>19.0</v>
      </c>
      <c r="F130" s="13">
        <v>19.0</v>
      </c>
    </row>
    <row r="131">
      <c r="A131" s="10" t="s">
        <v>124</v>
      </c>
      <c r="B131" s="19">
        <v>0.13141203703703705</v>
      </c>
      <c r="C131" s="10" t="s">
        <v>72</v>
      </c>
      <c r="D131" s="10" t="s">
        <v>67</v>
      </c>
      <c r="E131" s="13">
        <v>12.0</v>
      </c>
      <c r="F131" s="13">
        <v>9.0</v>
      </c>
    </row>
    <row r="132">
      <c r="A132" s="10" t="s">
        <v>124</v>
      </c>
      <c r="B132" s="19">
        <v>0.13141203703703705</v>
      </c>
      <c r="C132" s="10" t="s">
        <v>66</v>
      </c>
      <c r="D132" s="10" t="s">
        <v>67</v>
      </c>
      <c r="E132" s="13">
        <v>9.0</v>
      </c>
      <c r="F132" s="13">
        <v>9.0</v>
      </c>
    </row>
    <row r="133">
      <c r="A133" s="10" t="s">
        <v>124</v>
      </c>
      <c r="B133" s="19">
        <v>0.13141203703703705</v>
      </c>
      <c r="C133" s="10" t="s">
        <v>70</v>
      </c>
      <c r="D133" s="10" t="s">
        <v>67</v>
      </c>
      <c r="E133" s="13">
        <v>18.0</v>
      </c>
      <c r="F133" s="13">
        <v>15.0</v>
      </c>
    </row>
    <row r="134">
      <c r="A134" s="10" t="s">
        <v>124</v>
      </c>
      <c r="B134" s="19">
        <v>0.13141203703703705</v>
      </c>
      <c r="C134" s="10" t="s">
        <v>82</v>
      </c>
      <c r="D134" s="10" t="s">
        <v>67</v>
      </c>
      <c r="E134" s="13">
        <v>10.0</v>
      </c>
      <c r="F134" s="13">
        <v>7.0</v>
      </c>
    </row>
    <row r="135">
      <c r="A135" s="10" t="s">
        <v>124</v>
      </c>
      <c r="B135" s="19">
        <v>0.13258101851851853</v>
      </c>
      <c r="C135" s="10" t="s">
        <v>72</v>
      </c>
      <c r="D135" s="10" t="s">
        <v>131</v>
      </c>
      <c r="E135" s="13">
        <v>17.0</v>
      </c>
      <c r="F135" s="13">
        <v>17.0</v>
      </c>
    </row>
    <row r="136">
      <c r="A136" s="10" t="s">
        <v>124</v>
      </c>
      <c r="B136" s="19">
        <v>0.1338425925925926</v>
      </c>
      <c r="C136" s="10" t="s">
        <v>69</v>
      </c>
      <c r="D136" s="10" t="s">
        <v>98</v>
      </c>
      <c r="E136" s="13">
        <v>4.0</v>
      </c>
      <c r="F136" s="13">
        <v>3.0</v>
      </c>
    </row>
    <row r="137">
      <c r="A137" s="10" t="s">
        <v>124</v>
      </c>
      <c r="B137" s="19">
        <v>0.13446759259259258</v>
      </c>
      <c r="C137" s="10" t="s">
        <v>74</v>
      </c>
      <c r="D137" s="10" t="s">
        <v>125</v>
      </c>
      <c r="E137" s="13">
        <v>13.0</v>
      </c>
      <c r="F137" s="13">
        <v>5.0</v>
      </c>
    </row>
    <row r="138">
      <c r="A138" s="10" t="s">
        <v>124</v>
      </c>
      <c r="B138" s="19">
        <v>0.13446759259259258</v>
      </c>
      <c r="C138" s="10" t="s">
        <v>66</v>
      </c>
      <c r="D138" s="10" t="s">
        <v>125</v>
      </c>
      <c r="E138" s="13">
        <v>9.0</v>
      </c>
      <c r="F138" s="13">
        <v>9.0</v>
      </c>
    </row>
    <row r="139">
      <c r="A139" s="10" t="s">
        <v>124</v>
      </c>
      <c r="B139" s="19">
        <v>0.13446759259259258</v>
      </c>
      <c r="C139" s="10" t="s">
        <v>70</v>
      </c>
      <c r="D139" s="10" t="s">
        <v>125</v>
      </c>
      <c r="E139" s="13">
        <v>9.0</v>
      </c>
      <c r="F139" s="13">
        <v>3.0</v>
      </c>
    </row>
    <row r="140">
      <c r="A140" s="10" t="s">
        <v>124</v>
      </c>
      <c r="B140" s="19">
        <v>0.13446759259259258</v>
      </c>
      <c r="C140" s="10" t="s">
        <v>72</v>
      </c>
      <c r="D140" s="10" t="s">
        <v>125</v>
      </c>
      <c r="E140" s="13">
        <v>7.0</v>
      </c>
      <c r="F140" s="13">
        <v>4.0</v>
      </c>
    </row>
    <row r="141">
      <c r="A141" s="10" t="s">
        <v>124</v>
      </c>
      <c r="B141" s="19">
        <v>0.13446759259259258</v>
      </c>
      <c r="C141" s="10" t="s">
        <v>69</v>
      </c>
      <c r="D141" s="10" t="s">
        <v>125</v>
      </c>
      <c r="E141" s="13">
        <v>19.0</v>
      </c>
      <c r="F141" s="13">
        <v>16.0</v>
      </c>
    </row>
    <row r="142">
      <c r="A142" s="10" t="s">
        <v>124</v>
      </c>
      <c r="B142" s="19">
        <v>0.13446759259259258</v>
      </c>
      <c r="C142" s="10" t="s">
        <v>82</v>
      </c>
      <c r="D142" s="10" t="s">
        <v>125</v>
      </c>
      <c r="E142" s="13">
        <v>15.0</v>
      </c>
      <c r="F142" s="13">
        <v>14.0</v>
      </c>
    </row>
    <row r="143">
      <c r="A143" s="10" t="s">
        <v>124</v>
      </c>
      <c r="B143" s="19">
        <v>0.13597222222222222</v>
      </c>
      <c r="C143" s="10" t="s">
        <v>74</v>
      </c>
      <c r="D143" s="10" t="s">
        <v>80</v>
      </c>
      <c r="E143" s="13">
        <v>0.0</v>
      </c>
      <c r="F143" s="13">
        <v>3.0</v>
      </c>
      <c r="J143" s="10" t="s">
        <v>85</v>
      </c>
    </row>
    <row r="144">
      <c r="A144" s="10" t="s">
        <v>124</v>
      </c>
      <c r="B144" s="19">
        <v>0.13597222222222222</v>
      </c>
      <c r="C144" s="10" t="s">
        <v>74</v>
      </c>
      <c r="D144" s="10" t="s">
        <v>80</v>
      </c>
      <c r="E144" s="13">
        <v>4.0</v>
      </c>
      <c r="F144" s="13">
        <v>7.0</v>
      </c>
      <c r="J144" s="10" t="s">
        <v>86</v>
      </c>
    </row>
    <row r="145">
      <c r="A145" s="10" t="s">
        <v>124</v>
      </c>
      <c r="B145" s="19">
        <v>0.13729166666666667</v>
      </c>
      <c r="C145" s="10" t="s">
        <v>82</v>
      </c>
      <c r="D145" s="10" t="s">
        <v>80</v>
      </c>
      <c r="E145" s="13" t="s">
        <v>68</v>
      </c>
      <c r="F145" s="13">
        <v>20.0</v>
      </c>
    </row>
    <row r="146">
      <c r="A146" s="10" t="s">
        <v>124</v>
      </c>
      <c r="B146" s="19">
        <v>0.14048611111111112</v>
      </c>
      <c r="C146" s="10" t="s">
        <v>66</v>
      </c>
      <c r="D146" s="10" t="s">
        <v>80</v>
      </c>
      <c r="E146" s="13">
        <v>13.0</v>
      </c>
      <c r="F146" s="13">
        <v>7.0</v>
      </c>
    </row>
    <row r="147">
      <c r="A147" s="10" t="s">
        <v>124</v>
      </c>
      <c r="B147" s="19">
        <v>0.14217592592592593</v>
      </c>
      <c r="C147" s="10" t="s">
        <v>82</v>
      </c>
      <c r="D147" s="10" t="s">
        <v>132</v>
      </c>
      <c r="E147" s="13">
        <v>10.0</v>
      </c>
      <c r="F147" s="16"/>
    </row>
    <row r="148">
      <c r="A148" s="10" t="s">
        <v>124</v>
      </c>
      <c r="B148" s="19">
        <v>0.14248842592592592</v>
      </c>
      <c r="C148" s="10" t="s">
        <v>66</v>
      </c>
      <c r="D148" s="10" t="s">
        <v>83</v>
      </c>
      <c r="E148" s="13">
        <v>16.0</v>
      </c>
      <c r="F148" s="13">
        <v>12.0</v>
      </c>
    </row>
    <row r="149">
      <c r="A149" s="10" t="s">
        <v>124</v>
      </c>
      <c r="B149" s="19">
        <v>0.14248842592592592</v>
      </c>
      <c r="C149" s="10" t="s">
        <v>82</v>
      </c>
      <c r="D149" s="10" t="s">
        <v>83</v>
      </c>
      <c r="E149" s="13">
        <v>10.0</v>
      </c>
      <c r="F149" s="13">
        <v>4.0</v>
      </c>
    </row>
    <row r="150">
      <c r="A150" s="10" t="s">
        <v>124</v>
      </c>
      <c r="B150" s="19">
        <v>0.14299768518518519</v>
      </c>
      <c r="C150" s="10" t="s">
        <v>66</v>
      </c>
      <c r="D150" s="10" t="s">
        <v>132</v>
      </c>
      <c r="E150" s="13">
        <v>10.0</v>
      </c>
      <c r="F150" s="13">
        <v>8.0</v>
      </c>
    </row>
    <row r="151">
      <c r="A151" s="10" t="s">
        <v>124</v>
      </c>
      <c r="B151" s="19">
        <v>0.14395833333333333</v>
      </c>
      <c r="C151" s="10" t="s">
        <v>70</v>
      </c>
      <c r="D151" s="10" t="s">
        <v>125</v>
      </c>
      <c r="E151" s="13">
        <v>21.0</v>
      </c>
      <c r="F151" s="13">
        <v>15.0</v>
      </c>
    </row>
    <row r="152">
      <c r="A152" s="10" t="s">
        <v>124</v>
      </c>
      <c r="B152" s="19">
        <v>0.14395833333333333</v>
      </c>
      <c r="C152" s="10" t="s">
        <v>72</v>
      </c>
      <c r="D152" s="10" t="s">
        <v>125</v>
      </c>
      <c r="E152" s="13">
        <v>17.0</v>
      </c>
      <c r="F152" s="13">
        <v>14.0</v>
      </c>
    </row>
    <row r="153">
      <c r="A153" s="10" t="s">
        <v>124</v>
      </c>
      <c r="B153" s="19">
        <v>0.14395833333333333</v>
      </c>
      <c r="C153" s="10" t="s">
        <v>69</v>
      </c>
      <c r="D153" s="10" t="s">
        <v>125</v>
      </c>
      <c r="E153" s="13">
        <v>18.0</v>
      </c>
      <c r="F153" s="13">
        <v>15.0</v>
      </c>
    </row>
    <row r="154">
      <c r="A154" s="10" t="s">
        <v>124</v>
      </c>
      <c r="B154" s="19">
        <v>0.14395833333333333</v>
      </c>
      <c r="C154" s="10" t="s">
        <v>74</v>
      </c>
      <c r="D154" s="10" t="s">
        <v>125</v>
      </c>
      <c r="E154" s="13">
        <v>25.0</v>
      </c>
      <c r="F154" s="13">
        <v>17.0</v>
      </c>
    </row>
    <row r="155">
      <c r="A155" s="10" t="s">
        <v>124</v>
      </c>
      <c r="B155" s="19">
        <v>0.15208333333333332</v>
      </c>
      <c r="C155" s="10" t="s">
        <v>74</v>
      </c>
      <c r="D155" s="10" t="s">
        <v>125</v>
      </c>
      <c r="E155" s="13">
        <v>21.0</v>
      </c>
      <c r="F155" s="13">
        <v>13.0</v>
      </c>
    </row>
    <row r="156">
      <c r="A156" s="10" t="s">
        <v>124</v>
      </c>
      <c r="B156" s="19">
        <v>0.15209490740740741</v>
      </c>
      <c r="C156" s="10" t="s">
        <v>70</v>
      </c>
      <c r="D156" s="10" t="s">
        <v>125</v>
      </c>
      <c r="E156" s="13">
        <v>13.0</v>
      </c>
      <c r="F156" s="13">
        <v>7.0</v>
      </c>
    </row>
    <row r="157">
      <c r="A157" s="10" t="s">
        <v>124</v>
      </c>
      <c r="B157" s="19">
        <v>0.15211805555555555</v>
      </c>
      <c r="C157" s="10" t="s">
        <v>72</v>
      </c>
      <c r="D157" s="10" t="s">
        <v>125</v>
      </c>
      <c r="E157" s="13" t="s">
        <v>75</v>
      </c>
      <c r="F157" s="13" t="s">
        <v>75</v>
      </c>
      <c r="J157" s="10" t="s">
        <v>85</v>
      </c>
    </row>
    <row r="158">
      <c r="A158" s="10" t="s">
        <v>124</v>
      </c>
      <c r="B158" s="19">
        <v>0.15211805555555555</v>
      </c>
      <c r="C158" s="10" t="s">
        <v>72</v>
      </c>
      <c r="D158" s="10" t="s">
        <v>125</v>
      </c>
      <c r="E158" s="13">
        <v>13.0</v>
      </c>
      <c r="F158" s="13">
        <v>10.0</v>
      </c>
      <c r="J158" s="10" t="s">
        <v>86</v>
      </c>
    </row>
    <row r="159">
      <c r="A159" s="10" t="s">
        <v>124</v>
      </c>
      <c r="B159" s="19">
        <v>0.15215277777777778</v>
      </c>
      <c r="C159" s="10" t="s">
        <v>69</v>
      </c>
      <c r="D159" s="10" t="s">
        <v>125</v>
      </c>
      <c r="E159" s="13">
        <v>12.0</v>
      </c>
      <c r="F159" s="13">
        <v>9.0</v>
      </c>
    </row>
    <row r="160">
      <c r="A160" s="10" t="s">
        <v>124</v>
      </c>
      <c r="B160" s="19">
        <v>0.15390046296296298</v>
      </c>
      <c r="C160" s="10" t="s">
        <v>70</v>
      </c>
      <c r="D160" s="10" t="s">
        <v>71</v>
      </c>
      <c r="E160" s="13">
        <v>15.0</v>
      </c>
      <c r="F160" s="13">
        <v>10.0</v>
      </c>
    </row>
    <row r="161">
      <c r="A161" s="10" t="s">
        <v>124</v>
      </c>
      <c r="B161" s="19">
        <v>0.15416666666666667</v>
      </c>
      <c r="C161" s="10" t="s">
        <v>74</v>
      </c>
      <c r="D161" s="10" t="s">
        <v>125</v>
      </c>
      <c r="E161" s="13">
        <v>23.0</v>
      </c>
      <c r="F161" s="13">
        <v>15.0</v>
      </c>
    </row>
    <row r="162">
      <c r="A162" s="10" t="s">
        <v>124</v>
      </c>
      <c r="B162" s="19">
        <v>0.15416666666666667</v>
      </c>
      <c r="C162" s="10" t="s">
        <v>69</v>
      </c>
      <c r="D162" s="10" t="s">
        <v>125</v>
      </c>
      <c r="E162" s="13">
        <v>9.0</v>
      </c>
      <c r="F162" s="13">
        <v>6.0</v>
      </c>
    </row>
    <row r="163">
      <c r="A163" s="10" t="s">
        <v>124</v>
      </c>
      <c r="B163" s="19">
        <v>0.15560185185185185</v>
      </c>
      <c r="C163" s="10" t="s">
        <v>69</v>
      </c>
      <c r="D163" s="10" t="s">
        <v>127</v>
      </c>
      <c r="E163" s="13">
        <v>5.0</v>
      </c>
      <c r="F163" s="13">
        <v>2.0</v>
      </c>
    </row>
    <row r="164">
      <c r="A164" s="10" t="s">
        <v>124</v>
      </c>
      <c r="B164" s="19">
        <v>0.15765046296296295</v>
      </c>
      <c r="C164" s="10" t="s">
        <v>74</v>
      </c>
      <c r="D164" s="10" t="s">
        <v>67</v>
      </c>
      <c r="E164" s="13" t="s">
        <v>88</v>
      </c>
      <c r="F164" s="13">
        <v>1.0</v>
      </c>
    </row>
    <row r="165">
      <c r="A165" s="10" t="s">
        <v>124</v>
      </c>
      <c r="B165" s="19">
        <v>0.15560185185185185</v>
      </c>
      <c r="C165" s="10" t="s">
        <v>69</v>
      </c>
      <c r="D165" s="10" t="s">
        <v>67</v>
      </c>
      <c r="E165" s="13">
        <v>17.0</v>
      </c>
      <c r="F165" s="13">
        <v>14.0</v>
      </c>
    </row>
    <row r="166">
      <c r="A166" s="10" t="s">
        <v>124</v>
      </c>
      <c r="B166" s="19">
        <v>0.16467592592592592</v>
      </c>
      <c r="C166" s="10" t="s">
        <v>70</v>
      </c>
      <c r="D166" s="10" t="s">
        <v>80</v>
      </c>
      <c r="E166" s="13">
        <v>15.0</v>
      </c>
      <c r="F166" s="13">
        <v>12.0</v>
      </c>
    </row>
    <row r="167">
      <c r="A167" s="10" t="s">
        <v>124</v>
      </c>
      <c r="B167" s="19">
        <v>0.16556712962962963</v>
      </c>
      <c r="C167" s="10" t="s">
        <v>74</v>
      </c>
      <c r="D167" s="10" t="s">
        <v>125</v>
      </c>
      <c r="E167" s="13">
        <v>22.0</v>
      </c>
      <c r="F167" s="13">
        <v>14.0</v>
      </c>
    </row>
    <row r="168">
      <c r="A168" s="10" t="s">
        <v>124</v>
      </c>
      <c r="B168" s="19">
        <v>0.16556712962962963</v>
      </c>
      <c r="C168" s="10" t="s">
        <v>69</v>
      </c>
      <c r="D168" s="10" t="s">
        <v>125</v>
      </c>
      <c r="E168" s="13" t="s">
        <v>68</v>
      </c>
      <c r="F168" s="13">
        <v>20.0</v>
      </c>
    </row>
    <row r="169">
      <c r="A169" s="10" t="s">
        <v>124</v>
      </c>
      <c r="B169" s="19">
        <v>0.16793981481481482</v>
      </c>
      <c r="C169" s="10" t="s">
        <v>70</v>
      </c>
      <c r="D169" s="10" t="s">
        <v>71</v>
      </c>
      <c r="E169" s="13" t="s">
        <v>68</v>
      </c>
      <c r="F169" s="13">
        <v>20.0</v>
      </c>
    </row>
    <row r="170">
      <c r="A170" s="10" t="s">
        <v>124</v>
      </c>
      <c r="B170" s="19">
        <v>0.1688888888888889</v>
      </c>
      <c r="C170" s="10" t="s">
        <v>69</v>
      </c>
      <c r="D170" s="10" t="s">
        <v>71</v>
      </c>
      <c r="E170" s="13">
        <v>7.0</v>
      </c>
      <c r="F170" s="13">
        <v>4.0</v>
      </c>
    </row>
    <row r="171">
      <c r="A171" s="10" t="s">
        <v>133</v>
      </c>
      <c r="B171" s="19">
        <v>0.0065625</v>
      </c>
      <c r="C171" s="10" t="s">
        <v>70</v>
      </c>
      <c r="D171" s="10" t="s">
        <v>87</v>
      </c>
      <c r="E171" s="13" t="s">
        <v>68</v>
      </c>
      <c r="F171" s="13">
        <v>20.0</v>
      </c>
    </row>
    <row r="172">
      <c r="A172" s="10" t="s">
        <v>133</v>
      </c>
      <c r="B172" s="19">
        <v>0.006643518518518518</v>
      </c>
      <c r="C172" s="10" t="s">
        <v>74</v>
      </c>
      <c r="D172" s="10" t="s">
        <v>87</v>
      </c>
      <c r="E172" s="13" t="s">
        <v>88</v>
      </c>
      <c r="F172" s="13">
        <v>1.0</v>
      </c>
    </row>
    <row r="173">
      <c r="A173" s="10" t="s">
        <v>133</v>
      </c>
      <c r="B173" s="19">
        <v>0.006724537037037037</v>
      </c>
      <c r="C173" s="10" t="s">
        <v>69</v>
      </c>
      <c r="D173" s="10" t="s">
        <v>87</v>
      </c>
      <c r="E173" s="13" t="s">
        <v>88</v>
      </c>
      <c r="F173" s="13">
        <v>1.0</v>
      </c>
    </row>
    <row r="174">
      <c r="A174" s="10" t="s">
        <v>133</v>
      </c>
      <c r="B174" s="19">
        <v>0.0069791666666666665</v>
      </c>
      <c r="C174" s="10" t="s">
        <v>82</v>
      </c>
      <c r="D174" s="10" t="s">
        <v>87</v>
      </c>
      <c r="E174" s="13">
        <v>11.0</v>
      </c>
      <c r="F174" s="13">
        <v>10.0</v>
      </c>
    </row>
    <row r="175">
      <c r="A175" s="10" t="s">
        <v>133</v>
      </c>
      <c r="B175" s="19">
        <v>0.007071759259259259</v>
      </c>
      <c r="C175" s="10" t="s">
        <v>72</v>
      </c>
      <c r="D175" s="10" t="s">
        <v>87</v>
      </c>
      <c r="E175" s="13">
        <v>8.0</v>
      </c>
      <c r="F175" s="13">
        <v>5.0</v>
      </c>
    </row>
    <row r="176">
      <c r="A176" s="10" t="s">
        <v>133</v>
      </c>
      <c r="B176" s="19">
        <v>0.007152777777777778</v>
      </c>
      <c r="C176" s="10" t="s">
        <v>66</v>
      </c>
      <c r="D176" s="10" t="s">
        <v>87</v>
      </c>
      <c r="E176" s="13">
        <v>3.0</v>
      </c>
      <c r="F176" s="13">
        <v>3.0</v>
      </c>
    </row>
    <row r="177">
      <c r="A177" s="10" t="s">
        <v>133</v>
      </c>
      <c r="B177" s="19">
        <v>0.010532407407407407</v>
      </c>
      <c r="C177" s="10" t="s">
        <v>70</v>
      </c>
      <c r="D177" s="10" t="s">
        <v>79</v>
      </c>
      <c r="E177" s="13">
        <v>9.0</v>
      </c>
      <c r="F177" s="13">
        <v>5.0</v>
      </c>
    </row>
    <row r="178">
      <c r="A178" s="10" t="s">
        <v>133</v>
      </c>
      <c r="B178" s="19">
        <v>0.01070601851851852</v>
      </c>
      <c r="C178" s="10" t="s">
        <v>70</v>
      </c>
      <c r="D178" s="10" t="s">
        <v>91</v>
      </c>
      <c r="E178" s="13">
        <v>8.0</v>
      </c>
      <c r="F178" s="16"/>
      <c r="H178" s="10" t="s">
        <v>134</v>
      </c>
    </row>
    <row r="179">
      <c r="A179" s="10" t="s">
        <v>133</v>
      </c>
      <c r="B179" s="19">
        <v>0.011168981481481481</v>
      </c>
      <c r="C179" s="10" t="s">
        <v>70</v>
      </c>
      <c r="D179" s="10" t="s">
        <v>93</v>
      </c>
      <c r="E179" s="13">
        <v>19.0</v>
      </c>
      <c r="F179" s="13">
        <v>13.0</v>
      </c>
      <c r="J179" s="10" t="s">
        <v>99</v>
      </c>
    </row>
    <row r="180">
      <c r="A180" s="10" t="s">
        <v>133</v>
      </c>
      <c r="B180" s="19">
        <v>0.011238425925925926</v>
      </c>
      <c r="C180" s="10" t="s">
        <v>70</v>
      </c>
      <c r="D180" s="10" t="s">
        <v>93</v>
      </c>
      <c r="E180" s="13" t="s">
        <v>88</v>
      </c>
      <c r="F180" s="13">
        <v>1.0</v>
      </c>
      <c r="J180" s="10" t="s">
        <v>99</v>
      </c>
    </row>
    <row r="181">
      <c r="A181" s="10" t="s">
        <v>133</v>
      </c>
      <c r="B181" s="19">
        <v>0.012060185185185186</v>
      </c>
      <c r="C181" s="10" t="s">
        <v>82</v>
      </c>
      <c r="D181" s="10" t="s">
        <v>89</v>
      </c>
      <c r="E181" s="13">
        <v>23.0</v>
      </c>
      <c r="F181" s="13">
        <v>17.0</v>
      </c>
      <c r="J181" s="10" t="s">
        <v>96</v>
      </c>
    </row>
    <row r="182">
      <c r="A182" s="10" t="s">
        <v>133</v>
      </c>
      <c r="B182" s="19">
        <v>0.0121875</v>
      </c>
      <c r="C182" s="10" t="s">
        <v>82</v>
      </c>
      <c r="D182" s="10" t="s">
        <v>91</v>
      </c>
      <c r="E182" s="13">
        <v>9.0</v>
      </c>
      <c r="F182" s="16"/>
      <c r="H182" s="10" t="s">
        <v>135</v>
      </c>
    </row>
    <row r="183">
      <c r="A183" s="10" t="s">
        <v>133</v>
      </c>
      <c r="B183" s="19">
        <v>0.013194444444444444</v>
      </c>
      <c r="C183" s="10" t="s">
        <v>72</v>
      </c>
      <c r="D183" s="10" t="s">
        <v>93</v>
      </c>
      <c r="E183" s="13">
        <v>20.0</v>
      </c>
      <c r="F183" s="13">
        <v>15.0</v>
      </c>
      <c r="J183" s="10" t="s">
        <v>136</v>
      </c>
    </row>
    <row r="184">
      <c r="A184" s="10" t="s">
        <v>133</v>
      </c>
      <c r="B184" s="19">
        <v>0.013194444444444444</v>
      </c>
      <c r="C184" s="10" t="s">
        <v>72</v>
      </c>
      <c r="D184" s="10" t="s">
        <v>93</v>
      </c>
      <c r="E184" s="13" t="s">
        <v>68</v>
      </c>
      <c r="F184" s="13">
        <v>20.0</v>
      </c>
      <c r="G184" s="10" t="s">
        <v>137</v>
      </c>
      <c r="J184" s="10" t="s">
        <v>136</v>
      </c>
    </row>
    <row r="185">
      <c r="A185" s="10" t="s">
        <v>133</v>
      </c>
      <c r="B185" s="19">
        <v>0.013564814814814814</v>
      </c>
      <c r="C185" s="10" t="s">
        <v>72</v>
      </c>
      <c r="D185" s="10" t="s">
        <v>91</v>
      </c>
      <c r="E185" s="13">
        <v>9.0</v>
      </c>
      <c r="F185" s="16"/>
      <c r="H185" s="10" t="s">
        <v>138</v>
      </c>
    </row>
    <row r="186">
      <c r="A186" s="10" t="s">
        <v>133</v>
      </c>
      <c r="B186" s="19">
        <v>0.013680555555555555</v>
      </c>
      <c r="C186" s="10" t="s">
        <v>72</v>
      </c>
      <c r="D186" s="10" t="s">
        <v>91</v>
      </c>
      <c r="E186" s="13">
        <v>13.0</v>
      </c>
      <c r="F186" s="16"/>
      <c r="H186" s="10" t="s">
        <v>139</v>
      </c>
      <c r="I186" s="10">
        <v>1.0</v>
      </c>
    </row>
    <row r="187">
      <c r="A187" s="10" t="s">
        <v>133</v>
      </c>
      <c r="B187" s="19">
        <v>0.0146875</v>
      </c>
      <c r="C187" s="10" t="s">
        <v>72</v>
      </c>
      <c r="D187" s="10" t="s">
        <v>91</v>
      </c>
      <c r="E187" s="13">
        <v>3.0</v>
      </c>
      <c r="F187" s="16"/>
      <c r="H187" s="10" t="s">
        <v>140</v>
      </c>
      <c r="J187" s="10" t="s">
        <v>141</v>
      </c>
    </row>
    <row r="188">
      <c r="A188" s="10" t="s">
        <v>133</v>
      </c>
      <c r="B188" s="19">
        <v>0.015694444444444445</v>
      </c>
      <c r="C188" s="10" t="s">
        <v>74</v>
      </c>
      <c r="D188" s="10" t="s">
        <v>93</v>
      </c>
      <c r="E188" s="13">
        <v>17.0</v>
      </c>
      <c r="F188" s="13">
        <v>11.0</v>
      </c>
      <c r="J188" s="10" t="s">
        <v>142</v>
      </c>
    </row>
    <row r="189">
      <c r="A189" s="10" t="s">
        <v>133</v>
      </c>
      <c r="B189" s="19">
        <v>0.01599537037037037</v>
      </c>
      <c r="C189" s="10" t="s">
        <v>74</v>
      </c>
      <c r="D189" s="10" t="s">
        <v>91</v>
      </c>
      <c r="E189" s="13">
        <v>9.0</v>
      </c>
      <c r="F189" s="16"/>
      <c r="H189" s="10" t="s">
        <v>143</v>
      </c>
    </row>
    <row r="190">
      <c r="A190" s="10" t="s">
        <v>133</v>
      </c>
      <c r="B190" s="19">
        <v>0.016041666666666666</v>
      </c>
      <c r="C190" s="10" t="s">
        <v>74</v>
      </c>
      <c r="D190" s="10" t="s">
        <v>91</v>
      </c>
      <c r="E190" s="13">
        <v>2.0</v>
      </c>
      <c r="F190" s="16"/>
      <c r="H190" s="10" t="s">
        <v>144</v>
      </c>
      <c r="J190" s="10" t="s">
        <v>145</v>
      </c>
    </row>
    <row r="191">
      <c r="A191" s="10" t="s">
        <v>133</v>
      </c>
      <c r="B191" s="19">
        <v>0.01752314814814815</v>
      </c>
      <c r="C191" s="10" t="s">
        <v>66</v>
      </c>
      <c r="D191" s="10" t="s">
        <v>89</v>
      </c>
      <c r="E191" s="13">
        <v>14.0</v>
      </c>
      <c r="F191" s="13">
        <v>8.0</v>
      </c>
      <c r="J191" s="10" t="s">
        <v>146</v>
      </c>
    </row>
    <row r="192">
      <c r="A192" s="10" t="s">
        <v>133</v>
      </c>
      <c r="B192" s="19">
        <v>0.017627314814814814</v>
      </c>
      <c r="C192" s="10" t="s">
        <v>66</v>
      </c>
      <c r="D192" s="10" t="s">
        <v>91</v>
      </c>
      <c r="E192" s="13">
        <v>9.0</v>
      </c>
      <c r="F192" s="16"/>
      <c r="H192" s="10" t="s">
        <v>147</v>
      </c>
    </row>
    <row r="193">
      <c r="A193" s="10" t="s">
        <v>133</v>
      </c>
      <c r="B193" s="19">
        <v>0.01835648148148148</v>
      </c>
      <c r="C193" s="10" t="s">
        <v>70</v>
      </c>
      <c r="D193" s="10" t="s">
        <v>93</v>
      </c>
      <c r="E193" s="13">
        <v>13.0</v>
      </c>
      <c r="F193" s="13">
        <v>7.0</v>
      </c>
      <c r="J193" s="10" t="s">
        <v>148</v>
      </c>
    </row>
    <row r="194">
      <c r="A194" s="10" t="s">
        <v>133</v>
      </c>
      <c r="B194" s="19">
        <v>0.018506944444444444</v>
      </c>
      <c r="C194" s="10" t="s">
        <v>70</v>
      </c>
      <c r="D194" s="10" t="s">
        <v>91</v>
      </c>
      <c r="E194" s="13">
        <v>11.0</v>
      </c>
      <c r="F194" s="16"/>
      <c r="H194" s="10" t="s">
        <v>149</v>
      </c>
    </row>
    <row r="195">
      <c r="A195" s="10" t="s">
        <v>133</v>
      </c>
      <c r="B195" s="19">
        <v>0.01894675925925926</v>
      </c>
      <c r="C195" s="10" t="s">
        <v>70</v>
      </c>
      <c r="D195" s="10" t="s">
        <v>93</v>
      </c>
      <c r="E195" s="13">
        <v>16.0</v>
      </c>
      <c r="F195" s="13">
        <v>10.0</v>
      </c>
      <c r="J195" s="10" t="s">
        <v>99</v>
      </c>
    </row>
    <row r="196">
      <c r="A196" s="10" t="s">
        <v>133</v>
      </c>
      <c r="B196" s="19">
        <v>0.019097222222222224</v>
      </c>
      <c r="C196" s="10" t="s">
        <v>70</v>
      </c>
      <c r="D196" s="10" t="s">
        <v>91</v>
      </c>
      <c r="E196" s="13">
        <v>6.0</v>
      </c>
      <c r="F196" s="16"/>
      <c r="H196" s="10" t="s">
        <v>150</v>
      </c>
    </row>
    <row r="197">
      <c r="A197" s="10" t="s">
        <v>133</v>
      </c>
      <c r="B197" s="19">
        <v>0.019710648148148147</v>
      </c>
      <c r="C197" s="10" t="s">
        <v>82</v>
      </c>
      <c r="D197" s="10" t="s">
        <v>89</v>
      </c>
      <c r="E197" s="13">
        <v>17.0</v>
      </c>
      <c r="F197" s="13">
        <v>11.0</v>
      </c>
      <c r="J197" s="10" t="s">
        <v>151</v>
      </c>
    </row>
    <row r="198">
      <c r="A198" s="10" t="s">
        <v>133</v>
      </c>
      <c r="B198" s="19">
        <v>0.01980324074074074</v>
      </c>
      <c r="C198" s="10" t="s">
        <v>82</v>
      </c>
      <c r="D198" s="10" t="s">
        <v>91</v>
      </c>
      <c r="E198" s="13">
        <v>4.0</v>
      </c>
      <c r="F198" s="16"/>
      <c r="H198" s="10" t="s">
        <v>152</v>
      </c>
    </row>
    <row r="199">
      <c r="A199" s="10" t="s">
        <v>133</v>
      </c>
      <c r="B199" s="19">
        <v>0.020671296296296295</v>
      </c>
      <c r="C199" s="10" t="s">
        <v>72</v>
      </c>
      <c r="D199" s="10" t="s">
        <v>93</v>
      </c>
      <c r="E199" s="13">
        <v>8.0</v>
      </c>
      <c r="F199" s="13">
        <v>3.0</v>
      </c>
      <c r="J199" s="10" t="s">
        <v>136</v>
      </c>
    </row>
    <row r="200">
      <c r="A200" s="10" t="s">
        <v>133</v>
      </c>
      <c r="B200" s="19">
        <v>0.020717592592592593</v>
      </c>
      <c r="C200" s="10" t="s">
        <v>72</v>
      </c>
      <c r="D200" s="10" t="s">
        <v>93</v>
      </c>
      <c r="E200" s="13">
        <v>16.0</v>
      </c>
      <c r="F200" s="13">
        <v>11.0</v>
      </c>
      <c r="J200" s="10" t="s">
        <v>136</v>
      </c>
    </row>
    <row r="201">
      <c r="A201" s="10" t="s">
        <v>133</v>
      </c>
      <c r="B201" s="19">
        <v>0.020775462962962964</v>
      </c>
      <c r="C201" s="10" t="s">
        <v>72</v>
      </c>
      <c r="D201" s="10" t="s">
        <v>91</v>
      </c>
      <c r="E201" s="13">
        <v>9.0</v>
      </c>
      <c r="F201" s="16"/>
      <c r="H201" s="10" t="s">
        <v>147</v>
      </c>
    </row>
    <row r="202">
      <c r="A202" s="10" t="s">
        <v>133</v>
      </c>
      <c r="B202" s="19">
        <v>0.022615740740740742</v>
      </c>
      <c r="C202" s="10" t="s">
        <v>74</v>
      </c>
      <c r="D202" s="10" t="s">
        <v>93</v>
      </c>
      <c r="E202" s="13" t="s">
        <v>68</v>
      </c>
      <c r="F202" s="13">
        <v>20.0</v>
      </c>
      <c r="G202" s="10" t="s">
        <v>137</v>
      </c>
      <c r="I202" s="10">
        <v>1.0</v>
      </c>
      <c r="J202" s="10" t="s">
        <v>153</v>
      </c>
    </row>
    <row r="203">
      <c r="A203" s="10" t="s">
        <v>133</v>
      </c>
      <c r="B203" s="19">
        <v>0.02508101851851852</v>
      </c>
      <c r="C203" s="10" t="s">
        <v>69</v>
      </c>
      <c r="D203" s="10" t="s">
        <v>128</v>
      </c>
      <c r="E203" s="13">
        <v>9.0</v>
      </c>
      <c r="F203" s="13">
        <v>4.0</v>
      </c>
    </row>
    <row r="204">
      <c r="A204" s="10" t="s">
        <v>133</v>
      </c>
      <c r="B204" s="19">
        <v>0.02550925925925926</v>
      </c>
      <c r="C204" s="10" t="s">
        <v>74</v>
      </c>
      <c r="D204" s="10" t="s">
        <v>67</v>
      </c>
      <c r="E204" s="13" t="s">
        <v>68</v>
      </c>
      <c r="F204" s="13">
        <v>20.0</v>
      </c>
    </row>
    <row r="205">
      <c r="A205" s="10" t="s">
        <v>133</v>
      </c>
      <c r="B205" s="19">
        <v>0.028171296296296295</v>
      </c>
      <c r="C205" s="10" t="s">
        <v>74</v>
      </c>
      <c r="D205" s="10" t="s">
        <v>132</v>
      </c>
      <c r="E205" s="13" t="s">
        <v>88</v>
      </c>
      <c r="F205" s="13">
        <v>1.0</v>
      </c>
    </row>
    <row r="206">
      <c r="A206" s="10" t="s">
        <v>133</v>
      </c>
      <c r="B206" s="19">
        <v>0.031030092592592592</v>
      </c>
      <c r="C206" s="10" t="s">
        <v>66</v>
      </c>
      <c r="D206" s="10" t="s">
        <v>67</v>
      </c>
      <c r="E206" s="13">
        <v>14.0</v>
      </c>
      <c r="F206" s="13">
        <v>14.0</v>
      </c>
    </row>
    <row r="207">
      <c r="A207" s="10" t="s">
        <v>133</v>
      </c>
      <c r="B207" s="19">
        <v>0.036689814814814814</v>
      </c>
      <c r="C207" s="10" t="s">
        <v>70</v>
      </c>
      <c r="D207" s="10" t="s">
        <v>67</v>
      </c>
      <c r="E207" s="13" t="s">
        <v>68</v>
      </c>
      <c r="F207" s="13">
        <v>20.0</v>
      </c>
    </row>
    <row r="208">
      <c r="A208" s="10" t="s">
        <v>133</v>
      </c>
      <c r="B208" s="19">
        <v>0.03877314814814815</v>
      </c>
      <c r="C208" s="10" t="s">
        <v>66</v>
      </c>
      <c r="D208" s="10" t="s">
        <v>154</v>
      </c>
      <c r="E208" s="13">
        <v>3.0</v>
      </c>
      <c r="F208" s="13">
        <v>5.0</v>
      </c>
    </row>
    <row r="209">
      <c r="A209" s="10" t="s">
        <v>133</v>
      </c>
      <c r="B209" s="19">
        <v>0.04010416666666667</v>
      </c>
      <c r="C209" s="10" t="s">
        <v>70</v>
      </c>
      <c r="D209" s="10" t="s">
        <v>154</v>
      </c>
      <c r="E209" s="13">
        <v>8.0</v>
      </c>
      <c r="F209" s="13">
        <v>5.0</v>
      </c>
    </row>
    <row r="210">
      <c r="A210" s="10" t="s">
        <v>133</v>
      </c>
      <c r="B210" s="19">
        <v>0.04134259259259259</v>
      </c>
      <c r="C210" s="10" t="s">
        <v>69</v>
      </c>
      <c r="D210" s="10" t="s">
        <v>154</v>
      </c>
      <c r="E210" s="13">
        <v>11.0</v>
      </c>
      <c r="F210" s="13">
        <v>8.0</v>
      </c>
    </row>
    <row r="211">
      <c r="A211" s="10" t="s">
        <v>133</v>
      </c>
      <c r="B211" s="19">
        <v>0.041875</v>
      </c>
      <c r="C211" s="10" t="s">
        <v>66</v>
      </c>
      <c r="D211" s="10" t="s">
        <v>83</v>
      </c>
      <c r="E211" s="13">
        <v>14.0</v>
      </c>
      <c r="F211" s="13">
        <v>10.0</v>
      </c>
    </row>
    <row r="212">
      <c r="A212" s="10" t="s">
        <v>133</v>
      </c>
      <c r="B212" s="19">
        <v>0.04306712962962963</v>
      </c>
      <c r="C212" s="10" t="s">
        <v>72</v>
      </c>
      <c r="D212" s="10" t="s">
        <v>155</v>
      </c>
      <c r="E212" s="13">
        <v>11.0</v>
      </c>
      <c r="F212" s="16"/>
      <c r="J212" s="10" t="s">
        <v>156</v>
      </c>
    </row>
    <row r="213">
      <c r="A213" s="10" t="s">
        <v>133</v>
      </c>
      <c r="B213" s="19">
        <v>0.0441087962962963</v>
      </c>
      <c r="C213" s="10" t="s">
        <v>72</v>
      </c>
      <c r="D213" s="10" t="s">
        <v>154</v>
      </c>
      <c r="E213" s="13" t="s">
        <v>75</v>
      </c>
      <c r="F213" s="13" t="s">
        <v>75</v>
      </c>
      <c r="J213" s="10" t="s">
        <v>85</v>
      </c>
    </row>
    <row r="214">
      <c r="A214" s="10" t="s">
        <v>133</v>
      </c>
      <c r="B214" s="19">
        <v>0.0441087962962963</v>
      </c>
      <c r="C214" s="10" t="s">
        <v>72</v>
      </c>
      <c r="D214" s="10" t="s">
        <v>154</v>
      </c>
      <c r="E214" s="13">
        <v>18.0</v>
      </c>
      <c r="F214" s="13">
        <v>15.0</v>
      </c>
      <c r="J214" s="10" t="s">
        <v>86</v>
      </c>
    </row>
    <row r="215">
      <c r="A215" s="10" t="s">
        <v>133</v>
      </c>
      <c r="B215" s="19">
        <v>0.04594907407407407</v>
      </c>
      <c r="C215" s="10" t="s">
        <v>72</v>
      </c>
      <c r="D215" s="10" t="s">
        <v>132</v>
      </c>
      <c r="E215" s="13" t="s">
        <v>75</v>
      </c>
      <c r="F215" s="13" t="s">
        <v>75</v>
      </c>
      <c r="J215" s="10" t="s">
        <v>85</v>
      </c>
    </row>
    <row r="216">
      <c r="A216" s="10" t="s">
        <v>133</v>
      </c>
      <c r="B216" s="19">
        <v>0.04594907407407407</v>
      </c>
      <c r="C216" s="10" t="s">
        <v>72</v>
      </c>
      <c r="D216" s="10" t="s">
        <v>132</v>
      </c>
      <c r="E216" s="13">
        <v>15.0</v>
      </c>
      <c r="F216" s="13">
        <v>15.0</v>
      </c>
      <c r="J216" s="10" t="s">
        <v>86</v>
      </c>
    </row>
    <row r="217">
      <c r="A217" s="10" t="s">
        <v>133</v>
      </c>
      <c r="B217" s="19">
        <v>0.04864583333333333</v>
      </c>
      <c r="C217" s="10" t="s">
        <v>70</v>
      </c>
      <c r="D217" s="10" t="s">
        <v>126</v>
      </c>
      <c r="E217" s="13">
        <v>6.0</v>
      </c>
      <c r="F217" s="13">
        <v>3.0</v>
      </c>
    </row>
    <row r="218">
      <c r="A218" s="10" t="s">
        <v>133</v>
      </c>
      <c r="B218" s="19">
        <v>0.04914351851851852</v>
      </c>
      <c r="C218" s="10" t="s">
        <v>72</v>
      </c>
      <c r="D218" s="10" t="s">
        <v>126</v>
      </c>
      <c r="E218" s="13">
        <v>9.0</v>
      </c>
      <c r="F218" s="13">
        <v>6.0</v>
      </c>
    </row>
    <row r="219">
      <c r="A219" s="10" t="s">
        <v>133</v>
      </c>
      <c r="B219" s="19">
        <v>0.04943287037037037</v>
      </c>
      <c r="C219" s="10" t="s">
        <v>69</v>
      </c>
      <c r="D219" s="10" t="s">
        <v>126</v>
      </c>
      <c r="E219" s="13" t="s">
        <v>75</v>
      </c>
      <c r="F219" s="13" t="s">
        <v>75</v>
      </c>
      <c r="J219" s="10" t="s">
        <v>85</v>
      </c>
    </row>
    <row r="220">
      <c r="A220" s="10" t="s">
        <v>133</v>
      </c>
      <c r="B220" s="19">
        <v>0.04943287037037037</v>
      </c>
      <c r="C220" s="10" t="s">
        <v>69</v>
      </c>
      <c r="D220" s="10" t="s">
        <v>126</v>
      </c>
      <c r="E220" s="13">
        <v>13.0</v>
      </c>
      <c r="F220" s="13">
        <v>10.0</v>
      </c>
      <c r="J220" s="10" t="s">
        <v>86</v>
      </c>
    </row>
    <row r="221">
      <c r="A221" s="10" t="s">
        <v>133</v>
      </c>
      <c r="B221" s="19">
        <v>0.05</v>
      </c>
      <c r="C221" s="10" t="s">
        <v>72</v>
      </c>
      <c r="D221" s="10" t="s">
        <v>125</v>
      </c>
      <c r="E221" s="13" t="s">
        <v>68</v>
      </c>
      <c r="F221" s="13">
        <v>20.0</v>
      </c>
    </row>
    <row r="222">
      <c r="A222" s="10" t="s">
        <v>133</v>
      </c>
      <c r="B222" s="19">
        <v>0.05033564814814815</v>
      </c>
      <c r="C222" s="10" t="s">
        <v>66</v>
      </c>
      <c r="D222" s="10" t="s">
        <v>125</v>
      </c>
      <c r="E222" s="13">
        <v>18.0</v>
      </c>
      <c r="F222" s="13">
        <v>18.0</v>
      </c>
    </row>
    <row r="223">
      <c r="A223" s="10" t="s">
        <v>133</v>
      </c>
      <c r="B223" s="19">
        <v>0.05037037037037037</v>
      </c>
      <c r="C223" s="10" t="s">
        <v>82</v>
      </c>
      <c r="D223" s="10" t="s">
        <v>125</v>
      </c>
      <c r="E223" s="13">
        <v>16.0</v>
      </c>
      <c r="F223" s="13">
        <v>15.0</v>
      </c>
    </row>
    <row r="224">
      <c r="A224" s="10" t="s">
        <v>133</v>
      </c>
      <c r="B224" s="19">
        <v>0.05039351851851852</v>
      </c>
      <c r="C224" s="10" t="s">
        <v>70</v>
      </c>
      <c r="D224" s="10" t="s">
        <v>125</v>
      </c>
      <c r="E224" s="13">
        <v>17.0</v>
      </c>
      <c r="F224" s="13">
        <v>11.0</v>
      </c>
    </row>
    <row r="225">
      <c r="A225" s="10" t="s">
        <v>133</v>
      </c>
      <c r="B225" s="19">
        <v>0.05040509259259259</v>
      </c>
      <c r="C225" s="10" t="s">
        <v>69</v>
      </c>
      <c r="D225" s="10" t="s">
        <v>125</v>
      </c>
      <c r="E225" s="13">
        <v>18.0</v>
      </c>
      <c r="F225" s="13">
        <v>15.0</v>
      </c>
    </row>
    <row r="226">
      <c r="A226" s="10" t="s">
        <v>133</v>
      </c>
      <c r="B226" s="19">
        <v>0.05438657407407407</v>
      </c>
      <c r="C226" s="10" t="s">
        <v>74</v>
      </c>
      <c r="D226" s="10" t="s">
        <v>131</v>
      </c>
      <c r="E226" s="13">
        <v>8.0</v>
      </c>
      <c r="F226" s="13">
        <v>5.0</v>
      </c>
    </row>
    <row r="227">
      <c r="A227" s="10" t="s">
        <v>133</v>
      </c>
      <c r="B227" s="19">
        <v>0.05806712962962963</v>
      </c>
      <c r="C227" s="10" t="s">
        <v>74</v>
      </c>
      <c r="D227" s="10" t="s">
        <v>125</v>
      </c>
      <c r="E227" s="13">
        <v>11.0</v>
      </c>
      <c r="F227" s="13">
        <v>3.0</v>
      </c>
      <c r="J227" s="10" t="s">
        <v>86</v>
      </c>
    </row>
    <row r="228">
      <c r="A228" s="10" t="s">
        <v>133</v>
      </c>
      <c r="B228" s="19">
        <v>0.05806712962962963</v>
      </c>
      <c r="C228" s="10" t="s">
        <v>74</v>
      </c>
      <c r="D228" s="10" t="s">
        <v>125</v>
      </c>
      <c r="E228" s="13" t="s">
        <v>75</v>
      </c>
      <c r="F228" s="13" t="s">
        <v>75</v>
      </c>
      <c r="J228" s="10" t="s">
        <v>85</v>
      </c>
    </row>
    <row r="229">
      <c r="A229" s="10" t="s">
        <v>133</v>
      </c>
      <c r="B229" s="19">
        <v>0.0634837962962963</v>
      </c>
      <c r="C229" s="10" t="s">
        <v>72</v>
      </c>
      <c r="D229" s="10" t="s">
        <v>132</v>
      </c>
      <c r="E229" s="13">
        <v>9.0</v>
      </c>
      <c r="F229" s="13">
        <v>9.0</v>
      </c>
    </row>
    <row r="230">
      <c r="A230" s="10" t="s">
        <v>133</v>
      </c>
      <c r="B230" s="19">
        <v>0.06349537037037037</v>
      </c>
      <c r="C230" s="10" t="s">
        <v>69</v>
      </c>
      <c r="D230" s="10" t="s">
        <v>132</v>
      </c>
      <c r="E230" s="13">
        <v>14.0</v>
      </c>
      <c r="F230" s="13">
        <v>13.0</v>
      </c>
    </row>
    <row r="231">
      <c r="A231" s="10" t="s">
        <v>133</v>
      </c>
      <c r="B231" s="19">
        <v>0.07243055555555555</v>
      </c>
      <c r="C231" s="10" t="s">
        <v>157</v>
      </c>
      <c r="D231" s="10" t="s">
        <v>67</v>
      </c>
      <c r="E231" s="13" t="s">
        <v>158</v>
      </c>
      <c r="F231" s="13">
        <v>6.0</v>
      </c>
    </row>
    <row r="232">
      <c r="A232" s="10" t="s">
        <v>133</v>
      </c>
      <c r="B232" s="19">
        <v>0.07297453703703703</v>
      </c>
      <c r="C232" s="10" t="s">
        <v>157</v>
      </c>
      <c r="D232" s="10" t="s">
        <v>67</v>
      </c>
      <c r="E232" s="13" t="s">
        <v>159</v>
      </c>
      <c r="F232" s="13">
        <v>5.0</v>
      </c>
    </row>
    <row r="233">
      <c r="A233" s="10" t="s">
        <v>133</v>
      </c>
      <c r="B233" s="19">
        <v>0.07429398148148147</v>
      </c>
      <c r="C233" s="10" t="s">
        <v>74</v>
      </c>
      <c r="D233" s="10" t="s">
        <v>131</v>
      </c>
      <c r="E233" s="13" t="s">
        <v>88</v>
      </c>
      <c r="F233" s="13">
        <v>1.0</v>
      </c>
    </row>
    <row r="234">
      <c r="A234" s="10" t="s">
        <v>133</v>
      </c>
      <c r="B234" s="19">
        <v>0.08358796296296296</v>
      </c>
      <c r="C234" s="10" t="s">
        <v>66</v>
      </c>
      <c r="D234" s="10" t="s">
        <v>80</v>
      </c>
      <c r="E234" s="13">
        <v>15.0</v>
      </c>
      <c r="F234" s="13">
        <v>9.0</v>
      </c>
    </row>
    <row r="235">
      <c r="A235" s="10" t="s">
        <v>133</v>
      </c>
      <c r="B235" s="19">
        <v>0.08395833333333333</v>
      </c>
      <c r="C235" s="10" t="s">
        <v>70</v>
      </c>
      <c r="D235" s="10" t="s">
        <v>125</v>
      </c>
      <c r="E235" s="13" t="s">
        <v>88</v>
      </c>
      <c r="F235" s="13">
        <v>1.0</v>
      </c>
    </row>
    <row r="236">
      <c r="A236" s="10" t="s">
        <v>133</v>
      </c>
      <c r="B236" s="19">
        <v>0.08399305555555556</v>
      </c>
      <c r="C236" s="10" t="s">
        <v>72</v>
      </c>
      <c r="D236" s="10" t="s">
        <v>125</v>
      </c>
      <c r="E236" s="13">
        <v>18.0</v>
      </c>
      <c r="F236" s="13">
        <v>15.0</v>
      </c>
    </row>
    <row r="237">
      <c r="A237" s="10" t="s">
        <v>133</v>
      </c>
      <c r="B237" s="19">
        <v>0.08399305555555556</v>
      </c>
      <c r="C237" s="10" t="s">
        <v>69</v>
      </c>
      <c r="D237" s="10" t="s">
        <v>125</v>
      </c>
      <c r="E237" s="13">
        <v>21.0</v>
      </c>
      <c r="F237" s="13">
        <v>18.0</v>
      </c>
    </row>
    <row r="238">
      <c r="A238" s="10" t="s">
        <v>133</v>
      </c>
      <c r="B238" s="19">
        <v>0.09174768518518518</v>
      </c>
      <c r="C238" s="10" t="s">
        <v>66</v>
      </c>
      <c r="D238" s="10" t="s">
        <v>67</v>
      </c>
      <c r="E238" s="13">
        <v>13.0</v>
      </c>
      <c r="F238" s="13">
        <v>13.0</v>
      </c>
    </row>
    <row r="239">
      <c r="A239" s="10" t="s">
        <v>133</v>
      </c>
      <c r="B239" s="19">
        <v>0.09174768518518518</v>
      </c>
      <c r="C239" s="10" t="s">
        <v>70</v>
      </c>
      <c r="D239" s="10" t="s">
        <v>67</v>
      </c>
      <c r="E239" s="13" t="s">
        <v>75</v>
      </c>
      <c r="F239" s="13" t="s">
        <v>75</v>
      </c>
    </row>
    <row r="240">
      <c r="A240" s="10" t="s">
        <v>133</v>
      </c>
      <c r="B240" s="19">
        <v>0.09193287037037037</v>
      </c>
      <c r="C240" s="10" t="s">
        <v>72</v>
      </c>
      <c r="D240" s="10" t="s">
        <v>67</v>
      </c>
      <c r="E240" s="13">
        <v>8.0</v>
      </c>
      <c r="F240" s="13">
        <v>5.0</v>
      </c>
    </row>
    <row r="241">
      <c r="A241" s="10" t="s">
        <v>133</v>
      </c>
      <c r="B241" s="19">
        <v>0.09194444444444444</v>
      </c>
      <c r="C241" s="10" t="s">
        <v>82</v>
      </c>
      <c r="D241" s="10" t="s">
        <v>67</v>
      </c>
      <c r="E241" s="13">
        <v>20.0</v>
      </c>
      <c r="F241" s="13">
        <v>17.0</v>
      </c>
    </row>
    <row r="242">
      <c r="A242" s="10" t="s">
        <v>133</v>
      </c>
      <c r="B242" s="19">
        <v>0.10444444444444445</v>
      </c>
      <c r="C242" s="10" t="s">
        <v>69</v>
      </c>
      <c r="D242" s="10" t="s">
        <v>80</v>
      </c>
      <c r="E242" s="13">
        <v>14.0</v>
      </c>
      <c r="F242" s="13">
        <v>11.0</v>
      </c>
    </row>
    <row r="243">
      <c r="A243" s="10" t="s">
        <v>133</v>
      </c>
      <c r="B243" s="19">
        <v>0.10586805555555556</v>
      </c>
      <c r="C243" s="10" t="s">
        <v>72</v>
      </c>
      <c r="D243" s="10" t="s">
        <v>154</v>
      </c>
      <c r="E243" s="13">
        <v>8.0</v>
      </c>
      <c r="F243" s="13">
        <v>5.0</v>
      </c>
    </row>
    <row r="244">
      <c r="A244" s="10" t="s">
        <v>133</v>
      </c>
      <c r="B244" s="19">
        <v>0.10657407407407407</v>
      </c>
      <c r="C244" s="10" t="s">
        <v>157</v>
      </c>
      <c r="D244" s="10" t="s">
        <v>67</v>
      </c>
      <c r="E244" s="13" t="s">
        <v>75</v>
      </c>
      <c r="F244" s="13" t="s">
        <v>75</v>
      </c>
      <c r="J244" s="10" t="s">
        <v>160</v>
      </c>
    </row>
    <row r="245">
      <c r="A245" s="10" t="s">
        <v>133</v>
      </c>
      <c r="B245" s="19">
        <v>0.10657407407407407</v>
      </c>
      <c r="C245" s="10" t="s">
        <v>157</v>
      </c>
      <c r="D245" s="10" t="s">
        <v>67</v>
      </c>
      <c r="E245" s="13">
        <v>7.0</v>
      </c>
      <c r="F245" s="13">
        <v>4.0</v>
      </c>
      <c r="J245" s="10" t="s">
        <v>161</v>
      </c>
    </row>
    <row r="246">
      <c r="A246" s="10" t="s">
        <v>133</v>
      </c>
      <c r="B246" s="19">
        <v>0.10702546296296296</v>
      </c>
      <c r="C246" s="10" t="s">
        <v>70</v>
      </c>
      <c r="D246" s="10" t="s">
        <v>67</v>
      </c>
      <c r="E246" s="13">
        <v>8.0</v>
      </c>
      <c r="F246" s="13">
        <v>5.0</v>
      </c>
      <c r="J246" s="10" t="s">
        <v>162</v>
      </c>
    </row>
    <row r="247">
      <c r="A247" s="10" t="s">
        <v>133</v>
      </c>
      <c r="B247" s="19">
        <v>0.10719907407407407</v>
      </c>
      <c r="C247" s="10" t="s">
        <v>70</v>
      </c>
      <c r="D247" s="10" t="s">
        <v>83</v>
      </c>
      <c r="E247" s="13">
        <v>7.0</v>
      </c>
      <c r="F247" s="13">
        <v>5.0</v>
      </c>
    </row>
    <row r="248">
      <c r="A248" s="10" t="s">
        <v>133</v>
      </c>
      <c r="B248" s="19">
        <v>0.10873842592592593</v>
      </c>
      <c r="C248" s="10" t="s">
        <v>69</v>
      </c>
      <c r="D248" s="10" t="s">
        <v>125</v>
      </c>
      <c r="E248" s="13">
        <v>17.0</v>
      </c>
      <c r="F248" s="13">
        <v>14.0</v>
      </c>
    </row>
    <row r="249">
      <c r="A249" s="10" t="s">
        <v>133</v>
      </c>
      <c r="B249" s="19">
        <v>0.10875</v>
      </c>
      <c r="C249" s="10" t="s">
        <v>72</v>
      </c>
      <c r="D249" s="10" t="s">
        <v>125</v>
      </c>
      <c r="E249" s="13">
        <v>19.0</v>
      </c>
      <c r="F249" s="13">
        <v>16.0</v>
      </c>
    </row>
    <row r="250">
      <c r="A250" s="10" t="s">
        <v>133</v>
      </c>
      <c r="B250" s="19">
        <v>0.10876157407407408</v>
      </c>
      <c r="C250" s="10" t="s">
        <v>66</v>
      </c>
      <c r="D250" s="10" t="s">
        <v>125</v>
      </c>
      <c r="E250" s="13">
        <v>16.0</v>
      </c>
      <c r="F250" s="13">
        <v>16.0</v>
      </c>
    </row>
    <row r="251">
      <c r="A251" s="10" t="s">
        <v>133</v>
      </c>
      <c r="B251" s="19">
        <v>0.10877314814814815</v>
      </c>
      <c r="C251" s="10" t="s">
        <v>70</v>
      </c>
      <c r="D251" s="10" t="s">
        <v>125</v>
      </c>
      <c r="E251" s="13">
        <v>17.0</v>
      </c>
      <c r="F251" s="13">
        <v>11.0</v>
      </c>
    </row>
    <row r="252">
      <c r="A252" s="10" t="s">
        <v>133</v>
      </c>
      <c r="B252" s="19">
        <v>0.10878472222222223</v>
      </c>
      <c r="C252" s="10" t="s">
        <v>82</v>
      </c>
      <c r="D252" s="10" t="s">
        <v>125</v>
      </c>
      <c r="E252" s="13">
        <v>15.0</v>
      </c>
      <c r="F252" s="13">
        <v>14.0</v>
      </c>
    </row>
    <row r="253">
      <c r="A253" s="10" t="s">
        <v>133</v>
      </c>
      <c r="B253" s="19">
        <v>0.10878472222222223</v>
      </c>
      <c r="C253" s="10" t="s">
        <v>74</v>
      </c>
      <c r="D253" s="10" t="s">
        <v>125</v>
      </c>
      <c r="E253" s="13">
        <v>16.0</v>
      </c>
      <c r="F253" s="13">
        <v>8.0</v>
      </c>
    </row>
    <row r="254">
      <c r="A254" s="10" t="s">
        <v>133</v>
      </c>
      <c r="B254" s="19">
        <v>0.11055555555555556</v>
      </c>
      <c r="C254" s="10" t="s">
        <v>70</v>
      </c>
      <c r="D254" s="10" t="s">
        <v>67</v>
      </c>
      <c r="E254" s="13" t="s">
        <v>75</v>
      </c>
      <c r="F254" s="13" t="s">
        <v>75</v>
      </c>
      <c r="J254" s="10" t="s">
        <v>85</v>
      </c>
    </row>
    <row r="255">
      <c r="A255" s="10" t="s">
        <v>133</v>
      </c>
      <c r="B255" s="19">
        <v>0.11055555555555556</v>
      </c>
      <c r="C255" s="10" t="s">
        <v>70</v>
      </c>
      <c r="D255" s="10" t="s">
        <v>67</v>
      </c>
      <c r="E255" s="13">
        <v>20.0</v>
      </c>
      <c r="F255" s="13">
        <v>17.0</v>
      </c>
      <c r="J255" s="10" t="s">
        <v>86</v>
      </c>
    </row>
    <row r="256">
      <c r="A256" s="10" t="s">
        <v>133</v>
      </c>
      <c r="B256" s="19">
        <v>0.11233796296296296</v>
      </c>
      <c r="C256" s="10" t="s">
        <v>72</v>
      </c>
      <c r="D256" s="10" t="s">
        <v>67</v>
      </c>
      <c r="E256" s="13">
        <v>6.0</v>
      </c>
      <c r="F256" s="13">
        <v>3.0</v>
      </c>
    </row>
    <row r="257">
      <c r="A257" s="10" t="s">
        <v>133</v>
      </c>
      <c r="B257" s="19">
        <v>0.1144212962962963</v>
      </c>
      <c r="C257" s="10" t="s">
        <v>72</v>
      </c>
      <c r="D257" s="10" t="s">
        <v>87</v>
      </c>
      <c r="E257" s="13">
        <v>18.0</v>
      </c>
      <c r="F257" s="13">
        <v>15.0</v>
      </c>
    </row>
    <row r="258">
      <c r="A258" s="10" t="s">
        <v>133</v>
      </c>
      <c r="B258" s="19">
        <v>0.11443287037037037</v>
      </c>
      <c r="C258" s="10" t="s">
        <v>70</v>
      </c>
      <c r="D258" s="10" t="s">
        <v>87</v>
      </c>
      <c r="E258" s="13">
        <v>16.0</v>
      </c>
      <c r="F258" s="13">
        <v>12.0</v>
      </c>
    </row>
    <row r="259">
      <c r="A259" s="10" t="s">
        <v>133</v>
      </c>
      <c r="B259" s="19">
        <v>0.11458333333333333</v>
      </c>
      <c r="C259" s="10" t="s">
        <v>69</v>
      </c>
      <c r="D259" s="10" t="s">
        <v>87</v>
      </c>
      <c r="E259" s="13">
        <v>16.0</v>
      </c>
      <c r="F259" s="13">
        <v>13.0</v>
      </c>
    </row>
    <row r="260">
      <c r="A260" s="10" t="s">
        <v>133</v>
      </c>
      <c r="B260" s="19">
        <v>0.11461805555555556</v>
      </c>
      <c r="C260" s="10" t="s">
        <v>82</v>
      </c>
      <c r="D260" s="10" t="s">
        <v>87</v>
      </c>
      <c r="E260" s="13">
        <v>15.0</v>
      </c>
      <c r="F260" s="13">
        <v>14.0</v>
      </c>
    </row>
    <row r="261">
      <c r="A261" s="10" t="s">
        <v>133</v>
      </c>
      <c r="B261" s="19">
        <v>0.11486111111111111</v>
      </c>
      <c r="C261" s="10" t="s">
        <v>74</v>
      </c>
      <c r="D261" s="10" t="s">
        <v>87</v>
      </c>
      <c r="E261" s="13">
        <v>11.0</v>
      </c>
      <c r="F261" s="13">
        <v>7.0</v>
      </c>
    </row>
    <row r="262">
      <c r="A262" s="10" t="s">
        <v>133</v>
      </c>
      <c r="B262" s="19">
        <v>0.11491898148148148</v>
      </c>
      <c r="C262" s="10" t="s">
        <v>66</v>
      </c>
      <c r="D262" s="10" t="s">
        <v>87</v>
      </c>
      <c r="E262" s="13">
        <v>5.0</v>
      </c>
      <c r="F262" s="13">
        <v>5.0</v>
      </c>
    </row>
    <row r="263">
      <c r="A263" s="10" t="s">
        <v>133</v>
      </c>
      <c r="B263" s="19">
        <v>0.1155787037037037</v>
      </c>
      <c r="C263" s="10" t="s">
        <v>72</v>
      </c>
      <c r="D263" s="10" t="s">
        <v>91</v>
      </c>
      <c r="E263" s="13">
        <v>1.0</v>
      </c>
      <c r="F263" s="16"/>
      <c r="H263" s="10" t="s">
        <v>163</v>
      </c>
      <c r="J263" s="10" t="s">
        <v>164</v>
      </c>
    </row>
    <row r="264">
      <c r="A264" s="10" t="s">
        <v>133</v>
      </c>
      <c r="B264" s="19">
        <v>0.11653935185185185</v>
      </c>
      <c r="C264" s="10" t="s">
        <v>70</v>
      </c>
      <c r="D264" s="10" t="s">
        <v>93</v>
      </c>
      <c r="E264" s="13">
        <v>21.0</v>
      </c>
      <c r="F264" s="13">
        <v>15.0</v>
      </c>
      <c r="J264" s="10" t="s">
        <v>148</v>
      </c>
    </row>
    <row r="265">
      <c r="A265" s="10" t="s">
        <v>133</v>
      </c>
      <c r="B265" s="19">
        <v>0.11663194444444444</v>
      </c>
      <c r="C265" s="10" t="s">
        <v>70</v>
      </c>
      <c r="D265" s="10" t="s">
        <v>91</v>
      </c>
      <c r="E265" s="13">
        <v>7.0</v>
      </c>
      <c r="F265" s="16"/>
      <c r="H265" s="10" t="s">
        <v>165</v>
      </c>
    </row>
    <row r="266">
      <c r="A266" s="10" t="s">
        <v>133</v>
      </c>
      <c r="B266" s="19">
        <v>0.11773148148148148</v>
      </c>
      <c r="C266" s="10" t="s">
        <v>74</v>
      </c>
      <c r="D266" s="10" t="s">
        <v>166</v>
      </c>
      <c r="E266" s="13">
        <v>15.0</v>
      </c>
      <c r="F266" s="13">
        <v>15.0</v>
      </c>
      <c r="J266" s="10" t="s">
        <v>167</v>
      </c>
    </row>
    <row r="267">
      <c r="A267" s="10" t="s">
        <v>133</v>
      </c>
      <c r="B267" s="19">
        <v>0.1177662037037037</v>
      </c>
      <c r="C267" s="10" t="s">
        <v>70</v>
      </c>
      <c r="D267" s="10" t="s">
        <v>166</v>
      </c>
      <c r="E267" s="13">
        <v>15.0</v>
      </c>
      <c r="F267" s="13">
        <v>12.0</v>
      </c>
      <c r="J267" s="10" t="s">
        <v>167</v>
      </c>
    </row>
    <row r="268">
      <c r="A268" s="10" t="s">
        <v>133</v>
      </c>
      <c r="B268" s="19">
        <v>0.11777777777777777</v>
      </c>
      <c r="C268" s="10" t="s">
        <v>72</v>
      </c>
      <c r="D268" s="10" t="s">
        <v>166</v>
      </c>
      <c r="E268" s="13">
        <v>20.0</v>
      </c>
      <c r="F268" s="13">
        <v>15.0</v>
      </c>
      <c r="J268" s="10" t="s">
        <v>167</v>
      </c>
    </row>
    <row r="269">
      <c r="A269" s="10" t="s">
        <v>133</v>
      </c>
      <c r="B269" s="19">
        <v>0.11780092592592592</v>
      </c>
      <c r="C269" s="10" t="s">
        <v>66</v>
      </c>
      <c r="D269" s="10" t="s">
        <v>166</v>
      </c>
      <c r="E269" s="13">
        <v>17.0</v>
      </c>
      <c r="F269" s="13">
        <v>17.0</v>
      </c>
      <c r="J269" s="10" t="s">
        <v>167</v>
      </c>
    </row>
    <row r="270">
      <c r="A270" s="10" t="s">
        <v>133</v>
      </c>
      <c r="B270" s="19">
        <v>0.11782407407407407</v>
      </c>
      <c r="C270" s="10" t="s">
        <v>82</v>
      </c>
      <c r="D270" s="10" t="s">
        <v>166</v>
      </c>
      <c r="E270" s="13">
        <v>20.0</v>
      </c>
      <c r="F270" s="13">
        <v>15.0</v>
      </c>
      <c r="J270" s="10" t="s">
        <v>167</v>
      </c>
    </row>
    <row r="271">
      <c r="A271" s="10" t="s">
        <v>133</v>
      </c>
      <c r="B271" s="19">
        <v>0.11787037037037038</v>
      </c>
      <c r="C271" s="10" t="s">
        <v>69</v>
      </c>
      <c r="D271" s="10" t="s">
        <v>166</v>
      </c>
      <c r="E271" s="13">
        <v>9.0</v>
      </c>
      <c r="F271" s="13">
        <v>4.0</v>
      </c>
      <c r="J271" s="10" t="s">
        <v>168</v>
      </c>
    </row>
    <row r="272">
      <c r="A272" s="10" t="s">
        <v>133</v>
      </c>
      <c r="B272" s="19">
        <v>0.11929398148148149</v>
      </c>
      <c r="C272" s="10" t="s">
        <v>70</v>
      </c>
      <c r="D272" s="10" t="s">
        <v>78</v>
      </c>
      <c r="E272" s="13">
        <v>15.0</v>
      </c>
      <c r="F272" s="13">
        <v>9.0</v>
      </c>
    </row>
    <row r="273">
      <c r="A273" s="10" t="s">
        <v>133</v>
      </c>
      <c r="B273" s="19">
        <v>0.11960648148148148</v>
      </c>
      <c r="C273" s="10" t="s">
        <v>70</v>
      </c>
      <c r="D273" s="10" t="s">
        <v>79</v>
      </c>
      <c r="E273" s="13">
        <v>18.0</v>
      </c>
      <c r="F273" s="13">
        <v>14.0</v>
      </c>
    </row>
    <row r="274">
      <c r="A274" s="10" t="s">
        <v>133</v>
      </c>
      <c r="B274" s="19">
        <v>0.12012731481481481</v>
      </c>
      <c r="C274" s="10" t="s">
        <v>70</v>
      </c>
      <c r="D274" s="10" t="s">
        <v>93</v>
      </c>
      <c r="E274" s="13">
        <v>11.0</v>
      </c>
      <c r="F274" s="13">
        <v>5.0</v>
      </c>
      <c r="J274" s="10" t="s">
        <v>169</v>
      </c>
    </row>
    <row r="275">
      <c r="A275" s="10" t="s">
        <v>133</v>
      </c>
      <c r="B275" s="19">
        <v>0.1214699074074074</v>
      </c>
      <c r="C275" s="10" t="s">
        <v>74</v>
      </c>
      <c r="D275" s="10" t="s">
        <v>93</v>
      </c>
      <c r="E275" s="13">
        <v>8.0</v>
      </c>
      <c r="F275" s="13">
        <v>2.0</v>
      </c>
      <c r="J275" s="10" t="s">
        <v>170</v>
      </c>
    </row>
    <row r="276">
      <c r="A276" s="10" t="s">
        <v>133</v>
      </c>
      <c r="B276" s="19">
        <v>0.12322916666666667</v>
      </c>
      <c r="C276" s="10" t="s">
        <v>66</v>
      </c>
      <c r="D276" s="10" t="s">
        <v>89</v>
      </c>
      <c r="E276" s="13">
        <v>25.0</v>
      </c>
      <c r="F276" s="13">
        <v>19.0</v>
      </c>
      <c r="J276" s="10" t="s">
        <v>171</v>
      </c>
    </row>
    <row r="277">
      <c r="A277" s="10" t="s">
        <v>133</v>
      </c>
      <c r="B277" s="19">
        <v>0.12340277777777778</v>
      </c>
      <c r="C277" s="10" t="s">
        <v>66</v>
      </c>
      <c r="D277" s="10" t="s">
        <v>91</v>
      </c>
      <c r="E277" s="13">
        <v>15.0</v>
      </c>
      <c r="F277" s="16"/>
      <c r="H277" s="10" t="s">
        <v>172</v>
      </c>
    </row>
    <row r="278">
      <c r="A278" s="10" t="s">
        <v>133</v>
      </c>
      <c r="B278" s="19">
        <v>0.12469907407407407</v>
      </c>
      <c r="C278" s="10" t="s">
        <v>72</v>
      </c>
      <c r="D278" s="10" t="s">
        <v>93</v>
      </c>
      <c r="E278" s="13">
        <v>13.0</v>
      </c>
      <c r="F278" s="13">
        <v>8.0</v>
      </c>
      <c r="J278" s="10" t="s">
        <v>136</v>
      </c>
    </row>
    <row r="279">
      <c r="A279" s="10" t="s">
        <v>133</v>
      </c>
      <c r="B279" s="19">
        <v>0.12483796296296296</v>
      </c>
      <c r="C279" s="10" t="s">
        <v>72</v>
      </c>
      <c r="D279" s="10" t="s">
        <v>91</v>
      </c>
      <c r="E279" s="13">
        <v>9.0</v>
      </c>
      <c r="F279" s="16"/>
      <c r="H279" s="10" t="s">
        <v>173</v>
      </c>
    </row>
    <row r="280">
      <c r="A280" s="10" t="s">
        <v>133</v>
      </c>
      <c r="B280" s="19">
        <v>0.12538194444444445</v>
      </c>
      <c r="C280" s="10" t="s">
        <v>72</v>
      </c>
      <c r="D280" s="10" t="s">
        <v>81</v>
      </c>
      <c r="E280" s="13">
        <v>11.0</v>
      </c>
      <c r="F280" s="13">
        <v>9.0</v>
      </c>
      <c r="H280" s="10" t="s">
        <v>174</v>
      </c>
      <c r="J280" s="10" t="s">
        <v>175</v>
      </c>
    </row>
    <row r="281">
      <c r="A281" s="10" t="s">
        <v>133</v>
      </c>
      <c r="B281" s="19">
        <v>0.1258101851851852</v>
      </c>
      <c r="C281" s="10" t="s">
        <v>66</v>
      </c>
      <c r="D281" s="10" t="s">
        <v>91</v>
      </c>
      <c r="E281" s="13">
        <v>4.0</v>
      </c>
      <c r="F281" s="16"/>
      <c r="H281" s="10" t="s">
        <v>176</v>
      </c>
    </row>
    <row r="282">
      <c r="A282" s="10" t="s">
        <v>133</v>
      </c>
      <c r="B282" s="19">
        <v>0.12636574074074075</v>
      </c>
      <c r="C282" s="10" t="s">
        <v>72</v>
      </c>
      <c r="D282" s="10" t="s">
        <v>93</v>
      </c>
      <c r="E282" s="13">
        <v>19.0</v>
      </c>
      <c r="F282" s="13">
        <v>14.0</v>
      </c>
      <c r="J282" s="10" t="s">
        <v>136</v>
      </c>
    </row>
    <row r="283">
      <c r="A283" s="10" t="s">
        <v>133</v>
      </c>
      <c r="B283" s="19">
        <v>0.12643518518518518</v>
      </c>
      <c r="C283" s="10" t="s">
        <v>72</v>
      </c>
      <c r="D283" s="10" t="s">
        <v>91</v>
      </c>
      <c r="E283" s="13">
        <v>7.0</v>
      </c>
      <c r="F283" s="16"/>
      <c r="H283" s="10" t="s">
        <v>177</v>
      </c>
      <c r="I283" s="10">
        <v>1.0</v>
      </c>
    </row>
    <row r="284">
      <c r="A284" s="10" t="s">
        <v>133</v>
      </c>
      <c r="B284" s="19">
        <v>0.12734953703703702</v>
      </c>
      <c r="C284" s="10" t="s">
        <v>82</v>
      </c>
      <c r="D284" s="10" t="s">
        <v>166</v>
      </c>
      <c r="E284" s="13">
        <v>20.0</v>
      </c>
      <c r="F284" s="13">
        <v>15.0</v>
      </c>
      <c r="H284" s="10" t="s">
        <v>178</v>
      </c>
      <c r="J284" s="10" t="s">
        <v>179</v>
      </c>
    </row>
    <row r="285">
      <c r="A285" s="10" t="s">
        <v>133</v>
      </c>
      <c r="B285" s="19">
        <v>0.12780092592592593</v>
      </c>
      <c r="C285" s="10" t="s">
        <v>72</v>
      </c>
      <c r="D285" s="10" t="s">
        <v>166</v>
      </c>
      <c r="E285" s="13">
        <v>16.0</v>
      </c>
      <c r="F285" s="13">
        <v>11.0</v>
      </c>
      <c r="J285" s="10" t="s">
        <v>167</v>
      </c>
    </row>
    <row r="286">
      <c r="A286" s="10" t="s">
        <v>133</v>
      </c>
      <c r="B286" s="19">
        <v>0.1278125</v>
      </c>
      <c r="C286" s="10" t="s">
        <v>66</v>
      </c>
      <c r="D286" s="10" t="s">
        <v>166</v>
      </c>
      <c r="E286" s="13">
        <v>14.0</v>
      </c>
      <c r="F286" s="13">
        <v>14.0</v>
      </c>
      <c r="J286" s="10" t="s">
        <v>167</v>
      </c>
    </row>
    <row r="287">
      <c r="A287" s="10" t="s">
        <v>133</v>
      </c>
      <c r="B287" s="19">
        <v>0.12782407407407406</v>
      </c>
      <c r="C287" s="10" t="s">
        <v>69</v>
      </c>
      <c r="D287" s="10" t="s">
        <v>166</v>
      </c>
      <c r="E287" s="13">
        <v>21.0</v>
      </c>
      <c r="F287" s="13">
        <v>16.0</v>
      </c>
      <c r="J287" s="10" t="s">
        <v>167</v>
      </c>
    </row>
    <row r="288">
      <c r="A288" s="10" t="s">
        <v>133</v>
      </c>
      <c r="B288" s="19">
        <v>0.12783564814814816</v>
      </c>
      <c r="C288" s="10" t="s">
        <v>74</v>
      </c>
      <c r="D288" s="10" t="s">
        <v>166</v>
      </c>
      <c r="E288" s="13">
        <v>19.0</v>
      </c>
      <c r="F288" s="13">
        <v>19.0</v>
      </c>
    </row>
    <row r="289">
      <c r="A289" s="10" t="s">
        <v>133</v>
      </c>
      <c r="B289" s="19">
        <v>0.12784722222222222</v>
      </c>
      <c r="C289" s="10" t="s">
        <v>70</v>
      </c>
      <c r="D289" s="10" t="s">
        <v>166</v>
      </c>
      <c r="E289" s="13">
        <v>19.0</v>
      </c>
      <c r="F289" s="13">
        <v>16.0</v>
      </c>
      <c r="J289" s="10" t="s">
        <v>167</v>
      </c>
    </row>
    <row r="290">
      <c r="A290" s="10" t="s">
        <v>133</v>
      </c>
      <c r="B290" s="19">
        <v>0.12789351851851852</v>
      </c>
      <c r="C290" s="10" t="s">
        <v>82</v>
      </c>
      <c r="D290" s="10" t="s">
        <v>166</v>
      </c>
      <c r="E290" s="13">
        <v>23.0</v>
      </c>
      <c r="F290" s="13">
        <v>18.0</v>
      </c>
      <c r="J290" s="10" t="s">
        <v>167</v>
      </c>
    </row>
    <row r="291">
      <c r="A291" s="10" t="s">
        <v>133</v>
      </c>
      <c r="B291" s="19">
        <v>0.12850694444444444</v>
      </c>
      <c r="C291" s="10" t="s">
        <v>69</v>
      </c>
      <c r="D291" s="10" t="s">
        <v>89</v>
      </c>
      <c r="E291" s="13">
        <v>7.0</v>
      </c>
      <c r="F291" s="13">
        <v>2.0</v>
      </c>
      <c r="J291" s="10" t="s">
        <v>90</v>
      </c>
    </row>
    <row r="292">
      <c r="A292" s="10" t="s">
        <v>133</v>
      </c>
      <c r="B292" s="19">
        <v>0.12996527777777778</v>
      </c>
      <c r="C292" s="10" t="s">
        <v>70</v>
      </c>
      <c r="D292" s="10" t="s">
        <v>79</v>
      </c>
      <c r="E292" s="13">
        <v>10.0</v>
      </c>
      <c r="F292" s="13">
        <v>6.0</v>
      </c>
    </row>
    <row r="293">
      <c r="A293" s="10" t="s">
        <v>133</v>
      </c>
      <c r="B293" s="19">
        <v>0.13063657407407409</v>
      </c>
      <c r="C293" s="10" t="s">
        <v>70</v>
      </c>
      <c r="D293" s="10" t="s">
        <v>79</v>
      </c>
      <c r="E293" s="13">
        <v>16.0</v>
      </c>
      <c r="F293" s="13">
        <v>12.0</v>
      </c>
    </row>
    <row r="294">
      <c r="A294" s="10" t="s">
        <v>133</v>
      </c>
      <c r="B294" s="19">
        <v>0.13122685185185184</v>
      </c>
      <c r="C294" s="10" t="s">
        <v>70</v>
      </c>
      <c r="D294" s="10" t="s">
        <v>93</v>
      </c>
      <c r="E294" s="13">
        <v>24.0</v>
      </c>
      <c r="F294" s="13">
        <v>18.0</v>
      </c>
      <c r="J294" s="10" t="s">
        <v>99</v>
      </c>
    </row>
    <row r="295">
      <c r="A295" s="10" t="s">
        <v>133</v>
      </c>
      <c r="B295" s="19">
        <v>0.13145833333333334</v>
      </c>
      <c r="C295" s="10" t="s">
        <v>70</v>
      </c>
      <c r="D295" s="10" t="s">
        <v>91</v>
      </c>
      <c r="E295" s="13">
        <v>8.0</v>
      </c>
      <c r="F295" s="16"/>
      <c r="H295" s="10" t="s">
        <v>180</v>
      </c>
    </row>
    <row r="296">
      <c r="A296" s="10" t="s">
        <v>133</v>
      </c>
      <c r="B296" s="19">
        <v>0.1325462962962963</v>
      </c>
      <c r="C296" s="10" t="s">
        <v>82</v>
      </c>
      <c r="D296" s="10" t="s">
        <v>89</v>
      </c>
      <c r="E296" s="13">
        <v>10.0</v>
      </c>
      <c r="F296" s="13">
        <v>4.0</v>
      </c>
      <c r="J296" s="10" t="s">
        <v>181</v>
      </c>
    </row>
    <row r="297">
      <c r="A297" s="10" t="s">
        <v>133</v>
      </c>
      <c r="B297" s="19">
        <v>0.1325462962962963</v>
      </c>
      <c r="C297" s="10" t="s">
        <v>82</v>
      </c>
      <c r="D297" s="10" t="s">
        <v>89</v>
      </c>
      <c r="E297" s="13" t="s">
        <v>75</v>
      </c>
      <c r="F297" s="13" t="s">
        <v>75</v>
      </c>
      <c r="J297" s="10" t="s">
        <v>160</v>
      </c>
    </row>
    <row r="298">
      <c r="A298" s="10" t="s">
        <v>133</v>
      </c>
      <c r="B298" s="19">
        <v>0.13366898148148149</v>
      </c>
      <c r="C298" s="10" t="s">
        <v>74</v>
      </c>
      <c r="D298" s="10" t="s">
        <v>93</v>
      </c>
      <c r="E298" s="13">
        <v>19.0</v>
      </c>
      <c r="F298" s="13">
        <v>13.0</v>
      </c>
      <c r="J298" s="10" t="s">
        <v>182</v>
      </c>
    </row>
    <row r="299">
      <c r="A299" s="10" t="s">
        <v>133</v>
      </c>
      <c r="B299" s="19">
        <v>0.13378472222222224</v>
      </c>
      <c r="C299" s="10" t="s">
        <v>74</v>
      </c>
      <c r="D299" s="10" t="s">
        <v>91</v>
      </c>
      <c r="E299" s="13">
        <v>12.0</v>
      </c>
      <c r="F299" s="16"/>
      <c r="H299" s="10" t="s">
        <v>183</v>
      </c>
    </row>
    <row r="300">
      <c r="A300" s="10" t="s">
        <v>133</v>
      </c>
      <c r="B300" s="19">
        <v>0.1346875</v>
      </c>
      <c r="C300" s="10" t="s">
        <v>66</v>
      </c>
      <c r="D300" s="10" t="s">
        <v>93</v>
      </c>
      <c r="E300" s="13">
        <v>17.0</v>
      </c>
      <c r="F300" s="13">
        <v>11.0</v>
      </c>
      <c r="J300" s="10" t="s">
        <v>184</v>
      </c>
    </row>
    <row r="301">
      <c r="A301" s="10" t="s">
        <v>133</v>
      </c>
      <c r="B301" s="19">
        <v>0.13502314814814814</v>
      </c>
      <c r="C301" s="10" t="s">
        <v>66</v>
      </c>
      <c r="D301" s="10" t="s">
        <v>91</v>
      </c>
      <c r="E301" s="13">
        <v>15.0</v>
      </c>
      <c r="F301" s="16"/>
      <c r="H301" s="10" t="s">
        <v>185</v>
      </c>
    </row>
    <row r="302">
      <c r="A302" s="10" t="s">
        <v>133</v>
      </c>
      <c r="B302" s="19">
        <v>0.13641203703703703</v>
      </c>
      <c r="C302" s="10" t="s">
        <v>82</v>
      </c>
      <c r="D302" s="10" t="s">
        <v>81</v>
      </c>
      <c r="E302" s="13">
        <v>12.0</v>
      </c>
      <c r="F302" s="13">
        <v>10.0</v>
      </c>
      <c r="H302" s="10" t="s">
        <v>186</v>
      </c>
      <c r="J302" s="10" t="s">
        <v>175</v>
      </c>
    </row>
    <row r="303">
      <c r="A303" s="10" t="s">
        <v>133</v>
      </c>
      <c r="B303" s="19">
        <v>0.136875</v>
      </c>
      <c r="C303" s="10" t="s">
        <v>69</v>
      </c>
      <c r="D303" s="10" t="s">
        <v>81</v>
      </c>
      <c r="E303" s="13">
        <v>7.0</v>
      </c>
      <c r="F303" s="13">
        <v>5.0</v>
      </c>
      <c r="H303" s="10" t="s">
        <v>187</v>
      </c>
      <c r="J303" s="10" t="s">
        <v>175</v>
      </c>
    </row>
    <row r="304">
      <c r="A304" s="10" t="s">
        <v>133</v>
      </c>
      <c r="B304" s="19">
        <v>0.13799768518518518</v>
      </c>
      <c r="C304" s="10" t="s">
        <v>72</v>
      </c>
      <c r="D304" s="10" t="s">
        <v>91</v>
      </c>
      <c r="E304" s="13">
        <v>4.0</v>
      </c>
      <c r="F304" s="16"/>
      <c r="H304" s="10" t="s">
        <v>188</v>
      </c>
      <c r="J304" s="10" t="s">
        <v>189</v>
      </c>
    </row>
    <row r="305">
      <c r="A305" s="10" t="s">
        <v>133</v>
      </c>
      <c r="B305" s="19">
        <v>0.13896990740740742</v>
      </c>
      <c r="C305" s="10" t="s">
        <v>74</v>
      </c>
      <c r="D305" s="10" t="s">
        <v>81</v>
      </c>
      <c r="E305" s="13">
        <v>10.0</v>
      </c>
      <c r="F305" s="13">
        <v>8.0</v>
      </c>
      <c r="J305" s="10" t="s">
        <v>190</v>
      </c>
    </row>
    <row r="306">
      <c r="A306" s="10" t="s">
        <v>133</v>
      </c>
      <c r="B306" s="19">
        <v>0.1394212962962963</v>
      </c>
      <c r="C306" s="10" t="s">
        <v>74</v>
      </c>
      <c r="D306" s="10" t="s">
        <v>93</v>
      </c>
      <c r="E306" s="13">
        <v>22.0</v>
      </c>
      <c r="F306" s="13">
        <v>16.0</v>
      </c>
      <c r="J306" s="10" t="s">
        <v>191</v>
      </c>
    </row>
    <row r="307">
      <c r="A307" s="10" t="s">
        <v>133</v>
      </c>
      <c r="B307" s="19">
        <v>0.13944444444444445</v>
      </c>
      <c r="C307" s="10" t="s">
        <v>66</v>
      </c>
      <c r="D307" s="10" t="s">
        <v>93</v>
      </c>
      <c r="E307" s="13">
        <v>18.0</v>
      </c>
      <c r="F307" s="13">
        <v>12.0</v>
      </c>
      <c r="J307" s="10" t="s">
        <v>105</v>
      </c>
    </row>
    <row r="308">
      <c r="A308" s="10" t="s">
        <v>133</v>
      </c>
      <c r="B308" s="19">
        <v>0.13962962962962963</v>
      </c>
      <c r="C308" s="10" t="s">
        <v>74</v>
      </c>
      <c r="D308" s="10" t="s">
        <v>91</v>
      </c>
      <c r="E308" s="13">
        <v>11.0</v>
      </c>
      <c r="F308" s="16"/>
      <c r="H308" s="10" t="s">
        <v>192</v>
      </c>
    </row>
    <row r="309">
      <c r="A309" s="10" t="s">
        <v>133</v>
      </c>
      <c r="B309" s="19">
        <v>0.13984953703703704</v>
      </c>
      <c r="C309" s="10" t="s">
        <v>66</v>
      </c>
      <c r="D309" s="10" t="s">
        <v>91</v>
      </c>
      <c r="E309" s="13">
        <v>16.0</v>
      </c>
      <c r="F309" s="16"/>
      <c r="H309" s="10" t="s">
        <v>193</v>
      </c>
    </row>
    <row r="310">
      <c r="A310" s="10" t="s">
        <v>133</v>
      </c>
      <c r="B310" s="19">
        <v>0.14174768518518518</v>
      </c>
      <c r="C310" s="10" t="s">
        <v>69</v>
      </c>
      <c r="D310" s="10" t="s">
        <v>120</v>
      </c>
      <c r="E310" s="13">
        <v>9.0</v>
      </c>
      <c r="F310" s="16"/>
      <c r="J310" s="10" t="s">
        <v>194</v>
      </c>
    </row>
    <row r="311">
      <c r="A311" s="10" t="s">
        <v>133</v>
      </c>
      <c r="B311" s="19">
        <v>0.1428587962962963</v>
      </c>
      <c r="C311" s="10" t="s">
        <v>82</v>
      </c>
      <c r="D311" s="10" t="s">
        <v>195</v>
      </c>
      <c r="E311" s="13" t="s">
        <v>75</v>
      </c>
      <c r="F311" s="13" t="s">
        <v>75</v>
      </c>
      <c r="J311" s="10" t="s">
        <v>196</v>
      </c>
    </row>
    <row r="312">
      <c r="A312" s="10" t="s">
        <v>133</v>
      </c>
      <c r="B312" s="19">
        <v>0.14313657407407407</v>
      </c>
      <c r="C312" s="10" t="s">
        <v>74</v>
      </c>
      <c r="D312" s="10" t="s">
        <v>93</v>
      </c>
      <c r="E312" s="13">
        <v>10.0</v>
      </c>
      <c r="F312" s="13">
        <v>4.0</v>
      </c>
      <c r="J312" s="10" t="s">
        <v>197</v>
      </c>
    </row>
    <row r="313">
      <c r="A313" s="10" t="s">
        <v>133</v>
      </c>
      <c r="B313" s="19">
        <v>0.14386574074074074</v>
      </c>
      <c r="C313" s="10" t="s">
        <v>66</v>
      </c>
      <c r="D313" s="10" t="s">
        <v>89</v>
      </c>
      <c r="E313" s="13">
        <v>23.0</v>
      </c>
      <c r="F313" s="13">
        <v>17.0</v>
      </c>
      <c r="J313" s="10" t="s">
        <v>171</v>
      </c>
    </row>
    <row r="314">
      <c r="A314" s="10" t="s">
        <v>133</v>
      </c>
      <c r="B314" s="19">
        <v>0.1440972222222222</v>
      </c>
      <c r="C314" s="10" t="s">
        <v>66</v>
      </c>
      <c r="D314" s="10" t="s">
        <v>91</v>
      </c>
      <c r="E314" s="13">
        <v>14.0</v>
      </c>
      <c r="F314" s="16"/>
      <c r="H314" s="10" t="s">
        <v>198</v>
      </c>
      <c r="I314" s="10">
        <v>1.0</v>
      </c>
      <c r="J314" s="10" t="s">
        <v>119</v>
      </c>
    </row>
    <row r="315">
      <c r="A315" s="10" t="s">
        <v>133</v>
      </c>
      <c r="B315" s="19">
        <v>0.14591435185185186</v>
      </c>
      <c r="C315" s="10" t="s">
        <v>66</v>
      </c>
      <c r="D315" s="10" t="s">
        <v>81</v>
      </c>
      <c r="E315" s="13">
        <v>6.0</v>
      </c>
      <c r="F315" s="13">
        <v>2.0</v>
      </c>
      <c r="H315" s="10" t="s">
        <v>199</v>
      </c>
      <c r="J315" s="10" t="s">
        <v>175</v>
      </c>
    </row>
    <row r="316">
      <c r="A316" s="10" t="s">
        <v>133</v>
      </c>
      <c r="B316" s="19">
        <v>0.14675925925925926</v>
      </c>
      <c r="C316" s="10" t="s">
        <v>72</v>
      </c>
      <c r="D316" s="10" t="s">
        <v>93</v>
      </c>
      <c r="E316" s="13">
        <v>10.0</v>
      </c>
      <c r="F316" s="13">
        <v>5.0</v>
      </c>
      <c r="J316" s="10" t="s">
        <v>136</v>
      </c>
    </row>
    <row r="317">
      <c r="A317" s="10" t="s">
        <v>133</v>
      </c>
      <c r="B317" s="19">
        <v>0.14675925925925926</v>
      </c>
      <c r="C317" s="10" t="s">
        <v>72</v>
      </c>
      <c r="D317" s="10" t="s">
        <v>93</v>
      </c>
      <c r="E317" s="13" t="s">
        <v>75</v>
      </c>
      <c r="F317" s="13" t="s">
        <v>75</v>
      </c>
      <c r="J317" s="10" t="s">
        <v>136</v>
      </c>
    </row>
    <row r="318">
      <c r="A318" s="10" t="s">
        <v>133</v>
      </c>
      <c r="B318" s="19">
        <v>0.14759259259259258</v>
      </c>
      <c r="C318" s="10" t="s">
        <v>69</v>
      </c>
      <c r="D318" s="10" t="s">
        <v>91</v>
      </c>
      <c r="E318" s="13">
        <v>6.0</v>
      </c>
      <c r="F318" s="16"/>
      <c r="H318" s="10" t="s">
        <v>200</v>
      </c>
      <c r="I318" s="10">
        <v>1.0</v>
      </c>
      <c r="J318" s="10" t="s">
        <v>201</v>
      </c>
    </row>
    <row r="319">
      <c r="A319" s="10" t="s">
        <v>133</v>
      </c>
      <c r="B319" s="19">
        <v>0.14907407407407408</v>
      </c>
      <c r="C319" s="10" t="s">
        <v>70</v>
      </c>
      <c r="D319" s="10" t="s">
        <v>93</v>
      </c>
      <c r="E319" s="13">
        <v>10.0</v>
      </c>
      <c r="F319" s="13">
        <v>4.0</v>
      </c>
      <c r="J319" s="10" t="s">
        <v>202</v>
      </c>
    </row>
    <row r="320">
      <c r="A320" s="10" t="s">
        <v>133</v>
      </c>
      <c r="B320" s="19">
        <v>0.14907407407407408</v>
      </c>
      <c r="C320" s="10" t="s">
        <v>70</v>
      </c>
      <c r="D320" s="10" t="s">
        <v>93</v>
      </c>
      <c r="E320" s="13">
        <v>14.0</v>
      </c>
      <c r="F320" s="13">
        <v>8.0</v>
      </c>
      <c r="J320" s="10" t="s">
        <v>160</v>
      </c>
    </row>
    <row r="321">
      <c r="A321" s="10" t="s">
        <v>133</v>
      </c>
      <c r="B321" s="19">
        <v>0.14934027777777778</v>
      </c>
      <c r="C321" s="10" t="s">
        <v>82</v>
      </c>
      <c r="D321" s="10" t="s">
        <v>195</v>
      </c>
      <c r="E321" s="13" t="s">
        <v>75</v>
      </c>
      <c r="F321" s="13" t="s">
        <v>75</v>
      </c>
      <c r="J321" s="10" t="s">
        <v>196</v>
      </c>
    </row>
    <row r="322">
      <c r="A322" s="10" t="s">
        <v>133</v>
      </c>
      <c r="B322" s="19">
        <v>0.1495949074074074</v>
      </c>
      <c r="C322" s="10" t="s">
        <v>74</v>
      </c>
      <c r="D322" s="10" t="s">
        <v>93</v>
      </c>
      <c r="E322" s="13" t="s">
        <v>88</v>
      </c>
      <c r="F322" s="13">
        <v>1.0</v>
      </c>
      <c r="J322" s="10" t="s">
        <v>197</v>
      </c>
    </row>
    <row r="323">
      <c r="A323" s="10" t="s">
        <v>133</v>
      </c>
      <c r="B323" s="19">
        <v>0.14971064814814813</v>
      </c>
      <c r="C323" s="10" t="s">
        <v>74</v>
      </c>
      <c r="D323" s="10" t="s">
        <v>93</v>
      </c>
      <c r="E323" s="13" t="s">
        <v>158</v>
      </c>
      <c r="F323" s="13">
        <v>6.0</v>
      </c>
      <c r="J323" s="10" t="s">
        <v>197</v>
      </c>
    </row>
    <row r="324">
      <c r="A324" s="10" t="s">
        <v>133</v>
      </c>
      <c r="B324" s="19">
        <v>0.15034722222222222</v>
      </c>
      <c r="C324" s="10" t="s">
        <v>66</v>
      </c>
      <c r="D324" s="10" t="s">
        <v>195</v>
      </c>
      <c r="E324" s="13">
        <v>3.0</v>
      </c>
      <c r="F324" s="13">
        <v>3.0</v>
      </c>
      <c r="J324" s="10" t="s">
        <v>203</v>
      </c>
    </row>
    <row r="325">
      <c r="A325" s="10" t="s">
        <v>133</v>
      </c>
      <c r="B325" s="19">
        <v>0.15116898148148147</v>
      </c>
      <c r="C325" s="10" t="s">
        <v>72</v>
      </c>
      <c r="D325" s="10" t="s">
        <v>93</v>
      </c>
      <c r="E325" s="13">
        <v>11.0</v>
      </c>
      <c r="F325" s="13">
        <v>6.0</v>
      </c>
      <c r="J325" s="10" t="s">
        <v>136</v>
      </c>
    </row>
    <row r="326">
      <c r="A326" s="10" t="s">
        <v>133</v>
      </c>
      <c r="B326" s="19">
        <v>0.15116898148148147</v>
      </c>
      <c r="C326" s="10" t="s">
        <v>72</v>
      </c>
      <c r="D326" s="10" t="s">
        <v>93</v>
      </c>
      <c r="E326" s="13" t="s">
        <v>75</v>
      </c>
      <c r="F326" s="13" t="s">
        <v>75</v>
      </c>
      <c r="J326" s="10" t="s">
        <v>136</v>
      </c>
    </row>
    <row r="327">
      <c r="A327" s="10" t="s">
        <v>133</v>
      </c>
      <c r="B327" s="19">
        <v>0.15222222222222223</v>
      </c>
      <c r="C327" s="10" t="s">
        <v>70</v>
      </c>
      <c r="D327" s="10" t="s">
        <v>93</v>
      </c>
      <c r="E327" s="13" t="s">
        <v>75</v>
      </c>
      <c r="F327" s="13" t="s">
        <v>75</v>
      </c>
      <c r="J327" s="10" t="s">
        <v>85</v>
      </c>
    </row>
    <row r="328">
      <c r="A328" s="10" t="s">
        <v>133</v>
      </c>
      <c r="B328" s="19">
        <v>0.15222222222222223</v>
      </c>
      <c r="C328" s="10" t="s">
        <v>70</v>
      </c>
      <c r="D328" s="10" t="s">
        <v>93</v>
      </c>
      <c r="E328" s="13">
        <v>21.0</v>
      </c>
      <c r="F328" s="13">
        <v>15.0</v>
      </c>
      <c r="J328" s="10" t="s">
        <v>204</v>
      </c>
    </row>
    <row r="329">
      <c r="A329" s="10" t="s">
        <v>133</v>
      </c>
      <c r="B329" s="19">
        <v>0.15238425925925925</v>
      </c>
      <c r="C329" s="10" t="s">
        <v>70</v>
      </c>
      <c r="D329" s="10" t="s">
        <v>91</v>
      </c>
      <c r="E329" s="13">
        <v>12.0</v>
      </c>
      <c r="F329" s="16"/>
      <c r="H329" s="10" t="s">
        <v>205</v>
      </c>
      <c r="I329" s="10">
        <v>1.0</v>
      </c>
    </row>
    <row r="330">
      <c r="A330" s="10" t="s">
        <v>133</v>
      </c>
      <c r="B330" s="19">
        <v>0.15270833333333333</v>
      </c>
      <c r="C330" s="10" t="s">
        <v>69</v>
      </c>
      <c r="D330" s="10" t="s">
        <v>120</v>
      </c>
      <c r="E330" s="13">
        <v>5.0</v>
      </c>
      <c r="F330" s="16"/>
      <c r="J330" s="10" t="s">
        <v>206</v>
      </c>
    </row>
    <row r="331">
      <c r="A331" s="10" t="s">
        <v>133</v>
      </c>
      <c r="B331" s="19">
        <v>0.15288194444444445</v>
      </c>
      <c r="C331" s="10" t="s">
        <v>82</v>
      </c>
      <c r="D331" s="10" t="s">
        <v>195</v>
      </c>
      <c r="E331" s="13" t="s">
        <v>75</v>
      </c>
      <c r="F331" s="13" t="s">
        <v>75</v>
      </c>
      <c r="J331" s="10" t="s">
        <v>203</v>
      </c>
    </row>
    <row r="332">
      <c r="A332" s="10" t="s">
        <v>133</v>
      </c>
      <c r="B332" s="19">
        <v>0.15292824074074074</v>
      </c>
      <c r="C332" s="10" t="s">
        <v>74</v>
      </c>
      <c r="D332" s="10" t="s">
        <v>128</v>
      </c>
      <c r="E332" s="13" t="s">
        <v>68</v>
      </c>
      <c r="F332" s="13">
        <v>20.0</v>
      </c>
      <c r="J332" s="10" t="s">
        <v>207</v>
      </c>
    </row>
    <row r="333">
      <c r="A333" s="10" t="s">
        <v>133</v>
      </c>
      <c r="B333" s="19">
        <v>0.15447916666666667</v>
      </c>
      <c r="C333" s="10" t="s">
        <v>69</v>
      </c>
      <c r="D333" s="10" t="s">
        <v>83</v>
      </c>
      <c r="E333" s="13">
        <v>14.0</v>
      </c>
      <c r="F333" s="13">
        <v>13.0</v>
      </c>
    </row>
    <row r="334">
      <c r="A334" s="10" t="s">
        <v>133</v>
      </c>
      <c r="B334" s="19">
        <v>0.15791666666666668</v>
      </c>
      <c r="C334" s="10" t="s">
        <v>74</v>
      </c>
      <c r="D334" s="10" t="s">
        <v>73</v>
      </c>
      <c r="E334" s="13">
        <v>26.0</v>
      </c>
      <c r="F334" s="13">
        <v>18.0</v>
      </c>
    </row>
    <row r="335">
      <c r="A335" s="10" t="s">
        <v>208</v>
      </c>
      <c r="B335" s="19">
        <v>0.012175925925925925</v>
      </c>
      <c r="C335" s="10" t="s">
        <v>72</v>
      </c>
      <c r="D335" s="10" t="s">
        <v>78</v>
      </c>
      <c r="E335" s="13">
        <v>9.0</v>
      </c>
      <c r="F335" s="13">
        <v>4.0</v>
      </c>
    </row>
    <row r="336">
      <c r="A336" s="10" t="s">
        <v>208</v>
      </c>
      <c r="B336" s="19">
        <v>0.02396990740740741</v>
      </c>
      <c r="C336" s="10" t="s">
        <v>82</v>
      </c>
      <c r="D336" s="10" t="s">
        <v>127</v>
      </c>
      <c r="E336" s="13">
        <v>6.0</v>
      </c>
      <c r="F336" s="13">
        <v>3.0</v>
      </c>
    </row>
    <row r="337">
      <c r="A337" s="10" t="s">
        <v>208</v>
      </c>
      <c r="B337" s="19">
        <v>0.0265625</v>
      </c>
      <c r="C337" s="10" t="s">
        <v>66</v>
      </c>
      <c r="D337" s="10" t="s">
        <v>80</v>
      </c>
      <c r="E337" s="13" t="s">
        <v>75</v>
      </c>
      <c r="F337" s="13" t="s">
        <v>75</v>
      </c>
      <c r="J337" s="10" t="s">
        <v>85</v>
      </c>
    </row>
    <row r="338">
      <c r="A338" s="10" t="s">
        <v>208</v>
      </c>
      <c r="B338" s="19">
        <v>0.0265625</v>
      </c>
      <c r="C338" s="10" t="s">
        <v>66</v>
      </c>
      <c r="D338" s="10" t="s">
        <v>80</v>
      </c>
      <c r="E338" s="13">
        <v>20.0</v>
      </c>
      <c r="F338" s="13">
        <v>14.0</v>
      </c>
      <c r="J338" s="10" t="s">
        <v>86</v>
      </c>
    </row>
    <row r="339">
      <c r="A339" s="10" t="s">
        <v>208</v>
      </c>
      <c r="B339" s="19">
        <v>0.027037037037037037</v>
      </c>
      <c r="C339" s="10" t="s">
        <v>69</v>
      </c>
      <c r="D339" s="10" t="s">
        <v>209</v>
      </c>
      <c r="E339" s="13">
        <v>8.0</v>
      </c>
      <c r="F339" s="13">
        <v>5.0</v>
      </c>
    </row>
    <row r="340">
      <c r="A340" s="10" t="s">
        <v>208</v>
      </c>
      <c r="B340" s="19">
        <v>0.029861111111111113</v>
      </c>
      <c r="C340" s="10" t="s">
        <v>70</v>
      </c>
      <c r="D340" s="10" t="s">
        <v>125</v>
      </c>
      <c r="E340" s="13">
        <v>10.0</v>
      </c>
      <c r="F340" s="13">
        <v>4.0</v>
      </c>
    </row>
    <row r="341">
      <c r="A341" s="10" t="s">
        <v>208</v>
      </c>
      <c r="B341" s="19">
        <v>0.029907407407407407</v>
      </c>
      <c r="C341" s="10" t="s">
        <v>69</v>
      </c>
      <c r="D341" s="10" t="s">
        <v>125</v>
      </c>
      <c r="E341" s="13">
        <v>7.0</v>
      </c>
      <c r="F341" s="13">
        <v>4.0</v>
      </c>
    </row>
    <row r="342">
      <c r="A342" s="10" t="s">
        <v>208</v>
      </c>
      <c r="B342" s="19">
        <v>0.029953703703703705</v>
      </c>
      <c r="C342" s="10" t="s">
        <v>74</v>
      </c>
      <c r="D342" s="10" t="s">
        <v>125</v>
      </c>
      <c r="E342" s="13">
        <v>26.0</v>
      </c>
      <c r="F342" s="13">
        <v>18.0</v>
      </c>
    </row>
    <row r="343">
      <c r="A343" s="10" t="s">
        <v>208</v>
      </c>
      <c r="B343" s="19">
        <v>0.031064814814814816</v>
      </c>
      <c r="C343" s="10" t="s">
        <v>69</v>
      </c>
      <c r="D343" s="10" t="s">
        <v>80</v>
      </c>
      <c r="E343" s="13" t="s">
        <v>75</v>
      </c>
      <c r="F343" s="13" t="s">
        <v>75</v>
      </c>
      <c r="J343" s="10" t="s">
        <v>160</v>
      </c>
    </row>
    <row r="344">
      <c r="A344" s="10" t="s">
        <v>208</v>
      </c>
      <c r="B344" s="19">
        <v>0.031064814814814816</v>
      </c>
      <c r="C344" s="10" t="s">
        <v>69</v>
      </c>
      <c r="D344" s="10" t="s">
        <v>80</v>
      </c>
      <c r="E344" s="13">
        <v>8.0</v>
      </c>
      <c r="F344" s="13">
        <v>5.0</v>
      </c>
      <c r="J344" s="10" t="s">
        <v>161</v>
      </c>
    </row>
    <row r="345">
      <c r="A345" s="10" t="s">
        <v>208</v>
      </c>
      <c r="B345" s="19">
        <v>0.031655092592592596</v>
      </c>
      <c r="C345" s="10" t="s">
        <v>69</v>
      </c>
      <c r="D345" s="10" t="s">
        <v>73</v>
      </c>
      <c r="E345" s="13" t="s">
        <v>68</v>
      </c>
      <c r="F345" s="13">
        <v>20.0</v>
      </c>
    </row>
    <row r="346">
      <c r="A346" s="10" t="s">
        <v>208</v>
      </c>
      <c r="B346" s="19">
        <v>0.03329861111111111</v>
      </c>
      <c r="C346" s="10" t="s">
        <v>74</v>
      </c>
      <c r="D346" s="10" t="s">
        <v>80</v>
      </c>
      <c r="E346" s="13">
        <v>0.0</v>
      </c>
      <c r="F346" s="13">
        <v>3.0</v>
      </c>
    </row>
    <row r="347">
      <c r="A347" s="10" t="s">
        <v>208</v>
      </c>
      <c r="B347" s="19">
        <v>0.03400462962962963</v>
      </c>
      <c r="C347" s="10" t="s">
        <v>72</v>
      </c>
      <c r="D347" s="10" t="s">
        <v>125</v>
      </c>
      <c r="E347" s="13" t="s">
        <v>75</v>
      </c>
      <c r="F347" s="13" t="s">
        <v>75</v>
      </c>
      <c r="J347" s="10" t="s">
        <v>85</v>
      </c>
    </row>
    <row r="348">
      <c r="A348" s="10" t="s">
        <v>208</v>
      </c>
      <c r="B348" s="19">
        <v>0.040949074074074075</v>
      </c>
      <c r="C348" s="10" t="s">
        <v>72</v>
      </c>
      <c r="D348" s="10" t="s">
        <v>125</v>
      </c>
      <c r="E348" s="13">
        <v>13.0</v>
      </c>
      <c r="F348" s="13">
        <v>5.0</v>
      </c>
      <c r="J348" s="10" t="s">
        <v>86</v>
      </c>
    </row>
    <row r="349">
      <c r="A349" s="10" t="s">
        <v>208</v>
      </c>
      <c r="B349" s="19">
        <v>0.035104166666666665</v>
      </c>
      <c r="C349" s="10" t="s">
        <v>72</v>
      </c>
      <c r="D349" s="10" t="s">
        <v>125</v>
      </c>
      <c r="E349" s="13" t="s">
        <v>75</v>
      </c>
      <c r="F349" s="13" t="s">
        <v>75</v>
      </c>
      <c r="J349" s="10" t="s">
        <v>85</v>
      </c>
    </row>
    <row r="350">
      <c r="A350" s="10" t="s">
        <v>208</v>
      </c>
      <c r="B350" s="19">
        <v>0.035104166666666665</v>
      </c>
      <c r="C350" s="10" t="s">
        <v>72</v>
      </c>
      <c r="D350" s="10" t="s">
        <v>125</v>
      </c>
      <c r="E350" s="13">
        <v>22.0</v>
      </c>
      <c r="F350" s="13">
        <v>19.0</v>
      </c>
      <c r="J350" s="10" t="s">
        <v>86</v>
      </c>
    </row>
    <row r="351">
      <c r="A351" s="10" t="s">
        <v>208</v>
      </c>
      <c r="B351" s="19">
        <v>0.0362962962962963</v>
      </c>
      <c r="C351" s="10" t="s">
        <v>82</v>
      </c>
      <c r="D351" s="10" t="s">
        <v>210</v>
      </c>
      <c r="E351" s="13">
        <v>9.0</v>
      </c>
      <c r="F351" s="16"/>
    </row>
    <row r="352">
      <c r="A352" s="10" t="s">
        <v>208</v>
      </c>
      <c r="B352" s="19">
        <v>0.03944444444444444</v>
      </c>
      <c r="C352" s="10" t="s">
        <v>82</v>
      </c>
      <c r="D352" s="10" t="s">
        <v>127</v>
      </c>
      <c r="E352" s="13">
        <v>11.0</v>
      </c>
      <c r="F352" s="13">
        <v>8.0</v>
      </c>
    </row>
    <row r="353">
      <c r="A353" s="10" t="s">
        <v>208</v>
      </c>
      <c r="B353" s="19">
        <v>0.04258101851851852</v>
      </c>
      <c r="C353" s="10" t="s">
        <v>72</v>
      </c>
      <c r="D353" s="10" t="s">
        <v>125</v>
      </c>
      <c r="E353" s="13">
        <v>19.0</v>
      </c>
      <c r="F353" s="13">
        <v>16.0</v>
      </c>
    </row>
    <row r="354">
      <c r="A354" s="10" t="s">
        <v>208</v>
      </c>
      <c r="B354" s="19">
        <v>0.050798611111111114</v>
      </c>
      <c r="C354" s="10" t="s">
        <v>82</v>
      </c>
      <c r="D354" s="10" t="s">
        <v>127</v>
      </c>
      <c r="E354" s="13">
        <v>11.0</v>
      </c>
      <c r="F354" s="13">
        <v>8.0</v>
      </c>
    </row>
    <row r="355">
      <c r="A355" s="10" t="s">
        <v>208</v>
      </c>
      <c r="B355" s="19">
        <v>0.05241898148148148</v>
      </c>
      <c r="C355" s="10" t="s">
        <v>72</v>
      </c>
      <c r="D355" s="10" t="s">
        <v>127</v>
      </c>
      <c r="E355" s="13">
        <v>12.0</v>
      </c>
      <c r="F355" s="13">
        <v>12.0</v>
      </c>
    </row>
    <row r="356">
      <c r="A356" s="10" t="s">
        <v>208</v>
      </c>
      <c r="B356" s="19">
        <v>0.052453703703703704</v>
      </c>
      <c r="C356" s="10" t="s">
        <v>84</v>
      </c>
      <c r="D356" s="10" t="s">
        <v>127</v>
      </c>
      <c r="E356" s="13">
        <v>11.0</v>
      </c>
      <c r="F356" s="13">
        <v>13.0</v>
      </c>
    </row>
    <row r="357">
      <c r="A357" s="10" t="s">
        <v>208</v>
      </c>
      <c r="B357" s="19">
        <v>0.05402777777777778</v>
      </c>
      <c r="C357" s="10" t="s">
        <v>74</v>
      </c>
      <c r="D357" s="10" t="s">
        <v>127</v>
      </c>
      <c r="E357" s="13">
        <v>1.0</v>
      </c>
      <c r="F357" s="13">
        <v>4.0</v>
      </c>
    </row>
    <row r="358">
      <c r="A358" s="10" t="s">
        <v>208</v>
      </c>
      <c r="B358" s="19">
        <v>0.06133101851851852</v>
      </c>
      <c r="C358" s="10" t="s">
        <v>70</v>
      </c>
      <c r="D358" s="10" t="s">
        <v>67</v>
      </c>
      <c r="E358" s="13">
        <v>10.0</v>
      </c>
      <c r="F358" s="13">
        <v>7.0</v>
      </c>
    </row>
    <row r="359">
      <c r="A359" s="10" t="s">
        <v>208</v>
      </c>
      <c r="B359" s="19">
        <v>0.07449074074074075</v>
      </c>
      <c r="C359" s="10" t="s">
        <v>72</v>
      </c>
      <c r="D359" s="10" t="s">
        <v>210</v>
      </c>
      <c r="E359" s="13">
        <v>14.0</v>
      </c>
      <c r="F359" s="13">
        <v>14.0</v>
      </c>
    </row>
    <row r="360">
      <c r="A360" s="10" t="s">
        <v>208</v>
      </c>
      <c r="B360" s="19">
        <v>0.0746875</v>
      </c>
      <c r="C360" s="10" t="s">
        <v>82</v>
      </c>
      <c r="D360" s="10" t="s">
        <v>127</v>
      </c>
      <c r="E360" s="13">
        <v>14.0</v>
      </c>
      <c r="F360" s="13">
        <v>11.0</v>
      </c>
    </row>
    <row r="361">
      <c r="A361" s="10" t="s">
        <v>208</v>
      </c>
      <c r="B361" s="19">
        <v>0.09791666666666667</v>
      </c>
      <c r="C361" s="10" t="s">
        <v>70</v>
      </c>
      <c r="D361" s="10" t="s">
        <v>93</v>
      </c>
      <c r="E361" s="13">
        <v>12.0</v>
      </c>
      <c r="F361" s="13">
        <v>6.0</v>
      </c>
      <c r="J361" s="10" t="s">
        <v>99</v>
      </c>
    </row>
    <row r="362">
      <c r="A362" s="10" t="s">
        <v>208</v>
      </c>
      <c r="B362" s="19">
        <v>0.09876157407407407</v>
      </c>
      <c r="C362" s="10" t="s">
        <v>70</v>
      </c>
      <c r="D362" s="10" t="s">
        <v>93</v>
      </c>
      <c r="E362" s="13" t="s">
        <v>68</v>
      </c>
      <c r="F362" s="13">
        <v>20.0</v>
      </c>
      <c r="G362" s="10" t="s">
        <v>137</v>
      </c>
      <c r="J362" s="10" t="s">
        <v>99</v>
      </c>
    </row>
    <row r="363">
      <c r="A363" s="10" t="s">
        <v>208</v>
      </c>
      <c r="B363" s="19">
        <v>0.09876157407407407</v>
      </c>
      <c r="C363" s="10" t="s">
        <v>70</v>
      </c>
      <c r="D363" s="10" t="s">
        <v>93</v>
      </c>
      <c r="E363" s="13" t="s">
        <v>68</v>
      </c>
      <c r="F363" s="13">
        <v>20.0</v>
      </c>
      <c r="G363" s="10" t="s">
        <v>137</v>
      </c>
      <c r="J363" s="10" t="s">
        <v>99</v>
      </c>
    </row>
    <row r="364">
      <c r="A364" s="10" t="s">
        <v>208</v>
      </c>
      <c r="B364" s="19">
        <v>0.09876157407407407</v>
      </c>
      <c r="C364" s="10" t="s">
        <v>70</v>
      </c>
      <c r="D364" s="10" t="s">
        <v>93</v>
      </c>
      <c r="E364" s="13">
        <v>23.0</v>
      </c>
      <c r="F364" s="13">
        <v>17.0</v>
      </c>
      <c r="J364" s="10" t="s">
        <v>99</v>
      </c>
    </row>
    <row r="365">
      <c r="A365" s="10" t="s">
        <v>208</v>
      </c>
      <c r="B365" s="19">
        <v>0.0992013888888889</v>
      </c>
      <c r="C365" s="10" t="s">
        <v>70</v>
      </c>
      <c r="D365" s="10" t="s">
        <v>91</v>
      </c>
      <c r="E365" s="13">
        <v>10.0</v>
      </c>
      <c r="F365" s="16"/>
      <c r="H365" s="10" t="s">
        <v>211</v>
      </c>
    </row>
    <row r="366">
      <c r="A366" s="10" t="s">
        <v>208</v>
      </c>
      <c r="B366" s="19">
        <v>0.0992013888888889</v>
      </c>
      <c r="C366" s="10" t="s">
        <v>70</v>
      </c>
      <c r="D366" s="10" t="s">
        <v>91</v>
      </c>
      <c r="E366" s="13">
        <v>8.0</v>
      </c>
      <c r="F366" s="16"/>
      <c r="H366" s="10" t="s">
        <v>212</v>
      </c>
    </row>
    <row r="367">
      <c r="A367" s="10" t="s">
        <v>208</v>
      </c>
      <c r="B367" s="19">
        <v>0.0993287037037037</v>
      </c>
      <c r="C367" s="10" t="s">
        <v>70</v>
      </c>
      <c r="D367" s="10" t="s">
        <v>91</v>
      </c>
      <c r="E367" s="13">
        <v>5.0</v>
      </c>
      <c r="F367" s="16"/>
      <c r="H367" s="10" t="s">
        <v>213</v>
      </c>
    </row>
    <row r="368">
      <c r="A368" s="10" t="s">
        <v>208</v>
      </c>
      <c r="B368" s="19">
        <v>0.10028935185185185</v>
      </c>
      <c r="C368" s="10" t="s">
        <v>70</v>
      </c>
      <c r="D368" s="10" t="s">
        <v>81</v>
      </c>
      <c r="E368" s="13">
        <v>10.0</v>
      </c>
      <c r="F368" s="13">
        <v>7.0</v>
      </c>
      <c r="J368" s="10" t="s">
        <v>214</v>
      </c>
    </row>
    <row r="369">
      <c r="A369" s="10" t="s">
        <v>208</v>
      </c>
      <c r="B369" s="19">
        <v>0.10100694444444444</v>
      </c>
      <c r="C369" s="10" t="s">
        <v>70</v>
      </c>
      <c r="D369" s="10" t="s">
        <v>93</v>
      </c>
      <c r="E369" s="13">
        <v>9.0</v>
      </c>
      <c r="F369" s="13">
        <v>3.0</v>
      </c>
      <c r="J369" s="10" t="s">
        <v>99</v>
      </c>
    </row>
    <row r="370">
      <c r="A370" s="10" t="s">
        <v>208</v>
      </c>
      <c r="B370" s="19">
        <v>0.1013425925925926</v>
      </c>
      <c r="C370" s="10" t="s">
        <v>70</v>
      </c>
      <c r="D370" s="10" t="s">
        <v>93</v>
      </c>
      <c r="E370" s="13">
        <v>21.0</v>
      </c>
      <c r="F370" s="13">
        <v>15.0</v>
      </c>
      <c r="J370" s="10" t="s">
        <v>99</v>
      </c>
    </row>
    <row r="371">
      <c r="A371" s="10" t="s">
        <v>208</v>
      </c>
      <c r="B371" s="19">
        <v>0.10164351851851852</v>
      </c>
      <c r="C371" s="10" t="s">
        <v>70</v>
      </c>
      <c r="D371" s="10" t="s">
        <v>91</v>
      </c>
      <c r="E371" s="13">
        <v>8.0</v>
      </c>
      <c r="F371" s="16"/>
      <c r="H371" s="10" t="s">
        <v>212</v>
      </c>
    </row>
    <row r="372">
      <c r="A372" s="10" t="s">
        <v>208</v>
      </c>
      <c r="B372" s="19">
        <v>0.10299768518518519</v>
      </c>
      <c r="C372" s="10" t="s">
        <v>70</v>
      </c>
      <c r="D372" s="10" t="s">
        <v>81</v>
      </c>
      <c r="E372" s="13">
        <v>12.0</v>
      </c>
      <c r="F372" s="13">
        <v>9.0</v>
      </c>
      <c r="J372" s="10" t="s">
        <v>215</v>
      </c>
    </row>
    <row r="373">
      <c r="A373" s="10" t="s">
        <v>208</v>
      </c>
      <c r="B373" s="19">
        <v>0.108125</v>
      </c>
      <c r="C373" s="10" t="s">
        <v>69</v>
      </c>
      <c r="D373" s="10" t="s">
        <v>128</v>
      </c>
      <c r="E373" s="13">
        <v>20.0</v>
      </c>
      <c r="F373" s="13">
        <v>15.0</v>
      </c>
    </row>
    <row r="374">
      <c r="A374" s="10" t="s">
        <v>208</v>
      </c>
      <c r="B374" s="19">
        <v>0.11019675925925926</v>
      </c>
      <c r="C374" s="10" t="s">
        <v>66</v>
      </c>
      <c r="D374" s="10" t="s">
        <v>71</v>
      </c>
      <c r="E374" s="13">
        <v>11.0</v>
      </c>
      <c r="F374" s="13">
        <v>13.0</v>
      </c>
    </row>
    <row r="375">
      <c r="A375" s="10" t="s">
        <v>208</v>
      </c>
      <c r="B375" s="19">
        <v>0.11019675925925926</v>
      </c>
      <c r="C375" s="10" t="s">
        <v>69</v>
      </c>
      <c r="D375" s="10" t="s">
        <v>71</v>
      </c>
      <c r="E375" s="13">
        <v>15.0</v>
      </c>
      <c r="F375" s="13">
        <v>12.0</v>
      </c>
    </row>
    <row r="376">
      <c r="A376" s="10" t="s">
        <v>208</v>
      </c>
      <c r="B376" s="19">
        <v>0.11019675925925926</v>
      </c>
      <c r="C376" s="10" t="s">
        <v>72</v>
      </c>
      <c r="D376" s="10" t="s">
        <v>71</v>
      </c>
      <c r="E376" s="13">
        <v>11.0</v>
      </c>
      <c r="F376" s="13">
        <v>6.0</v>
      </c>
    </row>
    <row r="377">
      <c r="A377" s="10" t="s">
        <v>208</v>
      </c>
      <c r="B377" s="19">
        <v>0.11032407407407407</v>
      </c>
      <c r="C377" s="10" t="s">
        <v>82</v>
      </c>
      <c r="D377" s="10" t="s">
        <v>127</v>
      </c>
      <c r="E377" s="13" t="s">
        <v>68</v>
      </c>
      <c r="F377" s="13">
        <v>20.0</v>
      </c>
    </row>
    <row r="378">
      <c r="A378" s="10" t="s">
        <v>208</v>
      </c>
      <c r="B378" s="19">
        <v>0.11099537037037037</v>
      </c>
      <c r="C378" s="10" t="s">
        <v>69</v>
      </c>
      <c r="D378" s="10" t="s">
        <v>129</v>
      </c>
      <c r="E378" s="13">
        <v>15.0</v>
      </c>
      <c r="F378" s="13">
        <v>12.0</v>
      </c>
    </row>
    <row r="379">
      <c r="A379" s="10" t="s">
        <v>208</v>
      </c>
      <c r="B379" s="19">
        <v>0.11341435185185185</v>
      </c>
      <c r="C379" s="10" t="s">
        <v>82</v>
      </c>
      <c r="D379" s="10" t="s">
        <v>127</v>
      </c>
      <c r="E379" s="13" t="s">
        <v>68</v>
      </c>
      <c r="F379" s="13">
        <v>20.0</v>
      </c>
    </row>
    <row r="380">
      <c r="A380" s="10" t="s">
        <v>208</v>
      </c>
      <c r="B380" s="19">
        <v>0.11412037037037037</v>
      </c>
      <c r="C380" s="10" t="s">
        <v>74</v>
      </c>
      <c r="D380" s="10" t="s">
        <v>83</v>
      </c>
      <c r="E380" s="13">
        <v>10.0</v>
      </c>
      <c r="F380" s="13">
        <v>5.0</v>
      </c>
    </row>
    <row r="381">
      <c r="A381" s="10" t="s">
        <v>208</v>
      </c>
      <c r="B381" s="19">
        <v>0.11469907407407408</v>
      </c>
      <c r="C381" s="10" t="s">
        <v>74</v>
      </c>
      <c r="D381" s="10" t="s">
        <v>73</v>
      </c>
      <c r="E381" s="13">
        <v>24.0</v>
      </c>
      <c r="F381" s="13">
        <v>16.0</v>
      </c>
    </row>
    <row r="382">
      <c r="A382" s="10" t="s">
        <v>208</v>
      </c>
      <c r="B382" s="19">
        <v>0.11608796296296296</v>
      </c>
      <c r="C382" s="10" t="s">
        <v>82</v>
      </c>
      <c r="D382" s="10" t="s">
        <v>216</v>
      </c>
      <c r="E382" s="13">
        <v>11.0</v>
      </c>
      <c r="F382" s="13">
        <v>8.0</v>
      </c>
    </row>
    <row r="383">
      <c r="A383" s="10" t="s">
        <v>208</v>
      </c>
      <c r="B383" s="19">
        <v>0.1178125</v>
      </c>
      <c r="C383" s="10" t="s">
        <v>82</v>
      </c>
      <c r="D383" s="10" t="s">
        <v>127</v>
      </c>
      <c r="E383" s="13">
        <v>12.0</v>
      </c>
      <c r="F383" s="13">
        <v>9.0</v>
      </c>
    </row>
    <row r="384">
      <c r="A384" s="10" t="s">
        <v>208</v>
      </c>
      <c r="B384" s="19">
        <v>0.12172453703703703</v>
      </c>
      <c r="C384" s="10" t="s">
        <v>74</v>
      </c>
      <c r="D384" s="10" t="s">
        <v>217</v>
      </c>
      <c r="E384" s="13">
        <v>14.0</v>
      </c>
      <c r="F384" s="13">
        <v>8.0</v>
      </c>
    </row>
    <row r="385">
      <c r="A385" s="10" t="s">
        <v>208</v>
      </c>
      <c r="B385" s="19">
        <v>0.12586805555555555</v>
      </c>
      <c r="C385" s="10" t="s">
        <v>69</v>
      </c>
      <c r="D385" s="10" t="s">
        <v>73</v>
      </c>
      <c r="E385" s="13">
        <v>23.0</v>
      </c>
      <c r="F385" s="13">
        <v>18.0</v>
      </c>
    </row>
    <row r="386">
      <c r="A386" s="10" t="s">
        <v>208</v>
      </c>
      <c r="B386" s="19">
        <v>0.13496527777777778</v>
      </c>
      <c r="C386" s="10" t="s">
        <v>84</v>
      </c>
      <c r="D386" s="10" t="s">
        <v>127</v>
      </c>
      <c r="E386" s="13" t="s">
        <v>75</v>
      </c>
      <c r="F386" s="13" t="s">
        <v>75</v>
      </c>
      <c r="J386" s="10" t="s">
        <v>160</v>
      </c>
    </row>
    <row r="387">
      <c r="A387" s="10" t="s">
        <v>208</v>
      </c>
      <c r="B387" s="19">
        <v>0.13496527777777778</v>
      </c>
      <c r="C387" s="10" t="s">
        <v>84</v>
      </c>
      <c r="D387" s="10" t="s">
        <v>127</v>
      </c>
      <c r="E387" s="13">
        <v>3.0</v>
      </c>
      <c r="F387" s="13">
        <v>5.0</v>
      </c>
      <c r="J387" s="10" t="s">
        <v>161</v>
      </c>
    </row>
    <row r="388">
      <c r="A388" s="10" t="s">
        <v>208</v>
      </c>
      <c r="B388" s="19">
        <v>0.1357986111111111</v>
      </c>
      <c r="C388" s="10" t="s">
        <v>72</v>
      </c>
      <c r="D388" s="10" t="s">
        <v>127</v>
      </c>
      <c r="E388" s="13">
        <v>19.0</v>
      </c>
      <c r="F388" s="13">
        <v>19.0</v>
      </c>
    </row>
    <row r="389">
      <c r="A389" s="10" t="s">
        <v>208</v>
      </c>
      <c r="B389" s="19">
        <v>0.13751157407407408</v>
      </c>
      <c r="C389" s="10" t="s">
        <v>70</v>
      </c>
      <c r="D389" s="10" t="s">
        <v>71</v>
      </c>
      <c r="E389" s="13">
        <v>18.0</v>
      </c>
      <c r="F389" s="13">
        <v>13.0</v>
      </c>
    </row>
    <row r="390">
      <c r="A390" s="10" t="s">
        <v>208</v>
      </c>
      <c r="B390" s="19">
        <v>0.13967592592592593</v>
      </c>
      <c r="C390" s="10" t="s">
        <v>66</v>
      </c>
      <c r="D390" s="10" t="s">
        <v>127</v>
      </c>
      <c r="E390" s="13" t="s">
        <v>75</v>
      </c>
      <c r="F390" s="13" t="s">
        <v>75</v>
      </c>
      <c r="J390" s="10" t="s">
        <v>85</v>
      </c>
    </row>
    <row r="391">
      <c r="A391" s="10" t="s">
        <v>208</v>
      </c>
      <c r="B391" s="19">
        <v>0.13967592592592593</v>
      </c>
      <c r="C391" s="10" t="s">
        <v>66</v>
      </c>
      <c r="D391" s="10" t="s">
        <v>127</v>
      </c>
      <c r="E391" s="13">
        <v>21.0</v>
      </c>
      <c r="F391" s="13">
        <v>17.0</v>
      </c>
      <c r="J391" s="10" t="s">
        <v>86</v>
      </c>
    </row>
    <row r="392">
      <c r="A392" s="10" t="s">
        <v>208</v>
      </c>
      <c r="B392" s="19">
        <v>0.15122685185185186</v>
      </c>
      <c r="C392" s="10" t="s">
        <v>70</v>
      </c>
      <c r="D392" s="10" t="s">
        <v>80</v>
      </c>
      <c r="E392" s="13">
        <v>19.0</v>
      </c>
      <c r="F392" s="13">
        <v>16.0</v>
      </c>
    </row>
    <row r="393">
      <c r="A393" s="10" t="s">
        <v>208</v>
      </c>
      <c r="B393" s="19">
        <v>0.15377314814814816</v>
      </c>
      <c r="C393" s="10" t="s">
        <v>74</v>
      </c>
      <c r="D393" s="10" t="s">
        <v>126</v>
      </c>
      <c r="E393" s="13" t="s">
        <v>75</v>
      </c>
      <c r="F393" s="13" t="s">
        <v>75</v>
      </c>
      <c r="J393" s="10" t="s">
        <v>85</v>
      </c>
    </row>
    <row r="394">
      <c r="A394" s="10" t="s">
        <v>208</v>
      </c>
      <c r="B394" s="19">
        <v>0.15377314814814816</v>
      </c>
      <c r="C394" s="10" t="s">
        <v>74</v>
      </c>
      <c r="D394" s="10" t="s">
        <v>126</v>
      </c>
      <c r="E394" s="13">
        <v>6.0</v>
      </c>
      <c r="F394" s="13">
        <v>6.0</v>
      </c>
      <c r="J394" s="10" t="s">
        <v>86</v>
      </c>
    </row>
    <row r="395">
      <c r="A395" s="10" t="s">
        <v>218</v>
      </c>
      <c r="B395" s="19">
        <v>0.008067129629629629</v>
      </c>
      <c r="C395" s="10" t="s">
        <v>66</v>
      </c>
      <c r="D395" s="10" t="s">
        <v>67</v>
      </c>
      <c r="E395" s="13">
        <v>16.0</v>
      </c>
      <c r="F395" s="13">
        <v>16.0</v>
      </c>
    </row>
    <row r="396">
      <c r="A396" s="10" t="s">
        <v>218</v>
      </c>
      <c r="B396" s="19">
        <v>0.012372685185185184</v>
      </c>
      <c r="C396" s="10" t="s">
        <v>82</v>
      </c>
      <c r="D396" s="10" t="s">
        <v>67</v>
      </c>
      <c r="E396" s="13">
        <v>5.0</v>
      </c>
      <c r="F396" s="13">
        <v>2.0</v>
      </c>
    </row>
    <row r="397">
      <c r="A397" s="10" t="s">
        <v>218</v>
      </c>
      <c r="B397" s="19">
        <v>0.01337962962962963</v>
      </c>
      <c r="C397" s="10" t="s">
        <v>74</v>
      </c>
      <c r="D397" s="10" t="s">
        <v>67</v>
      </c>
      <c r="E397" s="13">
        <v>9.0</v>
      </c>
      <c r="F397" s="13">
        <v>9.0</v>
      </c>
    </row>
    <row r="398">
      <c r="A398" s="10" t="s">
        <v>218</v>
      </c>
      <c r="B398" s="19">
        <v>0.013391203703703704</v>
      </c>
      <c r="C398" s="10" t="s">
        <v>72</v>
      </c>
      <c r="D398" s="10" t="s">
        <v>67</v>
      </c>
      <c r="E398" s="13">
        <v>20.0</v>
      </c>
      <c r="F398" s="13">
        <v>17.0</v>
      </c>
    </row>
    <row r="399">
      <c r="A399" s="10" t="s">
        <v>218</v>
      </c>
      <c r="B399" s="19">
        <v>0.013402777777777777</v>
      </c>
      <c r="C399" s="10" t="s">
        <v>69</v>
      </c>
      <c r="D399" s="10" t="s">
        <v>67</v>
      </c>
      <c r="E399" s="13">
        <v>5.0</v>
      </c>
      <c r="F399" s="13">
        <v>2.0</v>
      </c>
    </row>
    <row r="400">
      <c r="A400" s="10" t="s">
        <v>218</v>
      </c>
      <c r="B400" s="19">
        <v>0.013402777777777777</v>
      </c>
      <c r="C400" s="10" t="s">
        <v>70</v>
      </c>
      <c r="D400" s="10" t="s">
        <v>67</v>
      </c>
      <c r="E400" s="13">
        <v>17.0</v>
      </c>
      <c r="F400" s="13">
        <v>14.0</v>
      </c>
    </row>
    <row r="401">
      <c r="A401" s="10" t="s">
        <v>218</v>
      </c>
      <c r="B401" s="19">
        <v>0.015787037037037037</v>
      </c>
      <c r="C401" s="10" t="s">
        <v>70</v>
      </c>
      <c r="D401" s="10" t="s">
        <v>67</v>
      </c>
      <c r="E401" s="13">
        <v>19.0</v>
      </c>
      <c r="F401" s="13">
        <v>16.0</v>
      </c>
    </row>
    <row r="402">
      <c r="A402" s="10" t="s">
        <v>218</v>
      </c>
      <c r="B402" s="19">
        <v>0.01642361111111111</v>
      </c>
      <c r="C402" s="10" t="s">
        <v>72</v>
      </c>
      <c r="D402" s="10" t="s">
        <v>71</v>
      </c>
      <c r="E402" s="13">
        <v>19.0</v>
      </c>
      <c r="F402" s="13">
        <v>14.0</v>
      </c>
    </row>
    <row r="403">
      <c r="A403" s="10" t="s">
        <v>218</v>
      </c>
      <c r="B403" s="19">
        <v>0.01923611111111111</v>
      </c>
      <c r="C403" s="10" t="s">
        <v>70</v>
      </c>
      <c r="D403" s="10" t="s">
        <v>67</v>
      </c>
      <c r="E403" s="13">
        <v>18.0</v>
      </c>
      <c r="F403" s="13">
        <v>15.0</v>
      </c>
    </row>
    <row r="404">
      <c r="A404" s="10" t="s">
        <v>218</v>
      </c>
      <c r="B404" s="19">
        <v>0.01923611111111111</v>
      </c>
      <c r="C404" s="10" t="s">
        <v>72</v>
      </c>
      <c r="D404" s="10" t="s">
        <v>67</v>
      </c>
      <c r="E404" s="13">
        <v>8.0</v>
      </c>
      <c r="F404" s="13">
        <v>5.0</v>
      </c>
    </row>
    <row r="405">
      <c r="A405" s="10" t="s">
        <v>218</v>
      </c>
      <c r="B405" s="19">
        <v>0.022048611111111113</v>
      </c>
      <c r="C405" s="10" t="s">
        <v>82</v>
      </c>
      <c r="D405" s="10" t="s">
        <v>67</v>
      </c>
      <c r="E405" s="13">
        <v>9.0</v>
      </c>
      <c r="F405" s="13">
        <v>6.0</v>
      </c>
    </row>
    <row r="406">
      <c r="A406" s="10" t="s">
        <v>218</v>
      </c>
      <c r="B406" s="19">
        <v>0.022685185185185187</v>
      </c>
      <c r="C406" s="10" t="s">
        <v>70</v>
      </c>
      <c r="D406" s="10" t="s">
        <v>83</v>
      </c>
      <c r="E406" s="13">
        <v>18.0</v>
      </c>
      <c r="F406" s="13">
        <v>16.0</v>
      </c>
    </row>
    <row r="407">
      <c r="A407" s="10" t="s">
        <v>218</v>
      </c>
      <c r="B407" s="19">
        <v>0.026828703703703705</v>
      </c>
      <c r="C407" s="10" t="s">
        <v>69</v>
      </c>
      <c r="D407" s="10" t="s">
        <v>67</v>
      </c>
      <c r="E407" s="13" t="s">
        <v>88</v>
      </c>
      <c r="F407" s="13">
        <v>1.0</v>
      </c>
    </row>
    <row r="408">
      <c r="A408" s="10" t="s">
        <v>218</v>
      </c>
      <c r="B408" s="19">
        <v>0.027488425925925927</v>
      </c>
      <c r="C408" s="10" t="s">
        <v>82</v>
      </c>
      <c r="D408" s="10" t="s">
        <v>67</v>
      </c>
      <c r="E408" s="13">
        <v>19.0</v>
      </c>
      <c r="F408" s="13">
        <v>16.0</v>
      </c>
    </row>
    <row r="409">
      <c r="A409" s="10" t="s">
        <v>218</v>
      </c>
      <c r="B409" s="19">
        <v>0.02939814814814815</v>
      </c>
      <c r="C409" s="10" t="s">
        <v>74</v>
      </c>
      <c r="D409" s="10" t="s">
        <v>125</v>
      </c>
      <c r="E409" s="13">
        <v>26.0</v>
      </c>
      <c r="F409" s="13">
        <v>18.0</v>
      </c>
    </row>
    <row r="410">
      <c r="A410" s="10" t="s">
        <v>218</v>
      </c>
      <c r="B410" s="19">
        <v>0.03204861111111111</v>
      </c>
      <c r="C410" s="10" t="s">
        <v>74</v>
      </c>
      <c r="D410" s="10" t="s">
        <v>125</v>
      </c>
      <c r="E410" s="13">
        <v>12.0</v>
      </c>
      <c r="F410" s="13">
        <v>4.0</v>
      </c>
    </row>
    <row r="411">
      <c r="A411" s="10" t="s">
        <v>218</v>
      </c>
      <c r="B411" s="19">
        <v>0.032060185185185185</v>
      </c>
      <c r="C411" s="10" t="s">
        <v>70</v>
      </c>
      <c r="D411" s="10" t="s">
        <v>125</v>
      </c>
      <c r="E411" s="13">
        <v>11.0</v>
      </c>
      <c r="F411" s="13">
        <v>5.0</v>
      </c>
    </row>
    <row r="412">
      <c r="A412" s="10" t="s">
        <v>218</v>
      </c>
      <c r="B412" s="19">
        <v>0.032060185185185185</v>
      </c>
      <c r="C412" s="10" t="s">
        <v>82</v>
      </c>
      <c r="D412" s="10" t="s">
        <v>125</v>
      </c>
      <c r="E412" s="13">
        <v>16.0</v>
      </c>
      <c r="F412" s="13">
        <v>15.0</v>
      </c>
    </row>
    <row r="413">
      <c r="A413" s="10" t="s">
        <v>218</v>
      </c>
      <c r="B413" s="19">
        <v>0.032060185185185185</v>
      </c>
      <c r="C413" s="10" t="s">
        <v>66</v>
      </c>
      <c r="D413" s="10" t="s">
        <v>125</v>
      </c>
      <c r="E413" s="13">
        <v>11.0</v>
      </c>
      <c r="F413" s="13">
        <v>11.0</v>
      </c>
    </row>
    <row r="414">
      <c r="A414" s="10" t="s">
        <v>218</v>
      </c>
      <c r="B414" s="19">
        <v>0.032650462962962964</v>
      </c>
      <c r="C414" s="10" t="s">
        <v>70</v>
      </c>
      <c r="D414" s="10" t="s">
        <v>67</v>
      </c>
      <c r="E414" s="13" t="s">
        <v>75</v>
      </c>
      <c r="F414" s="13" t="s">
        <v>75</v>
      </c>
      <c r="J414" s="10" t="s">
        <v>160</v>
      </c>
    </row>
    <row r="415">
      <c r="A415" s="10" t="s">
        <v>218</v>
      </c>
      <c r="B415" s="19">
        <v>0.032650462962962964</v>
      </c>
      <c r="C415" s="10" t="s">
        <v>70</v>
      </c>
      <c r="D415" s="10" t="s">
        <v>67</v>
      </c>
      <c r="E415" s="13">
        <v>6.0</v>
      </c>
      <c r="F415" s="13">
        <v>3.0</v>
      </c>
      <c r="J415" s="10" t="s">
        <v>161</v>
      </c>
    </row>
    <row r="416">
      <c r="A416" s="10" t="s">
        <v>218</v>
      </c>
      <c r="B416" s="19">
        <v>0.032685185185185185</v>
      </c>
      <c r="C416" s="10" t="s">
        <v>66</v>
      </c>
      <c r="D416" s="10" t="s">
        <v>67</v>
      </c>
      <c r="E416" s="13">
        <v>13.0</v>
      </c>
      <c r="F416" s="13">
        <v>13.0</v>
      </c>
    </row>
    <row r="417">
      <c r="A417" s="10" t="s">
        <v>218</v>
      </c>
      <c r="B417" s="19">
        <v>0.03325231481481482</v>
      </c>
      <c r="C417" s="10" t="s">
        <v>72</v>
      </c>
      <c r="D417" s="10" t="s">
        <v>67</v>
      </c>
      <c r="E417" s="13">
        <v>6.0</v>
      </c>
      <c r="F417" s="13">
        <v>3.0</v>
      </c>
    </row>
    <row r="418">
      <c r="A418" s="10" t="s">
        <v>218</v>
      </c>
      <c r="B418" s="19">
        <v>0.03991898148148148</v>
      </c>
      <c r="C418" s="10" t="s">
        <v>82</v>
      </c>
      <c r="D418" s="10" t="s">
        <v>71</v>
      </c>
      <c r="E418" s="13">
        <v>22.0</v>
      </c>
      <c r="F418" s="13">
        <v>17.0</v>
      </c>
    </row>
    <row r="419">
      <c r="A419" s="10" t="s">
        <v>218</v>
      </c>
      <c r="B419" s="19">
        <v>0.04466435185185185</v>
      </c>
      <c r="C419" s="10" t="s">
        <v>82</v>
      </c>
      <c r="D419" s="10" t="s">
        <v>71</v>
      </c>
      <c r="E419" s="13">
        <v>11.0</v>
      </c>
      <c r="F419" s="13">
        <v>6.0</v>
      </c>
    </row>
    <row r="420">
      <c r="A420" s="10" t="s">
        <v>218</v>
      </c>
      <c r="B420" s="19">
        <v>0.044675925925925924</v>
      </c>
      <c r="C420" s="10" t="s">
        <v>72</v>
      </c>
      <c r="D420" s="10" t="s">
        <v>71</v>
      </c>
      <c r="E420" s="13">
        <v>23.0</v>
      </c>
      <c r="F420" s="13">
        <v>18.0</v>
      </c>
    </row>
    <row r="421">
      <c r="A421" s="10" t="s">
        <v>218</v>
      </c>
      <c r="B421" s="19">
        <v>0.04869212962962963</v>
      </c>
      <c r="C421" s="10" t="s">
        <v>70</v>
      </c>
      <c r="D421" s="10" t="s">
        <v>67</v>
      </c>
      <c r="E421" s="13">
        <v>11.0</v>
      </c>
      <c r="F421" s="13">
        <v>8.0</v>
      </c>
    </row>
    <row r="422">
      <c r="A422" s="10" t="s">
        <v>218</v>
      </c>
      <c r="B422" s="19">
        <v>0.0487037037037037</v>
      </c>
      <c r="C422" s="10" t="s">
        <v>72</v>
      </c>
      <c r="D422" s="10" t="s">
        <v>67</v>
      </c>
      <c r="E422" s="13">
        <v>5.0</v>
      </c>
      <c r="F422" s="13">
        <v>2.0</v>
      </c>
    </row>
    <row r="423">
      <c r="A423" s="10" t="s">
        <v>218</v>
      </c>
      <c r="B423" s="19">
        <v>0.04994212962962963</v>
      </c>
      <c r="C423" s="10" t="s">
        <v>70</v>
      </c>
      <c r="D423" s="10" t="s">
        <v>81</v>
      </c>
      <c r="E423" s="13" t="s">
        <v>68</v>
      </c>
      <c r="F423" s="13">
        <v>20.0</v>
      </c>
    </row>
    <row r="424">
      <c r="A424" s="10" t="s">
        <v>218</v>
      </c>
      <c r="B424" s="19">
        <v>0.0499537037037037</v>
      </c>
      <c r="C424" s="10" t="s">
        <v>72</v>
      </c>
      <c r="D424" s="10" t="s">
        <v>81</v>
      </c>
      <c r="E424" s="13" t="s">
        <v>68</v>
      </c>
      <c r="F424" s="13">
        <v>20.0</v>
      </c>
    </row>
    <row r="425">
      <c r="A425" s="10" t="s">
        <v>218</v>
      </c>
      <c r="B425" s="19">
        <v>0.050011574074074076</v>
      </c>
      <c r="C425" s="10" t="s">
        <v>66</v>
      </c>
      <c r="D425" s="10" t="s">
        <v>81</v>
      </c>
      <c r="E425" s="13">
        <v>16.0</v>
      </c>
      <c r="F425" s="13">
        <v>12.0</v>
      </c>
    </row>
    <row r="426">
      <c r="A426" s="10" t="s">
        <v>218</v>
      </c>
      <c r="B426" s="19">
        <v>0.0500462962962963</v>
      </c>
      <c r="C426" s="10" t="s">
        <v>82</v>
      </c>
      <c r="D426" s="10" t="s">
        <v>81</v>
      </c>
      <c r="E426" s="13">
        <v>9.0</v>
      </c>
      <c r="F426" s="13">
        <v>7.0</v>
      </c>
      <c r="J426" s="10" t="s">
        <v>219</v>
      </c>
    </row>
    <row r="427">
      <c r="A427" s="10" t="s">
        <v>218</v>
      </c>
      <c r="B427" s="19">
        <v>0.05005787037037037</v>
      </c>
      <c r="C427" s="10" t="s">
        <v>74</v>
      </c>
      <c r="D427" s="10" t="s">
        <v>81</v>
      </c>
      <c r="E427" s="13">
        <v>9.0</v>
      </c>
      <c r="F427" s="13">
        <v>7.0</v>
      </c>
      <c r="J427" s="10" t="s">
        <v>220</v>
      </c>
    </row>
    <row r="428">
      <c r="A428" s="10" t="s">
        <v>218</v>
      </c>
      <c r="B428" s="19">
        <v>0.05008101851851852</v>
      </c>
      <c r="C428" s="10" t="s">
        <v>69</v>
      </c>
      <c r="D428" s="10" t="s">
        <v>81</v>
      </c>
      <c r="E428" s="13">
        <v>9.0</v>
      </c>
      <c r="F428" s="13">
        <v>7.0</v>
      </c>
      <c r="J428" s="10" t="s">
        <v>221</v>
      </c>
    </row>
    <row r="429">
      <c r="A429" s="10" t="s">
        <v>218</v>
      </c>
      <c r="B429" s="19">
        <v>0.05403935185185185</v>
      </c>
      <c r="C429" s="10" t="s">
        <v>70</v>
      </c>
      <c r="D429" s="10" t="s">
        <v>67</v>
      </c>
      <c r="E429" s="13">
        <v>17.0</v>
      </c>
      <c r="F429" s="13">
        <v>14.0</v>
      </c>
    </row>
    <row r="430">
      <c r="A430" s="10" t="s">
        <v>218</v>
      </c>
      <c r="B430" s="19">
        <v>0.05825231481481481</v>
      </c>
      <c r="C430" s="10" t="s">
        <v>70</v>
      </c>
      <c r="D430" s="10" t="s">
        <v>125</v>
      </c>
      <c r="E430" s="13">
        <v>25.0</v>
      </c>
      <c r="F430" s="13">
        <v>19.0</v>
      </c>
    </row>
    <row r="431">
      <c r="A431" s="10" t="s">
        <v>218</v>
      </c>
      <c r="B431" s="19">
        <v>0.058298611111111114</v>
      </c>
      <c r="C431" s="10" t="s">
        <v>69</v>
      </c>
      <c r="D431" s="10" t="s">
        <v>125</v>
      </c>
      <c r="E431" s="13" t="s">
        <v>75</v>
      </c>
      <c r="F431" s="13" t="s">
        <v>75</v>
      </c>
      <c r="J431" s="10" t="s">
        <v>160</v>
      </c>
    </row>
    <row r="432">
      <c r="A432" s="10" t="s">
        <v>218</v>
      </c>
      <c r="B432" s="19">
        <v>0.058298611111111114</v>
      </c>
      <c r="C432" s="10" t="s">
        <v>69</v>
      </c>
      <c r="D432" s="10" t="s">
        <v>125</v>
      </c>
      <c r="E432" s="13">
        <v>6.0</v>
      </c>
      <c r="F432" s="13">
        <v>3.0</v>
      </c>
      <c r="J432" s="10" t="s">
        <v>161</v>
      </c>
    </row>
    <row r="433">
      <c r="A433" s="10" t="s">
        <v>218</v>
      </c>
      <c r="B433" s="19">
        <v>0.05831018518518519</v>
      </c>
      <c r="C433" s="10" t="s">
        <v>72</v>
      </c>
      <c r="D433" s="10" t="s">
        <v>125</v>
      </c>
      <c r="E433" s="13">
        <v>21.0</v>
      </c>
      <c r="F433" s="13">
        <v>18.0</v>
      </c>
    </row>
    <row r="434">
      <c r="A434" s="10" t="s">
        <v>218</v>
      </c>
      <c r="B434" s="19">
        <v>0.058333333333333334</v>
      </c>
      <c r="C434" s="10" t="s">
        <v>74</v>
      </c>
      <c r="D434" s="10" t="s">
        <v>125</v>
      </c>
      <c r="E434" s="13" t="s">
        <v>75</v>
      </c>
      <c r="F434" s="13" t="s">
        <v>75</v>
      </c>
      <c r="J434" s="10" t="s">
        <v>160</v>
      </c>
    </row>
    <row r="435">
      <c r="A435" s="10" t="s">
        <v>218</v>
      </c>
      <c r="B435" s="19">
        <v>0.058333333333333334</v>
      </c>
      <c r="C435" s="10" t="s">
        <v>74</v>
      </c>
      <c r="D435" s="10" t="s">
        <v>125</v>
      </c>
      <c r="E435" s="13">
        <v>15.0</v>
      </c>
      <c r="F435" s="13">
        <v>7.0</v>
      </c>
      <c r="J435" s="10" t="s">
        <v>161</v>
      </c>
    </row>
    <row r="436">
      <c r="A436" s="10" t="s">
        <v>218</v>
      </c>
      <c r="B436" s="19">
        <v>0.058333333333333334</v>
      </c>
      <c r="C436" s="10" t="s">
        <v>82</v>
      </c>
      <c r="D436" s="10" t="s">
        <v>125</v>
      </c>
      <c r="E436" s="13" t="s">
        <v>75</v>
      </c>
      <c r="F436" s="13" t="s">
        <v>75</v>
      </c>
      <c r="J436" s="10" t="s">
        <v>160</v>
      </c>
    </row>
    <row r="437">
      <c r="A437" s="10" t="s">
        <v>218</v>
      </c>
      <c r="B437" s="19">
        <v>0.058333333333333334</v>
      </c>
      <c r="C437" s="10" t="s">
        <v>82</v>
      </c>
      <c r="D437" s="10" t="s">
        <v>125</v>
      </c>
      <c r="E437" s="13">
        <v>16.0</v>
      </c>
      <c r="F437" s="13">
        <v>15.0</v>
      </c>
      <c r="J437" s="10" t="s">
        <v>161</v>
      </c>
    </row>
    <row r="438">
      <c r="A438" s="10" t="s">
        <v>218</v>
      </c>
      <c r="B438" s="19">
        <v>0.05835648148148148</v>
      </c>
      <c r="C438" s="10" t="s">
        <v>66</v>
      </c>
      <c r="D438" s="10" t="s">
        <v>125</v>
      </c>
      <c r="E438" s="13">
        <v>14.0</v>
      </c>
      <c r="F438" s="13">
        <v>14.0</v>
      </c>
    </row>
    <row r="439">
      <c r="A439" s="10" t="s">
        <v>218</v>
      </c>
      <c r="B439" s="19">
        <v>0.061377314814814815</v>
      </c>
      <c r="C439" s="10" t="s">
        <v>72</v>
      </c>
      <c r="D439" s="10" t="s">
        <v>91</v>
      </c>
      <c r="E439" s="13">
        <v>3.0</v>
      </c>
      <c r="F439" s="16"/>
      <c r="H439" s="10" t="s">
        <v>222</v>
      </c>
      <c r="J439" s="10" t="s">
        <v>189</v>
      </c>
    </row>
    <row r="440">
      <c r="A440" s="10" t="s">
        <v>218</v>
      </c>
      <c r="B440" s="19">
        <v>0.06267361111111111</v>
      </c>
      <c r="C440" s="10" t="s">
        <v>69</v>
      </c>
      <c r="D440" s="10" t="s">
        <v>89</v>
      </c>
      <c r="E440" s="13">
        <v>17.0</v>
      </c>
      <c r="F440" s="13">
        <v>12.0</v>
      </c>
      <c r="J440" s="10" t="s">
        <v>223</v>
      </c>
    </row>
    <row r="441">
      <c r="A441" s="10" t="s">
        <v>218</v>
      </c>
      <c r="B441" s="19">
        <v>0.06267361111111111</v>
      </c>
      <c r="C441" s="10" t="s">
        <v>69</v>
      </c>
      <c r="D441" s="10" t="s">
        <v>91</v>
      </c>
      <c r="E441" s="13">
        <v>10.0</v>
      </c>
      <c r="F441" s="16"/>
      <c r="H441" s="10" t="s">
        <v>224</v>
      </c>
      <c r="I441" s="10">
        <v>1.0</v>
      </c>
    </row>
    <row r="442">
      <c r="A442" s="10" t="s">
        <v>218</v>
      </c>
      <c r="B442" s="19">
        <v>0.06408564814814814</v>
      </c>
      <c r="C442" s="10" t="s">
        <v>70</v>
      </c>
      <c r="D442" s="10" t="s">
        <v>87</v>
      </c>
      <c r="E442" s="13" t="s">
        <v>68</v>
      </c>
      <c r="F442" s="13">
        <v>20.0</v>
      </c>
    </row>
    <row r="443">
      <c r="A443" s="10" t="s">
        <v>218</v>
      </c>
      <c r="B443" s="19">
        <v>0.0647337962962963</v>
      </c>
      <c r="C443" s="10" t="s">
        <v>66</v>
      </c>
      <c r="D443" s="10" t="s">
        <v>87</v>
      </c>
      <c r="E443" s="13">
        <v>16.0</v>
      </c>
      <c r="F443" s="13">
        <v>16.0</v>
      </c>
    </row>
    <row r="444">
      <c r="A444" s="10" t="s">
        <v>218</v>
      </c>
      <c r="B444" s="19">
        <v>0.06484953703703704</v>
      </c>
      <c r="C444" s="10" t="s">
        <v>72</v>
      </c>
      <c r="D444" s="10" t="s">
        <v>87</v>
      </c>
      <c r="E444" s="13">
        <v>9.0</v>
      </c>
      <c r="F444" s="13">
        <v>6.0</v>
      </c>
    </row>
    <row r="445">
      <c r="A445" s="10" t="s">
        <v>218</v>
      </c>
      <c r="B445" s="19">
        <v>0.06491898148148148</v>
      </c>
      <c r="C445" s="10" t="s">
        <v>69</v>
      </c>
      <c r="D445" s="10" t="s">
        <v>87</v>
      </c>
      <c r="E445" s="13" t="s">
        <v>75</v>
      </c>
      <c r="F445" s="13" t="s">
        <v>75</v>
      </c>
      <c r="J445" s="10" t="s">
        <v>160</v>
      </c>
    </row>
    <row r="446">
      <c r="A446" s="10" t="s">
        <v>218</v>
      </c>
      <c r="B446" s="19">
        <v>0.06491898148148148</v>
      </c>
      <c r="C446" s="10" t="s">
        <v>69</v>
      </c>
      <c r="D446" s="10" t="s">
        <v>87</v>
      </c>
      <c r="E446" s="13">
        <v>7.0</v>
      </c>
      <c r="F446" s="13">
        <v>4.0</v>
      </c>
      <c r="J446" s="10" t="s">
        <v>161</v>
      </c>
    </row>
    <row r="447">
      <c r="A447" s="10" t="s">
        <v>218</v>
      </c>
      <c r="B447" s="19">
        <v>0.06493055555555556</v>
      </c>
      <c r="C447" s="10" t="s">
        <v>74</v>
      </c>
      <c r="D447" s="10" t="s">
        <v>87</v>
      </c>
      <c r="E447" s="13" t="s">
        <v>75</v>
      </c>
      <c r="F447" s="13" t="s">
        <v>75</v>
      </c>
      <c r="J447" s="10" t="s">
        <v>160</v>
      </c>
    </row>
    <row r="448">
      <c r="A448" s="10" t="s">
        <v>218</v>
      </c>
      <c r="B448" s="19">
        <v>0.06493055555555556</v>
      </c>
      <c r="C448" s="10" t="s">
        <v>74</v>
      </c>
      <c r="D448" s="10" t="s">
        <v>87</v>
      </c>
      <c r="E448" s="13">
        <v>6.0</v>
      </c>
      <c r="F448" s="13">
        <v>2.0</v>
      </c>
      <c r="J448" s="10" t="s">
        <v>161</v>
      </c>
    </row>
    <row r="449">
      <c r="A449" s="10" t="s">
        <v>218</v>
      </c>
      <c r="B449" s="19">
        <v>0.06493055555555556</v>
      </c>
      <c r="C449" s="10" t="s">
        <v>82</v>
      </c>
      <c r="D449" s="10" t="s">
        <v>87</v>
      </c>
      <c r="E449" s="13" t="s">
        <v>75</v>
      </c>
      <c r="F449" s="13" t="s">
        <v>75</v>
      </c>
      <c r="J449" s="10" t="s">
        <v>160</v>
      </c>
    </row>
    <row r="450">
      <c r="A450" s="10" t="s">
        <v>218</v>
      </c>
      <c r="B450" s="19">
        <v>0.06493055555555556</v>
      </c>
      <c r="C450" s="10" t="s">
        <v>82</v>
      </c>
      <c r="D450" s="10" t="s">
        <v>87</v>
      </c>
      <c r="E450" s="13">
        <v>6.0</v>
      </c>
      <c r="F450" s="13">
        <v>5.0</v>
      </c>
      <c r="J450" s="10" t="s">
        <v>161</v>
      </c>
    </row>
    <row r="451">
      <c r="A451" s="10" t="s">
        <v>218</v>
      </c>
      <c r="B451" s="19">
        <v>0.06578703703703703</v>
      </c>
      <c r="C451" s="10" t="s">
        <v>70</v>
      </c>
      <c r="D451" s="10" t="s">
        <v>98</v>
      </c>
      <c r="E451" s="13">
        <v>3.0</v>
      </c>
      <c r="F451" s="13">
        <v>2.0</v>
      </c>
    </row>
    <row r="452">
      <c r="A452" s="10" t="s">
        <v>218</v>
      </c>
      <c r="B452" s="19">
        <v>0.0690162037037037</v>
      </c>
      <c r="C452" s="10" t="s">
        <v>70</v>
      </c>
      <c r="D452" s="10" t="s">
        <v>225</v>
      </c>
      <c r="E452" s="13">
        <v>14.0</v>
      </c>
      <c r="F452" s="16"/>
    </row>
    <row r="453">
      <c r="A453" s="10" t="s">
        <v>218</v>
      </c>
      <c r="B453" s="19">
        <v>0.0696875</v>
      </c>
      <c r="C453" s="10" t="s">
        <v>70</v>
      </c>
      <c r="D453" s="10" t="s">
        <v>93</v>
      </c>
      <c r="E453" s="13">
        <v>16.0</v>
      </c>
      <c r="F453" s="13">
        <v>10.0</v>
      </c>
      <c r="J453" s="10" t="s">
        <v>226</v>
      </c>
    </row>
    <row r="454">
      <c r="A454" s="10" t="s">
        <v>218</v>
      </c>
      <c r="B454" s="19">
        <v>0.06996527777777778</v>
      </c>
      <c r="C454" s="10" t="s">
        <v>70</v>
      </c>
      <c r="D454" s="10" t="s">
        <v>91</v>
      </c>
      <c r="E454" s="13">
        <v>6.0</v>
      </c>
      <c r="F454" s="16"/>
      <c r="H454" s="10" t="s">
        <v>227</v>
      </c>
    </row>
    <row r="455">
      <c r="A455" s="10" t="s">
        <v>218</v>
      </c>
      <c r="B455" s="19">
        <v>0.07652777777777778</v>
      </c>
      <c r="C455" s="10" t="s">
        <v>69</v>
      </c>
      <c r="D455" s="10" t="s">
        <v>89</v>
      </c>
      <c r="E455" s="13">
        <v>15.0</v>
      </c>
      <c r="F455" s="13">
        <v>10.0</v>
      </c>
      <c r="J455" s="10" t="s">
        <v>223</v>
      </c>
    </row>
    <row r="456">
      <c r="A456" s="10" t="s">
        <v>218</v>
      </c>
      <c r="B456" s="19">
        <v>0.07743055555555556</v>
      </c>
      <c r="C456" s="10" t="s">
        <v>69</v>
      </c>
      <c r="D456" s="10" t="s">
        <v>91</v>
      </c>
      <c r="E456" s="13">
        <v>4.0</v>
      </c>
      <c r="F456" s="16"/>
      <c r="H456" s="10" t="s">
        <v>228</v>
      </c>
    </row>
    <row r="457">
      <c r="A457" s="10" t="s">
        <v>218</v>
      </c>
      <c r="B457" s="19">
        <v>0.07813657407407408</v>
      </c>
      <c r="C457" s="10" t="s">
        <v>82</v>
      </c>
      <c r="D457" s="10" t="s">
        <v>89</v>
      </c>
      <c r="E457" s="13">
        <v>16.0</v>
      </c>
      <c r="F457" s="13">
        <v>10.0</v>
      </c>
      <c r="J457" s="10" t="s">
        <v>229</v>
      </c>
    </row>
    <row r="458">
      <c r="A458" s="10" t="s">
        <v>218</v>
      </c>
      <c r="B458" s="19">
        <v>0.07815972222222223</v>
      </c>
      <c r="C458" s="10" t="s">
        <v>82</v>
      </c>
      <c r="D458" s="10" t="s">
        <v>89</v>
      </c>
      <c r="E458" s="13">
        <v>16.0</v>
      </c>
      <c r="F458" s="13">
        <v>10.0</v>
      </c>
      <c r="J458" s="10" t="s">
        <v>229</v>
      </c>
    </row>
    <row r="459">
      <c r="A459" s="10" t="s">
        <v>218</v>
      </c>
      <c r="B459" s="19">
        <v>0.07820601851851852</v>
      </c>
      <c r="C459" s="10" t="s">
        <v>82</v>
      </c>
      <c r="D459" s="10" t="s">
        <v>89</v>
      </c>
      <c r="E459" s="13">
        <v>17.0</v>
      </c>
      <c r="F459" s="13">
        <v>11.0</v>
      </c>
      <c r="J459" s="10" t="s">
        <v>229</v>
      </c>
    </row>
    <row r="460">
      <c r="A460" s="10" t="s">
        <v>218</v>
      </c>
      <c r="B460" s="19">
        <v>0.0784837962962963</v>
      </c>
      <c r="C460" s="10" t="s">
        <v>82</v>
      </c>
      <c r="D460" s="10" t="s">
        <v>91</v>
      </c>
      <c r="E460" s="13">
        <v>19.0</v>
      </c>
      <c r="F460" s="16"/>
      <c r="H460" s="10" t="s">
        <v>230</v>
      </c>
    </row>
    <row r="461">
      <c r="A461" s="10" t="s">
        <v>218</v>
      </c>
      <c r="B461" s="19">
        <v>0.07939814814814815</v>
      </c>
      <c r="C461" s="10" t="s">
        <v>74</v>
      </c>
      <c r="D461" s="10" t="s">
        <v>93</v>
      </c>
      <c r="E461" s="13">
        <v>15.0</v>
      </c>
      <c r="F461" s="13">
        <v>9.0</v>
      </c>
      <c r="J461" s="10" t="s">
        <v>197</v>
      </c>
    </row>
    <row r="462">
      <c r="A462" s="10" t="s">
        <v>218</v>
      </c>
      <c r="B462" s="19">
        <v>0.07980324074074074</v>
      </c>
      <c r="C462" s="10" t="s">
        <v>74</v>
      </c>
      <c r="D462" s="10" t="s">
        <v>91</v>
      </c>
      <c r="E462" s="13">
        <v>12.0</v>
      </c>
      <c r="F462" s="16"/>
      <c r="H462" s="10" t="s">
        <v>231</v>
      </c>
    </row>
    <row r="463">
      <c r="A463" s="10" t="s">
        <v>218</v>
      </c>
      <c r="B463" s="19">
        <v>0.08046296296296296</v>
      </c>
      <c r="C463" s="10" t="s">
        <v>74</v>
      </c>
      <c r="D463" s="10" t="s">
        <v>79</v>
      </c>
      <c r="E463" s="13">
        <v>10.0</v>
      </c>
      <c r="F463" s="13">
        <v>10.0</v>
      </c>
      <c r="J463" s="10" t="s">
        <v>161</v>
      </c>
    </row>
    <row r="464">
      <c r="A464" s="10" t="s">
        <v>218</v>
      </c>
      <c r="B464" s="19">
        <v>0.08046296296296296</v>
      </c>
      <c r="C464" s="10" t="s">
        <v>74</v>
      </c>
      <c r="D464" s="10" t="s">
        <v>79</v>
      </c>
      <c r="E464" s="13" t="s">
        <v>75</v>
      </c>
      <c r="F464" s="13" t="s">
        <v>75</v>
      </c>
      <c r="J464" s="10" t="s">
        <v>160</v>
      </c>
    </row>
    <row r="465">
      <c r="A465" s="10" t="s">
        <v>218</v>
      </c>
      <c r="B465" s="19">
        <v>0.08119212962962963</v>
      </c>
      <c r="C465" s="10" t="s">
        <v>74</v>
      </c>
      <c r="D465" s="10" t="s">
        <v>78</v>
      </c>
      <c r="E465" s="13">
        <v>9.0</v>
      </c>
      <c r="F465" s="13">
        <v>3.0</v>
      </c>
      <c r="J465" s="10" t="s">
        <v>160</v>
      </c>
    </row>
    <row r="466">
      <c r="A466" s="10" t="s">
        <v>218</v>
      </c>
      <c r="B466" s="19">
        <v>0.08119212962962963</v>
      </c>
      <c r="C466" s="10" t="s">
        <v>74</v>
      </c>
      <c r="D466" s="10" t="s">
        <v>78</v>
      </c>
      <c r="E466" s="13">
        <v>9.0</v>
      </c>
      <c r="F466" s="13">
        <v>3.0</v>
      </c>
      <c r="H466" s="10" t="s">
        <v>232</v>
      </c>
      <c r="J466" s="10" t="s">
        <v>161</v>
      </c>
    </row>
    <row r="467">
      <c r="A467" s="10" t="s">
        <v>218</v>
      </c>
      <c r="B467" s="19">
        <v>0.0840162037037037</v>
      </c>
      <c r="C467" s="10" t="s">
        <v>70</v>
      </c>
      <c r="D467" s="10" t="s">
        <v>93</v>
      </c>
      <c r="E467" s="13">
        <v>10.0</v>
      </c>
      <c r="F467" s="13">
        <v>4.0</v>
      </c>
      <c r="J467" s="10" t="s">
        <v>233</v>
      </c>
    </row>
    <row r="468">
      <c r="A468" s="10" t="s">
        <v>218</v>
      </c>
      <c r="B468" s="19">
        <v>0.084375</v>
      </c>
      <c r="C468" s="10" t="s">
        <v>70</v>
      </c>
      <c r="D468" s="10" t="s">
        <v>93</v>
      </c>
      <c r="E468" s="13">
        <v>11.0</v>
      </c>
      <c r="F468" s="13">
        <v>5.0</v>
      </c>
      <c r="J468" s="10" t="s">
        <v>99</v>
      </c>
    </row>
    <row r="469">
      <c r="A469" s="10" t="s">
        <v>218</v>
      </c>
      <c r="B469" s="19">
        <v>0.08983796296296297</v>
      </c>
      <c r="C469" s="10" t="s">
        <v>66</v>
      </c>
      <c r="D469" s="10" t="s">
        <v>89</v>
      </c>
      <c r="E469" s="13">
        <v>21.0</v>
      </c>
      <c r="F469" s="13">
        <v>15.0</v>
      </c>
      <c r="J469" s="10" t="s">
        <v>171</v>
      </c>
    </row>
    <row r="470">
      <c r="A470" s="10" t="s">
        <v>218</v>
      </c>
      <c r="B470" s="19">
        <v>0.09006944444444444</v>
      </c>
      <c r="C470" s="10" t="s">
        <v>66</v>
      </c>
      <c r="D470" s="10" t="s">
        <v>91</v>
      </c>
      <c r="E470" s="13">
        <v>14.0</v>
      </c>
      <c r="F470" s="16"/>
      <c r="H470" s="10" t="s">
        <v>234</v>
      </c>
    </row>
    <row r="471">
      <c r="A471" s="10" t="s">
        <v>218</v>
      </c>
      <c r="B471" s="19">
        <v>0.09402777777777778</v>
      </c>
      <c r="C471" s="10" t="s">
        <v>72</v>
      </c>
      <c r="D471" s="10" t="s">
        <v>93</v>
      </c>
      <c r="E471" s="13" t="s">
        <v>75</v>
      </c>
      <c r="F471" s="13" t="s">
        <v>75</v>
      </c>
      <c r="J471" s="10" t="s">
        <v>235</v>
      </c>
    </row>
    <row r="472">
      <c r="A472" s="10" t="s">
        <v>218</v>
      </c>
      <c r="B472" s="19">
        <v>0.09402777777777778</v>
      </c>
      <c r="C472" s="10" t="s">
        <v>72</v>
      </c>
      <c r="D472" s="10" t="s">
        <v>93</v>
      </c>
      <c r="E472" s="13">
        <v>13.0</v>
      </c>
      <c r="F472" s="13">
        <v>8.0</v>
      </c>
      <c r="J472" s="10" t="s">
        <v>236</v>
      </c>
    </row>
    <row r="473">
      <c r="A473" s="10" t="s">
        <v>218</v>
      </c>
      <c r="B473" s="19">
        <v>0.09430555555555556</v>
      </c>
      <c r="C473" s="10" t="s">
        <v>72</v>
      </c>
      <c r="D473" s="10" t="s">
        <v>93</v>
      </c>
      <c r="E473" s="13" t="s">
        <v>75</v>
      </c>
      <c r="F473" s="13" t="s">
        <v>75</v>
      </c>
      <c r="J473" s="10" t="s">
        <v>235</v>
      </c>
    </row>
    <row r="474">
      <c r="A474" s="10" t="s">
        <v>218</v>
      </c>
      <c r="B474" s="19">
        <v>0.09430555555555556</v>
      </c>
      <c r="C474" s="10" t="s">
        <v>72</v>
      </c>
      <c r="D474" s="10" t="s">
        <v>93</v>
      </c>
      <c r="E474" s="13">
        <v>21.0</v>
      </c>
      <c r="F474" s="13">
        <v>16.0</v>
      </c>
      <c r="J474" s="10" t="s">
        <v>236</v>
      </c>
    </row>
    <row r="475">
      <c r="A475" s="10" t="s">
        <v>218</v>
      </c>
      <c r="B475" s="19">
        <v>0.09443287037037038</v>
      </c>
      <c r="C475" s="10" t="s">
        <v>72</v>
      </c>
      <c r="D475" s="10" t="s">
        <v>91</v>
      </c>
      <c r="E475" s="13">
        <v>9.0</v>
      </c>
      <c r="F475" s="16"/>
      <c r="H475" s="10" t="s">
        <v>237</v>
      </c>
    </row>
    <row r="476">
      <c r="A476" s="10" t="s">
        <v>218</v>
      </c>
      <c r="B476" s="19">
        <v>0.0958912037037037</v>
      </c>
      <c r="C476" s="10" t="s">
        <v>69</v>
      </c>
      <c r="D476" s="10" t="s">
        <v>91</v>
      </c>
      <c r="E476" s="13">
        <v>9.0</v>
      </c>
      <c r="F476" s="16"/>
      <c r="H476" s="10" t="s">
        <v>238</v>
      </c>
      <c r="J476" s="10" t="s">
        <v>239</v>
      </c>
    </row>
    <row r="477">
      <c r="A477" s="10" t="s">
        <v>218</v>
      </c>
      <c r="B477" s="19">
        <v>0.09671296296296296</v>
      </c>
      <c r="C477" s="10" t="s">
        <v>69</v>
      </c>
      <c r="D477" s="10" t="s">
        <v>89</v>
      </c>
      <c r="E477" s="13">
        <v>24.0</v>
      </c>
      <c r="F477" s="13">
        <v>19.0</v>
      </c>
      <c r="J477" s="10" t="s">
        <v>90</v>
      </c>
    </row>
    <row r="478">
      <c r="A478" s="10" t="s">
        <v>218</v>
      </c>
      <c r="B478" s="19">
        <v>0.09685185185185186</v>
      </c>
      <c r="C478" s="10" t="s">
        <v>69</v>
      </c>
      <c r="D478" s="10" t="s">
        <v>91</v>
      </c>
      <c r="E478" s="13">
        <v>9.0</v>
      </c>
      <c r="F478" s="16"/>
      <c r="H478" s="10" t="s">
        <v>240</v>
      </c>
    </row>
    <row r="479">
      <c r="A479" s="10" t="s">
        <v>218</v>
      </c>
      <c r="B479" s="19">
        <v>0.09715277777777778</v>
      </c>
      <c r="C479" s="10" t="s">
        <v>69</v>
      </c>
      <c r="D479" s="10" t="s">
        <v>89</v>
      </c>
      <c r="E479" s="13" t="s">
        <v>75</v>
      </c>
      <c r="F479" s="13" t="s">
        <v>75</v>
      </c>
      <c r="J479" s="10" t="s">
        <v>85</v>
      </c>
    </row>
    <row r="480">
      <c r="A480" s="10" t="s">
        <v>218</v>
      </c>
      <c r="B480" s="19">
        <v>0.09715277777777778</v>
      </c>
      <c r="C480" s="10" t="s">
        <v>69</v>
      </c>
      <c r="D480" s="10" t="s">
        <v>89</v>
      </c>
      <c r="E480" s="13">
        <v>20.0</v>
      </c>
      <c r="F480" s="13">
        <v>15.0</v>
      </c>
      <c r="J480" s="10" t="s">
        <v>241</v>
      </c>
    </row>
    <row r="481">
      <c r="A481" s="10" t="s">
        <v>218</v>
      </c>
      <c r="B481" s="19">
        <v>0.09724537037037037</v>
      </c>
      <c r="C481" s="10" t="s">
        <v>69</v>
      </c>
      <c r="D481" s="10" t="s">
        <v>91</v>
      </c>
      <c r="E481" s="13">
        <v>9.0</v>
      </c>
      <c r="F481" s="16"/>
      <c r="H481" s="10" t="s">
        <v>242</v>
      </c>
    </row>
    <row r="482">
      <c r="A482" s="10" t="s">
        <v>218</v>
      </c>
      <c r="B482" s="19">
        <v>0.09799768518518519</v>
      </c>
      <c r="C482" s="10" t="s">
        <v>82</v>
      </c>
      <c r="D482" s="10" t="s">
        <v>89</v>
      </c>
      <c r="E482" s="13" t="s">
        <v>75</v>
      </c>
      <c r="F482" s="13" t="s">
        <v>75</v>
      </c>
      <c r="J482" s="10" t="s">
        <v>243</v>
      </c>
    </row>
    <row r="483">
      <c r="A483" s="10" t="s">
        <v>218</v>
      </c>
      <c r="B483" s="19">
        <v>0.09962962962962962</v>
      </c>
      <c r="C483" s="10" t="s">
        <v>74</v>
      </c>
      <c r="D483" s="10" t="s">
        <v>93</v>
      </c>
      <c r="E483" s="13">
        <v>17.0</v>
      </c>
      <c r="F483" s="13">
        <v>11.0</v>
      </c>
      <c r="J483" s="10" t="s">
        <v>197</v>
      </c>
    </row>
    <row r="484">
      <c r="A484" s="10" t="s">
        <v>218</v>
      </c>
      <c r="B484" s="19">
        <v>0.10002314814814815</v>
      </c>
      <c r="C484" s="10" t="s">
        <v>74</v>
      </c>
      <c r="D484" s="10" t="s">
        <v>125</v>
      </c>
      <c r="E484" s="13">
        <v>10.0</v>
      </c>
      <c r="F484" s="13">
        <v>2.0</v>
      </c>
      <c r="J484" s="10" t="s">
        <v>161</v>
      </c>
    </row>
    <row r="485">
      <c r="A485" s="10" t="s">
        <v>218</v>
      </c>
      <c r="B485" s="19">
        <v>0.10002314814814815</v>
      </c>
      <c r="C485" s="10" t="s">
        <v>74</v>
      </c>
      <c r="D485" s="10" t="s">
        <v>125</v>
      </c>
      <c r="E485" s="13" t="s">
        <v>75</v>
      </c>
      <c r="F485" s="13" t="s">
        <v>75</v>
      </c>
      <c r="J485" s="10" t="s">
        <v>160</v>
      </c>
    </row>
    <row r="486">
      <c r="A486" s="10" t="s">
        <v>218</v>
      </c>
      <c r="B486" s="19">
        <v>0.10125</v>
      </c>
      <c r="C486" s="10" t="s">
        <v>70</v>
      </c>
      <c r="D486" s="10" t="s">
        <v>93</v>
      </c>
      <c r="E486" s="13">
        <v>14.0</v>
      </c>
      <c r="F486" s="13">
        <v>8.0</v>
      </c>
      <c r="J486" s="10" t="s">
        <v>148</v>
      </c>
    </row>
    <row r="487">
      <c r="A487" s="10" t="s">
        <v>218</v>
      </c>
      <c r="B487" s="19">
        <v>0.10135416666666666</v>
      </c>
      <c r="C487" s="10" t="s">
        <v>70</v>
      </c>
      <c r="D487" s="10" t="s">
        <v>91</v>
      </c>
      <c r="E487" s="13">
        <v>8.0</v>
      </c>
      <c r="F487" s="16"/>
      <c r="H487" s="10" t="s">
        <v>244</v>
      </c>
      <c r="I487" s="10">
        <v>1.0</v>
      </c>
    </row>
    <row r="488">
      <c r="A488" s="10" t="s">
        <v>218</v>
      </c>
      <c r="B488" s="19">
        <v>0.1022337962962963</v>
      </c>
      <c r="C488" s="10" t="s">
        <v>70</v>
      </c>
      <c r="D488" s="10" t="s">
        <v>93</v>
      </c>
      <c r="E488" s="13">
        <v>10.0</v>
      </c>
      <c r="F488" s="13">
        <v>4.0</v>
      </c>
      <c r="J488" s="10" t="s">
        <v>99</v>
      </c>
    </row>
    <row r="489">
      <c r="A489" s="10" t="s">
        <v>218</v>
      </c>
      <c r="B489" s="19">
        <v>0.10237268518518519</v>
      </c>
      <c r="C489" s="10" t="s">
        <v>70</v>
      </c>
      <c r="D489" s="10" t="s">
        <v>93</v>
      </c>
      <c r="E489" s="13">
        <v>15.0</v>
      </c>
      <c r="F489" s="13">
        <v>9.0</v>
      </c>
      <c r="J489" s="10" t="s">
        <v>99</v>
      </c>
    </row>
    <row r="490">
      <c r="A490" s="10" t="s">
        <v>218</v>
      </c>
      <c r="B490" s="19">
        <v>0.10251157407407407</v>
      </c>
      <c r="C490" s="10" t="s">
        <v>70</v>
      </c>
      <c r="D490" s="10" t="s">
        <v>91</v>
      </c>
      <c r="E490" s="13">
        <v>7.0</v>
      </c>
      <c r="F490" s="16"/>
      <c r="H490" s="10" t="s">
        <v>245</v>
      </c>
      <c r="I490" s="10">
        <v>1.0</v>
      </c>
    </row>
    <row r="491">
      <c r="A491" s="10" t="s">
        <v>218</v>
      </c>
      <c r="B491" s="19">
        <v>0.10586805555555556</v>
      </c>
      <c r="C491" s="10" t="s">
        <v>66</v>
      </c>
      <c r="D491" s="10" t="s">
        <v>89</v>
      </c>
      <c r="E491" s="13">
        <v>13.0</v>
      </c>
      <c r="F491" s="13">
        <v>7.0</v>
      </c>
      <c r="J491" s="10" t="s">
        <v>171</v>
      </c>
    </row>
    <row r="492">
      <c r="A492" s="10" t="s">
        <v>218</v>
      </c>
      <c r="B492" s="19">
        <v>0.10696759259259259</v>
      </c>
      <c r="C492" s="10" t="s">
        <v>72</v>
      </c>
      <c r="D492" s="10" t="s">
        <v>93</v>
      </c>
      <c r="E492" s="13">
        <v>10.0</v>
      </c>
      <c r="F492" s="13">
        <v>5.0</v>
      </c>
      <c r="J492" s="10" t="s">
        <v>136</v>
      </c>
    </row>
    <row r="493">
      <c r="A493" s="10" t="s">
        <v>218</v>
      </c>
      <c r="B493" s="19">
        <v>0.10703703703703704</v>
      </c>
      <c r="C493" s="10" t="s">
        <v>72</v>
      </c>
      <c r="D493" s="10" t="s">
        <v>93</v>
      </c>
      <c r="E493" s="13">
        <v>23.0</v>
      </c>
      <c r="F493" s="13">
        <v>18.0</v>
      </c>
      <c r="J493" s="10" t="s">
        <v>136</v>
      </c>
    </row>
    <row r="494">
      <c r="A494" s="10" t="s">
        <v>218</v>
      </c>
      <c r="B494" s="19">
        <v>0.10712962962962963</v>
      </c>
      <c r="C494" s="10" t="s">
        <v>72</v>
      </c>
      <c r="D494" s="10" t="s">
        <v>91</v>
      </c>
      <c r="E494" s="13">
        <v>7.0</v>
      </c>
      <c r="F494" s="16"/>
      <c r="H494" s="10" t="s">
        <v>246</v>
      </c>
    </row>
    <row r="495">
      <c r="A495" s="10" t="s">
        <v>218</v>
      </c>
      <c r="B495" s="19">
        <v>0.10878472222222223</v>
      </c>
      <c r="C495" s="10" t="s">
        <v>69</v>
      </c>
      <c r="D495" s="10" t="s">
        <v>89</v>
      </c>
      <c r="E495" s="13">
        <v>8.0</v>
      </c>
      <c r="F495" s="13">
        <v>3.0</v>
      </c>
      <c r="J495" s="10" t="s">
        <v>223</v>
      </c>
    </row>
    <row r="496">
      <c r="A496" s="10" t="s">
        <v>218</v>
      </c>
      <c r="B496" s="19">
        <v>0.15063657407407408</v>
      </c>
      <c r="C496" s="10" t="s">
        <v>69</v>
      </c>
      <c r="D496" s="10" t="s">
        <v>120</v>
      </c>
      <c r="E496" s="13" t="s">
        <v>75</v>
      </c>
      <c r="F496" s="13" t="s">
        <v>75</v>
      </c>
      <c r="J496" s="10" t="s">
        <v>247</v>
      </c>
    </row>
    <row r="497">
      <c r="A497" s="10" t="s">
        <v>218</v>
      </c>
      <c r="B497" s="19">
        <v>0.1095949074074074</v>
      </c>
      <c r="C497" s="10" t="s">
        <v>82</v>
      </c>
      <c r="D497" s="10" t="s">
        <v>89</v>
      </c>
      <c r="E497" s="13">
        <v>17.0</v>
      </c>
      <c r="F497" s="13">
        <v>11.0</v>
      </c>
      <c r="J497" s="10" t="s">
        <v>243</v>
      </c>
    </row>
    <row r="498">
      <c r="A498" s="10" t="s">
        <v>218</v>
      </c>
      <c r="B498" s="19">
        <v>0.10976851851851852</v>
      </c>
      <c r="C498" s="10" t="s">
        <v>82</v>
      </c>
      <c r="D498" s="10" t="s">
        <v>91</v>
      </c>
      <c r="E498" s="13">
        <v>11.0</v>
      </c>
      <c r="F498" s="16"/>
      <c r="H498" s="10" t="s">
        <v>248</v>
      </c>
    </row>
    <row r="499">
      <c r="A499" s="10" t="s">
        <v>218</v>
      </c>
      <c r="B499" s="19">
        <v>0.11140046296296297</v>
      </c>
      <c r="C499" s="10" t="s">
        <v>74</v>
      </c>
      <c r="D499" s="10" t="s">
        <v>125</v>
      </c>
      <c r="E499" s="13" t="s">
        <v>75</v>
      </c>
      <c r="F499" s="13" t="s">
        <v>75</v>
      </c>
      <c r="J499" s="10" t="s">
        <v>160</v>
      </c>
    </row>
    <row r="500">
      <c r="A500" s="10" t="s">
        <v>218</v>
      </c>
      <c r="B500" s="19">
        <v>0.11140046296296297</v>
      </c>
      <c r="C500" s="10" t="s">
        <v>74</v>
      </c>
      <c r="D500" s="10" t="s">
        <v>125</v>
      </c>
      <c r="E500" s="13">
        <v>13.0</v>
      </c>
      <c r="F500" s="13">
        <v>5.0</v>
      </c>
      <c r="J500" s="10" t="s">
        <v>161</v>
      </c>
    </row>
    <row r="501">
      <c r="A501" s="10" t="s">
        <v>218</v>
      </c>
      <c r="B501" s="19">
        <v>0.11188657407407407</v>
      </c>
      <c r="C501" s="10" t="s">
        <v>70</v>
      </c>
      <c r="D501" s="10" t="s">
        <v>93</v>
      </c>
      <c r="E501" s="13">
        <v>24.0</v>
      </c>
      <c r="F501" s="13">
        <v>18.0</v>
      </c>
      <c r="J501" s="10" t="s">
        <v>148</v>
      </c>
    </row>
    <row r="502">
      <c r="A502" s="10" t="s">
        <v>218</v>
      </c>
      <c r="B502" s="19">
        <v>0.11204861111111111</v>
      </c>
      <c r="C502" s="10" t="s">
        <v>70</v>
      </c>
      <c r="D502" s="10" t="s">
        <v>91</v>
      </c>
      <c r="E502" s="13">
        <v>11.0</v>
      </c>
      <c r="F502" s="16"/>
      <c r="H502" s="10" t="s">
        <v>249</v>
      </c>
    </row>
    <row r="503">
      <c r="A503" s="10" t="s">
        <v>218</v>
      </c>
      <c r="B503" s="19">
        <v>0.11230324074074075</v>
      </c>
      <c r="C503" s="10" t="s">
        <v>70</v>
      </c>
      <c r="D503" s="10" t="s">
        <v>93</v>
      </c>
      <c r="E503" s="13">
        <v>25.0</v>
      </c>
      <c r="F503" s="13">
        <v>19.0</v>
      </c>
      <c r="J503" s="10" t="s">
        <v>99</v>
      </c>
    </row>
    <row r="504">
      <c r="A504" s="10" t="s">
        <v>218</v>
      </c>
      <c r="B504" s="19">
        <v>0.11241898148148148</v>
      </c>
      <c r="C504" s="10" t="s">
        <v>70</v>
      </c>
      <c r="D504" s="10" t="s">
        <v>91</v>
      </c>
      <c r="E504" s="13">
        <v>8.0</v>
      </c>
      <c r="F504" s="16"/>
      <c r="H504" s="10" t="s">
        <v>250</v>
      </c>
    </row>
    <row r="505">
      <c r="A505" s="10" t="s">
        <v>218</v>
      </c>
      <c r="B505" s="19">
        <v>0.11318287037037036</v>
      </c>
      <c r="C505" s="10" t="s">
        <v>70</v>
      </c>
      <c r="D505" s="10" t="s">
        <v>93</v>
      </c>
      <c r="E505" s="13">
        <v>18.0</v>
      </c>
      <c r="F505" s="13">
        <v>12.0</v>
      </c>
      <c r="J505" s="10" t="s">
        <v>251</v>
      </c>
    </row>
    <row r="506">
      <c r="A506" s="10" t="s">
        <v>218</v>
      </c>
      <c r="B506" s="19">
        <v>0.11325231481481482</v>
      </c>
      <c r="C506" s="10" t="s">
        <v>70</v>
      </c>
      <c r="D506" s="10" t="s">
        <v>91</v>
      </c>
      <c r="E506" s="13">
        <v>8.0</v>
      </c>
      <c r="F506" s="16"/>
      <c r="H506" s="10" t="s">
        <v>250</v>
      </c>
      <c r="I506" s="10">
        <v>1.0</v>
      </c>
    </row>
    <row r="507">
      <c r="A507" s="10" t="s">
        <v>218</v>
      </c>
      <c r="B507" s="19">
        <v>0.114375</v>
      </c>
      <c r="C507" s="10" t="s">
        <v>66</v>
      </c>
      <c r="D507" s="10" t="s">
        <v>89</v>
      </c>
      <c r="E507" s="13" t="s">
        <v>75</v>
      </c>
      <c r="F507" s="13" t="s">
        <v>75</v>
      </c>
      <c r="J507" s="10" t="s">
        <v>160</v>
      </c>
    </row>
    <row r="508">
      <c r="A508" s="10" t="s">
        <v>218</v>
      </c>
      <c r="B508" s="19">
        <v>0.114375</v>
      </c>
      <c r="C508" s="10" t="s">
        <v>66</v>
      </c>
      <c r="D508" s="10" t="s">
        <v>89</v>
      </c>
      <c r="E508" s="13">
        <v>11.0</v>
      </c>
      <c r="F508" s="13">
        <v>5.0</v>
      </c>
      <c r="J508" s="10" t="s">
        <v>252</v>
      </c>
    </row>
    <row r="509">
      <c r="A509" s="10" t="s">
        <v>218</v>
      </c>
      <c r="B509" s="19">
        <v>0.11582175925925926</v>
      </c>
      <c r="C509" s="10" t="s">
        <v>74</v>
      </c>
      <c r="D509" s="10" t="s">
        <v>78</v>
      </c>
      <c r="E509" s="13" t="s">
        <v>75</v>
      </c>
      <c r="F509" s="13" t="s">
        <v>75</v>
      </c>
      <c r="J509" s="10" t="s">
        <v>160</v>
      </c>
    </row>
    <row r="510">
      <c r="A510" s="10" t="s">
        <v>218</v>
      </c>
      <c r="B510" s="19">
        <v>0.11582175925925926</v>
      </c>
      <c r="C510" s="10" t="s">
        <v>74</v>
      </c>
      <c r="D510" s="10" t="s">
        <v>78</v>
      </c>
      <c r="E510" s="13">
        <v>11.0</v>
      </c>
      <c r="F510" s="13">
        <v>5.0</v>
      </c>
      <c r="H510" s="10" t="s">
        <v>253</v>
      </c>
      <c r="J510" s="10" t="s">
        <v>161</v>
      </c>
    </row>
    <row r="511">
      <c r="A511" s="10" t="s">
        <v>218</v>
      </c>
      <c r="B511" s="19">
        <v>0.11618055555555555</v>
      </c>
      <c r="C511" s="10" t="s">
        <v>74</v>
      </c>
      <c r="D511" s="10" t="s">
        <v>81</v>
      </c>
      <c r="E511" s="13">
        <v>16.0</v>
      </c>
      <c r="F511" s="13">
        <v>14.0</v>
      </c>
      <c r="J511" s="10" t="s">
        <v>254</v>
      </c>
    </row>
    <row r="512">
      <c r="A512" s="10" t="s">
        <v>218</v>
      </c>
      <c r="B512" s="19">
        <v>0.11763888888888889</v>
      </c>
      <c r="C512" s="10" t="s">
        <v>69</v>
      </c>
      <c r="D512" s="10" t="s">
        <v>89</v>
      </c>
      <c r="E512" s="13" t="s">
        <v>75</v>
      </c>
      <c r="F512" s="13" t="s">
        <v>75</v>
      </c>
      <c r="J512" s="10" t="s">
        <v>85</v>
      </c>
    </row>
    <row r="513">
      <c r="A513" s="10" t="s">
        <v>218</v>
      </c>
      <c r="B513" s="19">
        <v>0.11763888888888889</v>
      </c>
      <c r="C513" s="10" t="s">
        <v>69</v>
      </c>
      <c r="D513" s="10" t="s">
        <v>89</v>
      </c>
      <c r="E513" s="13" t="s">
        <v>68</v>
      </c>
      <c r="F513" s="13">
        <v>20.0</v>
      </c>
      <c r="G513" s="10" t="s">
        <v>137</v>
      </c>
      <c r="J513" s="10" t="s">
        <v>255</v>
      </c>
    </row>
    <row r="514">
      <c r="A514" s="10" t="s">
        <v>218</v>
      </c>
      <c r="B514" s="19">
        <v>0.11774305555555556</v>
      </c>
      <c r="C514" s="10" t="s">
        <v>69</v>
      </c>
      <c r="D514" s="10" t="s">
        <v>91</v>
      </c>
      <c r="E514" s="13">
        <v>13.0</v>
      </c>
      <c r="F514" s="16"/>
      <c r="H514" s="10" t="s">
        <v>256</v>
      </c>
      <c r="I514" s="10">
        <v>1.0</v>
      </c>
    </row>
    <row r="515">
      <c r="A515" s="10" t="s">
        <v>218</v>
      </c>
      <c r="B515" s="19">
        <v>0.12116898148148147</v>
      </c>
      <c r="C515" s="10" t="s">
        <v>70</v>
      </c>
      <c r="D515" s="10" t="s">
        <v>154</v>
      </c>
      <c r="E515" s="13">
        <v>11.0</v>
      </c>
      <c r="F515" s="13">
        <v>8.0</v>
      </c>
    </row>
    <row r="516">
      <c r="A516" s="10" t="s">
        <v>218</v>
      </c>
      <c r="B516" s="19">
        <v>0.12140046296296296</v>
      </c>
      <c r="C516" s="10" t="s">
        <v>69</v>
      </c>
      <c r="D516" s="10" t="s">
        <v>120</v>
      </c>
      <c r="E516" s="13">
        <v>6.0</v>
      </c>
      <c r="F516" s="16"/>
      <c r="J516" s="10" t="s">
        <v>257</v>
      </c>
    </row>
    <row r="517">
      <c r="A517" s="10" t="s">
        <v>218</v>
      </c>
      <c r="B517" s="19">
        <v>0.12148148148148148</v>
      </c>
      <c r="C517" s="10" t="s">
        <v>69</v>
      </c>
      <c r="D517" s="10" t="s">
        <v>120</v>
      </c>
      <c r="E517" s="13">
        <v>16.0</v>
      </c>
      <c r="F517" s="16"/>
      <c r="J517" s="10" t="s">
        <v>258</v>
      </c>
    </row>
    <row r="518">
      <c r="A518" s="10" t="s">
        <v>218</v>
      </c>
      <c r="B518" s="19">
        <v>0.14027777777777778</v>
      </c>
      <c r="C518" s="10" t="s">
        <v>82</v>
      </c>
      <c r="D518" s="10" t="s">
        <v>83</v>
      </c>
      <c r="E518" s="13">
        <v>23.0</v>
      </c>
      <c r="F518" s="13">
        <v>17.0</v>
      </c>
    </row>
    <row r="519">
      <c r="A519" s="10" t="s">
        <v>259</v>
      </c>
      <c r="B519" s="19">
        <v>0.01462962962962963</v>
      </c>
      <c r="C519" s="10" t="s">
        <v>69</v>
      </c>
      <c r="D519" s="10" t="s">
        <v>73</v>
      </c>
      <c r="E519" s="13">
        <v>19.0</v>
      </c>
      <c r="F519" s="13">
        <v>14.0</v>
      </c>
    </row>
    <row r="520">
      <c r="A520" s="10" t="s">
        <v>259</v>
      </c>
      <c r="B520" s="19">
        <v>0.01462962962962963</v>
      </c>
      <c r="C520" s="10" t="s">
        <v>72</v>
      </c>
      <c r="D520" s="10" t="s">
        <v>67</v>
      </c>
      <c r="E520" s="13" t="s">
        <v>75</v>
      </c>
      <c r="F520" s="13" t="s">
        <v>75</v>
      </c>
    </row>
    <row r="521">
      <c r="A521" s="10" t="s">
        <v>259</v>
      </c>
      <c r="B521" s="19">
        <v>0.019872685185185184</v>
      </c>
      <c r="C521" s="10" t="s">
        <v>74</v>
      </c>
      <c r="D521" s="10" t="s">
        <v>127</v>
      </c>
      <c r="E521" s="13">
        <v>10.0</v>
      </c>
      <c r="F521" s="13">
        <v>13.0</v>
      </c>
    </row>
    <row r="522">
      <c r="A522" s="10" t="s">
        <v>259</v>
      </c>
      <c r="B522" s="19">
        <v>0.034618055555555555</v>
      </c>
      <c r="C522" s="10" t="s">
        <v>72</v>
      </c>
      <c r="D522" s="10" t="s">
        <v>132</v>
      </c>
      <c r="E522" s="13" t="s">
        <v>75</v>
      </c>
      <c r="F522" s="13" t="s">
        <v>75</v>
      </c>
      <c r="J522" s="10" t="s">
        <v>85</v>
      </c>
    </row>
    <row r="523">
      <c r="A523" s="10" t="s">
        <v>259</v>
      </c>
      <c r="B523" s="19">
        <v>0.034618055555555555</v>
      </c>
      <c r="C523" s="10" t="s">
        <v>72</v>
      </c>
      <c r="D523" s="10" t="s">
        <v>132</v>
      </c>
      <c r="E523" s="13">
        <v>18.0</v>
      </c>
      <c r="F523" s="13">
        <v>18.0</v>
      </c>
      <c r="J523" s="10" t="s">
        <v>86</v>
      </c>
    </row>
    <row r="524">
      <c r="A524" s="10" t="s">
        <v>259</v>
      </c>
      <c r="B524" s="19">
        <v>0.038078703703703705</v>
      </c>
      <c r="C524" s="10" t="s">
        <v>69</v>
      </c>
      <c r="D524" s="10" t="s">
        <v>131</v>
      </c>
      <c r="E524" s="13">
        <v>18.0</v>
      </c>
      <c r="F524" s="13">
        <v>17.0</v>
      </c>
    </row>
    <row r="525">
      <c r="A525" s="10" t="s">
        <v>259</v>
      </c>
      <c r="B525" s="19">
        <v>0.04290509259259259</v>
      </c>
      <c r="C525" s="10" t="s">
        <v>82</v>
      </c>
      <c r="D525" s="10" t="s">
        <v>71</v>
      </c>
      <c r="E525" s="13">
        <v>11.0</v>
      </c>
      <c r="F525" s="13">
        <v>6.0</v>
      </c>
    </row>
    <row r="526">
      <c r="A526" s="10" t="s">
        <v>259</v>
      </c>
      <c r="B526" s="19">
        <v>0.052037037037037034</v>
      </c>
      <c r="C526" s="10" t="s">
        <v>66</v>
      </c>
      <c r="D526" s="10" t="s">
        <v>80</v>
      </c>
      <c r="E526" s="13">
        <v>13.0</v>
      </c>
      <c r="F526" s="13">
        <v>7.0</v>
      </c>
    </row>
    <row r="527">
      <c r="A527" s="10" t="s">
        <v>259</v>
      </c>
      <c r="B527" s="19">
        <v>0.05496527777777778</v>
      </c>
      <c r="C527" s="10" t="s">
        <v>70</v>
      </c>
      <c r="D527" s="10" t="s">
        <v>154</v>
      </c>
      <c r="E527" s="13">
        <v>19.0</v>
      </c>
      <c r="F527" s="13">
        <v>16.0</v>
      </c>
    </row>
    <row r="528">
      <c r="A528" s="10" t="s">
        <v>259</v>
      </c>
      <c r="B528" s="19">
        <v>0.055949074074074075</v>
      </c>
      <c r="C528" s="10" t="s">
        <v>72</v>
      </c>
      <c r="D528" s="10" t="s">
        <v>154</v>
      </c>
      <c r="E528" s="13" t="s">
        <v>75</v>
      </c>
      <c r="F528" s="13" t="s">
        <v>75</v>
      </c>
      <c r="J528" s="10" t="s">
        <v>85</v>
      </c>
    </row>
    <row r="529">
      <c r="A529" s="10" t="s">
        <v>259</v>
      </c>
      <c r="B529" s="19">
        <v>0.055949074074074075</v>
      </c>
      <c r="C529" s="10" t="s">
        <v>72</v>
      </c>
      <c r="D529" s="10" t="s">
        <v>154</v>
      </c>
      <c r="E529" s="13">
        <v>17.0</v>
      </c>
      <c r="F529" s="13">
        <v>14.0</v>
      </c>
      <c r="J529" s="10" t="s">
        <v>86</v>
      </c>
    </row>
    <row r="530">
      <c r="A530" s="10" t="s">
        <v>259</v>
      </c>
      <c r="B530" s="19">
        <v>0.05700231481481482</v>
      </c>
      <c r="C530" s="10" t="s">
        <v>82</v>
      </c>
      <c r="D530" s="10" t="s">
        <v>67</v>
      </c>
      <c r="E530" s="13">
        <v>7.0</v>
      </c>
      <c r="F530" s="13">
        <v>4.0</v>
      </c>
    </row>
    <row r="531">
      <c r="A531" s="10" t="s">
        <v>259</v>
      </c>
      <c r="B531" s="19">
        <v>0.05938657407407407</v>
      </c>
      <c r="C531" s="10" t="s">
        <v>70</v>
      </c>
      <c r="D531" s="10" t="s">
        <v>67</v>
      </c>
      <c r="E531" s="13" t="s">
        <v>88</v>
      </c>
      <c r="F531" s="13">
        <v>1.0</v>
      </c>
    </row>
    <row r="532">
      <c r="A532" s="10" t="s">
        <v>259</v>
      </c>
      <c r="B532" s="19">
        <v>0.06010416666666667</v>
      </c>
      <c r="C532" s="10" t="s">
        <v>69</v>
      </c>
      <c r="D532" s="10" t="s">
        <v>67</v>
      </c>
      <c r="E532" s="13">
        <v>19.0</v>
      </c>
      <c r="F532" s="13">
        <v>16.0</v>
      </c>
    </row>
    <row r="533">
      <c r="A533" s="10" t="s">
        <v>259</v>
      </c>
      <c r="B533" s="19">
        <v>0.06025462962962963</v>
      </c>
      <c r="C533" s="10" t="s">
        <v>70</v>
      </c>
      <c r="D533" s="10" t="s">
        <v>209</v>
      </c>
      <c r="E533" s="13">
        <v>14.0</v>
      </c>
      <c r="F533" s="13">
        <v>14.0</v>
      </c>
    </row>
    <row r="534">
      <c r="A534" s="10" t="s">
        <v>259</v>
      </c>
      <c r="B534" s="19">
        <v>0.06143518518518518</v>
      </c>
      <c r="C534" s="10" t="s">
        <v>82</v>
      </c>
      <c r="D534" s="10" t="s">
        <v>67</v>
      </c>
      <c r="E534" s="13">
        <v>13.0</v>
      </c>
      <c r="F534" s="13">
        <v>10.0</v>
      </c>
    </row>
    <row r="535">
      <c r="A535" s="10" t="s">
        <v>259</v>
      </c>
      <c r="B535" s="19">
        <v>0.06445601851851852</v>
      </c>
      <c r="C535" s="10" t="s">
        <v>69</v>
      </c>
      <c r="D535" s="10" t="s">
        <v>154</v>
      </c>
      <c r="E535" s="13" t="s">
        <v>75</v>
      </c>
      <c r="F535" s="13" t="s">
        <v>75</v>
      </c>
      <c r="J535" s="10" t="s">
        <v>85</v>
      </c>
    </row>
    <row r="536">
      <c r="A536" s="10" t="s">
        <v>259</v>
      </c>
      <c r="B536" s="19">
        <v>0.06445601851851852</v>
      </c>
      <c r="C536" s="10" t="s">
        <v>69</v>
      </c>
      <c r="D536" s="10" t="s">
        <v>154</v>
      </c>
      <c r="E536" s="13">
        <v>13.0</v>
      </c>
      <c r="F536" s="13">
        <v>10.0</v>
      </c>
      <c r="J536" s="10" t="s">
        <v>86</v>
      </c>
    </row>
    <row r="537">
      <c r="A537" s="10" t="s">
        <v>259</v>
      </c>
      <c r="B537" s="19">
        <v>0.06550925925925925</v>
      </c>
      <c r="C537" s="10" t="s">
        <v>74</v>
      </c>
      <c r="D537" s="10" t="s">
        <v>125</v>
      </c>
      <c r="E537" s="13">
        <v>21.0</v>
      </c>
      <c r="F537" s="13">
        <v>13.0</v>
      </c>
    </row>
    <row r="538">
      <c r="A538" s="10" t="s">
        <v>259</v>
      </c>
      <c r="B538" s="19">
        <v>0.06554398148148148</v>
      </c>
      <c r="C538" s="10" t="s">
        <v>66</v>
      </c>
      <c r="D538" s="10" t="s">
        <v>125</v>
      </c>
      <c r="E538" s="13">
        <v>15.0</v>
      </c>
      <c r="F538" s="13">
        <v>15.0</v>
      </c>
    </row>
    <row r="539">
      <c r="A539" s="10" t="s">
        <v>259</v>
      </c>
      <c r="B539" s="19">
        <v>0.06555555555555556</v>
      </c>
      <c r="C539" s="10" t="s">
        <v>70</v>
      </c>
      <c r="D539" s="10" t="s">
        <v>125</v>
      </c>
      <c r="E539" s="13">
        <v>16.0</v>
      </c>
      <c r="F539" s="13">
        <v>10.0</v>
      </c>
    </row>
    <row r="540">
      <c r="A540" s="10" t="s">
        <v>259</v>
      </c>
      <c r="B540" s="19">
        <v>0.06556712962962963</v>
      </c>
      <c r="C540" s="10" t="s">
        <v>82</v>
      </c>
      <c r="D540" s="10" t="s">
        <v>125</v>
      </c>
      <c r="E540" s="13">
        <v>12.0</v>
      </c>
      <c r="F540" s="13">
        <v>11.0</v>
      </c>
    </row>
    <row r="541">
      <c r="A541" s="10" t="s">
        <v>259</v>
      </c>
      <c r="B541" s="19">
        <v>0.06557870370370371</v>
      </c>
      <c r="C541" s="10" t="s">
        <v>72</v>
      </c>
      <c r="D541" s="10" t="s">
        <v>125</v>
      </c>
      <c r="E541" s="13" t="s">
        <v>75</v>
      </c>
      <c r="F541" s="13" t="s">
        <v>75</v>
      </c>
      <c r="J541" s="10" t="s">
        <v>85</v>
      </c>
    </row>
    <row r="542">
      <c r="A542" s="10" t="s">
        <v>259</v>
      </c>
      <c r="B542" s="19">
        <v>0.06557870370370371</v>
      </c>
      <c r="C542" s="10" t="s">
        <v>72</v>
      </c>
      <c r="D542" s="10" t="s">
        <v>125</v>
      </c>
      <c r="E542" s="13">
        <v>16.0</v>
      </c>
      <c r="F542" s="13">
        <v>13.0</v>
      </c>
      <c r="J542" s="10" t="s">
        <v>86</v>
      </c>
    </row>
    <row r="543">
      <c r="A543" s="10" t="s">
        <v>259</v>
      </c>
      <c r="B543" s="19">
        <v>0.06559027777777778</v>
      </c>
      <c r="C543" s="10" t="s">
        <v>69</v>
      </c>
      <c r="D543" s="10" t="s">
        <v>125</v>
      </c>
      <c r="E543" s="13">
        <v>10.0</v>
      </c>
      <c r="F543" s="13">
        <v>7.0</v>
      </c>
    </row>
    <row r="544">
      <c r="A544" s="10" t="s">
        <v>259</v>
      </c>
      <c r="B544" s="19">
        <v>0.06909722222222223</v>
      </c>
      <c r="C544" s="10" t="s">
        <v>70</v>
      </c>
      <c r="D544" s="10" t="s">
        <v>93</v>
      </c>
      <c r="E544" s="13">
        <v>10.0</v>
      </c>
      <c r="F544" s="13">
        <v>4.0</v>
      </c>
      <c r="J544" s="10" t="s">
        <v>148</v>
      </c>
    </row>
    <row r="545">
      <c r="A545" s="10" t="s">
        <v>259</v>
      </c>
      <c r="B545" s="19">
        <v>0.06956018518518518</v>
      </c>
      <c r="C545" s="10" t="s">
        <v>82</v>
      </c>
      <c r="D545" s="10" t="s">
        <v>89</v>
      </c>
      <c r="E545" s="13" t="s">
        <v>75</v>
      </c>
      <c r="F545" s="13" t="s">
        <v>75</v>
      </c>
      <c r="J545" s="10" t="s">
        <v>85</v>
      </c>
    </row>
    <row r="546">
      <c r="A546" s="10" t="s">
        <v>259</v>
      </c>
      <c r="B546" s="19">
        <v>0.06956018518518518</v>
      </c>
      <c r="C546" s="10" t="s">
        <v>82</v>
      </c>
      <c r="D546" s="10" t="s">
        <v>89</v>
      </c>
      <c r="E546" s="13">
        <v>21.0</v>
      </c>
      <c r="F546" s="13">
        <v>15.0</v>
      </c>
      <c r="J546" s="10" t="s">
        <v>260</v>
      </c>
    </row>
    <row r="547">
      <c r="A547" s="10" t="s">
        <v>259</v>
      </c>
      <c r="B547" s="19">
        <v>0.06967592592592593</v>
      </c>
      <c r="C547" s="10" t="s">
        <v>82</v>
      </c>
      <c r="D547" s="10" t="s">
        <v>91</v>
      </c>
      <c r="E547" s="13">
        <v>1.0</v>
      </c>
      <c r="F547" s="16"/>
      <c r="H547" s="10" t="s">
        <v>261</v>
      </c>
    </row>
    <row r="548">
      <c r="A548" s="10" t="s">
        <v>259</v>
      </c>
      <c r="B548" s="19">
        <v>0.06986111111111111</v>
      </c>
      <c r="C548" s="10" t="s">
        <v>69</v>
      </c>
      <c r="D548" s="10" t="s">
        <v>91</v>
      </c>
      <c r="E548" s="13">
        <v>4.0</v>
      </c>
      <c r="F548" s="16"/>
      <c r="H548" s="10" t="s">
        <v>262</v>
      </c>
      <c r="I548" s="10">
        <v>1.0</v>
      </c>
      <c r="J548" s="10" t="s">
        <v>263</v>
      </c>
    </row>
    <row r="549">
      <c r="A549" s="10" t="s">
        <v>259</v>
      </c>
      <c r="B549" s="19">
        <v>0.07018518518518518</v>
      </c>
      <c r="C549" s="10" t="s">
        <v>72</v>
      </c>
      <c r="D549" s="10" t="s">
        <v>93</v>
      </c>
      <c r="E549" s="13">
        <v>17.0</v>
      </c>
      <c r="F549" s="13">
        <v>12.0</v>
      </c>
      <c r="J549" s="10" t="s">
        <v>136</v>
      </c>
    </row>
    <row r="550">
      <c r="A550" s="10" t="s">
        <v>259</v>
      </c>
      <c r="B550" s="19">
        <v>0.0702662037037037</v>
      </c>
      <c r="C550" s="10" t="s">
        <v>72</v>
      </c>
      <c r="D550" s="10" t="s">
        <v>91</v>
      </c>
      <c r="E550" s="13">
        <v>10.0</v>
      </c>
      <c r="F550" s="16"/>
      <c r="H550" s="10" t="s">
        <v>264</v>
      </c>
      <c r="I550" s="10">
        <v>1.0</v>
      </c>
    </row>
    <row r="551">
      <c r="A551" s="10" t="s">
        <v>259</v>
      </c>
      <c r="B551" s="19">
        <v>0.07068287037037037</v>
      </c>
      <c r="C551" s="10" t="s">
        <v>70</v>
      </c>
      <c r="D551" s="10" t="s">
        <v>93</v>
      </c>
      <c r="E551" s="13">
        <v>9.0</v>
      </c>
      <c r="F551" s="13">
        <v>3.0</v>
      </c>
      <c r="J551" s="10" t="s">
        <v>99</v>
      </c>
    </row>
    <row r="552">
      <c r="A552" s="10" t="s">
        <v>259</v>
      </c>
      <c r="B552" s="19">
        <v>0.0709375</v>
      </c>
      <c r="C552" s="10" t="s">
        <v>74</v>
      </c>
      <c r="D552" s="10" t="s">
        <v>93</v>
      </c>
      <c r="E552" s="13">
        <v>20.0</v>
      </c>
      <c r="F552" s="13">
        <v>14.0</v>
      </c>
      <c r="J552" s="10" t="s">
        <v>142</v>
      </c>
    </row>
    <row r="553">
      <c r="A553" s="10" t="s">
        <v>259</v>
      </c>
      <c r="B553" s="19">
        <v>0.07103009259259259</v>
      </c>
      <c r="C553" s="10" t="s">
        <v>74</v>
      </c>
      <c r="D553" s="10" t="s">
        <v>91</v>
      </c>
      <c r="E553" s="13">
        <v>13.0</v>
      </c>
      <c r="F553" s="16"/>
      <c r="H553" s="10" t="s">
        <v>265</v>
      </c>
      <c r="I553" s="10">
        <v>1.0</v>
      </c>
    </row>
    <row r="554">
      <c r="A554" s="10" t="s">
        <v>259</v>
      </c>
      <c r="B554" s="19">
        <v>0.07157407407407407</v>
      </c>
      <c r="C554" s="10" t="s">
        <v>66</v>
      </c>
      <c r="D554" s="10" t="s">
        <v>67</v>
      </c>
      <c r="E554" s="13">
        <v>19.0</v>
      </c>
      <c r="F554" s="13">
        <v>19.0</v>
      </c>
    </row>
    <row r="555">
      <c r="A555" s="10" t="s">
        <v>259</v>
      </c>
      <c r="B555" s="19">
        <v>0.07318287037037037</v>
      </c>
      <c r="C555" s="10" t="s">
        <v>70</v>
      </c>
      <c r="D555" s="10" t="s">
        <v>83</v>
      </c>
      <c r="E555" s="13">
        <v>14.0</v>
      </c>
      <c r="F555" s="13">
        <v>12.0</v>
      </c>
    </row>
    <row r="556">
      <c r="A556" s="10" t="s">
        <v>259</v>
      </c>
      <c r="B556" s="19">
        <v>0.07318287037037037</v>
      </c>
      <c r="C556" s="10" t="s">
        <v>72</v>
      </c>
      <c r="D556" s="10" t="s">
        <v>154</v>
      </c>
      <c r="E556" s="13" t="s">
        <v>75</v>
      </c>
      <c r="F556" s="13" t="s">
        <v>75</v>
      </c>
      <c r="J556" s="10" t="s">
        <v>85</v>
      </c>
    </row>
    <row r="557">
      <c r="A557" s="10" t="s">
        <v>259</v>
      </c>
      <c r="B557" s="19">
        <v>0.07318287037037037</v>
      </c>
      <c r="C557" s="10" t="s">
        <v>72</v>
      </c>
      <c r="D557" s="10" t="s">
        <v>154</v>
      </c>
      <c r="E557" s="13">
        <v>14.0</v>
      </c>
      <c r="F557" s="13">
        <v>11.0</v>
      </c>
      <c r="J557" s="10" t="s">
        <v>86</v>
      </c>
    </row>
    <row r="558">
      <c r="A558" s="10" t="s">
        <v>259</v>
      </c>
      <c r="B558" s="19">
        <v>0.07318287037037037</v>
      </c>
      <c r="C558" s="10" t="s">
        <v>82</v>
      </c>
      <c r="D558" s="10" t="s">
        <v>83</v>
      </c>
      <c r="E558" s="13">
        <v>20.0</v>
      </c>
      <c r="F558" s="13">
        <v>14.0</v>
      </c>
    </row>
    <row r="559">
      <c r="A559" s="10" t="s">
        <v>259</v>
      </c>
      <c r="B559" s="19">
        <v>0.07761574074074074</v>
      </c>
      <c r="C559" s="10" t="s">
        <v>82</v>
      </c>
      <c r="D559" s="10" t="s">
        <v>67</v>
      </c>
      <c r="E559" s="13">
        <v>21.0</v>
      </c>
      <c r="F559" s="13">
        <v>18.0</v>
      </c>
    </row>
    <row r="560">
      <c r="A560" s="10" t="s">
        <v>259</v>
      </c>
      <c r="B560" s="19">
        <v>0.08003472222222222</v>
      </c>
      <c r="C560" s="10" t="s">
        <v>74</v>
      </c>
      <c r="D560" s="10" t="s">
        <v>100</v>
      </c>
      <c r="E560" s="13" t="s">
        <v>75</v>
      </c>
      <c r="F560" s="13" t="s">
        <v>75</v>
      </c>
      <c r="J560" s="10" t="s">
        <v>160</v>
      </c>
    </row>
    <row r="561">
      <c r="A561" s="10" t="s">
        <v>259</v>
      </c>
      <c r="B561" s="19">
        <v>0.08003472222222222</v>
      </c>
      <c r="C561" s="10" t="s">
        <v>74</v>
      </c>
      <c r="D561" s="10" t="s">
        <v>100</v>
      </c>
      <c r="E561" s="13">
        <v>24.0</v>
      </c>
      <c r="F561" s="13">
        <v>18.0</v>
      </c>
      <c r="J561" s="10" t="s">
        <v>161</v>
      </c>
    </row>
    <row r="562">
      <c r="A562" s="10" t="s">
        <v>259</v>
      </c>
      <c r="B562" s="19">
        <v>0.08079861111111111</v>
      </c>
      <c r="C562" s="10" t="s">
        <v>74</v>
      </c>
      <c r="D562" s="10" t="s">
        <v>67</v>
      </c>
      <c r="E562" s="13" t="s">
        <v>75</v>
      </c>
      <c r="F562" s="13" t="s">
        <v>75</v>
      </c>
      <c r="J562" s="10" t="s">
        <v>160</v>
      </c>
    </row>
    <row r="563">
      <c r="A563" s="10" t="s">
        <v>259</v>
      </c>
      <c r="B563" s="19">
        <v>0.08079861111111111</v>
      </c>
      <c r="C563" s="10" t="s">
        <v>74</v>
      </c>
      <c r="D563" s="10" t="s">
        <v>67</v>
      </c>
      <c r="E563" s="13">
        <v>8.0</v>
      </c>
      <c r="F563" s="13">
        <v>8.0</v>
      </c>
      <c r="J563" s="10" t="s">
        <v>161</v>
      </c>
    </row>
    <row r="564">
      <c r="A564" s="10" t="s">
        <v>259</v>
      </c>
      <c r="B564" s="19">
        <v>0.08121527777777778</v>
      </c>
      <c r="C564" s="10" t="s">
        <v>74</v>
      </c>
      <c r="D564" s="10" t="s">
        <v>83</v>
      </c>
      <c r="E564" s="13" t="s">
        <v>75</v>
      </c>
      <c r="F564" s="13" t="s">
        <v>75</v>
      </c>
      <c r="J564" s="10" t="s">
        <v>160</v>
      </c>
    </row>
    <row r="565">
      <c r="A565" s="10" t="s">
        <v>259</v>
      </c>
      <c r="B565" s="19">
        <v>0.08121527777777778</v>
      </c>
      <c r="C565" s="10" t="s">
        <v>74</v>
      </c>
      <c r="D565" s="10" t="s">
        <v>83</v>
      </c>
      <c r="E565" s="13">
        <v>8.0</v>
      </c>
      <c r="F565" s="13">
        <v>3.0</v>
      </c>
      <c r="J565" s="10" t="s">
        <v>161</v>
      </c>
    </row>
    <row r="566">
      <c r="A566" s="10" t="s">
        <v>259</v>
      </c>
      <c r="B566" s="19">
        <v>0.08204861111111111</v>
      </c>
      <c r="C566" s="10" t="s">
        <v>74</v>
      </c>
      <c r="D566" s="10" t="s">
        <v>93</v>
      </c>
      <c r="E566" s="13">
        <v>18.0</v>
      </c>
      <c r="F566" s="13">
        <v>12.0</v>
      </c>
      <c r="J566" s="10" t="s">
        <v>197</v>
      </c>
    </row>
    <row r="567">
      <c r="A567" s="10" t="s">
        <v>259</v>
      </c>
      <c r="B567" s="19">
        <v>0.08209490740740741</v>
      </c>
      <c r="C567" s="10" t="s">
        <v>74</v>
      </c>
      <c r="D567" s="10" t="s">
        <v>91</v>
      </c>
      <c r="E567" s="13">
        <v>11.0</v>
      </c>
      <c r="F567" s="16"/>
      <c r="H567" s="10" t="s">
        <v>266</v>
      </c>
    </row>
    <row r="568">
      <c r="A568" s="10" t="s">
        <v>259</v>
      </c>
      <c r="B568" s="19">
        <v>0.08337962962962962</v>
      </c>
      <c r="C568" s="10" t="s">
        <v>69</v>
      </c>
      <c r="D568" s="10" t="s">
        <v>89</v>
      </c>
      <c r="E568" s="13">
        <v>21.0</v>
      </c>
      <c r="F568" s="13">
        <v>16.0</v>
      </c>
      <c r="J568" s="10" t="s">
        <v>267</v>
      </c>
    </row>
    <row r="569">
      <c r="A569" s="10" t="s">
        <v>259</v>
      </c>
      <c r="B569" s="19">
        <v>0.08348379629629629</v>
      </c>
      <c r="C569" s="10" t="s">
        <v>69</v>
      </c>
      <c r="D569" s="10" t="s">
        <v>91</v>
      </c>
      <c r="E569" s="13">
        <v>10.0</v>
      </c>
      <c r="F569" s="16"/>
      <c r="H569" s="10" t="s">
        <v>268</v>
      </c>
    </row>
    <row r="570">
      <c r="A570" s="10" t="s">
        <v>259</v>
      </c>
      <c r="B570" s="19">
        <v>0.08377314814814815</v>
      </c>
      <c r="C570" s="10" t="s">
        <v>66</v>
      </c>
      <c r="D570" s="10" t="s">
        <v>89</v>
      </c>
      <c r="E570" s="13">
        <v>24.0</v>
      </c>
      <c r="F570" s="13">
        <v>18.0</v>
      </c>
      <c r="J570" s="10" t="s">
        <v>171</v>
      </c>
    </row>
    <row r="571">
      <c r="A571" s="10" t="s">
        <v>259</v>
      </c>
      <c r="B571" s="19">
        <v>0.08402777777777778</v>
      </c>
      <c r="C571" s="10" t="s">
        <v>66</v>
      </c>
      <c r="D571" s="10" t="s">
        <v>91</v>
      </c>
      <c r="E571" s="13">
        <v>9.0</v>
      </c>
      <c r="F571" s="16"/>
      <c r="H571" s="10" t="s">
        <v>269</v>
      </c>
    </row>
    <row r="572">
      <c r="A572" s="10" t="s">
        <v>259</v>
      </c>
      <c r="B572" s="19">
        <v>0.08450231481481481</v>
      </c>
      <c r="C572" s="10" t="s">
        <v>72</v>
      </c>
      <c r="D572" s="10" t="s">
        <v>91</v>
      </c>
      <c r="E572" s="13">
        <v>3.0</v>
      </c>
      <c r="F572" s="16"/>
      <c r="H572" s="10" t="s">
        <v>270</v>
      </c>
      <c r="J572" s="10" t="s">
        <v>189</v>
      </c>
    </row>
    <row r="573">
      <c r="A573" s="10" t="s">
        <v>259</v>
      </c>
      <c r="B573" s="19">
        <v>0.08517361111111112</v>
      </c>
      <c r="C573" s="10" t="s">
        <v>74</v>
      </c>
      <c r="D573" s="10" t="s">
        <v>89</v>
      </c>
      <c r="E573" s="13">
        <v>19.0</v>
      </c>
      <c r="F573" s="13">
        <v>14.0</v>
      </c>
      <c r="J573" s="10" t="s">
        <v>271</v>
      </c>
    </row>
    <row r="574">
      <c r="A574" s="10" t="s">
        <v>259</v>
      </c>
      <c r="B574" s="19">
        <v>0.08519675925925926</v>
      </c>
      <c r="C574" s="10" t="s">
        <v>74</v>
      </c>
      <c r="D574" s="10" t="s">
        <v>91</v>
      </c>
      <c r="E574" s="13">
        <v>7.0</v>
      </c>
      <c r="F574" s="16"/>
      <c r="H574" s="10" t="s">
        <v>272</v>
      </c>
      <c r="I574" s="10">
        <v>1.0</v>
      </c>
    </row>
    <row r="575">
      <c r="A575" s="10" t="s">
        <v>259</v>
      </c>
      <c r="B575" s="19">
        <v>0.08641203703703704</v>
      </c>
      <c r="C575" s="10" t="s">
        <v>70</v>
      </c>
      <c r="D575" s="10" t="s">
        <v>93</v>
      </c>
      <c r="E575" s="13">
        <v>19.0</v>
      </c>
      <c r="F575" s="13">
        <v>13.0</v>
      </c>
      <c r="J575" s="10" t="s">
        <v>148</v>
      </c>
    </row>
    <row r="576">
      <c r="A576" s="10" t="s">
        <v>259</v>
      </c>
      <c r="B576" s="19">
        <v>0.08646990740740741</v>
      </c>
      <c r="C576" s="10" t="s">
        <v>70</v>
      </c>
      <c r="D576" s="10" t="s">
        <v>91</v>
      </c>
      <c r="E576" s="13">
        <v>10.0</v>
      </c>
      <c r="F576" s="16"/>
      <c r="H576" s="10" t="s">
        <v>273</v>
      </c>
      <c r="I576" s="10">
        <v>1.0</v>
      </c>
    </row>
    <row r="577">
      <c r="A577" s="10" t="s">
        <v>259</v>
      </c>
      <c r="B577" s="19">
        <v>0.08863425925925926</v>
      </c>
      <c r="C577" s="10" t="s">
        <v>69</v>
      </c>
      <c r="D577" s="10" t="s">
        <v>83</v>
      </c>
      <c r="E577" s="13" t="s">
        <v>75</v>
      </c>
      <c r="F577" s="13" t="s">
        <v>75</v>
      </c>
      <c r="J577" s="10" t="s">
        <v>85</v>
      </c>
    </row>
    <row r="578">
      <c r="A578" s="10" t="s">
        <v>259</v>
      </c>
      <c r="B578" s="19">
        <v>0.08863425925925926</v>
      </c>
      <c r="C578" s="10" t="s">
        <v>69</v>
      </c>
      <c r="D578" s="10" t="s">
        <v>83</v>
      </c>
      <c r="E578" s="13">
        <v>11.0</v>
      </c>
      <c r="F578" s="13">
        <v>10.0</v>
      </c>
      <c r="J578" s="10" t="s">
        <v>86</v>
      </c>
    </row>
    <row r="579">
      <c r="A579" s="10" t="s">
        <v>259</v>
      </c>
      <c r="B579" s="19">
        <v>0.0895486111111111</v>
      </c>
      <c r="C579" s="10" t="s">
        <v>72</v>
      </c>
      <c r="D579" s="10" t="s">
        <v>131</v>
      </c>
      <c r="E579" s="13">
        <v>11.0</v>
      </c>
      <c r="F579" s="13">
        <v>11.0</v>
      </c>
    </row>
    <row r="580">
      <c r="A580" s="10" t="s">
        <v>259</v>
      </c>
      <c r="B580" s="19">
        <v>0.08994212962962964</v>
      </c>
      <c r="C580" s="10" t="s">
        <v>82</v>
      </c>
      <c r="D580" s="10" t="s">
        <v>131</v>
      </c>
      <c r="E580" s="13">
        <v>10.0</v>
      </c>
      <c r="F580" s="13">
        <v>6.0</v>
      </c>
    </row>
    <row r="581">
      <c r="A581" s="10" t="s">
        <v>259</v>
      </c>
      <c r="B581" s="19">
        <v>0.09315972222222223</v>
      </c>
      <c r="C581" s="10" t="s">
        <v>74</v>
      </c>
      <c r="D581" s="10" t="s">
        <v>125</v>
      </c>
      <c r="E581" s="13" t="s">
        <v>75</v>
      </c>
      <c r="F581" s="13" t="s">
        <v>75</v>
      </c>
      <c r="J581" s="10" t="s">
        <v>274</v>
      </c>
    </row>
    <row r="582">
      <c r="A582" s="10" t="s">
        <v>259</v>
      </c>
      <c r="B582" s="19">
        <v>0.09315972222222223</v>
      </c>
      <c r="C582" s="10" t="s">
        <v>74</v>
      </c>
      <c r="D582" s="10" t="s">
        <v>125</v>
      </c>
      <c r="E582" s="13">
        <v>13.0</v>
      </c>
      <c r="F582" s="13">
        <v>5.0</v>
      </c>
    </row>
    <row r="583">
      <c r="A583" s="10" t="s">
        <v>259</v>
      </c>
      <c r="B583" s="19">
        <v>0.0935300925925926</v>
      </c>
      <c r="C583" s="10" t="s">
        <v>74</v>
      </c>
      <c r="D583" s="10" t="s">
        <v>83</v>
      </c>
      <c r="E583" s="13" t="s">
        <v>75</v>
      </c>
      <c r="F583" s="13" t="s">
        <v>75</v>
      </c>
      <c r="J583" s="10" t="s">
        <v>160</v>
      </c>
    </row>
    <row r="584">
      <c r="A584" s="10" t="s">
        <v>259</v>
      </c>
      <c r="B584" s="19">
        <v>0.0935300925925926</v>
      </c>
      <c r="C584" s="10" t="s">
        <v>74</v>
      </c>
      <c r="D584" s="10" t="s">
        <v>83</v>
      </c>
      <c r="E584" s="13">
        <v>10.0</v>
      </c>
      <c r="F584" s="13">
        <v>5.0</v>
      </c>
      <c r="J584" s="10" t="s">
        <v>161</v>
      </c>
    </row>
    <row r="585">
      <c r="A585" s="10" t="s">
        <v>259</v>
      </c>
      <c r="B585" s="19">
        <v>0.09481481481481481</v>
      </c>
      <c r="C585" s="10" t="s">
        <v>74</v>
      </c>
      <c r="D585" s="10" t="s">
        <v>125</v>
      </c>
      <c r="E585" s="13">
        <v>24.0</v>
      </c>
      <c r="F585" s="13">
        <v>16.0</v>
      </c>
    </row>
    <row r="586">
      <c r="A586" s="10" t="s">
        <v>259</v>
      </c>
      <c r="B586" s="19">
        <v>0.09493055555555556</v>
      </c>
      <c r="C586" s="10" t="s">
        <v>74</v>
      </c>
      <c r="D586" s="10" t="s">
        <v>83</v>
      </c>
      <c r="E586" s="13">
        <v>13.0</v>
      </c>
      <c r="F586" s="13">
        <v>8.0</v>
      </c>
      <c r="J586" s="10" t="s">
        <v>161</v>
      </c>
    </row>
    <row r="587">
      <c r="A587" s="10" t="s">
        <v>259</v>
      </c>
      <c r="B587" s="19">
        <v>0.09493055555555556</v>
      </c>
      <c r="C587" s="10" t="s">
        <v>74</v>
      </c>
      <c r="D587" s="10" t="s">
        <v>83</v>
      </c>
      <c r="E587" s="13" t="s">
        <v>75</v>
      </c>
      <c r="F587" s="13" t="s">
        <v>75</v>
      </c>
      <c r="J587" s="10" t="s">
        <v>160</v>
      </c>
    </row>
    <row r="588">
      <c r="A588" s="10" t="s">
        <v>259</v>
      </c>
      <c r="B588" s="19">
        <v>0.10827546296296296</v>
      </c>
      <c r="C588" s="10" t="s">
        <v>74</v>
      </c>
      <c r="D588" s="10" t="s">
        <v>67</v>
      </c>
      <c r="E588" s="13" t="s">
        <v>75</v>
      </c>
      <c r="F588" s="13" t="s">
        <v>75</v>
      </c>
      <c r="J588" s="10" t="s">
        <v>160</v>
      </c>
    </row>
    <row r="589">
      <c r="A589" s="10" t="s">
        <v>259</v>
      </c>
      <c r="B589" s="19">
        <v>0.10827546296296296</v>
      </c>
      <c r="C589" s="10" t="s">
        <v>74</v>
      </c>
      <c r="D589" s="10" t="s">
        <v>67</v>
      </c>
      <c r="E589" s="13">
        <v>5.0</v>
      </c>
      <c r="F589" s="13">
        <v>5.0</v>
      </c>
      <c r="J589" s="10" t="s">
        <v>161</v>
      </c>
    </row>
    <row r="590">
      <c r="A590" s="10" t="s">
        <v>259</v>
      </c>
      <c r="B590" s="19">
        <v>0.10829861111111111</v>
      </c>
      <c r="C590" s="10" t="s">
        <v>69</v>
      </c>
      <c r="D590" s="10" t="s">
        <v>67</v>
      </c>
      <c r="E590" s="13">
        <v>11.0</v>
      </c>
      <c r="F590" s="13">
        <v>8.0</v>
      </c>
    </row>
    <row r="591">
      <c r="A591" s="10" t="s">
        <v>259</v>
      </c>
      <c r="B591" s="19">
        <v>0.10847222222222222</v>
      </c>
      <c r="C591" s="10" t="s">
        <v>74</v>
      </c>
      <c r="D591" s="10" t="s">
        <v>125</v>
      </c>
      <c r="E591" s="13">
        <v>22.0</v>
      </c>
      <c r="F591" s="13">
        <v>14.0</v>
      </c>
    </row>
    <row r="592">
      <c r="A592" s="10" t="s">
        <v>259</v>
      </c>
      <c r="B592" s="19">
        <v>0.1084837962962963</v>
      </c>
      <c r="C592" s="10" t="s">
        <v>69</v>
      </c>
      <c r="D592" s="10" t="s">
        <v>125</v>
      </c>
      <c r="E592" s="13">
        <v>15.0</v>
      </c>
      <c r="F592" s="13">
        <v>12.0</v>
      </c>
    </row>
    <row r="593">
      <c r="A593" s="10" t="s">
        <v>259</v>
      </c>
      <c r="B593" s="19">
        <v>0.1084837962962963</v>
      </c>
      <c r="C593" s="10" t="s">
        <v>72</v>
      </c>
      <c r="D593" s="10" t="s">
        <v>125</v>
      </c>
      <c r="E593" s="13">
        <v>9.0</v>
      </c>
      <c r="F593" s="13">
        <v>6.0</v>
      </c>
    </row>
    <row r="594">
      <c r="A594" s="10" t="s">
        <v>259</v>
      </c>
      <c r="B594" s="19">
        <v>0.10849537037037037</v>
      </c>
      <c r="C594" s="10" t="s">
        <v>82</v>
      </c>
      <c r="D594" s="10" t="s">
        <v>125</v>
      </c>
      <c r="E594" s="13">
        <v>10.0</v>
      </c>
      <c r="F594" s="13">
        <v>9.0</v>
      </c>
    </row>
    <row r="595">
      <c r="A595" s="10" t="s">
        <v>259</v>
      </c>
      <c r="B595" s="19">
        <v>0.10850694444444445</v>
      </c>
      <c r="C595" s="10" t="s">
        <v>70</v>
      </c>
      <c r="D595" s="10" t="s">
        <v>125</v>
      </c>
      <c r="E595" s="13">
        <v>22.0</v>
      </c>
      <c r="F595" s="13">
        <v>16.0</v>
      </c>
    </row>
    <row r="596">
      <c r="A596" s="10" t="s">
        <v>259</v>
      </c>
      <c r="B596" s="19">
        <v>0.10851851851851851</v>
      </c>
      <c r="C596" s="10" t="s">
        <v>66</v>
      </c>
      <c r="D596" s="10" t="s">
        <v>125</v>
      </c>
      <c r="E596" s="13">
        <v>15.0</v>
      </c>
      <c r="F596" s="13">
        <v>15.0</v>
      </c>
    </row>
    <row r="597">
      <c r="A597" s="10" t="s">
        <v>259</v>
      </c>
      <c r="B597" s="19">
        <v>0.11172453703703704</v>
      </c>
      <c r="C597" s="10" t="s">
        <v>69</v>
      </c>
      <c r="D597" s="10" t="s">
        <v>120</v>
      </c>
      <c r="E597" s="13">
        <v>9.0</v>
      </c>
      <c r="F597" s="16"/>
      <c r="J597" s="10" t="s">
        <v>275</v>
      </c>
    </row>
    <row r="598">
      <c r="A598" s="10" t="s">
        <v>259</v>
      </c>
      <c r="B598" s="19">
        <v>0.11731481481481482</v>
      </c>
      <c r="C598" s="10" t="s">
        <v>74</v>
      </c>
      <c r="D598" s="10" t="s">
        <v>125</v>
      </c>
      <c r="E598" s="13">
        <v>26.0</v>
      </c>
      <c r="F598" s="13">
        <v>18.0</v>
      </c>
    </row>
    <row r="599">
      <c r="A599" s="10" t="s">
        <v>259</v>
      </c>
      <c r="B599" s="19">
        <v>0.1192824074074074</v>
      </c>
      <c r="C599" s="10" t="s">
        <v>70</v>
      </c>
      <c r="D599" s="10" t="s">
        <v>125</v>
      </c>
      <c r="E599" s="13" t="s">
        <v>68</v>
      </c>
      <c r="F599" s="13">
        <v>20.0</v>
      </c>
    </row>
    <row r="600">
      <c r="A600" s="10" t="s">
        <v>259</v>
      </c>
      <c r="B600" s="19">
        <v>0.12172453703703703</v>
      </c>
      <c r="C600" s="10" t="s">
        <v>69</v>
      </c>
      <c r="D600" s="10" t="s">
        <v>89</v>
      </c>
      <c r="E600" s="13">
        <v>24.0</v>
      </c>
      <c r="F600" s="13">
        <v>19.0</v>
      </c>
      <c r="J600" s="10" t="s">
        <v>276</v>
      </c>
    </row>
    <row r="601">
      <c r="A601" s="10" t="s">
        <v>259</v>
      </c>
      <c r="B601" s="19">
        <v>0.12181712962962964</v>
      </c>
      <c r="C601" s="10" t="s">
        <v>69</v>
      </c>
      <c r="D601" s="10" t="s">
        <v>91</v>
      </c>
      <c r="E601" s="13">
        <v>9.0</v>
      </c>
      <c r="F601" s="16"/>
      <c r="H601" s="10" t="s">
        <v>277</v>
      </c>
    </row>
    <row r="602">
      <c r="A602" s="10" t="s">
        <v>259</v>
      </c>
      <c r="B602" s="19">
        <v>0.12324074074074073</v>
      </c>
      <c r="C602" s="10" t="s">
        <v>66</v>
      </c>
      <c r="D602" s="10" t="s">
        <v>89</v>
      </c>
      <c r="E602" s="13">
        <v>16.0</v>
      </c>
      <c r="F602" s="13">
        <v>10.0</v>
      </c>
      <c r="J602" s="10" t="s">
        <v>171</v>
      </c>
    </row>
    <row r="603">
      <c r="A603" s="10" t="s">
        <v>259</v>
      </c>
      <c r="B603" s="19">
        <v>0.1234375</v>
      </c>
      <c r="C603" s="10" t="s">
        <v>66</v>
      </c>
      <c r="D603" s="10" t="s">
        <v>91</v>
      </c>
      <c r="E603" s="13">
        <v>15.0</v>
      </c>
      <c r="F603" s="16"/>
      <c r="H603" s="10" t="s">
        <v>278</v>
      </c>
    </row>
    <row r="604">
      <c r="A604" s="10" t="s">
        <v>259</v>
      </c>
      <c r="B604" s="19">
        <v>0.12515046296296295</v>
      </c>
      <c r="C604" s="10" t="s">
        <v>82</v>
      </c>
      <c r="D604" s="10" t="s">
        <v>89</v>
      </c>
      <c r="E604" s="13">
        <v>15.0</v>
      </c>
      <c r="F604" s="13">
        <v>9.0</v>
      </c>
      <c r="J604" s="10" t="s">
        <v>279</v>
      </c>
    </row>
    <row r="605">
      <c r="A605" s="10" t="s">
        <v>259</v>
      </c>
      <c r="B605" s="19">
        <v>0.12523148148148147</v>
      </c>
      <c r="C605" s="10" t="s">
        <v>82</v>
      </c>
      <c r="D605" s="10" t="s">
        <v>91</v>
      </c>
      <c r="E605" s="13">
        <v>7.0</v>
      </c>
      <c r="F605" s="16"/>
      <c r="H605" s="10" t="s">
        <v>280</v>
      </c>
      <c r="I605" s="10">
        <v>1.0</v>
      </c>
    </row>
    <row r="606">
      <c r="A606" s="10" t="s">
        <v>259</v>
      </c>
      <c r="B606" s="19">
        <v>0.12587962962962962</v>
      </c>
      <c r="C606" s="10" t="s">
        <v>74</v>
      </c>
      <c r="D606" s="10" t="s">
        <v>93</v>
      </c>
      <c r="E606" s="13">
        <v>23.0</v>
      </c>
      <c r="F606" s="13">
        <v>17.0</v>
      </c>
      <c r="J606" s="10" t="s">
        <v>142</v>
      </c>
    </row>
    <row r="607">
      <c r="A607" s="10" t="s">
        <v>259</v>
      </c>
      <c r="B607" s="19">
        <v>0.12601851851851853</v>
      </c>
      <c r="C607" s="10" t="s">
        <v>74</v>
      </c>
      <c r="D607" s="10" t="s">
        <v>91</v>
      </c>
      <c r="E607" s="13">
        <v>14.0</v>
      </c>
      <c r="F607" s="16"/>
      <c r="H607" s="10" t="s">
        <v>281</v>
      </c>
      <c r="I607" s="10">
        <v>1.0</v>
      </c>
    </row>
    <row r="608">
      <c r="A608" s="10" t="s">
        <v>259</v>
      </c>
      <c r="B608" s="19">
        <v>0.12640046296296295</v>
      </c>
      <c r="C608" s="10" t="s">
        <v>74</v>
      </c>
      <c r="D608" s="10" t="s">
        <v>125</v>
      </c>
      <c r="E608" s="13">
        <v>16.0</v>
      </c>
      <c r="F608" s="13">
        <v>8.0</v>
      </c>
    </row>
    <row r="609">
      <c r="A609" s="10" t="s">
        <v>259</v>
      </c>
      <c r="B609" s="19">
        <v>0.12715277777777778</v>
      </c>
      <c r="C609" s="10" t="s">
        <v>72</v>
      </c>
      <c r="D609" s="10" t="s">
        <v>91</v>
      </c>
      <c r="E609" s="13">
        <v>3.0</v>
      </c>
      <c r="F609" s="16"/>
      <c r="H609" s="10" t="s">
        <v>282</v>
      </c>
      <c r="J609" s="10" t="s">
        <v>189</v>
      </c>
    </row>
    <row r="610">
      <c r="A610" s="10" t="s">
        <v>259</v>
      </c>
      <c r="B610" s="19">
        <v>0.1272800925925926</v>
      </c>
      <c r="C610" s="10" t="s">
        <v>72</v>
      </c>
      <c r="D610" s="10" t="s">
        <v>87</v>
      </c>
      <c r="E610" s="13" t="s">
        <v>68</v>
      </c>
      <c r="F610" s="13">
        <v>20.0</v>
      </c>
    </row>
    <row r="611">
      <c r="A611" s="10" t="s">
        <v>259</v>
      </c>
      <c r="B611" s="19">
        <v>0.12753472222222223</v>
      </c>
      <c r="C611" s="10" t="s">
        <v>66</v>
      </c>
      <c r="D611" s="10" t="s">
        <v>87</v>
      </c>
      <c r="E611" s="13">
        <v>4.0</v>
      </c>
      <c r="F611" s="13">
        <v>4.0</v>
      </c>
    </row>
    <row r="612">
      <c r="A612" s="10" t="s">
        <v>259</v>
      </c>
      <c r="B612" s="19">
        <v>0.1272800925925926</v>
      </c>
      <c r="C612" s="10" t="s">
        <v>74</v>
      </c>
      <c r="D612" s="10" t="s">
        <v>87</v>
      </c>
      <c r="E612" s="13" t="s">
        <v>68</v>
      </c>
      <c r="F612" s="13">
        <v>20.0</v>
      </c>
      <c r="J612" s="10" t="s">
        <v>160</v>
      </c>
    </row>
    <row r="613">
      <c r="A613" s="10" t="s">
        <v>259</v>
      </c>
      <c r="B613" s="19">
        <v>0.1272800925925926</v>
      </c>
      <c r="C613" s="10" t="s">
        <v>74</v>
      </c>
      <c r="D613" s="10" t="s">
        <v>87</v>
      </c>
      <c r="E613" s="13">
        <v>6.0</v>
      </c>
      <c r="F613" s="13">
        <v>2.0</v>
      </c>
      <c r="J613" s="10" t="s">
        <v>161</v>
      </c>
    </row>
    <row r="614">
      <c r="A614" s="10" t="s">
        <v>259</v>
      </c>
      <c r="B614" s="19">
        <v>0.1278587962962963</v>
      </c>
      <c r="C614" s="10" t="s">
        <v>70</v>
      </c>
      <c r="D614" s="10" t="s">
        <v>87</v>
      </c>
      <c r="E614" s="13">
        <v>17.0</v>
      </c>
      <c r="F614" s="13">
        <v>13.0</v>
      </c>
    </row>
    <row r="615">
      <c r="A615" s="10" t="s">
        <v>259</v>
      </c>
      <c r="B615" s="19">
        <v>0.1278587962962963</v>
      </c>
      <c r="C615" s="10" t="s">
        <v>82</v>
      </c>
      <c r="D615" s="10" t="s">
        <v>87</v>
      </c>
      <c r="E615" s="13">
        <v>17.0</v>
      </c>
      <c r="F615" s="13">
        <v>16.0</v>
      </c>
    </row>
    <row r="616">
      <c r="A616" s="10" t="s">
        <v>259</v>
      </c>
      <c r="B616" s="19">
        <v>0.1280787037037037</v>
      </c>
      <c r="C616" s="10" t="s">
        <v>69</v>
      </c>
      <c r="D616" s="10" t="s">
        <v>87</v>
      </c>
      <c r="E616" s="13">
        <v>13.0</v>
      </c>
      <c r="F616" s="13">
        <v>10.0</v>
      </c>
    </row>
    <row r="617">
      <c r="A617" s="10" t="s">
        <v>259</v>
      </c>
      <c r="B617" s="19">
        <v>0.12964120370370372</v>
      </c>
      <c r="C617" s="10" t="s">
        <v>70</v>
      </c>
      <c r="D617" s="10" t="s">
        <v>225</v>
      </c>
      <c r="E617" s="13">
        <v>16.0</v>
      </c>
      <c r="F617" s="16"/>
    </row>
    <row r="618">
      <c r="A618" s="10" t="s">
        <v>259</v>
      </c>
      <c r="B618" s="19">
        <v>0.1305324074074074</v>
      </c>
      <c r="C618" s="10" t="s">
        <v>82</v>
      </c>
      <c r="D618" s="10" t="s">
        <v>89</v>
      </c>
      <c r="E618" s="13" t="s">
        <v>75</v>
      </c>
      <c r="F618" s="13" t="s">
        <v>75</v>
      </c>
      <c r="J618" s="10" t="s">
        <v>279</v>
      </c>
    </row>
    <row r="619">
      <c r="A619" s="10" t="s">
        <v>259</v>
      </c>
      <c r="B619" s="19">
        <v>0.13099537037037037</v>
      </c>
      <c r="C619" s="10" t="s">
        <v>70</v>
      </c>
      <c r="D619" s="10" t="s">
        <v>93</v>
      </c>
      <c r="E619" s="13">
        <v>13.0</v>
      </c>
      <c r="F619" s="13">
        <v>7.0</v>
      </c>
      <c r="J619" s="10" t="s">
        <v>148</v>
      </c>
    </row>
    <row r="620">
      <c r="A620" s="10" t="s">
        <v>259</v>
      </c>
      <c r="B620" s="19">
        <v>0.1313425925925926</v>
      </c>
      <c r="C620" s="10" t="s">
        <v>70</v>
      </c>
      <c r="D620" s="10" t="s">
        <v>93</v>
      </c>
      <c r="E620" s="13" t="s">
        <v>75</v>
      </c>
      <c r="F620" s="13" t="s">
        <v>75</v>
      </c>
      <c r="J620" s="10" t="s">
        <v>99</v>
      </c>
    </row>
    <row r="621">
      <c r="A621" s="10" t="s">
        <v>259</v>
      </c>
      <c r="B621" s="19">
        <v>0.13186342592592593</v>
      </c>
      <c r="C621" s="10" t="s">
        <v>69</v>
      </c>
      <c r="D621" s="10" t="s">
        <v>89</v>
      </c>
      <c r="E621" s="13">
        <v>21.0</v>
      </c>
      <c r="F621" s="13">
        <v>16.0</v>
      </c>
      <c r="J621" s="10" t="s">
        <v>223</v>
      </c>
    </row>
    <row r="622">
      <c r="A622" s="10" t="s">
        <v>259</v>
      </c>
      <c r="B622" s="19">
        <v>0.1319212962962963</v>
      </c>
      <c r="C622" s="10" t="s">
        <v>69</v>
      </c>
      <c r="D622" s="10" t="s">
        <v>91</v>
      </c>
      <c r="E622" s="13">
        <v>9.0</v>
      </c>
      <c r="F622" s="16"/>
      <c r="H622" s="10" t="s">
        <v>283</v>
      </c>
    </row>
    <row r="623">
      <c r="A623" s="10" t="s">
        <v>259</v>
      </c>
      <c r="B623" s="19">
        <v>0.13239583333333332</v>
      </c>
      <c r="C623" s="10" t="s">
        <v>69</v>
      </c>
      <c r="D623" s="10" t="s">
        <v>91</v>
      </c>
      <c r="E623" s="13">
        <v>2.0</v>
      </c>
      <c r="F623" s="16"/>
      <c r="H623" s="10" t="s">
        <v>284</v>
      </c>
      <c r="J623" s="10" t="s">
        <v>104</v>
      </c>
    </row>
    <row r="624">
      <c r="A624" s="10" t="s">
        <v>259</v>
      </c>
      <c r="B624" s="19">
        <v>0.135</v>
      </c>
      <c r="C624" s="10" t="s">
        <v>74</v>
      </c>
      <c r="D624" s="10" t="s">
        <v>93</v>
      </c>
      <c r="E624" s="13">
        <v>8.0</v>
      </c>
      <c r="F624" s="13">
        <v>2.0</v>
      </c>
      <c r="J624" s="10" t="s">
        <v>197</v>
      </c>
    </row>
    <row r="625">
      <c r="A625" s="10" t="s">
        <v>259</v>
      </c>
      <c r="B625" s="19">
        <v>0.13571759259259258</v>
      </c>
      <c r="C625" s="10" t="s">
        <v>74</v>
      </c>
      <c r="D625" s="10" t="s">
        <v>125</v>
      </c>
      <c r="E625" s="13">
        <v>17.0</v>
      </c>
      <c r="F625" s="13">
        <v>9.0</v>
      </c>
    </row>
    <row r="626">
      <c r="A626" s="10" t="s">
        <v>259</v>
      </c>
      <c r="B626" s="19">
        <v>0.1360185185185185</v>
      </c>
      <c r="C626" s="10" t="s">
        <v>66</v>
      </c>
      <c r="D626" s="10" t="s">
        <v>93</v>
      </c>
      <c r="E626" s="13">
        <v>16.0</v>
      </c>
      <c r="F626" s="13">
        <v>10.0</v>
      </c>
      <c r="J626" s="10" t="s">
        <v>110</v>
      </c>
    </row>
    <row r="627">
      <c r="A627" s="10" t="s">
        <v>259</v>
      </c>
      <c r="B627" s="19">
        <v>0.13622685185185185</v>
      </c>
      <c r="C627" s="10" t="s">
        <v>66</v>
      </c>
      <c r="D627" s="10" t="s">
        <v>91</v>
      </c>
      <c r="E627" s="13">
        <v>15.0</v>
      </c>
      <c r="F627" s="16"/>
      <c r="H627" s="10" t="s">
        <v>285</v>
      </c>
    </row>
    <row r="628">
      <c r="A628" s="10" t="s">
        <v>259</v>
      </c>
      <c r="B628" s="19">
        <v>0.13697916666666668</v>
      </c>
      <c r="C628" s="10" t="s">
        <v>72</v>
      </c>
      <c r="D628" s="10" t="s">
        <v>93</v>
      </c>
      <c r="E628" s="13">
        <v>16.0</v>
      </c>
      <c r="F628" s="13">
        <v>11.0</v>
      </c>
      <c r="J628" s="10" t="s">
        <v>136</v>
      </c>
    </row>
    <row r="629">
      <c r="A629" s="10" t="s">
        <v>259</v>
      </c>
      <c r="B629" s="19">
        <v>0.13707175925925927</v>
      </c>
      <c r="C629" s="10" t="s">
        <v>72</v>
      </c>
      <c r="D629" s="10" t="s">
        <v>91</v>
      </c>
      <c r="E629" s="13">
        <v>8.0</v>
      </c>
      <c r="F629" s="16"/>
      <c r="H629" s="10" t="s">
        <v>286</v>
      </c>
      <c r="I629" s="10">
        <v>1.0</v>
      </c>
    </row>
    <row r="630">
      <c r="A630" s="10" t="s">
        <v>259</v>
      </c>
      <c r="B630" s="19">
        <v>0.13734953703703703</v>
      </c>
      <c r="C630" s="10" t="s">
        <v>72</v>
      </c>
      <c r="D630" s="10" t="s">
        <v>93</v>
      </c>
      <c r="E630" s="13">
        <v>11.0</v>
      </c>
      <c r="F630" s="13">
        <v>6.0</v>
      </c>
      <c r="J630" s="10" t="s">
        <v>136</v>
      </c>
    </row>
    <row r="631">
      <c r="A631" s="10" t="s">
        <v>259</v>
      </c>
      <c r="B631" s="19">
        <v>0.13745370370370372</v>
      </c>
      <c r="C631" s="10" t="s">
        <v>72</v>
      </c>
      <c r="D631" s="10" t="s">
        <v>91</v>
      </c>
      <c r="E631" s="13">
        <v>4.0</v>
      </c>
      <c r="F631" s="16"/>
      <c r="H631" s="10" t="s">
        <v>287</v>
      </c>
    </row>
    <row r="632">
      <c r="A632" s="10" t="s">
        <v>259</v>
      </c>
      <c r="B632" s="19">
        <v>0.1395486111111111</v>
      </c>
      <c r="C632" s="10" t="s">
        <v>82</v>
      </c>
      <c r="D632" s="10" t="s">
        <v>89</v>
      </c>
      <c r="E632" s="13">
        <v>8.0</v>
      </c>
      <c r="F632" s="13">
        <v>2.0</v>
      </c>
      <c r="J632" s="10" t="s">
        <v>243</v>
      </c>
    </row>
    <row r="633">
      <c r="A633" s="10" t="s">
        <v>259</v>
      </c>
      <c r="B633" s="19">
        <v>0.14037037037037037</v>
      </c>
      <c r="C633" s="10" t="s">
        <v>70</v>
      </c>
      <c r="D633" s="10" t="s">
        <v>78</v>
      </c>
      <c r="E633" s="13">
        <v>24.0</v>
      </c>
      <c r="F633" s="13">
        <v>18.0</v>
      </c>
    </row>
    <row r="634">
      <c r="A634" s="10" t="s">
        <v>259</v>
      </c>
      <c r="B634" s="19">
        <v>0.14077546296296295</v>
      </c>
      <c r="C634" s="10" t="s">
        <v>70</v>
      </c>
      <c r="D634" s="10" t="s">
        <v>93</v>
      </c>
      <c r="E634" s="13">
        <v>8.0</v>
      </c>
      <c r="F634" s="13">
        <v>2.0</v>
      </c>
      <c r="J634" s="10" t="s">
        <v>148</v>
      </c>
    </row>
    <row r="635">
      <c r="A635" s="10" t="s">
        <v>259</v>
      </c>
      <c r="B635" s="19">
        <v>0.14108796296296297</v>
      </c>
      <c r="C635" s="10" t="s">
        <v>70</v>
      </c>
      <c r="D635" s="10" t="s">
        <v>93</v>
      </c>
      <c r="E635" s="13">
        <v>18.0</v>
      </c>
      <c r="F635" s="13">
        <v>12.0</v>
      </c>
      <c r="J635" s="10" t="s">
        <v>99</v>
      </c>
    </row>
    <row r="636">
      <c r="A636" s="10" t="s">
        <v>259</v>
      </c>
      <c r="B636" s="19">
        <v>0.14122685185185185</v>
      </c>
      <c r="C636" s="10" t="s">
        <v>70</v>
      </c>
      <c r="D636" s="10" t="s">
        <v>91</v>
      </c>
      <c r="E636" s="13">
        <v>8.0</v>
      </c>
      <c r="F636" s="16"/>
      <c r="H636" s="10" t="s">
        <v>288</v>
      </c>
    </row>
    <row r="637">
      <c r="A637" s="10" t="s">
        <v>259</v>
      </c>
      <c r="B637" s="19">
        <v>0.1417013888888889</v>
      </c>
      <c r="C637" s="10" t="s">
        <v>69</v>
      </c>
      <c r="D637" s="10" t="s">
        <v>89</v>
      </c>
      <c r="E637" s="13">
        <v>13.0</v>
      </c>
      <c r="F637" s="13">
        <v>8.0</v>
      </c>
      <c r="J637" s="10" t="s">
        <v>223</v>
      </c>
    </row>
    <row r="638">
      <c r="A638" s="10" t="s">
        <v>259</v>
      </c>
      <c r="B638" s="19">
        <v>0.1420486111111111</v>
      </c>
      <c r="C638" s="10" t="s">
        <v>69</v>
      </c>
      <c r="D638" s="10" t="s">
        <v>91</v>
      </c>
      <c r="E638" s="13">
        <v>7.0</v>
      </c>
      <c r="F638" s="16"/>
      <c r="H638" s="10" t="s">
        <v>289</v>
      </c>
      <c r="I638" s="10">
        <v>0.5</v>
      </c>
      <c r="J638" s="10" t="s">
        <v>290</v>
      </c>
    </row>
    <row r="639">
      <c r="A639" s="10" t="s">
        <v>259</v>
      </c>
      <c r="B639" s="19">
        <v>0.14318287037037036</v>
      </c>
      <c r="C639" s="10" t="s">
        <v>72</v>
      </c>
      <c r="D639" s="10" t="s">
        <v>93</v>
      </c>
      <c r="E639" s="13">
        <v>14.0</v>
      </c>
      <c r="F639" s="13">
        <v>9.0</v>
      </c>
      <c r="J639" s="10" t="s">
        <v>291</v>
      </c>
    </row>
    <row r="640">
      <c r="A640" s="10" t="s">
        <v>259</v>
      </c>
      <c r="B640" s="19">
        <v>0.14180555555555555</v>
      </c>
      <c r="C640" s="10" t="s">
        <v>66</v>
      </c>
      <c r="D640" s="10" t="s">
        <v>93</v>
      </c>
      <c r="E640" s="13">
        <v>21.0</v>
      </c>
      <c r="F640" s="13">
        <v>15.0</v>
      </c>
      <c r="J640" s="10" t="s">
        <v>105</v>
      </c>
    </row>
    <row r="641">
      <c r="A641" s="10" t="s">
        <v>259</v>
      </c>
      <c r="B641" s="19">
        <v>0.14331018518518518</v>
      </c>
      <c r="C641" s="10" t="s">
        <v>72</v>
      </c>
      <c r="D641" s="10" t="s">
        <v>91</v>
      </c>
      <c r="E641" s="13">
        <v>8.0</v>
      </c>
      <c r="F641" s="16"/>
      <c r="H641" s="10" t="s">
        <v>292</v>
      </c>
      <c r="I641" s="10">
        <v>1.0</v>
      </c>
    </row>
    <row r="642">
      <c r="A642" s="10" t="s">
        <v>259</v>
      </c>
      <c r="B642" s="19">
        <v>0.14331018518518518</v>
      </c>
      <c r="C642" s="10" t="s">
        <v>66</v>
      </c>
      <c r="D642" s="10" t="s">
        <v>91</v>
      </c>
      <c r="E642" s="13">
        <v>11.0</v>
      </c>
      <c r="F642" s="16"/>
      <c r="H642" s="10" t="s">
        <v>293</v>
      </c>
      <c r="I642" s="10">
        <v>1.0</v>
      </c>
    </row>
    <row r="643">
      <c r="A643" s="10" t="s">
        <v>259</v>
      </c>
      <c r="B643" s="19">
        <v>0.14385416666666667</v>
      </c>
      <c r="C643" s="10" t="s">
        <v>74</v>
      </c>
      <c r="D643" s="10" t="s">
        <v>71</v>
      </c>
      <c r="E643" s="13">
        <v>19.0</v>
      </c>
      <c r="F643" s="13">
        <v>17.0</v>
      </c>
    </row>
    <row r="644">
      <c r="A644" s="10" t="s">
        <v>259</v>
      </c>
      <c r="B644" s="19">
        <v>0.14482638888888888</v>
      </c>
      <c r="C644" s="10" t="s">
        <v>66</v>
      </c>
      <c r="D644" s="10" t="s">
        <v>100</v>
      </c>
      <c r="E644" s="13">
        <v>13.0</v>
      </c>
      <c r="F644" s="13">
        <v>13.0</v>
      </c>
    </row>
    <row r="645">
      <c r="A645" s="10" t="s">
        <v>259</v>
      </c>
      <c r="B645" s="19">
        <v>0.1451851851851852</v>
      </c>
      <c r="C645" s="10" t="s">
        <v>66</v>
      </c>
      <c r="D645" s="10" t="s">
        <v>81</v>
      </c>
      <c r="E645" s="13">
        <v>19.0</v>
      </c>
      <c r="F645" s="13">
        <v>15.0</v>
      </c>
      <c r="J645" s="10" t="s">
        <v>254</v>
      </c>
    </row>
    <row r="646">
      <c r="A646" s="10" t="s">
        <v>259</v>
      </c>
      <c r="B646" s="19">
        <v>0.1452199074074074</v>
      </c>
      <c r="C646" s="10" t="s">
        <v>66</v>
      </c>
      <c r="D646" s="10" t="s">
        <v>81</v>
      </c>
      <c r="E646" s="13">
        <v>18.0</v>
      </c>
      <c r="F646" s="13">
        <v>14.0</v>
      </c>
      <c r="J646" s="10" t="s">
        <v>254</v>
      </c>
    </row>
    <row r="647">
      <c r="A647" s="10" t="s">
        <v>259</v>
      </c>
      <c r="B647" s="19">
        <v>0.14537037037037037</v>
      </c>
      <c r="C647" s="10" t="s">
        <v>66</v>
      </c>
      <c r="D647" s="10" t="s">
        <v>89</v>
      </c>
      <c r="E647" s="13">
        <v>14.0</v>
      </c>
      <c r="F647" s="13">
        <v>8.0</v>
      </c>
      <c r="J647" s="10" t="s">
        <v>252</v>
      </c>
    </row>
    <row r="648">
      <c r="A648" s="10" t="s">
        <v>259</v>
      </c>
      <c r="B648" s="19">
        <v>0.14537037037037037</v>
      </c>
      <c r="C648" s="10" t="s">
        <v>66</v>
      </c>
      <c r="D648" s="10" t="s">
        <v>89</v>
      </c>
      <c r="E648" s="13" t="s">
        <v>75</v>
      </c>
      <c r="F648" s="13" t="s">
        <v>75</v>
      </c>
      <c r="J648" s="10" t="s">
        <v>160</v>
      </c>
    </row>
    <row r="649">
      <c r="A649" s="10" t="s">
        <v>259</v>
      </c>
      <c r="B649" s="19">
        <v>0.14677083333333332</v>
      </c>
      <c r="C649" s="10" t="s">
        <v>82</v>
      </c>
      <c r="D649" s="10" t="s">
        <v>89</v>
      </c>
      <c r="E649" s="13">
        <v>13.0</v>
      </c>
      <c r="F649" s="13">
        <v>7.0</v>
      </c>
      <c r="J649" s="10" t="s">
        <v>160</v>
      </c>
    </row>
    <row r="650">
      <c r="A650" s="10" t="s">
        <v>259</v>
      </c>
      <c r="B650" s="19">
        <v>0.14677083333333332</v>
      </c>
      <c r="C650" s="10" t="s">
        <v>82</v>
      </c>
      <c r="D650" s="10" t="s">
        <v>89</v>
      </c>
      <c r="E650" s="13">
        <v>13.0</v>
      </c>
      <c r="F650" s="13">
        <v>7.0</v>
      </c>
      <c r="J650" s="10" t="s">
        <v>181</v>
      </c>
    </row>
    <row r="651">
      <c r="A651" s="10" t="s">
        <v>259</v>
      </c>
      <c r="B651" s="19">
        <v>0.1475462962962963</v>
      </c>
      <c r="C651" s="10" t="s">
        <v>70</v>
      </c>
      <c r="D651" s="10" t="s">
        <v>93</v>
      </c>
      <c r="E651" s="13">
        <v>8.0</v>
      </c>
      <c r="F651" s="13">
        <v>2.0</v>
      </c>
      <c r="J651" s="10" t="s">
        <v>85</v>
      </c>
    </row>
    <row r="652">
      <c r="A652" s="10" t="s">
        <v>259</v>
      </c>
      <c r="B652" s="19">
        <v>0.1475462962962963</v>
      </c>
      <c r="C652" s="10" t="s">
        <v>70</v>
      </c>
      <c r="D652" s="10" t="s">
        <v>93</v>
      </c>
      <c r="E652" s="13">
        <v>9.0</v>
      </c>
      <c r="F652" s="13">
        <v>3.0</v>
      </c>
      <c r="J652" s="10" t="s">
        <v>204</v>
      </c>
    </row>
    <row r="653">
      <c r="A653" s="10" t="s">
        <v>259</v>
      </c>
      <c r="B653" s="19">
        <v>0.14819444444444443</v>
      </c>
      <c r="C653" s="10" t="s">
        <v>70</v>
      </c>
      <c r="D653" s="10" t="s">
        <v>93</v>
      </c>
      <c r="E653" s="13" t="s">
        <v>75</v>
      </c>
      <c r="F653" s="13" t="s">
        <v>75</v>
      </c>
      <c r="J653" s="10" t="s">
        <v>85</v>
      </c>
    </row>
    <row r="654">
      <c r="A654" s="10" t="s">
        <v>259</v>
      </c>
      <c r="B654" s="19">
        <v>0.14819444444444443</v>
      </c>
      <c r="C654" s="10" t="s">
        <v>70</v>
      </c>
      <c r="D654" s="10" t="s">
        <v>93</v>
      </c>
      <c r="E654" s="13" t="s">
        <v>68</v>
      </c>
      <c r="F654" s="13">
        <v>20.0</v>
      </c>
      <c r="G654" s="10" t="s">
        <v>137</v>
      </c>
      <c r="J654" s="10" t="s">
        <v>294</v>
      </c>
    </row>
    <row r="655">
      <c r="A655" s="10" t="s">
        <v>259</v>
      </c>
      <c r="B655" s="19">
        <v>0.1483912037037037</v>
      </c>
      <c r="C655" s="10" t="s">
        <v>70</v>
      </c>
      <c r="D655" s="10" t="s">
        <v>91</v>
      </c>
      <c r="E655" s="13">
        <v>10.0</v>
      </c>
      <c r="F655" s="16"/>
      <c r="H655" s="10" t="s">
        <v>295</v>
      </c>
    </row>
    <row r="656">
      <c r="A656" s="10" t="s">
        <v>259</v>
      </c>
      <c r="B656" s="19">
        <v>0.1489699074074074</v>
      </c>
      <c r="C656" s="10" t="s">
        <v>69</v>
      </c>
      <c r="D656" s="10" t="s">
        <v>89</v>
      </c>
      <c r="E656" s="13" t="s">
        <v>75</v>
      </c>
      <c r="F656" s="13" t="s">
        <v>75</v>
      </c>
      <c r="J656" s="10" t="s">
        <v>85</v>
      </c>
    </row>
    <row r="657">
      <c r="A657" s="10" t="s">
        <v>259</v>
      </c>
      <c r="B657" s="19">
        <v>0.1489699074074074</v>
      </c>
      <c r="C657" s="10" t="s">
        <v>69</v>
      </c>
      <c r="D657" s="10" t="s">
        <v>89</v>
      </c>
      <c r="E657" s="13">
        <v>13.0</v>
      </c>
      <c r="F657" s="13">
        <v>8.0</v>
      </c>
      <c r="J657" s="10" t="s">
        <v>223</v>
      </c>
    </row>
    <row r="658">
      <c r="A658" s="10" t="s">
        <v>259</v>
      </c>
      <c r="B658" s="19">
        <v>0.15009259259259258</v>
      </c>
      <c r="C658" s="10" t="s">
        <v>74</v>
      </c>
      <c r="D658" s="10" t="s">
        <v>93</v>
      </c>
      <c r="E658" s="13" t="s">
        <v>75</v>
      </c>
      <c r="F658" s="13" t="s">
        <v>75</v>
      </c>
      <c r="J658" s="10" t="s">
        <v>85</v>
      </c>
    </row>
    <row r="659">
      <c r="A659" s="10" t="s">
        <v>259</v>
      </c>
      <c r="B659" s="19">
        <v>0.15009259259259258</v>
      </c>
      <c r="C659" s="10" t="s">
        <v>74</v>
      </c>
      <c r="D659" s="10" t="s">
        <v>93</v>
      </c>
      <c r="E659" s="13">
        <v>18.0</v>
      </c>
      <c r="F659" s="13">
        <v>12.0</v>
      </c>
      <c r="J659" s="10" t="s">
        <v>296</v>
      </c>
    </row>
    <row r="660">
      <c r="A660" s="10" t="s">
        <v>259</v>
      </c>
      <c r="B660" s="19">
        <v>0.1501736111111111</v>
      </c>
      <c r="C660" s="10" t="s">
        <v>74</v>
      </c>
      <c r="D660" s="10" t="s">
        <v>91</v>
      </c>
      <c r="E660" s="13">
        <v>13.0</v>
      </c>
      <c r="F660" s="16"/>
      <c r="H660" s="10" t="s">
        <v>297</v>
      </c>
      <c r="I660" s="10">
        <v>1.0</v>
      </c>
    </row>
    <row r="661">
      <c r="A661" s="10" t="s">
        <v>259</v>
      </c>
      <c r="B661" s="19">
        <v>0.15185185185185185</v>
      </c>
      <c r="C661" s="10" t="s">
        <v>74</v>
      </c>
      <c r="D661" s="10" t="s">
        <v>83</v>
      </c>
      <c r="E661" s="13" t="s">
        <v>75</v>
      </c>
      <c r="F661" s="13" t="s">
        <v>75</v>
      </c>
      <c r="J661" s="10" t="s">
        <v>160</v>
      </c>
    </row>
    <row r="662">
      <c r="A662" s="10" t="s">
        <v>259</v>
      </c>
      <c r="B662" s="19">
        <v>0.15185185185185185</v>
      </c>
      <c r="C662" s="10" t="s">
        <v>74</v>
      </c>
      <c r="D662" s="10" t="s">
        <v>83</v>
      </c>
      <c r="E662" s="13">
        <v>11.0</v>
      </c>
      <c r="F662" s="13">
        <v>6.0</v>
      </c>
      <c r="J662" s="10" t="s">
        <v>161</v>
      </c>
    </row>
    <row r="663">
      <c r="A663" s="10" t="s">
        <v>259</v>
      </c>
      <c r="B663" s="19">
        <v>0.15224537037037036</v>
      </c>
      <c r="C663" s="10" t="s">
        <v>74</v>
      </c>
      <c r="D663" s="10" t="s">
        <v>217</v>
      </c>
      <c r="E663" s="13" t="s">
        <v>75</v>
      </c>
      <c r="F663" s="13" t="s">
        <v>75</v>
      </c>
      <c r="J663" s="10" t="s">
        <v>160</v>
      </c>
    </row>
    <row r="664">
      <c r="A664" s="10" t="s">
        <v>259</v>
      </c>
      <c r="B664" s="19">
        <v>0.15224537037037036</v>
      </c>
      <c r="C664" s="10" t="s">
        <v>74</v>
      </c>
      <c r="D664" s="10" t="s">
        <v>217</v>
      </c>
      <c r="E664" s="13">
        <v>21.0</v>
      </c>
      <c r="F664" s="13">
        <v>15.0</v>
      </c>
      <c r="J664" s="10" t="s">
        <v>161</v>
      </c>
    </row>
    <row r="665">
      <c r="A665" s="10" t="s">
        <v>259</v>
      </c>
      <c r="B665" s="19">
        <v>0.1547800925925926</v>
      </c>
      <c r="C665" s="10" t="s">
        <v>70</v>
      </c>
      <c r="D665" s="10" t="s">
        <v>67</v>
      </c>
      <c r="E665" s="13">
        <v>13.0</v>
      </c>
      <c r="F665" s="13">
        <v>10.0</v>
      </c>
    </row>
    <row r="666">
      <c r="A666" s="10" t="s">
        <v>259</v>
      </c>
      <c r="B666" s="19">
        <v>0.15546296296296297</v>
      </c>
      <c r="C666" s="10" t="s">
        <v>69</v>
      </c>
      <c r="D666" s="10" t="s">
        <v>120</v>
      </c>
      <c r="E666" s="13" t="s">
        <v>75</v>
      </c>
      <c r="F666" s="13" t="s">
        <v>75</v>
      </c>
      <c r="J666" s="10" t="s">
        <v>298</v>
      </c>
    </row>
    <row r="667">
      <c r="A667" s="10" t="s">
        <v>259</v>
      </c>
      <c r="B667" s="19">
        <v>0.15587962962962962</v>
      </c>
      <c r="C667" s="10" t="s">
        <v>70</v>
      </c>
      <c r="D667" s="10" t="s">
        <v>83</v>
      </c>
      <c r="E667" s="13">
        <v>20.0</v>
      </c>
      <c r="F667" s="13">
        <v>16.0</v>
      </c>
    </row>
    <row r="668">
      <c r="A668" s="10" t="s">
        <v>299</v>
      </c>
      <c r="B668" s="19">
        <v>0.012627314814814815</v>
      </c>
      <c r="C668" s="10" t="s">
        <v>70</v>
      </c>
      <c r="D668" s="10" t="s">
        <v>87</v>
      </c>
      <c r="E668" s="13">
        <v>20.0</v>
      </c>
      <c r="F668" s="13">
        <v>16.0</v>
      </c>
    </row>
    <row r="669">
      <c r="A669" s="10" t="s">
        <v>299</v>
      </c>
      <c r="B669" s="19">
        <v>0.012638888888888889</v>
      </c>
      <c r="C669" s="10" t="s">
        <v>74</v>
      </c>
      <c r="D669" s="10" t="s">
        <v>87</v>
      </c>
      <c r="E669" s="13" t="s">
        <v>68</v>
      </c>
      <c r="F669" s="13">
        <v>20.0</v>
      </c>
    </row>
    <row r="670">
      <c r="A670" s="10" t="s">
        <v>299</v>
      </c>
      <c r="B670" s="19">
        <v>0.01275462962962963</v>
      </c>
      <c r="C670" s="10" t="s">
        <v>72</v>
      </c>
      <c r="D670" s="10" t="s">
        <v>87</v>
      </c>
      <c r="E670" s="13">
        <v>16.0</v>
      </c>
      <c r="F670" s="13">
        <v>13.0</v>
      </c>
    </row>
    <row r="671">
      <c r="A671" s="10" t="s">
        <v>299</v>
      </c>
      <c r="B671" s="19">
        <v>0.012974537037037038</v>
      </c>
      <c r="C671" s="10" t="s">
        <v>69</v>
      </c>
      <c r="D671" s="10" t="s">
        <v>87</v>
      </c>
      <c r="E671" s="13">
        <v>10.0</v>
      </c>
      <c r="F671" s="13">
        <v>7.0</v>
      </c>
    </row>
    <row r="672">
      <c r="A672" s="10" t="s">
        <v>299</v>
      </c>
      <c r="B672" s="19">
        <v>0.013032407407407407</v>
      </c>
      <c r="C672" s="10" t="s">
        <v>82</v>
      </c>
      <c r="D672" s="10" t="s">
        <v>87</v>
      </c>
      <c r="E672" s="13">
        <v>9.0</v>
      </c>
      <c r="F672" s="13">
        <v>8.0</v>
      </c>
    </row>
    <row r="673">
      <c r="A673" s="10" t="s">
        <v>299</v>
      </c>
      <c r="B673" s="19">
        <v>0.013287037037037036</v>
      </c>
      <c r="C673" s="10" t="s">
        <v>66</v>
      </c>
      <c r="D673" s="10" t="s">
        <v>87</v>
      </c>
      <c r="E673" s="13">
        <v>8.0</v>
      </c>
      <c r="F673" s="13">
        <v>8.0</v>
      </c>
    </row>
    <row r="674">
      <c r="A674" s="10" t="s">
        <v>299</v>
      </c>
      <c r="B674" s="19">
        <v>0.014131944444444445</v>
      </c>
      <c r="C674" s="10" t="s">
        <v>74</v>
      </c>
      <c r="D674" s="10" t="s">
        <v>93</v>
      </c>
      <c r="E674" s="13">
        <v>23.0</v>
      </c>
      <c r="F674" s="13">
        <v>17.0</v>
      </c>
      <c r="J674" s="10" t="s">
        <v>300</v>
      </c>
    </row>
    <row r="675">
      <c r="A675" s="10" t="s">
        <v>299</v>
      </c>
      <c r="B675" s="19">
        <v>0.014247685185185184</v>
      </c>
      <c r="C675" s="10" t="s">
        <v>74</v>
      </c>
      <c r="D675" s="10" t="s">
        <v>93</v>
      </c>
      <c r="E675" s="13" t="s">
        <v>75</v>
      </c>
      <c r="F675" s="13" t="s">
        <v>75</v>
      </c>
      <c r="J675" s="10" t="s">
        <v>85</v>
      </c>
    </row>
    <row r="676">
      <c r="A676" s="10" t="s">
        <v>299</v>
      </c>
      <c r="B676" s="19">
        <v>0.014861111111111111</v>
      </c>
      <c r="C676" s="10" t="s">
        <v>74</v>
      </c>
      <c r="D676" s="10" t="s">
        <v>91</v>
      </c>
      <c r="E676" s="13">
        <v>11.0</v>
      </c>
      <c r="F676" s="16"/>
      <c r="H676" s="10" t="s">
        <v>266</v>
      </c>
    </row>
    <row r="677">
      <c r="A677" s="10" t="s">
        <v>299</v>
      </c>
      <c r="B677" s="19">
        <v>0.016087962962962964</v>
      </c>
      <c r="C677" s="10" t="s">
        <v>72</v>
      </c>
      <c r="D677" s="10" t="s">
        <v>91</v>
      </c>
      <c r="E677" s="13">
        <v>3.0</v>
      </c>
      <c r="F677" s="16"/>
      <c r="H677" s="10" t="s">
        <v>301</v>
      </c>
      <c r="J677" s="10" t="s">
        <v>189</v>
      </c>
    </row>
    <row r="678">
      <c r="A678" s="10" t="s">
        <v>299</v>
      </c>
      <c r="B678" s="19">
        <v>0.01724537037037037</v>
      </c>
      <c r="C678" s="10" t="s">
        <v>66</v>
      </c>
      <c r="D678" s="10" t="s">
        <v>89</v>
      </c>
      <c r="E678" s="13">
        <v>20.0</v>
      </c>
      <c r="F678" s="13">
        <v>14.0</v>
      </c>
      <c r="J678" s="10" t="s">
        <v>302</v>
      </c>
    </row>
    <row r="679">
      <c r="A679" s="10" t="s">
        <v>299</v>
      </c>
      <c r="B679" s="19">
        <v>0.017361111111111112</v>
      </c>
      <c r="C679" s="10" t="s">
        <v>66</v>
      </c>
      <c r="D679" s="10" t="s">
        <v>91</v>
      </c>
      <c r="E679" s="13">
        <v>16.0</v>
      </c>
      <c r="F679" s="16"/>
      <c r="H679" s="10" t="s">
        <v>303</v>
      </c>
    </row>
    <row r="680">
      <c r="A680" s="10" t="s">
        <v>299</v>
      </c>
      <c r="B680" s="19">
        <v>0.018252314814814815</v>
      </c>
      <c r="C680" s="10" t="s">
        <v>304</v>
      </c>
      <c r="D680" s="10" t="s">
        <v>87</v>
      </c>
      <c r="E680" s="13" t="s">
        <v>88</v>
      </c>
      <c r="F680" s="13">
        <v>1.0</v>
      </c>
    </row>
    <row r="681">
      <c r="A681" s="10" t="s">
        <v>299</v>
      </c>
      <c r="B681" s="19">
        <v>0.019305555555555555</v>
      </c>
      <c r="C681" s="10" t="s">
        <v>74</v>
      </c>
      <c r="D681" s="10" t="s">
        <v>93</v>
      </c>
      <c r="E681" s="13">
        <v>20.0</v>
      </c>
      <c r="F681" s="13">
        <v>14.0</v>
      </c>
      <c r="J681" s="10" t="s">
        <v>305</v>
      </c>
    </row>
    <row r="682">
      <c r="A682" s="10" t="s">
        <v>299</v>
      </c>
      <c r="B682" s="19">
        <v>0.019351851851851853</v>
      </c>
      <c r="C682" s="10" t="s">
        <v>74</v>
      </c>
      <c r="D682" s="10" t="s">
        <v>91</v>
      </c>
      <c r="E682" s="13">
        <v>8.0</v>
      </c>
      <c r="F682" s="16"/>
      <c r="H682" s="10" t="s">
        <v>306</v>
      </c>
      <c r="I682" s="10">
        <v>1.0</v>
      </c>
    </row>
    <row r="683">
      <c r="A683" s="10" t="s">
        <v>299</v>
      </c>
      <c r="B683" s="19">
        <v>0.021527777777777778</v>
      </c>
      <c r="C683" s="10" t="s">
        <v>72</v>
      </c>
      <c r="D683" s="10" t="s">
        <v>93</v>
      </c>
      <c r="E683" s="13" t="s">
        <v>75</v>
      </c>
      <c r="F683" s="13" t="s">
        <v>75</v>
      </c>
      <c r="J683" s="10" t="s">
        <v>136</v>
      </c>
    </row>
    <row r="684">
      <c r="A684" s="10" t="s">
        <v>299</v>
      </c>
      <c r="B684" s="19">
        <v>0.021631944444444443</v>
      </c>
      <c r="C684" s="10" t="s">
        <v>72</v>
      </c>
      <c r="D684" s="10" t="s">
        <v>93</v>
      </c>
      <c r="E684" s="13">
        <v>15.0</v>
      </c>
      <c r="F684" s="13">
        <v>10.0</v>
      </c>
      <c r="J684" s="10" t="s">
        <v>136</v>
      </c>
    </row>
    <row r="685">
      <c r="A685" s="10" t="s">
        <v>299</v>
      </c>
      <c r="B685" s="19">
        <v>0.02171296296296296</v>
      </c>
      <c r="C685" s="10" t="s">
        <v>72</v>
      </c>
      <c r="D685" s="10" t="s">
        <v>91</v>
      </c>
      <c r="E685" s="13">
        <v>8.0</v>
      </c>
      <c r="F685" s="16"/>
      <c r="H685" s="10" t="s">
        <v>307</v>
      </c>
    </row>
    <row r="686">
      <c r="A686" s="10" t="s">
        <v>299</v>
      </c>
      <c r="B686" s="19">
        <v>0.02440972222222222</v>
      </c>
      <c r="C686" s="10" t="s">
        <v>66</v>
      </c>
      <c r="D686" s="10" t="s">
        <v>89</v>
      </c>
      <c r="E686" s="13">
        <v>22.0</v>
      </c>
      <c r="F686" s="13">
        <v>16.0</v>
      </c>
      <c r="J686" s="10" t="s">
        <v>302</v>
      </c>
    </row>
    <row r="687">
      <c r="A687" s="10" t="s">
        <v>299</v>
      </c>
      <c r="B687" s="19">
        <v>0.024525462962962964</v>
      </c>
      <c r="C687" s="10" t="s">
        <v>66</v>
      </c>
      <c r="D687" s="10" t="s">
        <v>91</v>
      </c>
      <c r="E687" s="13">
        <v>16.0</v>
      </c>
      <c r="F687" s="16"/>
      <c r="H687" s="10" t="s">
        <v>308</v>
      </c>
      <c r="I687" s="10">
        <v>1.0</v>
      </c>
    </row>
    <row r="688">
      <c r="A688" s="10" t="s">
        <v>299</v>
      </c>
      <c r="B688" s="19">
        <v>0.026863425925925926</v>
      </c>
      <c r="C688" s="10" t="s">
        <v>304</v>
      </c>
      <c r="D688" s="10" t="s">
        <v>91</v>
      </c>
      <c r="E688" s="13">
        <v>12.0</v>
      </c>
      <c r="F688" s="16"/>
      <c r="H688" s="10" t="s">
        <v>309</v>
      </c>
      <c r="J688" s="10" t="s">
        <v>310</v>
      </c>
    </row>
    <row r="689">
      <c r="A689" s="10" t="s">
        <v>299</v>
      </c>
      <c r="B689" s="19">
        <v>0.02792824074074074</v>
      </c>
      <c r="C689" s="10" t="s">
        <v>74</v>
      </c>
      <c r="D689" s="10" t="s">
        <v>89</v>
      </c>
      <c r="E689" s="13">
        <v>9.0</v>
      </c>
      <c r="F689" s="13">
        <v>4.0</v>
      </c>
      <c r="J689" s="10" t="s">
        <v>271</v>
      </c>
    </row>
    <row r="690">
      <c r="A690" s="10" t="s">
        <v>299</v>
      </c>
      <c r="B690" s="19">
        <v>0.029166666666666667</v>
      </c>
      <c r="C690" s="10" t="s">
        <v>70</v>
      </c>
      <c r="D690" s="10" t="s">
        <v>93</v>
      </c>
      <c r="E690" s="13" t="s">
        <v>68</v>
      </c>
      <c r="F690" s="13">
        <v>20.0</v>
      </c>
      <c r="G690" s="10" t="s">
        <v>137</v>
      </c>
      <c r="J690" s="10" t="s">
        <v>148</v>
      </c>
    </row>
    <row r="691">
      <c r="A691" s="10" t="s">
        <v>299</v>
      </c>
      <c r="B691" s="19">
        <v>0.02939814814814815</v>
      </c>
      <c r="C691" s="10" t="s">
        <v>70</v>
      </c>
      <c r="D691" s="10" t="s">
        <v>91</v>
      </c>
      <c r="E691" s="13">
        <v>10.0</v>
      </c>
      <c r="F691" s="16"/>
      <c r="H691" s="10" t="s">
        <v>311</v>
      </c>
      <c r="I691" s="10">
        <v>1.0</v>
      </c>
    </row>
    <row r="692">
      <c r="A692" s="10" t="s">
        <v>299</v>
      </c>
      <c r="B692" s="19">
        <v>0.030011574074074072</v>
      </c>
      <c r="C692" s="10" t="s">
        <v>72</v>
      </c>
      <c r="D692" s="10" t="s">
        <v>93</v>
      </c>
      <c r="E692" s="13">
        <v>19.0</v>
      </c>
      <c r="F692" s="13">
        <v>14.0</v>
      </c>
      <c r="J692" s="10" t="s">
        <v>136</v>
      </c>
    </row>
    <row r="693">
      <c r="A693" s="10" t="s">
        <v>299</v>
      </c>
      <c r="B693" s="19">
        <v>0.03023148148148148</v>
      </c>
      <c r="C693" s="10" t="s">
        <v>72</v>
      </c>
      <c r="D693" s="10" t="s">
        <v>91</v>
      </c>
      <c r="E693" s="13">
        <v>13.0</v>
      </c>
      <c r="F693" s="16"/>
      <c r="H693" s="10" t="s">
        <v>312</v>
      </c>
      <c r="I693" s="10">
        <v>1.0</v>
      </c>
    </row>
    <row r="694">
      <c r="A694" s="10" t="s">
        <v>299</v>
      </c>
      <c r="B694" s="19">
        <v>0.030532407407407407</v>
      </c>
      <c r="C694" s="10" t="s">
        <v>72</v>
      </c>
      <c r="D694" s="10" t="s">
        <v>93</v>
      </c>
      <c r="E694" s="13">
        <v>20.0</v>
      </c>
      <c r="F694" s="13">
        <v>15.0</v>
      </c>
      <c r="J694" s="10" t="s">
        <v>136</v>
      </c>
    </row>
    <row r="695">
      <c r="A695" s="10" t="s">
        <v>299</v>
      </c>
      <c r="B695" s="19">
        <v>0.03059027777777778</v>
      </c>
      <c r="C695" s="10" t="s">
        <v>72</v>
      </c>
      <c r="D695" s="10" t="s">
        <v>91</v>
      </c>
      <c r="E695" s="13">
        <v>9.0</v>
      </c>
      <c r="F695" s="16"/>
      <c r="H695" s="10" t="s">
        <v>313</v>
      </c>
      <c r="I695" s="10">
        <v>1.0</v>
      </c>
    </row>
    <row r="696">
      <c r="A696" s="10" t="s">
        <v>299</v>
      </c>
      <c r="B696" s="19">
        <v>0.03197916666666667</v>
      </c>
      <c r="C696" s="10" t="s">
        <v>82</v>
      </c>
      <c r="D696" s="10" t="s">
        <v>89</v>
      </c>
      <c r="E696" s="13" t="s">
        <v>75</v>
      </c>
      <c r="F696" s="13" t="s">
        <v>75</v>
      </c>
      <c r="J696" s="10" t="s">
        <v>151</v>
      </c>
    </row>
    <row r="697">
      <c r="A697" s="10" t="s">
        <v>299</v>
      </c>
      <c r="B697" s="19">
        <v>0.03359953703703704</v>
      </c>
      <c r="C697" s="10" t="s">
        <v>66</v>
      </c>
      <c r="D697" s="10" t="s">
        <v>89</v>
      </c>
      <c r="E697" s="13">
        <v>16.0</v>
      </c>
      <c r="F697" s="13">
        <v>10.0</v>
      </c>
      <c r="J697" s="10" t="s">
        <v>302</v>
      </c>
    </row>
    <row r="698">
      <c r="A698" s="10" t="s">
        <v>299</v>
      </c>
      <c r="B698" s="19">
        <v>0.033761574074074076</v>
      </c>
      <c r="C698" s="10" t="s">
        <v>66</v>
      </c>
      <c r="D698" s="10" t="s">
        <v>91</v>
      </c>
      <c r="E698" s="13">
        <v>11.0</v>
      </c>
      <c r="F698" s="16"/>
      <c r="H698" s="10" t="s">
        <v>314</v>
      </c>
      <c r="I698" s="10">
        <v>1.0</v>
      </c>
    </row>
    <row r="699">
      <c r="A699" s="10" t="s">
        <v>299</v>
      </c>
      <c r="B699" s="19">
        <v>0.03621527777777778</v>
      </c>
      <c r="C699" s="10" t="s">
        <v>74</v>
      </c>
      <c r="D699" s="10" t="s">
        <v>71</v>
      </c>
      <c r="E699" s="13">
        <v>13.0</v>
      </c>
      <c r="F699" s="13">
        <v>11.0</v>
      </c>
    </row>
    <row r="700">
      <c r="A700" s="10" t="s">
        <v>299</v>
      </c>
      <c r="B700" s="19">
        <v>0.03920138888888889</v>
      </c>
      <c r="C700" s="10" t="s">
        <v>74</v>
      </c>
      <c r="D700" s="10" t="s">
        <v>83</v>
      </c>
      <c r="E700" s="13">
        <v>10.0</v>
      </c>
      <c r="F700" s="13">
        <v>5.0</v>
      </c>
    </row>
    <row r="701">
      <c r="A701" s="10" t="s">
        <v>299</v>
      </c>
      <c r="B701" s="19">
        <v>0.04527777777777778</v>
      </c>
      <c r="C701" s="10" t="s">
        <v>82</v>
      </c>
      <c r="D701" s="10" t="s">
        <v>83</v>
      </c>
      <c r="E701" s="13" t="s">
        <v>75</v>
      </c>
      <c r="F701" s="13" t="s">
        <v>75</v>
      </c>
      <c r="J701" s="10" t="s">
        <v>85</v>
      </c>
    </row>
    <row r="702">
      <c r="A702" s="10" t="s">
        <v>299</v>
      </c>
      <c r="B702" s="19">
        <v>0.04527777777777778</v>
      </c>
      <c r="C702" s="10" t="s">
        <v>82</v>
      </c>
      <c r="D702" s="10" t="s">
        <v>83</v>
      </c>
      <c r="E702" s="13">
        <v>14.0</v>
      </c>
      <c r="F702" s="13">
        <v>8.0</v>
      </c>
      <c r="J702" s="10" t="s">
        <v>86</v>
      </c>
    </row>
    <row r="703">
      <c r="A703" s="10" t="s">
        <v>299</v>
      </c>
      <c r="B703" s="19">
        <v>0.04699074074074074</v>
      </c>
      <c r="C703" s="10" t="s">
        <v>74</v>
      </c>
      <c r="D703" s="10" t="s">
        <v>67</v>
      </c>
      <c r="E703" s="13">
        <v>11.0</v>
      </c>
      <c r="F703" s="13">
        <v>11.0</v>
      </c>
    </row>
    <row r="704">
      <c r="A704" s="10" t="s">
        <v>299</v>
      </c>
      <c r="B704" s="19">
        <v>0.049756944444444444</v>
      </c>
      <c r="C704" s="10" t="s">
        <v>66</v>
      </c>
      <c r="D704" s="10" t="s">
        <v>125</v>
      </c>
      <c r="E704" s="13">
        <v>15.0</v>
      </c>
      <c r="F704" s="13">
        <v>15.0</v>
      </c>
    </row>
    <row r="705">
      <c r="A705" s="10" t="s">
        <v>299</v>
      </c>
      <c r="B705" s="19">
        <v>0.049791666666666665</v>
      </c>
      <c r="C705" s="10" t="s">
        <v>70</v>
      </c>
      <c r="D705" s="10" t="s">
        <v>125</v>
      </c>
      <c r="E705" s="13">
        <v>25.0</v>
      </c>
      <c r="F705" s="13">
        <v>19.0</v>
      </c>
    </row>
    <row r="706">
      <c r="A706" s="10" t="s">
        <v>299</v>
      </c>
      <c r="B706" s="19">
        <v>0.04980324074074074</v>
      </c>
      <c r="C706" s="10" t="s">
        <v>82</v>
      </c>
      <c r="D706" s="10" t="s">
        <v>125</v>
      </c>
      <c r="E706" s="13">
        <v>5.0</v>
      </c>
      <c r="F706" s="13">
        <v>4.0</v>
      </c>
      <c r="J706" s="10" t="s">
        <v>85</v>
      </c>
    </row>
    <row r="707">
      <c r="A707" s="10" t="s">
        <v>299</v>
      </c>
      <c r="B707" s="19">
        <v>0.04980324074074074</v>
      </c>
      <c r="C707" s="10" t="s">
        <v>82</v>
      </c>
      <c r="D707" s="10" t="s">
        <v>125</v>
      </c>
      <c r="E707" s="13">
        <v>8.0</v>
      </c>
      <c r="F707" s="13">
        <v>7.0</v>
      </c>
      <c r="J707" s="10" t="s">
        <v>86</v>
      </c>
    </row>
    <row r="708">
      <c r="A708" s="10" t="s">
        <v>299</v>
      </c>
      <c r="B708" s="19">
        <v>0.04988425925925926</v>
      </c>
      <c r="C708" s="10" t="s">
        <v>304</v>
      </c>
      <c r="D708" s="10" t="s">
        <v>125</v>
      </c>
      <c r="E708" s="13">
        <v>17.0</v>
      </c>
      <c r="F708" s="13">
        <v>12.0</v>
      </c>
    </row>
    <row r="709">
      <c r="A709" s="10" t="s">
        <v>299</v>
      </c>
      <c r="B709" s="19">
        <v>0.04990740740740741</v>
      </c>
      <c r="C709" s="10" t="s">
        <v>74</v>
      </c>
      <c r="D709" s="10" t="s">
        <v>125</v>
      </c>
      <c r="E709" s="13">
        <v>13.0</v>
      </c>
      <c r="F709" s="13">
        <v>5.0</v>
      </c>
    </row>
    <row r="710">
      <c r="A710" s="10" t="s">
        <v>299</v>
      </c>
      <c r="B710" s="19">
        <v>0.04991898148148148</v>
      </c>
      <c r="C710" s="10" t="s">
        <v>69</v>
      </c>
      <c r="D710" s="10" t="s">
        <v>125</v>
      </c>
      <c r="E710" s="13">
        <v>18.0</v>
      </c>
      <c r="F710" s="13">
        <v>15.0</v>
      </c>
    </row>
    <row r="711">
      <c r="A711" s="10" t="s">
        <v>299</v>
      </c>
      <c r="B711" s="19">
        <v>0.049930555555555554</v>
      </c>
      <c r="C711" s="10" t="s">
        <v>72</v>
      </c>
      <c r="D711" s="10" t="s">
        <v>125</v>
      </c>
      <c r="E711" s="13">
        <v>18.0</v>
      </c>
      <c r="F711" s="13">
        <v>15.0</v>
      </c>
    </row>
    <row r="712">
      <c r="A712" s="10" t="s">
        <v>299</v>
      </c>
      <c r="B712" s="19">
        <v>0.05168981481481481</v>
      </c>
      <c r="C712" s="10" t="s">
        <v>304</v>
      </c>
      <c r="D712" s="10" t="s">
        <v>67</v>
      </c>
      <c r="E712" s="13">
        <v>17.0</v>
      </c>
      <c r="F712" s="13">
        <v>15.0</v>
      </c>
      <c r="J712" s="10" t="s">
        <v>315</v>
      </c>
    </row>
    <row r="713">
      <c r="A713" s="10" t="s">
        <v>299</v>
      </c>
      <c r="B713" s="19">
        <v>0.055219907407407405</v>
      </c>
      <c r="C713" s="10" t="s">
        <v>66</v>
      </c>
      <c r="D713" s="10" t="s">
        <v>125</v>
      </c>
      <c r="E713" s="13" t="s">
        <v>75</v>
      </c>
      <c r="F713" s="13" t="s">
        <v>75</v>
      </c>
      <c r="J713" s="10" t="s">
        <v>85</v>
      </c>
    </row>
    <row r="714">
      <c r="A714" s="10" t="s">
        <v>299</v>
      </c>
      <c r="B714" s="19">
        <v>0.055219907407407405</v>
      </c>
      <c r="C714" s="10" t="s">
        <v>66</v>
      </c>
      <c r="D714" s="10" t="s">
        <v>125</v>
      </c>
      <c r="E714" s="13">
        <v>8.0</v>
      </c>
      <c r="F714" s="13">
        <v>8.0</v>
      </c>
      <c r="J714" s="10" t="s">
        <v>86</v>
      </c>
    </row>
    <row r="715">
      <c r="A715" s="10" t="s">
        <v>299</v>
      </c>
      <c r="B715" s="19">
        <v>0.05528935185185185</v>
      </c>
      <c r="C715" s="10" t="s">
        <v>74</v>
      </c>
      <c r="D715" s="10" t="s">
        <v>125</v>
      </c>
      <c r="E715" s="13">
        <v>17.0</v>
      </c>
      <c r="F715" s="13">
        <v>9.0</v>
      </c>
      <c r="J715" s="10" t="s">
        <v>316</v>
      </c>
    </row>
    <row r="716">
      <c r="A716" s="10" t="s">
        <v>299</v>
      </c>
      <c r="B716" s="19">
        <v>0.05752314814814815</v>
      </c>
      <c r="C716" s="10" t="s">
        <v>74</v>
      </c>
      <c r="D716" s="10" t="s">
        <v>93</v>
      </c>
      <c r="E716" s="13">
        <v>10.0</v>
      </c>
      <c r="F716" s="13">
        <v>4.0</v>
      </c>
      <c r="J716" s="10" t="s">
        <v>197</v>
      </c>
    </row>
    <row r="717">
      <c r="A717" s="10" t="s">
        <v>299</v>
      </c>
      <c r="B717" s="19">
        <v>0.05883101851851852</v>
      </c>
      <c r="C717" s="10" t="s">
        <v>66</v>
      </c>
      <c r="D717" s="10" t="s">
        <v>91</v>
      </c>
      <c r="E717" s="13">
        <v>14.0</v>
      </c>
      <c r="F717" s="16"/>
      <c r="H717" s="10" t="s">
        <v>317</v>
      </c>
    </row>
    <row r="718">
      <c r="A718" s="10" t="s">
        <v>299</v>
      </c>
      <c r="B718" s="19">
        <v>0.05974537037037037</v>
      </c>
      <c r="C718" s="10" t="s">
        <v>74</v>
      </c>
      <c r="D718" s="10" t="s">
        <v>93</v>
      </c>
      <c r="E718" s="13">
        <v>18.0</v>
      </c>
      <c r="F718" s="13">
        <v>12.0</v>
      </c>
      <c r="J718" s="10" t="s">
        <v>197</v>
      </c>
    </row>
    <row r="719">
      <c r="A719" s="10" t="s">
        <v>299</v>
      </c>
      <c r="B719" s="19">
        <v>0.059756944444444446</v>
      </c>
      <c r="C719" s="10" t="s">
        <v>66</v>
      </c>
      <c r="D719" s="10" t="s">
        <v>89</v>
      </c>
      <c r="E719" s="13">
        <v>21.0</v>
      </c>
      <c r="F719" s="13">
        <v>15.0</v>
      </c>
      <c r="J719" s="10" t="s">
        <v>302</v>
      </c>
    </row>
    <row r="720">
      <c r="A720" s="10" t="s">
        <v>299</v>
      </c>
      <c r="B720" s="19">
        <v>0.05980324074074074</v>
      </c>
      <c r="C720" s="10" t="s">
        <v>74</v>
      </c>
      <c r="D720" s="10" t="s">
        <v>91</v>
      </c>
      <c r="E720" s="13">
        <v>5.0</v>
      </c>
      <c r="F720" s="16"/>
      <c r="H720" s="10" t="s">
        <v>318</v>
      </c>
    </row>
    <row r="721">
      <c r="A721" s="10" t="s">
        <v>299</v>
      </c>
      <c r="B721" s="19">
        <v>0.0600462962962963</v>
      </c>
      <c r="C721" s="10" t="s">
        <v>66</v>
      </c>
      <c r="D721" s="10" t="s">
        <v>91</v>
      </c>
      <c r="E721" s="13">
        <v>13.0</v>
      </c>
      <c r="F721" s="16"/>
      <c r="H721" s="10" t="s">
        <v>319</v>
      </c>
      <c r="I721" s="10">
        <v>1.0</v>
      </c>
    </row>
    <row r="722">
      <c r="A722" s="10" t="s">
        <v>299</v>
      </c>
      <c r="B722" s="19">
        <v>0.06049768518518518</v>
      </c>
      <c r="C722" s="10" t="s">
        <v>69</v>
      </c>
      <c r="D722" s="10" t="s">
        <v>67</v>
      </c>
      <c r="E722" s="13">
        <v>15.0</v>
      </c>
      <c r="F722" s="13">
        <v>12.0</v>
      </c>
    </row>
    <row r="723">
      <c r="A723" s="10" t="s">
        <v>299</v>
      </c>
      <c r="B723" s="19">
        <v>0.06053240740740741</v>
      </c>
      <c r="C723" s="10" t="s">
        <v>72</v>
      </c>
      <c r="D723" s="10" t="s">
        <v>67</v>
      </c>
      <c r="E723" s="13">
        <v>13.0</v>
      </c>
      <c r="F723" s="13">
        <v>11.0</v>
      </c>
    </row>
    <row r="724">
      <c r="A724" s="10" t="s">
        <v>299</v>
      </c>
      <c r="B724" s="19">
        <v>0.06097222222222222</v>
      </c>
      <c r="C724" s="10" t="s">
        <v>69</v>
      </c>
      <c r="D724" s="10" t="s">
        <v>125</v>
      </c>
      <c r="E724" s="13">
        <v>16.0</v>
      </c>
      <c r="F724" s="13">
        <v>13.0</v>
      </c>
    </row>
    <row r="725">
      <c r="A725" s="10" t="s">
        <v>299</v>
      </c>
      <c r="B725" s="19">
        <v>0.06098379629629629</v>
      </c>
      <c r="C725" s="10" t="s">
        <v>72</v>
      </c>
      <c r="D725" s="10" t="s">
        <v>125</v>
      </c>
      <c r="E725" s="13">
        <v>20.0</v>
      </c>
      <c r="F725" s="13">
        <v>17.0</v>
      </c>
    </row>
    <row r="726">
      <c r="A726" s="10" t="s">
        <v>299</v>
      </c>
      <c r="B726" s="19">
        <v>0.06336805555555555</v>
      </c>
      <c r="C726" s="10" t="s">
        <v>66</v>
      </c>
      <c r="D726" s="10" t="s">
        <v>89</v>
      </c>
      <c r="E726" s="13">
        <v>15.0</v>
      </c>
      <c r="F726" s="13">
        <v>9.0</v>
      </c>
      <c r="J726" s="10" t="s">
        <v>171</v>
      </c>
    </row>
    <row r="727">
      <c r="A727" s="10" t="s">
        <v>299</v>
      </c>
      <c r="B727" s="19">
        <v>0.0634375</v>
      </c>
      <c r="C727" s="10" t="s">
        <v>66</v>
      </c>
      <c r="D727" s="10" t="s">
        <v>81</v>
      </c>
      <c r="E727" s="13">
        <v>6.0</v>
      </c>
      <c r="F727" s="13">
        <v>2.0</v>
      </c>
      <c r="J727" s="10" t="s">
        <v>254</v>
      </c>
    </row>
    <row r="728">
      <c r="A728" s="10" t="s">
        <v>299</v>
      </c>
      <c r="B728" s="19">
        <v>0.06395833333333334</v>
      </c>
      <c r="C728" s="10" t="s">
        <v>304</v>
      </c>
      <c r="D728" s="10" t="s">
        <v>320</v>
      </c>
      <c r="E728" s="13">
        <v>19.0</v>
      </c>
      <c r="F728" s="13">
        <v>16.0</v>
      </c>
    </row>
    <row r="729">
      <c r="A729" s="10" t="s">
        <v>299</v>
      </c>
      <c r="B729" s="19">
        <v>0.06853009259259259</v>
      </c>
      <c r="C729" s="10" t="s">
        <v>304</v>
      </c>
      <c r="D729" s="10" t="s">
        <v>91</v>
      </c>
      <c r="E729" s="13">
        <v>1.0</v>
      </c>
      <c r="F729" s="16"/>
      <c r="H729" s="10" t="s">
        <v>321</v>
      </c>
      <c r="J729" s="10" t="s">
        <v>263</v>
      </c>
    </row>
    <row r="730">
      <c r="A730" s="10" t="s">
        <v>299</v>
      </c>
      <c r="B730" s="19">
        <v>0.06892361111111112</v>
      </c>
      <c r="C730" s="10" t="s">
        <v>304</v>
      </c>
      <c r="D730" s="10" t="s">
        <v>87</v>
      </c>
      <c r="E730" s="13">
        <v>20.0</v>
      </c>
      <c r="F730" s="13">
        <v>17.0</v>
      </c>
    </row>
    <row r="731">
      <c r="A731" s="10" t="s">
        <v>299</v>
      </c>
      <c r="B731" s="19">
        <v>0.06914351851851852</v>
      </c>
      <c r="C731" s="10" t="s">
        <v>72</v>
      </c>
      <c r="D731" s="10" t="s">
        <v>87</v>
      </c>
      <c r="E731" s="13">
        <v>13.0</v>
      </c>
      <c r="F731" s="13">
        <v>10.0</v>
      </c>
    </row>
    <row r="732">
      <c r="A732" s="10" t="s">
        <v>299</v>
      </c>
      <c r="B732" s="19">
        <v>0.06915509259259259</v>
      </c>
      <c r="C732" s="10" t="s">
        <v>69</v>
      </c>
      <c r="D732" s="10" t="s">
        <v>87</v>
      </c>
      <c r="E732" s="13">
        <v>10.0</v>
      </c>
      <c r="F732" s="13">
        <v>7.0</v>
      </c>
    </row>
    <row r="733">
      <c r="A733" s="10" t="s">
        <v>299</v>
      </c>
      <c r="B733" s="19">
        <v>0.06915509259259259</v>
      </c>
      <c r="C733" s="10" t="s">
        <v>74</v>
      </c>
      <c r="D733" s="10" t="s">
        <v>87</v>
      </c>
      <c r="E733" s="13">
        <v>11.0</v>
      </c>
      <c r="F733" s="13">
        <v>7.0</v>
      </c>
    </row>
    <row r="734">
      <c r="A734" s="10" t="s">
        <v>299</v>
      </c>
      <c r="B734" s="19">
        <v>0.06934027777777778</v>
      </c>
      <c r="C734" s="10" t="s">
        <v>82</v>
      </c>
      <c r="D734" s="10" t="s">
        <v>87</v>
      </c>
      <c r="E734" s="13">
        <v>7.0</v>
      </c>
      <c r="F734" s="13">
        <v>6.0</v>
      </c>
    </row>
    <row r="735">
      <c r="A735" s="10" t="s">
        <v>299</v>
      </c>
      <c r="B735" s="19">
        <v>0.069375</v>
      </c>
      <c r="C735" s="10" t="s">
        <v>70</v>
      </c>
      <c r="D735" s="10" t="s">
        <v>87</v>
      </c>
      <c r="E735" s="13">
        <v>9.0</v>
      </c>
      <c r="F735" s="13">
        <v>5.0</v>
      </c>
    </row>
    <row r="736">
      <c r="A736" s="10" t="s">
        <v>299</v>
      </c>
      <c r="B736" s="19">
        <v>0.06958333333333333</v>
      </c>
      <c r="C736" s="10" t="s">
        <v>66</v>
      </c>
      <c r="D736" s="10" t="s">
        <v>87</v>
      </c>
      <c r="E736" s="13">
        <v>3.0</v>
      </c>
      <c r="F736" s="13">
        <v>3.0</v>
      </c>
    </row>
    <row r="737">
      <c r="A737" s="10" t="s">
        <v>299</v>
      </c>
      <c r="B737" s="19">
        <v>0.0706712962962963</v>
      </c>
      <c r="C737" s="10" t="s">
        <v>304</v>
      </c>
      <c r="D737" s="10" t="s">
        <v>91</v>
      </c>
      <c r="E737" s="13">
        <v>3.0</v>
      </c>
      <c r="F737" s="16"/>
      <c r="H737" s="10" t="s">
        <v>322</v>
      </c>
      <c r="J737" s="10" t="s">
        <v>323</v>
      </c>
    </row>
    <row r="738">
      <c r="A738" s="10" t="s">
        <v>299</v>
      </c>
      <c r="B738" s="19">
        <v>0.07258101851851852</v>
      </c>
      <c r="C738" s="10" t="s">
        <v>74</v>
      </c>
      <c r="D738" s="10" t="s">
        <v>93</v>
      </c>
      <c r="E738" s="13">
        <v>12.0</v>
      </c>
      <c r="F738" s="13">
        <v>6.0</v>
      </c>
      <c r="J738" s="10" t="s">
        <v>197</v>
      </c>
    </row>
    <row r="739">
      <c r="A739" s="10" t="s">
        <v>299</v>
      </c>
      <c r="B739" s="19">
        <v>0.07480324074074074</v>
      </c>
      <c r="C739" s="10" t="s">
        <v>70</v>
      </c>
      <c r="D739" s="10" t="s">
        <v>93</v>
      </c>
      <c r="E739" s="13" t="s">
        <v>68</v>
      </c>
      <c r="F739" s="13">
        <v>20.0</v>
      </c>
      <c r="G739" s="10" t="s">
        <v>137</v>
      </c>
      <c r="J739" s="10" t="s">
        <v>148</v>
      </c>
    </row>
    <row r="740">
      <c r="A740" s="10" t="s">
        <v>299</v>
      </c>
      <c r="B740" s="19">
        <v>0.07496527777777778</v>
      </c>
      <c r="C740" s="10" t="s">
        <v>70</v>
      </c>
      <c r="D740" s="10" t="s">
        <v>91</v>
      </c>
      <c r="E740" s="13">
        <v>20.0</v>
      </c>
      <c r="F740" s="16"/>
      <c r="H740" s="10" t="s">
        <v>324</v>
      </c>
      <c r="I740" s="10">
        <v>1.0</v>
      </c>
    </row>
    <row r="741">
      <c r="A741" s="10" t="s">
        <v>299</v>
      </c>
      <c r="B741" s="19">
        <v>0.07561342592592593</v>
      </c>
      <c r="C741" s="10" t="s">
        <v>66</v>
      </c>
      <c r="D741" s="10" t="s">
        <v>89</v>
      </c>
      <c r="E741" s="13">
        <v>14.0</v>
      </c>
      <c r="F741" s="13">
        <v>8.0</v>
      </c>
      <c r="J741" s="10" t="s">
        <v>171</v>
      </c>
    </row>
    <row r="742">
      <c r="A742" s="10" t="s">
        <v>299</v>
      </c>
      <c r="B742" s="19">
        <v>0.07945601851851852</v>
      </c>
      <c r="C742" s="10" t="s">
        <v>70</v>
      </c>
      <c r="D742" s="10" t="s">
        <v>225</v>
      </c>
      <c r="E742" s="13">
        <v>12.0</v>
      </c>
      <c r="F742" s="16"/>
    </row>
    <row r="743">
      <c r="A743" s="10" t="s">
        <v>299</v>
      </c>
      <c r="B743" s="19">
        <v>0.07991898148148148</v>
      </c>
      <c r="C743" s="10" t="s">
        <v>72</v>
      </c>
      <c r="D743" s="10" t="s">
        <v>93</v>
      </c>
      <c r="E743" s="13">
        <v>14.0</v>
      </c>
      <c r="F743" s="13">
        <v>9.0</v>
      </c>
      <c r="J743" s="10" t="s">
        <v>136</v>
      </c>
    </row>
    <row r="744">
      <c r="A744" s="10" t="s">
        <v>299</v>
      </c>
      <c r="B744" s="19">
        <v>0.08008101851851852</v>
      </c>
      <c r="C744" s="10" t="s">
        <v>72</v>
      </c>
      <c r="D744" s="10" t="s">
        <v>91</v>
      </c>
      <c r="E744" s="13">
        <v>11.0</v>
      </c>
      <c r="F744" s="16"/>
      <c r="H744" s="10" t="s">
        <v>325</v>
      </c>
      <c r="I744" s="10">
        <v>1.0</v>
      </c>
    </row>
    <row r="745">
      <c r="A745" s="10" t="s">
        <v>299</v>
      </c>
      <c r="B745" s="19">
        <v>0.08053240740740741</v>
      </c>
      <c r="C745" s="10" t="s">
        <v>72</v>
      </c>
      <c r="D745" s="10" t="s">
        <v>93</v>
      </c>
      <c r="E745" s="13">
        <v>18.0</v>
      </c>
      <c r="F745" s="13">
        <v>13.0</v>
      </c>
      <c r="J745" s="10" t="s">
        <v>136</v>
      </c>
    </row>
    <row r="746">
      <c r="A746" s="10" t="s">
        <v>299</v>
      </c>
      <c r="B746" s="19">
        <v>0.080625</v>
      </c>
      <c r="C746" s="10" t="s">
        <v>72</v>
      </c>
      <c r="D746" s="10" t="s">
        <v>91</v>
      </c>
      <c r="E746" s="13">
        <v>10.0</v>
      </c>
      <c r="F746" s="16"/>
      <c r="H746" s="10" t="s">
        <v>273</v>
      </c>
    </row>
    <row r="747">
      <c r="A747" s="10" t="s">
        <v>299</v>
      </c>
      <c r="B747" s="19">
        <v>0.08127314814814815</v>
      </c>
      <c r="C747" s="10" t="s">
        <v>74</v>
      </c>
      <c r="D747" s="10" t="s">
        <v>93</v>
      </c>
      <c r="E747" s="13">
        <v>24.0</v>
      </c>
      <c r="F747" s="13">
        <v>18.0</v>
      </c>
      <c r="J747" s="10" t="s">
        <v>142</v>
      </c>
    </row>
    <row r="748">
      <c r="A748" s="10" t="s">
        <v>299</v>
      </c>
      <c r="B748" s="19">
        <v>0.08136574074074074</v>
      </c>
      <c r="C748" s="10" t="s">
        <v>74</v>
      </c>
      <c r="D748" s="10" t="s">
        <v>91</v>
      </c>
      <c r="E748" s="13">
        <v>12.0</v>
      </c>
      <c r="F748" s="16"/>
      <c r="H748" s="10" t="s">
        <v>326</v>
      </c>
      <c r="I748" s="10">
        <v>1.0</v>
      </c>
    </row>
    <row r="749">
      <c r="A749" s="10" t="s">
        <v>299</v>
      </c>
      <c r="B749" s="19">
        <v>0.08203703703703703</v>
      </c>
      <c r="C749" s="10" t="s">
        <v>74</v>
      </c>
      <c r="D749" s="10" t="s">
        <v>73</v>
      </c>
      <c r="E749" s="13">
        <v>22.0</v>
      </c>
      <c r="F749" s="13">
        <v>14.0</v>
      </c>
    </row>
    <row r="750">
      <c r="A750" s="10" t="s">
        <v>299</v>
      </c>
      <c r="B750" s="19">
        <v>0.08209490740740741</v>
      </c>
      <c r="C750" s="10" t="s">
        <v>304</v>
      </c>
      <c r="D750" s="10" t="s">
        <v>67</v>
      </c>
      <c r="E750" s="13">
        <v>9.0</v>
      </c>
      <c r="F750" s="13">
        <v>6.0</v>
      </c>
    </row>
    <row r="751">
      <c r="A751" s="10" t="s">
        <v>299</v>
      </c>
      <c r="B751" s="19">
        <v>0.08324074074074074</v>
      </c>
      <c r="C751" s="10" t="s">
        <v>69</v>
      </c>
      <c r="D751" s="10" t="s">
        <v>91</v>
      </c>
      <c r="E751" s="13">
        <v>6.0</v>
      </c>
      <c r="F751" s="16"/>
      <c r="H751" s="10" t="s">
        <v>327</v>
      </c>
      <c r="J751" s="10" t="s">
        <v>104</v>
      </c>
    </row>
    <row r="752">
      <c r="A752" s="10" t="s">
        <v>299</v>
      </c>
      <c r="B752" s="19">
        <v>0.08400462962962962</v>
      </c>
      <c r="C752" s="10" t="s">
        <v>70</v>
      </c>
      <c r="D752" s="10" t="s">
        <v>93</v>
      </c>
      <c r="E752" s="13">
        <v>12.0</v>
      </c>
      <c r="F752" s="13">
        <v>6.0</v>
      </c>
      <c r="J752" s="10" t="s">
        <v>148</v>
      </c>
    </row>
    <row r="753">
      <c r="A753" s="10" t="s">
        <v>299</v>
      </c>
      <c r="B753" s="19">
        <v>0.0848263888888889</v>
      </c>
      <c r="C753" s="10" t="s">
        <v>82</v>
      </c>
      <c r="D753" s="10" t="s">
        <v>89</v>
      </c>
      <c r="E753" s="13">
        <v>17.0</v>
      </c>
      <c r="F753" s="13">
        <v>11.0</v>
      </c>
      <c r="J753" s="10" t="s">
        <v>229</v>
      </c>
    </row>
    <row r="754">
      <c r="A754" s="10" t="s">
        <v>299</v>
      </c>
      <c r="B754" s="19">
        <v>0.08489583333333334</v>
      </c>
      <c r="C754" s="10" t="s">
        <v>82</v>
      </c>
      <c r="D754" s="10" t="s">
        <v>89</v>
      </c>
      <c r="E754" s="13" t="s">
        <v>75</v>
      </c>
      <c r="F754" s="13" t="s">
        <v>75</v>
      </c>
      <c r="J754" s="10" t="s">
        <v>229</v>
      </c>
    </row>
    <row r="755">
      <c r="A755" s="10" t="s">
        <v>299</v>
      </c>
      <c r="B755" s="19">
        <v>0.0849074074074074</v>
      </c>
      <c r="C755" s="10" t="s">
        <v>82</v>
      </c>
      <c r="D755" s="10" t="s">
        <v>89</v>
      </c>
      <c r="E755" s="13" t="s">
        <v>75</v>
      </c>
      <c r="F755" s="13" t="s">
        <v>75</v>
      </c>
      <c r="J755" s="10" t="s">
        <v>229</v>
      </c>
    </row>
    <row r="756">
      <c r="A756" s="10" t="s">
        <v>299</v>
      </c>
      <c r="B756" s="19">
        <v>0.08505787037037037</v>
      </c>
      <c r="C756" s="10" t="s">
        <v>82</v>
      </c>
      <c r="D756" s="10" t="s">
        <v>91</v>
      </c>
      <c r="E756" s="13">
        <v>20.0</v>
      </c>
      <c r="F756" s="16"/>
      <c r="H756" s="10" t="s">
        <v>328</v>
      </c>
    </row>
    <row r="757">
      <c r="A757" s="10" t="s">
        <v>299</v>
      </c>
      <c r="B757" s="19">
        <v>0.08619212962962963</v>
      </c>
      <c r="C757" s="10" t="s">
        <v>66</v>
      </c>
      <c r="D757" s="10" t="s">
        <v>89</v>
      </c>
      <c r="E757" s="13">
        <v>17.0</v>
      </c>
      <c r="F757" s="13">
        <v>11.0</v>
      </c>
      <c r="J757" s="10" t="s">
        <v>171</v>
      </c>
    </row>
    <row r="758">
      <c r="A758" s="10" t="s">
        <v>299</v>
      </c>
      <c r="B758" s="19">
        <v>0.08619212962962963</v>
      </c>
      <c r="C758" s="10" t="s">
        <v>66</v>
      </c>
      <c r="D758" s="10" t="s">
        <v>91</v>
      </c>
      <c r="E758" s="13">
        <v>8.0</v>
      </c>
      <c r="F758" s="16"/>
      <c r="H758" s="10" t="s">
        <v>329</v>
      </c>
    </row>
    <row r="759">
      <c r="A759" s="10" t="s">
        <v>299</v>
      </c>
      <c r="B759" s="19">
        <v>0.08782407407407407</v>
      </c>
      <c r="C759" s="10" t="s">
        <v>70</v>
      </c>
      <c r="D759" s="10" t="s">
        <v>78</v>
      </c>
      <c r="E759" s="13">
        <v>10.0</v>
      </c>
      <c r="F759" s="13">
        <v>4.0</v>
      </c>
    </row>
    <row r="760">
      <c r="A760" s="10" t="s">
        <v>299</v>
      </c>
      <c r="B760" s="19">
        <v>0.08877314814814814</v>
      </c>
      <c r="C760" s="10" t="s">
        <v>70</v>
      </c>
      <c r="D760" s="10" t="s">
        <v>100</v>
      </c>
      <c r="E760" s="13">
        <v>17.0</v>
      </c>
      <c r="F760" s="13">
        <v>11.0</v>
      </c>
      <c r="J760" s="10" t="s">
        <v>85</v>
      </c>
    </row>
    <row r="761">
      <c r="A761" s="10" t="s">
        <v>299</v>
      </c>
      <c r="B761" s="19">
        <v>0.08877314814814814</v>
      </c>
      <c r="C761" s="10" t="s">
        <v>70</v>
      </c>
      <c r="D761" s="10" t="s">
        <v>100</v>
      </c>
      <c r="E761" s="13">
        <v>17.0</v>
      </c>
      <c r="F761" s="13">
        <v>11.0</v>
      </c>
      <c r="H761" s="10" t="s">
        <v>330</v>
      </c>
      <c r="J761" s="10" t="s">
        <v>86</v>
      </c>
    </row>
    <row r="762">
      <c r="A762" s="10" t="s">
        <v>299</v>
      </c>
      <c r="B762" s="19">
        <v>0.09336805555555555</v>
      </c>
      <c r="C762" s="10" t="s">
        <v>72</v>
      </c>
      <c r="D762" s="10" t="s">
        <v>93</v>
      </c>
      <c r="E762" s="13">
        <v>23.0</v>
      </c>
      <c r="F762" s="13">
        <v>18.0</v>
      </c>
      <c r="J762" s="10" t="s">
        <v>136</v>
      </c>
    </row>
    <row r="763">
      <c r="A763" s="10" t="s">
        <v>299</v>
      </c>
      <c r="B763" s="19">
        <v>0.09357638888888889</v>
      </c>
      <c r="C763" s="10" t="s">
        <v>72</v>
      </c>
      <c r="D763" s="10" t="s">
        <v>91</v>
      </c>
      <c r="E763" s="13">
        <v>13.0</v>
      </c>
      <c r="F763" s="16"/>
      <c r="H763" s="10" t="s">
        <v>331</v>
      </c>
    </row>
    <row r="764">
      <c r="A764" s="10" t="s">
        <v>299</v>
      </c>
      <c r="B764" s="19">
        <v>0.09378472222222223</v>
      </c>
      <c r="C764" s="10" t="s">
        <v>72</v>
      </c>
      <c r="D764" s="10" t="s">
        <v>93</v>
      </c>
      <c r="E764" s="13">
        <v>21.0</v>
      </c>
      <c r="F764" s="13">
        <v>16.0</v>
      </c>
      <c r="J764" s="10" t="s">
        <v>136</v>
      </c>
    </row>
    <row r="765">
      <c r="A765" s="10" t="s">
        <v>299</v>
      </c>
      <c r="B765" s="19">
        <v>0.09391203703703704</v>
      </c>
      <c r="C765" s="10" t="s">
        <v>72</v>
      </c>
      <c r="D765" s="10" t="s">
        <v>91</v>
      </c>
      <c r="E765" s="13">
        <v>7.0</v>
      </c>
      <c r="F765" s="16"/>
      <c r="H765" s="10" t="s">
        <v>332</v>
      </c>
    </row>
    <row r="766">
      <c r="A766" s="10" t="s">
        <v>299</v>
      </c>
      <c r="B766" s="19">
        <v>0.0943287037037037</v>
      </c>
      <c r="C766" s="10" t="s">
        <v>72</v>
      </c>
      <c r="D766" s="10" t="s">
        <v>91</v>
      </c>
      <c r="E766" s="13">
        <v>3.0</v>
      </c>
      <c r="F766" s="16"/>
      <c r="H766" s="10" t="s">
        <v>140</v>
      </c>
      <c r="J766" s="10" t="s">
        <v>333</v>
      </c>
    </row>
    <row r="767">
      <c r="A767" s="10" t="s">
        <v>299</v>
      </c>
      <c r="B767" s="19">
        <v>0.09530092592592593</v>
      </c>
      <c r="C767" s="10" t="s">
        <v>74</v>
      </c>
      <c r="D767" s="10" t="s">
        <v>93</v>
      </c>
      <c r="E767" s="13">
        <v>23.0</v>
      </c>
      <c r="F767" s="13">
        <v>17.0</v>
      </c>
      <c r="J767" s="10" t="s">
        <v>197</v>
      </c>
    </row>
    <row r="768">
      <c r="A768" s="10" t="s">
        <v>299</v>
      </c>
      <c r="B768" s="19">
        <v>0.09532407407407407</v>
      </c>
      <c r="C768" s="10" t="s">
        <v>69</v>
      </c>
      <c r="D768" s="10" t="s">
        <v>93</v>
      </c>
      <c r="E768" s="13">
        <v>16.0</v>
      </c>
      <c r="F768" s="13">
        <v>11.0</v>
      </c>
      <c r="J768" s="10" t="s">
        <v>334</v>
      </c>
    </row>
    <row r="769">
      <c r="A769" s="10" t="s">
        <v>299</v>
      </c>
      <c r="B769" s="19">
        <v>0.0954050925925926</v>
      </c>
      <c r="C769" s="10" t="s">
        <v>74</v>
      </c>
      <c r="D769" s="10" t="s">
        <v>91</v>
      </c>
      <c r="E769" s="13">
        <v>15.0</v>
      </c>
      <c r="F769" s="16"/>
      <c r="H769" s="10" t="s">
        <v>335</v>
      </c>
      <c r="I769" s="10">
        <v>0.5</v>
      </c>
      <c r="J769" s="10" t="s">
        <v>119</v>
      </c>
    </row>
    <row r="770">
      <c r="A770" s="10" t="s">
        <v>299</v>
      </c>
      <c r="B770" s="19">
        <v>0.09541666666666666</v>
      </c>
      <c r="C770" s="10" t="s">
        <v>69</v>
      </c>
      <c r="D770" s="10" t="s">
        <v>91</v>
      </c>
      <c r="E770" s="13">
        <v>4.0</v>
      </c>
      <c r="F770" s="16"/>
      <c r="H770" s="10" t="s">
        <v>336</v>
      </c>
      <c r="I770" s="10">
        <v>0.5</v>
      </c>
      <c r="J770" s="10" t="s">
        <v>119</v>
      </c>
    </row>
    <row r="771">
      <c r="A771" s="10" t="s">
        <v>299</v>
      </c>
      <c r="B771" s="19">
        <v>0.09695601851851852</v>
      </c>
      <c r="C771" s="10" t="s">
        <v>70</v>
      </c>
      <c r="D771" s="10" t="s">
        <v>78</v>
      </c>
      <c r="E771" s="13">
        <v>18.0</v>
      </c>
      <c r="F771" s="13">
        <v>12.0</v>
      </c>
    </row>
    <row r="772">
      <c r="A772" s="10" t="s">
        <v>299</v>
      </c>
      <c r="B772" s="19">
        <v>0.0975462962962963</v>
      </c>
      <c r="C772" s="10" t="s">
        <v>82</v>
      </c>
      <c r="D772" s="10" t="s">
        <v>89</v>
      </c>
      <c r="E772" s="13">
        <v>20.0</v>
      </c>
      <c r="F772" s="13">
        <v>14.0</v>
      </c>
      <c r="J772" s="10" t="s">
        <v>337</v>
      </c>
    </row>
    <row r="773">
      <c r="A773" s="10" t="s">
        <v>299</v>
      </c>
      <c r="B773" s="19">
        <v>0.09774305555555556</v>
      </c>
      <c r="C773" s="10" t="s">
        <v>82</v>
      </c>
      <c r="D773" s="10" t="s">
        <v>91</v>
      </c>
      <c r="E773" s="13">
        <v>8.0</v>
      </c>
      <c r="F773" s="16"/>
      <c r="H773" s="10" t="s">
        <v>338</v>
      </c>
    </row>
    <row r="774">
      <c r="A774" s="10" t="s">
        <v>299</v>
      </c>
      <c r="B774" s="19">
        <v>0.09814814814814815</v>
      </c>
      <c r="C774" s="10" t="s">
        <v>66</v>
      </c>
      <c r="D774" s="10" t="s">
        <v>89</v>
      </c>
      <c r="E774" s="13">
        <v>21.0</v>
      </c>
      <c r="F774" s="13">
        <v>15.0</v>
      </c>
      <c r="J774" s="10" t="s">
        <v>171</v>
      </c>
    </row>
    <row r="775">
      <c r="A775" s="10" t="s">
        <v>299</v>
      </c>
      <c r="B775" s="19">
        <v>0.09826388888888889</v>
      </c>
      <c r="C775" s="10" t="s">
        <v>66</v>
      </c>
      <c r="D775" s="10" t="s">
        <v>91</v>
      </c>
      <c r="E775" s="13">
        <v>15.0</v>
      </c>
      <c r="F775" s="16"/>
      <c r="H775" s="10" t="s">
        <v>339</v>
      </c>
      <c r="I775" s="10">
        <v>1.0</v>
      </c>
    </row>
    <row r="776">
      <c r="A776" s="10" t="s">
        <v>299</v>
      </c>
      <c r="B776" s="19">
        <v>0.09884259259259259</v>
      </c>
      <c r="C776" s="10" t="s">
        <v>304</v>
      </c>
      <c r="D776" s="10" t="s">
        <v>91</v>
      </c>
      <c r="E776" s="13">
        <v>6.0</v>
      </c>
      <c r="F776" s="16"/>
      <c r="H776" s="10" t="s">
        <v>340</v>
      </c>
      <c r="J776" s="10" t="s">
        <v>263</v>
      </c>
    </row>
    <row r="777">
      <c r="A777" s="10" t="s">
        <v>299</v>
      </c>
      <c r="B777" s="19">
        <v>0.0994212962962963</v>
      </c>
      <c r="C777" s="10" t="s">
        <v>70</v>
      </c>
      <c r="D777" s="10" t="s">
        <v>93</v>
      </c>
      <c r="E777" s="13" t="s">
        <v>75</v>
      </c>
      <c r="F777" s="13" t="s">
        <v>75</v>
      </c>
      <c r="J777" s="10" t="s">
        <v>251</v>
      </c>
    </row>
    <row r="778">
      <c r="A778" s="10" t="s">
        <v>299</v>
      </c>
      <c r="B778" s="19">
        <v>0.09953703703703703</v>
      </c>
      <c r="C778" s="10" t="s">
        <v>70</v>
      </c>
      <c r="D778" s="10" t="s">
        <v>91</v>
      </c>
      <c r="E778" s="13">
        <v>5.0</v>
      </c>
      <c r="F778" s="16"/>
      <c r="H778" s="10" t="s">
        <v>341</v>
      </c>
      <c r="I778" s="10">
        <v>1.0</v>
      </c>
    </row>
    <row r="779">
      <c r="A779" s="10" t="s">
        <v>299</v>
      </c>
      <c r="B779" s="19">
        <v>0.11059027777777777</v>
      </c>
      <c r="C779" s="10" t="s">
        <v>69</v>
      </c>
      <c r="D779" s="10" t="s">
        <v>83</v>
      </c>
      <c r="E779" s="13" t="s">
        <v>88</v>
      </c>
      <c r="F779" s="13">
        <v>1.0</v>
      </c>
      <c r="J779" s="10" t="s">
        <v>85</v>
      </c>
    </row>
    <row r="780">
      <c r="A780" s="10" t="s">
        <v>299</v>
      </c>
      <c r="B780" s="19">
        <v>0.11059027777777777</v>
      </c>
      <c r="C780" s="10" t="s">
        <v>69</v>
      </c>
      <c r="D780" s="10" t="s">
        <v>83</v>
      </c>
      <c r="E780" s="13">
        <v>3.0</v>
      </c>
      <c r="F780" s="13">
        <v>2.0</v>
      </c>
      <c r="J780" s="10" t="s">
        <v>86</v>
      </c>
    </row>
    <row r="781">
      <c r="A781" s="10" t="s">
        <v>299</v>
      </c>
      <c r="B781" s="19">
        <v>0.11190972222222222</v>
      </c>
      <c r="C781" s="10" t="s">
        <v>304</v>
      </c>
      <c r="D781" s="10" t="s">
        <v>73</v>
      </c>
      <c r="E781" s="13">
        <v>14.0</v>
      </c>
      <c r="F781" s="13">
        <v>9.0</v>
      </c>
    </row>
    <row r="782">
      <c r="A782" s="10" t="s">
        <v>299</v>
      </c>
      <c r="B782" s="19">
        <v>0.11209490740740741</v>
      </c>
      <c r="C782" s="10" t="s">
        <v>74</v>
      </c>
      <c r="D782" s="10" t="s">
        <v>67</v>
      </c>
      <c r="E782" s="13">
        <v>7.0</v>
      </c>
      <c r="F782" s="13">
        <v>7.0</v>
      </c>
    </row>
    <row r="783">
      <c r="A783" s="10" t="s">
        <v>299</v>
      </c>
      <c r="B783" s="19">
        <v>0.11259259259259259</v>
      </c>
      <c r="C783" s="10" t="s">
        <v>304</v>
      </c>
      <c r="D783" s="10" t="s">
        <v>71</v>
      </c>
      <c r="E783" s="13">
        <v>12.0</v>
      </c>
      <c r="F783" s="13">
        <v>9.0</v>
      </c>
    </row>
    <row r="784">
      <c r="A784" s="10" t="s">
        <v>299</v>
      </c>
      <c r="B784" s="19">
        <v>0.11409722222222222</v>
      </c>
      <c r="C784" s="10" t="s">
        <v>74</v>
      </c>
      <c r="D784" s="10" t="s">
        <v>73</v>
      </c>
      <c r="E784" s="13">
        <v>14.0</v>
      </c>
      <c r="F784" s="13">
        <v>6.0</v>
      </c>
    </row>
    <row r="785">
      <c r="A785" s="10" t="s">
        <v>299</v>
      </c>
      <c r="B785" s="19">
        <v>0.11478009259259259</v>
      </c>
      <c r="C785" s="10" t="s">
        <v>304</v>
      </c>
      <c r="D785" s="10" t="s">
        <v>67</v>
      </c>
      <c r="E785" s="13">
        <v>16.0</v>
      </c>
      <c r="F785" s="13">
        <v>13.0</v>
      </c>
    </row>
    <row r="786">
      <c r="A786" s="10" t="s">
        <v>299</v>
      </c>
      <c r="B786" s="19">
        <v>0.12236111111111111</v>
      </c>
      <c r="C786" s="10" t="s">
        <v>304</v>
      </c>
      <c r="D786" s="10" t="s">
        <v>125</v>
      </c>
      <c r="E786" s="13">
        <v>24.0</v>
      </c>
      <c r="F786" s="13">
        <v>19.0</v>
      </c>
    </row>
    <row r="787">
      <c r="A787" s="10" t="s">
        <v>299</v>
      </c>
      <c r="B787" s="19">
        <v>0.12236111111111111</v>
      </c>
      <c r="C787" s="10" t="s">
        <v>82</v>
      </c>
      <c r="D787" s="10" t="s">
        <v>125</v>
      </c>
      <c r="E787" s="13">
        <v>5.0</v>
      </c>
      <c r="F787" s="13">
        <v>4.0</v>
      </c>
      <c r="J787" s="10" t="s">
        <v>85</v>
      </c>
    </row>
    <row r="788">
      <c r="A788" s="10" t="s">
        <v>299</v>
      </c>
      <c r="B788" s="19">
        <v>0.12246527777777778</v>
      </c>
      <c r="C788" s="10" t="s">
        <v>82</v>
      </c>
      <c r="D788" s="10" t="s">
        <v>125</v>
      </c>
      <c r="E788" s="13">
        <v>16.0</v>
      </c>
      <c r="F788" s="13">
        <v>15.0</v>
      </c>
      <c r="J788" s="10" t="s">
        <v>86</v>
      </c>
    </row>
    <row r="789">
      <c r="A789" s="10" t="s">
        <v>299</v>
      </c>
      <c r="B789" s="19">
        <v>0.1257175925925926</v>
      </c>
      <c r="C789" s="10" t="s">
        <v>74</v>
      </c>
      <c r="D789" s="10" t="s">
        <v>125</v>
      </c>
      <c r="E789" s="13">
        <v>23.0</v>
      </c>
      <c r="F789" s="13">
        <v>15.0</v>
      </c>
      <c r="J789" s="10" t="s">
        <v>86</v>
      </c>
    </row>
    <row r="790">
      <c r="A790" s="10" t="s">
        <v>299</v>
      </c>
      <c r="B790" s="19">
        <v>0.1257175925925926</v>
      </c>
      <c r="C790" s="10" t="s">
        <v>74</v>
      </c>
      <c r="D790" s="10" t="s">
        <v>125</v>
      </c>
      <c r="E790" s="13" t="s">
        <v>75</v>
      </c>
      <c r="F790" s="13" t="s">
        <v>75</v>
      </c>
      <c r="J790" s="10" t="s">
        <v>85</v>
      </c>
    </row>
    <row r="791">
      <c r="A791" s="10" t="s">
        <v>299</v>
      </c>
      <c r="B791" s="19">
        <v>0.1257175925925926</v>
      </c>
      <c r="C791" s="10" t="s">
        <v>69</v>
      </c>
      <c r="D791" s="10" t="s">
        <v>125</v>
      </c>
      <c r="E791" s="13">
        <v>13.0</v>
      </c>
      <c r="F791" s="13">
        <v>10.0</v>
      </c>
    </row>
    <row r="792">
      <c r="A792" s="10" t="s">
        <v>299</v>
      </c>
      <c r="B792" s="19">
        <v>0.1257175925925926</v>
      </c>
      <c r="C792" s="10" t="s">
        <v>72</v>
      </c>
      <c r="D792" s="10" t="s">
        <v>125</v>
      </c>
      <c r="E792" s="13">
        <v>9.0</v>
      </c>
      <c r="F792" s="13">
        <v>6.0</v>
      </c>
    </row>
    <row r="793">
      <c r="A793" s="10" t="s">
        <v>299</v>
      </c>
      <c r="B793" s="19">
        <v>0.1257175925925926</v>
      </c>
      <c r="C793" s="10" t="s">
        <v>66</v>
      </c>
      <c r="D793" s="10" t="s">
        <v>125</v>
      </c>
      <c r="E793" s="13">
        <v>18.0</v>
      </c>
      <c r="F793" s="13">
        <v>18.0</v>
      </c>
    </row>
    <row r="794">
      <c r="A794" s="10" t="s">
        <v>299</v>
      </c>
      <c r="B794" s="19">
        <v>0.1257175925925926</v>
      </c>
      <c r="C794" s="10" t="s">
        <v>70</v>
      </c>
      <c r="D794" s="10" t="s">
        <v>125</v>
      </c>
      <c r="E794" s="13">
        <v>19.0</v>
      </c>
      <c r="F794" s="13">
        <v>13.0</v>
      </c>
    </row>
    <row r="795">
      <c r="A795" s="10" t="s">
        <v>299</v>
      </c>
      <c r="B795" s="19">
        <v>0.12702546296296297</v>
      </c>
      <c r="C795" s="10" t="s">
        <v>304</v>
      </c>
      <c r="D795" s="10" t="s">
        <v>125</v>
      </c>
      <c r="E795" s="13">
        <v>20.0</v>
      </c>
      <c r="F795" s="13">
        <v>15.0</v>
      </c>
      <c r="J795" s="10" t="s">
        <v>342</v>
      </c>
    </row>
    <row r="796">
      <c r="A796" s="10" t="s">
        <v>299</v>
      </c>
      <c r="B796" s="19">
        <v>0.12702546296296297</v>
      </c>
      <c r="C796" s="10" t="s">
        <v>304</v>
      </c>
      <c r="D796" s="10" t="s">
        <v>130</v>
      </c>
      <c r="E796" s="13">
        <v>20.0</v>
      </c>
      <c r="F796" s="13">
        <v>19.0</v>
      </c>
    </row>
    <row r="797">
      <c r="A797" s="10" t="s">
        <v>299</v>
      </c>
      <c r="B797" s="19">
        <v>0.1275925925925926</v>
      </c>
      <c r="C797" s="10" t="s">
        <v>74</v>
      </c>
      <c r="D797" s="10" t="s">
        <v>130</v>
      </c>
      <c r="E797" s="13">
        <v>15.0</v>
      </c>
      <c r="F797" s="13">
        <v>12.0</v>
      </c>
    </row>
    <row r="798">
      <c r="A798" s="10" t="s">
        <v>299</v>
      </c>
      <c r="B798" s="19">
        <v>0.12893518518518518</v>
      </c>
      <c r="C798" s="10" t="s">
        <v>74</v>
      </c>
      <c r="D798" s="10" t="s">
        <v>129</v>
      </c>
      <c r="E798" s="13">
        <v>19.0</v>
      </c>
      <c r="F798" s="13">
        <v>15.0</v>
      </c>
    </row>
    <row r="799">
      <c r="A799" s="10" t="s">
        <v>299</v>
      </c>
      <c r="B799" s="19">
        <v>0.13113425925925926</v>
      </c>
      <c r="C799" s="10" t="s">
        <v>72</v>
      </c>
      <c r="D799" s="10" t="s">
        <v>87</v>
      </c>
      <c r="E799" s="13">
        <v>22.0</v>
      </c>
      <c r="F799" s="13">
        <v>19.0</v>
      </c>
    </row>
    <row r="800">
      <c r="A800" s="10" t="s">
        <v>299</v>
      </c>
      <c r="B800" s="19">
        <v>0.13114583333333332</v>
      </c>
      <c r="C800" s="10" t="s">
        <v>66</v>
      </c>
      <c r="D800" s="10" t="s">
        <v>87</v>
      </c>
      <c r="E800" s="13">
        <v>20.0</v>
      </c>
      <c r="F800" s="13">
        <v>20.0</v>
      </c>
    </row>
    <row r="801">
      <c r="A801" s="10" t="s">
        <v>299</v>
      </c>
      <c r="B801" s="19">
        <v>0.13125</v>
      </c>
      <c r="C801" s="10" t="s">
        <v>69</v>
      </c>
      <c r="D801" s="10" t="s">
        <v>87</v>
      </c>
      <c r="E801" s="13">
        <v>18.0</v>
      </c>
      <c r="F801" s="13">
        <v>15.0</v>
      </c>
    </row>
    <row r="802">
      <c r="A802" s="10" t="s">
        <v>299</v>
      </c>
      <c r="B802" s="19">
        <v>0.13126157407407407</v>
      </c>
      <c r="C802" s="10" t="s">
        <v>74</v>
      </c>
      <c r="D802" s="10" t="s">
        <v>87</v>
      </c>
      <c r="E802" s="13">
        <v>17.0</v>
      </c>
      <c r="F802" s="13">
        <v>13.0</v>
      </c>
    </row>
    <row r="803">
      <c r="A803" s="10" t="s">
        <v>299</v>
      </c>
      <c r="B803" s="19">
        <v>0.13155092592592593</v>
      </c>
      <c r="C803" s="10" t="s">
        <v>82</v>
      </c>
      <c r="D803" s="10" t="s">
        <v>87</v>
      </c>
      <c r="E803" s="13">
        <v>8.0</v>
      </c>
      <c r="F803" s="13">
        <v>7.0</v>
      </c>
    </row>
    <row r="804">
      <c r="A804" s="10" t="s">
        <v>299</v>
      </c>
      <c r="B804" s="19">
        <v>0.13179398148148147</v>
      </c>
      <c r="C804" s="10" t="s">
        <v>304</v>
      </c>
      <c r="D804" s="10" t="s">
        <v>87</v>
      </c>
      <c r="E804" s="13">
        <v>5.0</v>
      </c>
      <c r="F804" s="13">
        <v>2.0</v>
      </c>
    </row>
    <row r="805">
      <c r="A805" s="10" t="s">
        <v>299</v>
      </c>
      <c r="B805" s="19">
        <v>0.13180555555555556</v>
      </c>
      <c r="C805" s="10" t="s">
        <v>70</v>
      </c>
      <c r="D805" s="10" t="s">
        <v>87</v>
      </c>
      <c r="E805" s="13">
        <v>9.0</v>
      </c>
      <c r="F805" s="13">
        <v>5.0</v>
      </c>
    </row>
    <row r="806">
      <c r="A806" s="10" t="s">
        <v>299</v>
      </c>
      <c r="B806" s="19">
        <v>0.13225694444444444</v>
      </c>
      <c r="C806" s="10" t="s">
        <v>72</v>
      </c>
      <c r="D806" s="10" t="s">
        <v>91</v>
      </c>
      <c r="E806" s="13">
        <v>1.0</v>
      </c>
      <c r="F806" s="16"/>
      <c r="H806" s="10" t="s">
        <v>343</v>
      </c>
      <c r="J806" s="10" t="s">
        <v>189</v>
      </c>
    </row>
    <row r="807">
      <c r="A807" s="10" t="s">
        <v>299</v>
      </c>
      <c r="B807" s="19">
        <v>0.13324074074074074</v>
      </c>
      <c r="C807" s="10" t="s">
        <v>66</v>
      </c>
      <c r="D807" s="10" t="s">
        <v>93</v>
      </c>
      <c r="E807" s="13">
        <v>23.0</v>
      </c>
      <c r="F807" s="13">
        <v>17.0</v>
      </c>
      <c r="J807" s="10" t="s">
        <v>110</v>
      </c>
    </row>
    <row r="808">
      <c r="A808" s="10" t="s">
        <v>299</v>
      </c>
      <c r="B808" s="19">
        <v>0.13332175925925926</v>
      </c>
      <c r="C808" s="10" t="s">
        <v>66</v>
      </c>
      <c r="D808" s="10" t="s">
        <v>91</v>
      </c>
      <c r="E808" s="13">
        <v>13.0</v>
      </c>
      <c r="F808" s="16"/>
      <c r="H808" s="10" t="s">
        <v>344</v>
      </c>
    </row>
    <row r="809">
      <c r="A809" s="10" t="s">
        <v>299</v>
      </c>
      <c r="B809" s="19">
        <v>0.13376157407407407</v>
      </c>
      <c r="C809" s="10" t="s">
        <v>69</v>
      </c>
      <c r="D809" s="10" t="s">
        <v>93</v>
      </c>
      <c r="E809" s="13" t="s">
        <v>88</v>
      </c>
      <c r="F809" s="13">
        <v>1.0</v>
      </c>
      <c r="J809" s="10" t="s">
        <v>334</v>
      </c>
    </row>
    <row r="810">
      <c r="A810" s="10" t="s">
        <v>299</v>
      </c>
      <c r="B810" s="19">
        <v>0.13429398148148147</v>
      </c>
      <c r="C810" s="10" t="s">
        <v>74</v>
      </c>
      <c r="D810" s="10" t="s">
        <v>129</v>
      </c>
      <c r="E810" s="13">
        <v>23.0</v>
      </c>
      <c r="F810" s="13">
        <v>19.0</v>
      </c>
    </row>
    <row r="811">
      <c r="A811" s="10" t="s">
        <v>299</v>
      </c>
      <c r="B811" s="19">
        <v>0.1350925925925926</v>
      </c>
      <c r="C811" s="10" t="s">
        <v>74</v>
      </c>
      <c r="D811" s="10" t="s">
        <v>127</v>
      </c>
      <c r="E811" s="13">
        <v>9.0</v>
      </c>
      <c r="F811" s="13">
        <v>12.0</v>
      </c>
    </row>
    <row r="812">
      <c r="A812" s="10" t="s">
        <v>299</v>
      </c>
      <c r="B812" s="19">
        <v>0.13631944444444444</v>
      </c>
      <c r="C812" s="10" t="s">
        <v>69</v>
      </c>
      <c r="D812" s="10" t="s">
        <v>91</v>
      </c>
      <c r="E812" s="13">
        <v>13.0</v>
      </c>
      <c r="F812" s="16"/>
      <c r="H812" s="10" t="s">
        <v>345</v>
      </c>
      <c r="J812" s="10" t="s">
        <v>239</v>
      </c>
    </row>
    <row r="813">
      <c r="A813" s="10" t="s">
        <v>299</v>
      </c>
      <c r="B813" s="19">
        <v>0.13777777777777778</v>
      </c>
      <c r="C813" s="10" t="s">
        <v>69</v>
      </c>
      <c r="D813" s="10" t="s">
        <v>93</v>
      </c>
      <c r="E813" s="13">
        <v>8.0</v>
      </c>
      <c r="F813" s="13">
        <v>3.0</v>
      </c>
      <c r="J813" s="10" t="s">
        <v>346</v>
      </c>
    </row>
    <row r="814">
      <c r="A814" s="10" t="s">
        <v>299</v>
      </c>
      <c r="B814" s="19">
        <v>0.13788194444444443</v>
      </c>
      <c r="C814" s="10" t="s">
        <v>66</v>
      </c>
      <c r="D814" s="10" t="s">
        <v>93</v>
      </c>
      <c r="E814" s="13">
        <v>8.0</v>
      </c>
      <c r="F814" s="13">
        <v>2.0</v>
      </c>
      <c r="J814" s="10" t="s">
        <v>105</v>
      </c>
    </row>
    <row r="815">
      <c r="A815" s="10" t="s">
        <v>299</v>
      </c>
      <c r="B815" s="19">
        <v>0.1395486111111111</v>
      </c>
      <c r="C815" s="10" t="s">
        <v>66</v>
      </c>
      <c r="D815" s="10" t="s">
        <v>166</v>
      </c>
      <c r="E815" s="13">
        <v>6.0</v>
      </c>
      <c r="F815" s="13">
        <v>6.0</v>
      </c>
      <c r="J815" s="10" t="s">
        <v>347</v>
      </c>
    </row>
    <row r="816">
      <c r="A816" s="10" t="s">
        <v>299</v>
      </c>
      <c r="B816" s="19">
        <v>0.14229166666666668</v>
      </c>
      <c r="C816" s="10" t="s">
        <v>304</v>
      </c>
      <c r="D816" s="10" t="s">
        <v>89</v>
      </c>
      <c r="E816" s="13">
        <v>18.0</v>
      </c>
      <c r="F816" s="13">
        <v>13.0</v>
      </c>
      <c r="J816" s="10" t="s">
        <v>223</v>
      </c>
    </row>
    <row r="817">
      <c r="A817" s="10" t="s">
        <v>299</v>
      </c>
      <c r="B817" s="19">
        <v>0.14243055555555556</v>
      </c>
      <c r="C817" s="10" t="s">
        <v>304</v>
      </c>
      <c r="D817" s="10" t="s">
        <v>91</v>
      </c>
      <c r="E817" s="13">
        <v>4.0</v>
      </c>
      <c r="F817" s="16"/>
      <c r="H817" s="10" t="s">
        <v>348</v>
      </c>
    </row>
    <row r="818">
      <c r="A818" s="10" t="s">
        <v>299</v>
      </c>
      <c r="B818" s="19">
        <v>0.14289351851851853</v>
      </c>
      <c r="C818" s="10" t="s">
        <v>72</v>
      </c>
      <c r="D818" s="10" t="s">
        <v>91</v>
      </c>
      <c r="E818" s="13">
        <v>4.0</v>
      </c>
      <c r="F818" s="16"/>
      <c r="H818" s="10" t="s">
        <v>348</v>
      </c>
      <c r="J818" s="10" t="s">
        <v>189</v>
      </c>
    </row>
    <row r="819">
      <c r="A819" s="10" t="s">
        <v>299</v>
      </c>
      <c r="B819" s="19">
        <v>0.143125</v>
      </c>
      <c r="C819" s="10" t="s">
        <v>66</v>
      </c>
      <c r="D819" s="10" t="s">
        <v>166</v>
      </c>
      <c r="E819" s="13" t="s">
        <v>75</v>
      </c>
      <c r="F819" s="13" t="s">
        <v>75</v>
      </c>
      <c r="J819" s="10" t="s">
        <v>347</v>
      </c>
    </row>
    <row r="820">
      <c r="A820" s="10" t="s">
        <v>299</v>
      </c>
      <c r="B820" s="19">
        <v>0.14353009259259258</v>
      </c>
      <c r="C820" s="10" t="s">
        <v>69</v>
      </c>
      <c r="D820" s="10" t="s">
        <v>91</v>
      </c>
      <c r="E820" s="13">
        <v>6.0</v>
      </c>
      <c r="F820" s="16"/>
      <c r="H820" s="10" t="s">
        <v>349</v>
      </c>
      <c r="J820" s="10" t="s">
        <v>263</v>
      </c>
    </row>
    <row r="821">
      <c r="A821" s="10" t="s">
        <v>299</v>
      </c>
      <c r="B821" s="19">
        <v>0.1454050925925926</v>
      </c>
      <c r="C821" s="10" t="s">
        <v>74</v>
      </c>
      <c r="D821" s="10" t="s">
        <v>93</v>
      </c>
      <c r="E821" s="13">
        <v>14.0</v>
      </c>
      <c r="F821" s="13">
        <v>8.0</v>
      </c>
      <c r="J821" s="10" t="s">
        <v>182</v>
      </c>
    </row>
    <row r="822">
      <c r="A822" s="10" t="s">
        <v>299</v>
      </c>
      <c r="B822" s="19">
        <v>0.14565972222222223</v>
      </c>
      <c r="C822" s="10" t="s">
        <v>74</v>
      </c>
      <c r="D822" s="10" t="s">
        <v>91</v>
      </c>
      <c r="E822" s="13">
        <v>17.0</v>
      </c>
      <c r="F822" s="16"/>
      <c r="H822" s="10" t="s">
        <v>350</v>
      </c>
      <c r="I822" s="10">
        <v>1.0</v>
      </c>
    </row>
    <row r="823">
      <c r="A823" s="10" t="s">
        <v>299</v>
      </c>
      <c r="B823" s="19">
        <v>0.14927083333333332</v>
      </c>
      <c r="C823" s="10" t="s">
        <v>82</v>
      </c>
      <c r="D823" s="10" t="s">
        <v>89</v>
      </c>
      <c r="E823" s="13">
        <v>25.0</v>
      </c>
      <c r="F823" s="13">
        <v>19.0</v>
      </c>
      <c r="J823" s="10" t="s">
        <v>96</v>
      </c>
    </row>
    <row r="824">
      <c r="A824" s="10" t="s">
        <v>299</v>
      </c>
      <c r="B824" s="19">
        <v>0.1494675925925926</v>
      </c>
      <c r="C824" s="10" t="s">
        <v>82</v>
      </c>
      <c r="D824" s="10" t="s">
        <v>91</v>
      </c>
      <c r="E824" s="13">
        <v>15.0</v>
      </c>
      <c r="F824" s="16"/>
      <c r="H824" s="10" t="s">
        <v>351</v>
      </c>
    </row>
    <row r="825">
      <c r="A825" s="10" t="s">
        <v>299</v>
      </c>
      <c r="B825" s="19">
        <v>0.15207175925925925</v>
      </c>
      <c r="C825" s="10" t="s">
        <v>304</v>
      </c>
      <c r="D825" s="10" t="s">
        <v>91</v>
      </c>
      <c r="E825" s="13">
        <v>3.0</v>
      </c>
      <c r="F825" s="16"/>
      <c r="H825" s="10" t="s">
        <v>352</v>
      </c>
      <c r="J825" s="10" t="s">
        <v>263</v>
      </c>
    </row>
    <row r="826">
      <c r="A826" s="10" t="s">
        <v>299</v>
      </c>
      <c r="B826" s="19">
        <v>0.1537037037037037</v>
      </c>
      <c r="C826" s="10" t="s">
        <v>69</v>
      </c>
      <c r="D826" s="10" t="s">
        <v>120</v>
      </c>
      <c r="E826" s="13">
        <v>8.0</v>
      </c>
      <c r="F826" s="16"/>
      <c r="J826" s="10" t="s">
        <v>353</v>
      </c>
    </row>
    <row r="827">
      <c r="A827" s="10" t="s">
        <v>299</v>
      </c>
      <c r="B827" s="19">
        <v>0.1545601851851852</v>
      </c>
      <c r="C827" s="10" t="s">
        <v>69</v>
      </c>
      <c r="D827" s="10" t="s">
        <v>120</v>
      </c>
      <c r="E827" s="13">
        <v>8.0</v>
      </c>
      <c r="F827" s="16"/>
      <c r="J827" s="10" t="s">
        <v>354</v>
      </c>
    </row>
    <row r="828">
      <c r="A828" s="10" t="s">
        <v>299</v>
      </c>
      <c r="B828" s="19">
        <v>0.15939814814814815</v>
      </c>
      <c r="C828" s="10" t="s">
        <v>70</v>
      </c>
      <c r="D828" s="10" t="s">
        <v>93</v>
      </c>
      <c r="E828" s="13">
        <v>18.0</v>
      </c>
      <c r="F828" s="13">
        <v>12.0</v>
      </c>
      <c r="J828" s="10" t="s">
        <v>99</v>
      </c>
    </row>
    <row r="829">
      <c r="A829" s="10" t="s">
        <v>299</v>
      </c>
      <c r="B829" s="19">
        <v>0.15944444444444444</v>
      </c>
      <c r="C829" s="10" t="s">
        <v>70</v>
      </c>
      <c r="D829" s="10" t="s">
        <v>93</v>
      </c>
      <c r="E829" s="13">
        <v>12.0</v>
      </c>
      <c r="F829" s="13">
        <v>6.0</v>
      </c>
      <c r="J829" s="10" t="s">
        <v>99</v>
      </c>
    </row>
    <row r="830">
      <c r="A830" s="10" t="s">
        <v>299</v>
      </c>
      <c r="B830" s="19">
        <v>0.15964120370370372</v>
      </c>
      <c r="C830" s="10" t="s">
        <v>70</v>
      </c>
      <c r="D830" s="10" t="s">
        <v>93</v>
      </c>
      <c r="E830" s="13">
        <v>16.0</v>
      </c>
      <c r="F830" s="13">
        <v>10.0</v>
      </c>
      <c r="J830" s="10" t="s">
        <v>148</v>
      </c>
    </row>
    <row r="831">
      <c r="A831" s="10" t="s">
        <v>299</v>
      </c>
      <c r="B831" s="19">
        <v>0.1596875</v>
      </c>
      <c r="C831" s="10" t="s">
        <v>70</v>
      </c>
      <c r="D831" s="10" t="s">
        <v>91</v>
      </c>
      <c r="E831" s="13">
        <v>9.0</v>
      </c>
      <c r="F831" s="16"/>
      <c r="H831" s="10" t="s">
        <v>355</v>
      </c>
    </row>
    <row r="832">
      <c r="A832" s="10" t="s">
        <v>299</v>
      </c>
      <c r="B832" s="19">
        <v>0.15986111111111112</v>
      </c>
      <c r="C832" s="10" t="s">
        <v>70</v>
      </c>
      <c r="D832" s="10" t="s">
        <v>91</v>
      </c>
      <c r="E832" s="13">
        <v>7.0</v>
      </c>
      <c r="F832" s="16"/>
      <c r="H832" s="10" t="s">
        <v>356</v>
      </c>
    </row>
    <row r="833">
      <c r="A833" s="10" t="s">
        <v>299</v>
      </c>
      <c r="B833" s="19">
        <v>0.16060185185185186</v>
      </c>
      <c r="C833" s="10" t="s">
        <v>82</v>
      </c>
      <c r="D833" s="10" t="s">
        <v>89</v>
      </c>
      <c r="E833" s="13">
        <v>25.0</v>
      </c>
      <c r="F833" s="13">
        <v>19.0</v>
      </c>
      <c r="J833" s="10" t="s">
        <v>151</v>
      </c>
    </row>
    <row r="834">
      <c r="A834" s="10" t="s">
        <v>299</v>
      </c>
      <c r="B834" s="19">
        <v>0.16065972222222222</v>
      </c>
      <c r="C834" s="10" t="s">
        <v>82</v>
      </c>
      <c r="D834" s="10" t="s">
        <v>91</v>
      </c>
      <c r="E834" s="13">
        <v>10.0</v>
      </c>
      <c r="F834" s="16"/>
      <c r="H834" s="10" t="s">
        <v>357</v>
      </c>
      <c r="I834" s="10">
        <v>1.0</v>
      </c>
      <c r="J834" s="10" t="s">
        <v>119</v>
      </c>
    </row>
    <row r="835">
      <c r="A835" s="10" t="s">
        <v>299</v>
      </c>
      <c r="B835" s="19">
        <v>0.1612962962962963</v>
      </c>
      <c r="C835" s="10" t="s">
        <v>82</v>
      </c>
      <c r="D835" s="10" t="s">
        <v>166</v>
      </c>
      <c r="E835" s="13">
        <v>7.0</v>
      </c>
      <c r="F835" s="13">
        <v>2.0</v>
      </c>
      <c r="J835" s="10" t="s">
        <v>358</v>
      </c>
    </row>
    <row r="836">
      <c r="A836" s="10" t="s">
        <v>299</v>
      </c>
      <c r="B836" s="19">
        <v>0.16248842592592594</v>
      </c>
      <c r="C836" s="10" t="s">
        <v>304</v>
      </c>
      <c r="D836" s="10" t="s">
        <v>89</v>
      </c>
      <c r="E836" s="13">
        <v>14.0</v>
      </c>
      <c r="F836" s="13">
        <v>9.0</v>
      </c>
      <c r="J836" s="10" t="s">
        <v>241</v>
      </c>
    </row>
    <row r="837">
      <c r="A837" s="10" t="s">
        <v>299</v>
      </c>
      <c r="B837" s="19">
        <v>0.16248842592592594</v>
      </c>
      <c r="C837" s="10" t="s">
        <v>304</v>
      </c>
      <c r="D837" s="10" t="s">
        <v>89</v>
      </c>
      <c r="E837" s="13">
        <v>8.0</v>
      </c>
      <c r="F837" s="13">
        <v>3.0</v>
      </c>
      <c r="J837" s="10" t="s">
        <v>85</v>
      </c>
    </row>
    <row r="838">
      <c r="A838" s="10" t="s">
        <v>299</v>
      </c>
      <c r="B838" s="19">
        <v>0.16270833333333334</v>
      </c>
      <c r="C838" s="10" t="s">
        <v>304</v>
      </c>
      <c r="D838" s="10" t="s">
        <v>91</v>
      </c>
      <c r="E838" s="13">
        <v>7.0</v>
      </c>
      <c r="F838" s="16"/>
      <c r="H838" s="10" t="s">
        <v>359</v>
      </c>
    </row>
    <row r="839">
      <c r="A839" s="10" t="s">
        <v>299</v>
      </c>
      <c r="B839" s="19">
        <v>0.16395833333333334</v>
      </c>
      <c r="C839" s="10" t="s">
        <v>304</v>
      </c>
      <c r="D839" s="10" t="s">
        <v>91</v>
      </c>
      <c r="E839" s="13">
        <v>6.0</v>
      </c>
      <c r="F839" s="16"/>
      <c r="H839" s="10" t="s">
        <v>360</v>
      </c>
      <c r="I839" s="10">
        <v>1.0</v>
      </c>
      <c r="J839" s="10" t="s">
        <v>119</v>
      </c>
    </row>
    <row r="840">
      <c r="A840" s="10" t="s">
        <v>299</v>
      </c>
      <c r="B840" s="19">
        <v>0.16577546296296297</v>
      </c>
      <c r="C840" s="10" t="s">
        <v>70</v>
      </c>
      <c r="D840" s="10" t="s">
        <v>67</v>
      </c>
      <c r="E840" s="13">
        <v>22.0</v>
      </c>
      <c r="F840" s="13">
        <v>19.0</v>
      </c>
    </row>
    <row r="841">
      <c r="A841" s="10" t="s">
        <v>299</v>
      </c>
      <c r="B841" s="19">
        <v>0.16642361111111112</v>
      </c>
      <c r="C841" s="10" t="s">
        <v>66</v>
      </c>
      <c r="D841" s="10" t="s">
        <v>83</v>
      </c>
      <c r="E841" s="13" t="s">
        <v>68</v>
      </c>
      <c r="F841" s="13">
        <v>20.0</v>
      </c>
    </row>
    <row r="842">
      <c r="A842" s="10" t="s">
        <v>299</v>
      </c>
      <c r="B842" s="19">
        <v>0.16787037037037036</v>
      </c>
      <c r="C842" s="10" t="s">
        <v>66</v>
      </c>
      <c r="D842" s="10" t="s">
        <v>361</v>
      </c>
      <c r="E842" s="13">
        <v>7.0</v>
      </c>
      <c r="F842" s="13">
        <v>5.0</v>
      </c>
    </row>
    <row r="843">
      <c r="A843" s="10" t="s">
        <v>299</v>
      </c>
      <c r="B843" s="19">
        <v>0.16787037037037036</v>
      </c>
      <c r="C843" s="10" t="s">
        <v>66</v>
      </c>
      <c r="D843" s="10" t="s">
        <v>361</v>
      </c>
      <c r="E843" s="13">
        <v>7.0</v>
      </c>
      <c r="F843" s="13">
        <v>5.0</v>
      </c>
    </row>
    <row r="844">
      <c r="A844" s="10" t="s">
        <v>362</v>
      </c>
      <c r="B844" s="19">
        <v>0.016863425925925928</v>
      </c>
      <c r="C844" s="10" t="s">
        <v>69</v>
      </c>
      <c r="D844" s="10" t="s">
        <v>73</v>
      </c>
      <c r="E844" s="13" t="s">
        <v>68</v>
      </c>
      <c r="F844" s="13">
        <v>20.0</v>
      </c>
    </row>
    <row r="845">
      <c r="A845" s="10" t="s">
        <v>362</v>
      </c>
      <c r="B845" s="19">
        <v>0.018449074074074073</v>
      </c>
      <c r="C845" s="10" t="s">
        <v>82</v>
      </c>
      <c r="D845" s="10" t="s">
        <v>71</v>
      </c>
      <c r="E845" s="13">
        <v>15.0</v>
      </c>
      <c r="F845" s="13">
        <v>10.0</v>
      </c>
    </row>
    <row r="846">
      <c r="A846" s="10" t="s">
        <v>362</v>
      </c>
      <c r="B846" s="19">
        <v>0.019305555555555555</v>
      </c>
      <c r="C846" s="10" t="s">
        <v>69</v>
      </c>
      <c r="D846" s="10" t="s">
        <v>363</v>
      </c>
      <c r="E846" s="13">
        <v>12.0</v>
      </c>
      <c r="F846" s="13">
        <v>9.0</v>
      </c>
    </row>
    <row r="847">
      <c r="A847" s="10" t="s">
        <v>362</v>
      </c>
      <c r="B847" s="19">
        <v>0.02340277777777778</v>
      </c>
      <c r="C847" s="10" t="s">
        <v>74</v>
      </c>
      <c r="D847" s="10" t="s">
        <v>363</v>
      </c>
      <c r="E847" s="13">
        <v>4.0</v>
      </c>
      <c r="F847" s="13">
        <v>7.0</v>
      </c>
    </row>
    <row r="848">
      <c r="A848" s="10" t="s">
        <v>362</v>
      </c>
      <c r="B848" s="19">
        <v>0.02693287037037037</v>
      </c>
      <c r="C848" s="10" t="s">
        <v>82</v>
      </c>
      <c r="D848" s="10" t="s">
        <v>363</v>
      </c>
      <c r="E848" s="13">
        <v>15.0</v>
      </c>
      <c r="F848" s="13">
        <v>12.0</v>
      </c>
    </row>
    <row r="849">
      <c r="A849" s="10" t="s">
        <v>362</v>
      </c>
      <c r="B849" s="19">
        <v>0.03377314814814815</v>
      </c>
      <c r="C849" s="10" t="s">
        <v>70</v>
      </c>
      <c r="D849" s="10" t="s">
        <v>131</v>
      </c>
      <c r="E849" s="13">
        <v>8.0</v>
      </c>
      <c r="F849" s="13">
        <v>6.0</v>
      </c>
    </row>
    <row r="850">
      <c r="A850" s="10" t="s">
        <v>362</v>
      </c>
      <c r="B850" s="19">
        <v>0.03571759259259259</v>
      </c>
      <c r="C850" s="10" t="s">
        <v>74</v>
      </c>
      <c r="D850" s="10" t="s">
        <v>364</v>
      </c>
      <c r="E850" s="13">
        <v>25.0</v>
      </c>
      <c r="F850" s="13">
        <v>19.0</v>
      </c>
    </row>
    <row r="851">
      <c r="A851" s="10" t="s">
        <v>362</v>
      </c>
      <c r="B851" s="19">
        <v>0.03673611111111111</v>
      </c>
      <c r="C851" s="10" t="s">
        <v>82</v>
      </c>
      <c r="D851" s="10" t="s">
        <v>209</v>
      </c>
      <c r="E851" s="13">
        <v>15.0</v>
      </c>
      <c r="F851" s="13">
        <v>15.0</v>
      </c>
    </row>
    <row r="852">
      <c r="A852" s="10" t="s">
        <v>362</v>
      </c>
      <c r="B852" s="19">
        <v>0.039386574074074074</v>
      </c>
      <c r="C852" s="10" t="s">
        <v>69</v>
      </c>
      <c r="D852" s="10" t="s">
        <v>130</v>
      </c>
      <c r="E852" s="13">
        <v>20.0</v>
      </c>
      <c r="F852" s="13">
        <v>19.0</v>
      </c>
    </row>
    <row r="853">
      <c r="A853" s="10" t="s">
        <v>362</v>
      </c>
      <c r="B853" s="19">
        <v>0.03940972222222222</v>
      </c>
      <c r="C853" s="10" t="s">
        <v>70</v>
      </c>
      <c r="D853" s="10" t="s">
        <v>130</v>
      </c>
      <c r="E853" s="13">
        <v>13.0</v>
      </c>
      <c r="F853" s="13">
        <v>11.0</v>
      </c>
    </row>
    <row r="854">
      <c r="A854" s="10" t="s">
        <v>362</v>
      </c>
      <c r="B854" s="19">
        <v>0.05216435185185185</v>
      </c>
      <c r="C854" s="10" t="s">
        <v>70</v>
      </c>
      <c r="D854" s="10" t="s">
        <v>365</v>
      </c>
      <c r="E854" s="13" t="s">
        <v>88</v>
      </c>
      <c r="F854" s="13">
        <v>1.0</v>
      </c>
    </row>
    <row r="855">
      <c r="A855" s="10" t="s">
        <v>362</v>
      </c>
      <c r="B855" s="19">
        <v>0.05224537037037037</v>
      </c>
      <c r="C855" s="10" t="s">
        <v>66</v>
      </c>
      <c r="D855" s="10" t="s">
        <v>365</v>
      </c>
      <c r="E855" s="13">
        <v>21.0</v>
      </c>
      <c r="F855" s="13">
        <v>19.0</v>
      </c>
    </row>
    <row r="856">
      <c r="A856" s="10" t="s">
        <v>362</v>
      </c>
      <c r="B856" s="19">
        <v>0.05929398148148148</v>
      </c>
      <c r="C856" s="10" t="s">
        <v>72</v>
      </c>
      <c r="D856" s="10" t="s">
        <v>71</v>
      </c>
      <c r="E856" s="13">
        <v>20.0</v>
      </c>
      <c r="F856" s="13">
        <v>15.0</v>
      </c>
    </row>
    <row r="857">
      <c r="A857" s="10" t="s">
        <v>362</v>
      </c>
      <c r="B857" s="19">
        <v>0.05979166666666667</v>
      </c>
      <c r="C857" s="10" t="s">
        <v>70</v>
      </c>
      <c r="D857" s="10" t="s">
        <v>71</v>
      </c>
      <c r="E857" s="13">
        <v>14.0</v>
      </c>
      <c r="F857" s="13">
        <v>9.0</v>
      </c>
    </row>
    <row r="858">
      <c r="A858" s="10" t="s">
        <v>362</v>
      </c>
      <c r="B858" s="19">
        <v>0.06275462962962963</v>
      </c>
      <c r="C858" s="10" t="s">
        <v>74</v>
      </c>
      <c r="D858" s="10" t="s">
        <v>126</v>
      </c>
      <c r="E858" s="13">
        <v>19.0</v>
      </c>
      <c r="F858" s="13">
        <v>19.0</v>
      </c>
    </row>
    <row r="859">
      <c r="A859" s="10" t="s">
        <v>362</v>
      </c>
      <c r="B859" s="19">
        <v>0.07778935185185185</v>
      </c>
      <c r="C859" s="10" t="s">
        <v>72</v>
      </c>
      <c r="D859" s="10" t="s">
        <v>67</v>
      </c>
      <c r="E859" s="13">
        <v>19.0</v>
      </c>
      <c r="F859" s="13">
        <v>16.0</v>
      </c>
    </row>
    <row r="860">
      <c r="A860" s="10" t="s">
        <v>362</v>
      </c>
      <c r="B860" s="19">
        <v>0.0778125</v>
      </c>
      <c r="C860" s="10" t="s">
        <v>69</v>
      </c>
      <c r="D860" s="10" t="s">
        <v>67</v>
      </c>
      <c r="E860" s="13">
        <v>17.0</v>
      </c>
      <c r="F860" s="13">
        <v>14.0</v>
      </c>
    </row>
    <row r="861">
      <c r="A861" s="10" t="s">
        <v>362</v>
      </c>
      <c r="B861" s="19">
        <v>0.07876157407407407</v>
      </c>
      <c r="C861" s="10" t="s">
        <v>82</v>
      </c>
      <c r="D861" s="10" t="s">
        <v>67</v>
      </c>
      <c r="E861" s="13">
        <v>10.0</v>
      </c>
      <c r="F861" s="13">
        <v>7.0</v>
      </c>
    </row>
    <row r="862">
      <c r="A862" s="10" t="s">
        <v>362</v>
      </c>
      <c r="B862" s="19">
        <v>0.07886574074074074</v>
      </c>
      <c r="C862" s="10" t="s">
        <v>66</v>
      </c>
      <c r="D862" s="10" t="s">
        <v>67</v>
      </c>
      <c r="E862" s="13">
        <v>9.0</v>
      </c>
      <c r="F862" s="13">
        <v>9.0</v>
      </c>
    </row>
    <row r="863">
      <c r="A863" s="10" t="s">
        <v>362</v>
      </c>
      <c r="B863" s="19">
        <v>0.0791550925925926</v>
      </c>
      <c r="C863" s="10" t="s">
        <v>70</v>
      </c>
      <c r="D863" s="10" t="s">
        <v>67</v>
      </c>
      <c r="E863" s="13">
        <v>7.0</v>
      </c>
      <c r="F863" s="13">
        <v>4.0</v>
      </c>
    </row>
    <row r="864">
      <c r="A864" s="10" t="s">
        <v>362</v>
      </c>
      <c r="B864" s="19">
        <v>0.07972222222222222</v>
      </c>
      <c r="C864" s="10" t="s">
        <v>66</v>
      </c>
      <c r="D864" s="10" t="s">
        <v>67</v>
      </c>
      <c r="E864" s="13" t="s">
        <v>75</v>
      </c>
      <c r="F864" s="13" t="s">
        <v>75</v>
      </c>
      <c r="J864" s="10" t="s">
        <v>85</v>
      </c>
    </row>
    <row r="865">
      <c r="A865" s="10" t="s">
        <v>362</v>
      </c>
      <c r="B865" s="19">
        <v>0.07972222222222222</v>
      </c>
      <c r="C865" s="10" t="s">
        <v>66</v>
      </c>
      <c r="D865" s="10" t="s">
        <v>67</v>
      </c>
      <c r="E865" s="13">
        <v>9.0</v>
      </c>
      <c r="F865" s="13">
        <v>9.0</v>
      </c>
      <c r="J865" s="10" t="s">
        <v>86</v>
      </c>
    </row>
    <row r="866">
      <c r="A866" s="10" t="s">
        <v>362</v>
      </c>
      <c r="B866" s="19">
        <v>0.08084490740740741</v>
      </c>
      <c r="C866" s="10" t="s">
        <v>70</v>
      </c>
      <c r="D866" s="10" t="s">
        <v>67</v>
      </c>
      <c r="E866" s="13">
        <v>13.0</v>
      </c>
      <c r="F866" s="13">
        <v>10.0</v>
      </c>
    </row>
    <row r="867">
      <c r="A867" s="10" t="s">
        <v>362</v>
      </c>
      <c r="B867" s="19">
        <v>0.08224537037037037</v>
      </c>
      <c r="C867" s="10" t="s">
        <v>72</v>
      </c>
      <c r="D867" s="10" t="s">
        <v>67</v>
      </c>
      <c r="E867" s="13">
        <v>14.0</v>
      </c>
      <c r="F867" s="13">
        <v>11.0</v>
      </c>
    </row>
    <row r="868">
      <c r="A868" s="10" t="s">
        <v>362</v>
      </c>
      <c r="B868" s="19">
        <v>0.08225694444444444</v>
      </c>
      <c r="C868" s="10" t="s">
        <v>69</v>
      </c>
      <c r="D868" s="10" t="s">
        <v>67</v>
      </c>
      <c r="E868" s="13">
        <v>5.0</v>
      </c>
      <c r="F868" s="13">
        <v>2.0</v>
      </c>
    </row>
    <row r="869">
      <c r="A869" s="10" t="s">
        <v>362</v>
      </c>
      <c r="B869" s="19">
        <v>0.08346064814814814</v>
      </c>
      <c r="C869" s="10" t="s">
        <v>72</v>
      </c>
      <c r="D869" s="10" t="s">
        <v>67</v>
      </c>
      <c r="E869" s="13">
        <v>6.0</v>
      </c>
      <c r="F869" s="13">
        <v>3.0</v>
      </c>
    </row>
    <row r="870">
      <c r="A870" s="10" t="s">
        <v>362</v>
      </c>
      <c r="B870" s="19">
        <v>0.08612268518518519</v>
      </c>
      <c r="C870" s="10" t="s">
        <v>82</v>
      </c>
      <c r="D870" s="10" t="s">
        <v>73</v>
      </c>
      <c r="E870" s="13">
        <v>5.0</v>
      </c>
      <c r="F870" s="16"/>
    </row>
    <row r="871">
      <c r="A871" s="10" t="s">
        <v>362</v>
      </c>
      <c r="B871" s="19">
        <v>0.08684027777777778</v>
      </c>
      <c r="C871" s="10" t="s">
        <v>82</v>
      </c>
      <c r="D871" s="10" t="s">
        <v>80</v>
      </c>
      <c r="E871" s="13" t="s">
        <v>75</v>
      </c>
      <c r="F871" s="13" t="s">
        <v>75</v>
      </c>
      <c r="J871" s="10" t="s">
        <v>85</v>
      </c>
    </row>
    <row r="872">
      <c r="A872" s="10" t="s">
        <v>362</v>
      </c>
      <c r="B872" s="19">
        <v>0.08684027777777778</v>
      </c>
      <c r="C872" s="10" t="s">
        <v>82</v>
      </c>
      <c r="D872" s="10" t="s">
        <v>80</v>
      </c>
      <c r="E872" s="13">
        <v>22.0</v>
      </c>
      <c r="F872" s="16"/>
      <c r="J872" s="10" t="s">
        <v>86</v>
      </c>
    </row>
    <row r="873">
      <c r="A873" s="10" t="s">
        <v>362</v>
      </c>
      <c r="B873" s="19">
        <v>0.08841435185185186</v>
      </c>
      <c r="C873" s="10" t="s">
        <v>82</v>
      </c>
      <c r="D873" s="10" t="s">
        <v>210</v>
      </c>
      <c r="E873" s="13" t="s">
        <v>75</v>
      </c>
      <c r="F873" s="13" t="s">
        <v>75</v>
      </c>
      <c r="J873" s="10" t="s">
        <v>85</v>
      </c>
    </row>
    <row r="874">
      <c r="A874" s="10" t="s">
        <v>362</v>
      </c>
      <c r="B874" s="19">
        <v>0.08841435185185186</v>
      </c>
      <c r="C874" s="10" t="s">
        <v>82</v>
      </c>
      <c r="D874" s="10" t="s">
        <v>210</v>
      </c>
      <c r="E874" s="13">
        <v>13.0</v>
      </c>
      <c r="F874" s="16"/>
      <c r="J874" s="10" t="s">
        <v>86</v>
      </c>
    </row>
    <row r="875">
      <c r="A875" s="10" t="s">
        <v>362</v>
      </c>
      <c r="B875" s="19">
        <v>0.08965277777777778</v>
      </c>
      <c r="C875" s="10" t="s">
        <v>69</v>
      </c>
      <c r="D875" s="10" t="s">
        <v>89</v>
      </c>
      <c r="E875" s="13">
        <v>15.0</v>
      </c>
      <c r="F875" s="13">
        <v>10.0</v>
      </c>
      <c r="J875" s="10" t="s">
        <v>223</v>
      </c>
    </row>
    <row r="876">
      <c r="A876" s="10" t="s">
        <v>362</v>
      </c>
      <c r="B876" s="19">
        <v>0.0897337962962963</v>
      </c>
      <c r="C876" s="10" t="s">
        <v>82</v>
      </c>
      <c r="D876" s="10" t="s">
        <v>89</v>
      </c>
      <c r="E876" s="13">
        <v>18.0</v>
      </c>
      <c r="F876" s="13">
        <v>12.0</v>
      </c>
      <c r="J876" s="10" t="s">
        <v>229</v>
      </c>
    </row>
    <row r="877">
      <c r="A877" s="10" t="s">
        <v>362</v>
      </c>
      <c r="B877" s="19">
        <v>0.08980324074074074</v>
      </c>
      <c r="C877" s="10" t="s">
        <v>82</v>
      </c>
      <c r="D877" s="10" t="s">
        <v>89</v>
      </c>
      <c r="E877" s="13">
        <v>24.0</v>
      </c>
      <c r="F877" s="13">
        <v>18.0</v>
      </c>
      <c r="J877" s="10" t="s">
        <v>229</v>
      </c>
    </row>
    <row r="878">
      <c r="A878" s="10" t="s">
        <v>362</v>
      </c>
      <c r="B878" s="19">
        <v>0.08982638888888889</v>
      </c>
      <c r="C878" s="10" t="s">
        <v>82</v>
      </c>
      <c r="D878" s="10" t="s">
        <v>89</v>
      </c>
      <c r="E878" s="13" t="s">
        <v>68</v>
      </c>
      <c r="F878" s="13">
        <v>20.0</v>
      </c>
      <c r="G878" s="10" t="s">
        <v>137</v>
      </c>
      <c r="J878" s="10" t="s">
        <v>229</v>
      </c>
    </row>
    <row r="879">
      <c r="A879" s="10" t="s">
        <v>362</v>
      </c>
      <c r="B879" s="19">
        <v>0.09008101851851852</v>
      </c>
      <c r="C879" s="10" t="s">
        <v>82</v>
      </c>
      <c r="D879" s="10" t="s">
        <v>91</v>
      </c>
      <c r="E879" s="13">
        <v>37.0</v>
      </c>
      <c r="F879" s="16"/>
      <c r="H879" s="10" t="s">
        <v>366</v>
      </c>
      <c r="I879" s="10">
        <v>1.0</v>
      </c>
    </row>
    <row r="880">
      <c r="A880" s="10" t="s">
        <v>362</v>
      </c>
      <c r="B880" s="19">
        <v>0.09097222222222222</v>
      </c>
      <c r="C880" s="10" t="s">
        <v>70</v>
      </c>
      <c r="D880" s="10" t="s">
        <v>225</v>
      </c>
      <c r="E880" s="13">
        <v>9.0</v>
      </c>
      <c r="F880" s="16"/>
    </row>
    <row r="881">
      <c r="A881" s="10" t="s">
        <v>362</v>
      </c>
      <c r="B881" s="19">
        <v>0.09126157407407408</v>
      </c>
      <c r="C881" s="10" t="s">
        <v>70</v>
      </c>
      <c r="D881" s="10" t="s">
        <v>93</v>
      </c>
      <c r="E881" s="13">
        <v>21.0</v>
      </c>
      <c r="F881" s="13">
        <v>15.0</v>
      </c>
      <c r="J881" s="10" t="s">
        <v>367</v>
      </c>
    </row>
    <row r="882">
      <c r="A882" s="10" t="s">
        <v>362</v>
      </c>
      <c r="B882" s="19">
        <v>0.09135416666666667</v>
      </c>
      <c r="C882" s="10" t="s">
        <v>70</v>
      </c>
      <c r="D882" s="10" t="s">
        <v>91</v>
      </c>
      <c r="E882" s="13">
        <v>5.0</v>
      </c>
      <c r="F882" s="16"/>
      <c r="H882" s="10" t="s">
        <v>368</v>
      </c>
    </row>
    <row r="883">
      <c r="A883" s="10" t="s">
        <v>362</v>
      </c>
      <c r="B883" s="19">
        <v>0.09196759259259259</v>
      </c>
      <c r="C883" s="10" t="s">
        <v>66</v>
      </c>
      <c r="D883" s="10" t="s">
        <v>89</v>
      </c>
      <c r="E883" s="13">
        <v>19.0</v>
      </c>
      <c r="F883" s="13">
        <v>13.0</v>
      </c>
      <c r="J883" s="10" t="s">
        <v>171</v>
      </c>
    </row>
    <row r="884">
      <c r="A884" s="10" t="s">
        <v>362</v>
      </c>
      <c r="B884" s="19">
        <v>0.09200231481481481</v>
      </c>
      <c r="C884" s="10" t="s">
        <v>66</v>
      </c>
      <c r="D884" s="10" t="s">
        <v>91</v>
      </c>
      <c r="E884" s="13">
        <v>12.0</v>
      </c>
      <c r="F884" s="16"/>
      <c r="H884" s="10" t="s">
        <v>369</v>
      </c>
    </row>
    <row r="885">
      <c r="A885" s="10" t="s">
        <v>362</v>
      </c>
      <c r="B885" s="19">
        <v>0.09268518518518519</v>
      </c>
      <c r="C885" s="10" t="s">
        <v>82</v>
      </c>
      <c r="D885" s="10" t="s">
        <v>195</v>
      </c>
      <c r="E885" s="13" t="s">
        <v>75</v>
      </c>
      <c r="F885" s="13" t="s">
        <v>75</v>
      </c>
      <c r="J885" s="10" t="s">
        <v>370</v>
      </c>
    </row>
    <row r="886">
      <c r="A886" s="10" t="s">
        <v>362</v>
      </c>
      <c r="B886" s="19">
        <v>0.0930787037037037</v>
      </c>
      <c r="C886" s="10" t="s">
        <v>69</v>
      </c>
      <c r="D886" s="10" t="s">
        <v>120</v>
      </c>
      <c r="E886" s="13">
        <v>11.0</v>
      </c>
      <c r="F886" s="16"/>
      <c r="J886" s="10" t="s">
        <v>371</v>
      </c>
    </row>
    <row r="887">
      <c r="A887" s="10" t="s">
        <v>362</v>
      </c>
      <c r="B887" s="19">
        <v>0.09359953703703704</v>
      </c>
      <c r="C887" s="10" t="s">
        <v>69</v>
      </c>
      <c r="D887" s="10" t="s">
        <v>210</v>
      </c>
      <c r="E887" s="13">
        <v>5.0</v>
      </c>
      <c r="F887" s="13">
        <v>4.0</v>
      </c>
    </row>
    <row r="888">
      <c r="A888" s="10" t="s">
        <v>362</v>
      </c>
      <c r="B888" s="19">
        <v>0.09518518518518519</v>
      </c>
      <c r="C888" s="10" t="s">
        <v>74</v>
      </c>
      <c r="D888" s="10" t="s">
        <v>67</v>
      </c>
      <c r="E888" s="13">
        <v>19.0</v>
      </c>
      <c r="F888" s="13">
        <v>19.0</v>
      </c>
    </row>
    <row r="889">
      <c r="A889" s="10" t="s">
        <v>362</v>
      </c>
      <c r="B889" s="19">
        <v>0.09559027777777777</v>
      </c>
      <c r="C889" s="10" t="s">
        <v>74</v>
      </c>
      <c r="D889" s="10" t="s">
        <v>126</v>
      </c>
      <c r="E889" s="13">
        <v>18.0</v>
      </c>
      <c r="F889" s="13">
        <v>18.0</v>
      </c>
    </row>
    <row r="890">
      <c r="A890" s="10" t="s">
        <v>362</v>
      </c>
      <c r="B890" s="19">
        <v>0.10024305555555556</v>
      </c>
      <c r="C890" s="10" t="s">
        <v>69</v>
      </c>
      <c r="D890" s="10" t="s">
        <v>120</v>
      </c>
      <c r="E890" s="13">
        <v>4.0</v>
      </c>
      <c r="F890" s="16"/>
      <c r="J890" s="10" t="s">
        <v>372</v>
      </c>
    </row>
    <row r="891">
      <c r="A891" s="10" t="s">
        <v>362</v>
      </c>
      <c r="B891" s="19">
        <v>0.10171296296296296</v>
      </c>
      <c r="C891" s="10" t="s">
        <v>72</v>
      </c>
      <c r="D891" s="10" t="s">
        <v>71</v>
      </c>
      <c r="E891" s="13">
        <v>12.0</v>
      </c>
      <c r="F891" s="13">
        <v>7.0</v>
      </c>
    </row>
    <row r="892">
      <c r="A892" s="10" t="s">
        <v>362</v>
      </c>
      <c r="B892" s="19">
        <v>0.1034375</v>
      </c>
      <c r="C892" s="10" t="s">
        <v>74</v>
      </c>
      <c r="D892" s="10" t="s">
        <v>67</v>
      </c>
      <c r="E892" s="13">
        <v>8.0</v>
      </c>
      <c r="F892" s="13">
        <v>8.0</v>
      </c>
    </row>
    <row r="893">
      <c r="A893" s="10" t="s">
        <v>362</v>
      </c>
      <c r="B893" s="19">
        <v>0.10461805555555556</v>
      </c>
      <c r="C893" s="10" t="s">
        <v>69</v>
      </c>
      <c r="D893" s="10" t="s">
        <v>67</v>
      </c>
      <c r="E893" s="13">
        <v>6.0</v>
      </c>
      <c r="F893" s="13">
        <v>3.0</v>
      </c>
    </row>
    <row r="894">
      <c r="A894" s="10" t="s">
        <v>362</v>
      </c>
      <c r="B894" s="19">
        <v>0.1072800925925926</v>
      </c>
      <c r="C894" s="10" t="s">
        <v>82</v>
      </c>
      <c r="D894" s="10" t="s">
        <v>67</v>
      </c>
      <c r="E894" s="13">
        <v>12.0</v>
      </c>
      <c r="F894" s="13">
        <v>9.0</v>
      </c>
    </row>
    <row r="895">
      <c r="A895" s="10" t="s">
        <v>362</v>
      </c>
      <c r="B895" s="19">
        <v>0.10821759259259259</v>
      </c>
      <c r="C895" s="10" t="s">
        <v>72</v>
      </c>
      <c r="D895" s="10" t="s">
        <v>83</v>
      </c>
      <c r="E895" s="13" t="s">
        <v>75</v>
      </c>
      <c r="F895" s="13" t="s">
        <v>75</v>
      </c>
      <c r="J895" s="10" t="s">
        <v>85</v>
      </c>
    </row>
    <row r="896">
      <c r="A896" s="10" t="s">
        <v>362</v>
      </c>
      <c r="B896" s="19">
        <v>0.10821759259259259</v>
      </c>
      <c r="C896" s="10" t="s">
        <v>72</v>
      </c>
      <c r="D896" s="10" t="s">
        <v>83</v>
      </c>
      <c r="E896" s="13" t="s">
        <v>68</v>
      </c>
      <c r="F896" s="13">
        <v>20.0</v>
      </c>
      <c r="J896" s="10" t="s">
        <v>86</v>
      </c>
    </row>
    <row r="897">
      <c r="A897" s="10" t="s">
        <v>362</v>
      </c>
      <c r="B897" s="19">
        <v>0.10893518518518519</v>
      </c>
      <c r="C897" s="10" t="s">
        <v>72</v>
      </c>
      <c r="D897" s="10" t="s">
        <v>365</v>
      </c>
      <c r="E897" s="13">
        <v>6.0</v>
      </c>
      <c r="F897" s="13">
        <v>6.0</v>
      </c>
    </row>
    <row r="898">
      <c r="A898" s="10" t="s">
        <v>362</v>
      </c>
      <c r="B898" s="19">
        <v>0.1094212962962963</v>
      </c>
      <c r="C898" s="10" t="s">
        <v>82</v>
      </c>
      <c r="D898" s="10" t="s">
        <v>365</v>
      </c>
      <c r="E898" s="13">
        <v>14.0</v>
      </c>
      <c r="F898" s="16"/>
    </row>
    <row r="899">
      <c r="A899" s="10" t="s">
        <v>362</v>
      </c>
      <c r="B899" s="19">
        <v>0.11762731481481481</v>
      </c>
      <c r="C899" s="10" t="s">
        <v>69</v>
      </c>
      <c r="D899" s="10" t="s">
        <v>71</v>
      </c>
      <c r="E899" s="13" t="s">
        <v>68</v>
      </c>
      <c r="F899" s="13">
        <v>20.0</v>
      </c>
    </row>
    <row r="900">
      <c r="A900" s="10" t="s">
        <v>362</v>
      </c>
      <c r="B900" s="19">
        <v>0.11827546296296296</v>
      </c>
      <c r="C900" s="10" t="s">
        <v>82</v>
      </c>
      <c r="D900" s="10" t="s">
        <v>71</v>
      </c>
      <c r="E900" s="13">
        <v>18.0</v>
      </c>
      <c r="F900" s="13">
        <v>13.0</v>
      </c>
    </row>
    <row r="901">
      <c r="A901" s="10" t="s">
        <v>362</v>
      </c>
      <c r="B901" s="19">
        <v>0.11959490740740741</v>
      </c>
      <c r="C901" s="10" t="s">
        <v>82</v>
      </c>
      <c r="D901" s="10" t="s">
        <v>210</v>
      </c>
      <c r="E901" s="13" t="s">
        <v>75</v>
      </c>
      <c r="F901" s="13" t="s">
        <v>75</v>
      </c>
      <c r="J901" s="10" t="s">
        <v>85</v>
      </c>
    </row>
    <row r="902">
      <c r="A902" s="10" t="s">
        <v>362</v>
      </c>
      <c r="B902" s="19">
        <v>0.11959490740740741</v>
      </c>
      <c r="C902" s="10" t="s">
        <v>82</v>
      </c>
      <c r="D902" s="10" t="s">
        <v>210</v>
      </c>
      <c r="E902" s="13">
        <v>20.0</v>
      </c>
      <c r="F902" s="16"/>
      <c r="J902" s="10" t="s">
        <v>86</v>
      </c>
    </row>
    <row r="903">
      <c r="A903" s="10" t="s">
        <v>362</v>
      </c>
      <c r="B903" s="19">
        <v>0.12314814814814815</v>
      </c>
      <c r="C903" s="10" t="s">
        <v>82</v>
      </c>
      <c r="D903" s="10" t="s">
        <v>71</v>
      </c>
      <c r="E903" s="13">
        <v>23.0</v>
      </c>
      <c r="F903" s="13">
        <v>18.0</v>
      </c>
    </row>
    <row r="904">
      <c r="A904" s="10" t="s">
        <v>362</v>
      </c>
      <c r="B904" s="19">
        <v>0.12788194444444445</v>
      </c>
      <c r="C904" s="10" t="s">
        <v>74</v>
      </c>
      <c r="D904" s="10" t="s">
        <v>80</v>
      </c>
      <c r="E904" s="13" t="s">
        <v>88</v>
      </c>
      <c r="F904" s="13">
        <v>1.0</v>
      </c>
    </row>
    <row r="905">
      <c r="A905" s="10" t="s">
        <v>362</v>
      </c>
      <c r="B905" s="19">
        <v>0.13061342592592592</v>
      </c>
      <c r="C905" s="10" t="s">
        <v>70</v>
      </c>
      <c r="D905" s="10" t="s">
        <v>83</v>
      </c>
      <c r="E905" s="13">
        <v>17.0</v>
      </c>
      <c r="F905" s="13">
        <v>13.0</v>
      </c>
    </row>
    <row r="906">
      <c r="A906" s="10" t="s">
        <v>362</v>
      </c>
      <c r="B906" s="19">
        <v>0.13306712962962963</v>
      </c>
      <c r="C906" s="10" t="s">
        <v>82</v>
      </c>
      <c r="D906" s="10" t="s">
        <v>130</v>
      </c>
      <c r="E906" s="13">
        <v>20.0</v>
      </c>
      <c r="F906" s="16"/>
    </row>
    <row r="907">
      <c r="A907" s="10" t="s">
        <v>362</v>
      </c>
      <c r="B907" s="19">
        <v>0.13853009259259258</v>
      </c>
      <c r="C907" s="10" t="s">
        <v>74</v>
      </c>
      <c r="D907" s="10" t="s">
        <v>127</v>
      </c>
      <c r="E907" s="13">
        <v>0.0</v>
      </c>
      <c r="F907" s="13">
        <v>3.0</v>
      </c>
    </row>
    <row r="908">
      <c r="A908" s="10" t="s">
        <v>362</v>
      </c>
      <c r="B908" s="19">
        <v>0.14027777777777778</v>
      </c>
      <c r="C908" s="10" t="s">
        <v>82</v>
      </c>
      <c r="D908" s="10" t="s">
        <v>71</v>
      </c>
      <c r="E908" s="13">
        <v>17.0</v>
      </c>
      <c r="F908" s="13">
        <v>12.0</v>
      </c>
    </row>
    <row r="909">
      <c r="A909" s="10" t="s">
        <v>362</v>
      </c>
      <c r="B909" s="19">
        <v>0.14287037037037037</v>
      </c>
      <c r="C909" s="10" t="s">
        <v>69</v>
      </c>
      <c r="D909" s="10" t="s">
        <v>127</v>
      </c>
      <c r="E909" s="13">
        <v>10.0</v>
      </c>
      <c r="F909" s="13">
        <v>7.0</v>
      </c>
    </row>
    <row r="910">
      <c r="A910" s="10" t="s">
        <v>373</v>
      </c>
      <c r="B910" s="19">
        <v>0.010462962962962962</v>
      </c>
      <c r="C910" s="10" t="s">
        <v>70</v>
      </c>
      <c r="D910" s="10" t="s">
        <v>67</v>
      </c>
      <c r="E910" s="13">
        <v>15.0</v>
      </c>
      <c r="F910" s="13">
        <v>12.0</v>
      </c>
    </row>
    <row r="911">
      <c r="A911" s="10" t="s">
        <v>373</v>
      </c>
      <c r="B911" s="19">
        <v>0.014756944444444444</v>
      </c>
      <c r="C911" s="10" t="s">
        <v>74</v>
      </c>
      <c r="D911" s="10" t="s">
        <v>67</v>
      </c>
      <c r="E911" s="13">
        <v>2.0</v>
      </c>
      <c r="F911" s="13">
        <v>2.0</v>
      </c>
    </row>
    <row r="912">
      <c r="A912" s="10" t="s">
        <v>373</v>
      </c>
      <c r="B912" s="19">
        <v>0.01633101851851852</v>
      </c>
      <c r="C912" s="10" t="s">
        <v>69</v>
      </c>
      <c r="D912" s="10" t="s">
        <v>80</v>
      </c>
      <c r="E912" s="13">
        <v>17.0</v>
      </c>
      <c r="F912" s="13">
        <v>14.0</v>
      </c>
    </row>
    <row r="913">
      <c r="A913" s="10" t="s">
        <v>373</v>
      </c>
      <c r="B913" s="19">
        <v>0.017685185185185186</v>
      </c>
      <c r="C913" s="10" t="s">
        <v>72</v>
      </c>
      <c r="D913" s="10" t="s">
        <v>67</v>
      </c>
      <c r="E913" s="13">
        <v>7.0</v>
      </c>
      <c r="F913" s="13">
        <v>4.0</v>
      </c>
    </row>
    <row r="914">
      <c r="A914" s="10" t="s">
        <v>373</v>
      </c>
      <c r="B914" s="19">
        <v>0.01804398148148148</v>
      </c>
      <c r="C914" s="10" t="s">
        <v>69</v>
      </c>
      <c r="D914" s="10" t="s">
        <v>67</v>
      </c>
      <c r="E914" s="13">
        <v>22.0</v>
      </c>
      <c r="F914" s="13">
        <v>19.0</v>
      </c>
    </row>
    <row r="915">
      <c r="A915" s="10" t="s">
        <v>373</v>
      </c>
      <c r="B915" s="19">
        <v>0.018761574074074073</v>
      </c>
      <c r="C915" s="10" t="s">
        <v>69</v>
      </c>
      <c r="D915" s="10" t="s">
        <v>76</v>
      </c>
      <c r="E915" s="13" t="s">
        <v>75</v>
      </c>
      <c r="F915" s="13" t="s">
        <v>75</v>
      </c>
      <c r="J915" s="10" t="s">
        <v>374</v>
      </c>
    </row>
    <row r="916">
      <c r="A916" s="10" t="s">
        <v>373</v>
      </c>
      <c r="B916" s="19">
        <v>0.018761574074074073</v>
      </c>
      <c r="C916" s="10" t="s">
        <v>69</v>
      </c>
      <c r="D916" s="10" t="s">
        <v>76</v>
      </c>
      <c r="E916" s="13" t="s">
        <v>75</v>
      </c>
      <c r="F916" s="13" t="s">
        <v>75</v>
      </c>
      <c r="J916" s="10" t="s">
        <v>374</v>
      </c>
    </row>
    <row r="917">
      <c r="A917" s="10" t="s">
        <v>373</v>
      </c>
      <c r="B917" s="19">
        <v>0.018761574074074073</v>
      </c>
      <c r="C917" s="10" t="s">
        <v>69</v>
      </c>
      <c r="D917" s="10" t="s">
        <v>76</v>
      </c>
      <c r="E917" s="13" t="s">
        <v>75</v>
      </c>
      <c r="F917" s="13" t="s">
        <v>75</v>
      </c>
      <c r="J917" s="10" t="s">
        <v>374</v>
      </c>
    </row>
    <row r="918">
      <c r="A918" s="10" t="s">
        <v>373</v>
      </c>
      <c r="B918" s="19">
        <v>0.018969907407407408</v>
      </c>
      <c r="C918" s="10" t="s">
        <v>69</v>
      </c>
      <c r="D918" s="10" t="s">
        <v>73</v>
      </c>
      <c r="E918" s="13">
        <v>19.0</v>
      </c>
      <c r="F918" s="13">
        <v>14.0</v>
      </c>
    </row>
    <row r="919">
      <c r="A919" s="10" t="s">
        <v>373</v>
      </c>
      <c r="B919" s="19">
        <v>0.019131944444444444</v>
      </c>
      <c r="C919" s="10" t="s">
        <v>72</v>
      </c>
      <c r="D919" s="10" t="s">
        <v>67</v>
      </c>
      <c r="E919" s="13">
        <v>18.0</v>
      </c>
      <c r="F919" s="13">
        <v>15.0</v>
      </c>
    </row>
    <row r="920">
      <c r="A920" s="10" t="s">
        <v>373</v>
      </c>
      <c r="B920" s="19">
        <v>0.019074074074074073</v>
      </c>
      <c r="C920" s="10" t="s">
        <v>69</v>
      </c>
      <c r="D920" s="10" t="s">
        <v>76</v>
      </c>
      <c r="E920" s="13" t="s">
        <v>75</v>
      </c>
      <c r="F920" s="13" t="s">
        <v>75</v>
      </c>
      <c r="J920" s="10" t="s">
        <v>374</v>
      </c>
    </row>
    <row r="921">
      <c r="A921" s="10" t="s">
        <v>373</v>
      </c>
      <c r="B921" s="19">
        <v>0.020046296296296295</v>
      </c>
      <c r="C921" s="10" t="s">
        <v>69</v>
      </c>
      <c r="D921" s="10" t="s">
        <v>76</v>
      </c>
      <c r="E921" s="13" t="s">
        <v>75</v>
      </c>
      <c r="F921" s="13" t="s">
        <v>75</v>
      </c>
      <c r="J921" s="10" t="s">
        <v>374</v>
      </c>
    </row>
    <row r="922">
      <c r="A922" s="10" t="s">
        <v>373</v>
      </c>
      <c r="B922" s="19">
        <v>0.02025462962962963</v>
      </c>
      <c r="C922" s="10" t="s">
        <v>82</v>
      </c>
      <c r="D922" s="10" t="s">
        <v>67</v>
      </c>
      <c r="E922" s="13">
        <v>21.0</v>
      </c>
      <c r="F922" s="13">
        <v>18.0</v>
      </c>
    </row>
    <row r="923">
      <c r="A923" s="10" t="s">
        <v>373</v>
      </c>
      <c r="B923" s="19">
        <v>0.021041666666666667</v>
      </c>
      <c r="C923" s="10" t="s">
        <v>69</v>
      </c>
      <c r="D923" s="10" t="s">
        <v>73</v>
      </c>
      <c r="E923" s="13">
        <v>16.0</v>
      </c>
      <c r="F923" s="13">
        <v>11.0</v>
      </c>
    </row>
    <row r="924">
      <c r="A924" s="10" t="s">
        <v>373</v>
      </c>
      <c r="B924" s="19">
        <v>0.04100694444444444</v>
      </c>
      <c r="C924" s="10" t="s">
        <v>70</v>
      </c>
      <c r="D924" s="10" t="s">
        <v>127</v>
      </c>
      <c r="E924" s="13" t="s">
        <v>75</v>
      </c>
      <c r="F924" s="13" t="s">
        <v>75</v>
      </c>
      <c r="J924" s="10" t="s">
        <v>85</v>
      </c>
    </row>
    <row r="925">
      <c r="A925" s="10" t="s">
        <v>373</v>
      </c>
      <c r="B925" s="19">
        <v>0.04100694444444444</v>
      </c>
      <c r="C925" s="10" t="s">
        <v>70</v>
      </c>
      <c r="D925" s="10" t="s">
        <v>127</v>
      </c>
      <c r="E925" s="13">
        <v>19.0</v>
      </c>
      <c r="F925" s="13">
        <v>18.0</v>
      </c>
      <c r="J925" s="10" t="s">
        <v>86</v>
      </c>
    </row>
    <row r="926">
      <c r="A926" s="10" t="s">
        <v>373</v>
      </c>
      <c r="B926" s="19">
        <v>0.05101851851851852</v>
      </c>
      <c r="C926" s="10" t="s">
        <v>74</v>
      </c>
      <c r="D926" s="10" t="s">
        <v>67</v>
      </c>
      <c r="E926" s="13">
        <v>17.0</v>
      </c>
      <c r="F926" s="13">
        <v>12.0</v>
      </c>
    </row>
    <row r="927">
      <c r="A927" s="10" t="s">
        <v>373</v>
      </c>
      <c r="B927" s="19">
        <v>0.05105324074074074</v>
      </c>
      <c r="C927" s="10" t="s">
        <v>72</v>
      </c>
      <c r="D927" s="10" t="s">
        <v>67</v>
      </c>
      <c r="E927" s="13">
        <v>13.0</v>
      </c>
      <c r="F927" s="13">
        <v>13.0</v>
      </c>
    </row>
    <row r="928">
      <c r="A928" s="10" t="s">
        <v>373</v>
      </c>
      <c r="B928" s="19">
        <v>0.051076388888888886</v>
      </c>
      <c r="C928" s="10" t="s">
        <v>69</v>
      </c>
      <c r="D928" s="10" t="s">
        <v>67</v>
      </c>
      <c r="E928" s="13">
        <v>4.0</v>
      </c>
      <c r="F928" s="13">
        <v>3.0</v>
      </c>
    </row>
    <row r="929">
      <c r="A929" s="10" t="s">
        <v>373</v>
      </c>
      <c r="B929" s="19">
        <v>0.07763888888888888</v>
      </c>
      <c r="C929" s="10" t="s">
        <v>74</v>
      </c>
      <c r="D929" s="10" t="s">
        <v>125</v>
      </c>
      <c r="E929" s="13">
        <v>15.0</v>
      </c>
      <c r="F929" s="13">
        <v>7.0</v>
      </c>
    </row>
    <row r="930">
      <c r="A930" s="10" t="s">
        <v>373</v>
      </c>
      <c r="B930" s="19">
        <v>0.07831018518518519</v>
      </c>
      <c r="C930" s="10" t="s">
        <v>82</v>
      </c>
      <c r="D930" s="10" t="s">
        <v>67</v>
      </c>
      <c r="E930" s="13" t="s">
        <v>88</v>
      </c>
      <c r="F930" s="13">
        <v>1.0</v>
      </c>
    </row>
    <row r="931">
      <c r="A931" s="10" t="s">
        <v>373</v>
      </c>
      <c r="B931" s="19">
        <v>0.07912037037037037</v>
      </c>
      <c r="C931" s="10" t="s">
        <v>74</v>
      </c>
      <c r="D931" s="10" t="s">
        <v>73</v>
      </c>
      <c r="E931" s="13">
        <v>11.0</v>
      </c>
      <c r="F931" s="13">
        <v>3.0</v>
      </c>
    </row>
    <row r="932">
      <c r="A932" s="10" t="s">
        <v>373</v>
      </c>
      <c r="B932" s="19">
        <v>0.07974537037037037</v>
      </c>
      <c r="C932" s="10" t="s">
        <v>74</v>
      </c>
      <c r="D932" s="10" t="s">
        <v>125</v>
      </c>
      <c r="E932" s="13">
        <v>22.0</v>
      </c>
      <c r="F932" s="13">
        <v>14.0</v>
      </c>
    </row>
    <row r="933">
      <c r="A933" s="10" t="s">
        <v>373</v>
      </c>
      <c r="B933" s="19">
        <v>0.07998842592592592</v>
      </c>
      <c r="C933" s="10" t="s">
        <v>74</v>
      </c>
      <c r="D933" s="10" t="s">
        <v>73</v>
      </c>
      <c r="E933" s="13">
        <v>12.0</v>
      </c>
      <c r="F933" s="13">
        <v>4.0</v>
      </c>
    </row>
    <row r="934">
      <c r="A934" s="10" t="s">
        <v>373</v>
      </c>
      <c r="B934" s="19">
        <v>0.08096064814814814</v>
      </c>
      <c r="C934" s="10" t="s">
        <v>82</v>
      </c>
      <c r="D934" s="10" t="s">
        <v>71</v>
      </c>
      <c r="E934" s="13">
        <v>20.0</v>
      </c>
      <c r="F934" s="13">
        <v>15.0</v>
      </c>
    </row>
    <row r="935">
      <c r="A935" s="10" t="s">
        <v>373</v>
      </c>
      <c r="B935" s="19">
        <v>0.08141203703703703</v>
      </c>
      <c r="C935" s="10" t="s">
        <v>69</v>
      </c>
      <c r="D935" s="10" t="s">
        <v>67</v>
      </c>
      <c r="E935" s="13">
        <v>12.0</v>
      </c>
      <c r="F935" s="13">
        <v>9.0</v>
      </c>
    </row>
    <row r="936">
      <c r="A936" s="10" t="s">
        <v>373</v>
      </c>
      <c r="B936" s="19">
        <v>0.09627314814814815</v>
      </c>
      <c r="C936" s="10" t="s">
        <v>69</v>
      </c>
      <c r="D936" s="10" t="s">
        <v>73</v>
      </c>
      <c r="E936" s="13">
        <v>12.0</v>
      </c>
      <c r="F936" s="13">
        <v>7.0</v>
      </c>
    </row>
    <row r="937">
      <c r="A937" s="10" t="s">
        <v>373</v>
      </c>
      <c r="B937" s="19">
        <v>0.11309027777777778</v>
      </c>
      <c r="C937" s="10" t="s">
        <v>82</v>
      </c>
      <c r="D937" s="10" t="s">
        <v>132</v>
      </c>
      <c r="E937" s="13" t="s">
        <v>68</v>
      </c>
      <c r="F937" s="13">
        <v>20.0</v>
      </c>
    </row>
    <row r="938">
      <c r="A938" s="10" t="s">
        <v>373</v>
      </c>
      <c r="B938" s="19">
        <v>0.12256944444444444</v>
      </c>
      <c r="C938" s="10" t="s">
        <v>84</v>
      </c>
      <c r="D938" s="10" t="s">
        <v>80</v>
      </c>
      <c r="E938" s="13">
        <v>13.0</v>
      </c>
      <c r="F938" s="13">
        <v>15.0</v>
      </c>
    </row>
    <row r="939">
      <c r="A939" s="10" t="s">
        <v>373</v>
      </c>
      <c r="B939" s="19">
        <v>0.12768518518518518</v>
      </c>
      <c r="C939" s="10" t="s">
        <v>69</v>
      </c>
      <c r="D939" s="10" t="s">
        <v>127</v>
      </c>
      <c r="E939" s="13">
        <v>22.0</v>
      </c>
      <c r="F939" s="13">
        <v>19.0</v>
      </c>
    </row>
    <row r="940">
      <c r="A940" s="10" t="s">
        <v>373</v>
      </c>
      <c r="B940" s="19">
        <v>0.12912037037037036</v>
      </c>
      <c r="C940" s="10" t="s">
        <v>157</v>
      </c>
      <c r="D940" s="10" t="s">
        <v>125</v>
      </c>
      <c r="E940" s="13">
        <v>4.0</v>
      </c>
      <c r="F940" s="13">
        <v>2.0</v>
      </c>
      <c r="H940" s="10" t="s">
        <v>375</v>
      </c>
      <c r="I940" s="10">
        <v>1.0</v>
      </c>
    </row>
    <row r="941">
      <c r="A941" s="10" t="s">
        <v>376</v>
      </c>
      <c r="B941" s="19">
        <v>0.011446759259259259</v>
      </c>
      <c r="C941" s="10" t="s">
        <v>66</v>
      </c>
      <c r="D941" s="10" t="s">
        <v>67</v>
      </c>
      <c r="E941" s="13">
        <v>11.0</v>
      </c>
      <c r="F941" s="13">
        <v>11.0</v>
      </c>
    </row>
    <row r="942">
      <c r="A942" s="10" t="s">
        <v>376</v>
      </c>
      <c r="B942" s="19">
        <v>0.021087962962962965</v>
      </c>
      <c r="C942" s="10" t="s">
        <v>82</v>
      </c>
      <c r="D942" s="10" t="s">
        <v>83</v>
      </c>
      <c r="E942" s="13">
        <v>11.0</v>
      </c>
      <c r="F942" s="13">
        <v>5.0</v>
      </c>
    </row>
    <row r="943">
      <c r="A943" s="10" t="s">
        <v>376</v>
      </c>
      <c r="B943" s="19">
        <v>0.02380787037037037</v>
      </c>
      <c r="C943" s="10" t="s">
        <v>82</v>
      </c>
      <c r="D943" s="10" t="s">
        <v>67</v>
      </c>
      <c r="E943" s="13">
        <v>10.0</v>
      </c>
      <c r="F943" s="13">
        <v>7.0</v>
      </c>
    </row>
    <row r="944">
      <c r="A944" s="10" t="s">
        <v>376</v>
      </c>
      <c r="B944" s="19">
        <v>0.027708333333333335</v>
      </c>
      <c r="C944" s="10" t="s">
        <v>84</v>
      </c>
      <c r="D944" s="10" t="s">
        <v>67</v>
      </c>
      <c r="E944" s="13">
        <v>8.0</v>
      </c>
      <c r="F944" s="13">
        <v>10.0</v>
      </c>
    </row>
    <row r="945">
      <c r="A945" s="10" t="s">
        <v>376</v>
      </c>
      <c r="B945" s="19">
        <v>0.029444444444444443</v>
      </c>
      <c r="C945" s="10" t="s">
        <v>70</v>
      </c>
      <c r="D945" s="10" t="s">
        <v>83</v>
      </c>
      <c r="E945" s="13">
        <v>22.0</v>
      </c>
      <c r="F945" s="13">
        <v>18.0</v>
      </c>
    </row>
    <row r="946">
      <c r="A946" s="10" t="s">
        <v>376</v>
      </c>
      <c r="B946" s="19">
        <v>0.031226851851851853</v>
      </c>
      <c r="C946" s="10" t="s">
        <v>82</v>
      </c>
      <c r="D946" s="10" t="s">
        <v>67</v>
      </c>
      <c r="E946" s="13">
        <v>19.0</v>
      </c>
      <c r="F946" s="13">
        <v>16.0</v>
      </c>
    </row>
    <row r="947">
      <c r="A947" s="10" t="s">
        <v>376</v>
      </c>
      <c r="B947" s="19">
        <v>0.03142361111111111</v>
      </c>
      <c r="C947" s="10" t="s">
        <v>84</v>
      </c>
      <c r="D947" s="10" t="s">
        <v>83</v>
      </c>
      <c r="E947" s="13">
        <v>13.0</v>
      </c>
      <c r="F947" s="16"/>
    </row>
    <row r="948">
      <c r="A948" s="10" t="s">
        <v>376</v>
      </c>
      <c r="B948" s="19">
        <v>0.03229166666666667</v>
      </c>
      <c r="C948" s="10" t="s">
        <v>74</v>
      </c>
      <c r="D948" s="10" t="s">
        <v>131</v>
      </c>
      <c r="E948" s="13">
        <v>22.0</v>
      </c>
      <c r="F948" s="13">
        <v>19.0</v>
      </c>
    </row>
    <row r="949">
      <c r="A949" s="10" t="s">
        <v>376</v>
      </c>
      <c r="B949" s="19">
        <v>0.0356712962962963</v>
      </c>
      <c r="C949" s="10" t="s">
        <v>74</v>
      </c>
      <c r="D949" s="10" t="s">
        <v>83</v>
      </c>
      <c r="E949" s="13" t="s">
        <v>88</v>
      </c>
      <c r="F949" s="13">
        <v>1.0</v>
      </c>
    </row>
    <row r="950">
      <c r="A950" s="10" t="s">
        <v>376</v>
      </c>
      <c r="B950" s="19">
        <v>0.039733796296296295</v>
      </c>
      <c r="C950" s="10" t="s">
        <v>74</v>
      </c>
      <c r="D950" s="10" t="s">
        <v>87</v>
      </c>
      <c r="E950" s="13">
        <v>20.0</v>
      </c>
      <c r="F950" s="13">
        <v>16.0</v>
      </c>
    </row>
    <row r="951">
      <c r="A951" s="10" t="s">
        <v>376</v>
      </c>
      <c r="B951" s="19">
        <v>0.039733796296296295</v>
      </c>
      <c r="C951" s="10" t="s">
        <v>66</v>
      </c>
      <c r="D951" s="10" t="s">
        <v>87</v>
      </c>
      <c r="E951" s="13" t="s">
        <v>68</v>
      </c>
      <c r="F951" s="13">
        <v>20.0</v>
      </c>
    </row>
    <row r="952">
      <c r="A952" s="10" t="s">
        <v>376</v>
      </c>
      <c r="B952" s="19">
        <v>0.039907407407407405</v>
      </c>
      <c r="C952" s="10" t="s">
        <v>84</v>
      </c>
      <c r="D952" s="10" t="s">
        <v>87</v>
      </c>
      <c r="E952" s="13">
        <v>17.0</v>
      </c>
      <c r="F952" s="13">
        <v>15.0</v>
      </c>
    </row>
    <row r="953">
      <c r="A953" s="10" t="s">
        <v>376</v>
      </c>
      <c r="B953" s="19">
        <v>0.039907407407407405</v>
      </c>
      <c r="C953" s="10" t="s">
        <v>70</v>
      </c>
      <c r="D953" s="10" t="s">
        <v>87</v>
      </c>
      <c r="E953" s="13">
        <v>19.0</v>
      </c>
      <c r="F953" s="13">
        <v>15.0</v>
      </c>
    </row>
    <row r="954">
      <c r="A954" s="10" t="s">
        <v>376</v>
      </c>
      <c r="B954" s="19">
        <v>0.04005787037037037</v>
      </c>
      <c r="C954" s="10" t="s">
        <v>69</v>
      </c>
      <c r="D954" s="10" t="s">
        <v>87</v>
      </c>
      <c r="E954" s="13">
        <v>8.0</v>
      </c>
      <c r="F954" s="13">
        <v>5.0</v>
      </c>
    </row>
    <row r="955">
      <c r="A955" s="10" t="s">
        <v>376</v>
      </c>
      <c r="B955" s="19">
        <v>0.04006944444444444</v>
      </c>
      <c r="C955" s="10" t="s">
        <v>72</v>
      </c>
      <c r="D955" s="10" t="s">
        <v>87</v>
      </c>
      <c r="E955" s="13">
        <v>6.0</v>
      </c>
      <c r="F955" s="13">
        <v>3.0</v>
      </c>
    </row>
    <row r="956">
      <c r="A956" s="10" t="s">
        <v>376</v>
      </c>
      <c r="B956" s="19">
        <v>0.04019675925925926</v>
      </c>
      <c r="C956" s="10" t="s">
        <v>82</v>
      </c>
      <c r="D956" s="10" t="s">
        <v>87</v>
      </c>
      <c r="E956" s="13">
        <v>4.0</v>
      </c>
      <c r="F956" s="13">
        <v>3.0</v>
      </c>
    </row>
    <row r="957">
      <c r="A957" s="10" t="s">
        <v>376</v>
      </c>
      <c r="B957" s="19">
        <v>0.04175925925925926</v>
      </c>
      <c r="C957" s="10" t="s">
        <v>66</v>
      </c>
      <c r="D957" s="10" t="s">
        <v>93</v>
      </c>
      <c r="E957" s="13">
        <v>14.0</v>
      </c>
      <c r="F957" s="13">
        <v>8.0</v>
      </c>
      <c r="J957" s="10" t="s">
        <v>110</v>
      </c>
    </row>
    <row r="958">
      <c r="A958" s="10" t="s">
        <v>376</v>
      </c>
      <c r="B958" s="19">
        <v>0.041840277777777775</v>
      </c>
      <c r="C958" s="10" t="s">
        <v>66</v>
      </c>
      <c r="D958" s="10" t="s">
        <v>91</v>
      </c>
      <c r="E958" s="13">
        <v>10.0</v>
      </c>
      <c r="F958" s="16"/>
      <c r="H958" s="10" t="s">
        <v>377</v>
      </c>
      <c r="I958" s="10">
        <v>1.0</v>
      </c>
    </row>
    <row r="959">
      <c r="A959" s="10" t="s">
        <v>376</v>
      </c>
      <c r="B959" s="19">
        <v>0.04224537037037037</v>
      </c>
      <c r="C959" s="10" t="s">
        <v>66</v>
      </c>
      <c r="D959" s="10" t="s">
        <v>81</v>
      </c>
      <c r="E959" s="13">
        <v>13.0</v>
      </c>
      <c r="F959" s="13">
        <v>9.0</v>
      </c>
    </row>
    <row r="960">
      <c r="A960" s="10" t="s">
        <v>376</v>
      </c>
      <c r="B960" s="19">
        <v>0.04278935185185185</v>
      </c>
      <c r="C960" s="10" t="s">
        <v>74</v>
      </c>
      <c r="D960" s="10" t="s">
        <v>93</v>
      </c>
      <c r="E960" s="13">
        <v>19.0</v>
      </c>
      <c r="F960" s="13">
        <v>15.0</v>
      </c>
      <c r="J960" s="10" t="s">
        <v>197</v>
      </c>
    </row>
    <row r="961">
      <c r="A961" s="10" t="s">
        <v>376</v>
      </c>
      <c r="B961" s="19">
        <v>0.0428587962962963</v>
      </c>
      <c r="C961" s="10" t="s">
        <v>74</v>
      </c>
      <c r="D961" s="10" t="s">
        <v>91</v>
      </c>
      <c r="E961" s="13">
        <v>15.0</v>
      </c>
      <c r="F961" s="16"/>
      <c r="H961" s="10" t="s">
        <v>378</v>
      </c>
      <c r="I961" s="10">
        <v>1.0</v>
      </c>
    </row>
    <row r="962">
      <c r="A962" s="10" t="s">
        <v>376</v>
      </c>
      <c r="B962" s="19">
        <v>0.04332175925925926</v>
      </c>
      <c r="C962" s="10" t="s">
        <v>70</v>
      </c>
      <c r="D962" s="10" t="s">
        <v>81</v>
      </c>
      <c r="E962" s="13" t="s">
        <v>88</v>
      </c>
      <c r="F962" s="13">
        <v>1.0</v>
      </c>
    </row>
    <row r="963">
      <c r="A963" s="10" t="s">
        <v>376</v>
      </c>
      <c r="B963" s="19">
        <v>0.04332175925925926</v>
      </c>
      <c r="C963" s="10" t="s">
        <v>84</v>
      </c>
      <c r="D963" s="10" t="s">
        <v>81</v>
      </c>
      <c r="E963" s="13">
        <v>8.0</v>
      </c>
      <c r="F963" s="13">
        <v>4.0</v>
      </c>
    </row>
    <row r="964">
      <c r="A964" s="10" t="s">
        <v>376</v>
      </c>
      <c r="B964" s="19">
        <v>0.04332175925925926</v>
      </c>
      <c r="C964" s="10" t="s">
        <v>72</v>
      </c>
      <c r="D964" s="10" t="s">
        <v>81</v>
      </c>
      <c r="E964" s="13">
        <v>16.0</v>
      </c>
      <c r="F964" s="13">
        <v>14.0</v>
      </c>
    </row>
    <row r="965">
      <c r="A965" s="10" t="s">
        <v>376</v>
      </c>
      <c r="B965" s="19">
        <v>0.044409722222222225</v>
      </c>
      <c r="C965" s="10" t="s">
        <v>70</v>
      </c>
      <c r="D965" s="10" t="s">
        <v>93</v>
      </c>
      <c r="E965" s="13">
        <v>22.0</v>
      </c>
      <c r="F965" s="13">
        <v>16.0</v>
      </c>
      <c r="J965" s="10" t="s">
        <v>148</v>
      </c>
    </row>
    <row r="966">
      <c r="A966" s="10" t="s">
        <v>376</v>
      </c>
      <c r="B966" s="19">
        <v>0.04429398148148148</v>
      </c>
      <c r="C966" s="10" t="s">
        <v>70</v>
      </c>
      <c r="D966" s="10" t="s">
        <v>91</v>
      </c>
      <c r="E966" s="13">
        <v>8.0</v>
      </c>
      <c r="F966" s="16"/>
      <c r="H966" s="10" t="s">
        <v>379</v>
      </c>
      <c r="I966" s="10">
        <v>1.0</v>
      </c>
    </row>
    <row r="967">
      <c r="A967" s="10" t="s">
        <v>376</v>
      </c>
      <c r="B967" s="19">
        <v>0.044780092592592594</v>
      </c>
      <c r="C967" s="10" t="s">
        <v>70</v>
      </c>
      <c r="D967" s="10" t="s">
        <v>93</v>
      </c>
      <c r="E967" s="13" t="s">
        <v>68</v>
      </c>
      <c r="F967" s="13">
        <v>20.0</v>
      </c>
      <c r="J967" s="10" t="s">
        <v>99</v>
      </c>
    </row>
    <row r="968">
      <c r="A968" s="10" t="s">
        <v>376</v>
      </c>
      <c r="B968" s="19">
        <v>0.04487268518518518</v>
      </c>
      <c r="C968" s="10" t="s">
        <v>70</v>
      </c>
      <c r="D968" s="10" t="s">
        <v>91</v>
      </c>
      <c r="E968" s="13">
        <v>6.0</v>
      </c>
      <c r="F968" s="16"/>
      <c r="H968" s="10" t="s">
        <v>380</v>
      </c>
    </row>
    <row r="969">
      <c r="A969" s="10" t="s">
        <v>376</v>
      </c>
      <c r="B969" s="19">
        <v>0.045925925925925926</v>
      </c>
      <c r="C969" s="10" t="s">
        <v>84</v>
      </c>
      <c r="D969" s="10" t="s">
        <v>93</v>
      </c>
      <c r="E969" s="13">
        <v>23.0</v>
      </c>
      <c r="F969" s="13">
        <v>18.0</v>
      </c>
      <c r="J969" s="10" t="s">
        <v>381</v>
      </c>
    </row>
    <row r="970">
      <c r="A970" s="10" t="s">
        <v>376</v>
      </c>
      <c r="B970" s="19">
        <v>0.04811342592592593</v>
      </c>
      <c r="C970" s="10" t="s">
        <v>69</v>
      </c>
      <c r="D970" s="10" t="s">
        <v>93</v>
      </c>
      <c r="E970" s="13">
        <v>21.0</v>
      </c>
      <c r="F970" s="13">
        <v>16.0</v>
      </c>
      <c r="J970" s="10" t="s">
        <v>382</v>
      </c>
    </row>
    <row r="971">
      <c r="A971" s="10" t="s">
        <v>376</v>
      </c>
      <c r="B971" s="19">
        <v>0.04832175925925926</v>
      </c>
      <c r="C971" s="10" t="s">
        <v>69</v>
      </c>
      <c r="D971" s="10" t="s">
        <v>91</v>
      </c>
      <c r="E971" s="13">
        <v>7.0</v>
      </c>
      <c r="F971" s="16"/>
      <c r="H971" s="10" t="s">
        <v>383</v>
      </c>
      <c r="I971" s="10">
        <v>1.0</v>
      </c>
    </row>
    <row r="972">
      <c r="A972" s="10" t="s">
        <v>376</v>
      </c>
      <c r="B972" s="19">
        <v>0.04864583333333333</v>
      </c>
      <c r="C972" s="10" t="s">
        <v>84</v>
      </c>
      <c r="D972" s="10" t="s">
        <v>81</v>
      </c>
      <c r="E972" s="13">
        <v>19.0</v>
      </c>
      <c r="F972" s="13">
        <v>15.0</v>
      </c>
    </row>
    <row r="973">
      <c r="A973" s="10" t="s">
        <v>376</v>
      </c>
      <c r="B973" s="19">
        <v>0.04864583333333333</v>
      </c>
      <c r="C973" s="10" t="s">
        <v>69</v>
      </c>
      <c r="D973" s="10" t="s">
        <v>81</v>
      </c>
      <c r="E973" s="13">
        <v>5.0</v>
      </c>
      <c r="F973" s="13">
        <v>3.0</v>
      </c>
    </row>
    <row r="974">
      <c r="A974" s="10" t="s">
        <v>376</v>
      </c>
      <c r="B974" s="19">
        <v>0.04864583333333333</v>
      </c>
      <c r="C974" s="10" t="s">
        <v>82</v>
      </c>
      <c r="D974" s="10" t="s">
        <v>81</v>
      </c>
      <c r="E974" s="13">
        <v>8.0</v>
      </c>
      <c r="F974" s="13">
        <v>6.0</v>
      </c>
    </row>
    <row r="975">
      <c r="A975" s="10" t="s">
        <v>376</v>
      </c>
      <c r="B975" s="19">
        <v>0.049479166666666664</v>
      </c>
      <c r="C975" s="10" t="s">
        <v>72</v>
      </c>
      <c r="D975" s="10" t="s">
        <v>93</v>
      </c>
      <c r="E975" s="13">
        <v>12.0</v>
      </c>
      <c r="F975" s="13">
        <v>7.0</v>
      </c>
      <c r="H975" s="10" t="s">
        <v>384</v>
      </c>
      <c r="J975" s="10" t="s">
        <v>385</v>
      </c>
    </row>
    <row r="976">
      <c r="A976" s="10" t="s">
        <v>376</v>
      </c>
      <c r="B976" s="19">
        <v>0.04988425925925926</v>
      </c>
      <c r="C976" s="10" t="s">
        <v>72</v>
      </c>
      <c r="D976" s="10" t="s">
        <v>93</v>
      </c>
      <c r="E976" s="13">
        <v>12.0</v>
      </c>
      <c r="F976" s="13">
        <v>7.0</v>
      </c>
      <c r="H976" s="10" t="s">
        <v>384</v>
      </c>
      <c r="J976" s="10" t="s">
        <v>381</v>
      </c>
    </row>
    <row r="977">
      <c r="A977" s="10" t="s">
        <v>376</v>
      </c>
      <c r="B977" s="19">
        <v>0.050555555555555555</v>
      </c>
      <c r="C977" s="10" t="s">
        <v>82</v>
      </c>
      <c r="D977" s="10" t="s">
        <v>89</v>
      </c>
      <c r="E977" s="13">
        <v>13.0</v>
      </c>
      <c r="F977" s="13">
        <v>7.0</v>
      </c>
      <c r="J977" s="10" t="s">
        <v>151</v>
      </c>
    </row>
    <row r="978">
      <c r="A978" s="10" t="s">
        <v>376</v>
      </c>
      <c r="B978" s="19">
        <v>0.05068287037037037</v>
      </c>
      <c r="C978" s="10" t="s">
        <v>82</v>
      </c>
      <c r="D978" s="10" t="s">
        <v>91</v>
      </c>
      <c r="E978" s="13">
        <v>5.0</v>
      </c>
      <c r="F978" s="16"/>
      <c r="H978" s="10" t="s">
        <v>386</v>
      </c>
      <c r="I978" s="10">
        <v>1.0</v>
      </c>
    </row>
    <row r="979">
      <c r="A979" s="10" t="s">
        <v>376</v>
      </c>
      <c r="B979" s="19">
        <v>0.05133101851851852</v>
      </c>
      <c r="C979" s="10" t="s">
        <v>74</v>
      </c>
      <c r="D979" s="10" t="s">
        <v>93</v>
      </c>
      <c r="E979" s="13">
        <v>18.0</v>
      </c>
      <c r="F979" s="13">
        <v>12.0</v>
      </c>
      <c r="J979" s="10" t="s">
        <v>197</v>
      </c>
    </row>
    <row r="980">
      <c r="A980" s="10" t="s">
        <v>376</v>
      </c>
      <c r="B980" s="19">
        <v>0.05158564814814815</v>
      </c>
      <c r="C980" s="10" t="s">
        <v>74</v>
      </c>
      <c r="D980" s="10" t="s">
        <v>91</v>
      </c>
      <c r="E980" s="13" t="s">
        <v>75</v>
      </c>
      <c r="F980" s="16"/>
      <c r="H980" s="10" t="s">
        <v>387</v>
      </c>
      <c r="I980" s="10">
        <v>1.0</v>
      </c>
      <c r="J980" s="10" t="s">
        <v>119</v>
      </c>
    </row>
    <row r="981">
      <c r="A981" s="10" t="s">
        <v>376</v>
      </c>
      <c r="B981" s="19">
        <v>0.05224537037037037</v>
      </c>
      <c r="C981" s="10" t="s">
        <v>70</v>
      </c>
      <c r="D981" s="10" t="s">
        <v>81</v>
      </c>
      <c r="E981" s="13" t="s">
        <v>88</v>
      </c>
      <c r="F981" s="13">
        <v>1.0</v>
      </c>
    </row>
    <row r="982">
      <c r="A982" s="10" t="s">
        <v>376</v>
      </c>
      <c r="B982" s="19">
        <v>0.06005787037037037</v>
      </c>
      <c r="C982" s="10" t="s">
        <v>69</v>
      </c>
      <c r="D982" s="10" t="s">
        <v>120</v>
      </c>
      <c r="E982" s="13">
        <v>8.0</v>
      </c>
      <c r="F982" s="16"/>
      <c r="J982" s="10" t="s">
        <v>388</v>
      </c>
    </row>
    <row r="983">
      <c r="A983" s="10" t="s">
        <v>376</v>
      </c>
      <c r="B983" s="19">
        <v>0.05534722222222222</v>
      </c>
      <c r="C983" s="10" t="s">
        <v>72</v>
      </c>
      <c r="D983" s="10" t="s">
        <v>131</v>
      </c>
      <c r="E983" s="13" t="s">
        <v>75</v>
      </c>
      <c r="F983" s="13" t="s">
        <v>75</v>
      </c>
      <c r="J983" s="10" t="s">
        <v>85</v>
      </c>
    </row>
    <row r="984">
      <c r="A984" s="10" t="s">
        <v>376</v>
      </c>
      <c r="B984" s="19">
        <v>0.05534722222222222</v>
      </c>
      <c r="C984" s="10" t="s">
        <v>72</v>
      </c>
      <c r="D984" s="10" t="s">
        <v>131</v>
      </c>
      <c r="E984" s="13">
        <v>9.0</v>
      </c>
      <c r="F984" s="13">
        <v>9.0</v>
      </c>
      <c r="J984" s="10" t="s">
        <v>86</v>
      </c>
    </row>
    <row r="985">
      <c r="A985" s="10" t="s">
        <v>376</v>
      </c>
      <c r="B985" s="19">
        <v>0.05696759259259259</v>
      </c>
      <c r="C985" s="10" t="s">
        <v>84</v>
      </c>
      <c r="D985" s="10" t="s">
        <v>125</v>
      </c>
      <c r="E985" s="13" t="s">
        <v>75</v>
      </c>
      <c r="F985" s="13" t="s">
        <v>75</v>
      </c>
      <c r="J985" s="10" t="s">
        <v>85</v>
      </c>
    </row>
    <row r="986">
      <c r="A986" s="10" t="s">
        <v>376</v>
      </c>
      <c r="B986" s="19">
        <v>0.05696759259259259</v>
      </c>
      <c r="C986" s="10" t="s">
        <v>84</v>
      </c>
      <c r="D986" s="10" t="s">
        <v>125</v>
      </c>
      <c r="E986" s="13">
        <v>15.0</v>
      </c>
      <c r="F986" s="16"/>
      <c r="J986" s="10" t="s">
        <v>86</v>
      </c>
    </row>
    <row r="987">
      <c r="A987" s="10" t="s">
        <v>376</v>
      </c>
      <c r="B987" s="19">
        <v>0.057025462962962965</v>
      </c>
      <c r="C987" s="10" t="s">
        <v>72</v>
      </c>
      <c r="D987" s="10" t="s">
        <v>125</v>
      </c>
      <c r="E987" s="13">
        <v>12.0</v>
      </c>
      <c r="F987" s="13">
        <v>9.0</v>
      </c>
    </row>
    <row r="988">
      <c r="A988" s="10" t="s">
        <v>376</v>
      </c>
      <c r="B988" s="19">
        <v>0.057060185185185186</v>
      </c>
      <c r="C988" s="10" t="s">
        <v>74</v>
      </c>
      <c r="D988" s="10" t="s">
        <v>125</v>
      </c>
      <c r="E988" s="13">
        <v>10.0</v>
      </c>
      <c r="F988" s="13">
        <v>2.0</v>
      </c>
    </row>
    <row r="989">
      <c r="A989" s="10" t="s">
        <v>376</v>
      </c>
      <c r="B989" s="19">
        <v>0.05708333333333333</v>
      </c>
      <c r="C989" s="10" t="s">
        <v>69</v>
      </c>
      <c r="D989" s="10" t="s">
        <v>125</v>
      </c>
      <c r="E989" s="13">
        <v>8.0</v>
      </c>
      <c r="F989" s="13">
        <v>5.0</v>
      </c>
    </row>
    <row r="990">
      <c r="A990" s="10" t="s">
        <v>376</v>
      </c>
      <c r="B990" s="19">
        <v>0.05709490740740741</v>
      </c>
      <c r="C990" s="10" t="s">
        <v>82</v>
      </c>
      <c r="D990" s="10" t="s">
        <v>125</v>
      </c>
      <c r="E990" s="13">
        <v>16.0</v>
      </c>
      <c r="F990" s="13">
        <v>15.0</v>
      </c>
    </row>
    <row r="991">
      <c r="A991" s="10" t="s">
        <v>376</v>
      </c>
      <c r="B991" s="19">
        <v>0.05710648148148148</v>
      </c>
      <c r="C991" s="10" t="s">
        <v>70</v>
      </c>
      <c r="D991" s="10" t="s">
        <v>125</v>
      </c>
      <c r="E991" s="13">
        <v>18.0</v>
      </c>
      <c r="F991" s="13">
        <v>12.0</v>
      </c>
    </row>
    <row r="992">
      <c r="A992" s="10" t="s">
        <v>376</v>
      </c>
      <c r="B992" s="19">
        <v>0.057118055555555554</v>
      </c>
      <c r="C992" s="10" t="s">
        <v>66</v>
      </c>
      <c r="D992" s="10" t="s">
        <v>125</v>
      </c>
      <c r="E992" s="13">
        <v>18.0</v>
      </c>
      <c r="F992" s="13">
        <v>18.0</v>
      </c>
    </row>
    <row r="993">
      <c r="A993" s="10" t="s">
        <v>376</v>
      </c>
      <c r="B993" s="19">
        <v>0.057951388888888886</v>
      </c>
      <c r="C993" s="10" t="s">
        <v>69</v>
      </c>
      <c r="D993" s="10" t="s">
        <v>67</v>
      </c>
      <c r="E993" s="13">
        <v>15.0</v>
      </c>
      <c r="F993" s="13">
        <v>12.0</v>
      </c>
    </row>
    <row r="994">
      <c r="A994" s="10" t="s">
        <v>376</v>
      </c>
      <c r="B994" s="19">
        <v>0.05884259259259259</v>
      </c>
      <c r="C994" s="10" t="s">
        <v>66</v>
      </c>
      <c r="D994" s="10" t="s">
        <v>67</v>
      </c>
      <c r="E994" s="13" t="s">
        <v>75</v>
      </c>
      <c r="F994" s="13" t="s">
        <v>75</v>
      </c>
      <c r="J994" s="10" t="s">
        <v>160</v>
      </c>
    </row>
    <row r="995">
      <c r="A995" s="10" t="s">
        <v>376</v>
      </c>
      <c r="B995" s="19">
        <v>0.05884259259259259</v>
      </c>
      <c r="C995" s="10" t="s">
        <v>66</v>
      </c>
      <c r="D995" s="10" t="s">
        <v>67</v>
      </c>
      <c r="E995" s="13">
        <v>14.0</v>
      </c>
      <c r="F995" s="13">
        <v>14.0</v>
      </c>
      <c r="J995" s="10" t="s">
        <v>161</v>
      </c>
    </row>
    <row r="996">
      <c r="A996" s="10" t="s">
        <v>376</v>
      </c>
      <c r="B996" s="19">
        <v>0.06648148148148147</v>
      </c>
      <c r="C996" s="10" t="s">
        <v>74</v>
      </c>
      <c r="D996" s="10" t="s">
        <v>67</v>
      </c>
      <c r="E996" s="13" t="s">
        <v>75</v>
      </c>
      <c r="F996" s="13" t="s">
        <v>75</v>
      </c>
      <c r="J996" s="10" t="s">
        <v>161</v>
      </c>
    </row>
    <row r="997">
      <c r="A997" s="10" t="s">
        <v>376</v>
      </c>
      <c r="B997" s="19">
        <v>0.06648148148148147</v>
      </c>
      <c r="C997" s="10" t="s">
        <v>74</v>
      </c>
      <c r="D997" s="10" t="s">
        <v>67</v>
      </c>
      <c r="E997" s="13" t="s">
        <v>88</v>
      </c>
      <c r="F997" s="13">
        <v>1.0</v>
      </c>
      <c r="J997" s="10" t="s">
        <v>160</v>
      </c>
    </row>
    <row r="998">
      <c r="A998" s="10" t="s">
        <v>376</v>
      </c>
      <c r="B998" s="19">
        <v>0.06724537037037037</v>
      </c>
      <c r="C998" s="10" t="s">
        <v>84</v>
      </c>
      <c r="D998" s="10" t="s">
        <v>83</v>
      </c>
      <c r="E998" s="13">
        <v>18.0</v>
      </c>
      <c r="F998" s="16"/>
    </row>
    <row r="999">
      <c r="A999" s="10" t="s">
        <v>376</v>
      </c>
      <c r="B999" s="19">
        <v>0.06829861111111112</v>
      </c>
      <c r="C999" s="10" t="s">
        <v>66</v>
      </c>
      <c r="D999" s="10" t="s">
        <v>128</v>
      </c>
      <c r="E999" s="13">
        <v>10.0</v>
      </c>
      <c r="F999" s="13">
        <v>12.0</v>
      </c>
    </row>
    <row r="1000">
      <c r="A1000" s="10" t="s">
        <v>376</v>
      </c>
      <c r="B1000" s="19">
        <v>0.06887731481481481</v>
      </c>
      <c r="C1000" s="10" t="s">
        <v>82</v>
      </c>
      <c r="D1000" s="10" t="s">
        <v>67</v>
      </c>
      <c r="E1000" s="13" t="s">
        <v>88</v>
      </c>
      <c r="F1000" s="13">
        <v>1.0</v>
      </c>
    </row>
    <row r="1001">
      <c r="A1001" s="10" t="s">
        <v>376</v>
      </c>
      <c r="B1001" s="19">
        <v>0.06979166666666667</v>
      </c>
      <c r="C1001" s="10" t="s">
        <v>69</v>
      </c>
      <c r="D1001" s="10" t="s">
        <v>93</v>
      </c>
      <c r="E1001" s="13" t="s">
        <v>75</v>
      </c>
      <c r="F1001" s="13" t="s">
        <v>75</v>
      </c>
      <c r="J1001" s="10" t="s">
        <v>382</v>
      </c>
    </row>
    <row r="1002">
      <c r="A1002" s="10" t="s">
        <v>376</v>
      </c>
      <c r="B1002" s="19">
        <v>0.06988425925925926</v>
      </c>
      <c r="C1002" s="10" t="s">
        <v>69</v>
      </c>
      <c r="D1002" s="10" t="s">
        <v>91</v>
      </c>
      <c r="E1002" s="13">
        <v>7.0</v>
      </c>
      <c r="F1002" s="16"/>
      <c r="H1002" s="10" t="s">
        <v>389</v>
      </c>
    </row>
    <row r="1003">
      <c r="A1003" s="10" t="s">
        <v>376</v>
      </c>
      <c r="B1003" s="19">
        <v>0.07118055555555555</v>
      </c>
      <c r="C1003" s="10" t="s">
        <v>72</v>
      </c>
      <c r="D1003" s="10" t="s">
        <v>67</v>
      </c>
      <c r="E1003" s="13">
        <v>6.0</v>
      </c>
      <c r="F1003" s="13">
        <v>3.0</v>
      </c>
    </row>
    <row r="1004">
      <c r="A1004" s="10" t="s">
        <v>376</v>
      </c>
      <c r="B1004" s="19">
        <v>0.08604166666666667</v>
      </c>
      <c r="C1004" s="10" t="s">
        <v>66</v>
      </c>
      <c r="D1004" s="10" t="s">
        <v>67</v>
      </c>
      <c r="E1004" s="13">
        <v>10.0</v>
      </c>
      <c r="F1004" s="13">
        <v>10.0</v>
      </c>
    </row>
    <row r="1005">
      <c r="A1005" s="10" t="s">
        <v>376</v>
      </c>
      <c r="B1005" s="19">
        <v>0.08688657407407407</v>
      </c>
      <c r="C1005" s="10" t="s">
        <v>70</v>
      </c>
      <c r="D1005" s="10" t="s">
        <v>67</v>
      </c>
      <c r="E1005" s="13" t="s">
        <v>68</v>
      </c>
      <c r="F1005" s="13">
        <v>20.0</v>
      </c>
    </row>
    <row r="1006">
      <c r="A1006" s="10" t="s">
        <v>376</v>
      </c>
      <c r="B1006" s="19">
        <v>0.08868055555555555</v>
      </c>
      <c r="C1006" s="10" t="s">
        <v>66</v>
      </c>
      <c r="D1006" s="10" t="s">
        <v>81</v>
      </c>
      <c r="E1006" s="13">
        <v>17.0</v>
      </c>
      <c r="F1006" s="13">
        <v>13.0</v>
      </c>
    </row>
    <row r="1007">
      <c r="A1007" s="10" t="s">
        <v>376</v>
      </c>
      <c r="B1007" s="19">
        <v>0.08983796296296297</v>
      </c>
      <c r="C1007" s="10" t="s">
        <v>69</v>
      </c>
      <c r="D1007" s="10" t="s">
        <v>87</v>
      </c>
      <c r="E1007" s="13">
        <v>22.0</v>
      </c>
      <c r="F1007" s="13">
        <v>19.0</v>
      </c>
    </row>
    <row r="1008">
      <c r="A1008" s="10" t="s">
        <v>376</v>
      </c>
      <c r="B1008" s="19">
        <v>0.08996527777777778</v>
      </c>
      <c r="C1008" s="10" t="s">
        <v>82</v>
      </c>
      <c r="D1008" s="10" t="s">
        <v>87</v>
      </c>
      <c r="E1008" s="13">
        <v>15.0</v>
      </c>
      <c r="F1008" s="13">
        <v>14.0</v>
      </c>
    </row>
    <row r="1009">
      <c r="A1009" s="10" t="s">
        <v>376</v>
      </c>
      <c r="B1009" s="19">
        <v>0.08998842592592593</v>
      </c>
      <c r="C1009" s="10" t="s">
        <v>66</v>
      </c>
      <c r="D1009" s="10" t="s">
        <v>87</v>
      </c>
      <c r="E1009" s="13">
        <v>15.0</v>
      </c>
      <c r="F1009" s="13">
        <v>15.0</v>
      </c>
    </row>
    <row r="1010">
      <c r="A1010" s="10" t="s">
        <v>376</v>
      </c>
      <c r="B1010" s="19">
        <v>0.09024305555555556</v>
      </c>
      <c r="C1010" s="10" t="s">
        <v>70</v>
      </c>
      <c r="D1010" s="10" t="s">
        <v>87</v>
      </c>
      <c r="E1010" s="13">
        <v>13.0</v>
      </c>
      <c r="F1010" s="13">
        <v>9.0</v>
      </c>
    </row>
    <row r="1011">
      <c r="A1011" s="10" t="s">
        <v>376</v>
      </c>
      <c r="B1011" s="19">
        <v>0.09025462962962963</v>
      </c>
      <c r="C1011" s="10" t="s">
        <v>72</v>
      </c>
      <c r="D1011" s="10" t="s">
        <v>87</v>
      </c>
      <c r="E1011" s="13">
        <v>13.0</v>
      </c>
      <c r="F1011" s="13">
        <v>10.0</v>
      </c>
    </row>
    <row r="1012">
      <c r="A1012" s="10" t="s">
        <v>376</v>
      </c>
      <c r="B1012" s="19">
        <v>0.09033564814814815</v>
      </c>
      <c r="C1012" s="10" t="s">
        <v>84</v>
      </c>
      <c r="D1012" s="10" t="s">
        <v>87</v>
      </c>
      <c r="E1012" s="13">
        <v>7.0</v>
      </c>
      <c r="F1012" s="13">
        <v>5.0</v>
      </c>
    </row>
    <row r="1013">
      <c r="A1013" s="10" t="s">
        <v>376</v>
      </c>
      <c r="B1013" s="19">
        <v>0.0903587962962963</v>
      </c>
      <c r="C1013" s="10" t="s">
        <v>74</v>
      </c>
      <c r="D1013" s="10" t="s">
        <v>87</v>
      </c>
      <c r="E1013" s="13" t="s">
        <v>88</v>
      </c>
      <c r="F1013" s="13">
        <v>1.0</v>
      </c>
    </row>
    <row r="1014">
      <c r="A1014" s="10" t="s">
        <v>376</v>
      </c>
      <c r="B1014" s="19">
        <v>0.0933912037037037</v>
      </c>
      <c r="C1014" s="10" t="s">
        <v>66</v>
      </c>
      <c r="D1014" s="10" t="s">
        <v>89</v>
      </c>
      <c r="E1014" s="13">
        <v>17.0</v>
      </c>
      <c r="F1014" s="13">
        <v>11.0</v>
      </c>
      <c r="J1014" s="10" t="s">
        <v>171</v>
      </c>
    </row>
    <row r="1015">
      <c r="A1015" s="10" t="s">
        <v>376</v>
      </c>
      <c r="B1015" s="19">
        <v>0.0944212962962963</v>
      </c>
      <c r="C1015" s="10" t="s">
        <v>66</v>
      </c>
      <c r="D1015" s="10" t="s">
        <v>81</v>
      </c>
      <c r="E1015" s="13">
        <v>8.0</v>
      </c>
      <c r="F1015" s="13">
        <v>4.0</v>
      </c>
    </row>
    <row r="1016">
      <c r="A1016" s="10" t="s">
        <v>376</v>
      </c>
      <c r="B1016" s="19">
        <v>0.09549768518518519</v>
      </c>
      <c r="C1016" s="10" t="s">
        <v>70</v>
      </c>
      <c r="D1016" s="10" t="s">
        <v>79</v>
      </c>
      <c r="E1016" s="13" t="s">
        <v>68</v>
      </c>
      <c r="F1016" s="13">
        <v>20.0</v>
      </c>
    </row>
    <row r="1017">
      <c r="A1017" s="10" t="s">
        <v>376</v>
      </c>
      <c r="B1017" s="19">
        <v>0.0977662037037037</v>
      </c>
      <c r="C1017" s="10" t="s">
        <v>84</v>
      </c>
      <c r="D1017" s="10" t="s">
        <v>93</v>
      </c>
      <c r="E1017" s="13">
        <v>23.0</v>
      </c>
      <c r="F1017" s="13">
        <v>18.0</v>
      </c>
      <c r="J1017" s="10" t="s">
        <v>390</v>
      </c>
    </row>
    <row r="1018">
      <c r="A1018" s="10" t="s">
        <v>376</v>
      </c>
      <c r="B1018" s="19">
        <v>0.09822916666666667</v>
      </c>
      <c r="C1018" s="10" t="s">
        <v>84</v>
      </c>
      <c r="D1018" s="10" t="s">
        <v>91</v>
      </c>
      <c r="E1018" s="13">
        <v>14.0</v>
      </c>
      <c r="F1018" s="16"/>
      <c r="H1018" s="10" t="s">
        <v>391</v>
      </c>
    </row>
    <row r="1019">
      <c r="A1019" s="10" t="s">
        <v>376</v>
      </c>
      <c r="B1019" s="19">
        <v>0.09878472222222222</v>
      </c>
      <c r="C1019" s="10" t="s">
        <v>74</v>
      </c>
      <c r="D1019" s="10" t="s">
        <v>93</v>
      </c>
      <c r="E1019" s="13">
        <v>18.0</v>
      </c>
      <c r="F1019" s="13">
        <v>12.0</v>
      </c>
      <c r="J1019" s="10" t="s">
        <v>197</v>
      </c>
    </row>
    <row r="1020">
      <c r="A1020" s="10" t="s">
        <v>376</v>
      </c>
      <c r="B1020" s="19">
        <v>0.09896990740740741</v>
      </c>
      <c r="C1020" s="10" t="s">
        <v>74</v>
      </c>
      <c r="D1020" s="10" t="s">
        <v>91</v>
      </c>
      <c r="E1020" s="13">
        <v>17.0</v>
      </c>
      <c r="F1020" s="16"/>
      <c r="H1020" s="10" t="s">
        <v>392</v>
      </c>
    </row>
    <row r="1021">
      <c r="A1021" s="10" t="s">
        <v>376</v>
      </c>
      <c r="B1021" s="19">
        <v>0.09951388888888889</v>
      </c>
      <c r="C1021" s="10" t="s">
        <v>74</v>
      </c>
      <c r="D1021" s="10" t="s">
        <v>125</v>
      </c>
      <c r="E1021" s="13">
        <v>15.0</v>
      </c>
      <c r="F1021" s="13">
        <v>7.0</v>
      </c>
    </row>
    <row r="1022">
      <c r="A1022" s="10" t="s">
        <v>376</v>
      </c>
      <c r="B1022" s="19">
        <v>0.10092592592592593</v>
      </c>
      <c r="C1022" s="10" t="s">
        <v>69</v>
      </c>
      <c r="D1022" s="10" t="s">
        <v>91</v>
      </c>
      <c r="E1022" s="13">
        <v>2.0</v>
      </c>
      <c r="F1022" s="16"/>
      <c r="H1022" s="10" t="s">
        <v>393</v>
      </c>
    </row>
    <row r="1023">
      <c r="A1023" s="10" t="s">
        <v>376</v>
      </c>
      <c r="B1023" s="19">
        <v>0.10164351851851852</v>
      </c>
      <c r="C1023" s="10" t="s">
        <v>82</v>
      </c>
      <c r="D1023" s="10" t="s">
        <v>89</v>
      </c>
      <c r="E1023" s="13">
        <v>11.0</v>
      </c>
      <c r="F1023" s="13">
        <v>5.0</v>
      </c>
      <c r="J1023" s="10" t="s">
        <v>151</v>
      </c>
    </row>
    <row r="1024">
      <c r="A1024" s="10" t="s">
        <v>376</v>
      </c>
      <c r="B1024" s="19">
        <v>0.10251157407407407</v>
      </c>
      <c r="C1024" s="10" t="s">
        <v>66</v>
      </c>
      <c r="D1024" s="10" t="s">
        <v>89</v>
      </c>
      <c r="E1024" s="13" t="s">
        <v>75</v>
      </c>
      <c r="F1024" s="13" t="s">
        <v>75</v>
      </c>
      <c r="J1024" s="10" t="s">
        <v>160</v>
      </c>
    </row>
    <row r="1025">
      <c r="A1025" s="10" t="s">
        <v>376</v>
      </c>
      <c r="B1025" s="19">
        <v>0.10251157407407407</v>
      </c>
      <c r="C1025" s="10" t="s">
        <v>66</v>
      </c>
      <c r="D1025" s="10" t="s">
        <v>89</v>
      </c>
      <c r="E1025" s="13">
        <v>11.0</v>
      </c>
      <c r="F1025" s="13">
        <v>9.0</v>
      </c>
      <c r="J1025" s="10" t="s">
        <v>394</v>
      </c>
    </row>
    <row r="1026">
      <c r="A1026" s="10" t="s">
        <v>376</v>
      </c>
      <c r="B1026" s="19">
        <v>0.10256944444444445</v>
      </c>
      <c r="C1026" s="10" t="s">
        <v>66</v>
      </c>
      <c r="D1026" s="10" t="s">
        <v>89</v>
      </c>
      <c r="E1026" s="13" t="s">
        <v>75</v>
      </c>
      <c r="F1026" s="13" t="s">
        <v>75</v>
      </c>
      <c r="J1026" s="10" t="s">
        <v>160</v>
      </c>
    </row>
    <row r="1027">
      <c r="A1027" s="10" t="s">
        <v>376</v>
      </c>
      <c r="B1027" s="19">
        <v>0.10256944444444445</v>
      </c>
      <c r="C1027" s="10" t="s">
        <v>66</v>
      </c>
      <c r="D1027" s="10" t="s">
        <v>89</v>
      </c>
      <c r="E1027" s="13" t="s">
        <v>88</v>
      </c>
      <c r="F1027" s="13">
        <v>1.0</v>
      </c>
      <c r="J1027" s="10" t="s">
        <v>394</v>
      </c>
    </row>
    <row r="1028">
      <c r="A1028" s="10" t="s">
        <v>376</v>
      </c>
      <c r="B1028" s="19">
        <v>0.10265046296296296</v>
      </c>
      <c r="C1028" s="10" t="s">
        <v>66</v>
      </c>
      <c r="D1028" s="10" t="s">
        <v>89</v>
      </c>
      <c r="E1028" s="13" t="s">
        <v>75</v>
      </c>
      <c r="F1028" s="13" t="s">
        <v>75</v>
      </c>
      <c r="J1028" s="10" t="s">
        <v>160</v>
      </c>
    </row>
    <row r="1029">
      <c r="A1029" s="10" t="s">
        <v>376</v>
      </c>
      <c r="B1029" s="19">
        <v>0.10265046296296296</v>
      </c>
      <c r="C1029" s="10" t="s">
        <v>66</v>
      </c>
      <c r="D1029" s="10" t="s">
        <v>89</v>
      </c>
      <c r="E1029" s="13">
        <v>16.0</v>
      </c>
      <c r="F1029" s="13">
        <v>14.0</v>
      </c>
      <c r="J1029" s="10" t="s">
        <v>394</v>
      </c>
    </row>
    <row r="1030">
      <c r="A1030" s="10" t="s">
        <v>376</v>
      </c>
      <c r="B1030" s="19">
        <v>0.10282407407407407</v>
      </c>
      <c r="C1030" s="10" t="s">
        <v>66</v>
      </c>
      <c r="D1030" s="10" t="s">
        <v>91</v>
      </c>
      <c r="E1030" s="13">
        <v>10.0</v>
      </c>
      <c r="F1030" s="16"/>
      <c r="H1030" s="10" t="s">
        <v>395</v>
      </c>
    </row>
    <row r="1031">
      <c r="A1031" s="10" t="s">
        <v>376</v>
      </c>
      <c r="B1031" s="19">
        <v>0.10359953703703703</v>
      </c>
      <c r="C1031" s="10" t="s">
        <v>72</v>
      </c>
      <c r="D1031" s="10" t="s">
        <v>91</v>
      </c>
      <c r="E1031" s="13">
        <v>4.0</v>
      </c>
      <c r="F1031" s="16"/>
      <c r="H1031" s="10" t="s">
        <v>396</v>
      </c>
      <c r="J1031" s="10" t="s">
        <v>397</v>
      </c>
    </row>
    <row r="1032">
      <c r="A1032" s="10" t="s">
        <v>376</v>
      </c>
      <c r="B1032" s="19">
        <v>0.10436342592592593</v>
      </c>
      <c r="C1032" s="10" t="s">
        <v>84</v>
      </c>
      <c r="D1032" s="10" t="s">
        <v>81</v>
      </c>
      <c r="E1032" s="13" t="s">
        <v>68</v>
      </c>
      <c r="F1032" s="13">
        <v>20.0</v>
      </c>
    </row>
    <row r="1033">
      <c r="A1033" s="10" t="s">
        <v>376</v>
      </c>
      <c r="B1033" s="19">
        <v>0.10793981481481481</v>
      </c>
      <c r="C1033" s="10" t="s">
        <v>69</v>
      </c>
      <c r="D1033" s="10" t="s">
        <v>120</v>
      </c>
      <c r="E1033" s="13">
        <v>6.0</v>
      </c>
      <c r="F1033" s="16"/>
      <c r="J1033" s="10" t="s">
        <v>398</v>
      </c>
    </row>
    <row r="1034">
      <c r="A1034" s="10" t="s">
        <v>376</v>
      </c>
      <c r="B1034" s="19">
        <v>0.10960648148148149</v>
      </c>
      <c r="C1034" s="10" t="s">
        <v>69</v>
      </c>
      <c r="D1034" s="10" t="s">
        <v>93</v>
      </c>
      <c r="E1034" s="13">
        <v>17.0</v>
      </c>
      <c r="F1034" s="13">
        <v>12.0</v>
      </c>
      <c r="J1034" s="10" t="s">
        <v>399</v>
      </c>
    </row>
    <row r="1035">
      <c r="A1035" s="10" t="s">
        <v>376</v>
      </c>
      <c r="B1035" s="19">
        <v>0.10972222222222222</v>
      </c>
      <c r="C1035" s="10" t="s">
        <v>69</v>
      </c>
      <c r="D1035" s="10" t="s">
        <v>91</v>
      </c>
      <c r="E1035" s="13">
        <v>7.0</v>
      </c>
      <c r="F1035" s="16"/>
      <c r="H1035" s="10" t="s">
        <v>400</v>
      </c>
    </row>
    <row r="1036">
      <c r="A1036" s="10" t="s">
        <v>376</v>
      </c>
      <c r="B1036" s="19">
        <v>0.1099537037037037</v>
      </c>
      <c r="C1036" s="10" t="s">
        <v>82</v>
      </c>
      <c r="D1036" s="10" t="s">
        <v>89</v>
      </c>
      <c r="E1036" s="13">
        <v>9.0</v>
      </c>
      <c r="F1036" s="13">
        <v>3.0</v>
      </c>
      <c r="J1036" s="10" t="s">
        <v>401</v>
      </c>
    </row>
    <row r="1037">
      <c r="A1037" s="10" t="s">
        <v>376</v>
      </c>
      <c r="B1037" s="19">
        <v>0.1103587962962963</v>
      </c>
      <c r="C1037" s="10" t="s">
        <v>74</v>
      </c>
      <c r="D1037" s="10" t="s">
        <v>93</v>
      </c>
      <c r="E1037" s="13" t="s">
        <v>75</v>
      </c>
      <c r="F1037" s="13" t="s">
        <v>75</v>
      </c>
      <c r="J1037" s="10" t="s">
        <v>160</v>
      </c>
    </row>
    <row r="1038">
      <c r="A1038" s="10" t="s">
        <v>376</v>
      </c>
      <c r="B1038" s="19">
        <v>0.1103587962962963</v>
      </c>
      <c r="C1038" s="10" t="s">
        <v>74</v>
      </c>
      <c r="D1038" s="10" t="s">
        <v>93</v>
      </c>
      <c r="E1038" s="13">
        <v>11.0</v>
      </c>
      <c r="F1038" s="13">
        <v>5.0</v>
      </c>
      <c r="J1038" s="10" t="s">
        <v>402</v>
      </c>
    </row>
    <row r="1039">
      <c r="A1039" s="10" t="s">
        <v>376</v>
      </c>
      <c r="B1039" s="19">
        <v>0.11221064814814814</v>
      </c>
      <c r="C1039" s="10" t="s">
        <v>72</v>
      </c>
      <c r="D1039" s="10" t="s">
        <v>91</v>
      </c>
      <c r="E1039" s="13">
        <v>3.0</v>
      </c>
      <c r="F1039" s="16"/>
      <c r="H1039" s="10" t="s">
        <v>403</v>
      </c>
      <c r="I1039" s="10">
        <v>1.0</v>
      </c>
      <c r="J1039" s="10" t="s">
        <v>404</v>
      </c>
    </row>
    <row r="1040">
      <c r="A1040" s="10" t="s">
        <v>376</v>
      </c>
      <c r="B1040" s="19">
        <v>0.11409722222222222</v>
      </c>
      <c r="C1040" s="10" t="s">
        <v>69</v>
      </c>
      <c r="D1040" s="10" t="s">
        <v>120</v>
      </c>
      <c r="E1040" s="13">
        <v>11.0</v>
      </c>
      <c r="F1040" s="16"/>
      <c r="J1040" s="10" t="s">
        <v>405</v>
      </c>
    </row>
    <row r="1041">
      <c r="A1041" s="10" t="s">
        <v>376</v>
      </c>
      <c r="B1041" s="19">
        <v>0.11503472222222222</v>
      </c>
      <c r="C1041" s="10" t="s">
        <v>70</v>
      </c>
      <c r="D1041" s="10" t="s">
        <v>71</v>
      </c>
      <c r="E1041" s="13">
        <v>18.0</v>
      </c>
      <c r="F1041" s="13">
        <v>13.0</v>
      </c>
    </row>
    <row r="1042">
      <c r="A1042" s="10" t="s">
        <v>376</v>
      </c>
      <c r="B1042" s="19">
        <v>0.11699074074074074</v>
      </c>
      <c r="C1042" s="10" t="s">
        <v>70</v>
      </c>
      <c r="D1042" s="10" t="s">
        <v>131</v>
      </c>
      <c r="E1042" s="13" t="s">
        <v>88</v>
      </c>
      <c r="F1042" s="13">
        <v>1.0</v>
      </c>
    </row>
    <row r="1043">
      <c r="A1043" s="10" t="s">
        <v>376</v>
      </c>
      <c r="B1043" s="19">
        <v>0.11710648148148148</v>
      </c>
      <c r="C1043" s="10" t="s">
        <v>69</v>
      </c>
      <c r="D1043" s="10" t="s">
        <v>83</v>
      </c>
      <c r="E1043" s="13">
        <v>11.0</v>
      </c>
      <c r="F1043" s="13">
        <v>10.0</v>
      </c>
    </row>
    <row r="1044">
      <c r="A1044" s="10" t="s">
        <v>376</v>
      </c>
      <c r="B1044" s="19">
        <v>0.1220138888888889</v>
      </c>
      <c r="C1044" s="10" t="s">
        <v>74</v>
      </c>
      <c r="D1044" s="10" t="s">
        <v>127</v>
      </c>
      <c r="E1044" s="13" t="s">
        <v>68</v>
      </c>
      <c r="F1044" s="13">
        <v>20.0</v>
      </c>
    </row>
    <row r="1045">
      <c r="A1045" s="10" t="s">
        <v>376</v>
      </c>
      <c r="B1045" s="19">
        <v>0.12591435185185185</v>
      </c>
      <c r="C1045" s="10" t="s">
        <v>66</v>
      </c>
      <c r="D1045" s="10" t="s">
        <v>83</v>
      </c>
      <c r="E1045" s="13">
        <v>12.0</v>
      </c>
      <c r="F1045" s="13">
        <v>8.0</v>
      </c>
    </row>
    <row r="1046">
      <c r="A1046" s="10" t="s">
        <v>376</v>
      </c>
      <c r="B1046" s="19">
        <v>0.1272222222222222</v>
      </c>
      <c r="C1046" s="10" t="s">
        <v>74</v>
      </c>
      <c r="D1046" s="10" t="s">
        <v>83</v>
      </c>
      <c r="E1046" s="13">
        <v>19.0</v>
      </c>
      <c r="F1046" s="13">
        <v>14.0</v>
      </c>
      <c r="J1046" s="10" t="s">
        <v>86</v>
      </c>
    </row>
    <row r="1047">
      <c r="A1047" s="10" t="s">
        <v>376</v>
      </c>
      <c r="B1047" s="19">
        <v>0.1272222222222222</v>
      </c>
      <c r="C1047" s="10" t="s">
        <v>74</v>
      </c>
      <c r="D1047" s="10" t="s">
        <v>83</v>
      </c>
      <c r="E1047" s="13" t="s">
        <v>75</v>
      </c>
      <c r="F1047" s="13" t="s">
        <v>75</v>
      </c>
      <c r="J1047" s="10" t="s">
        <v>85</v>
      </c>
    </row>
    <row r="1048">
      <c r="A1048" s="10" t="s">
        <v>376</v>
      </c>
      <c r="B1048" s="19">
        <v>0.1312037037037037</v>
      </c>
      <c r="C1048" s="10" t="s">
        <v>74</v>
      </c>
      <c r="D1048" s="10" t="s">
        <v>217</v>
      </c>
      <c r="E1048" s="13">
        <v>18.0</v>
      </c>
      <c r="F1048" s="13">
        <v>12.0</v>
      </c>
    </row>
    <row r="1049">
      <c r="A1049" s="10" t="s">
        <v>376</v>
      </c>
      <c r="B1049" s="19">
        <v>0.13806712962962964</v>
      </c>
      <c r="C1049" s="10" t="s">
        <v>66</v>
      </c>
      <c r="D1049" s="10" t="s">
        <v>80</v>
      </c>
      <c r="E1049" s="13">
        <v>11.0</v>
      </c>
      <c r="F1049" s="13">
        <v>5.0</v>
      </c>
    </row>
    <row r="1050">
      <c r="A1050" s="10" t="s">
        <v>376</v>
      </c>
      <c r="B1050" s="19">
        <v>0.14878472222222222</v>
      </c>
      <c r="C1050" s="10" t="s">
        <v>74</v>
      </c>
      <c r="D1050" s="10" t="s">
        <v>125</v>
      </c>
      <c r="E1050" s="13">
        <v>15.0</v>
      </c>
      <c r="F1050" s="13">
        <v>7.0</v>
      </c>
    </row>
    <row r="1051">
      <c r="A1051" s="10" t="s">
        <v>376</v>
      </c>
      <c r="B1051" s="19">
        <v>0.14903935185185185</v>
      </c>
      <c r="C1051" s="10" t="s">
        <v>72</v>
      </c>
      <c r="D1051" s="10" t="s">
        <v>67</v>
      </c>
      <c r="E1051" s="13">
        <v>20.0</v>
      </c>
      <c r="F1051" s="13">
        <v>17.0</v>
      </c>
    </row>
    <row r="1052">
      <c r="A1052" s="10" t="s">
        <v>406</v>
      </c>
      <c r="B1052" s="19">
        <v>0.02025462962962963</v>
      </c>
      <c r="C1052" s="10" t="s">
        <v>70</v>
      </c>
      <c r="D1052" s="10" t="s">
        <v>83</v>
      </c>
      <c r="E1052" s="13">
        <v>7.0</v>
      </c>
      <c r="F1052" s="13">
        <v>3.0</v>
      </c>
    </row>
    <row r="1053">
      <c r="A1053" s="10" t="s">
        <v>406</v>
      </c>
      <c r="B1053" s="19">
        <v>0.030729166666666665</v>
      </c>
      <c r="C1053" s="10" t="s">
        <v>66</v>
      </c>
      <c r="D1053" s="10" t="s">
        <v>127</v>
      </c>
      <c r="E1053" s="13">
        <v>12.0</v>
      </c>
      <c r="F1053" s="13">
        <v>8.0</v>
      </c>
    </row>
    <row r="1054">
      <c r="A1054" s="10" t="s">
        <v>406</v>
      </c>
      <c r="B1054" s="19">
        <v>0.03179398148148148</v>
      </c>
      <c r="C1054" s="10" t="s">
        <v>72</v>
      </c>
      <c r="D1054" s="10" t="s">
        <v>83</v>
      </c>
      <c r="E1054" s="13">
        <v>13.0</v>
      </c>
      <c r="F1054" s="13">
        <v>13.0</v>
      </c>
    </row>
    <row r="1055">
      <c r="A1055" s="10" t="s">
        <v>406</v>
      </c>
      <c r="B1055" s="19">
        <v>0.03920138888888889</v>
      </c>
      <c r="C1055" s="10" t="s">
        <v>69</v>
      </c>
      <c r="D1055" s="10" t="s">
        <v>127</v>
      </c>
      <c r="E1055" s="13">
        <v>17.0</v>
      </c>
      <c r="F1055" s="13">
        <v>14.0</v>
      </c>
    </row>
    <row r="1056">
      <c r="A1056" s="10" t="s">
        <v>406</v>
      </c>
      <c r="B1056" s="19">
        <v>0.041805555555555554</v>
      </c>
      <c r="C1056" s="10" t="s">
        <v>70</v>
      </c>
      <c r="D1056" s="10" t="s">
        <v>365</v>
      </c>
      <c r="E1056" s="13">
        <v>6.0</v>
      </c>
      <c r="F1056" s="13">
        <v>4.0</v>
      </c>
    </row>
    <row r="1057">
      <c r="A1057" s="10" t="s">
        <v>406</v>
      </c>
      <c r="B1057" s="19">
        <v>0.04918981481481482</v>
      </c>
      <c r="C1057" s="10" t="s">
        <v>82</v>
      </c>
      <c r="D1057" s="10" t="s">
        <v>127</v>
      </c>
      <c r="E1057" s="13">
        <v>20.0</v>
      </c>
      <c r="F1057" s="13">
        <v>17.0</v>
      </c>
    </row>
    <row r="1058">
      <c r="A1058" s="10" t="s">
        <v>406</v>
      </c>
      <c r="B1058" s="19">
        <v>0.0519212962962963</v>
      </c>
      <c r="C1058" s="10" t="s">
        <v>69</v>
      </c>
      <c r="D1058" s="10" t="s">
        <v>67</v>
      </c>
      <c r="E1058" s="13">
        <v>18.0</v>
      </c>
      <c r="F1058" s="13">
        <v>15.0</v>
      </c>
    </row>
    <row r="1059">
      <c r="A1059" s="10" t="s">
        <v>406</v>
      </c>
      <c r="B1059" s="19">
        <v>0.05677083333333333</v>
      </c>
      <c r="C1059" s="10" t="s">
        <v>70</v>
      </c>
      <c r="D1059" s="10" t="s">
        <v>80</v>
      </c>
      <c r="E1059" s="13">
        <v>18.0</v>
      </c>
      <c r="F1059" s="13">
        <v>15.0</v>
      </c>
    </row>
    <row r="1060">
      <c r="A1060" s="10" t="s">
        <v>406</v>
      </c>
      <c r="B1060" s="19">
        <v>0.05800925925925926</v>
      </c>
      <c r="C1060" s="10" t="s">
        <v>69</v>
      </c>
      <c r="D1060" s="10" t="s">
        <v>73</v>
      </c>
      <c r="E1060" s="13">
        <v>23.0</v>
      </c>
      <c r="F1060" s="13">
        <v>18.0</v>
      </c>
    </row>
    <row r="1061">
      <c r="A1061" s="10" t="s">
        <v>406</v>
      </c>
      <c r="B1061" s="19">
        <v>0.05887731481481481</v>
      </c>
      <c r="C1061" s="10" t="s">
        <v>82</v>
      </c>
      <c r="D1061" s="10" t="s">
        <v>73</v>
      </c>
      <c r="E1061" s="13">
        <v>11.0</v>
      </c>
      <c r="F1061" s="16"/>
    </row>
    <row r="1062">
      <c r="A1062" s="10" t="s">
        <v>406</v>
      </c>
      <c r="B1062" s="19">
        <v>0.06304398148148148</v>
      </c>
      <c r="C1062" s="10" t="s">
        <v>70</v>
      </c>
      <c r="D1062" s="10" t="s">
        <v>127</v>
      </c>
      <c r="E1062" s="13">
        <v>22.0</v>
      </c>
      <c r="F1062" s="13">
        <v>19.0</v>
      </c>
    </row>
    <row r="1063">
      <c r="A1063" s="10" t="s">
        <v>406</v>
      </c>
      <c r="B1063" s="19">
        <v>0.06484953703703704</v>
      </c>
      <c r="C1063" s="10" t="s">
        <v>82</v>
      </c>
      <c r="D1063" s="10" t="s">
        <v>71</v>
      </c>
      <c r="E1063" s="13" t="s">
        <v>88</v>
      </c>
      <c r="F1063" s="13">
        <v>1.0</v>
      </c>
    </row>
    <row r="1064">
      <c r="A1064" s="10" t="s">
        <v>406</v>
      </c>
      <c r="B1064" s="19">
        <v>0.06746527777777778</v>
      </c>
      <c r="C1064" s="10" t="s">
        <v>69</v>
      </c>
      <c r="D1064" s="10" t="s">
        <v>83</v>
      </c>
      <c r="E1064" s="13">
        <v>6.0</v>
      </c>
      <c r="F1064" s="13">
        <v>5.0</v>
      </c>
    </row>
    <row r="1065">
      <c r="A1065" s="10" t="s">
        <v>406</v>
      </c>
      <c r="B1065" s="19">
        <v>0.07091435185185185</v>
      </c>
      <c r="C1065" s="10" t="s">
        <v>70</v>
      </c>
      <c r="D1065" s="10" t="s">
        <v>83</v>
      </c>
      <c r="E1065" s="13">
        <v>7.0</v>
      </c>
      <c r="F1065" s="13">
        <v>3.0</v>
      </c>
      <c r="J1065" s="10" t="s">
        <v>85</v>
      </c>
    </row>
    <row r="1066">
      <c r="A1066" s="10" t="s">
        <v>406</v>
      </c>
      <c r="B1066" s="19">
        <v>0.07091435185185185</v>
      </c>
      <c r="C1066" s="10" t="s">
        <v>70</v>
      </c>
      <c r="D1066" s="10" t="s">
        <v>83</v>
      </c>
      <c r="E1066" s="13">
        <v>7.0</v>
      </c>
      <c r="F1066" s="13">
        <v>3.0</v>
      </c>
      <c r="J1066" s="10" t="s">
        <v>86</v>
      </c>
    </row>
    <row r="1067">
      <c r="A1067" s="10" t="s">
        <v>406</v>
      </c>
      <c r="B1067" s="19">
        <v>0.07228009259259259</v>
      </c>
      <c r="C1067" s="10" t="s">
        <v>66</v>
      </c>
      <c r="D1067" s="10" t="s">
        <v>67</v>
      </c>
      <c r="E1067" s="13">
        <v>16.0</v>
      </c>
      <c r="F1067" s="13">
        <v>16.0</v>
      </c>
    </row>
    <row r="1068">
      <c r="A1068" s="10" t="s">
        <v>406</v>
      </c>
      <c r="B1068" s="19">
        <v>0.07229166666666667</v>
      </c>
      <c r="C1068" s="10" t="s">
        <v>70</v>
      </c>
      <c r="D1068" s="10" t="s">
        <v>67</v>
      </c>
      <c r="E1068" s="13">
        <v>7.0</v>
      </c>
      <c r="F1068" s="13">
        <v>4.0</v>
      </c>
    </row>
    <row r="1069">
      <c r="A1069" s="10" t="s">
        <v>406</v>
      </c>
      <c r="B1069" s="19">
        <v>0.07230324074074074</v>
      </c>
      <c r="C1069" s="10" t="s">
        <v>74</v>
      </c>
      <c r="D1069" s="10" t="s">
        <v>217</v>
      </c>
      <c r="E1069" s="13" t="s">
        <v>88</v>
      </c>
      <c r="F1069" s="13">
        <v>1.0</v>
      </c>
    </row>
    <row r="1070">
      <c r="A1070" s="10" t="s">
        <v>406</v>
      </c>
      <c r="B1070" s="19">
        <v>0.07300925925925926</v>
      </c>
      <c r="C1070" s="10" t="s">
        <v>74</v>
      </c>
      <c r="D1070" s="10" t="s">
        <v>217</v>
      </c>
      <c r="E1070" s="13">
        <v>21.0</v>
      </c>
      <c r="F1070" s="13">
        <v>15.0</v>
      </c>
    </row>
    <row r="1071">
      <c r="A1071" s="10" t="s">
        <v>406</v>
      </c>
      <c r="B1071" s="19">
        <v>0.07381944444444444</v>
      </c>
      <c r="C1071" s="10" t="s">
        <v>70</v>
      </c>
      <c r="D1071" s="10" t="s">
        <v>83</v>
      </c>
      <c r="E1071" s="13" t="s">
        <v>75</v>
      </c>
      <c r="F1071" s="13" t="s">
        <v>75</v>
      </c>
      <c r="J1071" s="10" t="s">
        <v>160</v>
      </c>
    </row>
    <row r="1072">
      <c r="A1072" s="10" t="s">
        <v>406</v>
      </c>
      <c r="B1072" s="19">
        <v>0.07381944444444444</v>
      </c>
      <c r="C1072" s="10" t="s">
        <v>70</v>
      </c>
      <c r="D1072" s="10" t="s">
        <v>83</v>
      </c>
      <c r="E1072" s="13">
        <v>11.0</v>
      </c>
      <c r="F1072" s="13">
        <v>7.0</v>
      </c>
      <c r="J1072" s="10" t="s">
        <v>161</v>
      </c>
    </row>
    <row r="1073">
      <c r="A1073" s="10" t="s">
        <v>406</v>
      </c>
      <c r="B1073" s="19">
        <v>0.07416666666666667</v>
      </c>
      <c r="C1073" s="10" t="s">
        <v>74</v>
      </c>
      <c r="D1073" s="10" t="s">
        <v>83</v>
      </c>
      <c r="E1073" s="13">
        <v>23.0</v>
      </c>
      <c r="F1073" s="13">
        <v>18.0</v>
      </c>
    </row>
    <row r="1074">
      <c r="A1074" s="10" t="s">
        <v>406</v>
      </c>
      <c r="B1074" s="19">
        <v>0.07524305555555555</v>
      </c>
      <c r="C1074" s="10" t="s">
        <v>74</v>
      </c>
      <c r="D1074" s="10" t="s">
        <v>128</v>
      </c>
      <c r="E1074" s="13">
        <v>5.0</v>
      </c>
      <c r="F1074" s="13">
        <v>5.0</v>
      </c>
    </row>
    <row r="1075">
      <c r="A1075" s="10" t="s">
        <v>406</v>
      </c>
      <c r="B1075" s="19">
        <v>0.09114583333333333</v>
      </c>
      <c r="C1075" s="10" t="s">
        <v>70</v>
      </c>
      <c r="D1075" s="10" t="s">
        <v>365</v>
      </c>
      <c r="E1075" s="13">
        <v>17.0</v>
      </c>
      <c r="F1075" s="13">
        <v>15.0</v>
      </c>
    </row>
    <row r="1076">
      <c r="A1076" s="10" t="s">
        <v>406</v>
      </c>
      <c r="B1076" s="19">
        <v>0.0954861111111111</v>
      </c>
      <c r="C1076" s="10" t="s">
        <v>66</v>
      </c>
      <c r="D1076" s="10" t="s">
        <v>67</v>
      </c>
      <c r="E1076" s="13">
        <v>13.0</v>
      </c>
      <c r="F1076" s="13">
        <v>13.0</v>
      </c>
    </row>
    <row r="1077">
      <c r="A1077" s="10" t="s">
        <v>406</v>
      </c>
      <c r="B1077" s="19">
        <v>0.09585648148148149</v>
      </c>
      <c r="C1077" s="10" t="s">
        <v>69</v>
      </c>
      <c r="D1077" s="10" t="s">
        <v>71</v>
      </c>
      <c r="E1077" s="13">
        <v>20.0</v>
      </c>
      <c r="F1077" s="13">
        <v>17.0</v>
      </c>
    </row>
    <row r="1078">
      <c r="A1078" s="10" t="s">
        <v>406</v>
      </c>
      <c r="B1078" s="19">
        <v>0.09664351851851852</v>
      </c>
      <c r="C1078" s="10" t="s">
        <v>74</v>
      </c>
      <c r="D1078" s="10" t="s">
        <v>75</v>
      </c>
      <c r="E1078" s="13" t="s">
        <v>68</v>
      </c>
      <c r="F1078" s="13">
        <v>20.0</v>
      </c>
    </row>
    <row r="1079">
      <c r="A1079" s="10" t="s">
        <v>406</v>
      </c>
      <c r="B1079" s="19">
        <v>0.09667824074074075</v>
      </c>
      <c r="C1079" s="10" t="s">
        <v>72</v>
      </c>
      <c r="D1079" s="10" t="s">
        <v>71</v>
      </c>
      <c r="E1079" s="13">
        <v>16.0</v>
      </c>
      <c r="F1079" s="13">
        <v>11.0</v>
      </c>
    </row>
    <row r="1080">
      <c r="A1080" s="10" t="s">
        <v>406</v>
      </c>
      <c r="B1080" s="19">
        <v>0.11231481481481481</v>
      </c>
      <c r="C1080" s="10" t="s">
        <v>74</v>
      </c>
      <c r="D1080" s="10" t="s">
        <v>67</v>
      </c>
      <c r="E1080" s="13">
        <v>17.0</v>
      </c>
      <c r="F1080" s="13">
        <v>17.0</v>
      </c>
    </row>
    <row r="1081">
      <c r="A1081" s="10" t="s">
        <v>406</v>
      </c>
      <c r="B1081" s="19">
        <v>0.11497685185185186</v>
      </c>
      <c r="C1081" s="10" t="s">
        <v>74</v>
      </c>
      <c r="D1081" s="10" t="s">
        <v>125</v>
      </c>
      <c r="E1081" s="13">
        <v>18.0</v>
      </c>
      <c r="F1081" s="13">
        <v>10.0</v>
      </c>
      <c r="J1081" s="10" t="s">
        <v>86</v>
      </c>
    </row>
    <row r="1082">
      <c r="A1082" s="10" t="s">
        <v>406</v>
      </c>
      <c r="B1082" s="19">
        <v>0.11497685185185186</v>
      </c>
      <c r="C1082" s="10" t="s">
        <v>74</v>
      </c>
      <c r="D1082" s="10" t="s">
        <v>125</v>
      </c>
      <c r="E1082" s="13" t="s">
        <v>75</v>
      </c>
      <c r="F1082" s="13" t="s">
        <v>75</v>
      </c>
      <c r="J1082" s="10" t="s">
        <v>85</v>
      </c>
    </row>
    <row r="1083">
      <c r="A1083" s="10" t="s">
        <v>406</v>
      </c>
      <c r="B1083" s="19">
        <v>0.11555555555555555</v>
      </c>
      <c r="C1083" s="10" t="s">
        <v>74</v>
      </c>
      <c r="D1083" s="10" t="s">
        <v>67</v>
      </c>
      <c r="E1083" s="13">
        <v>9.0</v>
      </c>
      <c r="F1083" s="13">
        <v>9.0</v>
      </c>
    </row>
    <row r="1084">
      <c r="A1084" s="10" t="s">
        <v>406</v>
      </c>
      <c r="B1084" s="19">
        <v>0.11670138888888888</v>
      </c>
      <c r="C1084" s="10" t="s">
        <v>157</v>
      </c>
      <c r="D1084" s="10" t="s">
        <v>67</v>
      </c>
      <c r="E1084" s="13">
        <v>8.0</v>
      </c>
      <c r="F1084" s="13">
        <v>5.0</v>
      </c>
    </row>
    <row r="1085">
      <c r="A1085" s="10" t="s">
        <v>406</v>
      </c>
      <c r="B1085" s="19">
        <v>0.12240740740740741</v>
      </c>
      <c r="C1085" s="10" t="s">
        <v>66</v>
      </c>
      <c r="D1085" s="10" t="s">
        <v>125</v>
      </c>
      <c r="E1085" s="13">
        <v>16.0</v>
      </c>
      <c r="F1085" s="13">
        <v>16.0</v>
      </c>
    </row>
    <row r="1086">
      <c r="A1086" s="10" t="s">
        <v>406</v>
      </c>
      <c r="B1086" s="10" t="s">
        <v>407</v>
      </c>
      <c r="C1086" s="10" t="s">
        <v>72</v>
      </c>
      <c r="D1086" s="10" t="s">
        <v>125</v>
      </c>
      <c r="E1086" s="13">
        <v>11.0</v>
      </c>
      <c r="F1086" s="13">
        <v>8.0</v>
      </c>
    </row>
    <row r="1087">
      <c r="A1087" s="10" t="s">
        <v>406</v>
      </c>
      <c r="B1087" s="19">
        <v>0.12391203703703704</v>
      </c>
      <c r="C1087" s="10" t="s">
        <v>74</v>
      </c>
      <c r="D1087" s="10" t="s">
        <v>83</v>
      </c>
      <c r="E1087" s="13">
        <v>7.0</v>
      </c>
      <c r="F1087" s="13">
        <v>2.0</v>
      </c>
    </row>
    <row r="1088">
      <c r="A1088" s="10" t="s">
        <v>406</v>
      </c>
      <c r="B1088" s="19">
        <v>0.12489583333333333</v>
      </c>
      <c r="C1088" s="10" t="s">
        <v>66</v>
      </c>
      <c r="D1088" s="10" t="s">
        <v>71</v>
      </c>
      <c r="E1088" s="13" t="s">
        <v>68</v>
      </c>
      <c r="F1088" s="13">
        <v>20.0</v>
      </c>
    </row>
    <row r="1089">
      <c r="A1089" s="10" t="s">
        <v>406</v>
      </c>
      <c r="B1089" s="19">
        <v>0.1251736111111111</v>
      </c>
      <c r="C1089" s="10" t="s">
        <v>74</v>
      </c>
      <c r="D1089" s="10" t="s">
        <v>166</v>
      </c>
      <c r="E1089" s="13">
        <v>10.0</v>
      </c>
      <c r="F1089" s="13">
        <v>10.0</v>
      </c>
      <c r="J1089" s="10" t="s">
        <v>408</v>
      </c>
    </row>
    <row r="1090">
      <c r="A1090" s="10" t="s">
        <v>406</v>
      </c>
      <c r="B1090" s="19">
        <v>0.13</v>
      </c>
      <c r="C1090" s="10" t="s">
        <v>74</v>
      </c>
      <c r="D1090" s="10" t="s">
        <v>78</v>
      </c>
      <c r="E1090" s="13">
        <v>12.0</v>
      </c>
      <c r="F1090" s="13">
        <v>6.0</v>
      </c>
    </row>
    <row r="1091">
      <c r="A1091" s="10" t="s">
        <v>406</v>
      </c>
      <c r="B1091" s="19">
        <v>0.13809027777777777</v>
      </c>
      <c r="C1091" s="10" t="s">
        <v>66</v>
      </c>
      <c r="D1091" s="10" t="s">
        <v>125</v>
      </c>
      <c r="E1091" s="13">
        <v>14.0</v>
      </c>
      <c r="F1091" s="13">
        <v>14.0</v>
      </c>
      <c r="J1091" s="10" t="s">
        <v>86</v>
      </c>
    </row>
    <row r="1092">
      <c r="A1092" s="10" t="s">
        <v>406</v>
      </c>
      <c r="B1092" s="19">
        <v>0.13809027777777777</v>
      </c>
      <c r="C1092" s="10" t="s">
        <v>66</v>
      </c>
      <c r="D1092" s="10" t="s">
        <v>125</v>
      </c>
      <c r="E1092" s="13" t="s">
        <v>75</v>
      </c>
      <c r="F1092" s="13" t="s">
        <v>75</v>
      </c>
      <c r="J1092" s="10" t="s">
        <v>85</v>
      </c>
    </row>
    <row r="1093">
      <c r="A1093" s="10" t="s">
        <v>406</v>
      </c>
      <c r="B1093" s="19">
        <v>0.13922453703703705</v>
      </c>
      <c r="C1093" s="10" t="s">
        <v>74</v>
      </c>
      <c r="D1093" s="10" t="s">
        <v>217</v>
      </c>
      <c r="E1093" s="13">
        <v>9.0</v>
      </c>
      <c r="F1093" s="13">
        <v>3.0</v>
      </c>
    </row>
    <row r="1094">
      <c r="A1094" s="10" t="s">
        <v>406</v>
      </c>
      <c r="B1094" s="19">
        <v>0.13940972222222223</v>
      </c>
      <c r="C1094" s="10" t="s">
        <v>69</v>
      </c>
      <c r="D1094" s="10" t="s">
        <v>209</v>
      </c>
      <c r="E1094" s="13">
        <v>17.0</v>
      </c>
      <c r="F1094" s="13">
        <v>14.0</v>
      </c>
    </row>
    <row r="1095">
      <c r="A1095" s="10" t="s">
        <v>406</v>
      </c>
      <c r="B1095" s="19">
        <v>0.14043981481481482</v>
      </c>
      <c r="C1095" s="10" t="s">
        <v>66</v>
      </c>
      <c r="D1095" s="10" t="s">
        <v>125</v>
      </c>
      <c r="E1095" s="13" t="s">
        <v>75</v>
      </c>
      <c r="F1095" s="13" t="s">
        <v>75</v>
      </c>
      <c r="J1095" s="10" t="s">
        <v>85</v>
      </c>
    </row>
    <row r="1096">
      <c r="A1096" s="10" t="s">
        <v>406</v>
      </c>
      <c r="B1096" s="19">
        <v>0.14043981481481482</v>
      </c>
      <c r="C1096" s="10" t="s">
        <v>66</v>
      </c>
      <c r="D1096" s="10" t="s">
        <v>125</v>
      </c>
      <c r="E1096" s="13">
        <v>10.0</v>
      </c>
      <c r="F1096" s="13">
        <v>10.0</v>
      </c>
      <c r="J1096" s="10" t="s">
        <v>86</v>
      </c>
    </row>
    <row r="1097">
      <c r="A1097" s="10" t="s">
        <v>406</v>
      </c>
      <c r="B1097" s="19">
        <v>0.14043981481481482</v>
      </c>
      <c r="C1097" s="10" t="s">
        <v>72</v>
      </c>
      <c r="D1097" s="10" t="s">
        <v>125</v>
      </c>
      <c r="E1097" s="13">
        <v>10.0</v>
      </c>
      <c r="F1097" s="13">
        <v>7.0</v>
      </c>
    </row>
    <row r="1098">
      <c r="A1098" s="10" t="s">
        <v>406</v>
      </c>
      <c r="B1098" s="19">
        <v>0.14043981481481482</v>
      </c>
      <c r="C1098" s="10" t="s">
        <v>82</v>
      </c>
      <c r="D1098" s="10" t="s">
        <v>125</v>
      </c>
      <c r="E1098" s="13">
        <v>20.0</v>
      </c>
      <c r="F1098" s="13">
        <v>19.0</v>
      </c>
    </row>
    <row r="1099">
      <c r="A1099" s="10" t="s">
        <v>406</v>
      </c>
      <c r="B1099" s="19">
        <v>0.14043981481481482</v>
      </c>
      <c r="C1099" s="10" t="s">
        <v>74</v>
      </c>
      <c r="D1099" s="10" t="s">
        <v>125</v>
      </c>
      <c r="E1099" s="13">
        <v>22.0</v>
      </c>
      <c r="F1099" s="13">
        <v>14.0</v>
      </c>
    </row>
    <row r="1100">
      <c r="A1100" s="10" t="s">
        <v>406</v>
      </c>
      <c r="B1100" s="19">
        <v>0.14043981481481482</v>
      </c>
      <c r="C1100" s="10" t="s">
        <v>70</v>
      </c>
      <c r="D1100" s="10" t="s">
        <v>125</v>
      </c>
      <c r="E1100" s="13">
        <v>22.0</v>
      </c>
      <c r="F1100" s="13">
        <v>16.0</v>
      </c>
    </row>
    <row r="1101">
      <c r="A1101" s="10" t="s">
        <v>406</v>
      </c>
      <c r="B1101" s="19">
        <v>0.14043981481481482</v>
      </c>
      <c r="C1101" s="10" t="s">
        <v>69</v>
      </c>
      <c r="D1101" s="10" t="s">
        <v>125</v>
      </c>
      <c r="E1101" s="13">
        <v>17.0</v>
      </c>
      <c r="F1101" s="13">
        <v>14.0</v>
      </c>
    </row>
    <row r="1102">
      <c r="A1102" s="10" t="s">
        <v>406</v>
      </c>
      <c r="B1102" s="19">
        <v>0.14710648148148148</v>
      </c>
      <c r="C1102" s="10" t="s">
        <v>66</v>
      </c>
      <c r="D1102" s="10" t="s">
        <v>80</v>
      </c>
      <c r="E1102" s="13" t="s">
        <v>68</v>
      </c>
      <c r="F1102" s="13">
        <v>20.0</v>
      </c>
    </row>
    <row r="1103">
      <c r="A1103" s="10" t="s">
        <v>406</v>
      </c>
      <c r="B1103" s="19">
        <v>0.14813657407407407</v>
      </c>
      <c r="C1103" s="10" t="s">
        <v>66</v>
      </c>
      <c r="D1103" s="10" t="s">
        <v>80</v>
      </c>
      <c r="E1103" s="13">
        <v>18.0</v>
      </c>
      <c r="F1103" s="13">
        <v>14.0</v>
      </c>
    </row>
    <row r="1104">
      <c r="A1104" s="10" t="s">
        <v>406</v>
      </c>
      <c r="B1104" s="19">
        <v>0.1489814814814815</v>
      </c>
      <c r="C1104" s="10" t="s">
        <v>70</v>
      </c>
      <c r="D1104" s="10" t="s">
        <v>80</v>
      </c>
      <c r="E1104" s="13">
        <v>15.0</v>
      </c>
      <c r="F1104" s="13">
        <v>12.0</v>
      </c>
    </row>
    <row r="1105">
      <c r="A1105" s="10" t="s">
        <v>406</v>
      </c>
      <c r="B1105" s="19">
        <v>0.1489814814814815</v>
      </c>
      <c r="C1105" s="10" t="s">
        <v>69</v>
      </c>
      <c r="D1105" s="10" t="s">
        <v>80</v>
      </c>
      <c r="E1105" s="13">
        <v>6.0</v>
      </c>
      <c r="F1105" s="13">
        <v>3.0</v>
      </c>
    </row>
    <row r="1106">
      <c r="A1106" s="10" t="s">
        <v>409</v>
      </c>
      <c r="B1106" s="19">
        <v>0.024895833333333332</v>
      </c>
      <c r="C1106" s="10" t="s">
        <v>70</v>
      </c>
      <c r="D1106" s="10" t="s">
        <v>67</v>
      </c>
      <c r="E1106" s="13">
        <v>11.0</v>
      </c>
      <c r="F1106" s="13">
        <v>8.0</v>
      </c>
    </row>
    <row r="1107">
      <c r="A1107" s="10" t="s">
        <v>409</v>
      </c>
      <c r="B1107" s="19">
        <v>0.031180555555555555</v>
      </c>
      <c r="C1107" s="10" t="s">
        <v>66</v>
      </c>
      <c r="D1107" s="10" t="s">
        <v>83</v>
      </c>
      <c r="E1107" s="13">
        <v>13.0</v>
      </c>
      <c r="F1107" s="13">
        <v>9.0</v>
      </c>
    </row>
    <row r="1108">
      <c r="A1108" s="10" t="s">
        <v>409</v>
      </c>
      <c r="B1108" s="19">
        <v>0.03554398148148148</v>
      </c>
      <c r="C1108" s="10" t="s">
        <v>74</v>
      </c>
      <c r="D1108" s="10" t="s">
        <v>127</v>
      </c>
      <c r="E1108" s="13">
        <v>14.0</v>
      </c>
      <c r="F1108" s="13">
        <v>15.0</v>
      </c>
    </row>
    <row r="1109">
      <c r="A1109" s="10" t="s">
        <v>409</v>
      </c>
      <c r="B1109" s="19">
        <v>0.03927083333333333</v>
      </c>
      <c r="C1109" s="10" t="s">
        <v>72</v>
      </c>
      <c r="D1109" s="10" t="s">
        <v>410</v>
      </c>
      <c r="E1109" s="13">
        <v>11.0</v>
      </c>
      <c r="F1109" s="13">
        <v>9.0</v>
      </c>
      <c r="J1109" s="10" t="s">
        <v>411</v>
      </c>
    </row>
    <row r="1110">
      <c r="A1110" s="10" t="s">
        <v>409</v>
      </c>
      <c r="B1110" s="19">
        <v>0.04097222222222222</v>
      </c>
      <c r="C1110" s="10" t="s">
        <v>72</v>
      </c>
      <c r="D1110" s="10" t="s">
        <v>80</v>
      </c>
      <c r="E1110" s="13" t="s">
        <v>75</v>
      </c>
      <c r="F1110" s="13" t="s">
        <v>75</v>
      </c>
      <c r="J1110" s="10" t="s">
        <v>85</v>
      </c>
    </row>
    <row r="1111">
      <c r="A1111" s="10" t="s">
        <v>409</v>
      </c>
      <c r="B1111" s="19">
        <v>0.04097222222222222</v>
      </c>
      <c r="C1111" s="10" t="s">
        <v>72</v>
      </c>
      <c r="D1111" s="10" t="s">
        <v>80</v>
      </c>
      <c r="E1111" s="13">
        <v>21.0</v>
      </c>
      <c r="F1111" s="13">
        <v>19.0</v>
      </c>
      <c r="J1111" s="10" t="s">
        <v>86</v>
      </c>
    </row>
    <row r="1112">
      <c r="A1112" s="10" t="s">
        <v>409</v>
      </c>
      <c r="B1112" s="19">
        <v>0.04237268518518519</v>
      </c>
      <c r="C1112" s="10" t="s">
        <v>74</v>
      </c>
      <c r="D1112" s="10" t="s">
        <v>80</v>
      </c>
      <c r="E1112" s="13">
        <v>-1.0</v>
      </c>
      <c r="F1112" s="13">
        <v>2.0</v>
      </c>
    </row>
    <row r="1113">
      <c r="A1113" s="10" t="s">
        <v>409</v>
      </c>
      <c r="B1113" s="19">
        <v>0.04287037037037037</v>
      </c>
      <c r="C1113" s="10" t="s">
        <v>157</v>
      </c>
      <c r="D1113" s="10" t="s">
        <v>93</v>
      </c>
      <c r="E1113" s="13" t="s">
        <v>412</v>
      </c>
      <c r="F1113" s="13">
        <v>13.0</v>
      </c>
      <c r="H1113" s="10" t="s">
        <v>413</v>
      </c>
      <c r="J1113" s="10" t="s">
        <v>414</v>
      </c>
    </row>
    <row r="1114">
      <c r="A1114" s="10" t="s">
        <v>409</v>
      </c>
      <c r="B1114" s="19">
        <v>0.04459490740740741</v>
      </c>
      <c r="C1114" s="10" t="s">
        <v>72</v>
      </c>
      <c r="D1114" s="10" t="s">
        <v>78</v>
      </c>
      <c r="E1114" s="13">
        <v>9.0</v>
      </c>
      <c r="F1114" s="13">
        <v>4.0</v>
      </c>
    </row>
    <row r="1115">
      <c r="A1115" s="10" t="s">
        <v>409</v>
      </c>
      <c r="B1115" s="19">
        <v>0.045891203703703705</v>
      </c>
      <c r="C1115" s="10" t="s">
        <v>82</v>
      </c>
      <c r="D1115" s="10" t="s">
        <v>125</v>
      </c>
      <c r="E1115" s="13" t="s">
        <v>88</v>
      </c>
      <c r="F1115" s="13">
        <v>1.0</v>
      </c>
    </row>
    <row r="1116">
      <c r="A1116" s="10" t="s">
        <v>409</v>
      </c>
      <c r="B1116" s="19">
        <v>0.04591435185185185</v>
      </c>
      <c r="C1116" s="10" t="s">
        <v>74</v>
      </c>
      <c r="D1116" s="10" t="s">
        <v>125</v>
      </c>
      <c r="E1116" s="13">
        <v>21.0</v>
      </c>
      <c r="F1116" s="13">
        <v>13.0</v>
      </c>
    </row>
    <row r="1117">
      <c r="A1117" s="10" t="s">
        <v>409</v>
      </c>
      <c r="B1117" s="19">
        <v>0.04829861111111111</v>
      </c>
      <c r="C1117" s="10" t="s">
        <v>66</v>
      </c>
      <c r="D1117" s="10" t="s">
        <v>80</v>
      </c>
      <c r="E1117" s="13">
        <v>16.0</v>
      </c>
      <c r="F1117" s="13">
        <v>10.0</v>
      </c>
    </row>
    <row r="1118">
      <c r="A1118" s="10" t="s">
        <v>409</v>
      </c>
      <c r="B1118" s="19">
        <v>0.04909722222222222</v>
      </c>
      <c r="C1118" s="10" t="s">
        <v>74</v>
      </c>
      <c r="D1118" s="10" t="s">
        <v>210</v>
      </c>
      <c r="E1118" s="13">
        <v>13.0</v>
      </c>
      <c r="F1118" s="13">
        <v>16.0</v>
      </c>
    </row>
    <row r="1119">
      <c r="A1119" s="10" t="s">
        <v>409</v>
      </c>
      <c r="B1119" s="19">
        <v>0.049375</v>
      </c>
      <c r="C1119" s="10" t="s">
        <v>74</v>
      </c>
      <c r="D1119" s="10" t="s">
        <v>78</v>
      </c>
      <c r="E1119" s="13">
        <v>9.0</v>
      </c>
      <c r="F1119" s="13">
        <v>3.0</v>
      </c>
    </row>
    <row r="1120">
      <c r="A1120" s="10" t="s">
        <v>409</v>
      </c>
      <c r="B1120" s="19">
        <v>0.050729166666666665</v>
      </c>
      <c r="C1120" s="10" t="s">
        <v>74</v>
      </c>
      <c r="D1120" s="10" t="s">
        <v>125</v>
      </c>
      <c r="E1120" s="13">
        <v>15.0</v>
      </c>
      <c r="F1120" s="13">
        <v>7.0</v>
      </c>
    </row>
    <row r="1121">
      <c r="A1121" s="10" t="s">
        <v>409</v>
      </c>
      <c r="B1121" s="19">
        <v>0.05075231481481481</v>
      </c>
      <c r="C1121" s="10" t="s">
        <v>82</v>
      </c>
      <c r="D1121" s="10" t="s">
        <v>125</v>
      </c>
      <c r="E1121" s="13">
        <v>10.0</v>
      </c>
      <c r="F1121" s="13">
        <v>9.0</v>
      </c>
    </row>
    <row r="1122">
      <c r="A1122" s="10" t="s">
        <v>409</v>
      </c>
      <c r="B1122" s="19">
        <v>0.05243055555555556</v>
      </c>
      <c r="C1122" s="10" t="s">
        <v>72</v>
      </c>
      <c r="D1122" s="10" t="s">
        <v>83</v>
      </c>
      <c r="E1122" s="13">
        <v>10.0</v>
      </c>
      <c r="F1122" s="13">
        <v>10.0</v>
      </c>
    </row>
    <row r="1123">
      <c r="A1123" s="10" t="s">
        <v>409</v>
      </c>
      <c r="B1123" s="19">
        <v>0.052708333333333336</v>
      </c>
      <c r="C1123" s="10" t="s">
        <v>72</v>
      </c>
      <c r="D1123" s="10" t="s">
        <v>129</v>
      </c>
      <c r="E1123" s="13" t="s">
        <v>88</v>
      </c>
      <c r="F1123" s="13">
        <v>1.0</v>
      </c>
    </row>
    <row r="1124">
      <c r="A1124" s="10" t="s">
        <v>409</v>
      </c>
      <c r="B1124" s="19">
        <v>0.05347222222222222</v>
      </c>
      <c r="C1124" s="10" t="s">
        <v>66</v>
      </c>
      <c r="D1124" s="10" t="s">
        <v>80</v>
      </c>
      <c r="E1124" s="13">
        <v>15.0</v>
      </c>
      <c r="F1124" s="13">
        <v>9.0</v>
      </c>
    </row>
    <row r="1125">
      <c r="A1125" s="10" t="s">
        <v>409</v>
      </c>
      <c r="B1125" s="19">
        <v>0.05621527777777778</v>
      </c>
      <c r="C1125" s="10" t="s">
        <v>69</v>
      </c>
      <c r="D1125" s="10" t="s">
        <v>120</v>
      </c>
      <c r="E1125" s="13" t="s">
        <v>75</v>
      </c>
      <c r="F1125" s="13" t="s">
        <v>75</v>
      </c>
      <c r="J1125" s="10" t="s">
        <v>415</v>
      </c>
    </row>
    <row r="1126">
      <c r="A1126" s="10" t="s">
        <v>409</v>
      </c>
      <c r="B1126" s="19">
        <v>0.07960648148148149</v>
      </c>
      <c r="C1126" s="10" t="s">
        <v>72</v>
      </c>
      <c r="D1126" s="10" t="s">
        <v>83</v>
      </c>
      <c r="E1126" s="13" t="s">
        <v>75</v>
      </c>
      <c r="F1126" s="13" t="s">
        <v>75</v>
      </c>
      <c r="J1126" s="10" t="s">
        <v>85</v>
      </c>
    </row>
    <row r="1127">
      <c r="A1127" s="10" t="s">
        <v>409</v>
      </c>
      <c r="B1127" s="19">
        <v>0.07960648148148149</v>
      </c>
      <c r="C1127" s="10" t="s">
        <v>72</v>
      </c>
      <c r="D1127" s="10" t="s">
        <v>83</v>
      </c>
      <c r="E1127" s="13">
        <v>11.0</v>
      </c>
      <c r="F1127" s="13">
        <v>11.0</v>
      </c>
      <c r="J1127" s="10" t="s">
        <v>86</v>
      </c>
    </row>
    <row r="1128">
      <c r="A1128" s="10" t="s">
        <v>409</v>
      </c>
      <c r="B1128" s="19">
        <v>0.08263888888888889</v>
      </c>
      <c r="C1128" s="10" t="s">
        <v>69</v>
      </c>
      <c r="D1128" s="10" t="s">
        <v>67</v>
      </c>
      <c r="E1128" s="13" t="s">
        <v>75</v>
      </c>
      <c r="F1128" s="13" t="s">
        <v>75</v>
      </c>
    </row>
    <row r="1129">
      <c r="A1129" s="10" t="s">
        <v>409</v>
      </c>
      <c r="B1129" s="19">
        <v>0.08609953703703704</v>
      </c>
      <c r="C1129" s="10" t="s">
        <v>69</v>
      </c>
      <c r="D1129" s="10" t="s">
        <v>127</v>
      </c>
      <c r="E1129" s="13">
        <v>19.0</v>
      </c>
      <c r="F1129" s="13">
        <v>16.0</v>
      </c>
    </row>
    <row r="1130">
      <c r="A1130" s="10" t="s">
        <v>409</v>
      </c>
      <c r="B1130" s="19">
        <v>0.08626157407407407</v>
      </c>
      <c r="C1130" s="10" t="s">
        <v>66</v>
      </c>
      <c r="D1130" s="10" t="s">
        <v>125</v>
      </c>
      <c r="E1130" s="13">
        <v>12.0</v>
      </c>
      <c r="F1130" s="13">
        <v>12.0</v>
      </c>
    </row>
    <row r="1131">
      <c r="A1131" s="10" t="s">
        <v>409</v>
      </c>
      <c r="B1131" s="19">
        <v>0.08626157407407407</v>
      </c>
      <c r="C1131" s="10" t="s">
        <v>70</v>
      </c>
      <c r="D1131" s="10" t="s">
        <v>125</v>
      </c>
      <c r="E1131" s="13">
        <v>15.0</v>
      </c>
      <c r="F1131" s="13">
        <v>9.0</v>
      </c>
    </row>
    <row r="1132">
      <c r="A1132" s="10" t="s">
        <v>409</v>
      </c>
      <c r="B1132" s="19">
        <v>0.08627314814814815</v>
      </c>
      <c r="C1132" s="10" t="s">
        <v>82</v>
      </c>
      <c r="D1132" s="10" t="s">
        <v>125</v>
      </c>
      <c r="E1132" s="13">
        <v>8.0</v>
      </c>
      <c r="F1132" s="13">
        <v>7.0</v>
      </c>
    </row>
    <row r="1133">
      <c r="A1133" s="10" t="s">
        <v>409</v>
      </c>
      <c r="B1133" s="19">
        <v>0.08628472222222222</v>
      </c>
      <c r="C1133" s="10" t="s">
        <v>74</v>
      </c>
      <c r="D1133" s="10" t="s">
        <v>125</v>
      </c>
      <c r="E1133" s="13" t="s">
        <v>88</v>
      </c>
      <c r="F1133" s="13">
        <v>1.0</v>
      </c>
    </row>
    <row r="1134">
      <c r="A1134" s="10" t="s">
        <v>409</v>
      </c>
      <c r="B1134" s="19">
        <v>0.08633101851851852</v>
      </c>
      <c r="C1134" s="10" t="s">
        <v>72</v>
      </c>
      <c r="D1134" s="10" t="s">
        <v>125</v>
      </c>
      <c r="E1134" s="13">
        <v>19.0</v>
      </c>
      <c r="F1134" s="13">
        <v>16.0</v>
      </c>
    </row>
    <row r="1135">
      <c r="A1135" s="10" t="s">
        <v>409</v>
      </c>
      <c r="B1135" s="19">
        <v>0.08689814814814815</v>
      </c>
      <c r="C1135" s="10" t="s">
        <v>69</v>
      </c>
      <c r="D1135" s="10" t="s">
        <v>80</v>
      </c>
      <c r="E1135" s="13">
        <v>7.0</v>
      </c>
      <c r="F1135" s="13">
        <v>4.0</v>
      </c>
    </row>
    <row r="1136">
      <c r="A1136" s="10" t="s">
        <v>409</v>
      </c>
      <c r="B1136" s="19">
        <v>0.08888888888888889</v>
      </c>
      <c r="C1136" s="10" t="s">
        <v>69</v>
      </c>
      <c r="D1136" s="10" t="s">
        <v>80</v>
      </c>
      <c r="E1136" s="13">
        <v>11.0</v>
      </c>
      <c r="F1136" s="13">
        <v>8.0</v>
      </c>
    </row>
    <row r="1137">
      <c r="A1137" s="10" t="s">
        <v>409</v>
      </c>
      <c r="B1137" s="19">
        <v>0.08989583333333333</v>
      </c>
      <c r="C1137" s="10" t="s">
        <v>69</v>
      </c>
      <c r="D1137" s="10" t="s">
        <v>80</v>
      </c>
      <c r="E1137" s="13">
        <v>7.0</v>
      </c>
      <c r="F1137" s="13">
        <v>4.0</v>
      </c>
    </row>
    <row r="1138">
      <c r="A1138" s="10" t="s">
        <v>409</v>
      </c>
      <c r="B1138" s="19">
        <v>0.09184027777777778</v>
      </c>
      <c r="C1138" s="10" t="s">
        <v>82</v>
      </c>
      <c r="D1138" s="10" t="s">
        <v>71</v>
      </c>
      <c r="E1138" s="13">
        <v>17.0</v>
      </c>
      <c r="F1138" s="13">
        <v>12.0</v>
      </c>
    </row>
    <row r="1139">
      <c r="A1139" s="10" t="s">
        <v>409</v>
      </c>
      <c r="B1139" s="19">
        <v>0.09349537037037037</v>
      </c>
      <c r="C1139" s="10" t="s">
        <v>70</v>
      </c>
      <c r="D1139" s="10" t="s">
        <v>67</v>
      </c>
      <c r="E1139" s="13">
        <v>10.0</v>
      </c>
      <c r="F1139" s="13">
        <v>7.0</v>
      </c>
    </row>
    <row r="1140">
      <c r="A1140" s="10" t="s">
        <v>409</v>
      </c>
      <c r="B1140" s="19">
        <v>0.09354166666666666</v>
      </c>
      <c r="C1140" s="10" t="s">
        <v>82</v>
      </c>
      <c r="D1140" s="10" t="s">
        <v>67</v>
      </c>
      <c r="E1140" s="13">
        <v>8.0</v>
      </c>
      <c r="F1140" s="13">
        <v>5.0</v>
      </c>
    </row>
    <row r="1141">
      <c r="A1141" s="10" t="s">
        <v>409</v>
      </c>
      <c r="B1141" s="19">
        <v>0.09416666666666666</v>
      </c>
      <c r="C1141" s="10" t="s">
        <v>66</v>
      </c>
      <c r="D1141" s="10" t="s">
        <v>125</v>
      </c>
      <c r="E1141" s="13">
        <v>14.0</v>
      </c>
      <c r="F1141" s="13">
        <v>14.0</v>
      </c>
    </row>
    <row r="1142">
      <c r="A1142" s="10" t="s">
        <v>409</v>
      </c>
      <c r="B1142" s="19">
        <v>0.09418981481481481</v>
      </c>
      <c r="C1142" s="10" t="s">
        <v>70</v>
      </c>
      <c r="D1142" s="10" t="s">
        <v>125</v>
      </c>
      <c r="E1142" s="13">
        <v>13.0</v>
      </c>
      <c r="F1142" s="13">
        <v>7.0</v>
      </c>
    </row>
    <row r="1143">
      <c r="A1143" s="10" t="s">
        <v>409</v>
      </c>
      <c r="B1143" s="19">
        <v>0.09421296296296296</v>
      </c>
      <c r="C1143" s="10" t="s">
        <v>82</v>
      </c>
      <c r="D1143" s="10" t="s">
        <v>125</v>
      </c>
      <c r="E1143" s="13">
        <v>17.0</v>
      </c>
      <c r="F1143" s="13">
        <v>16.0</v>
      </c>
    </row>
    <row r="1144">
      <c r="A1144" s="10" t="s">
        <v>409</v>
      </c>
      <c r="B1144" s="19">
        <v>0.09421296296296296</v>
      </c>
      <c r="C1144" s="10" t="s">
        <v>74</v>
      </c>
      <c r="D1144" s="10" t="s">
        <v>125</v>
      </c>
      <c r="E1144" s="13">
        <v>13.0</v>
      </c>
      <c r="F1144" s="13">
        <v>5.0</v>
      </c>
    </row>
    <row r="1145">
      <c r="A1145" s="10" t="s">
        <v>409</v>
      </c>
      <c r="B1145" s="19">
        <v>0.09422453703703704</v>
      </c>
      <c r="C1145" s="10" t="s">
        <v>69</v>
      </c>
      <c r="D1145" s="10" t="s">
        <v>125</v>
      </c>
      <c r="E1145" s="13">
        <v>20.0</v>
      </c>
      <c r="F1145" s="13">
        <v>17.0</v>
      </c>
    </row>
    <row r="1146">
      <c r="A1146" s="10" t="s">
        <v>409</v>
      </c>
      <c r="B1146" s="19">
        <v>0.09424768518518518</v>
      </c>
      <c r="C1146" s="10" t="s">
        <v>72</v>
      </c>
      <c r="D1146" s="10" t="s">
        <v>125</v>
      </c>
      <c r="E1146" s="13" t="s">
        <v>75</v>
      </c>
      <c r="F1146" s="13" t="s">
        <v>75</v>
      </c>
      <c r="J1146" s="10" t="s">
        <v>85</v>
      </c>
    </row>
    <row r="1147">
      <c r="A1147" s="10" t="s">
        <v>409</v>
      </c>
      <c r="B1147" s="19">
        <v>0.09424768518518518</v>
      </c>
      <c r="C1147" s="10" t="s">
        <v>72</v>
      </c>
      <c r="D1147" s="10" t="s">
        <v>125</v>
      </c>
      <c r="E1147" s="13">
        <v>19.0</v>
      </c>
      <c r="F1147" s="13">
        <v>16.0</v>
      </c>
      <c r="J1147" s="10" t="s">
        <v>86</v>
      </c>
    </row>
    <row r="1148">
      <c r="A1148" s="10" t="s">
        <v>409</v>
      </c>
      <c r="B1148" s="19">
        <v>0.09819444444444445</v>
      </c>
      <c r="C1148" s="10" t="s">
        <v>70</v>
      </c>
      <c r="D1148" s="10" t="s">
        <v>79</v>
      </c>
      <c r="E1148" s="13">
        <v>8.0</v>
      </c>
      <c r="F1148" s="13">
        <v>4.0</v>
      </c>
    </row>
    <row r="1149">
      <c r="A1149" s="10" t="s">
        <v>409</v>
      </c>
      <c r="B1149" s="19">
        <v>0.09835648148148148</v>
      </c>
      <c r="C1149" s="10" t="s">
        <v>74</v>
      </c>
      <c r="D1149" s="10" t="s">
        <v>79</v>
      </c>
      <c r="E1149" s="13">
        <v>18.0</v>
      </c>
      <c r="F1149" s="13">
        <v>18.0</v>
      </c>
    </row>
    <row r="1150">
      <c r="A1150" s="10" t="s">
        <v>409</v>
      </c>
      <c r="B1150" s="19">
        <v>0.0984375</v>
      </c>
      <c r="C1150" s="10" t="s">
        <v>69</v>
      </c>
      <c r="D1150" s="10" t="s">
        <v>79</v>
      </c>
      <c r="E1150" s="13">
        <v>11.0</v>
      </c>
      <c r="F1150" s="13">
        <v>8.0</v>
      </c>
    </row>
    <row r="1151">
      <c r="A1151" s="10" t="s">
        <v>409</v>
      </c>
      <c r="B1151" s="19">
        <v>0.09848379629629629</v>
      </c>
      <c r="C1151" s="10" t="s">
        <v>82</v>
      </c>
      <c r="D1151" s="10" t="s">
        <v>79</v>
      </c>
      <c r="E1151" s="13">
        <v>17.0</v>
      </c>
      <c r="F1151" s="16"/>
    </row>
    <row r="1152">
      <c r="A1152" s="10" t="s">
        <v>409</v>
      </c>
      <c r="B1152" s="19">
        <v>0.09974537037037037</v>
      </c>
      <c r="C1152" s="10" t="s">
        <v>69</v>
      </c>
      <c r="D1152" s="10" t="s">
        <v>209</v>
      </c>
      <c r="E1152" s="13">
        <v>12.0</v>
      </c>
      <c r="F1152" s="13">
        <v>9.0</v>
      </c>
    </row>
    <row r="1153">
      <c r="A1153" s="10" t="s">
        <v>409</v>
      </c>
      <c r="B1153" s="19">
        <v>0.10023148148148148</v>
      </c>
      <c r="C1153" s="10" t="s">
        <v>74</v>
      </c>
      <c r="D1153" s="10" t="s">
        <v>209</v>
      </c>
      <c r="E1153" s="13" t="s">
        <v>88</v>
      </c>
      <c r="F1153" s="13">
        <v>1.0</v>
      </c>
    </row>
    <row r="1154">
      <c r="A1154" s="10" t="s">
        <v>409</v>
      </c>
      <c r="B1154" s="19">
        <v>0.10076388888888889</v>
      </c>
      <c r="C1154" s="10" t="s">
        <v>69</v>
      </c>
      <c r="D1154" s="10" t="s">
        <v>75</v>
      </c>
      <c r="E1154" s="13">
        <v>19.0</v>
      </c>
      <c r="F1154" s="13">
        <v>19.0</v>
      </c>
    </row>
    <row r="1155">
      <c r="A1155" s="10" t="s">
        <v>409</v>
      </c>
      <c r="B1155" s="19">
        <v>0.101875</v>
      </c>
      <c r="C1155" s="10" t="s">
        <v>70</v>
      </c>
      <c r="D1155" s="10" t="s">
        <v>79</v>
      </c>
      <c r="E1155" s="13">
        <v>22.0</v>
      </c>
      <c r="F1155" s="13">
        <v>18.0</v>
      </c>
    </row>
    <row r="1156">
      <c r="A1156" s="10" t="s">
        <v>409</v>
      </c>
      <c r="B1156" s="19">
        <v>0.10291666666666667</v>
      </c>
      <c r="C1156" s="10" t="s">
        <v>70</v>
      </c>
      <c r="D1156" s="10" t="s">
        <v>83</v>
      </c>
      <c r="E1156" s="13">
        <v>18.0</v>
      </c>
      <c r="F1156" s="13">
        <v>14.0</v>
      </c>
    </row>
    <row r="1157">
      <c r="A1157" s="10" t="s">
        <v>409</v>
      </c>
      <c r="B1157" s="19">
        <v>0.10434027777777778</v>
      </c>
      <c r="C1157" s="10" t="s">
        <v>66</v>
      </c>
      <c r="D1157" s="10" t="s">
        <v>67</v>
      </c>
      <c r="E1157" s="13">
        <v>16.0</v>
      </c>
      <c r="F1157" s="13">
        <v>16.0</v>
      </c>
    </row>
    <row r="1158">
      <c r="A1158" s="10" t="s">
        <v>409</v>
      </c>
      <c r="B1158" s="19">
        <v>0.10436342592592593</v>
      </c>
      <c r="C1158" s="10" t="s">
        <v>72</v>
      </c>
      <c r="D1158" s="10" t="s">
        <v>67</v>
      </c>
      <c r="E1158" s="13">
        <v>21.0</v>
      </c>
      <c r="F1158" s="13">
        <v>18.0</v>
      </c>
    </row>
    <row r="1159">
      <c r="A1159" s="10" t="s">
        <v>409</v>
      </c>
      <c r="B1159" s="19">
        <v>0.10758101851851852</v>
      </c>
      <c r="C1159" s="10" t="s">
        <v>74</v>
      </c>
      <c r="D1159" s="10" t="s">
        <v>83</v>
      </c>
      <c r="E1159" s="13" t="s">
        <v>68</v>
      </c>
      <c r="F1159" s="13">
        <v>20.0</v>
      </c>
    </row>
    <row r="1160">
      <c r="A1160" s="10" t="s">
        <v>409</v>
      </c>
      <c r="B1160" s="19">
        <v>0.1095949074074074</v>
      </c>
      <c r="C1160" s="10" t="s">
        <v>74</v>
      </c>
      <c r="D1160" s="10" t="s">
        <v>83</v>
      </c>
      <c r="E1160" s="13" t="s">
        <v>75</v>
      </c>
      <c r="F1160" s="13" t="s">
        <v>75</v>
      </c>
      <c r="J1160" s="10" t="s">
        <v>85</v>
      </c>
    </row>
    <row r="1161">
      <c r="A1161" s="10" t="s">
        <v>409</v>
      </c>
      <c r="B1161" s="19">
        <v>0.1095949074074074</v>
      </c>
      <c r="C1161" s="10" t="s">
        <v>74</v>
      </c>
      <c r="D1161" s="10" t="s">
        <v>83</v>
      </c>
      <c r="E1161" s="13">
        <v>20.0</v>
      </c>
      <c r="F1161" s="13">
        <v>15.0</v>
      </c>
      <c r="J1161" s="10" t="s">
        <v>86</v>
      </c>
    </row>
    <row r="1162">
      <c r="A1162" s="10" t="s">
        <v>409</v>
      </c>
      <c r="B1162" s="19">
        <v>0.1122800925925926</v>
      </c>
      <c r="C1162" s="10" t="s">
        <v>74</v>
      </c>
      <c r="D1162" s="10" t="s">
        <v>83</v>
      </c>
      <c r="E1162" s="13">
        <v>13.0</v>
      </c>
      <c r="F1162" s="13">
        <v>8.0</v>
      </c>
    </row>
    <row r="1163">
      <c r="A1163" s="10" t="s">
        <v>409</v>
      </c>
      <c r="B1163" s="19">
        <v>0.1125</v>
      </c>
      <c r="C1163" s="10" t="s">
        <v>70</v>
      </c>
      <c r="D1163" s="10" t="s">
        <v>67</v>
      </c>
      <c r="E1163" s="13">
        <v>15.0</v>
      </c>
      <c r="F1163" s="13">
        <v>12.0</v>
      </c>
    </row>
    <row r="1164">
      <c r="A1164" s="10" t="s">
        <v>409</v>
      </c>
      <c r="B1164" s="19">
        <v>0.11273148148148149</v>
      </c>
      <c r="C1164" s="10" t="s">
        <v>66</v>
      </c>
      <c r="D1164" s="10" t="s">
        <v>67</v>
      </c>
      <c r="E1164" s="13">
        <v>11.0</v>
      </c>
      <c r="F1164" s="13">
        <v>11.0</v>
      </c>
    </row>
    <row r="1165">
      <c r="A1165" s="10" t="s">
        <v>409</v>
      </c>
      <c r="B1165" s="19">
        <v>0.11275462962962964</v>
      </c>
      <c r="C1165" s="10" t="s">
        <v>72</v>
      </c>
      <c r="D1165" s="10" t="s">
        <v>67</v>
      </c>
      <c r="E1165" s="13">
        <v>11.0</v>
      </c>
      <c r="F1165" s="13">
        <v>8.0</v>
      </c>
    </row>
    <row r="1166">
      <c r="A1166" s="10" t="s">
        <v>409</v>
      </c>
      <c r="B1166" s="19">
        <v>0.11300925925925925</v>
      </c>
      <c r="C1166" s="10" t="s">
        <v>74</v>
      </c>
      <c r="D1166" s="10" t="s">
        <v>217</v>
      </c>
      <c r="E1166" s="13">
        <v>16.0</v>
      </c>
      <c r="F1166" s="13">
        <v>10.0</v>
      </c>
    </row>
    <row r="1167">
      <c r="A1167" s="10" t="s">
        <v>409</v>
      </c>
      <c r="B1167" s="19">
        <v>0.11451388888888889</v>
      </c>
      <c r="C1167" s="10" t="s">
        <v>74</v>
      </c>
      <c r="D1167" s="10" t="s">
        <v>83</v>
      </c>
      <c r="E1167" s="13">
        <v>19.0</v>
      </c>
      <c r="F1167" s="13">
        <v>14.0</v>
      </c>
    </row>
    <row r="1168">
      <c r="A1168" s="10" t="s">
        <v>409</v>
      </c>
      <c r="B1168" s="19">
        <v>0.11594907407407408</v>
      </c>
      <c r="C1168" s="10" t="s">
        <v>70</v>
      </c>
      <c r="D1168" s="10" t="s">
        <v>83</v>
      </c>
      <c r="E1168" s="13" t="s">
        <v>68</v>
      </c>
      <c r="F1168" s="13">
        <v>20.0</v>
      </c>
    </row>
    <row r="1169">
      <c r="A1169" s="10" t="s">
        <v>409</v>
      </c>
      <c r="B1169" s="19">
        <v>0.11881944444444445</v>
      </c>
      <c r="C1169" s="10" t="s">
        <v>74</v>
      </c>
      <c r="D1169" s="10" t="s">
        <v>87</v>
      </c>
      <c r="E1169" s="13" t="s">
        <v>68</v>
      </c>
      <c r="F1169" s="13">
        <v>20.0</v>
      </c>
    </row>
    <row r="1170">
      <c r="A1170" s="10" t="s">
        <v>409</v>
      </c>
      <c r="B1170" s="19">
        <v>0.11887731481481481</v>
      </c>
      <c r="C1170" s="10" t="s">
        <v>69</v>
      </c>
      <c r="D1170" s="10" t="s">
        <v>87</v>
      </c>
      <c r="E1170" s="13">
        <v>17.0</v>
      </c>
      <c r="F1170" s="13">
        <v>14.0</v>
      </c>
    </row>
    <row r="1171">
      <c r="A1171" s="10" t="s">
        <v>409</v>
      </c>
      <c r="B1171" s="19">
        <v>0.11890046296296296</v>
      </c>
      <c r="C1171" s="10" t="s">
        <v>70</v>
      </c>
      <c r="D1171" s="10" t="s">
        <v>87</v>
      </c>
      <c r="E1171" s="13">
        <v>15.0</v>
      </c>
      <c r="F1171" s="13">
        <v>11.0</v>
      </c>
    </row>
    <row r="1172">
      <c r="A1172" s="10" t="s">
        <v>409</v>
      </c>
      <c r="B1172" s="19">
        <v>0.11899305555555556</v>
      </c>
      <c r="C1172" s="10" t="s">
        <v>72</v>
      </c>
      <c r="D1172" s="10" t="s">
        <v>87</v>
      </c>
      <c r="E1172" s="13">
        <v>15.0</v>
      </c>
      <c r="F1172" s="13">
        <v>12.0</v>
      </c>
    </row>
    <row r="1173">
      <c r="A1173" s="10" t="s">
        <v>409</v>
      </c>
      <c r="B1173" s="19">
        <v>0.11903935185185185</v>
      </c>
      <c r="C1173" s="10" t="s">
        <v>82</v>
      </c>
      <c r="D1173" s="10" t="s">
        <v>87</v>
      </c>
      <c r="E1173" s="13">
        <v>9.0</v>
      </c>
      <c r="F1173" s="13">
        <v>8.0</v>
      </c>
    </row>
    <row r="1174">
      <c r="A1174" s="10" t="s">
        <v>409</v>
      </c>
      <c r="B1174" s="19">
        <v>0.11998842592592593</v>
      </c>
      <c r="C1174" s="10" t="s">
        <v>74</v>
      </c>
      <c r="D1174" s="10" t="s">
        <v>89</v>
      </c>
      <c r="E1174" s="13">
        <v>18.0</v>
      </c>
      <c r="F1174" s="13">
        <v>13.0</v>
      </c>
      <c r="J1174" s="10" t="s">
        <v>271</v>
      </c>
    </row>
    <row r="1175">
      <c r="A1175" s="10" t="s">
        <v>409</v>
      </c>
      <c r="B1175" s="19">
        <v>0.12005787037037037</v>
      </c>
      <c r="C1175" s="10" t="s">
        <v>74</v>
      </c>
      <c r="D1175" s="10" t="s">
        <v>91</v>
      </c>
      <c r="E1175" s="13">
        <v>1.0</v>
      </c>
      <c r="F1175" s="16"/>
      <c r="H1175" s="10" t="s">
        <v>416</v>
      </c>
    </row>
    <row r="1176">
      <c r="A1176" s="10" t="s">
        <v>409</v>
      </c>
      <c r="B1176" s="19">
        <v>0.12054398148148149</v>
      </c>
      <c r="C1176" s="10" t="s">
        <v>69</v>
      </c>
      <c r="D1176" s="10" t="s">
        <v>89</v>
      </c>
      <c r="E1176" s="13">
        <v>24.0</v>
      </c>
      <c r="F1176" s="13">
        <v>19.0</v>
      </c>
      <c r="J1176" s="10" t="s">
        <v>90</v>
      </c>
    </row>
    <row r="1177">
      <c r="A1177" s="10" t="s">
        <v>409</v>
      </c>
      <c r="B1177" s="19">
        <v>0.12067129629629629</v>
      </c>
      <c r="C1177" s="10" t="s">
        <v>69</v>
      </c>
      <c r="D1177" s="10" t="s">
        <v>91</v>
      </c>
      <c r="E1177" s="13">
        <v>15.0</v>
      </c>
      <c r="F1177" s="16"/>
      <c r="H1177" s="10" t="s">
        <v>417</v>
      </c>
    </row>
    <row r="1178">
      <c r="A1178" s="10" t="s">
        <v>409</v>
      </c>
      <c r="B1178" s="19">
        <v>0.12157407407407407</v>
      </c>
      <c r="C1178" s="10" t="s">
        <v>70</v>
      </c>
      <c r="D1178" s="10" t="s">
        <v>93</v>
      </c>
      <c r="E1178" s="13">
        <v>16.0</v>
      </c>
      <c r="F1178" s="13">
        <v>10.0</v>
      </c>
      <c r="J1178" s="10" t="s">
        <v>148</v>
      </c>
    </row>
    <row r="1179">
      <c r="A1179" s="10" t="s">
        <v>409</v>
      </c>
      <c r="B1179" s="19">
        <v>0.12166666666666667</v>
      </c>
      <c r="C1179" s="10" t="s">
        <v>70</v>
      </c>
      <c r="D1179" s="10" t="s">
        <v>91</v>
      </c>
      <c r="E1179" s="13">
        <v>6.0</v>
      </c>
      <c r="F1179" s="16"/>
      <c r="H1179" s="10" t="s">
        <v>418</v>
      </c>
    </row>
    <row r="1180">
      <c r="A1180" s="10" t="s">
        <v>409</v>
      </c>
      <c r="B1180" s="19">
        <v>0.08018518518518518</v>
      </c>
      <c r="C1180" s="10" t="s">
        <v>70</v>
      </c>
      <c r="D1180" s="10" t="s">
        <v>93</v>
      </c>
      <c r="E1180" s="13">
        <v>22.0</v>
      </c>
      <c r="F1180" s="13">
        <v>16.0</v>
      </c>
      <c r="J1180" s="10" t="s">
        <v>99</v>
      </c>
    </row>
    <row r="1181">
      <c r="A1181" s="10" t="s">
        <v>409</v>
      </c>
      <c r="B1181" s="19">
        <v>0.08023148148148149</v>
      </c>
      <c r="C1181" s="10" t="s">
        <v>70</v>
      </c>
      <c r="D1181" s="10" t="s">
        <v>91</v>
      </c>
      <c r="E1181" s="13">
        <v>7.0</v>
      </c>
      <c r="F1181" s="16"/>
      <c r="H1181" s="10" t="s">
        <v>419</v>
      </c>
    </row>
    <row r="1182">
      <c r="A1182" s="10" t="s">
        <v>409</v>
      </c>
      <c r="B1182" s="19">
        <v>0.12409722222222222</v>
      </c>
      <c r="C1182" s="10" t="s">
        <v>82</v>
      </c>
      <c r="D1182" s="10" t="s">
        <v>120</v>
      </c>
      <c r="E1182" s="13">
        <v>14.0</v>
      </c>
      <c r="F1182" s="16"/>
      <c r="J1182" s="10" t="s">
        <v>420</v>
      </c>
    </row>
    <row r="1183">
      <c r="A1183" s="10" t="s">
        <v>409</v>
      </c>
      <c r="B1183" s="19">
        <v>0.12445601851851852</v>
      </c>
      <c r="C1183" s="10" t="s">
        <v>74</v>
      </c>
      <c r="D1183" s="10" t="s">
        <v>79</v>
      </c>
      <c r="E1183" s="13">
        <v>2.0</v>
      </c>
      <c r="F1183" s="13">
        <v>2.0</v>
      </c>
    </row>
    <row r="1184">
      <c r="A1184" s="10" t="s">
        <v>409</v>
      </c>
      <c r="B1184" s="19">
        <v>0.12480324074074074</v>
      </c>
      <c r="C1184" s="10" t="s">
        <v>69</v>
      </c>
      <c r="D1184" s="10" t="s">
        <v>79</v>
      </c>
      <c r="E1184" s="13">
        <v>12.0</v>
      </c>
      <c r="F1184" s="13">
        <v>9.0</v>
      </c>
    </row>
    <row r="1185">
      <c r="A1185" s="10" t="s">
        <v>409</v>
      </c>
      <c r="B1185" s="19">
        <v>0.12547453703703704</v>
      </c>
      <c r="C1185" s="10" t="s">
        <v>70</v>
      </c>
      <c r="D1185" s="10" t="s">
        <v>93</v>
      </c>
      <c r="E1185" s="13" t="s">
        <v>75</v>
      </c>
      <c r="F1185" s="13" t="s">
        <v>75</v>
      </c>
      <c r="J1185" s="10" t="s">
        <v>160</v>
      </c>
    </row>
    <row r="1186">
      <c r="A1186" s="10" t="s">
        <v>409</v>
      </c>
      <c r="B1186" s="19">
        <v>0.12547453703703704</v>
      </c>
      <c r="C1186" s="10" t="s">
        <v>70</v>
      </c>
      <c r="D1186" s="10" t="s">
        <v>93</v>
      </c>
      <c r="E1186" s="13">
        <v>11.0</v>
      </c>
      <c r="F1186" s="13">
        <v>5.0</v>
      </c>
      <c r="J1186" s="10" t="s">
        <v>421</v>
      </c>
    </row>
    <row r="1187">
      <c r="A1187" s="10" t="s">
        <v>409</v>
      </c>
      <c r="B1187" s="19">
        <v>0.125625</v>
      </c>
      <c r="C1187" s="10" t="s">
        <v>70</v>
      </c>
      <c r="D1187" s="10" t="s">
        <v>93</v>
      </c>
      <c r="E1187" s="13" t="s">
        <v>75</v>
      </c>
      <c r="F1187" s="13" t="s">
        <v>75</v>
      </c>
      <c r="J1187" s="10" t="s">
        <v>160</v>
      </c>
    </row>
    <row r="1188">
      <c r="A1188" s="10" t="s">
        <v>409</v>
      </c>
      <c r="B1188" s="19">
        <v>0.125625</v>
      </c>
      <c r="C1188" s="10" t="s">
        <v>70</v>
      </c>
      <c r="D1188" s="10" t="s">
        <v>93</v>
      </c>
      <c r="E1188" s="13" t="s">
        <v>75</v>
      </c>
      <c r="F1188" s="13" t="s">
        <v>75</v>
      </c>
      <c r="J1188" s="10" t="s">
        <v>421</v>
      </c>
    </row>
    <row r="1189">
      <c r="A1189" s="10" t="s">
        <v>409</v>
      </c>
      <c r="B1189" s="19">
        <v>0.12663194444444445</v>
      </c>
      <c r="C1189" s="10" t="s">
        <v>74</v>
      </c>
      <c r="D1189" s="10" t="s">
        <v>93</v>
      </c>
      <c r="E1189" s="13">
        <v>21.0</v>
      </c>
      <c r="F1189" s="13">
        <v>15.0</v>
      </c>
      <c r="J1189" s="10" t="s">
        <v>191</v>
      </c>
    </row>
    <row r="1190">
      <c r="A1190" s="10" t="s">
        <v>409</v>
      </c>
      <c r="B1190" s="19">
        <v>0.1267939814814815</v>
      </c>
      <c r="C1190" s="10" t="s">
        <v>74</v>
      </c>
      <c r="D1190" s="10" t="s">
        <v>91</v>
      </c>
      <c r="E1190" s="13">
        <v>15.0</v>
      </c>
      <c r="F1190" s="16"/>
      <c r="H1190" s="10" t="s">
        <v>422</v>
      </c>
    </row>
    <row r="1191">
      <c r="A1191" s="10" t="s">
        <v>409</v>
      </c>
      <c r="B1191" s="19">
        <v>0.12733796296296296</v>
      </c>
      <c r="C1191" s="10" t="s">
        <v>82</v>
      </c>
      <c r="D1191" s="10" t="s">
        <v>79</v>
      </c>
      <c r="E1191" s="13">
        <v>9.0</v>
      </c>
      <c r="F1191" s="16"/>
    </row>
    <row r="1192">
      <c r="A1192" s="10" t="s">
        <v>409</v>
      </c>
      <c r="B1192" s="19">
        <v>0.1276736111111111</v>
      </c>
      <c r="C1192" s="10" t="s">
        <v>74</v>
      </c>
      <c r="D1192" s="10" t="s">
        <v>93</v>
      </c>
      <c r="E1192" s="13">
        <v>15.0</v>
      </c>
      <c r="F1192" s="13">
        <v>9.0</v>
      </c>
      <c r="J1192" s="10" t="s">
        <v>170</v>
      </c>
    </row>
    <row r="1193">
      <c r="A1193" s="10" t="s">
        <v>409</v>
      </c>
      <c r="B1193" s="19">
        <v>0.1278125</v>
      </c>
      <c r="C1193" s="10" t="s">
        <v>74</v>
      </c>
      <c r="D1193" s="10" t="s">
        <v>91</v>
      </c>
      <c r="E1193" s="13">
        <v>10.0</v>
      </c>
      <c r="F1193" s="16"/>
      <c r="H1193" s="10" t="s">
        <v>423</v>
      </c>
    </row>
    <row r="1194">
      <c r="A1194" s="10" t="s">
        <v>409</v>
      </c>
      <c r="B1194" s="19">
        <v>0.1282638888888889</v>
      </c>
      <c r="C1194" s="10" t="s">
        <v>70</v>
      </c>
      <c r="D1194" s="10" t="s">
        <v>120</v>
      </c>
      <c r="E1194" s="13">
        <v>8.0</v>
      </c>
      <c r="F1194" s="16"/>
      <c r="J1194" s="10" t="s">
        <v>424</v>
      </c>
    </row>
    <row r="1195">
      <c r="A1195" s="10" t="s">
        <v>409</v>
      </c>
      <c r="B1195" s="19">
        <v>0.1291087962962963</v>
      </c>
      <c r="C1195" s="10" t="s">
        <v>74</v>
      </c>
      <c r="D1195" s="10" t="s">
        <v>83</v>
      </c>
      <c r="E1195" s="13">
        <v>14.0</v>
      </c>
      <c r="F1195" s="13">
        <v>9.0</v>
      </c>
    </row>
    <row r="1196">
      <c r="A1196" s="10" t="s">
        <v>409</v>
      </c>
      <c r="B1196" s="19">
        <v>0.12920138888888888</v>
      </c>
      <c r="C1196" s="10" t="s">
        <v>74</v>
      </c>
      <c r="D1196" s="10" t="s">
        <v>217</v>
      </c>
      <c r="E1196" s="13">
        <v>21.0</v>
      </c>
      <c r="F1196" s="13">
        <v>15.0</v>
      </c>
    </row>
    <row r="1197">
      <c r="A1197" s="10" t="s">
        <v>409</v>
      </c>
      <c r="B1197" s="19">
        <v>0.12936342592592592</v>
      </c>
      <c r="C1197" s="10" t="s">
        <v>74</v>
      </c>
      <c r="D1197" s="10" t="s">
        <v>81</v>
      </c>
      <c r="E1197" s="13">
        <v>10.0</v>
      </c>
      <c r="F1197" s="13">
        <v>8.0</v>
      </c>
    </row>
    <row r="1198">
      <c r="A1198" s="10" t="s">
        <v>409</v>
      </c>
      <c r="B1198" s="19">
        <v>0.1303587962962963</v>
      </c>
      <c r="C1198" s="10" t="s">
        <v>70</v>
      </c>
      <c r="D1198" s="10" t="s">
        <v>365</v>
      </c>
      <c r="E1198" s="13">
        <v>10.0</v>
      </c>
      <c r="F1198" s="13">
        <v>8.0</v>
      </c>
    </row>
    <row r="1199">
      <c r="A1199" s="10" t="s">
        <v>409</v>
      </c>
      <c r="B1199" s="19">
        <v>0.13164351851851852</v>
      </c>
      <c r="C1199" s="10" t="s">
        <v>70</v>
      </c>
      <c r="D1199" s="10" t="s">
        <v>67</v>
      </c>
      <c r="E1199" s="13">
        <v>18.0</v>
      </c>
      <c r="F1199" s="13">
        <v>15.0</v>
      </c>
    </row>
    <row r="1200">
      <c r="A1200" s="10" t="s">
        <v>409</v>
      </c>
      <c r="B1200" s="19">
        <v>0.1317361111111111</v>
      </c>
      <c r="C1200" s="10" t="s">
        <v>66</v>
      </c>
      <c r="D1200" s="10" t="s">
        <v>67</v>
      </c>
      <c r="E1200" s="13">
        <v>17.0</v>
      </c>
      <c r="F1200" s="13">
        <v>17.0</v>
      </c>
    </row>
    <row r="1201">
      <c r="A1201" s="10" t="s">
        <v>409</v>
      </c>
      <c r="B1201" s="19">
        <v>0.13273148148148148</v>
      </c>
      <c r="C1201" s="10" t="s">
        <v>69</v>
      </c>
      <c r="D1201" s="10" t="s">
        <v>425</v>
      </c>
      <c r="E1201" s="13">
        <v>9.0</v>
      </c>
      <c r="F1201" s="13">
        <v>6.0</v>
      </c>
      <c r="J1201" s="10" t="s">
        <v>426</v>
      </c>
    </row>
    <row r="1202">
      <c r="A1202" s="10" t="s">
        <v>409</v>
      </c>
      <c r="B1202" s="19">
        <v>0.13273148148148148</v>
      </c>
      <c r="C1202" s="10" t="s">
        <v>69</v>
      </c>
      <c r="D1202" s="10" t="s">
        <v>425</v>
      </c>
      <c r="E1202" s="13">
        <v>22.0</v>
      </c>
      <c r="F1202" s="13">
        <v>19.0</v>
      </c>
      <c r="J1202" s="10" t="s">
        <v>86</v>
      </c>
    </row>
    <row r="1203">
      <c r="A1203" s="10" t="s">
        <v>409</v>
      </c>
      <c r="B1203" s="19">
        <v>0.13413194444444446</v>
      </c>
      <c r="C1203" s="10" t="s">
        <v>70</v>
      </c>
      <c r="D1203" s="10" t="s">
        <v>129</v>
      </c>
      <c r="E1203" s="13" t="s">
        <v>75</v>
      </c>
      <c r="F1203" s="13" t="s">
        <v>75</v>
      </c>
      <c r="J1203" s="10" t="s">
        <v>85</v>
      </c>
    </row>
    <row r="1204">
      <c r="A1204" s="10" t="s">
        <v>409</v>
      </c>
      <c r="B1204" s="19">
        <v>0.13413194444444446</v>
      </c>
      <c r="C1204" s="10" t="s">
        <v>70</v>
      </c>
      <c r="D1204" s="10" t="s">
        <v>129</v>
      </c>
      <c r="E1204" s="13">
        <v>15.0</v>
      </c>
      <c r="F1204" s="13">
        <v>11.0</v>
      </c>
      <c r="J1204" s="10" t="s">
        <v>86</v>
      </c>
    </row>
    <row r="1205">
      <c r="A1205" s="10" t="s">
        <v>409</v>
      </c>
      <c r="B1205" s="19">
        <v>0.13495370370370371</v>
      </c>
      <c r="C1205" s="10" t="s">
        <v>66</v>
      </c>
      <c r="D1205" s="10" t="s">
        <v>80</v>
      </c>
      <c r="E1205" s="13">
        <v>13.0</v>
      </c>
      <c r="F1205" s="13">
        <v>7.0</v>
      </c>
    </row>
    <row r="1206">
      <c r="A1206" s="10" t="s">
        <v>409</v>
      </c>
      <c r="B1206" s="19">
        <v>0.13582175925925927</v>
      </c>
      <c r="C1206" s="10" t="s">
        <v>69</v>
      </c>
      <c r="D1206" s="10" t="s">
        <v>79</v>
      </c>
      <c r="E1206" s="13">
        <v>5.0</v>
      </c>
      <c r="F1206" s="13">
        <v>2.0</v>
      </c>
    </row>
    <row r="1207">
      <c r="A1207" s="10" t="s">
        <v>409</v>
      </c>
      <c r="B1207" s="19">
        <v>0.13582175925925927</v>
      </c>
      <c r="C1207" s="10" t="s">
        <v>82</v>
      </c>
      <c r="D1207" s="10" t="s">
        <v>79</v>
      </c>
      <c r="E1207" s="13" t="s">
        <v>75</v>
      </c>
      <c r="F1207" s="13" t="s">
        <v>75</v>
      </c>
    </row>
    <row r="1208">
      <c r="A1208" s="10" t="s">
        <v>409</v>
      </c>
      <c r="B1208" s="19">
        <v>0.1368287037037037</v>
      </c>
      <c r="C1208" s="10" t="s">
        <v>72</v>
      </c>
      <c r="D1208" s="10" t="s">
        <v>80</v>
      </c>
      <c r="E1208" s="13">
        <v>4.0</v>
      </c>
      <c r="F1208" s="13">
        <v>2.0</v>
      </c>
    </row>
    <row r="1209">
      <c r="A1209" s="10" t="s">
        <v>409</v>
      </c>
      <c r="B1209" s="19">
        <v>0.13769675925925925</v>
      </c>
      <c r="C1209" s="10" t="s">
        <v>70</v>
      </c>
      <c r="D1209" s="10" t="s">
        <v>129</v>
      </c>
      <c r="E1209" s="13">
        <v>6.0</v>
      </c>
      <c r="F1209" s="13">
        <v>2.0</v>
      </c>
    </row>
    <row r="1210">
      <c r="A1210" s="10" t="s">
        <v>409</v>
      </c>
      <c r="B1210" s="19">
        <v>0.139375</v>
      </c>
      <c r="C1210" s="10" t="s">
        <v>69</v>
      </c>
      <c r="D1210" s="10" t="s">
        <v>80</v>
      </c>
      <c r="E1210" s="13">
        <v>18.0</v>
      </c>
      <c r="F1210" s="13">
        <v>15.0</v>
      </c>
    </row>
    <row r="1211">
      <c r="A1211" s="10" t="s">
        <v>409</v>
      </c>
      <c r="B1211" s="19">
        <v>0.13976851851851851</v>
      </c>
      <c r="C1211" s="10" t="s">
        <v>69</v>
      </c>
      <c r="D1211" s="10" t="s">
        <v>120</v>
      </c>
      <c r="E1211" s="13">
        <v>8.0</v>
      </c>
      <c r="F1211" s="16"/>
      <c r="J1211" s="10" t="s">
        <v>427</v>
      </c>
    </row>
    <row r="1212">
      <c r="A1212" s="10" t="s">
        <v>409</v>
      </c>
      <c r="B1212" s="19">
        <v>0.1425</v>
      </c>
      <c r="C1212" s="10" t="s">
        <v>74</v>
      </c>
      <c r="D1212" s="10" t="s">
        <v>67</v>
      </c>
      <c r="E1212" s="13" t="s">
        <v>75</v>
      </c>
      <c r="F1212" s="13" t="s">
        <v>75</v>
      </c>
      <c r="J1212" s="10" t="s">
        <v>85</v>
      </c>
    </row>
    <row r="1213">
      <c r="A1213" s="10" t="s">
        <v>409</v>
      </c>
      <c r="B1213" s="19">
        <v>0.1425</v>
      </c>
      <c r="C1213" s="10" t="s">
        <v>74</v>
      </c>
      <c r="D1213" s="10" t="s">
        <v>67</v>
      </c>
      <c r="E1213" s="13">
        <v>7.0</v>
      </c>
      <c r="F1213" s="13">
        <v>7.0</v>
      </c>
      <c r="J1213" s="10" t="s">
        <v>86</v>
      </c>
    </row>
    <row r="1214">
      <c r="A1214" s="10" t="s">
        <v>409</v>
      </c>
      <c r="B1214" s="19">
        <v>0.14344907407407406</v>
      </c>
      <c r="C1214" s="10" t="s">
        <v>74</v>
      </c>
      <c r="D1214" s="10" t="s">
        <v>78</v>
      </c>
      <c r="E1214" s="13">
        <v>17.0</v>
      </c>
      <c r="F1214" s="13">
        <v>11.0</v>
      </c>
    </row>
    <row r="1215">
      <c r="A1215" s="10" t="s">
        <v>409</v>
      </c>
      <c r="B1215" s="19">
        <v>0.14385416666666667</v>
      </c>
      <c r="C1215" s="10" t="s">
        <v>66</v>
      </c>
      <c r="D1215" s="10" t="s">
        <v>80</v>
      </c>
      <c r="E1215" s="13">
        <v>22.0</v>
      </c>
      <c r="F1215" s="13">
        <v>16.0</v>
      </c>
    </row>
    <row r="1216">
      <c r="A1216" s="10" t="s">
        <v>409</v>
      </c>
      <c r="B1216" s="19">
        <v>0.14401620370370372</v>
      </c>
      <c r="C1216" s="10" t="s">
        <v>69</v>
      </c>
      <c r="D1216" s="10" t="s">
        <v>80</v>
      </c>
      <c r="E1216" s="13" t="s">
        <v>75</v>
      </c>
      <c r="F1216" s="13" t="s">
        <v>75</v>
      </c>
      <c r="J1216" s="10" t="s">
        <v>85</v>
      </c>
    </row>
    <row r="1217">
      <c r="A1217" s="10" t="s">
        <v>409</v>
      </c>
      <c r="B1217" s="19">
        <v>0.14401620370370372</v>
      </c>
      <c r="C1217" s="10" t="s">
        <v>69</v>
      </c>
      <c r="D1217" s="10" t="s">
        <v>80</v>
      </c>
      <c r="E1217" s="13">
        <v>18.0</v>
      </c>
      <c r="F1217" s="13">
        <v>15.0</v>
      </c>
      <c r="J1217" s="10" t="s">
        <v>86</v>
      </c>
    </row>
    <row r="1218">
      <c r="A1218" s="10" t="s">
        <v>409</v>
      </c>
      <c r="B1218" s="19">
        <v>0.14552083333333332</v>
      </c>
      <c r="C1218" s="10" t="s">
        <v>82</v>
      </c>
      <c r="D1218" s="10" t="s">
        <v>79</v>
      </c>
      <c r="E1218" s="13">
        <v>17.0</v>
      </c>
      <c r="F1218" s="16"/>
    </row>
    <row r="1219">
      <c r="A1219" s="10" t="s">
        <v>409</v>
      </c>
      <c r="B1219" s="19">
        <v>0.14601851851851852</v>
      </c>
      <c r="C1219" s="10" t="s">
        <v>70</v>
      </c>
      <c r="D1219" s="10" t="s">
        <v>127</v>
      </c>
      <c r="E1219" s="13">
        <v>4.0</v>
      </c>
      <c r="F1219" s="13">
        <v>3.0</v>
      </c>
    </row>
    <row r="1220">
      <c r="A1220" s="10" t="s">
        <v>409</v>
      </c>
      <c r="B1220" s="19">
        <v>0.1466435185185185</v>
      </c>
      <c r="C1220" s="10" t="s">
        <v>66</v>
      </c>
      <c r="D1220" s="10" t="s">
        <v>83</v>
      </c>
      <c r="E1220" s="13" t="s">
        <v>68</v>
      </c>
      <c r="F1220" s="13">
        <v>20.0</v>
      </c>
    </row>
    <row r="1221">
      <c r="A1221" s="10" t="s">
        <v>409</v>
      </c>
      <c r="B1221" s="19">
        <v>0.14814814814814814</v>
      </c>
      <c r="C1221" s="10" t="s">
        <v>74</v>
      </c>
      <c r="D1221" s="10" t="s">
        <v>83</v>
      </c>
      <c r="E1221" s="13" t="s">
        <v>68</v>
      </c>
      <c r="F1221" s="13">
        <v>20.0</v>
      </c>
    </row>
    <row r="1222">
      <c r="A1222" s="10" t="s">
        <v>409</v>
      </c>
      <c r="B1222" s="19">
        <v>0.14825231481481482</v>
      </c>
      <c r="C1222" s="10" t="s">
        <v>74</v>
      </c>
      <c r="D1222" s="10" t="s">
        <v>217</v>
      </c>
      <c r="E1222" s="13">
        <v>9.0</v>
      </c>
      <c r="F1222" s="13">
        <v>3.0</v>
      </c>
    </row>
    <row r="1223">
      <c r="A1223" s="10" t="s">
        <v>409</v>
      </c>
      <c r="B1223" s="19">
        <v>0.14895833333333333</v>
      </c>
      <c r="C1223" s="10" t="s">
        <v>82</v>
      </c>
      <c r="D1223" s="10" t="s">
        <v>67</v>
      </c>
      <c r="E1223" s="13" t="s">
        <v>88</v>
      </c>
      <c r="F1223" s="13">
        <v>1.0</v>
      </c>
    </row>
    <row r="1224">
      <c r="A1224" s="10" t="s">
        <v>409</v>
      </c>
      <c r="B1224" s="19">
        <v>0.14971064814814813</v>
      </c>
      <c r="C1224" s="10" t="s">
        <v>70</v>
      </c>
      <c r="D1224" s="10" t="s">
        <v>125</v>
      </c>
      <c r="E1224" s="13">
        <v>10.0</v>
      </c>
      <c r="F1224" s="13">
        <v>4.0</v>
      </c>
    </row>
    <row r="1225">
      <c r="A1225" s="10" t="s">
        <v>409</v>
      </c>
      <c r="B1225" s="19">
        <v>0.1504861111111111</v>
      </c>
      <c r="C1225" s="10" t="s">
        <v>70</v>
      </c>
      <c r="D1225" s="10" t="s">
        <v>67</v>
      </c>
      <c r="E1225" s="13">
        <v>10.0</v>
      </c>
      <c r="F1225" s="13">
        <v>7.0</v>
      </c>
    </row>
    <row r="1226">
      <c r="A1226" s="10" t="s">
        <v>409</v>
      </c>
      <c r="B1226" s="19">
        <v>0.15081018518518519</v>
      </c>
      <c r="C1226" s="10" t="s">
        <v>66</v>
      </c>
      <c r="D1226" s="10" t="s">
        <v>83</v>
      </c>
      <c r="E1226" s="13">
        <v>19.0</v>
      </c>
      <c r="F1226" s="13">
        <v>15.0</v>
      </c>
    </row>
    <row r="1227">
      <c r="A1227" s="10" t="s">
        <v>409</v>
      </c>
      <c r="B1227" s="19">
        <v>0.15082175925925925</v>
      </c>
      <c r="C1227" s="10" t="s">
        <v>69</v>
      </c>
      <c r="D1227" s="10" t="s">
        <v>83</v>
      </c>
      <c r="E1227" s="13">
        <v>15.0</v>
      </c>
      <c r="F1227" s="13">
        <v>14.0</v>
      </c>
    </row>
    <row r="1228">
      <c r="A1228" s="10" t="s">
        <v>409</v>
      </c>
      <c r="B1228" s="19">
        <v>0.15270833333333333</v>
      </c>
      <c r="C1228" s="10" t="s">
        <v>66</v>
      </c>
      <c r="D1228" s="10" t="s">
        <v>83</v>
      </c>
      <c r="E1228" s="13">
        <v>23.0</v>
      </c>
      <c r="F1228" s="13">
        <v>19.0</v>
      </c>
    </row>
    <row r="1229">
      <c r="A1229" s="10" t="s">
        <v>409</v>
      </c>
      <c r="B1229" s="19">
        <v>0.15273148148148147</v>
      </c>
      <c r="C1229" s="10" t="s">
        <v>69</v>
      </c>
      <c r="D1229" s="10" t="s">
        <v>83</v>
      </c>
      <c r="E1229" s="13">
        <v>12.0</v>
      </c>
      <c r="F1229" s="13">
        <v>11.0</v>
      </c>
    </row>
    <row r="1230">
      <c r="A1230" s="10" t="s">
        <v>409</v>
      </c>
      <c r="B1230" s="19">
        <v>0.1529976851851852</v>
      </c>
      <c r="C1230" s="10" t="s">
        <v>72</v>
      </c>
      <c r="D1230" s="10" t="s">
        <v>67</v>
      </c>
      <c r="E1230" s="13">
        <v>7.0</v>
      </c>
      <c r="F1230" s="13">
        <v>4.0</v>
      </c>
    </row>
    <row r="1231">
      <c r="A1231" s="10" t="s">
        <v>409</v>
      </c>
      <c r="B1231" s="19">
        <v>0.153125</v>
      </c>
      <c r="C1231" s="10" t="s">
        <v>70</v>
      </c>
      <c r="D1231" s="10" t="s">
        <v>67</v>
      </c>
      <c r="E1231" s="13">
        <v>5.0</v>
      </c>
      <c r="F1231" s="13">
        <v>2.0</v>
      </c>
    </row>
    <row r="1232">
      <c r="A1232" s="10" t="s">
        <v>409</v>
      </c>
      <c r="B1232" s="19">
        <v>0.15362268518518518</v>
      </c>
      <c r="C1232" s="10" t="s">
        <v>66</v>
      </c>
      <c r="D1232" s="10" t="s">
        <v>83</v>
      </c>
      <c r="E1232" s="13">
        <v>17.0</v>
      </c>
      <c r="F1232" s="13">
        <v>13.0</v>
      </c>
    </row>
    <row r="1233">
      <c r="A1233" s="10" t="s">
        <v>409</v>
      </c>
      <c r="B1233" s="19">
        <v>0.15380787037037036</v>
      </c>
      <c r="C1233" s="10" t="s">
        <v>69</v>
      </c>
      <c r="D1233" s="10" t="s">
        <v>83</v>
      </c>
      <c r="E1233" s="13" t="s">
        <v>68</v>
      </c>
      <c r="F1233" s="13">
        <v>20.0</v>
      </c>
    </row>
    <row r="1234">
      <c r="A1234" s="10" t="s">
        <v>409</v>
      </c>
      <c r="B1234" s="19">
        <v>0.1554976851851852</v>
      </c>
      <c r="C1234" s="10" t="s">
        <v>82</v>
      </c>
      <c r="D1234" s="10" t="s">
        <v>131</v>
      </c>
      <c r="E1234" s="13">
        <v>18.0</v>
      </c>
      <c r="F1234" s="13">
        <v>14.0</v>
      </c>
    </row>
    <row r="1235">
      <c r="A1235" s="10" t="s">
        <v>409</v>
      </c>
      <c r="B1235" s="19">
        <v>0.1569675925925926</v>
      </c>
      <c r="C1235" s="10" t="s">
        <v>69</v>
      </c>
      <c r="D1235" s="10" t="s">
        <v>67</v>
      </c>
      <c r="E1235" s="13">
        <v>21.0</v>
      </c>
      <c r="F1235" s="13">
        <v>18.0</v>
      </c>
    </row>
    <row r="1236">
      <c r="A1236" s="10" t="s">
        <v>409</v>
      </c>
      <c r="B1236" s="19">
        <v>0.15833333333333333</v>
      </c>
      <c r="C1236" s="10" t="s">
        <v>66</v>
      </c>
      <c r="D1236" s="10" t="s">
        <v>67</v>
      </c>
      <c r="E1236" s="13">
        <v>13.0</v>
      </c>
      <c r="F1236" s="13">
        <v>13.0</v>
      </c>
    </row>
    <row r="1237">
      <c r="A1237" s="10" t="s">
        <v>409</v>
      </c>
      <c r="B1237" s="19">
        <v>0.15833333333333333</v>
      </c>
      <c r="C1237" s="10" t="s">
        <v>82</v>
      </c>
      <c r="D1237" s="10" t="s">
        <v>73</v>
      </c>
      <c r="E1237" s="13">
        <v>8.0</v>
      </c>
      <c r="F1237" s="16"/>
    </row>
    <row r="1238">
      <c r="A1238" s="10" t="s">
        <v>409</v>
      </c>
      <c r="B1238" s="19">
        <v>0.1609837962962963</v>
      </c>
      <c r="C1238" s="10" t="s">
        <v>82</v>
      </c>
      <c r="D1238" s="10" t="s">
        <v>129</v>
      </c>
      <c r="E1238" s="13">
        <v>7.0</v>
      </c>
      <c r="F1238" s="13">
        <v>6.0</v>
      </c>
    </row>
    <row r="1239">
      <c r="A1239" s="10" t="s">
        <v>409</v>
      </c>
      <c r="B1239" s="19">
        <v>0.16179398148148147</v>
      </c>
      <c r="C1239" s="10" t="s">
        <v>72</v>
      </c>
      <c r="D1239" s="10" t="s">
        <v>67</v>
      </c>
      <c r="E1239" s="13" t="s">
        <v>68</v>
      </c>
      <c r="F1239" s="13">
        <v>20.0</v>
      </c>
    </row>
    <row r="1240">
      <c r="A1240" s="10" t="s">
        <v>409</v>
      </c>
      <c r="B1240" s="19">
        <v>0.16181712962962963</v>
      </c>
      <c r="C1240" s="10" t="s">
        <v>70</v>
      </c>
      <c r="D1240" s="10" t="s">
        <v>67</v>
      </c>
      <c r="E1240" s="13">
        <v>19.0</v>
      </c>
      <c r="F1240" s="13">
        <v>16.0</v>
      </c>
    </row>
    <row r="1241">
      <c r="A1241" s="10" t="s">
        <v>409</v>
      </c>
      <c r="B1241" s="19">
        <v>0.1633101851851852</v>
      </c>
      <c r="C1241" s="10" t="s">
        <v>82</v>
      </c>
      <c r="D1241" s="10" t="s">
        <v>195</v>
      </c>
      <c r="E1241" s="13" t="s">
        <v>75</v>
      </c>
      <c r="F1241" s="13" t="s">
        <v>75</v>
      </c>
    </row>
    <row r="1242">
      <c r="A1242" s="10" t="s">
        <v>409</v>
      </c>
      <c r="B1242" s="19">
        <v>0.16321759259259258</v>
      </c>
      <c r="C1242" s="10" t="s">
        <v>66</v>
      </c>
      <c r="D1242" s="10" t="s">
        <v>120</v>
      </c>
      <c r="E1242" s="13" t="s">
        <v>75</v>
      </c>
      <c r="F1242" s="13" t="s">
        <v>75</v>
      </c>
      <c r="J1242" s="10" t="s">
        <v>428</v>
      </c>
    </row>
    <row r="1243">
      <c r="A1243" s="10" t="s">
        <v>409</v>
      </c>
      <c r="B1243" s="19">
        <v>0.16365740740740742</v>
      </c>
      <c r="C1243" s="10" t="s">
        <v>74</v>
      </c>
      <c r="D1243" s="10" t="s">
        <v>78</v>
      </c>
      <c r="E1243" s="13">
        <v>10.0</v>
      </c>
      <c r="F1243" s="13">
        <v>4.0</v>
      </c>
    </row>
    <row r="1244">
      <c r="A1244" s="10" t="s">
        <v>409</v>
      </c>
      <c r="B1244" s="19">
        <v>0.16368055555555555</v>
      </c>
      <c r="C1244" s="10" t="s">
        <v>74</v>
      </c>
      <c r="D1244" s="10" t="s">
        <v>125</v>
      </c>
      <c r="E1244" s="13">
        <v>16.0</v>
      </c>
      <c r="F1244" s="13">
        <v>8.0</v>
      </c>
    </row>
    <row r="1245">
      <c r="A1245" s="10" t="s">
        <v>409</v>
      </c>
      <c r="B1245" s="19">
        <v>0.16427083333333334</v>
      </c>
      <c r="C1245" s="10" t="s">
        <v>66</v>
      </c>
      <c r="D1245" s="10" t="s">
        <v>125</v>
      </c>
      <c r="E1245" s="13">
        <v>15.0</v>
      </c>
      <c r="F1245" s="13">
        <v>15.0</v>
      </c>
    </row>
    <row r="1246">
      <c r="A1246" s="10" t="s">
        <v>409</v>
      </c>
      <c r="B1246" s="19">
        <v>0.1642824074074074</v>
      </c>
      <c r="C1246" s="10" t="s">
        <v>82</v>
      </c>
      <c r="D1246" s="10" t="s">
        <v>125</v>
      </c>
      <c r="E1246" s="13">
        <v>5.0</v>
      </c>
      <c r="F1246" s="13">
        <v>4.0</v>
      </c>
    </row>
    <row r="1247">
      <c r="A1247" s="10" t="s">
        <v>409</v>
      </c>
      <c r="B1247" s="19">
        <v>0.1642824074074074</v>
      </c>
      <c r="C1247" s="10" t="s">
        <v>70</v>
      </c>
      <c r="D1247" s="10" t="s">
        <v>125</v>
      </c>
      <c r="E1247" s="13">
        <v>12.0</v>
      </c>
      <c r="F1247" s="13">
        <v>6.0</v>
      </c>
    </row>
    <row r="1248">
      <c r="A1248" s="10" t="s">
        <v>409</v>
      </c>
      <c r="B1248" s="19">
        <v>0.16429398148148147</v>
      </c>
      <c r="C1248" s="10" t="s">
        <v>72</v>
      </c>
      <c r="D1248" s="10" t="s">
        <v>125</v>
      </c>
      <c r="E1248" s="13">
        <v>19.0</v>
      </c>
      <c r="F1248" s="13">
        <v>16.0</v>
      </c>
    </row>
    <row r="1249">
      <c r="A1249" s="10" t="s">
        <v>409</v>
      </c>
      <c r="B1249" s="19">
        <v>0.1642824074074074</v>
      </c>
      <c r="C1249" s="10" t="s">
        <v>69</v>
      </c>
      <c r="D1249" s="10" t="s">
        <v>125</v>
      </c>
      <c r="E1249" s="13">
        <v>5.0</v>
      </c>
      <c r="F1249" s="13">
        <v>2.0</v>
      </c>
    </row>
    <row r="1250">
      <c r="A1250" s="10" t="s">
        <v>409</v>
      </c>
      <c r="B1250" s="19">
        <v>0.16560185185185186</v>
      </c>
      <c r="C1250" s="10" t="s">
        <v>70</v>
      </c>
      <c r="D1250" s="10" t="s">
        <v>67</v>
      </c>
      <c r="E1250" s="13">
        <v>11.0</v>
      </c>
      <c r="F1250" s="13">
        <v>8.0</v>
      </c>
    </row>
    <row r="1251">
      <c r="A1251" s="10" t="s">
        <v>429</v>
      </c>
      <c r="B1251" s="19">
        <v>0.007048611111111111</v>
      </c>
      <c r="C1251" s="10" t="s">
        <v>70</v>
      </c>
      <c r="D1251" s="10" t="s">
        <v>87</v>
      </c>
      <c r="E1251" s="13">
        <v>21.0</v>
      </c>
      <c r="F1251" s="13">
        <v>17.0</v>
      </c>
    </row>
    <row r="1252">
      <c r="A1252" s="10" t="s">
        <v>429</v>
      </c>
      <c r="B1252" s="19">
        <v>0.007222222222222222</v>
      </c>
      <c r="C1252" s="10" t="s">
        <v>72</v>
      </c>
      <c r="D1252" s="10" t="s">
        <v>87</v>
      </c>
      <c r="E1252" s="13">
        <v>14.0</v>
      </c>
      <c r="F1252" s="13">
        <v>11.0</v>
      </c>
    </row>
    <row r="1253">
      <c r="A1253" s="10" t="s">
        <v>429</v>
      </c>
      <c r="B1253" s="19">
        <v>0.007245370370370371</v>
      </c>
      <c r="C1253" s="10" t="s">
        <v>74</v>
      </c>
      <c r="D1253" s="10" t="s">
        <v>87</v>
      </c>
      <c r="E1253" s="13">
        <v>11.0</v>
      </c>
      <c r="F1253" s="13">
        <v>7.0</v>
      </c>
    </row>
    <row r="1254">
      <c r="A1254" s="10" t="s">
        <v>429</v>
      </c>
      <c r="B1254" s="19">
        <v>0.007256944444444444</v>
      </c>
      <c r="C1254" s="10" t="s">
        <v>82</v>
      </c>
      <c r="D1254" s="10" t="s">
        <v>87</v>
      </c>
      <c r="E1254" s="13">
        <v>11.0</v>
      </c>
      <c r="F1254" s="13">
        <v>10.0</v>
      </c>
    </row>
    <row r="1255">
      <c r="A1255" s="10" t="s">
        <v>429</v>
      </c>
      <c r="B1255" s="19">
        <v>0.007430555555555556</v>
      </c>
      <c r="C1255" s="10" t="s">
        <v>66</v>
      </c>
      <c r="D1255" s="10" t="s">
        <v>87</v>
      </c>
      <c r="E1255" s="13">
        <v>3.0</v>
      </c>
      <c r="F1255" s="13">
        <v>3.0</v>
      </c>
    </row>
    <row r="1256">
      <c r="A1256" s="10" t="s">
        <v>429</v>
      </c>
      <c r="B1256" s="19">
        <v>0.007453703703703704</v>
      </c>
      <c r="C1256" s="10" t="s">
        <v>69</v>
      </c>
      <c r="D1256" s="10" t="s">
        <v>87</v>
      </c>
      <c r="E1256" s="13">
        <v>4.0</v>
      </c>
      <c r="F1256" s="13">
        <v>1.0</v>
      </c>
    </row>
    <row r="1257">
      <c r="A1257" s="10" t="s">
        <v>429</v>
      </c>
      <c r="B1257" s="19">
        <v>0.008402777777777778</v>
      </c>
      <c r="C1257" s="10" t="s">
        <v>70</v>
      </c>
      <c r="D1257" s="10" t="s">
        <v>79</v>
      </c>
      <c r="E1257" s="13">
        <v>16.0</v>
      </c>
      <c r="F1257" s="13">
        <v>12.0</v>
      </c>
    </row>
    <row r="1258">
      <c r="A1258" s="10" t="s">
        <v>429</v>
      </c>
      <c r="B1258" s="19">
        <v>0.008854166666666666</v>
      </c>
      <c r="C1258" s="10" t="s">
        <v>70</v>
      </c>
      <c r="D1258" s="10" t="s">
        <v>93</v>
      </c>
      <c r="E1258" s="13">
        <v>16.0</v>
      </c>
      <c r="F1258" s="13">
        <v>10.0</v>
      </c>
      <c r="J1258" s="10" t="s">
        <v>99</v>
      </c>
    </row>
    <row r="1259">
      <c r="A1259" s="10" t="s">
        <v>429</v>
      </c>
      <c r="B1259" s="19">
        <v>0.011585648148148149</v>
      </c>
      <c r="C1259" s="10" t="s">
        <v>74</v>
      </c>
      <c r="D1259" s="10" t="s">
        <v>127</v>
      </c>
      <c r="E1259" s="13">
        <v>1.0</v>
      </c>
      <c r="F1259" s="13">
        <v>2.0</v>
      </c>
    </row>
    <row r="1260">
      <c r="A1260" s="10" t="s">
        <v>429</v>
      </c>
      <c r="B1260" s="19">
        <v>0.013229166666666667</v>
      </c>
      <c r="C1260" s="10" t="s">
        <v>66</v>
      </c>
      <c r="D1260" s="10" t="s">
        <v>67</v>
      </c>
      <c r="E1260" s="13">
        <v>13.0</v>
      </c>
      <c r="F1260" s="13">
        <v>13.0</v>
      </c>
    </row>
    <row r="1261">
      <c r="A1261" s="10" t="s">
        <v>429</v>
      </c>
      <c r="B1261" s="19">
        <v>0.01425925925925926</v>
      </c>
      <c r="C1261" s="10" t="s">
        <v>70</v>
      </c>
      <c r="D1261" s="10" t="s">
        <v>93</v>
      </c>
      <c r="E1261" s="13" t="s">
        <v>88</v>
      </c>
      <c r="F1261" s="13">
        <v>1.0</v>
      </c>
      <c r="J1261" s="10" t="s">
        <v>99</v>
      </c>
    </row>
    <row r="1262">
      <c r="A1262" s="10" t="s">
        <v>429</v>
      </c>
      <c r="B1262" s="19">
        <v>0.017743055555555557</v>
      </c>
      <c r="C1262" s="10" t="s">
        <v>74</v>
      </c>
      <c r="D1262" s="10" t="s">
        <v>93</v>
      </c>
      <c r="E1262" s="13">
        <v>20.0</v>
      </c>
      <c r="F1262" s="13">
        <v>14.0</v>
      </c>
      <c r="J1262" s="10" t="s">
        <v>142</v>
      </c>
    </row>
    <row r="1263">
      <c r="A1263" s="10" t="s">
        <v>429</v>
      </c>
      <c r="B1263" s="19">
        <v>0.017916666666666668</v>
      </c>
      <c r="C1263" s="10" t="s">
        <v>74</v>
      </c>
      <c r="D1263" s="10" t="s">
        <v>91</v>
      </c>
      <c r="E1263" s="13">
        <v>16.0</v>
      </c>
      <c r="F1263" s="16"/>
      <c r="H1263" s="10" t="s">
        <v>430</v>
      </c>
      <c r="J1263" s="10" t="s">
        <v>431</v>
      </c>
    </row>
    <row r="1264">
      <c r="A1264" s="10" t="s">
        <v>429</v>
      </c>
      <c r="B1264" s="19">
        <v>0.019050925925925926</v>
      </c>
      <c r="C1264" s="10" t="s">
        <v>69</v>
      </c>
      <c r="D1264" s="10" t="s">
        <v>120</v>
      </c>
      <c r="E1264" s="13">
        <v>6.0</v>
      </c>
      <c r="F1264" s="16"/>
      <c r="J1264" s="10" t="s">
        <v>432</v>
      </c>
    </row>
    <row r="1265">
      <c r="A1265" s="10" t="s">
        <v>429</v>
      </c>
      <c r="B1265" s="19">
        <v>0.019699074074074074</v>
      </c>
      <c r="C1265" s="10" t="s">
        <v>66</v>
      </c>
      <c r="D1265" s="10" t="s">
        <v>93</v>
      </c>
      <c r="E1265" s="13" t="s">
        <v>75</v>
      </c>
      <c r="F1265" s="13" t="s">
        <v>75</v>
      </c>
      <c r="J1265" s="10" t="s">
        <v>85</v>
      </c>
    </row>
    <row r="1266">
      <c r="A1266" s="10" t="s">
        <v>429</v>
      </c>
      <c r="B1266" s="19">
        <v>0.019699074074074074</v>
      </c>
      <c r="C1266" s="10" t="s">
        <v>66</v>
      </c>
      <c r="D1266" s="10" t="s">
        <v>93</v>
      </c>
      <c r="E1266" s="13">
        <v>24.0</v>
      </c>
      <c r="F1266" s="13">
        <v>18.0</v>
      </c>
      <c r="J1266" s="10" t="s">
        <v>94</v>
      </c>
    </row>
    <row r="1267">
      <c r="A1267" s="10" t="s">
        <v>429</v>
      </c>
      <c r="B1267" s="19">
        <v>0.019849537037037037</v>
      </c>
      <c r="C1267" s="10" t="s">
        <v>66</v>
      </c>
      <c r="D1267" s="10" t="s">
        <v>91</v>
      </c>
      <c r="E1267" s="13">
        <v>12.0</v>
      </c>
      <c r="F1267" s="16"/>
      <c r="H1267" s="10" t="s">
        <v>433</v>
      </c>
    </row>
    <row r="1268">
      <c r="A1268" s="10" t="s">
        <v>429</v>
      </c>
      <c r="B1268" s="19">
        <v>0.020625</v>
      </c>
      <c r="C1268" s="10" t="s">
        <v>70</v>
      </c>
      <c r="D1268" s="10" t="s">
        <v>93</v>
      </c>
      <c r="E1268" s="13">
        <v>25.0</v>
      </c>
      <c r="F1268" s="13">
        <v>19.0</v>
      </c>
      <c r="J1268" s="10" t="s">
        <v>148</v>
      </c>
    </row>
    <row r="1269">
      <c r="A1269" s="10" t="s">
        <v>429</v>
      </c>
      <c r="B1269" s="19">
        <v>0.02065972222222222</v>
      </c>
      <c r="C1269" s="10" t="s">
        <v>70</v>
      </c>
      <c r="D1269" s="10" t="s">
        <v>93</v>
      </c>
      <c r="E1269" s="13" t="s">
        <v>88</v>
      </c>
      <c r="F1269" s="13">
        <v>1.0</v>
      </c>
      <c r="J1269" s="10" t="s">
        <v>99</v>
      </c>
    </row>
    <row r="1270">
      <c r="A1270" s="10" t="s">
        <v>429</v>
      </c>
      <c r="B1270" s="19">
        <v>0.020868055555555556</v>
      </c>
      <c r="C1270" s="10" t="s">
        <v>70</v>
      </c>
      <c r="D1270" s="10" t="s">
        <v>91</v>
      </c>
      <c r="E1270" s="13">
        <v>12.0</v>
      </c>
      <c r="F1270" s="16"/>
      <c r="H1270" s="10" t="s">
        <v>433</v>
      </c>
    </row>
    <row r="1271">
      <c r="A1271" s="10" t="s">
        <v>429</v>
      </c>
      <c r="B1271" s="19">
        <v>0.021493055555555557</v>
      </c>
      <c r="C1271" s="10" t="s">
        <v>72</v>
      </c>
      <c r="D1271" s="10" t="s">
        <v>91</v>
      </c>
      <c r="E1271" s="13" t="s">
        <v>75</v>
      </c>
      <c r="F1271" s="13" t="s">
        <v>75</v>
      </c>
      <c r="H1271" s="10" t="s">
        <v>434</v>
      </c>
      <c r="J1271" s="10" t="s">
        <v>435</v>
      </c>
    </row>
    <row r="1272">
      <c r="A1272" s="10" t="s">
        <v>429</v>
      </c>
      <c r="B1272" s="19">
        <v>0.022534722222222223</v>
      </c>
      <c r="C1272" s="10" t="s">
        <v>66</v>
      </c>
      <c r="D1272" s="10" t="s">
        <v>93</v>
      </c>
      <c r="E1272" s="13">
        <v>15.0</v>
      </c>
      <c r="F1272" s="13">
        <v>9.0</v>
      </c>
      <c r="J1272" s="10" t="s">
        <v>105</v>
      </c>
    </row>
    <row r="1273">
      <c r="A1273" s="10" t="s">
        <v>429</v>
      </c>
      <c r="B1273" s="19">
        <v>0.023310185185185184</v>
      </c>
      <c r="C1273" s="10" t="s">
        <v>69</v>
      </c>
      <c r="D1273" s="10" t="s">
        <v>91</v>
      </c>
      <c r="E1273" s="13">
        <v>8.0</v>
      </c>
      <c r="F1273" s="16"/>
      <c r="H1273" s="10" t="s">
        <v>436</v>
      </c>
      <c r="J1273" s="10" t="s">
        <v>239</v>
      </c>
    </row>
    <row r="1274">
      <c r="A1274" s="10" t="s">
        <v>429</v>
      </c>
      <c r="B1274" s="19">
        <v>0.024039351851851853</v>
      </c>
      <c r="C1274" s="10" t="s">
        <v>72</v>
      </c>
      <c r="D1274" s="10" t="s">
        <v>93</v>
      </c>
      <c r="E1274" s="13" t="s">
        <v>68</v>
      </c>
      <c r="F1274" s="13">
        <v>20.0</v>
      </c>
      <c r="G1274" s="10">
        <v>1.0</v>
      </c>
      <c r="J1274" s="10" t="s">
        <v>136</v>
      </c>
    </row>
    <row r="1275">
      <c r="A1275" s="10" t="s">
        <v>429</v>
      </c>
      <c r="B1275" s="19">
        <v>0.024270833333333332</v>
      </c>
      <c r="C1275" s="10" t="s">
        <v>72</v>
      </c>
      <c r="D1275" s="10" t="s">
        <v>91</v>
      </c>
      <c r="E1275" s="13" t="s">
        <v>75</v>
      </c>
      <c r="F1275" s="13" t="s">
        <v>75</v>
      </c>
      <c r="H1275" s="10" t="s">
        <v>437</v>
      </c>
      <c r="J1275" s="10" t="s">
        <v>431</v>
      </c>
    </row>
    <row r="1276">
      <c r="A1276" s="10" t="s">
        <v>429</v>
      </c>
      <c r="B1276" s="19">
        <v>0.024826388888888887</v>
      </c>
      <c r="C1276" s="10" t="s">
        <v>72</v>
      </c>
      <c r="D1276" s="10" t="s">
        <v>93</v>
      </c>
      <c r="E1276" s="13">
        <v>22.0</v>
      </c>
      <c r="F1276" s="13">
        <v>17.0</v>
      </c>
      <c r="J1276" s="10" t="s">
        <v>136</v>
      </c>
    </row>
    <row r="1277">
      <c r="A1277" s="10" t="s">
        <v>429</v>
      </c>
      <c r="B1277" s="19">
        <v>0.024918981481481483</v>
      </c>
      <c r="C1277" s="10" t="s">
        <v>72</v>
      </c>
      <c r="D1277" s="10" t="s">
        <v>91</v>
      </c>
      <c r="E1277" s="13">
        <v>5.0</v>
      </c>
      <c r="F1277" s="16"/>
      <c r="H1277" s="10" t="s">
        <v>438</v>
      </c>
      <c r="J1277" s="10" t="s">
        <v>439</v>
      </c>
    </row>
    <row r="1278">
      <c r="A1278" s="10" t="s">
        <v>429</v>
      </c>
      <c r="B1278" s="19">
        <v>0.025486111111111112</v>
      </c>
      <c r="C1278" s="10" t="s">
        <v>69</v>
      </c>
      <c r="D1278" s="10" t="s">
        <v>120</v>
      </c>
      <c r="E1278" s="13">
        <v>7.0</v>
      </c>
      <c r="F1278" s="16"/>
      <c r="J1278" s="10" t="s">
        <v>440</v>
      </c>
    </row>
    <row r="1279">
      <c r="A1279" s="10" t="s">
        <v>429</v>
      </c>
      <c r="B1279" s="19">
        <v>0.03136574074074074</v>
      </c>
      <c r="C1279" s="10" t="s">
        <v>74</v>
      </c>
      <c r="D1279" s="10" t="s">
        <v>67</v>
      </c>
      <c r="E1279" s="13">
        <v>7.0</v>
      </c>
      <c r="F1279" s="13">
        <v>7.0</v>
      </c>
    </row>
    <row r="1280">
      <c r="A1280" s="10" t="s">
        <v>429</v>
      </c>
      <c r="B1280" s="19">
        <v>0.03267361111111111</v>
      </c>
      <c r="C1280" s="10" t="s">
        <v>69</v>
      </c>
      <c r="D1280" s="10" t="s">
        <v>127</v>
      </c>
      <c r="E1280" s="13">
        <v>9.0</v>
      </c>
      <c r="F1280" s="13">
        <v>6.0</v>
      </c>
    </row>
    <row r="1281">
      <c r="A1281" s="10" t="s">
        <v>429</v>
      </c>
      <c r="B1281" s="19">
        <v>0.038599537037037036</v>
      </c>
      <c r="C1281" s="10" t="s">
        <v>66</v>
      </c>
      <c r="D1281" s="10" t="s">
        <v>71</v>
      </c>
      <c r="E1281" s="13">
        <v>15.0</v>
      </c>
      <c r="F1281" s="13">
        <v>17.0</v>
      </c>
    </row>
    <row r="1282">
      <c r="A1282" s="10" t="s">
        <v>429</v>
      </c>
      <c r="B1282" s="19">
        <v>0.03863425925925926</v>
      </c>
      <c r="C1282" s="10" t="s">
        <v>70</v>
      </c>
      <c r="D1282" s="10" t="s">
        <v>71</v>
      </c>
      <c r="E1282" s="13">
        <v>13.0</v>
      </c>
      <c r="F1282" s="13">
        <v>8.0</v>
      </c>
    </row>
    <row r="1283">
      <c r="A1283" s="10" t="s">
        <v>429</v>
      </c>
      <c r="B1283" s="19">
        <v>0.03929398148148148</v>
      </c>
      <c r="C1283" s="10" t="s">
        <v>69</v>
      </c>
      <c r="D1283" s="10" t="s">
        <v>71</v>
      </c>
      <c r="E1283" s="13">
        <v>14.0</v>
      </c>
      <c r="F1283" s="13">
        <v>11.0</v>
      </c>
    </row>
    <row r="1284">
      <c r="A1284" s="10" t="s">
        <v>429</v>
      </c>
      <c r="B1284" s="19">
        <v>0.039872685185185185</v>
      </c>
      <c r="C1284" s="10" t="s">
        <v>72</v>
      </c>
      <c r="D1284" s="10" t="s">
        <v>71</v>
      </c>
      <c r="E1284" s="13" t="s">
        <v>75</v>
      </c>
      <c r="F1284" s="13" t="s">
        <v>75</v>
      </c>
      <c r="J1284" s="10" t="s">
        <v>160</v>
      </c>
    </row>
    <row r="1285">
      <c r="A1285" s="10" t="s">
        <v>429</v>
      </c>
      <c r="B1285" s="19">
        <v>0.039872685185185185</v>
      </c>
      <c r="C1285" s="10" t="s">
        <v>72</v>
      </c>
      <c r="D1285" s="10" t="s">
        <v>71</v>
      </c>
      <c r="E1285" s="13">
        <v>21.0</v>
      </c>
      <c r="F1285" s="13">
        <v>16.0</v>
      </c>
      <c r="J1285" s="10" t="s">
        <v>86</v>
      </c>
    </row>
    <row r="1286">
      <c r="A1286" s="10" t="s">
        <v>429</v>
      </c>
      <c r="B1286" s="19">
        <v>0.0518287037037037</v>
      </c>
      <c r="C1286" s="10" t="s">
        <v>82</v>
      </c>
      <c r="D1286" s="10" t="s">
        <v>80</v>
      </c>
      <c r="E1286" s="13">
        <v>15.0</v>
      </c>
      <c r="F1286" s="16"/>
    </row>
    <row r="1287">
      <c r="A1287" s="10" t="s">
        <v>429</v>
      </c>
      <c r="B1287" s="19">
        <v>0.05199074074074074</v>
      </c>
      <c r="C1287" s="10" t="s">
        <v>69</v>
      </c>
      <c r="D1287" s="10" t="s">
        <v>80</v>
      </c>
      <c r="E1287" s="13">
        <v>12.0</v>
      </c>
      <c r="F1287" s="13">
        <v>9.0</v>
      </c>
    </row>
    <row r="1288">
      <c r="A1288" s="10" t="s">
        <v>429</v>
      </c>
      <c r="B1288" s="19">
        <v>0.05368055555555556</v>
      </c>
      <c r="C1288" s="10" t="s">
        <v>66</v>
      </c>
      <c r="D1288" s="10" t="s">
        <v>67</v>
      </c>
      <c r="E1288" s="13">
        <v>13.0</v>
      </c>
      <c r="F1288" s="13">
        <v>13.0</v>
      </c>
    </row>
    <row r="1289">
      <c r="A1289" s="10" t="s">
        <v>429</v>
      </c>
      <c r="B1289" s="19">
        <v>0.053842592592592595</v>
      </c>
      <c r="C1289" s="10" t="s">
        <v>69</v>
      </c>
      <c r="D1289" s="10" t="s">
        <v>67</v>
      </c>
      <c r="E1289" s="13">
        <v>14.0</v>
      </c>
      <c r="F1289" s="13">
        <v>11.0</v>
      </c>
    </row>
    <row r="1290">
      <c r="A1290" s="10" t="s">
        <v>429</v>
      </c>
      <c r="B1290" s="19">
        <v>0.055775462962962964</v>
      </c>
      <c r="C1290" s="10" t="s">
        <v>70</v>
      </c>
      <c r="D1290" s="10" t="s">
        <v>78</v>
      </c>
      <c r="E1290" s="13">
        <v>16.0</v>
      </c>
      <c r="F1290" s="13">
        <v>10.0</v>
      </c>
    </row>
    <row r="1291">
      <c r="A1291" s="10" t="s">
        <v>429</v>
      </c>
      <c r="B1291" s="19">
        <v>0.05583333333333333</v>
      </c>
      <c r="C1291" s="10" t="s">
        <v>70</v>
      </c>
      <c r="D1291" s="10" t="s">
        <v>125</v>
      </c>
      <c r="E1291" s="13" t="s">
        <v>68</v>
      </c>
      <c r="F1291" s="13">
        <v>20.0</v>
      </c>
    </row>
    <row r="1292">
      <c r="A1292" s="10" t="s">
        <v>429</v>
      </c>
      <c r="B1292" s="19">
        <v>0.05613425925925926</v>
      </c>
      <c r="C1292" s="10" t="s">
        <v>69</v>
      </c>
      <c r="D1292" s="10" t="s">
        <v>80</v>
      </c>
      <c r="E1292" s="13">
        <v>5.0</v>
      </c>
      <c r="F1292" s="13">
        <v>2.0</v>
      </c>
    </row>
    <row r="1293">
      <c r="A1293" s="10" t="s">
        <v>429</v>
      </c>
      <c r="B1293" s="19">
        <v>0.05663194444444444</v>
      </c>
      <c r="C1293" s="10" t="s">
        <v>69</v>
      </c>
      <c r="D1293" s="10" t="s">
        <v>129</v>
      </c>
      <c r="E1293" s="13">
        <v>21.0</v>
      </c>
      <c r="F1293" s="13">
        <v>18.0</v>
      </c>
    </row>
    <row r="1294">
      <c r="A1294" s="10" t="s">
        <v>429</v>
      </c>
      <c r="B1294" s="19">
        <v>0.05740740740740741</v>
      </c>
      <c r="C1294" s="10" t="s">
        <v>82</v>
      </c>
      <c r="D1294" s="10" t="s">
        <v>125</v>
      </c>
      <c r="E1294" s="13">
        <v>14.0</v>
      </c>
      <c r="F1294" s="13">
        <v>13.0</v>
      </c>
    </row>
    <row r="1295">
      <c r="A1295" s="10" t="s">
        <v>429</v>
      </c>
      <c r="B1295" s="19">
        <v>0.0593287037037037</v>
      </c>
      <c r="C1295" s="10" t="s">
        <v>82</v>
      </c>
      <c r="D1295" s="10" t="s">
        <v>80</v>
      </c>
      <c r="E1295" s="13" t="s">
        <v>88</v>
      </c>
      <c r="F1295" s="13">
        <v>1.0</v>
      </c>
      <c r="J1295" s="10" t="s">
        <v>85</v>
      </c>
    </row>
    <row r="1296">
      <c r="A1296" s="10" t="s">
        <v>429</v>
      </c>
      <c r="B1296" s="19">
        <v>0.0593287037037037</v>
      </c>
      <c r="C1296" s="10" t="s">
        <v>82</v>
      </c>
      <c r="D1296" s="10" t="s">
        <v>80</v>
      </c>
      <c r="E1296" s="13">
        <v>15.0</v>
      </c>
      <c r="F1296" s="16"/>
      <c r="J1296" s="10" t="s">
        <v>86</v>
      </c>
    </row>
    <row r="1297">
      <c r="A1297" s="10" t="s">
        <v>429</v>
      </c>
      <c r="B1297" s="19">
        <v>0.060520833333333336</v>
      </c>
      <c r="C1297" s="10" t="s">
        <v>82</v>
      </c>
      <c r="D1297" s="10" t="s">
        <v>125</v>
      </c>
      <c r="E1297" s="13">
        <v>9.0</v>
      </c>
      <c r="F1297" s="13">
        <v>8.0</v>
      </c>
    </row>
    <row r="1298">
      <c r="A1298" s="10" t="s">
        <v>429</v>
      </c>
      <c r="B1298" s="19">
        <v>0.06162037037037037</v>
      </c>
      <c r="C1298" s="10" t="s">
        <v>70</v>
      </c>
      <c r="D1298" s="10" t="s">
        <v>210</v>
      </c>
      <c r="E1298" s="13" t="s">
        <v>88</v>
      </c>
      <c r="F1298" s="13">
        <v>1.0</v>
      </c>
      <c r="J1298" s="10" t="s">
        <v>85</v>
      </c>
    </row>
    <row r="1299">
      <c r="A1299" s="10" t="s">
        <v>429</v>
      </c>
      <c r="B1299" s="19">
        <v>0.06162037037037037</v>
      </c>
      <c r="C1299" s="10" t="s">
        <v>70</v>
      </c>
      <c r="D1299" s="10" t="s">
        <v>210</v>
      </c>
      <c r="E1299" s="13">
        <v>5.0</v>
      </c>
      <c r="F1299" s="13">
        <v>4.0</v>
      </c>
      <c r="J1299" s="10" t="s">
        <v>86</v>
      </c>
    </row>
    <row r="1300">
      <c r="A1300" s="10" t="s">
        <v>429</v>
      </c>
      <c r="B1300" s="19">
        <v>0.0699074074074074</v>
      </c>
      <c r="C1300" s="10" t="s">
        <v>70</v>
      </c>
      <c r="D1300" s="10" t="s">
        <v>67</v>
      </c>
      <c r="E1300" s="13" t="s">
        <v>68</v>
      </c>
      <c r="F1300" s="13">
        <v>20.0</v>
      </c>
    </row>
    <row r="1301">
      <c r="A1301" s="10" t="s">
        <v>429</v>
      </c>
      <c r="B1301" s="19">
        <v>0.06994212962962963</v>
      </c>
      <c r="C1301" s="10" t="s">
        <v>66</v>
      </c>
      <c r="D1301" s="10" t="s">
        <v>67</v>
      </c>
      <c r="E1301" s="13">
        <v>16.0</v>
      </c>
      <c r="F1301" s="13">
        <v>16.0</v>
      </c>
    </row>
    <row r="1302">
      <c r="A1302" s="10" t="s">
        <v>429</v>
      </c>
      <c r="B1302" s="19">
        <v>0.07157407407407407</v>
      </c>
      <c r="C1302" s="10" t="s">
        <v>66</v>
      </c>
      <c r="D1302" s="10" t="s">
        <v>127</v>
      </c>
      <c r="E1302" s="13">
        <v>15.0</v>
      </c>
      <c r="F1302" s="13">
        <v>11.0</v>
      </c>
    </row>
    <row r="1303">
      <c r="A1303" s="10" t="s">
        <v>429</v>
      </c>
      <c r="B1303" s="19">
        <v>0.0739236111111111</v>
      </c>
      <c r="C1303" s="10" t="s">
        <v>70</v>
      </c>
      <c r="D1303" s="10" t="s">
        <v>83</v>
      </c>
      <c r="E1303" s="13">
        <v>6.0</v>
      </c>
      <c r="F1303" s="13">
        <v>2.0</v>
      </c>
    </row>
    <row r="1304">
      <c r="A1304" s="10" t="s">
        <v>429</v>
      </c>
      <c r="B1304" s="19">
        <v>0.0759375</v>
      </c>
      <c r="C1304" s="10" t="s">
        <v>66</v>
      </c>
      <c r="D1304" s="10" t="s">
        <v>71</v>
      </c>
      <c r="E1304" s="13">
        <v>11.0</v>
      </c>
      <c r="F1304" s="13">
        <v>13.0</v>
      </c>
    </row>
    <row r="1305">
      <c r="A1305" s="10" t="s">
        <v>429</v>
      </c>
      <c r="B1305" s="19">
        <v>0.0778587962962963</v>
      </c>
      <c r="C1305" s="10" t="s">
        <v>82</v>
      </c>
      <c r="D1305" s="10" t="s">
        <v>128</v>
      </c>
      <c r="E1305" s="13">
        <v>7.0</v>
      </c>
      <c r="F1305" s="16"/>
    </row>
    <row r="1306">
      <c r="A1306" s="10" t="s">
        <v>429</v>
      </c>
      <c r="B1306" s="19">
        <v>0.07814814814814815</v>
      </c>
      <c r="C1306" s="10" t="s">
        <v>72</v>
      </c>
      <c r="D1306" s="10" t="s">
        <v>128</v>
      </c>
      <c r="E1306" s="13">
        <v>10.0</v>
      </c>
      <c r="F1306" s="13">
        <v>7.0</v>
      </c>
    </row>
    <row r="1307">
      <c r="A1307" s="10" t="s">
        <v>429</v>
      </c>
      <c r="B1307" s="19">
        <v>0.08020833333333334</v>
      </c>
      <c r="C1307" s="10" t="s">
        <v>82</v>
      </c>
      <c r="D1307" s="10" t="s">
        <v>154</v>
      </c>
      <c r="E1307" s="13">
        <v>5.0</v>
      </c>
      <c r="F1307" s="13">
        <v>2.0</v>
      </c>
    </row>
    <row r="1308">
      <c r="A1308" s="10" t="s">
        <v>429</v>
      </c>
      <c r="B1308" s="19">
        <v>0.08034722222222222</v>
      </c>
      <c r="C1308" s="10" t="s">
        <v>72</v>
      </c>
      <c r="D1308" s="10" t="s">
        <v>154</v>
      </c>
      <c r="E1308" s="13">
        <v>7.0</v>
      </c>
      <c r="F1308" s="13">
        <v>4.0</v>
      </c>
    </row>
    <row r="1309">
      <c r="A1309" s="10" t="s">
        <v>429</v>
      </c>
      <c r="B1309" s="19">
        <v>0.08444444444444445</v>
      </c>
      <c r="C1309" s="10" t="s">
        <v>69</v>
      </c>
      <c r="D1309" s="10" t="s">
        <v>67</v>
      </c>
      <c r="E1309" s="13" t="s">
        <v>75</v>
      </c>
      <c r="F1309" s="13" t="s">
        <v>75</v>
      </c>
      <c r="J1309" s="10" t="s">
        <v>160</v>
      </c>
    </row>
    <row r="1310">
      <c r="A1310" s="10" t="s">
        <v>429</v>
      </c>
      <c r="B1310" s="19">
        <v>0.08444444444444445</v>
      </c>
      <c r="C1310" s="10" t="s">
        <v>69</v>
      </c>
      <c r="D1310" s="10" t="s">
        <v>67</v>
      </c>
      <c r="E1310" s="13">
        <v>9.0</v>
      </c>
      <c r="F1310" s="13">
        <v>6.0</v>
      </c>
      <c r="J1310" s="10" t="s">
        <v>161</v>
      </c>
    </row>
    <row r="1311">
      <c r="A1311" s="10" t="s">
        <v>429</v>
      </c>
      <c r="B1311" s="19">
        <v>0.08503472222222222</v>
      </c>
      <c r="C1311" s="10" t="s">
        <v>69</v>
      </c>
      <c r="D1311" s="10" t="s">
        <v>127</v>
      </c>
      <c r="E1311" s="13">
        <v>15.0</v>
      </c>
      <c r="F1311" s="13">
        <v>12.0</v>
      </c>
    </row>
    <row r="1312">
      <c r="A1312" s="10" t="s">
        <v>429</v>
      </c>
      <c r="B1312" s="19">
        <v>0.08578703703703704</v>
      </c>
      <c r="C1312" s="10" t="s">
        <v>69</v>
      </c>
      <c r="D1312" s="10" t="s">
        <v>80</v>
      </c>
      <c r="E1312" s="13">
        <v>21.0</v>
      </c>
      <c r="F1312" s="13">
        <v>18.0</v>
      </c>
    </row>
    <row r="1313">
      <c r="A1313" s="10" t="s">
        <v>429</v>
      </c>
      <c r="B1313" s="19">
        <v>0.08650462962962963</v>
      </c>
      <c r="C1313" s="10" t="s">
        <v>69</v>
      </c>
      <c r="D1313" s="10" t="s">
        <v>216</v>
      </c>
      <c r="E1313" s="13">
        <v>10.0</v>
      </c>
      <c r="F1313" s="13">
        <v>9.0</v>
      </c>
    </row>
    <row r="1314">
      <c r="A1314" s="10" t="s">
        <v>429</v>
      </c>
      <c r="B1314" s="19">
        <v>0.09978009259259259</v>
      </c>
      <c r="C1314" s="10" t="s">
        <v>74</v>
      </c>
      <c r="D1314" s="10" t="s">
        <v>131</v>
      </c>
      <c r="E1314" s="13" t="s">
        <v>75</v>
      </c>
      <c r="F1314" s="13" t="s">
        <v>75</v>
      </c>
      <c r="J1314" s="10" t="s">
        <v>85</v>
      </c>
    </row>
    <row r="1315">
      <c r="A1315" s="10" t="s">
        <v>429</v>
      </c>
      <c r="B1315" s="19">
        <v>0.09978009259259259</v>
      </c>
      <c r="C1315" s="10" t="s">
        <v>74</v>
      </c>
      <c r="D1315" s="10" t="s">
        <v>131</v>
      </c>
      <c r="E1315" s="13">
        <v>15.0</v>
      </c>
      <c r="F1315" s="13">
        <v>12.0</v>
      </c>
      <c r="J1315" s="10" t="s">
        <v>86</v>
      </c>
    </row>
    <row r="1316">
      <c r="A1316" s="10" t="s">
        <v>429</v>
      </c>
      <c r="B1316" s="19">
        <v>0.10609953703703703</v>
      </c>
      <c r="C1316" s="10" t="s">
        <v>70</v>
      </c>
      <c r="D1316" s="10" t="s">
        <v>93</v>
      </c>
      <c r="E1316" s="13">
        <v>20.0</v>
      </c>
      <c r="F1316" s="13">
        <v>14.0</v>
      </c>
      <c r="J1316" s="10" t="s">
        <v>148</v>
      </c>
    </row>
    <row r="1317">
      <c r="A1317" s="10" t="s">
        <v>429</v>
      </c>
      <c r="B1317" s="19">
        <v>0.10699074074074075</v>
      </c>
      <c r="C1317" s="10" t="s">
        <v>70</v>
      </c>
      <c r="D1317" s="10" t="s">
        <v>93</v>
      </c>
      <c r="E1317" s="13">
        <v>22.0</v>
      </c>
      <c r="F1317" s="13">
        <v>16.0</v>
      </c>
      <c r="J1317" s="10" t="s">
        <v>441</v>
      </c>
    </row>
    <row r="1318">
      <c r="A1318" s="10" t="s">
        <v>429</v>
      </c>
      <c r="B1318" s="19">
        <v>0.11872685185185185</v>
      </c>
      <c r="C1318" s="10" t="s">
        <v>72</v>
      </c>
      <c r="D1318" s="10" t="s">
        <v>67</v>
      </c>
      <c r="E1318" s="13" t="s">
        <v>68</v>
      </c>
      <c r="F1318" s="13">
        <v>20.0</v>
      </c>
    </row>
    <row r="1319">
      <c r="A1319" s="10" t="s">
        <v>429</v>
      </c>
      <c r="B1319" s="19">
        <v>0.11873842592592593</v>
      </c>
      <c r="C1319" s="10" t="s">
        <v>66</v>
      </c>
      <c r="D1319" s="10" t="s">
        <v>67</v>
      </c>
      <c r="E1319" s="13" t="s">
        <v>88</v>
      </c>
      <c r="F1319" s="13">
        <v>1.0</v>
      </c>
    </row>
    <row r="1320">
      <c r="A1320" s="10" t="s">
        <v>429</v>
      </c>
      <c r="B1320" s="19">
        <v>0.11877314814814814</v>
      </c>
      <c r="C1320" s="10" t="s">
        <v>69</v>
      </c>
      <c r="D1320" s="10" t="s">
        <v>67</v>
      </c>
      <c r="E1320" s="13">
        <v>10.0</v>
      </c>
      <c r="F1320" s="13">
        <v>7.0</v>
      </c>
    </row>
    <row r="1321">
      <c r="A1321" s="10" t="s">
        <v>429</v>
      </c>
      <c r="B1321" s="19">
        <v>0.11880787037037037</v>
      </c>
      <c r="C1321" s="10" t="s">
        <v>70</v>
      </c>
      <c r="D1321" s="10" t="s">
        <v>67</v>
      </c>
      <c r="E1321" s="13">
        <v>13.0</v>
      </c>
      <c r="F1321" s="13">
        <v>10.0</v>
      </c>
    </row>
    <row r="1322">
      <c r="A1322" s="10" t="s">
        <v>429</v>
      </c>
      <c r="B1322" s="19">
        <v>0.1308564814814815</v>
      </c>
      <c r="C1322" s="10" t="s">
        <v>66</v>
      </c>
      <c r="D1322" s="10" t="s">
        <v>442</v>
      </c>
      <c r="E1322" s="13">
        <v>11.0</v>
      </c>
      <c r="F1322" s="13">
        <v>7.0</v>
      </c>
    </row>
    <row r="1323">
      <c r="A1323" s="10" t="s">
        <v>429</v>
      </c>
      <c r="B1323" s="19">
        <v>0.13090277777777778</v>
      </c>
      <c r="C1323" s="10" t="s">
        <v>70</v>
      </c>
      <c r="D1323" s="10" t="s">
        <v>442</v>
      </c>
      <c r="E1323" s="13">
        <v>7.0</v>
      </c>
      <c r="F1323" s="13">
        <v>4.0</v>
      </c>
    </row>
    <row r="1324">
      <c r="A1324" s="10" t="s">
        <v>429</v>
      </c>
      <c r="B1324" s="19">
        <v>0.13109953703703703</v>
      </c>
      <c r="C1324" s="10" t="s">
        <v>82</v>
      </c>
      <c r="D1324" s="10" t="s">
        <v>442</v>
      </c>
      <c r="E1324" s="13">
        <v>6.0</v>
      </c>
      <c r="F1324" s="13">
        <v>4.0</v>
      </c>
    </row>
    <row r="1325">
      <c r="A1325" s="10" t="s">
        <v>429</v>
      </c>
      <c r="B1325" s="19">
        <v>0.13125</v>
      </c>
      <c r="C1325" s="10" t="s">
        <v>74</v>
      </c>
      <c r="D1325" s="10" t="s">
        <v>442</v>
      </c>
      <c r="E1325" s="13">
        <v>10.0</v>
      </c>
      <c r="F1325" s="13">
        <v>8.0</v>
      </c>
    </row>
    <row r="1326">
      <c r="A1326" s="10" t="s">
        <v>429</v>
      </c>
      <c r="B1326" s="19">
        <v>0.13143518518518518</v>
      </c>
      <c r="C1326" s="10" t="s">
        <v>69</v>
      </c>
      <c r="D1326" s="10" t="s">
        <v>442</v>
      </c>
      <c r="E1326" s="13">
        <v>5.0</v>
      </c>
      <c r="F1326" s="13">
        <v>3.0</v>
      </c>
    </row>
    <row r="1327">
      <c r="A1327" s="10" t="s">
        <v>429</v>
      </c>
      <c r="B1327" s="19">
        <v>0.13158564814814816</v>
      </c>
      <c r="C1327" s="10" t="s">
        <v>72</v>
      </c>
      <c r="D1327" s="10" t="s">
        <v>442</v>
      </c>
      <c r="E1327" s="13">
        <v>6.0</v>
      </c>
      <c r="F1327" s="13">
        <v>2.0</v>
      </c>
    </row>
    <row r="1328">
      <c r="A1328" s="10" t="s">
        <v>429</v>
      </c>
      <c r="B1328" s="19">
        <v>0.14037037037037037</v>
      </c>
      <c r="C1328" s="10" t="s">
        <v>82</v>
      </c>
      <c r="D1328" s="10" t="s">
        <v>361</v>
      </c>
      <c r="E1328" s="13" t="s">
        <v>88</v>
      </c>
      <c r="F1328" s="13">
        <v>1.0</v>
      </c>
    </row>
    <row r="1329">
      <c r="A1329" s="10" t="s">
        <v>429</v>
      </c>
      <c r="B1329" s="19">
        <v>0.1404050925925926</v>
      </c>
      <c r="C1329" s="10" t="s">
        <v>66</v>
      </c>
      <c r="D1329" s="10" t="s">
        <v>361</v>
      </c>
      <c r="E1329" s="13" t="s">
        <v>68</v>
      </c>
      <c r="F1329" s="13">
        <v>20.0</v>
      </c>
    </row>
    <row r="1330">
      <c r="A1330" s="10" t="s">
        <v>429</v>
      </c>
      <c r="B1330" s="19">
        <v>0.15487268518518518</v>
      </c>
      <c r="C1330" s="10" t="s">
        <v>72</v>
      </c>
      <c r="D1330" s="10" t="s">
        <v>83</v>
      </c>
      <c r="E1330" s="13">
        <v>12.0</v>
      </c>
      <c r="F1330" s="13">
        <v>12.0</v>
      </c>
    </row>
    <row r="1331">
      <c r="A1331" s="10" t="s">
        <v>429</v>
      </c>
      <c r="B1331" s="19">
        <v>0.1622337962962963</v>
      </c>
      <c r="C1331" s="10" t="s">
        <v>66</v>
      </c>
      <c r="D1331" s="10" t="s">
        <v>361</v>
      </c>
      <c r="E1331" s="13">
        <v>22.0</v>
      </c>
      <c r="F1331" s="13">
        <v>18.0</v>
      </c>
    </row>
    <row r="1332">
      <c r="A1332" s="10" t="s">
        <v>429</v>
      </c>
      <c r="B1332" s="19">
        <v>0.16702546296296297</v>
      </c>
      <c r="C1332" s="10" t="s">
        <v>70</v>
      </c>
      <c r="D1332" s="10" t="s">
        <v>363</v>
      </c>
      <c r="E1332" s="13" t="s">
        <v>75</v>
      </c>
      <c r="F1332" s="13" t="s">
        <v>75</v>
      </c>
    </row>
    <row r="1333">
      <c r="A1333" s="10" t="s">
        <v>443</v>
      </c>
      <c r="B1333" s="19">
        <v>0.014733796296296297</v>
      </c>
      <c r="C1333" s="10" t="s">
        <v>74</v>
      </c>
      <c r="D1333" s="10" t="s">
        <v>80</v>
      </c>
      <c r="E1333" s="13">
        <v>13.0</v>
      </c>
      <c r="F1333" s="13">
        <v>16.0</v>
      </c>
    </row>
    <row r="1334">
      <c r="A1334" s="10" t="s">
        <v>443</v>
      </c>
      <c r="B1334" s="19">
        <v>0.014849537037037038</v>
      </c>
      <c r="C1334" s="10" t="s">
        <v>84</v>
      </c>
      <c r="D1334" s="10" t="s">
        <v>80</v>
      </c>
      <c r="E1334" s="13">
        <v>10.0</v>
      </c>
      <c r="F1334" s="16"/>
      <c r="J1334" s="10" t="s">
        <v>85</v>
      </c>
    </row>
    <row r="1335">
      <c r="A1335" s="10" t="s">
        <v>443</v>
      </c>
      <c r="B1335" s="19">
        <v>0.014849537037037038</v>
      </c>
      <c r="C1335" s="10" t="s">
        <v>84</v>
      </c>
      <c r="D1335" s="10" t="s">
        <v>80</v>
      </c>
      <c r="E1335" s="13">
        <v>16.0</v>
      </c>
      <c r="F1335" s="16"/>
      <c r="J1335" s="10" t="s">
        <v>86</v>
      </c>
    </row>
    <row r="1336">
      <c r="A1336" s="10" t="s">
        <v>443</v>
      </c>
      <c r="B1336" s="19">
        <v>0.025590277777777778</v>
      </c>
      <c r="C1336" s="10" t="s">
        <v>72</v>
      </c>
      <c r="D1336" s="10" t="s">
        <v>71</v>
      </c>
      <c r="E1336" s="13">
        <v>12.0</v>
      </c>
      <c r="F1336" s="13">
        <v>7.0</v>
      </c>
    </row>
    <row r="1337">
      <c r="A1337" s="10" t="s">
        <v>443</v>
      </c>
      <c r="B1337" s="19">
        <v>0.02585648148148148</v>
      </c>
      <c r="C1337" s="10" t="s">
        <v>66</v>
      </c>
      <c r="D1337" s="10" t="s">
        <v>76</v>
      </c>
      <c r="E1337" s="13">
        <v>7.0</v>
      </c>
      <c r="F1337" s="16"/>
      <c r="J1337" s="10" t="s">
        <v>444</v>
      </c>
    </row>
    <row r="1338">
      <c r="A1338" s="10" t="s">
        <v>443</v>
      </c>
      <c r="B1338" s="19">
        <v>0.026180555555555554</v>
      </c>
      <c r="C1338" s="10" t="s">
        <v>66</v>
      </c>
      <c r="D1338" s="10" t="s">
        <v>76</v>
      </c>
      <c r="E1338" s="13">
        <v>5.0</v>
      </c>
      <c r="F1338" s="16"/>
      <c r="J1338" s="10" t="s">
        <v>445</v>
      </c>
    </row>
    <row r="1339">
      <c r="A1339" s="10" t="s">
        <v>443</v>
      </c>
      <c r="B1339" s="19">
        <v>0.02652777777777778</v>
      </c>
      <c r="C1339" s="10" t="s">
        <v>66</v>
      </c>
      <c r="D1339" s="10" t="s">
        <v>76</v>
      </c>
      <c r="E1339" s="13">
        <v>3.0</v>
      </c>
      <c r="F1339" s="16"/>
      <c r="J1339" s="10" t="s">
        <v>446</v>
      </c>
    </row>
    <row r="1340">
      <c r="A1340" s="10" t="s">
        <v>443</v>
      </c>
      <c r="B1340" s="19">
        <v>0.027175925925925926</v>
      </c>
      <c r="C1340" s="10" t="s">
        <v>69</v>
      </c>
      <c r="D1340" s="10" t="s">
        <v>71</v>
      </c>
      <c r="E1340" s="13">
        <v>22.0</v>
      </c>
      <c r="F1340" s="13">
        <v>18.0</v>
      </c>
    </row>
    <row r="1341">
      <c r="A1341" s="10" t="s">
        <v>443</v>
      </c>
      <c r="B1341" s="19">
        <v>0.0271875</v>
      </c>
      <c r="C1341" s="10" t="s">
        <v>70</v>
      </c>
      <c r="D1341" s="10" t="s">
        <v>71</v>
      </c>
      <c r="E1341" s="13" t="s">
        <v>75</v>
      </c>
      <c r="F1341" s="13" t="s">
        <v>75</v>
      </c>
    </row>
    <row r="1342">
      <c r="A1342" s="10" t="s">
        <v>443</v>
      </c>
      <c r="B1342" s="19">
        <v>0.03346064814814815</v>
      </c>
      <c r="C1342" s="10" t="s">
        <v>82</v>
      </c>
      <c r="D1342" s="10" t="s">
        <v>71</v>
      </c>
      <c r="E1342" s="13">
        <v>12.0</v>
      </c>
      <c r="F1342" s="13">
        <v>7.0</v>
      </c>
    </row>
    <row r="1343">
      <c r="A1343" s="10" t="s">
        <v>443</v>
      </c>
      <c r="B1343" s="19">
        <v>0.035138888888888886</v>
      </c>
      <c r="C1343" s="10" t="s">
        <v>74</v>
      </c>
      <c r="D1343" s="10" t="s">
        <v>73</v>
      </c>
      <c r="E1343" s="13">
        <v>15.0</v>
      </c>
      <c r="F1343" s="13">
        <v>7.0</v>
      </c>
    </row>
    <row r="1344">
      <c r="A1344" s="10" t="s">
        <v>443</v>
      </c>
      <c r="B1344" s="19">
        <v>0.03570601851851852</v>
      </c>
      <c r="C1344" s="10" t="s">
        <v>74</v>
      </c>
      <c r="D1344" s="10" t="s">
        <v>91</v>
      </c>
      <c r="E1344" s="13">
        <v>11.0</v>
      </c>
      <c r="F1344" s="16"/>
      <c r="H1344" s="10" t="s">
        <v>447</v>
      </c>
    </row>
    <row r="1345">
      <c r="A1345" s="10" t="s">
        <v>443</v>
      </c>
      <c r="B1345" s="19">
        <v>0.03810185185185185</v>
      </c>
      <c r="C1345" s="10" t="s">
        <v>70</v>
      </c>
      <c r="D1345" s="10" t="s">
        <v>71</v>
      </c>
      <c r="E1345" s="13">
        <v>14.0</v>
      </c>
      <c r="F1345" s="13">
        <v>9.0</v>
      </c>
    </row>
    <row r="1346">
      <c r="A1346" s="10" t="s">
        <v>443</v>
      </c>
      <c r="B1346" s="19">
        <v>0.04048611111111111</v>
      </c>
      <c r="C1346" s="10" t="s">
        <v>72</v>
      </c>
      <c r="D1346" s="10" t="s">
        <v>67</v>
      </c>
      <c r="E1346" s="13">
        <v>5.0</v>
      </c>
      <c r="F1346" s="13">
        <v>2.0</v>
      </c>
    </row>
    <row r="1347">
      <c r="A1347" s="10" t="s">
        <v>443</v>
      </c>
      <c r="B1347" s="19">
        <v>0.04341435185185185</v>
      </c>
      <c r="C1347" s="10" t="s">
        <v>66</v>
      </c>
      <c r="D1347" s="10" t="s">
        <v>210</v>
      </c>
      <c r="E1347" s="13">
        <v>15.0</v>
      </c>
      <c r="F1347" s="13">
        <v>9.0</v>
      </c>
    </row>
    <row r="1348">
      <c r="A1348" s="10" t="s">
        <v>443</v>
      </c>
      <c r="B1348" s="19">
        <v>0.04684027777777778</v>
      </c>
      <c r="C1348" s="10" t="s">
        <v>72</v>
      </c>
      <c r="D1348" s="10" t="s">
        <v>80</v>
      </c>
      <c r="E1348" s="13">
        <v>13.0</v>
      </c>
      <c r="F1348" s="13">
        <v>11.0</v>
      </c>
    </row>
    <row r="1349">
      <c r="A1349" s="10" t="s">
        <v>443</v>
      </c>
      <c r="B1349" s="19">
        <v>0.04694444444444444</v>
      </c>
      <c r="C1349" s="10" t="s">
        <v>74</v>
      </c>
      <c r="D1349" s="10" t="s">
        <v>67</v>
      </c>
      <c r="E1349" s="13">
        <v>12.0</v>
      </c>
      <c r="F1349" s="13">
        <v>12.0</v>
      </c>
    </row>
    <row r="1350">
      <c r="A1350" s="10" t="s">
        <v>443</v>
      </c>
      <c r="B1350" s="19">
        <v>0.048414351851851854</v>
      </c>
      <c r="C1350" s="10" t="s">
        <v>82</v>
      </c>
      <c r="D1350" s="10" t="s">
        <v>71</v>
      </c>
      <c r="E1350" s="13">
        <v>17.0</v>
      </c>
      <c r="F1350" s="13">
        <v>12.0</v>
      </c>
    </row>
    <row r="1351">
      <c r="A1351" s="10" t="s">
        <v>443</v>
      </c>
      <c r="B1351" s="19">
        <v>0.054872685185185184</v>
      </c>
      <c r="C1351" s="10" t="s">
        <v>72</v>
      </c>
      <c r="D1351" s="10" t="s">
        <v>67</v>
      </c>
      <c r="E1351" s="13">
        <v>17.0</v>
      </c>
      <c r="F1351" s="13">
        <v>14.0</v>
      </c>
    </row>
    <row r="1352">
      <c r="A1352" s="10" t="s">
        <v>443</v>
      </c>
      <c r="B1352" s="19">
        <v>0.055601851851851854</v>
      </c>
      <c r="C1352" s="10" t="s">
        <v>66</v>
      </c>
      <c r="D1352" s="10" t="s">
        <v>71</v>
      </c>
      <c r="E1352" s="13">
        <v>11.0</v>
      </c>
      <c r="F1352" s="13">
        <v>13.0</v>
      </c>
    </row>
    <row r="1353">
      <c r="A1353" s="10" t="s">
        <v>443</v>
      </c>
      <c r="B1353" s="19">
        <v>0.05564814814814815</v>
      </c>
      <c r="C1353" s="10" t="s">
        <v>72</v>
      </c>
      <c r="D1353" s="10" t="s">
        <v>80</v>
      </c>
      <c r="E1353" s="13">
        <v>10.0</v>
      </c>
      <c r="F1353" s="13">
        <v>8.0</v>
      </c>
    </row>
    <row r="1354">
      <c r="A1354" s="10" t="s">
        <v>443</v>
      </c>
      <c r="B1354" s="19">
        <v>0.056886574074074076</v>
      </c>
      <c r="C1354" s="10" t="s">
        <v>70</v>
      </c>
      <c r="D1354" s="10" t="s">
        <v>71</v>
      </c>
      <c r="E1354" s="13">
        <v>21.0</v>
      </c>
      <c r="F1354" s="13">
        <v>16.0</v>
      </c>
    </row>
    <row r="1355">
      <c r="A1355" s="10" t="s">
        <v>443</v>
      </c>
      <c r="B1355" s="19">
        <v>0.08369212962962963</v>
      </c>
      <c r="C1355" s="10" t="s">
        <v>74</v>
      </c>
      <c r="D1355" s="10" t="s">
        <v>363</v>
      </c>
      <c r="E1355" s="13" t="s">
        <v>88</v>
      </c>
      <c r="F1355" s="13">
        <v>1.0</v>
      </c>
    </row>
    <row r="1356">
      <c r="A1356" s="10" t="s">
        <v>443</v>
      </c>
      <c r="B1356" s="19">
        <v>0.08381944444444445</v>
      </c>
      <c r="C1356" s="10" t="s">
        <v>72</v>
      </c>
      <c r="D1356" s="10" t="s">
        <v>363</v>
      </c>
      <c r="E1356" s="13">
        <v>4.0</v>
      </c>
      <c r="F1356" s="13">
        <v>4.0</v>
      </c>
    </row>
    <row r="1357">
      <c r="A1357" s="10" t="s">
        <v>443</v>
      </c>
      <c r="B1357" s="19">
        <v>0.0838425925925926</v>
      </c>
      <c r="C1357" s="10" t="s">
        <v>84</v>
      </c>
      <c r="D1357" s="10" t="s">
        <v>363</v>
      </c>
      <c r="E1357" s="13">
        <v>13.0</v>
      </c>
      <c r="F1357" s="13">
        <v>15.0</v>
      </c>
    </row>
    <row r="1358">
      <c r="A1358" s="10" t="s">
        <v>443</v>
      </c>
      <c r="B1358" s="19">
        <v>0.08386574074074074</v>
      </c>
      <c r="C1358" s="10" t="s">
        <v>82</v>
      </c>
      <c r="D1358" s="10" t="s">
        <v>363</v>
      </c>
      <c r="E1358" s="13">
        <v>13.0</v>
      </c>
      <c r="F1358" s="13">
        <v>10.0</v>
      </c>
    </row>
    <row r="1359">
      <c r="A1359" s="10" t="s">
        <v>443</v>
      </c>
      <c r="B1359" s="19">
        <v>0.08387731481481482</v>
      </c>
      <c r="C1359" s="10" t="s">
        <v>70</v>
      </c>
      <c r="D1359" s="10" t="s">
        <v>363</v>
      </c>
      <c r="E1359" s="13">
        <v>16.0</v>
      </c>
      <c r="F1359" s="13">
        <v>15.0</v>
      </c>
    </row>
    <row r="1360">
      <c r="A1360" s="10" t="s">
        <v>443</v>
      </c>
      <c r="B1360" s="19">
        <v>0.08387731481481482</v>
      </c>
      <c r="C1360" s="10" t="s">
        <v>66</v>
      </c>
      <c r="D1360" s="10" t="s">
        <v>363</v>
      </c>
      <c r="E1360" s="13">
        <v>22.0</v>
      </c>
      <c r="F1360" s="13">
        <v>16.0</v>
      </c>
    </row>
    <row r="1361">
      <c r="A1361" s="10" t="s">
        <v>443</v>
      </c>
      <c r="B1361" s="19">
        <v>0.09239583333333333</v>
      </c>
      <c r="C1361" s="10" t="s">
        <v>82</v>
      </c>
      <c r="D1361" s="10" t="s">
        <v>132</v>
      </c>
      <c r="E1361" s="13">
        <v>23.0</v>
      </c>
      <c r="F1361" s="16"/>
    </row>
    <row r="1362">
      <c r="A1362" s="10" t="s">
        <v>443</v>
      </c>
      <c r="B1362" s="19">
        <v>0.09912037037037037</v>
      </c>
      <c r="C1362" s="10" t="s">
        <v>72</v>
      </c>
      <c r="D1362" s="10" t="s">
        <v>132</v>
      </c>
      <c r="E1362" s="13" t="s">
        <v>75</v>
      </c>
      <c r="F1362" s="13" t="s">
        <v>75</v>
      </c>
      <c r="J1362" s="10" t="s">
        <v>85</v>
      </c>
    </row>
    <row r="1363">
      <c r="A1363" s="10" t="s">
        <v>443</v>
      </c>
      <c r="B1363" s="19">
        <v>0.09912037037037037</v>
      </c>
      <c r="C1363" s="10" t="s">
        <v>72</v>
      </c>
      <c r="D1363" s="10" t="s">
        <v>132</v>
      </c>
      <c r="E1363" s="13">
        <v>19.0</v>
      </c>
      <c r="F1363" s="13">
        <v>19.0</v>
      </c>
      <c r="J1363" s="10" t="s">
        <v>86</v>
      </c>
    </row>
    <row r="1364">
      <c r="A1364" s="10" t="s">
        <v>443</v>
      </c>
      <c r="B1364" s="19">
        <v>0.1077199074074074</v>
      </c>
      <c r="C1364" s="10" t="s">
        <v>84</v>
      </c>
      <c r="D1364" s="10" t="s">
        <v>127</v>
      </c>
      <c r="E1364" s="13">
        <v>14.0</v>
      </c>
      <c r="F1364" s="13">
        <v>16.0</v>
      </c>
    </row>
    <row r="1365">
      <c r="A1365" s="10" t="s">
        <v>443</v>
      </c>
      <c r="B1365" s="19">
        <v>0.11265046296296297</v>
      </c>
      <c r="C1365" s="10" t="s">
        <v>84</v>
      </c>
      <c r="D1365" s="10" t="s">
        <v>93</v>
      </c>
      <c r="E1365" s="13">
        <v>9.0</v>
      </c>
      <c r="F1365" s="13">
        <v>4.0</v>
      </c>
      <c r="J1365" s="10" t="s">
        <v>448</v>
      </c>
    </row>
    <row r="1366">
      <c r="A1366" s="10" t="s">
        <v>443</v>
      </c>
      <c r="B1366" s="19">
        <v>0.11951388888888889</v>
      </c>
      <c r="C1366" s="10" t="s">
        <v>157</v>
      </c>
      <c r="D1366" s="10" t="s">
        <v>125</v>
      </c>
      <c r="E1366" s="13">
        <v>5.0</v>
      </c>
      <c r="F1366" s="13">
        <v>3.0</v>
      </c>
    </row>
    <row r="1367">
      <c r="A1367" s="10" t="s">
        <v>443</v>
      </c>
      <c r="B1367" s="19">
        <v>0.12658564814814816</v>
      </c>
      <c r="C1367" s="10" t="s">
        <v>74</v>
      </c>
      <c r="D1367" s="10" t="s">
        <v>93</v>
      </c>
      <c r="E1367" s="13">
        <v>10.0</v>
      </c>
      <c r="F1367" s="13">
        <v>4.0</v>
      </c>
      <c r="J1367" s="10" t="s">
        <v>449</v>
      </c>
    </row>
    <row r="1368">
      <c r="A1368" s="10" t="s">
        <v>450</v>
      </c>
      <c r="B1368" s="19">
        <v>0.012534722222222221</v>
      </c>
      <c r="C1368" s="10" t="s">
        <v>66</v>
      </c>
      <c r="D1368" s="10" t="s">
        <v>67</v>
      </c>
      <c r="E1368" s="13" t="s">
        <v>75</v>
      </c>
      <c r="F1368" s="13" t="s">
        <v>75</v>
      </c>
      <c r="J1368" s="10" t="s">
        <v>160</v>
      </c>
    </row>
    <row r="1369">
      <c r="A1369" s="10" t="s">
        <v>450</v>
      </c>
      <c r="B1369" s="19">
        <v>0.012534722222222221</v>
      </c>
      <c r="C1369" s="10" t="s">
        <v>66</v>
      </c>
      <c r="D1369" s="10" t="s">
        <v>67</v>
      </c>
      <c r="E1369" s="13">
        <v>4.0</v>
      </c>
      <c r="F1369" s="13">
        <v>2.0</v>
      </c>
      <c r="J1369" s="10" t="s">
        <v>161</v>
      </c>
    </row>
    <row r="1370">
      <c r="A1370" s="10" t="s">
        <v>450</v>
      </c>
      <c r="B1370" s="19">
        <v>0.012743055555555556</v>
      </c>
      <c r="C1370" s="10" t="s">
        <v>69</v>
      </c>
      <c r="D1370" s="10" t="s">
        <v>67</v>
      </c>
      <c r="E1370" s="13">
        <v>21.0</v>
      </c>
      <c r="F1370" s="13">
        <v>17.0</v>
      </c>
    </row>
    <row r="1371">
      <c r="A1371" s="10" t="s">
        <v>450</v>
      </c>
      <c r="B1371" s="19">
        <v>0.015034722222222222</v>
      </c>
      <c r="C1371" s="10" t="s">
        <v>74</v>
      </c>
      <c r="D1371" s="10" t="s">
        <v>129</v>
      </c>
      <c r="E1371" s="13">
        <v>6.0</v>
      </c>
      <c r="F1371" s="13">
        <v>2.0</v>
      </c>
    </row>
    <row r="1372">
      <c r="A1372" s="10" t="s">
        <v>450</v>
      </c>
      <c r="B1372" s="19">
        <v>0.016712962962962964</v>
      </c>
      <c r="C1372" s="10" t="s">
        <v>82</v>
      </c>
      <c r="D1372" s="10" t="s">
        <v>87</v>
      </c>
      <c r="E1372" s="13" t="s">
        <v>88</v>
      </c>
      <c r="F1372" s="13">
        <v>1.0</v>
      </c>
    </row>
    <row r="1373">
      <c r="A1373" s="10" t="s">
        <v>450</v>
      </c>
      <c r="B1373" s="19">
        <v>0.01678240740740741</v>
      </c>
      <c r="C1373" s="10" t="s">
        <v>84</v>
      </c>
      <c r="D1373" s="10" t="s">
        <v>87</v>
      </c>
      <c r="E1373" s="13">
        <v>4.0</v>
      </c>
      <c r="F1373" s="13">
        <v>2.0</v>
      </c>
    </row>
    <row r="1374">
      <c r="A1374" s="10" t="s">
        <v>450</v>
      </c>
      <c r="B1374" s="19">
        <v>0.01734953703703704</v>
      </c>
      <c r="C1374" s="10" t="s">
        <v>66</v>
      </c>
      <c r="D1374" s="10" t="s">
        <v>87</v>
      </c>
      <c r="E1374" s="13">
        <v>15.0</v>
      </c>
      <c r="F1374" s="13">
        <v>15.0</v>
      </c>
    </row>
    <row r="1375">
      <c r="A1375" s="10" t="s">
        <v>450</v>
      </c>
      <c r="B1375" s="19">
        <v>0.017453703703703704</v>
      </c>
      <c r="C1375" s="10" t="s">
        <v>70</v>
      </c>
      <c r="D1375" s="10" t="s">
        <v>87</v>
      </c>
      <c r="E1375" s="13">
        <v>9.0</v>
      </c>
      <c r="F1375" s="13">
        <v>5.0</v>
      </c>
    </row>
    <row r="1376">
      <c r="A1376" s="10" t="s">
        <v>450</v>
      </c>
      <c r="B1376" s="19">
        <v>0.017465277777777777</v>
      </c>
      <c r="C1376" s="10" t="s">
        <v>74</v>
      </c>
      <c r="D1376" s="10" t="s">
        <v>87</v>
      </c>
      <c r="E1376" s="13">
        <v>10.0</v>
      </c>
      <c r="F1376" s="13">
        <v>6.0</v>
      </c>
    </row>
    <row r="1377">
      <c r="A1377" s="10" t="s">
        <v>450</v>
      </c>
      <c r="B1377" s="19">
        <v>0.017685185185185186</v>
      </c>
      <c r="C1377" s="10" t="s">
        <v>72</v>
      </c>
      <c r="D1377" s="10" t="s">
        <v>87</v>
      </c>
      <c r="E1377" s="13">
        <v>7.0</v>
      </c>
      <c r="F1377" s="13">
        <v>4.0</v>
      </c>
    </row>
    <row r="1378">
      <c r="A1378" s="10" t="s">
        <v>450</v>
      </c>
      <c r="B1378" s="19">
        <v>0.01769675925925926</v>
      </c>
      <c r="C1378" s="10" t="s">
        <v>69</v>
      </c>
      <c r="D1378" s="10" t="s">
        <v>87</v>
      </c>
      <c r="E1378" s="13" t="s">
        <v>88</v>
      </c>
      <c r="F1378" s="13">
        <v>1.0</v>
      </c>
    </row>
    <row r="1379">
      <c r="A1379" s="10" t="s">
        <v>450</v>
      </c>
      <c r="B1379" s="19">
        <v>0.018831018518518518</v>
      </c>
      <c r="C1379" s="10" t="s">
        <v>66</v>
      </c>
      <c r="D1379" s="10" t="s">
        <v>89</v>
      </c>
      <c r="E1379" s="13">
        <v>21.0</v>
      </c>
      <c r="F1379" s="13">
        <v>15.0</v>
      </c>
      <c r="J1379" s="10" t="s">
        <v>171</v>
      </c>
    </row>
    <row r="1380">
      <c r="A1380" s="10" t="s">
        <v>450</v>
      </c>
      <c r="B1380" s="19">
        <v>0.018935185185185187</v>
      </c>
      <c r="C1380" s="10" t="s">
        <v>66</v>
      </c>
      <c r="D1380" s="10" t="s">
        <v>91</v>
      </c>
      <c r="E1380" s="13">
        <v>8.0</v>
      </c>
      <c r="F1380" s="16"/>
      <c r="H1380" s="10" t="s">
        <v>451</v>
      </c>
    </row>
    <row r="1381">
      <c r="A1381" s="10" t="s">
        <v>450</v>
      </c>
      <c r="B1381" s="19">
        <v>0.020694444444444446</v>
      </c>
      <c r="C1381" s="10" t="s">
        <v>74</v>
      </c>
      <c r="D1381" s="10" t="s">
        <v>209</v>
      </c>
      <c r="E1381" s="13">
        <v>18.0</v>
      </c>
      <c r="F1381" s="13">
        <v>18.0</v>
      </c>
    </row>
    <row r="1382">
      <c r="A1382" s="10" t="s">
        <v>450</v>
      </c>
      <c r="B1382" s="19">
        <v>0.021354166666666667</v>
      </c>
      <c r="C1382" s="10" t="s">
        <v>70</v>
      </c>
      <c r="D1382" s="10" t="s">
        <v>93</v>
      </c>
      <c r="E1382" s="13">
        <v>25.0</v>
      </c>
      <c r="F1382" s="13">
        <v>19.0</v>
      </c>
      <c r="J1382" s="10" t="s">
        <v>148</v>
      </c>
    </row>
    <row r="1383">
      <c r="A1383" s="10" t="s">
        <v>450</v>
      </c>
      <c r="B1383" s="19">
        <v>0.02150462962962963</v>
      </c>
      <c r="C1383" s="10" t="s">
        <v>70</v>
      </c>
      <c r="D1383" s="10" t="s">
        <v>91</v>
      </c>
      <c r="E1383" s="13">
        <v>6.0</v>
      </c>
      <c r="F1383" s="16"/>
      <c r="H1383" s="10" t="s">
        <v>452</v>
      </c>
    </row>
    <row r="1384">
      <c r="A1384" s="10" t="s">
        <v>450</v>
      </c>
      <c r="B1384" s="19">
        <v>0.021828703703703704</v>
      </c>
      <c r="C1384" s="10" t="s">
        <v>70</v>
      </c>
      <c r="D1384" s="10" t="s">
        <v>93</v>
      </c>
      <c r="E1384" s="13">
        <v>16.0</v>
      </c>
      <c r="F1384" s="13">
        <v>10.0</v>
      </c>
      <c r="J1384" s="10" t="s">
        <v>99</v>
      </c>
    </row>
    <row r="1385">
      <c r="A1385" s="10" t="s">
        <v>450</v>
      </c>
      <c r="B1385" s="19">
        <v>0.02189814814814815</v>
      </c>
      <c r="C1385" s="10" t="s">
        <v>70</v>
      </c>
      <c r="D1385" s="10" t="s">
        <v>91</v>
      </c>
      <c r="E1385" s="13">
        <v>7.0</v>
      </c>
      <c r="F1385" s="16"/>
      <c r="H1385" s="10" t="s">
        <v>453</v>
      </c>
    </row>
    <row r="1386">
      <c r="A1386" s="10" t="s">
        <v>450</v>
      </c>
      <c r="B1386" s="19">
        <v>0.022175925925925925</v>
      </c>
      <c r="C1386" s="10" t="s">
        <v>70</v>
      </c>
      <c r="D1386" s="10" t="s">
        <v>93</v>
      </c>
      <c r="E1386" s="13">
        <v>23.0</v>
      </c>
      <c r="F1386" s="13">
        <v>17.0</v>
      </c>
      <c r="J1386" s="10" t="s">
        <v>99</v>
      </c>
    </row>
    <row r="1387">
      <c r="A1387" s="10" t="s">
        <v>450</v>
      </c>
      <c r="B1387" s="19">
        <v>0.022222222222222223</v>
      </c>
      <c r="C1387" s="10" t="s">
        <v>70</v>
      </c>
      <c r="D1387" s="10" t="s">
        <v>91</v>
      </c>
      <c r="E1387" s="13">
        <v>8.0</v>
      </c>
      <c r="F1387" s="16"/>
      <c r="H1387" s="10" t="s">
        <v>454</v>
      </c>
    </row>
    <row r="1388">
      <c r="A1388" s="10" t="s">
        <v>450</v>
      </c>
      <c r="B1388" s="19">
        <v>0.022743055555555555</v>
      </c>
      <c r="C1388" s="10" t="s">
        <v>72</v>
      </c>
      <c r="D1388" s="10" t="s">
        <v>91</v>
      </c>
      <c r="E1388" s="13">
        <v>9.0</v>
      </c>
      <c r="F1388" s="16"/>
      <c r="H1388" s="10" t="s">
        <v>455</v>
      </c>
      <c r="I1388" s="10">
        <v>1.0</v>
      </c>
    </row>
    <row r="1389">
      <c r="A1389" s="10" t="s">
        <v>450</v>
      </c>
      <c r="B1389" s="19">
        <v>0.022893518518518518</v>
      </c>
      <c r="C1389" s="10" t="s">
        <v>72</v>
      </c>
      <c r="D1389" s="10" t="s">
        <v>93</v>
      </c>
      <c r="E1389" s="13">
        <v>23.0</v>
      </c>
      <c r="F1389" s="13">
        <v>18.0</v>
      </c>
      <c r="J1389" s="10" t="s">
        <v>136</v>
      </c>
    </row>
    <row r="1390">
      <c r="A1390" s="10" t="s">
        <v>450</v>
      </c>
      <c r="B1390" s="19">
        <v>0.023310185185185184</v>
      </c>
      <c r="C1390" s="10" t="s">
        <v>69</v>
      </c>
      <c r="D1390" s="10" t="s">
        <v>209</v>
      </c>
      <c r="E1390" s="13">
        <v>6.0</v>
      </c>
      <c r="F1390" s="13">
        <v>3.0</v>
      </c>
    </row>
    <row r="1391">
      <c r="A1391" s="10" t="s">
        <v>450</v>
      </c>
      <c r="B1391" s="19">
        <v>0.024849537037037038</v>
      </c>
      <c r="C1391" s="10" t="s">
        <v>82</v>
      </c>
      <c r="D1391" s="10" t="s">
        <v>89</v>
      </c>
      <c r="E1391" s="13" t="s">
        <v>75</v>
      </c>
      <c r="F1391" s="13" t="s">
        <v>75</v>
      </c>
      <c r="J1391" s="10" t="s">
        <v>160</v>
      </c>
    </row>
    <row r="1392">
      <c r="A1392" s="10" t="s">
        <v>450</v>
      </c>
      <c r="B1392" s="19">
        <v>0.024849537037037038</v>
      </c>
      <c r="C1392" s="10" t="s">
        <v>82</v>
      </c>
      <c r="D1392" s="10" t="s">
        <v>89</v>
      </c>
      <c r="E1392" s="13">
        <v>16.0</v>
      </c>
      <c r="F1392" s="13">
        <v>9.0</v>
      </c>
      <c r="J1392" s="10" t="s">
        <v>456</v>
      </c>
    </row>
    <row r="1393">
      <c r="A1393" s="10" t="s">
        <v>450</v>
      </c>
      <c r="B1393" s="19">
        <v>0.024953703703703704</v>
      </c>
      <c r="C1393" s="10" t="s">
        <v>82</v>
      </c>
      <c r="D1393" s="10" t="s">
        <v>89</v>
      </c>
      <c r="E1393" s="13" t="s">
        <v>75</v>
      </c>
      <c r="F1393" s="13" t="s">
        <v>75</v>
      </c>
      <c r="J1393" s="10" t="s">
        <v>160</v>
      </c>
    </row>
    <row r="1394">
      <c r="A1394" s="10" t="s">
        <v>450</v>
      </c>
      <c r="B1394" s="19">
        <v>0.024953703703703704</v>
      </c>
      <c r="C1394" s="10" t="s">
        <v>82</v>
      </c>
      <c r="D1394" s="10" t="s">
        <v>89</v>
      </c>
      <c r="E1394" s="13">
        <v>11.0</v>
      </c>
      <c r="F1394" s="13">
        <v>4.0</v>
      </c>
      <c r="J1394" s="10" t="s">
        <v>456</v>
      </c>
    </row>
    <row r="1395">
      <c r="A1395" s="10" t="s">
        <v>450</v>
      </c>
      <c r="B1395" s="19">
        <v>0.025034722222222222</v>
      </c>
      <c r="C1395" s="10" t="s">
        <v>82</v>
      </c>
      <c r="D1395" s="10" t="s">
        <v>89</v>
      </c>
      <c r="E1395" s="13" t="s">
        <v>75</v>
      </c>
      <c r="F1395" s="13" t="s">
        <v>75</v>
      </c>
      <c r="J1395" s="10" t="s">
        <v>160</v>
      </c>
    </row>
    <row r="1396">
      <c r="A1396" s="10" t="s">
        <v>450</v>
      </c>
      <c r="B1396" s="19">
        <v>0.02516203703703704</v>
      </c>
      <c r="C1396" s="10" t="s">
        <v>82</v>
      </c>
      <c r="D1396" s="10" t="s">
        <v>89</v>
      </c>
      <c r="E1396" s="13">
        <v>13.0</v>
      </c>
      <c r="F1396" s="16"/>
      <c r="J1396" s="10" t="s">
        <v>456</v>
      </c>
    </row>
    <row r="1397">
      <c r="A1397" s="10" t="s">
        <v>450</v>
      </c>
      <c r="B1397" s="19">
        <v>0.02516203703703704</v>
      </c>
      <c r="C1397" s="10" t="s">
        <v>82</v>
      </c>
      <c r="D1397" s="10" t="s">
        <v>91</v>
      </c>
      <c r="E1397" s="13">
        <v>15.0</v>
      </c>
      <c r="F1397" s="13">
        <v>8.0</v>
      </c>
      <c r="H1397" s="10" t="s">
        <v>457</v>
      </c>
    </row>
    <row r="1398">
      <c r="A1398" s="10" t="s">
        <v>450</v>
      </c>
      <c r="B1398" s="19">
        <v>0.02675925925925926</v>
      </c>
      <c r="C1398" s="10" t="s">
        <v>74</v>
      </c>
      <c r="D1398" s="10" t="s">
        <v>93</v>
      </c>
      <c r="E1398" s="13" t="s">
        <v>75</v>
      </c>
      <c r="F1398" s="13" t="s">
        <v>75</v>
      </c>
      <c r="J1398" s="10" t="s">
        <v>142</v>
      </c>
    </row>
    <row r="1399">
      <c r="A1399" s="10" t="s">
        <v>450</v>
      </c>
      <c r="B1399" s="19">
        <v>0.02675925925925926</v>
      </c>
      <c r="C1399" s="10" t="s">
        <v>74</v>
      </c>
      <c r="D1399" s="10" t="s">
        <v>93</v>
      </c>
      <c r="E1399" s="13">
        <v>10.0</v>
      </c>
      <c r="F1399" s="13">
        <v>4.0</v>
      </c>
      <c r="J1399" s="10" t="s">
        <v>458</v>
      </c>
    </row>
    <row r="1400">
      <c r="A1400" s="10" t="s">
        <v>450</v>
      </c>
      <c r="B1400" s="19">
        <v>0.02704861111111111</v>
      </c>
      <c r="C1400" s="10" t="s">
        <v>74</v>
      </c>
      <c r="D1400" s="10" t="s">
        <v>93</v>
      </c>
      <c r="E1400" s="13" t="s">
        <v>75</v>
      </c>
      <c r="F1400" s="13" t="s">
        <v>75</v>
      </c>
      <c r="J1400" s="10" t="s">
        <v>197</v>
      </c>
    </row>
    <row r="1401">
      <c r="A1401" s="10" t="s">
        <v>450</v>
      </c>
      <c r="B1401" s="19">
        <v>0.02704861111111111</v>
      </c>
      <c r="C1401" s="10" t="s">
        <v>74</v>
      </c>
      <c r="D1401" s="10" t="s">
        <v>93</v>
      </c>
      <c r="E1401" s="13">
        <v>20.0</v>
      </c>
      <c r="F1401" s="13">
        <v>14.0</v>
      </c>
      <c r="J1401" s="10" t="s">
        <v>458</v>
      </c>
    </row>
    <row r="1402">
      <c r="A1402" s="10" t="s">
        <v>450</v>
      </c>
      <c r="B1402" s="19">
        <v>0.027199074074074073</v>
      </c>
      <c r="C1402" s="10" t="s">
        <v>74</v>
      </c>
      <c r="D1402" s="10" t="s">
        <v>91</v>
      </c>
      <c r="E1402" s="13">
        <v>6.0</v>
      </c>
      <c r="F1402" s="16"/>
      <c r="H1402" s="10" t="s">
        <v>459</v>
      </c>
      <c r="I1402" s="10">
        <v>1.0</v>
      </c>
    </row>
    <row r="1403">
      <c r="A1403" s="10" t="s">
        <v>450</v>
      </c>
      <c r="B1403" s="19">
        <v>0.02829861111111111</v>
      </c>
      <c r="C1403" s="10" t="s">
        <v>74</v>
      </c>
      <c r="D1403" s="10" t="s">
        <v>91</v>
      </c>
      <c r="E1403" s="13">
        <v>20.0</v>
      </c>
      <c r="F1403" s="16"/>
      <c r="H1403" s="10" t="s">
        <v>460</v>
      </c>
    </row>
    <row r="1404">
      <c r="A1404" s="10" t="s">
        <v>450</v>
      </c>
      <c r="B1404" s="19">
        <v>0.02886574074074074</v>
      </c>
      <c r="C1404" s="10" t="s">
        <v>70</v>
      </c>
      <c r="D1404" s="10" t="s">
        <v>78</v>
      </c>
      <c r="E1404" s="13">
        <v>14.0</v>
      </c>
      <c r="F1404" s="13">
        <v>8.0</v>
      </c>
    </row>
    <row r="1405">
      <c r="A1405" s="10" t="s">
        <v>450</v>
      </c>
      <c r="B1405" s="19">
        <v>0.029050925925925924</v>
      </c>
      <c r="C1405" s="10" t="s">
        <v>70</v>
      </c>
      <c r="D1405" s="10" t="s">
        <v>93</v>
      </c>
      <c r="E1405" s="13">
        <v>21.0</v>
      </c>
      <c r="F1405" s="13">
        <v>16.0</v>
      </c>
      <c r="J1405" s="10" t="s">
        <v>148</v>
      </c>
    </row>
    <row r="1406">
      <c r="A1406" s="10" t="s">
        <v>450</v>
      </c>
      <c r="B1406" s="19">
        <v>0.029155092592592594</v>
      </c>
      <c r="C1406" s="10" t="s">
        <v>70</v>
      </c>
      <c r="D1406" s="10" t="s">
        <v>91</v>
      </c>
      <c r="E1406" s="13">
        <v>9.0</v>
      </c>
      <c r="F1406" s="16"/>
      <c r="H1406" s="10" t="s">
        <v>461</v>
      </c>
      <c r="I1406" s="10">
        <v>1.0</v>
      </c>
    </row>
    <row r="1407">
      <c r="A1407" s="10" t="s">
        <v>450</v>
      </c>
      <c r="B1407" s="19">
        <v>0.030347222222222223</v>
      </c>
      <c r="C1407" s="10" t="s">
        <v>69</v>
      </c>
      <c r="D1407" s="10" t="s">
        <v>209</v>
      </c>
      <c r="E1407" s="13">
        <v>22.0</v>
      </c>
      <c r="F1407" s="13">
        <v>19.0</v>
      </c>
    </row>
    <row r="1408">
      <c r="A1408" s="10" t="s">
        <v>450</v>
      </c>
      <c r="B1408" s="19">
        <v>0.03141203703703704</v>
      </c>
      <c r="C1408" s="10" t="s">
        <v>84</v>
      </c>
      <c r="D1408" s="10" t="s">
        <v>209</v>
      </c>
      <c r="E1408" s="13">
        <v>19.0</v>
      </c>
      <c r="F1408" s="13">
        <v>16.0</v>
      </c>
    </row>
    <row r="1409">
      <c r="A1409" s="10" t="s">
        <v>450</v>
      </c>
      <c r="B1409" s="19">
        <v>0.03148148148148148</v>
      </c>
      <c r="C1409" s="10" t="s">
        <v>82</v>
      </c>
      <c r="D1409" s="10" t="s">
        <v>81</v>
      </c>
      <c r="E1409" s="13">
        <v>9.0</v>
      </c>
      <c r="F1409" s="13">
        <v>7.0</v>
      </c>
      <c r="J1409" s="10" t="s">
        <v>254</v>
      </c>
    </row>
    <row r="1410">
      <c r="A1410" s="10" t="s">
        <v>450</v>
      </c>
      <c r="B1410" s="19">
        <v>0.03335648148148148</v>
      </c>
      <c r="C1410" s="10" t="s">
        <v>66</v>
      </c>
      <c r="D1410" s="10" t="s">
        <v>67</v>
      </c>
      <c r="E1410" s="13" t="s">
        <v>88</v>
      </c>
      <c r="F1410" s="13">
        <v>1.0</v>
      </c>
    </row>
    <row r="1411">
      <c r="A1411" s="10" t="s">
        <v>450</v>
      </c>
      <c r="B1411" s="19">
        <v>0.033414351851851855</v>
      </c>
      <c r="C1411" s="10" t="s">
        <v>82</v>
      </c>
      <c r="D1411" s="10" t="s">
        <v>67</v>
      </c>
      <c r="E1411" s="13">
        <v>12.0</v>
      </c>
      <c r="F1411" s="13">
        <v>9.0</v>
      </c>
    </row>
    <row r="1412">
      <c r="A1412" s="10" t="s">
        <v>450</v>
      </c>
      <c r="B1412" s="19">
        <v>0.03670138888888889</v>
      </c>
      <c r="C1412" s="10" t="s">
        <v>84</v>
      </c>
      <c r="D1412" s="10" t="s">
        <v>79</v>
      </c>
      <c r="E1412" s="13">
        <v>16.0</v>
      </c>
      <c r="F1412" s="13">
        <v>13.0</v>
      </c>
    </row>
    <row r="1413">
      <c r="A1413" s="10" t="s">
        <v>450</v>
      </c>
      <c r="B1413" s="19">
        <v>0.03671296296296296</v>
      </c>
      <c r="C1413" s="10" t="s">
        <v>69</v>
      </c>
      <c r="D1413" s="10" t="s">
        <v>79</v>
      </c>
      <c r="E1413" s="13">
        <v>13.0</v>
      </c>
      <c r="F1413" s="13">
        <v>10.0</v>
      </c>
    </row>
    <row r="1414">
      <c r="A1414" s="10" t="s">
        <v>450</v>
      </c>
      <c r="B1414" s="19">
        <v>0.040289351851851854</v>
      </c>
      <c r="C1414" s="10" t="s">
        <v>74</v>
      </c>
      <c r="D1414" s="10" t="s">
        <v>83</v>
      </c>
      <c r="E1414" s="13" t="s">
        <v>68</v>
      </c>
      <c r="F1414" s="13">
        <v>20.0</v>
      </c>
    </row>
    <row r="1415">
      <c r="A1415" s="10" t="s">
        <v>450</v>
      </c>
      <c r="B1415" s="19">
        <v>0.04429398148148148</v>
      </c>
      <c r="C1415" s="10" t="s">
        <v>74</v>
      </c>
      <c r="D1415" s="10" t="s">
        <v>83</v>
      </c>
      <c r="E1415" s="13">
        <v>22.0</v>
      </c>
      <c r="F1415" s="13">
        <v>17.0</v>
      </c>
    </row>
    <row r="1416">
      <c r="A1416" s="10" t="s">
        <v>450</v>
      </c>
      <c r="B1416" s="19">
        <v>0.0453125</v>
      </c>
      <c r="C1416" s="10" t="s">
        <v>74</v>
      </c>
      <c r="D1416" s="10" t="s">
        <v>217</v>
      </c>
      <c r="E1416" s="13">
        <v>18.0</v>
      </c>
      <c r="F1416" s="13">
        <v>12.0</v>
      </c>
    </row>
    <row r="1417">
      <c r="A1417" s="10" t="s">
        <v>450</v>
      </c>
      <c r="B1417" s="19">
        <v>0.04659722222222222</v>
      </c>
      <c r="C1417" s="10" t="s">
        <v>74</v>
      </c>
      <c r="D1417" s="10" t="s">
        <v>83</v>
      </c>
      <c r="E1417" s="13">
        <v>7.0</v>
      </c>
      <c r="F1417" s="13">
        <v>2.0</v>
      </c>
    </row>
    <row r="1418">
      <c r="A1418" s="10" t="s">
        <v>450</v>
      </c>
      <c r="B1418" s="19">
        <v>0.046863425925925926</v>
      </c>
      <c r="C1418" s="10" t="s">
        <v>82</v>
      </c>
      <c r="D1418" s="10" t="s">
        <v>83</v>
      </c>
      <c r="E1418" s="13">
        <v>21.0</v>
      </c>
      <c r="F1418" s="13">
        <v>14.0</v>
      </c>
    </row>
    <row r="1419">
      <c r="A1419" s="10" t="s">
        <v>450</v>
      </c>
      <c r="B1419" s="19">
        <v>0.048518518518518516</v>
      </c>
      <c r="C1419" s="10" t="s">
        <v>70</v>
      </c>
      <c r="D1419" s="10" t="s">
        <v>67</v>
      </c>
      <c r="E1419" s="13" t="s">
        <v>75</v>
      </c>
      <c r="F1419" s="13" t="s">
        <v>75</v>
      </c>
      <c r="J1419" s="10" t="s">
        <v>160</v>
      </c>
    </row>
    <row r="1420">
      <c r="A1420" s="10" t="s">
        <v>450</v>
      </c>
      <c r="B1420" s="19">
        <v>0.048518518518518516</v>
      </c>
      <c r="C1420" s="10" t="s">
        <v>70</v>
      </c>
      <c r="D1420" s="10" t="s">
        <v>67</v>
      </c>
      <c r="E1420" s="13" t="s">
        <v>88</v>
      </c>
      <c r="F1420" s="13">
        <v>1.0</v>
      </c>
      <c r="J1420" s="10" t="s">
        <v>161</v>
      </c>
    </row>
    <row r="1421">
      <c r="A1421" s="10" t="s">
        <v>450</v>
      </c>
      <c r="B1421" s="19">
        <v>0.04920138888888889</v>
      </c>
      <c r="C1421" s="10" t="s">
        <v>70</v>
      </c>
      <c r="D1421" s="10" t="s">
        <v>225</v>
      </c>
      <c r="E1421" s="13">
        <v>11.0</v>
      </c>
      <c r="F1421" s="16"/>
      <c r="H1421" s="10" t="s">
        <v>462</v>
      </c>
    </row>
    <row r="1422">
      <c r="A1422" s="10" t="s">
        <v>450</v>
      </c>
      <c r="B1422" s="19">
        <v>0.05173611111111111</v>
      </c>
      <c r="C1422" s="10" t="s">
        <v>74</v>
      </c>
      <c r="D1422" s="10" t="s">
        <v>83</v>
      </c>
      <c r="E1422" s="13">
        <v>22.0</v>
      </c>
      <c r="F1422" s="13">
        <v>17.0</v>
      </c>
    </row>
    <row r="1423">
      <c r="A1423" s="10" t="s">
        <v>450</v>
      </c>
      <c r="B1423" s="19">
        <v>0.05269675925925926</v>
      </c>
      <c r="C1423" s="10" t="s">
        <v>66</v>
      </c>
      <c r="D1423" s="10" t="s">
        <v>361</v>
      </c>
      <c r="E1423" s="13">
        <v>21.0</v>
      </c>
      <c r="F1423" s="13">
        <v>19.0</v>
      </c>
    </row>
    <row r="1424">
      <c r="A1424" s="10" t="s">
        <v>450</v>
      </c>
      <c r="B1424" s="19">
        <v>0.052708333333333336</v>
      </c>
      <c r="C1424" s="10" t="s">
        <v>82</v>
      </c>
      <c r="D1424" s="10" t="s">
        <v>361</v>
      </c>
      <c r="E1424" s="13">
        <v>16.0</v>
      </c>
      <c r="F1424" s="13">
        <v>9.0</v>
      </c>
    </row>
    <row r="1425">
      <c r="A1425" s="10" t="s">
        <v>450</v>
      </c>
      <c r="B1425" s="19">
        <v>0.05273148148148148</v>
      </c>
      <c r="C1425" s="10" t="s">
        <v>70</v>
      </c>
      <c r="D1425" s="10" t="s">
        <v>361</v>
      </c>
      <c r="E1425" s="13" t="s">
        <v>75</v>
      </c>
      <c r="F1425" s="13" t="s">
        <v>75</v>
      </c>
      <c r="J1425" s="10" t="s">
        <v>85</v>
      </c>
    </row>
    <row r="1426">
      <c r="A1426" s="10" t="s">
        <v>450</v>
      </c>
      <c r="B1426" s="19">
        <v>0.05273148148148148</v>
      </c>
      <c r="C1426" s="10" t="s">
        <v>70</v>
      </c>
      <c r="D1426" s="10" t="s">
        <v>361</v>
      </c>
      <c r="E1426" s="13">
        <v>18.0</v>
      </c>
      <c r="F1426" s="13">
        <v>16.0</v>
      </c>
      <c r="J1426" s="10" t="s">
        <v>463</v>
      </c>
    </row>
    <row r="1427">
      <c r="A1427" s="10" t="s">
        <v>450</v>
      </c>
      <c r="B1427" s="19">
        <v>0.055775462962962964</v>
      </c>
      <c r="C1427" s="10" t="s">
        <v>69</v>
      </c>
      <c r="D1427" s="10" t="s">
        <v>67</v>
      </c>
      <c r="E1427" s="13">
        <v>20.0</v>
      </c>
      <c r="F1427" s="13">
        <v>16.0</v>
      </c>
    </row>
    <row r="1428">
      <c r="A1428" s="10" t="s">
        <v>450</v>
      </c>
      <c r="B1428" s="19">
        <v>0.056261574074074075</v>
      </c>
      <c r="C1428" s="10" t="s">
        <v>70</v>
      </c>
      <c r="D1428" s="10" t="s">
        <v>83</v>
      </c>
      <c r="E1428" s="13">
        <v>16.0</v>
      </c>
      <c r="F1428" s="13">
        <v>12.0</v>
      </c>
    </row>
    <row r="1429">
      <c r="A1429" s="10" t="s">
        <v>450</v>
      </c>
      <c r="B1429" s="19">
        <v>0.05703703703703704</v>
      </c>
      <c r="C1429" s="10" t="s">
        <v>69</v>
      </c>
      <c r="D1429" s="10" t="s">
        <v>120</v>
      </c>
      <c r="E1429" s="13" t="s">
        <v>75</v>
      </c>
      <c r="F1429" s="13" t="s">
        <v>75</v>
      </c>
      <c r="J1429" s="10" t="s">
        <v>464</v>
      </c>
    </row>
    <row r="1430">
      <c r="A1430" s="10" t="s">
        <v>450</v>
      </c>
      <c r="B1430" s="19">
        <v>0.05755787037037037</v>
      </c>
      <c r="C1430" s="10" t="s">
        <v>74</v>
      </c>
      <c r="D1430" s="10" t="s">
        <v>217</v>
      </c>
      <c r="E1430" s="13">
        <v>25.0</v>
      </c>
      <c r="F1430" s="13">
        <v>19.0</v>
      </c>
    </row>
    <row r="1431">
      <c r="A1431" s="10" t="s">
        <v>450</v>
      </c>
      <c r="B1431" s="19">
        <v>0.057824074074074076</v>
      </c>
      <c r="C1431" s="10" t="s">
        <v>74</v>
      </c>
      <c r="D1431" s="10" t="s">
        <v>217</v>
      </c>
      <c r="E1431" s="13">
        <v>12.0</v>
      </c>
      <c r="F1431" s="13">
        <v>6.0</v>
      </c>
    </row>
    <row r="1432">
      <c r="A1432" s="10" t="s">
        <v>450</v>
      </c>
      <c r="B1432" s="19">
        <v>0.05842592592592592</v>
      </c>
      <c r="C1432" s="10" t="s">
        <v>74</v>
      </c>
      <c r="D1432" s="10" t="s">
        <v>217</v>
      </c>
      <c r="E1432" s="13">
        <v>9.0</v>
      </c>
      <c r="F1432" s="13">
        <v>3.0</v>
      </c>
    </row>
    <row r="1433">
      <c r="A1433" s="10" t="s">
        <v>450</v>
      </c>
      <c r="B1433" s="19">
        <v>0.058784722222222224</v>
      </c>
      <c r="C1433" s="10" t="s">
        <v>74</v>
      </c>
      <c r="D1433" s="10" t="s">
        <v>217</v>
      </c>
      <c r="E1433" s="13" t="s">
        <v>68</v>
      </c>
      <c r="F1433" s="13">
        <v>20.0</v>
      </c>
    </row>
    <row r="1434">
      <c r="A1434" s="10" t="s">
        <v>450</v>
      </c>
      <c r="B1434" s="19">
        <v>0.06157407407407407</v>
      </c>
      <c r="C1434" s="10" t="s">
        <v>66</v>
      </c>
      <c r="D1434" s="10" t="s">
        <v>67</v>
      </c>
      <c r="E1434" s="13">
        <v>7.0</v>
      </c>
      <c r="F1434" s="13">
        <v>7.0</v>
      </c>
    </row>
    <row r="1435">
      <c r="A1435" s="10" t="s">
        <v>450</v>
      </c>
      <c r="B1435" s="19">
        <v>0.06255787037037037</v>
      </c>
      <c r="C1435" s="10" t="s">
        <v>69</v>
      </c>
      <c r="D1435" s="10" t="s">
        <v>120</v>
      </c>
      <c r="E1435" s="13">
        <v>7.0</v>
      </c>
      <c r="F1435" s="16"/>
      <c r="J1435" s="10" t="s">
        <v>465</v>
      </c>
    </row>
    <row r="1436">
      <c r="A1436" s="10" t="s">
        <v>450</v>
      </c>
      <c r="B1436" s="19">
        <v>0.06329861111111111</v>
      </c>
      <c r="C1436" s="10" t="s">
        <v>70</v>
      </c>
      <c r="D1436" s="10" t="s">
        <v>67</v>
      </c>
      <c r="E1436" s="13" t="s">
        <v>68</v>
      </c>
      <c r="F1436" s="13">
        <v>20.0</v>
      </c>
    </row>
    <row r="1437">
      <c r="A1437" s="10" t="s">
        <v>450</v>
      </c>
      <c r="B1437" s="19">
        <v>0.06336805555555555</v>
      </c>
      <c r="C1437" s="10" t="s">
        <v>69</v>
      </c>
      <c r="D1437" s="10" t="s">
        <v>67</v>
      </c>
      <c r="E1437" s="13">
        <v>7.0</v>
      </c>
      <c r="F1437" s="13">
        <v>3.0</v>
      </c>
    </row>
    <row r="1438">
      <c r="A1438" s="10" t="s">
        <v>450</v>
      </c>
      <c r="B1438" s="19">
        <v>0.06634259259259259</v>
      </c>
      <c r="C1438" s="10" t="s">
        <v>74</v>
      </c>
      <c r="D1438" s="10" t="s">
        <v>83</v>
      </c>
      <c r="E1438" s="13">
        <v>16.0</v>
      </c>
      <c r="F1438" s="13">
        <v>11.0</v>
      </c>
    </row>
    <row r="1439">
      <c r="A1439" s="10" t="s">
        <v>450</v>
      </c>
      <c r="B1439" s="19">
        <v>0.06818287037037037</v>
      </c>
      <c r="C1439" s="10" t="s">
        <v>84</v>
      </c>
      <c r="D1439" s="10" t="s">
        <v>67</v>
      </c>
      <c r="E1439" s="13">
        <v>7.0</v>
      </c>
      <c r="F1439" s="16"/>
    </row>
    <row r="1440">
      <c r="A1440" s="10" t="s">
        <v>450</v>
      </c>
      <c r="B1440" s="19">
        <v>0.0684375</v>
      </c>
      <c r="C1440" s="10" t="s">
        <v>66</v>
      </c>
      <c r="D1440" s="10" t="s">
        <v>79</v>
      </c>
      <c r="E1440" s="13">
        <v>15.0</v>
      </c>
      <c r="F1440" s="13">
        <v>13.0</v>
      </c>
    </row>
    <row r="1441">
      <c r="A1441" s="10" t="s">
        <v>450</v>
      </c>
      <c r="B1441" s="19">
        <v>0.0693287037037037</v>
      </c>
      <c r="C1441" s="10" t="s">
        <v>74</v>
      </c>
      <c r="D1441" s="10" t="s">
        <v>93</v>
      </c>
      <c r="E1441" s="13" t="s">
        <v>68</v>
      </c>
      <c r="F1441" s="13">
        <v>20.0</v>
      </c>
      <c r="G1441" s="10" t="s">
        <v>137</v>
      </c>
      <c r="J1441" s="10" t="s">
        <v>142</v>
      </c>
    </row>
    <row r="1442">
      <c r="A1442" s="10" t="s">
        <v>450</v>
      </c>
      <c r="B1442" s="19">
        <v>0.0693287037037037</v>
      </c>
      <c r="C1442" s="10" t="s">
        <v>74</v>
      </c>
      <c r="D1442" s="10" t="s">
        <v>91</v>
      </c>
      <c r="E1442" s="13">
        <v>28.0</v>
      </c>
      <c r="F1442" s="16"/>
      <c r="H1442" s="10" t="s">
        <v>466</v>
      </c>
      <c r="I1442" s="10">
        <v>1.0</v>
      </c>
    </row>
    <row r="1443">
      <c r="A1443" s="10" t="s">
        <v>450</v>
      </c>
      <c r="B1443" s="19">
        <v>0.0703125</v>
      </c>
      <c r="C1443" s="10" t="s">
        <v>82</v>
      </c>
      <c r="D1443" s="10" t="s">
        <v>87</v>
      </c>
      <c r="E1443" s="13" t="s">
        <v>88</v>
      </c>
      <c r="F1443" s="13">
        <v>1.0</v>
      </c>
    </row>
    <row r="1444">
      <c r="A1444" s="10" t="s">
        <v>450</v>
      </c>
      <c r="B1444" s="19">
        <v>0.07136574074074074</v>
      </c>
      <c r="C1444" s="10" t="s">
        <v>70</v>
      </c>
      <c r="D1444" s="10" t="s">
        <v>87</v>
      </c>
      <c r="E1444" s="13">
        <v>22.0</v>
      </c>
      <c r="F1444" s="13">
        <v>18.0</v>
      </c>
    </row>
    <row r="1445">
      <c r="A1445" s="10" t="s">
        <v>450</v>
      </c>
      <c r="B1445" s="19">
        <v>0.07138888888888889</v>
      </c>
      <c r="C1445" s="10" t="s">
        <v>74</v>
      </c>
      <c r="D1445" s="10" t="s">
        <v>87</v>
      </c>
      <c r="E1445" s="13">
        <v>22.0</v>
      </c>
      <c r="F1445" s="13">
        <v>18.0</v>
      </c>
    </row>
    <row r="1446">
      <c r="A1446" s="10" t="s">
        <v>450</v>
      </c>
      <c r="B1446" s="19">
        <v>0.07149305555555556</v>
      </c>
      <c r="C1446" s="10" t="s">
        <v>66</v>
      </c>
      <c r="D1446" s="10" t="s">
        <v>87</v>
      </c>
      <c r="E1446" s="13">
        <v>17.0</v>
      </c>
      <c r="F1446" s="13">
        <v>17.0</v>
      </c>
    </row>
    <row r="1447">
      <c r="A1447" s="10" t="s">
        <v>450</v>
      </c>
      <c r="B1447" s="19">
        <v>0.07157407407407407</v>
      </c>
      <c r="C1447" s="10" t="s">
        <v>69</v>
      </c>
      <c r="D1447" s="10" t="s">
        <v>87</v>
      </c>
      <c r="E1447" s="13">
        <v>12.0</v>
      </c>
      <c r="F1447" s="13">
        <v>8.0</v>
      </c>
    </row>
    <row r="1448">
      <c r="A1448" s="10" t="s">
        <v>450</v>
      </c>
      <c r="B1448" s="19">
        <v>0.0716087962962963</v>
      </c>
      <c r="C1448" s="10" t="s">
        <v>84</v>
      </c>
      <c r="D1448" s="10" t="s">
        <v>87</v>
      </c>
      <c r="E1448" s="13">
        <v>10.0</v>
      </c>
      <c r="F1448" s="13">
        <v>8.0</v>
      </c>
    </row>
    <row r="1449">
      <c r="A1449" s="10" t="s">
        <v>450</v>
      </c>
      <c r="B1449" s="19">
        <v>0.07167824074074074</v>
      </c>
      <c r="C1449" s="10" t="s">
        <v>72</v>
      </c>
      <c r="D1449" s="10" t="s">
        <v>87</v>
      </c>
      <c r="E1449" s="13">
        <v>7.0</v>
      </c>
      <c r="F1449" s="13">
        <v>4.0</v>
      </c>
    </row>
    <row r="1450">
      <c r="A1450" s="10" t="s">
        <v>450</v>
      </c>
      <c r="B1450" s="19">
        <v>0.07351851851851852</v>
      </c>
      <c r="C1450" s="10" t="s">
        <v>74</v>
      </c>
      <c r="D1450" s="10" t="s">
        <v>93</v>
      </c>
      <c r="E1450" s="13">
        <v>12.0</v>
      </c>
      <c r="F1450" s="13">
        <v>6.0</v>
      </c>
      <c r="J1450" s="10" t="s">
        <v>197</v>
      </c>
    </row>
    <row r="1451">
      <c r="A1451" s="10" t="s">
        <v>450</v>
      </c>
      <c r="B1451" s="19">
        <v>0.07372685185185185</v>
      </c>
      <c r="C1451" s="10" t="s">
        <v>74</v>
      </c>
      <c r="D1451" s="10" t="s">
        <v>93</v>
      </c>
      <c r="E1451" s="13">
        <v>15.0</v>
      </c>
      <c r="F1451" s="13">
        <v>9.0</v>
      </c>
      <c r="J1451" s="10" t="s">
        <v>197</v>
      </c>
    </row>
    <row r="1452">
      <c r="A1452" s="10" t="s">
        <v>450</v>
      </c>
      <c r="B1452" s="19">
        <v>0.07442129629629629</v>
      </c>
      <c r="C1452" s="10" t="s">
        <v>70</v>
      </c>
      <c r="D1452" s="10" t="s">
        <v>93</v>
      </c>
      <c r="E1452" s="13">
        <v>12.0</v>
      </c>
      <c r="F1452" s="13">
        <v>6.0</v>
      </c>
      <c r="J1452" s="10" t="s">
        <v>467</v>
      </c>
    </row>
    <row r="1453">
      <c r="A1453" s="10" t="s">
        <v>450</v>
      </c>
      <c r="B1453" s="19">
        <v>0.07491898148148148</v>
      </c>
      <c r="C1453" s="10" t="s">
        <v>70</v>
      </c>
      <c r="D1453" s="10" t="s">
        <v>93</v>
      </c>
      <c r="E1453" s="13">
        <v>25.0</v>
      </c>
      <c r="F1453" s="13">
        <v>19.0</v>
      </c>
      <c r="J1453" s="10" t="s">
        <v>99</v>
      </c>
    </row>
    <row r="1454">
      <c r="A1454" s="10" t="s">
        <v>450</v>
      </c>
      <c r="B1454" s="19">
        <v>0.075</v>
      </c>
      <c r="C1454" s="10" t="s">
        <v>70</v>
      </c>
      <c r="D1454" s="10" t="s">
        <v>91</v>
      </c>
      <c r="E1454" s="13">
        <v>8.0</v>
      </c>
      <c r="F1454" s="16"/>
      <c r="H1454" s="10" t="s">
        <v>468</v>
      </c>
    </row>
    <row r="1455">
      <c r="A1455" s="10" t="s">
        <v>450</v>
      </c>
      <c r="B1455" s="19">
        <v>0.07582175925925926</v>
      </c>
      <c r="C1455" s="10" t="s">
        <v>66</v>
      </c>
      <c r="D1455" s="10" t="s">
        <v>93</v>
      </c>
      <c r="E1455" s="13">
        <v>15.0</v>
      </c>
      <c r="F1455" s="13">
        <v>9.0</v>
      </c>
      <c r="J1455" s="10" t="s">
        <v>469</v>
      </c>
    </row>
    <row r="1456">
      <c r="A1456" s="10" t="s">
        <v>450</v>
      </c>
      <c r="B1456" s="19">
        <v>0.07648148148148148</v>
      </c>
      <c r="C1456" s="10" t="s">
        <v>70</v>
      </c>
      <c r="D1456" s="10" t="s">
        <v>93</v>
      </c>
      <c r="E1456" s="13">
        <v>21.0</v>
      </c>
      <c r="F1456" s="13">
        <v>15.0</v>
      </c>
      <c r="J1456" s="10" t="s">
        <v>470</v>
      </c>
    </row>
    <row r="1457">
      <c r="A1457" s="10" t="s">
        <v>450</v>
      </c>
      <c r="B1457" s="19">
        <v>0.0765162037037037</v>
      </c>
      <c r="C1457" s="10" t="s">
        <v>70</v>
      </c>
      <c r="D1457" s="10" t="s">
        <v>91</v>
      </c>
      <c r="E1457" s="13">
        <v>8.0</v>
      </c>
      <c r="F1457" s="16"/>
      <c r="H1457" s="10" t="s">
        <v>468</v>
      </c>
    </row>
    <row r="1458">
      <c r="A1458" s="10" t="s">
        <v>450</v>
      </c>
      <c r="B1458" s="19">
        <v>0.07833333333333334</v>
      </c>
      <c r="C1458" s="10" t="s">
        <v>84</v>
      </c>
      <c r="D1458" s="10" t="s">
        <v>93</v>
      </c>
      <c r="E1458" s="13">
        <v>25.0</v>
      </c>
      <c r="F1458" s="13">
        <v>20.0</v>
      </c>
      <c r="J1458" s="10" t="s">
        <v>108</v>
      </c>
    </row>
    <row r="1459">
      <c r="A1459" s="10" t="s">
        <v>450</v>
      </c>
      <c r="B1459" s="19">
        <v>0.07833333333333334</v>
      </c>
      <c r="C1459" s="10" t="s">
        <v>84</v>
      </c>
      <c r="D1459" s="10" t="s">
        <v>93</v>
      </c>
      <c r="E1459" s="13" t="s">
        <v>75</v>
      </c>
      <c r="F1459" s="13" t="s">
        <v>75</v>
      </c>
      <c r="J1459" s="10" t="s">
        <v>85</v>
      </c>
    </row>
    <row r="1460">
      <c r="A1460" s="10" t="s">
        <v>450</v>
      </c>
      <c r="B1460" s="19">
        <v>0.07888888888888888</v>
      </c>
      <c r="C1460" s="10" t="s">
        <v>84</v>
      </c>
      <c r="D1460" s="10" t="s">
        <v>91</v>
      </c>
      <c r="E1460" s="13">
        <v>18.0</v>
      </c>
      <c r="F1460" s="16"/>
      <c r="H1460" s="10" t="s">
        <v>471</v>
      </c>
      <c r="J1460" s="10" t="s">
        <v>472</v>
      </c>
    </row>
    <row r="1461">
      <c r="A1461" s="10" t="s">
        <v>450</v>
      </c>
      <c r="B1461" s="19">
        <v>0.08001157407407407</v>
      </c>
      <c r="C1461" s="10" t="s">
        <v>72</v>
      </c>
      <c r="D1461" s="10" t="s">
        <v>93</v>
      </c>
      <c r="E1461" s="13">
        <v>17.0</v>
      </c>
      <c r="F1461" s="13">
        <v>12.0</v>
      </c>
      <c r="J1461" s="10" t="s">
        <v>136</v>
      </c>
    </row>
    <row r="1462">
      <c r="A1462" s="10" t="s">
        <v>450</v>
      </c>
      <c r="B1462" s="19">
        <v>0.08018518518518518</v>
      </c>
      <c r="C1462" s="10" t="s">
        <v>72</v>
      </c>
      <c r="D1462" s="10" t="s">
        <v>93</v>
      </c>
      <c r="E1462" s="13">
        <v>11.0</v>
      </c>
      <c r="F1462" s="13">
        <v>6.0</v>
      </c>
      <c r="J1462" s="10" t="s">
        <v>136</v>
      </c>
    </row>
    <row r="1463">
      <c r="A1463" s="10" t="s">
        <v>450</v>
      </c>
      <c r="B1463" s="19">
        <v>0.08028935185185185</v>
      </c>
      <c r="C1463" s="10" t="s">
        <v>72</v>
      </c>
      <c r="D1463" s="10" t="s">
        <v>91</v>
      </c>
      <c r="E1463" s="13">
        <v>8.0</v>
      </c>
      <c r="F1463" s="16"/>
      <c r="H1463" s="10" t="s">
        <v>473</v>
      </c>
      <c r="I1463" s="10">
        <v>1.0</v>
      </c>
      <c r="J1463" s="10" t="s">
        <v>474</v>
      </c>
    </row>
    <row r="1464">
      <c r="A1464" s="10" t="s">
        <v>450</v>
      </c>
      <c r="B1464" s="19">
        <v>0.08127314814814815</v>
      </c>
      <c r="C1464" s="10" t="s">
        <v>82</v>
      </c>
      <c r="D1464" s="10" t="s">
        <v>89</v>
      </c>
      <c r="E1464" s="13">
        <v>18.0</v>
      </c>
      <c r="F1464" s="13">
        <v>11.0</v>
      </c>
      <c r="J1464" s="10" t="s">
        <v>229</v>
      </c>
    </row>
    <row r="1465">
      <c r="A1465" s="10" t="s">
        <v>450</v>
      </c>
      <c r="B1465" s="19">
        <v>0.08131944444444444</v>
      </c>
      <c r="C1465" s="10" t="s">
        <v>82</v>
      </c>
      <c r="D1465" s="10" t="s">
        <v>91</v>
      </c>
      <c r="E1465" s="13">
        <v>7.0</v>
      </c>
      <c r="F1465" s="16"/>
      <c r="H1465" s="10" t="s">
        <v>475</v>
      </c>
      <c r="I1465" s="10">
        <v>1.0</v>
      </c>
      <c r="J1465" s="10" t="s">
        <v>476</v>
      </c>
    </row>
    <row r="1466">
      <c r="A1466" s="10" t="s">
        <v>450</v>
      </c>
      <c r="B1466" s="19">
        <v>0.08174768518518519</v>
      </c>
      <c r="C1466" s="10" t="s">
        <v>82</v>
      </c>
      <c r="D1466" s="10" t="s">
        <v>89</v>
      </c>
      <c r="E1466" s="13">
        <v>25.0</v>
      </c>
      <c r="F1466" s="13">
        <v>18.0</v>
      </c>
      <c r="J1466" s="10" t="s">
        <v>229</v>
      </c>
    </row>
    <row r="1467">
      <c r="A1467" s="10" t="s">
        <v>450</v>
      </c>
      <c r="B1467" s="19">
        <v>0.08181712962962963</v>
      </c>
      <c r="C1467" s="10" t="s">
        <v>82</v>
      </c>
      <c r="D1467" s="10" t="s">
        <v>91</v>
      </c>
      <c r="E1467" s="13">
        <v>8.0</v>
      </c>
      <c r="F1467" s="16"/>
      <c r="H1467" s="10" t="s">
        <v>477</v>
      </c>
      <c r="I1467" s="10">
        <v>1.0</v>
      </c>
      <c r="J1467" s="10" t="s">
        <v>478</v>
      </c>
    </row>
    <row r="1468">
      <c r="A1468" s="10" t="s">
        <v>450</v>
      </c>
      <c r="B1468" s="19">
        <v>0.0960300925925926</v>
      </c>
      <c r="C1468" s="10" t="s">
        <v>69</v>
      </c>
      <c r="D1468" s="10" t="s">
        <v>120</v>
      </c>
      <c r="E1468" s="13">
        <v>7.0</v>
      </c>
      <c r="F1468" s="16"/>
      <c r="J1468" s="10" t="s">
        <v>479</v>
      </c>
    </row>
    <row r="1469">
      <c r="A1469" s="10" t="s">
        <v>450</v>
      </c>
      <c r="B1469" s="19">
        <v>0.09747685185185186</v>
      </c>
      <c r="C1469" s="10" t="s">
        <v>66</v>
      </c>
      <c r="D1469" s="10" t="s">
        <v>100</v>
      </c>
      <c r="E1469" s="13">
        <v>8.0</v>
      </c>
      <c r="F1469" s="13">
        <v>7.0</v>
      </c>
    </row>
    <row r="1470">
      <c r="A1470" s="10" t="s">
        <v>450</v>
      </c>
      <c r="B1470" s="19">
        <v>0.09952546296296297</v>
      </c>
      <c r="C1470" s="10" t="s">
        <v>66</v>
      </c>
      <c r="D1470" s="10" t="s">
        <v>83</v>
      </c>
      <c r="E1470" s="13">
        <v>21.0</v>
      </c>
      <c r="F1470" s="13">
        <v>17.0</v>
      </c>
    </row>
    <row r="1471">
      <c r="A1471" s="10" t="s">
        <v>450</v>
      </c>
      <c r="B1471" s="19">
        <v>0.10149305555555556</v>
      </c>
      <c r="C1471" s="10" t="s">
        <v>66</v>
      </c>
      <c r="D1471" s="10" t="s">
        <v>155</v>
      </c>
      <c r="E1471" s="13" t="s">
        <v>75</v>
      </c>
      <c r="F1471" s="13" t="s">
        <v>75</v>
      </c>
    </row>
    <row r="1472">
      <c r="A1472" s="10" t="s">
        <v>450</v>
      </c>
      <c r="B1472" s="19">
        <v>0.10149305555555556</v>
      </c>
      <c r="C1472" s="10" t="s">
        <v>82</v>
      </c>
      <c r="D1472" s="10" t="s">
        <v>155</v>
      </c>
      <c r="E1472" s="13" t="s">
        <v>75</v>
      </c>
      <c r="F1472" s="13" t="s">
        <v>75</v>
      </c>
    </row>
    <row r="1473">
      <c r="A1473" s="10" t="s">
        <v>450</v>
      </c>
      <c r="B1473" s="19">
        <v>0.10149305555555556</v>
      </c>
      <c r="C1473" s="10" t="s">
        <v>70</v>
      </c>
      <c r="D1473" s="10" t="s">
        <v>155</v>
      </c>
      <c r="E1473" s="13" t="s">
        <v>75</v>
      </c>
      <c r="F1473" s="13" t="s">
        <v>75</v>
      </c>
    </row>
    <row r="1474">
      <c r="A1474" s="10" t="s">
        <v>450</v>
      </c>
      <c r="B1474" s="19">
        <v>0.10149305555555556</v>
      </c>
      <c r="C1474" s="10" t="s">
        <v>84</v>
      </c>
      <c r="D1474" s="10" t="s">
        <v>155</v>
      </c>
      <c r="E1474" s="13" t="s">
        <v>75</v>
      </c>
      <c r="F1474" s="13" t="s">
        <v>75</v>
      </c>
    </row>
    <row r="1475">
      <c r="A1475" s="10" t="s">
        <v>450</v>
      </c>
      <c r="B1475" s="19">
        <v>0.10149305555555556</v>
      </c>
      <c r="C1475" s="10" t="s">
        <v>72</v>
      </c>
      <c r="D1475" s="10" t="s">
        <v>155</v>
      </c>
      <c r="E1475" s="13" t="s">
        <v>75</v>
      </c>
      <c r="F1475" s="13" t="s">
        <v>75</v>
      </c>
    </row>
    <row r="1476">
      <c r="A1476" s="10" t="s">
        <v>450</v>
      </c>
      <c r="B1476" s="19">
        <v>0.10149305555555556</v>
      </c>
      <c r="C1476" s="10" t="s">
        <v>74</v>
      </c>
      <c r="D1476" s="10" t="s">
        <v>155</v>
      </c>
      <c r="E1476" s="13" t="s">
        <v>75</v>
      </c>
      <c r="F1476" s="13" t="s">
        <v>75</v>
      </c>
    </row>
    <row r="1477">
      <c r="A1477" s="10" t="s">
        <v>450</v>
      </c>
      <c r="B1477" s="19">
        <v>0.10252314814814815</v>
      </c>
      <c r="C1477" s="10" t="s">
        <v>70</v>
      </c>
      <c r="D1477" s="10" t="s">
        <v>79</v>
      </c>
      <c r="E1477" s="13">
        <v>6.0</v>
      </c>
      <c r="F1477" s="13">
        <v>2.0</v>
      </c>
    </row>
    <row r="1478">
      <c r="A1478" s="10" t="s">
        <v>450</v>
      </c>
      <c r="B1478" s="19">
        <v>0.10653935185185186</v>
      </c>
      <c r="C1478" s="10" t="s">
        <v>72</v>
      </c>
      <c r="D1478" s="10" t="s">
        <v>83</v>
      </c>
      <c r="E1478" s="13">
        <v>16.0</v>
      </c>
      <c r="F1478" s="13">
        <v>16.0</v>
      </c>
    </row>
    <row r="1479">
      <c r="A1479" s="10" t="s">
        <v>450</v>
      </c>
      <c r="B1479" s="19">
        <v>0.10665509259259259</v>
      </c>
      <c r="C1479" s="10" t="s">
        <v>72</v>
      </c>
      <c r="D1479" s="10" t="s">
        <v>209</v>
      </c>
      <c r="E1479" s="13">
        <v>6.0</v>
      </c>
      <c r="F1479" s="13">
        <v>6.0</v>
      </c>
    </row>
    <row r="1480">
      <c r="A1480" s="10" t="s">
        <v>450</v>
      </c>
      <c r="B1480" s="19">
        <v>0.10703703703703704</v>
      </c>
      <c r="C1480" s="10" t="s">
        <v>70</v>
      </c>
      <c r="D1480" s="10" t="s">
        <v>129</v>
      </c>
      <c r="E1480" s="13">
        <v>22.0</v>
      </c>
      <c r="F1480" s="13">
        <v>18.0</v>
      </c>
    </row>
    <row r="1481">
      <c r="A1481" s="10" t="s">
        <v>450</v>
      </c>
      <c r="B1481" s="19">
        <v>0.11071759259259259</v>
      </c>
      <c r="C1481" s="10" t="s">
        <v>69</v>
      </c>
      <c r="D1481" s="10" t="s">
        <v>87</v>
      </c>
      <c r="E1481" s="13">
        <v>20.0</v>
      </c>
      <c r="F1481" s="13">
        <v>16.0</v>
      </c>
    </row>
    <row r="1482">
      <c r="A1482" s="10" t="s">
        <v>450</v>
      </c>
      <c r="B1482" s="19">
        <v>0.11074074074074074</v>
      </c>
      <c r="C1482" s="10" t="s">
        <v>82</v>
      </c>
      <c r="D1482" s="10" t="s">
        <v>87</v>
      </c>
      <c r="E1482" s="13" t="s">
        <v>68</v>
      </c>
      <c r="F1482" s="13">
        <v>20.0</v>
      </c>
    </row>
    <row r="1483">
      <c r="A1483" s="10" t="s">
        <v>450</v>
      </c>
      <c r="B1483" s="19">
        <v>0.1108912037037037</v>
      </c>
      <c r="C1483" s="10" t="s">
        <v>70</v>
      </c>
      <c r="D1483" s="10" t="s">
        <v>87</v>
      </c>
      <c r="E1483" s="13">
        <v>12.0</v>
      </c>
      <c r="F1483" s="13">
        <v>8.0</v>
      </c>
    </row>
    <row r="1484">
      <c r="A1484" s="10" t="s">
        <v>450</v>
      </c>
      <c r="B1484" s="19">
        <v>0.11090277777777778</v>
      </c>
      <c r="C1484" s="10" t="s">
        <v>84</v>
      </c>
      <c r="D1484" s="10" t="s">
        <v>87</v>
      </c>
      <c r="E1484" s="13">
        <v>12.0</v>
      </c>
      <c r="F1484" s="13">
        <v>10.0</v>
      </c>
    </row>
    <row r="1485">
      <c r="A1485" s="10" t="s">
        <v>450</v>
      </c>
      <c r="B1485" s="19">
        <v>0.11104166666666666</v>
      </c>
      <c r="C1485" s="10" t="s">
        <v>66</v>
      </c>
      <c r="D1485" s="10" t="s">
        <v>87</v>
      </c>
      <c r="E1485" s="13">
        <v>7.0</v>
      </c>
      <c r="F1485" s="13">
        <v>7.0</v>
      </c>
    </row>
    <row r="1486">
      <c r="A1486" s="10" t="s">
        <v>450</v>
      </c>
      <c r="B1486" s="19">
        <v>0.11105324074074074</v>
      </c>
      <c r="C1486" s="10" t="s">
        <v>74</v>
      </c>
      <c r="D1486" s="10" t="s">
        <v>87</v>
      </c>
      <c r="E1486" s="13">
        <v>7.0</v>
      </c>
      <c r="F1486" s="13">
        <v>3.0</v>
      </c>
    </row>
    <row r="1487">
      <c r="A1487" s="10" t="s">
        <v>450</v>
      </c>
      <c r="B1487" s="19">
        <v>0.11105324074074074</v>
      </c>
      <c r="C1487" s="10" t="s">
        <v>72</v>
      </c>
      <c r="D1487" s="10" t="s">
        <v>87</v>
      </c>
      <c r="E1487" s="13">
        <v>8.0</v>
      </c>
      <c r="F1487" s="13">
        <v>5.0</v>
      </c>
    </row>
    <row r="1488">
      <c r="A1488" s="10" t="s">
        <v>450</v>
      </c>
      <c r="B1488" s="19">
        <v>0.1121875</v>
      </c>
      <c r="C1488" s="10" t="s">
        <v>82</v>
      </c>
      <c r="D1488" s="10" t="s">
        <v>91</v>
      </c>
      <c r="E1488" s="13">
        <v>7.0</v>
      </c>
      <c r="F1488" s="16"/>
      <c r="H1488" s="10" t="s">
        <v>480</v>
      </c>
      <c r="J1488" s="10" t="s">
        <v>481</v>
      </c>
    </row>
    <row r="1489">
      <c r="A1489" s="10" t="s">
        <v>450</v>
      </c>
      <c r="B1489" s="19">
        <v>0.11372685185185186</v>
      </c>
      <c r="C1489" s="10" t="s">
        <v>69</v>
      </c>
      <c r="D1489" s="10" t="s">
        <v>91</v>
      </c>
      <c r="E1489" s="13">
        <v>6.0</v>
      </c>
      <c r="F1489" s="16"/>
      <c r="H1489" s="10" t="s">
        <v>482</v>
      </c>
      <c r="J1489" s="10" t="s">
        <v>263</v>
      </c>
    </row>
    <row r="1490">
      <c r="A1490" s="10" t="s">
        <v>450</v>
      </c>
      <c r="B1490" s="19">
        <v>0.11435185185185186</v>
      </c>
      <c r="C1490" s="10" t="s">
        <v>70</v>
      </c>
      <c r="D1490" s="10" t="s">
        <v>93</v>
      </c>
      <c r="E1490" s="13">
        <v>24.0</v>
      </c>
      <c r="F1490" s="13">
        <v>18.0</v>
      </c>
      <c r="J1490" s="10" t="s">
        <v>204</v>
      </c>
    </row>
    <row r="1491">
      <c r="A1491" s="10" t="s">
        <v>450</v>
      </c>
      <c r="B1491" s="19">
        <v>0.11435185185185186</v>
      </c>
      <c r="C1491" s="10" t="s">
        <v>70</v>
      </c>
      <c r="D1491" s="10" t="s">
        <v>93</v>
      </c>
      <c r="E1491" s="13" t="s">
        <v>75</v>
      </c>
      <c r="F1491" s="13" t="s">
        <v>75</v>
      </c>
      <c r="J1491" s="10" t="s">
        <v>85</v>
      </c>
    </row>
    <row r="1492">
      <c r="A1492" s="10" t="s">
        <v>450</v>
      </c>
      <c r="B1492" s="19">
        <v>0.11446759259259259</v>
      </c>
      <c r="C1492" s="10" t="s">
        <v>70</v>
      </c>
      <c r="D1492" s="10" t="s">
        <v>91</v>
      </c>
      <c r="E1492" s="13">
        <v>11.0</v>
      </c>
      <c r="F1492" s="16"/>
      <c r="H1492" s="10" t="s">
        <v>483</v>
      </c>
    </row>
    <row r="1493">
      <c r="A1493" s="10" t="s">
        <v>450</v>
      </c>
      <c r="B1493" s="19">
        <v>0.11493055555555555</v>
      </c>
      <c r="C1493" s="10" t="s">
        <v>70</v>
      </c>
      <c r="D1493" s="10" t="s">
        <v>93</v>
      </c>
      <c r="E1493" s="13" t="s">
        <v>75</v>
      </c>
      <c r="F1493" s="13" t="s">
        <v>75</v>
      </c>
      <c r="J1493" s="10" t="s">
        <v>85</v>
      </c>
    </row>
    <row r="1494">
      <c r="A1494" s="10" t="s">
        <v>450</v>
      </c>
      <c r="B1494" s="19">
        <v>0.11493055555555555</v>
      </c>
      <c r="C1494" s="10" t="s">
        <v>70</v>
      </c>
      <c r="D1494" s="10" t="s">
        <v>93</v>
      </c>
      <c r="E1494" s="13">
        <v>21.0</v>
      </c>
      <c r="F1494" s="13">
        <v>15.0</v>
      </c>
      <c r="J1494" s="10" t="s">
        <v>294</v>
      </c>
    </row>
    <row r="1495">
      <c r="A1495" s="10" t="s">
        <v>450</v>
      </c>
      <c r="B1495" s="19">
        <v>0.11496527777777778</v>
      </c>
      <c r="C1495" s="10" t="s">
        <v>70</v>
      </c>
      <c r="D1495" s="10" t="s">
        <v>91</v>
      </c>
      <c r="E1495" s="13">
        <v>6.0</v>
      </c>
      <c r="F1495" s="16"/>
      <c r="H1495" s="10" t="s">
        <v>484</v>
      </c>
    </row>
    <row r="1496">
      <c r="A1496" s="10" t="s">
        <v>450</v>
      </c>
      <c r="B1496" s="19">
        <v>0.11584490740740741</v>
      </c>
      <c r="C1496" s="10" t="s">
        <v>84</v>
      </c>
      <c r="D1496" s="10" t="s">
        <v>93</v>
      </c>
      <c r="E1496" s="13" t="s">
        <v>75</v>
      </c>
      <c r="F1496" s="13" t="s">
        <v>75</v>
      </c>
      <c r="J1496" s="10" t="s">
        <v>85</v>
      </c>
    </row>
    <row r="1497">
      <c r="A1497" s="10" t="s">
        <v>450</v>
      </c>
      <c r="B1497" s="19">
        <v>0.11584490740740741</v>
      </c>
      <c r="C1497" s="10" t="s">
        <v>84</v>
      </c>
      <c r="D1497" s="10" t="s">
        <v>93</v>
      </c>
      <c r="E1497" s="13">
        <v>8.0</v>
      </c>
      <c r="F1497" s="13">
        <v>3.0</v>
      </c>
      <c r="J1497" s="10" t="s">
        <v>485</v>
      </c>
    </row>
    <row r="1498">
      <c r="A1498" s="10" t="s">
        <v>450</v>
      </c>
      <c r="B1498" s="19">
        <v>0.11635416666666666</v>
      </c>
      <c r="C1498" s="10" t="s">
        <v>84</v>
      </c>
      <c r="D1498" s="10" t="s">
        <v>91</v>
      </c>
      <c r="E1498" s="13">
        <v>21.0</v>
      </c>
      <c r="F1498" s="16"/>
      <c r="H1498" s="10" t="s">
        <v>486</v>
      </c>
      <c r="J1498" s="10" t="s">
        <v>472</v>
      </c>
    </row>
    <row r="1499">
      <c r="A1499" s="10" t="s">
        <v>450</v>
      </c>
      <c r="B1499" s="19">
        <v>0.11717592592592592</v>
      </c>
      <c r="C1499" s="10" t="s">
        <v>70</v>
      </c>
      <c r="D1499" s="10" t="s">
        <v>93</v>
      </c>
      <c r="E1499" s="13" t="s">
        <v>75</v>
      </c>
      <c r="F1499" s="13" t="s">
        <v>75</v>
      </c>
      <c r="J1499" s="10" t="s">
        <v>85</v>
      </c>
    </row>
    <row r="1500">
      <c r="A1500" s="10" t="s">
        <v>450</v>
      </c>
      <c r="B1500" s="19">
        <v>0.11717592592592592</v>
      </c>
      <c r="C1500" s="10" t="s">
        <v>70</v>
      </c>
      <c r="D1500" s="10" t="s">
        <v>93</v>
      </c>
      <c r="E1500" s="13">
        <v>15.0</v>
      </c>
      <c r="F1500" s="13">
        <v>9.0</v>
      </c>
      <c r="J1500" s="10" t="s">
        <v>487</v>
      </c>
    </row>
    <row r="1501">
      <c r="A1501" s="10" t="s">
        <v>450</v>
      </c>
      <c r="B1501" s="19">
        <v>0.11722222222222223</v>
      </c>
      <c r="C1501" s="10" t="s">
        <v>70</v>
      </c>
      <c r="D1501" s="10" t="s">
        <v>91</v>
      </c>
      <c r="E1501" s="13">
        <v>6.0</v>
      </c>
      <c r="F1501" s="16"/>
      <c r="H1501" s="10" t="s">
        <v>484</v>
      </c>
    </row>
    <row r="1502">
      <c r="A1502" s="10" t="s">
        <v>450</v>
      </c>
      <c r="B1502" s="19">
        <v>0.1177662037037037</v>
      </c>
      <c r="C1502" s="10" t="s">
        <v>72</v>
      </c>
      <c r="D1502" s="10" t="s">
        <v>93</v>
      </c>
      <c r="E1502" s="13" t="s">
        <v>75</v>
      </c>
      <c r="F1502" s="13" t="s">
        <v>75</v>
      </c>
      <c r="J1502" s="10" t="s">
        <v>85</v>
      </c>
    </row>
    <row r="1503">
      <c r="A1503" s="10" t="s">
        <v>450</v>
      </c>
      <c r="B1503" s="19">
        <v>0.1177662037037037</v>
      </c>
      <c r="C1503" s="10" t="s">
        <v>72</v>
      </c>
      <c r="D1503" s="10" t="s">
        <v>93</v>
      </c>
      <c r="E1503" s="13">
        <v>14.0</v>
      </c>
      <c r="F1503" s="13">
        <v>9.0</v>
      </c>
      <c r="J1503" s="10" t="s">
        <v>236</v>
      </c>
    </row>
    <row r="1504">
      <c r="A1504" s="10" t="s">
        <v>450</v>
      </c>
      <c r="B1504" s="19">
        <v>0.11788194444444444</v>
      </c>
      <c r="C1504" s="10" t="s">
        <v>72</v>
      </c>
      <c r="D1504" s="10" t="s">
        <v>91</v>
      </c>
      <c r="E1504" s="13">
        <v>7.0</v>
      </c>
      <c r="F1504" s="16"/>
      <c r="H1504" s="10" t="s">
        <v>488</v>
      </c>
      <c r="J1504" s="10" t="s">
        <v>489</v>
      </c>
    </row>
    <row r="1505">
      <c r="A1505" s="10" t="s">
        <v>450</v>
      </c>
      <c r="B1505" s="19">
        <v>0.1184375</v>
      </c>
      <c r="C1505" s="10" t="s">
        <v>74</v>
      </c>
      <c r="D1505" s="10" t="s">
        <v>93</v>
      </c>
      <c r="E1505" s="13" t="s">
        <v>75</v>
      </c>
      <c r="F1505" s="13" t="s">
        <v>75</v>
      </c>
      <c r="J1505" s="10" t="s">
        <v>85</v>
      </c>
    </row>
    <row r="1506">
      <c r="A1506" s="10" t="s">
        <v>450</v>
      </c>
      <c r="B1506" s="19">
        <v>0.1184375</v>
      </c>
      <c r="C1506" s="10" t="s">
        <v>74</v>
      </c>
      <c r="D1506" s="10" t="s">
        <v>93</v>
      </c>
      <c r="E1506" s="13" t="s">
        <v>68</v>
      </c>
      <c r="F1506" s="13">
        <v>20.0</v>
      </c>
      <c r="G1506" s="10" t="s">
        <v>137</v>
      </c>
      <c r="J1506" s="10" t="s">
        <v>300</v>
      </c>
    </row>
    <row r="1507">
      <c r="A1507" s="10" t="s">
        <v>450</v>
      </c>
      <c r="B1507" s="19">
        <v>0.11875</v>
      </c>
      <c r="C1507" s="10" t="s">
        <v>74</v>
      </c>
      <c r="D1507" s="10" t="s">
        <v>91</v>
      </c>
      <c r="E1507" s="13">
        <v>32.0</v>
      </c>
      <c r="F1507" s="16"/>
      <c r="H1507" s="10" t="s">
        <v>490</v>
      </c>
      <c r="J1507" s="10" t="s">
        <v>491</v>
      </c>
    </row>
    <row r="1508">
      <c r="A1508" s="10" t="s">
        <v>450</v>
      </c>
      <c r="B1508" s="19">
        <v>0.11945601851851852</v>
      </c>
      <c r="C1508" s="10" t="s">
        <v>74</v>
      </c>
      <c r="D1508" s="10" t="s">
        <v>93</v>
      </c>
      <c r="E1508" s="13" t="s">
        <v>75</v>
      </c>
      <c r="F1508" s="13" t="s">
        <v>75</v>
      </c>
      <c r="J1508" s="10" t="s">
        <v>85</v>
      </c>
    </row>
    <row r="1509">
      <c r="A1509" s="10" t="s">
        <v>450</v>
      </c>
      <c r="B1509" s="19">
        <v>0.11945601851851852</v>
      </c>
      <c r="C1509" s="10" t="s">
        <v>74</v>
      </c>
      <c r="D1509" s="10" t="s">
        <v>93</v>
      </c>
      <c r="E1509" s="13">
        <v>24.0</v>
      </c>
      <c r="F1509" s="13">
        <v>18.0</v>
      </c>
      <c r="J1509" s="10" t="s">
        <v>492</v>
      </c>
    </row>
    <row r="1510">
      <c r="A1510" s="10" t="s">
        <v>450</v>
      </c>
      <c r="B1510" s="19">
        <v>0.11950231481481481</v>
      </c>
      <c r="C1510" s="10" t="s">
        <v>74</v>
      </c>
      <c r="D1510" s="10" t="s">
        <v>91</v>
      </c>
      <c r="E1510" s="13">
        <v>7.0</v>
      </c>
      <c r="F1510" s="16"/>
      <c r="H1510" s="10" t="s">
        <v>480</v>
      </c>
    </row>
    <row r="1511">
      <c r="A1511" s="10" t="s">
        <v>450</v>
      </c>
      <c r="B1511" s="19">
        <v>0.1199537037037037</v>
      </c>
      <c r="C1511" s="10" t="s">
        <v>66</v>
      </c>
      <c r="D1511" s="10" t="s">
        <v>89</v>
      </c>
      <c r="E1511" s="13" t="s">
        <v>75</v>
      </c>
      <c r="F1511" s="13" t="s">
        <v>75</v>
      </c>
      <c r="J1511" s="10" t="s">
        <v>85</v>
      </c>
    </row>
    <row r="1512">
      <c r="A1512" s="10" t="s">
        <v>450</v>
      </c>
      <c r="B1512" s="19">
        <v>0.1199537037037037</v>
      </c>
      <c r="C1512" s="10" t="s">
        <v>66</v>
      </c>
      <c r="D1512" s="10" t="s">
        <v>89</v>
      </c>
      <c r="E1512" s="13">
        <v>25.0</v>
      </c>
      <c r="F1512" s="13">
        <v>19.0</v>
      </c>
      <c r="J1512" s="10" t="s">
        <v>493</v>
      </c>
    </row>
    <row r="1513">
      <c r="A1513" s="10" t="s">
        <v>450</v>
      </c>
      <c r="B1513" s="19">
        <v>0.12001157407407408</v>
      </c>
      <c r="C1513" s="10" t="s">
        <v>66</v>
      </c>
      <c r="D1513" s="10" t="s">
        <v>91</v>
      </c>
      <c r="E1513" s="13">
        <v>14.0</v>
      </c>
      <c r="F1513" s="16"/>
      <c r="H1513" s="10" t="s">
        <v>494</v>
      </c>
    </row>
    <row r="1514">
      <c r="A1514" s="10" t="s">
        <v>450</v>
      </c>
      <c r="B1514" s="19">
        <v>0.12479166666666666</v>
      </c>
      <c r="C1514" s="10" t="s">
        <v>70</v>
      </c>
      <c r="D1514" s="10" t="s">
        <v>93</v>
      </c>
      <c r="E1514" s="13">
        <v>21.0</v>
      </c>
      <c r="F1514" s="13">
        <v>15.0</v>
      </c>
      <c r="J1514" s="10" t="s">
        <v>148</v>
      </c>
    </row>
    <row r="1515">
      <c r="A1515" s="10" t="s">
        <v>450</v>
      </c>
      <c r="B1515" s="19">
        <v>0.12484953703703704</v>
      </c>
      <c r="C1515" s="10" t="s">
        <v>70</v>
      </c>
      <c r="D1515" s="10" t="s">
        <v>91</v>
      </c>
      <c r="E1515" s="13">
        <v>9.0</v>
      </c>
      <c r="F1515" s="16"/>
      <c r="H1515" s="10" t="s">
        <v>495</v>
      </c>
    </row>
    <row r="1516">
      <c r="A1516" s="10" t="s">
        <v>450</v>
      </c>
      <c r="B1516" s="19">
        <v>0.12505787037037036</v>
      </c>
      <c r="C1516" s="10" t="s">
        <v>70</v>
      </c>
      <c r="D1516" s="10" t="s">
        <v>93</v>
      </c>
      <c r="E1516" s="13">
        <v>24.0</v>
      </c>
      <c r="F1516" s="13">
        <v>18.0</v>
      </c>
      <c r="J1516" s="10" t="s">
        <v>99</v>
      </c>
    </row>
    <row r="1517">
      <c r="A1517" s="10" t="s">
        <v>450</v>
      </c>
      <c r="B1517" s="19">
        <v>0.1250925925925926</v>
      </c>
      <c r="C1517" s="10" t="s">
        <v>70</v>
      </c>
      <c r="D1517" s="10" t="s">
        <v>91</v>
      </c>
      <c r="E1517" s="13">
        <v>5.0</v>
      </c>
      <c r="F1517" s="16"/>
      <c r="H1517" s="10" t="s">
        <v>496</v>
      </c>
    </row>
    <row r="1518">
      <c r="A1518" s="10" t="s">
        <v>450</v>
      </c>
      <c r="B1518" s="19">
        <v>0.1251736111111111</v>
      </c>
      <c r="C1518" s="10" t="s">
        <v>70</v>
      </c>
      <c r="D1518" s="10" t="s">
        <v>93</v>
      </c>
      <c r="E1518" s="13">
        <v>11.0</v>
      </c>
      <c r="F1518" s="13">
        <v>5.0</v>
      </c>
      <c r="J1518" s="10" t="s">
        <v>99</v>
      </c>
    </row>
    <row r="1519">
      <c r="A1519" s="10" t="s">
        <v>450</v>
      </c>
      <c r="B1519" s="19">
        <v>0.12520833333333334</v>
      </c>
      <c r="C1519" s="10" t="s">
        <v>70</v>
      </c>
      <c r="D1519" s="10" t="s">
        <v>91</v>
      </c>
      <c r="E1519" s="13">
        <v>7.0</v>
      </c>
      <c r="F1519" s="16"/>
      <c r="H1519" s="10" t="s">
        <v>480</v>
      </c>
    </row>
    <row r="1520">
      <c r="A1520" s="10" t="s">
        <v>450</v>
      </c>
      <c r="B1520" s="19">
        <v>0.12568287037037038</v>
      </c>
      <c r="C1520" s="10" t="s">
        <v>84</v>
      </c>
      <c r="D1520" s="10" t="s">
        <v>93</v>
      </c>
      <c r="E1520" s="13" t="s">
        <v>75</v>
      </c>
      <c r="F1520" s="13" t="s">
        <v>75</v>
      </c>
      <c r="J1520" s="10" t="s">
        <v>85</v>
      </c>
    </row>
    <row r="1521">
      <c r="A1521" s="10" t="s">
        <v>450</v>
      </c>
      <c r="B1521" s="19">
        <v>0.12568287037037038</v>
      </c>
      <c r="C1521" s="10" t="s">
        <v>84</v>
      </c>
      <c r="D1521" s="10" t="s">
        <v>93</v>
      </c>
      <c r="E1521" s="13">
        <v>20.0</v>
      </c>
      <c r="F1521" s="13">
        <v>15.0</v>
      </c>
      <c r="J1521" s="10" t="s">
        <v>108</v>
      </c>
    </row>
    <row r="1522">
      <c r="A1522" s="10" t="s">
        <v>450</v>
      </c>
      <c r="B1522" s="19">
        <v>0.12594907407407407</v>
      </c>
      <c r="C1522" s="10" t="s">
        <v>84</v>
      </c>
      <c r="D1522" s="10" t="s">
        <v>91</v>
      </c>
      <c r="E1522" s="13">
        <v>22.0</v>
      </c>
      <c r="F1522" s="16"/>
      <c r="H1522" s="10" t="s">
        <v>497</v>
      </c>
      <c r="I1522" s="10">
        <v>1.0</v>
      </c>
      <c r="J1522" s="10" t="s">
        <v>498</v>
      </c>
    </row>
    <row r="1523">
      <c r="A1523" s="10" t="s">
        <v>450</v>
      </c>
      <c r="B1523" s="19">
        <v>0.12943287037037038</v>
      </c>
      <c r="C1523" s="10" t="s">
        <v>66</v>
      </c>
      <c r="D1523" s="10" t="s">
        <v>120</v>
      </c>
      <c r="E1523" s="13">
        <v>6.0</v>
      </c>
      <c r="F1523" s="16"/>
      <c r="J1523" s="10" t="s">
        <v>499</v>
      </c>
    </row>
    <row r="1524">
      <c r="A1524" s="10" t="s">
        <v>450</v>
      </c>
      <c r="B1524" s="19">
        <v>0.1311226851851852</v>
      </c>
      <c r="C1524" s="10" t="s">
        <v>82</v>
      </c>
      <c r="D1524" s="10" t="s">
        <v>131</v>
      </c>
      <c r="E1524" s="13">
        <v>20.0</v>
      </c>
      <c r="F1524" s="13">
        <v>15.0</v>
      </c>
    </row>
    <row r="1525">
      <c r="A1525" s="10" t="s">
        <v>450</v>
      </c>
      <c r="B1525" s="19">
        <v>0.13833333333333334</v>
      </c>
      <c r="C1525" s="10" t="s">
        <v>74</v>
      </c>
      <c r="D1525" s="10" t="s">
        <v>83</v>
      </c>
      <c r="E1525" s="13">
        <v>13.0</v>
      </c>
      <c r="F1525" s="13">
        <v>8.0</v>
      </c>
    </row>
    <row r="1526">
      <c r="A1526" s="10" t="s">
        <v>450</v>
      </c>
      <c r="B1526" s="19">
        <v>0.13980324074074074</v>
      </c>
      <c r="C1526" s="10" t="s">
        <v>66</v>
      </c>
      <c r="D1526" s="10" t="s">
        <v>120</v>
      </c>
      <c r="E1526" s="13">
        <v>7.0</v>
      </c>
      <c r="F1526" s="16"/>
      <c r="J1526" s="10" t="s">
        <v>500</v>
      </c>
    </row>
    <row r="1527">
      <c r="A1527" s="10" t="s">
        <v>450</v>
      </c>
      <c r="B1527" s="19">
        <v>0.1404050925925926</v>
      </c>
      <c r="C1527" s="10" t="s">
        <v>66</v>
      </c>
      <c r="D1527" s="10" t="s">
        <v>67</v>
      </c>
      <c r="E1527" s="13">
        <v>14.0</v>
      </c>
      <c r="F1527" s="13">
        <v>14.0</v>
      </c>
    </row>
    <row r="1528">
      <c r="A1528" s="10" t="s">
        <v>450</v>
      </c>
      <c r="B1528" s="19">
        <v>0.14087962962962963</v>
      </c>
      <c r="C1528" s="10" t="s">
        <v>72</v>
      </c>
      <c r="D1528" s="10" t="s">
        <v>67</v>
      </c>
      <c r="E1528" s="13">
        <v>19.0</v>
      </c>
      <c r="F1528" s="13">
        <v>16.0</v>
      </c>
    </row>
    <row r="1529">
      <c r="A1529" s="10" t="s">
        <v>450</v>
      </c>
      <c r="B1529" s="19">
        <v>0.1409837962962963</v>
      </c>
      <c r="C1529" s="10" t="s">
        <v>84</v>
      </c>
      <c r="D1529" s="10" t="s">
        <v>67</v>
      </c>
      <c r="E1529" s="13">
        <v>17.0</v>
      </c>
      <c r="F1529" s="16"/>
    </row>
    <row r="1530">
      <c r="A1530" s="10" t="s">
        <v>450</v>
      </c>
      <c r="B1530" s="19">
        <v>0.14167824074074073</v>
      </c>
      <c r="C1530" s="10" t="s">
        <v>66</v>
      </c>
      <c r="D1530" s="10" t="s">
        <v>361</v>
      </c>
      <c r="E1530" s="13">
        <v>21.0</v>
      </c>
      <c r="F1530" s="13">
        <v>17.0</v>
      </c>
    </row>
    <row r="1531">
      <c r="A1531" s="10" t="s">
        <v>450</v>
      </c>
      <c r="B1531" s="19">
        <v>0.1447337962962963</v>
      </c>
      <c r="C1531" s="10" t="s">
        <v>74</v>
      </c>
      <c r="D1531" s="10" t="s">
        <v>83</v>
      </c>
      <c r="E1531" s="13" t="s">
        <v>75</v>
      </c>
      <c r="F1531" s="13" t="s">
        <v>75</v>
      </c>
      <c r="J1531" s="10" t="s">
        <v>160</v>
      </c>
    </row>
    <row r="1532">
      <c r="A1532" s="10" t="s">
        <v>450</v>
      </c>
      <c r="B1532" s="19">
        <v>0.1447337962962963</v>
      </c>
      <c r="C1532" s="10" t="s">
        <v>74</v>
      </c>
      <c r="D1532" s="10" t="s">
        <v>83</v>
      </c>
      <c r="E1532" s="13">
        <v>19.0</v>
      </c>
      <c r="F1532" s="13">
        <v>14.0</v>
      </c>
      <c r="J1532" s="10" t="s">
        <v>161</v>
      </c>
    </row>
    <row r="1533">
      <c r="A1533" s="10" t="s">
        <v>450</v>
      </c>
      <c r="B1533" s="19">
        <v>0.1462152777777778</v>
      </c>
      <c r="C1533" s="10" t="s">
        <v>82</v>
      </c>
      <c r="D1533" s="10" t="s">
        <v>83</v>
      </c>
      <c r="E1533" s="13" t="s">
        <v>68</v>
      </c>
      <c r="F1533" s="13">
        <v>20.0</v>
      </c>
    </row>
    <row r="1534">
      <c r="A1534" s="10" t="s">
        <v>501</v>
      </c>
      <c r="B1534" s="19">
        <v>0.011111111111111112</v>
      </c>
      <c r="C1534" s="10" t="s">
        <v>70</v>
      </c>
      <c r="D1534" s="10" t="s">
        <v>166</v>
      </c>
      <c r="E1534" s="13">
        <v>9.0</v>
      </c>
      <c r="F1534" s="13">
        <v>6.0</v>
      </c>
      <c r="J1534" s="10" t="s">
        <v>502</v>
      </c>
    </row>
    <row r="1535">
      <c r="A1535" s="10" t="s">
        <v>501</v>
      </c>
      <c r="B1535" s="19">
        <v>0.011134259259259259</v>
      </c>
      <c r="C1535" s="10" t="s">
        <v>69</v>
      </c>
      <c r="D1535" s="10" t="s">
        <v>166</v>
      </c>
      <c r="E1535" s="13">
        <v>15.0</v>
      </c>
      <c r="F1535" s="13">
        <v>9.0</v>
      </c>
      <c r="J1535" s="10" t="s">
        <v>502</v>
      </c>
    </row>
    <row r="1536">
      <c r="A1536" s="10" t="s">
        <v>501</v>
      </c>
      <c r="B1536" s="19">
        <v>0.011157407407407408</v>
      </c>
      <c r="C1536" s="10" t="s">
        <v>84</v>
      </c>
      <c r="D1536" s="10" t="s">
        <v>166</v>
      </c>
      <c r="E1536" s="13">
        <v>14.0</v>
      </c>
      <c r="F1536" s="13">
        <v>15.0</v>
      </c>
      <c r="J1536" s="10" t="s">
        <v>502</v>
      </c>
    </row>
    <row r="1537">
      <c r="A1537" s="10" t="s">
        <v>501</v>
      </c>
      <c r="B1537" s="19">
        <v>0.01167824074074074</v>
      </c>
      <c r="C1537" s="10" t="s">
        <v>70</v>
      </c>
      <c r="D1537" s="10" t="s">
        <v>93</v>
      </c>
      <c r="E1537" s="13">
        <v>10.0</v>
      </c>
      <c r="F1537" s="13">
        <v>4.0</v>
      </c>
      <c r="J1537" s="10" t="s">
        <v>148</v>
      </c>
    </row>
    <row r="1538">
      <c r="A1538" s="10" t="s">
        <v>501</v>
      </c>
      <c r="B1538" s="19">
        <v>0.012013888888888888</v>
      </c>
      <c r="C1538" s="10" t="s">
        <v>69</v>
      </c>
      <c r="D1538" s="10" t="s">
        <v>87</v>
      </c>
      <c r="E1538" s="13" t="s">
        <v>88</v>
      </c>
      <c r="F1538" s="13">
        <v>1.0</v>
      </c>
    </row>
    <row r="1539">
      <c r="A1539" s="10" t="s">
        <v>501</v>
      </c>
      <c r="B1539" s="19">
        <v>0.012025462962962963</v>
      </c>
      <c r="C1539" s="10" t="s">
        <v>66</v>
      </c>
      <c r="D1539" s="10" t="s">
        <v>87</v>
      </c>
      <c r="E1539" s="13" t="s">
        <v>88</v>
      </c>
      <c r="F1539" s="13">
        <v>1.0</v>
      </c>
    </row>
    <row r="1540">
      <c r="A1540" s="10" t="s">
        <v>501</v>
      </c>
      <c r="B1540" s="19">
        <v>0.012256944444444445</v>
      </c>
      <c r="C1540" s="10" t="s">
        <v>74</v>
      </c>
      <c r="D1540" s="10" t="s">
        <v>87</v>
      </c>
      <c r="E1540" s="13">
        <v>22.0</v>
      </c>
      <c r="F1540" s="13">
        <v>18.0</v>
      </c>
    </row>
    <row r="1541">
      <c r="A1541" s="10" t="s">
        <v>501</v>
      </c>
      <c r="B1541" s="19">
        <v>0.012326388888888888</v>
      </c>
      <c r="C1541" s="10" t="s">
        <v>84</v>
      </c>
      <c r="D1541" s="10" t="s">
        <v>87</v>
      </c>
      <c r="E1541" s="13">
        <v>19.0</v>
      </c>
      <c r="F1541" s="13">
        <v>17.0</v>
      </c>
    </row>
    <row r="1542">
      <c r="A1542" s="10" t="s">
        <v>501</v>
      </c>
      <c r="B1542" s="19">
        <v>0.012546296296296297</v>
      </c>
      <c r="C1542" s="10" t="s">
        <v>70</v>
      </c>
      <c r="D1542" s="10" t="s">
        <v>87</v>
      </c>
      <c r="E1542" s="13">
        <v>8.0</v>
      </c>
      <c r="F1542" s="13">
        <v>2.0</v>
      </c>
    </row>
    <row r="1543">
      <c r="A1543" s="10" t="s">
        <v>501</v>
      </c>
      <c r="B1543" s="19">
        <v>0.012569444444444444</v>
      </c>
      <c r="C1543" s="10" t="s">
        <v>82</v>
      </c>
      <c r="D1543" s="10" t="s">
        <v>87</v>
      </c>
      <c r="E1543" s="13">
        <v>6.0</v>
      </c>
      <c r="F1543" s="13">
        <v>5.0</v>
      </c>
    </row>
    <row r="1544">
      <c r="A1544" s="10" t="s">
        <v>501</v>
      </c>
      <c r="B1544" s="19">
        <v>0.01258101851851852</v>
      </c>
      <c r="C1544" s="10" t="s">
        <v>72</v>
      </c>
      <c r="D1544" s="10" t="s">
        <v>87</v>
      </c>
      <c r="E1544" s="13">
        <v>5.0</v>
      </c>
      <c r="F1544" s="13">
        <v>2.0</v>
      </c>
    </row>
    <row r="1545">
      <c r="A1545" s="10" t="s">
        <v>501</v>
      </c>
      <c r="B1545" s="19">
        <v>0.014641203703703703</v>
      </c>
      <c r="C1545" s="10" t="s">
        <v>84</v>
      </c>
      <c r="D1545" s="10" t="s">
        <v>93</v>
      </c>
      <c r="E1545" s="13">
        <v>18.0</v>
      </c>
      <c r="F1545" s="13">
        <v>13.0</v>
      </c>
      <c r="J1545" s="10" t="s">
        <v>503</v>
      </c>
    </row>
    <row r="1546">
      <c r="A1546" s="10" t="s">
        <v>501</v>
      </c>
      <c r="B1546" s="19">
        <v>0.01494212962962963</v>
      </c>
      <c r="C1546" s="10" t="s">
        <v>84</v>
      </c>
      <c r="D1546" s="10" t="s">
        <v>91</v>
      </c>
      <c r="E1546" s="13">
        <v>10.0</v>
      </c>
      <c r="F1546" s="16"/>
      <c r="H1546" s="10" t="s">
        <v>504</v>
      </c>
    </row>
    <row r="1547">
      <c r="A1547" s="10" t="s">
        <v>501</v>
      </c>
      <c r="B1547" s="19">
        <v>0.01724537037037037</v>
      </c>
      <c r="C1547" s="10" t="s">
        <v>74</v>
      </c>
      <c r="D1547" s="10" t="s">
        <v>93</v>
      </c>
      <c r="E1547" s="13">
        <v>14.0</v>
      </c>
      <c r="F1547" s="13">
        <v>8.0</v>
      </c>
      <c r="J1547" s="10" t="s">
        <v>142</v>
      </c>
    </row>
    <row r="1548">
      <c r="A1548" s="10" t="s">
        <v>501</v>
      </c>
      <c r="B1548" s="19">
        <v>0.01730324074074074</v>
      </c>
      <c r="C1548" s="10" t="s">
        <v>72</v>
      </c>
      <c r="D1548" s="10" t="s">
        <v>166</v>
      </c>
      <c r="E1548" s="13" t="s">
        <v>68</v>
      </c>
      <c r="F1548" s="13">
        <v>20.0</v>
      </c>
      <c r="J1548" s="10" t="s">
        <v>505</v>
      </c>
    </row>
    <row r="1549">
      <c r="A1549" s="10" t="s">
        <v>501</v>
      </c>
      <c r="B1549" s="19">
        <v>0.017453703703703704</v>
      </c>
      <c r="C1549" s="10" t="s">
        <v>74</v>
      </c>
      <c r="D1549" s="10" t="s">
        <v>91</v>
      </c>
      <c r="E1549" s="13">
        <v>18.0</v>
      </c>
      <c r="F1549" s="16"/>
      <c r="H1549" s="10" t="s">
        <v>506</v>
      </c>
    </row>
    <row r="1550">
      <c r="A1550" s="10" t="s">
        <v>501</v>
      </c>
      <c r="B1550" s="19">
        <v>0.017824074074074076</v>
      </c>
      <c r="C1550" s="10" t="s">
        <v>66</v>
      </c>
      <c r="D1550" s="10" t="s">
        <v>166</v>
      </c>
      <c r="E1550" s="13">
        <v>17.0</v>
      </c>
      <c r="F1550" s="13">
        <v>16.0</v>
      </c>
      <c r="J1550" s="10" t="s">
        <v>505</v>
      </c>
    </row>
    <row r="1551">
      <c r="A1551" s="10" t="s">
        <v>501</v>
      </c>
      <c r="B1551" s="19">
        <v>0.017847222222222223</v>
      </c>
      <c r="C1551" s="10" t="s">
        <v>70</v>
      </c>
      <c r="D1551" s="10" t="s">
        <v>166</v>
      </c>
      <c r="E1551" s="13" t="s">
        <v>88</v>
      </c>
      <c r="F1551" s="13">
        <v>1.0</v>
      </c>
      <c r="J1551" s="10" t="s">
        <v>505</v>
      </c>
    </row>
    <row r="1552">
      <c r="A1552" s="10" t="s">
        <v>501</v>
      </c>
      <c r="B1552" s="19">
        <v>0.017905092592592594</v>
      </c>
      <c r="C1552" s="10" t="s">
        <v>82</v>
      </c>
      <c r="D1552" s="10" t="s">
        <v>166</v>
      </c>
      <c r="E1552" s="13">
        <v>14.0</v>
      </c>
      <c r="F1552" s="13">
        <v>9.0</v>
      </c>
      <c r="J1552" s="10" t="s">
        <v>505</v>
      </c>
    </row>
    <row r="1553">
      <c r="A1553" s="10" t="s">
        <v>501</v>
      </c>
      <c r="B1553" s="19">
        <v>0.017916666666666668</v>
      </c>
      <c r="C1553" s="10" t="s">
        <v>74</v>
      </c>
      <c r="D1553" s="10" t="s">
        <v>166</v>
      </c>
      <c r="E1553" s="13" t="s">
        <v>88</v>
      </c>
      <c r="F1553" s="13">
        <v>1.0</v>
      </c>
      <c r="J1553" s="10" t="s">
        <v>505</v>
      </c>
    </row>
    <row r="1554">
      <c r="A1554" s="10" t="s">
        <v>501</v>
      </c>
      <c r="B1554" s="19">
        <v>0.017974537037037035</v>
      </c>
      <c r="C1554" s="10" t="s">
        <v>69</v>
      </c>
      <c r="D1554" s="10" t="s">
        <v>166</v>
      </c>
      <c r="E1554" s="13">
        <v>12.0</v>
      </c>
      <c r="F1554" s="13">
        <v>6.0</v>
      </c>
      <c r="J1554" s="10" t="s">
        <v>505</v>
      </c>
    </row>
    <row r="1555">
      <c r="A1555" s="10" t="s">
        <v>501</v>
      </c>
      <c r="B1555" s="19">
        <v>0.018020833333333333</v>
      </c>
      <c r="C1555" s="10" t="s">
        <v>84</v>
      </c>
      <c r="D1555" s="10" t="s">
        <v>166</v>
      </c>
      <c r="E1555" s="13">
        <v>8.0</v>
      </c>
      <c r="F1555" s="13">
        <v>9.0</v>
      </c>
      <c r="J1555" s="10" t="s">
        <v>505</v>
      </c>
    </row>
    <row r="1556">
      <c r="A1556" s="10" t="s">
        <v>501</v>
      </c>
      <c r="B1556" s="19">
        <v>0.01990740740740741</v>
      </c>
      <c r="C1556" s="10" t="s">
        <v>72</v>
      </c>
      <c r="D1556" s="10" t="s">
        <v>93</v>
      </c>
      <c r="E1556" s="13" t="s">
        <v>75</v>
      </c>
      <c r="F1556" s="13" t="s">
        <v>75</v>
      </c>
      <c r="J1556" s="10" t="s">
        <v>160</v>
      </c>
    </row>
    <row r="1557">
      <c r="A1557" s="10" t="s">
        <v>501</v>
      </c>
      <c r="B1557" s="19">
        <v>0.01990740740740741</v>
      </c>
      <c r="C1557" s="10" t="s">
        <v>72</v>
      </c>
      <c r="D1557" s="10" t="s">
        <v>93</v>
      </c>
      <c r="E1557" s="13">
        <v>9.0</v>
      </c>
      <c r="F1557" s="13">
        <v>4.0</v>
      </c>
      <c r="J1557" s="10" t="s">
        <v>507</v>
      </c>
    </row>
    <row r="1558">
      <c r="A1558" s="10" t="s">
        <v>501</v>
      </c>
      <c r="B1558" s="19">
        <v>0.02008101851851852</v>
      </c>
      <c r="C1558" s="10" t="s">
        <v>72</v>
      </c>
      <c r="D1558" s="10" t="s">
        <v>93</v>
      </c>
      <c r="E1558" s="13" t="s">
        <v>75</v>
      </c>
      <c r="F1558" s="13" t="s">
        <v>75</v>
      </c>
      <c r="J1558" s="10" t="s">
        <v>160</v>
      </c>
    </row>
    <row r="1559">
      <c r="A1559" s="10" t="s">
        <v>501</v>
      </c>
      <c r="B1559" s="19">
        <v>0.02008101851851852</v>
      </c>
      <c r="C1559" s="10" t="s">
        <v>72</v>
      </c>
      <c r="D1559" s="10" t="s">
        <v>93</v>
      </c>
      <c r="E1559" s="13" t="s">
        <v>88</v>
      </c>
      <c r="F1559" s="13">
        <v>1.0</v>
      </c>
      <c r="J1559" s="10" t="s">
        <v>507</v>
      </c>
    </row>
    <row r="1560">
      <c r="A1560" s="10" t="s">
        <v>501</v>
      </c>
      <c r="B1560" s="19">
        <v>0.02068287037037037</v>
      </c>
      <c r="C1560" s="10" t="s">
        <v>66</v>
      </c>
      <c r="D1560" s="10" t="s">
        <v>89</v>
      </c>
      <c r="E1560" s="13" t="s">
        <v>75</v>
      </c>
      <c r="F1560" s="13" t="s">
        <v>75</v>
      </c>
      <c r="J1560" s="10" t="s">
        <v>160</v>
      </c>
    </row>
    <row r="1561">
      <c r="A1561" s="10" t="s">
        <v>501</v>
      </c>
      <c r="B1561" s="19">
        <v>0.02068287037037037</v>
      </c>
      <c r="C1561" s="10" t="s">
        <v>66</v>
      </c>
      <c r="D1561" s="10" t="s">
        <v>89</v>
      </c>
      <c r="E1561" s="13">
        <v>9.0</v>
      </c>
      <c r="F1561" s="13">
        <v>3.0</v>
      </c>
      <c r="J1561" s="10" t="s">
        <v>252</v>
      </c>
    </row>
    <row r="1562">
      <c r="A1562" s="10" t="s">
        <v>501</v>
      </c>
      <c r="B1562" s="19">
        <v>0.02329861111111111</v>
      </c>
      <c r="C1562" s="10" t="s">
        <v>84</v>
      </c>
      <c r="D1562" s="10" t="s">
        <v>93</v>
      </c>
      <c r="E1562" s="13">
        <v>18.0</v>
      </c>
      <c r="F1562" s="13">
        <v>13.0</v>
      </c>
      <c r="J1562" s="10" t="s">
        <v>508</v>
      </c>
    </row>
    <row r="1563">
      <c r="A1563" s="10" t="s">
        <v>501</v>
      </c>
      <c r="B1563" s="19">
        <v>0.023796296296296298</v>
      </c>
      <c r="C1563" s="10" t="s">
        <v>84</v>
      </c>
      <c r="D1563" s="10" t="s">
        <v>91</v>
      </c>
      <c r="E1563" s="13">
        <v>20.0</v>
      </c>
      <c r="F1563" s="16"/>
      <c r="H1563" s="10" t="s">
        <v>509</v>
      </c>
    </row>
    <row r="1564">
      <c r="A1564" s="10" t="s">
        <v>501</v>
      </c>
      <c r="B1564" s="19">
        <v>0.02449074074074074</v>
      </c>
      <c r="C1564" s="10" t="s">
        <v>70</v>
      </c>
      <c r="D1564" s="10" t="s">
        <v>93</v>
      </c>
      <c r="E1564" s="13">
        <v>16.0</v>
      </c>
      <c r="F1564" s="13">
        <v>10.0</v>
      </c>
      <c r="J1564" s="10" t="s">
        <v>510</v>
      </c>
    </row>
    <row r="1565">
      <c r="A1565" s="10" t="s">
        <v>501</v>
      </c>
      <c r="B1565" s="19">
        <v>0.02457175925925926</v>
      </c>
      <c r="C1565" s="10" t="s">
        <v>70</v>
      </c>
      <c r="D1565" s="10" t="s">
        <v>91</v>
      </c>
      <c r="E1565" s="13">
        <v>8.0</v>
      </c>
      <c r="F1565" s="16"/>
      <c r="H1565" s="10" t="s">
        <v>511</v>
      </c>
    </row>
    <row r="1566">
      <c r="A1566" s="10" t="s">
        <v>501</v>
      </c>
      <c r="B1566" s="19">
        <v>0.025127314814814814</v>
      </c>
      <c r="C1566" s="10" t="s">
        <v>70</v>
      </c>
      <c r="D1566" s="10" t="s">
        <v>93</v>
      </c>
      <c r="E1566" s="13">
        <v>19.0</v>
      </c>
      <c r="F1566" s="13">
        <v>13.0</v>
      </c>
      <c r="J1566" s="10" t="s">
        <v>99</v>
      </c>
    </row>
    <row r="1567">
      <c r="A1567" s="10" t="s">
        <v>501</v>
      </c>
      <c r="B1567" s="19">
        <v>0.02515046296296296</v>
      </c>
      <c r="C1567" s="10" t="s">
        <v>70</v>
      </c>
      <c r="D1567" s="10" t="s">
        <v>93</v>
      </c>
      <c r="E1567" s="13">
        <v>15.0</v>
      </c>
      <c r="F1567" s="13">
        <v>9.0</v>
      </c>
      <c r="J1567" s="10" t="s">
        <v>99</v>
      </c>
    </row>
    <row r="1568">
      <c r="A1568" s="10" t="s">
        <v>501</v>
      </c>
      <c r="B1568" s="19">
        <v>0.02525462962962963</v>
      </c>
      <c r="C1568" s="10" t="s">
        <v>70</v>
      </c>
      <c r="D1568" s="10" t="s">
        <v>91</v>
      </c>
      <c r="E1568" s="13">
        <v>12.0</v>
      </c>
      <c r="F1568" s="16"/>
      <c r="H1568" s="10" t="s">
        <v>512</v>
      </c>
    </row>
    <row r="1569">
      <c r="A1569" s="10" t="s">
        <v>501</v>
      </c>
      <c r="B1569" s="19">
        <v>0.026180555555555554</v>
      </c>
      <c r="C1569" s="10" t="s">
        <v>82</v>
      </c>
      <c r="D1569" s="10" t="s">
        <v>91</v>
      </c>
      <c r="E1569" s="13">
        <v>11.0</v>
      </c>
      <c r="F1569" s="16"/>
      <c r="H1569" s="10" t="s">
        <v>513</v>
      </c>
      <c r="J1569" s="10" t="s">
        <v>514</v>
      </c>
    </row>
    <row r="1570">
      <c r="A1570" s="10" t="s">
        <v>501</v>
      </c>
      <c r="B1570" s="19">
        <v>0.02722222222222222</v>
      </c>
      <c r="C1570" s="10" t="s">
        <v>72</v>
      </c>
      <c r="D1570" s="10" t="s">
        <v>93</v>
      </c>
      <c r="E1570" s="13">
        <v>15.0</v>
      </c>
      <c r="F1570" s="13">
        <v>10.0</v>
      </c>
      <c r="J1570" s="10" t="s">
        <v>136</v>
      </c>
    </row>
    <row r="1571">
      <c r="A1571" s="10" t="s">
        <v>501</v>
      </c>
      <c r="B1571" s="19">
        <v>0.027256944444444445</v>
      </c>
      <c r="C1571" s="10" t="s">
        <v>72</v>
      </c>
      <c r="D1571" s="10" t="s">
        <v>93</v>
      </c>
      <c r="E1571" s="13">
        <v>8.0</v>
      </c>
      <c r="F1571" s="13">
        <v>3.0</v>
      </c>
      <c r="J1571" s="10" t="s">
        <v>136</v>
      </c>
    </row>
    <row r="1572">
      <c r="A1572" s="10" t="s">
        <v>501</v>
      </c>
      <c r="B1572" s="19">
        <v>0.02755787037037037</v>
      </c>
      <c r="C1572" s="10" t="s">
        <v>72</v>
      </c>
      <c r="D1572" s="10" t="s">
        <v>91</v>
      </c>
      <c r="E1572" s="13">
        <v>11.0</v>
      </c>
      <c r="F1572" s="16"/>
      <c r="H1572" s="10" t="s">
        <v>515</v>
      </c>
    </row>
    <row r="1573">
      <c r="A1573" s="10" t="s">
        <v>501</v>
      </c>
      <c r="B1573" s="19">
        <v>0.029560185185185186</v>
      </c>
      <c r="C1573" s="10" t="s">
        <v>66</v>
      </c>
      <c r="D1573" s="10" t="s">
        <v>89</v>
      </c>
      <c r="E1573" s="13" t="s">
        <v>75</v>
      </c>
      <c r="F1573" s="13" t="s">
        <v>75</v>
      </c>
      <c r="J1573" s="10" t="s">
        <v>160</v>
      </c>
    </row>
    <row r="1574">
      <c r="A1574" s="10" t="s">
        <v>501</v>
      </c>
      <c r="B1574" s="19">
        <v>0.029560185185185186</v>
      </c>
      <c r="C1574" s="10" t="s">
        <v>66</v>
      </c>
      <c r="D1574" s="10" t="s">
        <v>89</v>
      </c>
      <c r="E1574" s="13">
        <v>14.0</v>
      </c>
      <c r="F1574" s="13">
        <v>8.0</v>
      </c>
      <c r="J1574" s="10" t="s">
        <v>252</v>
      </c>
    </row>
    <row r="1575">
      <c r="A1575" s="10" t="s">
        <v>501</v>
      </c>
      <c r="B1575" s="19">
        <v>0.029652777777777778</v>
      </c>
      <c r="C1575" s="10" t="s">
        <v>66</v>
      </c>
      <c r="D1575" s="10" t="s">
        <v>91</v>
      </c>
      <c r="E1575" s="13">
        <v>14.0</v>
      </c>
      <c r="F1575" s="16"/>
      <c r="H1575" s="10" t="s">
        <v>516</v>
      </c>
      <c r="I1575" s="10">
        <v>1.0</v>
      </c>
      <c r="J1575" s="10" t="s">
        <v>517</v>
      </c>
    </row>
    <row r="1576">
      <c r="A1576" s="10" t="s">
        <v>501</v>
      </c>
      <c r="B1576" s="19">
        <v>0.030266203703703705</v>
      </c>
      <c r="C1576" s="10" t="s">
        <v>74</v>
      </c>
      <c r="D1576" s="10" t="s">
        <v>93</v>
      </c>
      <c r="E1576" s="13">
        <v>22.0</v>
      </c>
      <c r="F1576" s="13">
        <v>16.0</v>
      </c>
      <c r="J1576" s="10" t="s">
        <v>197</v>
      </c>
    </row>
    <row r="1577">
      <c r="A1577" s="10" t="s">
        <v>501</v>
      </c>
      <c r="B1577" s="19">
        <v>0.030671296296296297</v>
      </c>
      <c r="C1577" s="10" t="s">
        <v>74</v>
      </c>
      <c r="D1577" s="10" t="s">
        <v>91</v>
      </c>
      <c r="E1577" s="13">
        <v>6.0</v>
      </c>
      <c r="F1577" s="16"/>
      <c r="H1577" s="10" t="s">
        <v>518</v>
      </c>
      <c r="I1577" s="10">
        <v>1.0</v>
      </c>
      <c r="J1577" s="10" t="s">
        <v>519</v>
      </c>
    </row>
    <row r="1578">
      <c r="A1578" s="10" t="s">
        <v>501</v>
      </c>
      <c r="B1578" s="19">
        <v>0.030983796296296297</v>
      </c>
      <c r="C1578" s="10" t="s">
        <v>74</v>
      </c>
      <c r="D1578" s="10" t="s">
        <v>93</v>
      </c>
      <c r="E1578" s="13" t="s">
        <v>75</v>
      </c>
      <c r="F1578" s="13" t="s">
        <v>75</v>
      </c>
      <c r="J1578" s="10" t="s">
        <v>160</v>
      </c>
    </row>
    <row r="1579">
      <c r="A1579" s="10" t="s">
        <v>501</v>
      </c>
      <c r="B1579" s="19">
        <v>0.030983796296296297</v>
      </c>
      <c r="C1579" s="10" t="s">
        <v>74</v>
      </c>
      <c r="D1579" s="10" t="s">
        <v>93</v>
      </c>
      <c r="E1579" s="13">
        <v>19.0</v>
      </c>
      <c r="F1579" s="13">
        <v>13.0</v>
      </c>
      <c r="J1579" s="10" t="s">
        <v>402</v>
      </c>
    </row>
    <row r="1580">
      <c r="A1580" s="10" t="s">
        <v>501</v>
      </c>
      <c r="B1580" s="19">
        <v>0.031053240740740742</v>
      </c>
      <c r="C1580" s="10" t="s">
        <v>74</v>
      </c>
      <c r="D1580" s="10" t="s">
        <v>91</v>
      </c>
      <c r="E1580" s="13">
        <v>7.0</v>
      </c>
      <c r="F1580" s="16"/>
      <c r="H1580" s="10" t="s">
        <v>520</v>
      </c>
      <c r="I1580" s="10">
        <v>1.0</v>
      </c>
      <c r="J1580" s="10" t="s">
        <v>521</v>
      </c>
    </row>
    <row r="1581">
      <c r="A1581" s="10" t="s">
        <v>501</v>
      </c>
      <c r="B1581" s="19">
        <v>0.03152777777777778</v>
      </c>
      <c r="C1581" s="10" t="s">
        <v>84</v>
      </c>
      <c r="D1581" s="10" t="s">
        <v>93</v>
      </c>
      <c r="E1581" s="13">
        <v>19.0</v>
      </c>
      <c r="F1581" s="13">
        <v>14.0</v>
      </c>
      <c r="J1581" s="10" t="s">
        <v>503</v>
      </c>
    </row>
    <row r="1582">
      <c r="A1582" s="10" t="s">
        <v>501</v>
      </c>
      <c r="B1582" s="19">
        <v>0.03173611111111111</v>
      </c>
      <c r="C1582" s="10" t="s">
        <v>84</v>
      </c>
      <c r="D1582" s="10" t="s">
        <v>91</v>
      </c>
      <c r="E1582" s="13">
        <v>14.0</v>
      </c>
      <c r="F1582" s="16"/>
      <c r="H1582" s="10" t="s">
        <v>522</v>
      </c>
    </row>
    <row r="1583">
      <c r="A1583" s="10" t="s">
        <v>501</v>
      </c>
      <c r="B1583" s="19">
        <v>0.03283564814814815</v>
      </c>
      <c r="C1583" s="10" t="s">
        <v>66</v>
      </c>
      <c r="D1583" s="10" t="s">
        <v>93</v>
      </c>
      <c r="E1583" s="13">
        <v>14.0</v>
      </c>
      <c r="F1583" s="13">
        <v>7.0</v>
      </c>
      <c r="J1583" s="10" t="s">
        <v>523</v>
      </c>
    </row>
    <row r="1584">
      <c r="A1584" s="10" t="s">
        <v>501</v>
      </c>
      <c r="B1584" s="19">
        <v>0.03324074074074074</v>
      </c>
      <c r="C1584" s="10" t="s">
        <v>82</v>
      </c>
      <c r="D1584" s="10" t="s">
        <v>166</v>
      </c>
      <c r="E1584" s="13" t="s">
        <v>68</v>
      </c>
      <c r="F1584" s="13">
        <v>20.0</v>
      </c>
      <c r="J1584" s="10" t="s">
        <v>505</v>
      </c>
    </row>
    <row r="1585">
      <c r="A1585" s="10" t="s">
        <v>501</v>
      </c>
      <c r="B1585" s="19">
        <v>0.03328703703703704</v>
      </c>
      <c r="C1585" s="10" t="s">
        <v>66</v>
      </c>
      <c r="D1585" s="10" t="s">
        <v>166</v>
      </c>
      <c r="E1585" s="13">
        <v>18.0</v>
      </c>
      <c r="F1585" s="13">
        <v>17.0</v>
      </c>
      <c r="J1585" s="10" t="s">
        <v>505</v>
      </c>
    </row>
    <row r="1586">
      <c r="A1586" s="10" t="s">
        <v>501</v>
      </c>
      <c r="B1586" s="19">
        <v>0.03333333333333333</v>
      </c>
      <c r="C1586" s="10" t="s">
        <v>70</v>
      </c>
      <c r="D1586" s="10" t="s">
        <v>166</v>
      </c>
      <c r="E1586" s="13">
        <v>5.0</v>
      </c>
      <c r="F1586" s="13">
        <v>2.0</v>
      </c>
      <c r="H1586" s="10" t="s">
        <v>524</v>
      </c>
      <c r="J1586" s="10" t="s">
        <v>505</v>
      </c>
    </row>
    <row r="1587">
      <c r="A1587" s="10" t="s">
        <v>501</v>
      </c>
      <c r="B1587" s="19">
        <v>0.03335648148148148</v>
      </c>
      <c r="C1587" s="10" t="s">
        <v>74</v>
      </c>
      <c r="D1587" s="10" t="s">
        <v>166</v>
      </c>
      <c r="E1587" s="13">
        <v>11.0</v>
      </c>
      <c r="F1587" s="13">
        <v>11.0</v>
      </c>
      <c r="H1587" s="10" t="s">
        <v>525</v>
      </c>
      <c r="J1587" s="10" t="s">
        <v>505</v>
      </c>
    </row>
    <row r="1588">
      <c r="A1588" s="10" t="s">
        <v>501</v>
      </c>
      <c r="B1588" s="19">
        <v>0.03391203703703704</v>
      </c>
      <c r="C1588" s="10" t="s">
        <v>69</v>
      </c>
      <c r="D1588" s="10" t="s">
        <v>166</v>
      </c>
      <c r="E1588" s="13">
        <v>10.0</v>
      </c>
      <c r="F1588" s="13">
        <v>4.0</v>
      </c>
      <c r="H1588" s="10" t="s">
        <v>526</v>
      </c>
      <c r="J1588" s="10" t="s">
        <v>505</v>
      </c>
    </row>
    <row r="1589">
      <c r="A1589" s="10" t="s">
        <v>501</v>
      </c>
      <c r="B1589" s="19">
        <v>0.03394675925925926</v>
      </c>
      <c r="C1589" s="10" t="s">
        <v>72</v>
      </c>
      <c r="D1589" s="10" t="s">
        <v>166</v>
      </c>
      <c r="E1589" s="13">
        <v>18.0</v>
      </c>
      <c r="F1589" s="13">
        <v>13.0</v>
      </c>
      <c r="J1589" s="10" t="s">
        <v>505</v>
      </c>
    </row>
    <row r="1590">
      <c r="A1590" s="10" t="s">
        <v>501</v>
      </c>
      <c r="B1590" s="19">
        <v>0.03396990740740741</v>
      </c>
      <c r="C1590" s="10" t="s">
        <v>84</v>
      </c>
      <c r="D1590" s="10" t="s">
        <v>166</v>
      </c>
      <c r="E1590" s="13">
        <v>4.0</v>
      </c>
      <c r="F1590" s="13">
        <v>5.0</v>
      </c>
      <c r="H1590" s="10" t="s">
        <v>527</v>
      </c>
      <c r="J1590" s="10" t="s">
        <v>505</v>
      </c>
    </row>
    <row r="1591">
      <c r="A1591" s="10" t="s">
        <v>501</v>
      </c>
      <c r="B1591" s="19">
        <v>0.034583333333333334</v>
      </c>
      <c r="C1591" s="10" t="s">
        <v>72</v>
      </c>
      <c r="D1591" s="10" t="s">
        <v>93</v>
      </c>
      <c r="E1591" s="13">
        <v>20.0</v>
      </c>
      <c r="F1591" s="13">
        <v>15.0</v>
      </c>
      <c r="J1591" s="10" t="s">
        <v>291</v>
      </c>
    </row>
    <row r="1592">
      <c r="A1592" s="10" t="s">
        <v>501</v>
      </c>
      <c r="B1592" s="19">
        <v>0.034652777777777775</v>
      </c>
      <c r="C1592" s="10" t="s">
        <v>72</v>
      </c>
      <c r="D1592" s="10" t="s">
        <v>91</v>
      </c>
      <c r="E1592" s="13">
        <v>10.0</v>
      </c>
      <c r="F1592" s="16"/>
      <c r="H1592" s="10" t="s">
        <v>528</v>
      </c>
      <c r="J1592" s="10" t="s">
        <v>119</v>
      </c>
    </row>
    <row r="1593">
      <c r="A1593" s="10" t="s">
        <v>501</v>
      </c>
      <c r="B1593" s="19">
        <v>0.03546296296296296</v>
      </c>
      <c r="C1593" s="10" t="s">
        <v>82</v>
      </c>
      <c r="D1593" s="10" t="s">
        <v>67</v>
      </c>
      <c r="E1593" s="13">
        <v>13.0</v>
      </c>
      <c r="F1593" s="13">
        <v>10.0</v>
      </c>
    </row>
    <row r="1594">
      <c r="A1594" s="10" t="s">
        <v>501</v>
      </c>
      <c r="B1594" s="19">
        <v>0.03608796296296296</v>
      </c>
      <c r="C1594" s="10" t="s">
        <v>82</v>
      </c>
      <c r="D1594" s="10" t="s">
        <v>89</v>
      </c>
      <c r="E1594" s="13" t="s">
        <v>75</v>
      </c>
      <c r="F1594" s="13" t="s">
        <v>75</v>
      </c>
      <c r="J1594" s="10" t="s">
        <v>160</v>
      </c>
    </row>
    <row r="1595">
      <c r="A1595" s="10" t="s">
        <v>501</v>
      </c>
      <c r="B1595" s="19">
        <v>0.03608796296296296</v>
      </c>
      <c r="C1595" s="10" t="s">
        <v>82</v>
      </c>
      <c r="D1595" s="10" t="s">
        <v>89</v>
      </c>
      <c r="E1595" s="13">
        <v>10.0</v>
      </c>
      <c r="F1595" s="13">
        <v>3.0</v>
      </c>
      <c r="J1595" s="10" t="s">
        <v>529</v>
      </c>
    </row>
    <row r="1596">
      <c r="A1596" s="10" t="s">
        <v>501</v>
      </c>
      <c r="B1596" s="19">
        <v>0.03638888888888889</v>
      </c>
      <c r="C1596" s="10" t="s">
        <v>72</v>
      </c>
      <c r="D1596" s="10" t="s">
        <v>120</v>
      </c>
      <c r="E1596" s="13">
        <v>6.0</v>
      </c>
      <c r="F1596" s="16"/>
      <c r="J1596" s="10" t="s">
        <v>530</v>
      </c>
    </row>
    <row r="1597">
      <c r="A1597" s="10" t="s">
        <v>501</v>
      </c>
      <c r="B1597" s="19">
        <v>0.03743055555555556</v>
      </c>
      <c r="C1597" s="10" t="s">
        <v>69</v>
      </c>
      <c r="D1597" s="10" t="s">
        <v>83</v>
      </c>
      <c r="E1597" s="13">
        <v>3.0</v>
      </c>
      <c r="F1597" s="13">
        <v>2.0</v>
      </c>
    </row>
    <row r="1598">
      <c r="A1598" s="10" t="s">
        <v>501</v>
      </c>
      <c r="B1598" s="19">
        <v>0.03768518518518518</v>
      </c>
      <c r="C1598" s="10" t="s">
        <v>66</v>
      </c>
      <c r="D1598" s="10" t="s">
        <v>89</v>
      </c>
      <c r="E1598" s="13" t="s">
        <v>75</v>
      </c>
      <c r="F1598" s="13" t="s">
        <v>75</v>
      </c>
      <c r="J1598" s="10" t="s">
        <v>160</v>
      </c>
    </row>
    <row r="1599">
      <c r="A1599" s="10" t="s">
        <v>501</v>
      </c>
      <c r="B1599" s="19">
        <v>0.03768518518518518</v>
      </c>
      <c r="C1599" s="10" t="s">
        <v>66</v>
      </c>
      <c r="D1599" s="10" t="s">
        <v>89</v>
      </c>
      <c r="E1599" s="13">
        <v>19.0</v>
      </c>
      <c r="F1599" s="13">
        <v>13.0</v>
      </c>
      <c r="J1599" s="10" t="s">
        <v>252</v>
      </c>
    </row>
    <row r="1600">
      <c r="A1600" s="10" t="s">
        <v>501</v>
      </c>
      <c r="B1600" s="19">
        <v>0.03777777777777778</v>
      </c>
      <c r="C1600" s="10" t="s">
        <v>66</v>
      </c>
      <c r="D1600" s="10" t="s">
        <v>91</v>
      </c>
      <c r="E1600" s="13">
        <v>11.0</v>
      </c>
      <c r="F1600" s="16"/>
      <c r="H1600" s="10" t="s">
        <v>531</v>
      </c>
      <c r="I1600" s="10">
        <v>1.0</v>
      </c>
      <c r="J1600" s="10" t="s">
        <v>532</v>
      </c>
    </row>
    <row r="1601">
      <c r="A1601" s="10" t="s">
        <v>501</v>
      </c>
      <c r="B1601" s="19">
        <v>0.03875</v>
      </c>
      <c r="C1601" s="10" t="s">
        <v>82</v>
      </c>
      <c r="D1601" s="10" t="s">
        <v>131</v>
      </c>
      <c r="E1601" s="13">
        <v>15.0</v>
      </c>
      <c r="F1601" s="13">
        <v>10.0</v>
      </c>
    </row>
    <row r="1602">
      <c r="A1602" s="10" t="s">
        <v>501</v>
      </c>
      <c r="B1602" s="19">
        <v>0.03878472222222222</v>
      </c>
      <c r="C1602" s="10" t="s">
        <v>72</v>
      </c>
      <c r="D1602" s="10" t="s">
        <v>132</v>
      </c>
      <c r="E1602" s="13" t="s">
        <v>75</v>
      </c>
      <c r="F1602" s="13" t="s">
        <v>75</v>
      </c>
      <c r="J1602" s="10" t="s">
        <v>85</v>
      </c>
    </row>
    <row r="1603">
      <c r="A1603" s="10" t="s">
        <v>501</v>
      </c>
      <c r="B1603" s="19">
        <v>0.03878472222222222</v>
      </c>
      <c r="C1603" s="10" t="s">
        <v>72</v>
      </c>
      <c r="D1603" s="10" t="s">
        <v>132</v>
      </c>
      <c r="E1603" s="13">
        <v>12.0</v>
      </c>
      <c r="F1603" s="13">
        <v>12.0</v>
      </c>
      <c r="J1603" s="10" t="s">
        <v>86</v>
      </c>
    </row>
    <row r="1604">
      <c r="A1604" s="10" t="s">
        <v>501</v>
      </c>
      <c r="B1604" s="19">
        <v>0.03940972222222222</v>
      </c>
      <c r="C1604" s="10" t="s">
        <v>70</v>
      </c>
      <c r="D1604" s="10" t="s">
        <v>166</v>
      </c>
      <c r="E1604" s="13">
        <v>16.0</v>
      </c>
      <c r="F1604" s="13">
        <v>13.0</v>
      </c>
      <c r="J1604" s="10" t="s">
        <v>502</v>
      </c>
    </row>
    <row r="1605">
      <c r="A1605" s="10" t="s">
        <v>501</v>
      </c>
      <c r="B1605" s="19">
        <v>0.03940972222222222</v>
      </c>
      <c r="C1605" s="10" t="s">
        <v>84</v>
      </c>
      <c r="D1605" s="10" t="s">
        <v>166</v>
      </c>
      <c r="E1605" s="13">
        <v>7.0</v>
      </c>
      <c r="F1605" s="13">
        <v>8.0</v>
      </c>
      <c r="J1605" s="10" t="s">
        <v>502</v>
      </c>
    </row>
    <row r="1606">
      <c r="A1606" s="10" t="s">
        <v>501</v>
      </c>
      <c r="B1606" s="19">
        <v>0.040011574074074074</v>
      </c>
      <c r="C1606" s="10" t="s">
        <v>84</v>
      </c>
      <c r="D1606" s="10" t="s">
        <v>93</v>
      </c>
      <c r="E1606" s="13" t="s">
        <v>75</v>
      </c>
      <c r="F1606" s="13" t="s">
        <v>75</v>
      </c>
      <c r="J1606" s="10" t="s">
        <v>160</v>
      </c>
    </row>
    <row r="1607">
      <c r="A1607" s="10" t="s">
        <v>501</v>
      </c>
      <c r="B1607" s="19">
        <v>0.040011574074074074</v>
      </c>
      <c r="C1607" s="10" t="s">
        <v>84</v>
      </c>
      <c r="D1607" s="10" t="s">
        <v>93</v>
      </c>
      <c r="E1607" s="13">
        <v>11.0</v>
      </c>
      <c r="F1607" s="13">
        <v>6.0</v>
      </c>
      <c r="J1607" s="10" t="s">
        <v>533</v>
      </c>
    </row>
    <row r="1608">
      <c r="A1608" s="10" t="s">
        <v>501</v>
      </c>
      <c r="B1608" s="19">
        <v>0.041527777777777775</v>
      </c>
      <c r="C1608" s="10" t="s">
        <v>70</v>
      </c>
      <c r="D1608" s="10" t="s">
        <v>79</v>
      </c>
      <c r="E1608" s="13">
        <v>6.0</v>
      </c>
      <c r="F1608" s="13">
        <v>2.0</v>
      </c>
    </row>
    <row r="1609">
      <c r="A1609" s="10" t="s">
        <v>501</v>
      </c>
      <c r="B1609" s="19">
        <v>0.042650462962962966</v>
      </c>
      <c r="C1609" s="10" t="s">
        <v>69</v>
      </c>
      <c r="D1609" s="10" t="s">
        <v>120</v>
      </c>
      <c r="E1609" s="13">
        <v>10.0</v>
      </c>
      <c r="F1609" s="16"/>
      <c r="J1609" s="10" t="s">
        <v>534</v>
      </c>
    </row>
    <row r="1610">
      <c r="A1610" s="10" t="s">
        <v>501</v>
      </c>
      <c r="B1610" s="19">
        <v>0.04297453703703704</v>
      </c>
      <c r="C1610" s="10" t="s">
        <v>69</v>
      </c>
      <c r="D1610" s="10" t="s">
        <v>79</v>
      </c>
      <c r="E1610" s="13">
        <v>16.0</v>
      </c>
      <c r="F1610" s="13">
        <v>13.0</v>
      </c>
    </row>
    <row r="1611">
      <c r="A1611" s="10" t="s">
        <v>501</v>
      </c>
      <c r="B1611" s="19">
        <v>0.04387731481481481</v>
      </c>
      <c r="C1611" s="10" t="s">
        <v>72</v>
      </c>
      <c r="D1611" s="10" t="s">
        <v>93</v>
      </c>
      <c r="E1611" s="13" t="s">
        <v>75</v>
      </c>
      <c r="F1611" s="13" t="s">
        <v>75</v>
      </c>
      <c r="J1611" s="10" t="s">
        <v>160</v>
      </c>
    </row>
    <row r="1612">
      <c r="A1612" s="10" t="s">
        <v>501</v>
      </c>
      <c r="B1612" s="19">
        <v>0.04387731481481481</v>
      </c>
      <c r="C1612" s="10" t="s">
        <v>72</v>
      </c>
      <c r="D1612" s="10" t="s">
        <v>93</v>
      </c>
      <c r="E1612" s="13">
        <v>13.0</v>
      </c>
      <c r="F1612" s="13">
        <v>8.0</v>
      </c>
      <c r="J1612" s="10" t="s">
        <v>507</v>
      </c>
    </row>
    <row r="1613">
      <c r="A1613" s="10" t="s">
        <v>501</v>
      </c>
      <c r="B1613" s="19">
        <v>0.043993055555555556</v>
      </c>
      <c r="C1613" s="10" t="s">
        <v>72</v>
      </c>
      <c r="D1613" s="10" t="s">
        <v>91</v>
      </c>
      <c r="E1613" s="13">
        <v>8.0</v>
      </c>
      <c r="F1613" s="16"/>
      <c r="H1613" s="10" t="s">
        <v>535</v>
      </c>
    </row>
    <row r="1614">
      <c r="A1614" s="10" t="s">
        <v>501</v>
      </c>
      <c r="B1614" s="19">
        <v>0.04415509259259259</v>
      </c>
      <c r="C1614" s="10" t="s">
        <v>72</v>
      </c>
      <c r="D1614" s="10" t="s">
        <v>93</v>
      </c>
      <c r="E1614" s="13" t="s">
        <v>75</v>
      </c>
      <c r="F1614" s="13" t="s">
        <v>75</v>
      </c>
      <c r="J1614" s="10" t="s">
        <v>160</v>
      </c>
    </row>
    <row r="1615">
      <c r="A1615" s="10" t="s">
        <v>501</v>
      </c>
      <c r="B1615" s="19">
        <v>0.04415509259259259</v>
      </c>
      <c r="C1615" s="10" t="s">
        <v>72</v>
      </c>
      <c r="D1615" s="10" t="s">
        <v>93</v>
      </c>
      <c r="E1615" s="13">
        <v>17.0</v>
      </c>
      <c r="F1615" s="13">
        <v>12.0</v>
      </c>
      <c r="J1615" s="10" t="s">
        <v>507</v>
      </c>
    </row>
    <row r="1616">
      <c r="A1616" s="10" t="s">
        <v>501</v>
      </c>
      <c r="B1616" s="19">
        <v>0.044224537037037034</v>
      </c>
      <c r="C1616" s="10" t="s">
        <v>72</v>
      </c>
      <c r="D1616" s="10" t="s">
        <v>91</v>
      </c>
      <c r="E1616" s="13">
        <v>5.0</v>
      </c>
      <c r="F1616" s="16"/>
      <c r="H1616" s="10" t="s">
        <v>536</v>
      </c>
      <c r="I1616" s="10">
        <v>1.0</v>
      </c>
      <c r="J1616" s="10" t="s">
        <v>537</v>
      </c>
    </row>
    <row r="1617">
      <c r="A1617" s="10" t="s">
        <v>501</v>
      </c>
      <c r="B1617" s="19">
        <v>0.04508101851851852</v>
      </c>
      <c r="C1617" s="10" t="s">
        <v>72</v>
      </c>
      <c r="D1617" s="10" t="s">
        <v>155</v>
      </c>
      <c r="E1617" s="13" t="s">
        <v>75</v>
      </c>
      <c r="F1617" s="13" t="s">
        <v>75</v>
      </c>
    </row>
    <row r="1618">
      <c r="A1618" s="10" t="s">
        <v>501</v>
      </c>
      <c r="B1618" s="19">
        <v>0.04508101851851852</v>
      </c>
      <c r="C1618" s="10" t="s">
        <v>74</v>
      </c>
      <c r="D1618" s="10" t="s">
        <v>155</v>
      </c>
      <c r="E1618" s="13" t="s">
        <v>75</v>
      </c>
      <c r="F1618" s="13" t="s">
        <v>75</v>
      </c>
    </row>
    <row r="1619">
      <c r="A1619" s="10" t="s">
        <v>501</v>
      </c>
      <c r="B1619" s="19">
        <v>0.04508101851851852</v>
      </c>
      <c r="C1619" s="10" t="s">
        <v>69</v>
      </c>
      <c r="D1619" s="10" t="s">
        <v>155</v>
      </c>
      <c r="E1619" s="13" t="s">
        <v>75</v>
      </c>
      <c r="F1619" s="13" t="s">
        <v>75</v>
      </c>
    </row>
    <row r="1620">
      <c r="A1620" s="10" t="s">
        <v>501</v>
      </c>
      <c r="B1620" s="19">
        <v>0.04508101851851852</v>
      </c>
      <c r="C1620" s="10" t="s">
        <v>66</v>
      </c>
      <c r="D1620" s="10" t="s">
        <v>155</v>
      </c>
      <c r="E1620" s="13" t="s">
        <v>75</v>
      </c>
      <c r="F1620" s="13" t="s">
        <v>75</v>
      </c>
    </row>
    <row r="1621">
      <c r="A1621" s="10" t="s">
        <v>501</v>
      </c>
      <c r="B1621" s="19">
        <v>0.04508101851851852</v>
      </c>
      <c r="C1621" s="10" t="s">
        <v>84</v>
      </c>
      <c r="D1621" s="10" t="s">
        <v>155</v>
      </c>
      <c r="E1621" s="13" t="s">
        <v>75</v>
      </c>
      <c r="F1621" s="13" t="s">
        <v>75</v>
      </c>
    </row>
    <row r="1622">
      <c r="A1622" s="10" t="s">
        <v>501</v>
      </c>
      <c r="B1622" s="19">
        <v>0.04508101851851852</v>
      </c>
      <c r="C1622" s="10" t="s">
        <v>70</v>
      </c>
      <c r="D1622" s="10" t="s">
        <v>155</v>
      </c>
      <c r="E1622" s="13" t="s">
        <v>75</v>
      </c>
      <c r="F1622" s="13" t="s">
        <v>75</v>
      </c>
    </row>
    <row r="1623">
      <c r="A1623" s="10" t="s">
        <v>501</v>
      </c>
      <c r="B1623" s="19">
        <v>0.04570601851851852</v>
      </c>
      <c r="C1623" s="10" t="s">
        <v>74</v>
      </c>
      <c r="D1623" s="10" t="s">
        <v>78</v>
      </c>
      <c r="E1623" s="13">
        <v>10.0</v>
      </c>
      <c r="F1623" s="13">
        <v>4.0</v>
      </c>
    </row>
    <row r="1624">
      <c r="A1624" s="10" t="s">
        <v>501</v>
      </c>
      <c r="B1624" s="19">
        <v>0.04730324074074074</v>
      </c>
      <c r="C1624" s="10" t="s">
        <v>74</v>
      </c>
      <c r="D1624" s="10" t="s">
        <v>83</v>
      </c>
      <c r="E1624" s="13" t="s">
        <v>88</v>
      </c>
      <c r="F1624" s="13">
        <v>1.0</v>
      </c>
    </row>
    <row r="1625">
      <c r="A1625" s="10" t="s">
        <v>501</v>
      </c>
      <c r="B1625" s="19">
        <v>0.04822916666666666</v>
      </c>
      <c r="C1625" s="10" t="s">
        <v>74</v>
      </c>
      <c r="D1625" s="10" t="s">
        <v>81</v>
      </c>
      <c r="E1625" s="13">
        <v>4.0</v>
      </c>
      <c r="F1625" s="13">
        <v>2.0</v>
      </c>
      <c r="H1625" s="10" t="s">
        <v>538</v>
      </c>
      <c r="J1625" s="10" t="s">
        <v>539</v>
      </c>
    </row>
    <row r="1626">
      <c r="A1626" s="10" t="s">
        <v>501</v>
      </c>
      <c r="B1626" s="19">
        <v>0.049386574074074076</v>
      </c>
      <c r="C1626" s="10" t="s">
        <v>74</v>
      </c>
      <c r="D1626" s="10" t="s">
        <v>361</v>
      </c>
      <c r="E1626" s="13" t="s">
        <v>88</v>
      </c>
      <c r="F1626" s="13">
        <v>1.0</v>
      </c>
    </row>
    <row r="1627">
      <c r="A1627" s="10" t="s">
        <v>501</v>
      </c>
      <c r="B1627" s="19">
        <v>0.05049768518518519</v>
      </c>
      <c r="C1627" s="10" t="s">
        <v>66</v>
      </c>
      <c r="D1627" s="10" t="s">
        <v>361</v>
      </c>
      <c r="E1627" s="13">
        <v>17.0</v>
      </c>
      <c r="F1627" s="13">
        <v>15.0</v>
      </c>
    </row>
    <row r="1628">
      <c r="A1628" s="10" t="s">
        <v>501</v>
      </c>
      <c r="B1628" s="19">
        <v>0.051805555555555556</v>
      </c>
      <c r="C1628" s="10" t="s">
        <v>70</v>
      </c>
      <c r="D1628" s="10" t="s">
        <v>83</v>
      </c>
      <c r="E1628" s="13">
        <v>21.0</v>
      </c>
      <c r="F1628" s="13">
        <v>17.0</v>
      </c>
    </row>
    <row r="1629">
      <c r="A1629" s="10" t="s">
        <v>501</v>
      </c>
      <c r="B1629" s="19">
        <v>0.05255787037037037</v>
      </c>
      <c r="C1629" s="10" t="s">
        <v>70</v>
      </c>
      <c r="D1629" s="10" t="s">
        <v>361</v>
      </c>
      <c r="E1629" s="13">
        <v>4.0</v>
      </c>
      <c r="F1629" s="13">
        <v>2.0</v>
      </c>
      <c r="J1629" s="10" t="s">
        <v>85</v>
      </c>
    </row>
    <row r="1630">
      <c r="A1630" s="10" t="s">
        <v>501</v>
      </c>
      <c r="B1630" s="19">
        <v>0.05255787037037037</v>
      </c>
      <c r="C1630" s="10" t="s">
        <v>70</v>
      </c>
      <c r="D1630" s="10" t="s">
        <v>361</v>
      </c>
      <c r="E1630" s="13">
        <v>13.0</v>
      </c>
      <c r="F1630" s="13">
        <v>11.0</v>
      </c>
      <c r="J1630" s="10" t="s">
        <v>86</v>
      </c>
    </row>
    <row r="1631">
      <c r="A1631" s="10" t="s">
        <v>501</v>
      </c>
      <c r="B1631" s="19">
        <v>0.053634259259259257</v>
      </c>
      <c r="C1631" s="10" t="s">
        <v>66</v>
      </c>
      <c r="D1631" s="10" t="s">
        <v>67</v>
      </c>
      <c r="E1631" s="13">
        <v>13.0</v>
      </c>
      <c r="F1631" s="13">
        <v>13.0</v>
      </c>
    </row>
    <row r="1632">
      <c r="A1632" s="10" t="s">
        <v>501</v>
      </c>
      <c r="B1632" s="19">
        <v>0.054502314814814816</v>
      </c>
      <c r="C1632" s="10" t="s">
        <v>69</v>
      </c>
      <c r="D1632" s="10" t="s">
        <v>128</v>
      </c>
      <c r="E1632" s="13">
        <v>21.0</v>
      </c>
      <c r="F1632" s="13">
        <v>15.0</v>
      </c>
    </row>
    <row r="1633">
      <c r="A1633" s="10" t="s">
        <v>501</v>
      </c>
      <c r="B1633" s="19">
        <v>0.06399305555555555</v>
      </c>
      <c r="C1633" s="10" t="s">
        <v>82</v>
      </c>
      <c r="D1633" s="10" t="s">
        <v>132</v>
      </c>
      <c r="E1633" s="13">
        <v>15.0</v>
      </c>
      <c r="F1633" s="16"/>
    </row>
    <row r="1634">
      <c r="A1634" s="10" t="s">
        <v>501</v>
      </c>
      <c r="B1634" s="19">
        <v>0.0640162037037037</v>
      </c>
      <c r="C1634" s="10" t="s">
        <v>72</v>
      </c>
      <c r="D1634" s="10" t="s">
        <v>132</v>
      </c>
      <c r="E1634" s="13" t="s">
        <v>88</v>
      </c>
      <c r="F1634" s="13">
        <v>1.0</v>
      </c>
    </row>
    <row r="1635">
      <c r="A1635" s="10" t="s">
        <v>501</v>
      </c>
      <c r="B1635" s="19">
        <v>0.06440972222222222</v>
      </c>
      <c r="C1635" s="10" t="s">
        <v>66</v>
      </c>
      <c r="D1635" s="10" t="s">
        <v>132</v>
      </c>
      <c r="E1635" s="13">
        <v>20.0</v>
      </c>
      <c r="F1635" s="13">
        <v>18.0</v>
      </c>
    </row>
    <row r="1636">
      <c r="A1636" s="10" t="s">
        <v>501</v>
      </c>
      <c r="B1636" s="19">
        <v>0.06578703703703703</v>
      </c>
      <c r="C1636" s="10" t="s">
        <v>82</v>
      </c>
      <c r="D1636" s="10" t="s">
        <v>71</v>
      </c>
      <c r="E1636" s="13">
        <v>20.0</v>
      </c>
      <c r="F1636" s="13">
        <v>15.0</v>
      </c>
    </row>
    <row r="1637">
      <c r="A1637" s="10" t="s">
        <v>501</v>
      </c>
      <c r="B1637" s="19">
        <v>0.06652777777777778</v>
      </c>
      <c r="C1637" s="10" t="s">
        <v>66</v>
      </c>
      <c r="D1637" s="10" t="s">
        <v>131</v>
      </c>
      <c r="E1637" s="13" t="s">
        <v>88</v>
      </c>
      <c r="F1637" s="13">
        <v>1.0</v>
      </c>
    </row>
    <row r="1638">
      <c r="A1638" s="10" t="s">
        <v>501</v>
      </c>
      <c r="B1638" s="19">
        <v>0.07144675925925927</v>
      </c>
      <c r="C1638" s="10" t="s">
        <v>74</v>
      </c>
      <c r="D1638" s="10" t="s">
        <v>154</v>
      </c>
      <c r="E1638" s="13">
        <v>18.0</v>
      </c>
      <c r="F1638" s="13">
        <v>18.0</v>
      </c>
    </row>
    <row r="1639">
      <c r="A1639" s="10" t="s">
        <v>501</v>
      </c>
      <c r="B1639" s="19">
        <v>0.07364583333333333</v>
      </c>
      <c r="C1639" s="10" t="s">
        <v>69</v>
      </c>
      <c r="D1639" s="10" t="s">
        <v>540</v>
      </c>
      <c r="E1639" s="13">
        <v>16.0</v>
      </c>
      <c r="F1639" s="13">
        <v>14.0</v>
      </c>
    </row>
    <row r="1640">
      <c r="A1640" s="10" t="s">
        <v>501</v>
      </c>
      <c r="B1640" s="19">
        <v>0.07458333333333333</v>
      </c>
      <c r="C1640" s="10" t="s">
        <v>69</v>
      </c>
      <c r="D1640" s="10" t="s">
        <v>67</v>
      </c>
      <c r="E1640" s="13">
        <v>10.0</v>
      </c>
      <c r="F1640" s="13">
        <v>6.0</v>
      </c>
    </row>
    <row r="1641">
      <c r="A1641" s="10" t="s">
        <v>501</v>
      </c>
      <c r="B1641" s="19">
        <v>0.07467592592592592</v>
      </c>
      <c r="C1641" s="10" t="s">
        <v>72</v>
      </c>
      <c r="D1641" s="10" t="s">
        <v>67</v>
      </c>
      <c r="E1641" s="13">
        <v>10.0</v>
      </c>
      <c r="F1641" s="13">
        <v>7.0</v>
      </c>
    </row>
    <row r="1642">
      <c r="A1642" s="10" t="s">
        <v>501</v>
      </c>
      <c r="B1642" s="19">
        <v>0.07543981481481482</v>
      </c>
      <c r="C1642" s="10" t="s">
        <v>72</v>
      </c>
      <c r="D1642" s="10" t="s">
        <v>127</v>
      </c>
      <c r="E1642" s="13">
        <v>16.0</v>
      </c>
      <c r="F1642" s="13">
        <v>16.0</v>
      </c>
    </row>
    <row r="1643">
      <c r="A1643" s="10" t="s">
        <v>501</v>
      </c>
      <c r="B1643" s="19">
        <v>0.07594907407407407</v>
      </c>
      <c r="C1643" s="10" t="s">
        <v>69</v>
      </c>
      <c r="D1643" s="10" t="s">
        <v>209</v>
      </c>
      <c r="E1643" s="13" t="s">
        <v>75</v>
      </c>
      <c r="F1643" s="13" t="s">
        <v>75</v>
      </c>
      <c r="J1643" s="10" t="s">
        <v>85</v>
      </c>
    </row>
    <row r="1644">
      <c r="A1644" s="10" t="s">
        <v>501</v>
      </c>
      <c r="B1644" s="19">
        <v>0.07594907407407407</v>
      </c>
      <c r="C1644" s="10" t="s">
        <v>69</v>
      </c>
      <c r="D1644" s="10" t="s">
        <v>209</v>
      </c>
      <c r="E1644" s="13">
        <v>21.0</v>
      </c>
      <c r="F1644" s="13">
        <v>18.0</v>
      </c>
      <c r="J1644" s="10" t="s">
        <v>86</v>
      </c>
    </row>
    <row r="1645">
      <c r="A1645" s="10" t="s">
        <v>501</v>
      </c>
      <c r="B1645" s="19">
        <v>0.07774305555555555</v>
      </c>
      <c r="C1645" s="10" t="s">
        <v>72</v>
      </c>
      <c r="D1645" s="10" t="s">
        <v>83</v>
      </c>
      <c r="E1645" s="13">
        <v>7.0</v>
      </c>
      <c r="F1645" s="13">
        <v>7.0</v>
      </c>
    </row>
    <row r="1646">
      <c r="A1646" s="10" t="s">
        <v>501</v>
      </c>
      <c r="B1646" s="19">
        <v>0.0781712962962963</v>
      </c>
      <c r="C1646" s="10" t="s">
        <v>66</v>
      </c>
      <c r="D1646" s="10" t="s">
        <v>83</v>
      </c>
      <c r="E1646" s="13">
        <v>23.0</v>
      </c>
      <c r="F1646" s="13">
        <v>19.0</v>
      </c>
    </row>
    <row r="1647">
      <c r="A1647" s="10" t="s">
        <v>501</v>
      </c>
      <c r="B1647" s="19">
        <v>0.07893518518518519</v>
      </c>
      <c r="C1647" s="10" t="s">
        <v>72</v>
      </c>
      <c r="D1647" s="10" t="s">
        <v>128</v>
      </c>
      <c r="E1647" s="13">
        <v>12.0</v>
      </c>
      <c r="F1647" s="13">
        <v>9.0</v>
      </c>
    </row>
    <row r="1648">
      <c r="A1648" s="10" t="s">
        <v>501</v>
      </c>
      <c r="B1648" s="19">
        <v>0.07876157407407407</v>
      </c>
      <c r="C1648" s="10" t="s">
        <v>72</v>
      </c>
      <c r="D1648" s="10" t="s">
        <v>83</v>
      </c>
      <c r="E1648" s="13" t="s">
        <v>75</v>
      </c>
      <c r="F1648" s="13" t="s">
        <v>75</v>
      </c>
      <c r="J1648" s="10" t="s">
        <v>85</v>
      </c>
    </row>
    <row r="1649">
      <c r="A1649" s="10" t="s">
        <v>501</v>
      </c>
      <c r="B1649" s="19">
        <v>0.07876157407407407</v>
      </c>
      <c r="C1649" s="10" t="s">
        <v>72</v>
      </c>
      <c r="D1649" s="10" t="s">
        <v>83</v>
      </c>
      <c r="E1649" s="13">
        <v>18.0</v>
      </c>
      <c r="F1649" s="13">
        <v>18.0</v>
      </c>
      <c r="J1649" s="10" t="s">
        <v>86</v>
      </c>
    </row>
    <row r="1650">
      <c r="A1650" s="10" t="s">
        <v>501</v>
      </c>
      <c r="B1650" s="19">
        <v>0.08163194444444444</v>
      </c>
      <c r="C1650" s="10" t="s">
        <v>69</v>
      </c>
      <c r="D1650" s="10" t="s">
        <v>540</v>
      </c>
      <c r="E1650" s="13">
        <v>17.0</v>
      </c>
      <c r="F1650" s="13">
        <v>15.0</v>
      </c>
    </row>
    <row r="1651">
      <c r="A1651" s="10" t="s">
        <v>501</v>
      </c>
      <c r="B1651" s="19">
        <v>0.10016203703703704</v>
      </c>
      <c r="C1651" s="10" t="s">
        <v>82</v>
      </c>
      <c r="D1651" s="10" t="s">
        <v>71</v>
      </c>
      <c r="E1651" s="13">
        <v>10.0</v>
      </c>
      <c r="F1651" s="13">
        <v>5.0</v>
      </c>
    </row>
    <row r="1652">
      <c r="A1652" s="10" t="s">
        <v>501</v>
      </c>
      <c r="B1652" s="19">
        <v>0.10104166666666667</v>
      </c>
      <c r="C1652" s="10" t="s">
        <v>72</v>
      </c>
      <c r="D1652" s="10" t="s">
        <v>71</v>
      </c>
      <c r="E1652" s="13" t="s">
        <v>88</v>
      </c>
      <c r="F1652" s="13">
        <v>1.0</v>
      </c>
    </row>
    <row r="1653">
      <c r="A1653" s="10" t="s">
        <v>501</v>
      </c>
      <c r="B1653" s="19">
        <v>0.1044675925925926</v>
      </c>
      <c r="C1653" s="10" t="s">
        <v>84</v>
      </c>
      <c r="D1653" s="10" t="s">
        <v>209</v>
      </c>
      <c r="E1653" s="13">
        <v>20.0</v>
      </c>
      <c r="F1653" s="13">
        <v>17.0</v>
      </c>
    </row>
    <row r="1654">
      <c r="A1654" s="10" t="s">
        <v>501</v>
      </c>
      <c r="B1654" s="19">
        <v>0.1044675925925926</v>
      </c>
      <c r="C1654" s="10" t="s">
        <v>69</v>
      </c>
      <c r="D1654" s="10" t="s">
        <v>209</v>
      </c>
      <c r="E1654" s="13">
        <v>5.0</v>
      </c>
      <c r="F1654" s="13">
        <v>2.0</v>
      </c>
    </row>
    <row r="1655">
      <c r="A1655" s="10" t="s">
        <v>501</v>
      </c>
      <c r="B1655" s="19">
        <v>0.10548611111111111</v>
      </c>
      <c r="C1655" s="10" t="s">
        <v>66</v>
      </c>
      <c r="D1655" s="10" t="s">
        <v>125</v>
      </c>
      <c r="E1655" s="13" t="s">
        <v>75</v>
      </c>
      <c r="F1655" s="13" t="s">
        <v>75</v>
      </c>
      <c r="J1655" s="10" t="s">
        <v>85</v>
      </c>
    </row>
    <row r="1656">
      <c r="A1656" s="10" t="s">
        <v>501</v>
      </c>
      <c r="B1656" s="19">
        <v>0.10548611111111111</v>
      </c>
      <c r="C1656" s="10" t="s">
        <v>66</v>
      </c>
      <c r="D1656" s="10" t="s">
        <v>125</v>
      </c>
      <c r="E1656" s="13">
        <v>17.0</v>
      </c>
      <c r="F1656" s="13">
        <v>17.0</v>
      </c>
      <c r="J1656" s="10" t="s">
        <v>86</v>
      </c>
    </row>
    <row r="1657">
      <c r="A1657" s="10" t="s">
        <v>501</v>
      </c>
      <c r="B1657" s="19">
        <v>0.10550925925925926</v>
      </c>
      <c r="C1657" s="10" t="s">
        <v>70</v>
      </c>
      <c r="D1657" s="10" t="s">
        <v>125</v>
      </c>
      <c r="E1657" s="13">
        <v>24.0</v>
      </c>
      <c r="F1657" s="13">
        <v>18.0</v>
      </c>
    </row>
    <row r="1658">
      <c r="A1658" s="10" t="s">
        <v>501</v>
      </c>
      <c r="B1658" s="19">
        <v>0.10552083333333333</v>
      </c>
      <c r="C1658" s="10" t="s">
        <v>69</v>
      </c>
      <c r="D1658" s="10" t="s">
        <v>125</v>
      </c>
      <c r="E1658" s="13">
        <v>12.0</v>
      </c>
      <c r="F1658" s="13">
        <v>8.0</v>
      </c>
    </row>
    <row r="1659">
      <c r="A1659" s="10" t="s">
        <v>501</v>
      </c>
      <c r="B1659" s="19">
        <v>0.10554398148148147</v>
      </c>
      <c r="C1659" s="10" t="s">
        <v>72</v>
      </c>
      <c r="D1659" s="10" t="s">
        <v>125</v>
      </c>
      <c r="E1659" s="13">
        <v>21.0</v>
      </c>
      <c r="F1659" s="13">
        <v>18.0</v>
      </c>
    </row>
    <row r="1660">
      <c r="A1660" s="10" t="s">
        <v>501</v>
      </c>
      <c r="B1660" s="19">
        <v>0.1059837962962963</v>
      </c>
      <c r="C1660" s="10" t="s">
        <v>69</v>
      </c>
      <c r="D1660" s="10" t="s">
        <v>540</v>
      </c>
      <c r="E1660" s="13">
        <v>13.0</v>
      </c>
      <c r="F1660" s="13">
        <v>11.0</v>
      </c>
    </row>
    <row r="1661">
      <c r="A1661" s="10" t="s">
        <v>501</v>
      </c>
      <c r="B1661" s="19">
        <v>0.1059837962962963</v>
      </c>
      <c r="C1661" s="10" t="s">
        <v>84</v>
      </c>
      <c r="D1661" s="10" t="s">
        <v>540</v>
      </c>
      <c r="E1661" s="13">
        <v>7.0</v>
      </c>
      <c r="F1661" s="13">
        <v>5.0</v>
      </c>
    </row>
    <row r="1662">
      <c r="A1662" s="10" t="s">
        <v>501</v>
      </c>
      <c r="B1662" s="19">
        <v>0.1081712962962963</v>
      </c>
      <c r="C1662" s="10" t="s">
        <v>157</v>
      </c>
      <c r="D1662" s="10" t="s">
        <v>67</v>
      </c>
      <c r="E1662" s="13" t="s">
        <v>75</v>
      </c>
      <c r="F1662" s="13" t="s">
        <v>75</v>
      </c>
      <c r="J1662" s="10" t="s">
        <v>160</v>
      </c>
    </row>
    <row r="1663">
      <c r="A1663" s="10" t="s">
        <v>501</v>
      </c>
      <c r="B1663" s="19">
        <v>0.1081712962962963</v>
      </c>
      <c r="C1663" s="10" t="s">
        <v>157</v>
      </c>
      <c r="D1663" s="10" t="s">
        <v>67</v>
      </c>
      <c r="E1663" s="13">
        <v>5.0</v>
      </c>
      <c r="F1663" s="13">
        <v>2.0</v>
      </c>
      <c r="J1663" s="10" t="s">
        <v>161</v>
      </c>
    </row>
    <row r="1664">
      <c r="A1664" s="10" t="s">
        <v>501</v>
      </c>
      <c r="B1664" s="19">
        <v>0.11244212962962963</v>
      </c>
      <c r="C1664" s="10" t="s">
        <v>74</v>
      </c>
      <c r="D1664" s="10" t="s">
        <v>80</v>
      </c>
      <c r="E1664" s="13">
        <v>9.0</v>
      </c>
      <c r="F1664" s="13">
        <v>12.0</v>
      </c>
    </row>
    <row r="1665">
      <c r="A1665" s="10" t="s">
        <v>501</v>
      </c>
      <c r="B1665" s="19">
        <v>0.11325231481481482</v>
      </c>
      <c r="C1665" s="10" t="s">
        <v>69</v>
      </c>
      <c r="D1665" s="10" t="s">
        <v>80</v>
      </c>
      <c r="E1665" s="13">
        <v>16.0</v>
      </c>
      <c r="F1665" s="13">
        <v>13.0</v>
      </c>
    </row>
    <row r="1666">
      <c r="A1666" s="10" t="s">
        <v>501</v>
      </c>
      <c r="B1666" s="19">
        <v>0.11666666666666667</v>
      </c>
      <c r="C1666" s="10" t="s">
        <v>70</v>
      </c>
      <c r="D1666" s="10" t="s">
        <v>80</v>
      </c>
      <c r="E1666" s="13" t="s">
        <v>68</v>
      </c>
      <c r="F1666" s="13">
        <v>20.0</v>
      </c>
      <c r="J1666" s="10" t="s">
        <v>86</v>
      </c>
    </row>
    <row r="1667">
      <c r="A1667" s="10" t="s">
        <v>501</v>
      </c>
      <c r="B1667" s="19">
        <v>0.11666666666666667</v>
      </c>
      <c r="C1667" s="10" t="s">
        <v>70</v>
      </c>
      <c r="D1667" s="10" t="s">
        <v>80</v>
      </c>
      <c r="E1667" s="13" t="s">
        <v>75</v>
      </c>
      <c r="F1667" s="13" t="s">
        <v>75</v>
      </c>
      <c r="J1667" s="10" t="s">
        <v>85</v>
      </c>
    </row>
    <row r="1668">
      <c r="A1668" s="10" t="s">
        <v>501</v>
      </c>
      <c r="B1668" s="19">
        <v>0.11755787037037037</v>
      </c>
      <c r="C1668" s="10" t="s">
        <v>69</v>
      </c>
      <c r="D1668" s="10" t="s">
        <v>71</v>
      </c>
      <c r="E1668" s="13">
        <v>21.0</v>
      </c>
      <c r="F1668" s="13">
        <v>17.0</v>
      </c>
    </row>
    <row r="1669">
      <c r="A1669" s="10" t="s">
        <v>501</v>
      </c>
      <c r="B1669" s="19">
        <v>0.12638888888888888</v>
      </c>
      <c r="C1669" s="10" t="s">
        <v>70</v>
      </c>
      <c r="D1669" s="10" t="s">
        <v>210</v>
      </c>
      <c r="E1669" s="13" t="s">
        <v>75</v>
      </c>
      <c r="F1669" s="13" t="s">
        <v>75</v>
      </c>
      <c r="J1669" s="10" t="s">
        <v>85</v>
      </c>
    </row>
    <row r="1670">
      <c r="A1670" s="10" t="s">
        <v>501</v>
      </c>
      <c r="B1670" s="19">
        <v>0.12638888888888888</v>
      </c>
      <c r="C1670" s="10" t="s">
        <v>70</v>
      </c>
      <c r="D1670" s="10" t="s">
        <v>210</v>
      </c>
      <c r="E1670" s="13">
        <v>14.0</v>
      </c>
      <c r="F1670" s="13">
        <v>13.0</v>
      </c>
      <c r="J1670" s="10" t="s">
        <v>86</v>
      </c>
    </row>
    <row r="1671">
      <c r="A1671" s="10" t="s">
        <v>501</v>
      </c>
      <c r="B1671" s="19">
        <v>0.12849537037037037</v>
      </c>
      <c r="C1671" s="10" t="s">
        <v>66</v>
      </c>
      <c r="D1671" s="10" t="s">
        <v>80</v>
      </c>
      <c r="E1671" s="13">
        <v>9.0</v>
      </c>
      <c r="F1671" s="13">
        <v>3.0</v>
      </c>
    </row>
    <row r="1672">
      <c r="A1672" s="10" t="s">
        <v>501</v>
      </c>
      <c r="B1672" s="19">
        <v>0.12914351851851852</v>
      </c>
      <c r="C1672" s="10" t="s">
        <v>66</v>
      </c>
      <c r="D1672" s="10" t="s">
        <v>67</v>
      </c>
      <c r="E1672" s="13">
        <v>17.0</v>
      </c>
      <c r="F1672" s="13">
        <v>17.0</v>
      </c>
    </row>
    <row r="1673">
      <c r="A1673" s="10" t="s">
        <v>501</v>
      </c>
      <c r="B1673" s="19">
        <v>0.13174768518518518</v>
      </c>
      <c r="C1673" s="10" t="s">
        <v>69</v>
      </c>
      <c r="D1673" s="10" t="s">
        <v>73</v>
      </c>
      <c r="E1673" s="13">
        <v>9.0</v>
      </c>
      <c r="F1673" s="13">
        <v>4.0</v>
      </c>
    </row>
    <row r="1674">
      <c r="A1674" s="10" t="s">
        <v>501</v>
      </c>
      <c r="B1674" s="19">
        <v>0.13402777777777777</v>
      </c>
      <c r="C1674" s="10" t="s">
        <v>82</v>
      </c>
      <c r="D1674" s="10" t="s">
        <v>128</v>
      </c>
      <c r="E1674" s="13">
        <v>13.0</v>
      </c>
      <c r="F1674" s="16"/>
    </row>
    <row r="1675">
      <c r="A1675" s="10" t="s">
        <v>501</v>
      </c>
      <c r="B1675" s="19">
        <v>0.13543981481481482</v>
      </c>
      <c r="C1675" s="10" t="s">
        <v>72</v>
      </c>
      <c r="D1675" s="10" t="s">
        <v>166</v>
      </c>
      <c r="E1675" s="13">
        <v>15.0</v>
      </c>
      <c r="F1675" s="13">
        <v>10.0</v>
      </c>
      <c r="J1675" s="10" t="s">
        <v>541</v>
      </c>
    </row>
    <row r="1676">
      <c r="A1676" s="10" t="s">
        <v>501</v>
      </c>
      <c r="B1676" s="19">
        <v>0.13555555555555557</v>
      </c>
      <c r="C1676" s="10" t="s">
        <v>70</v>
      </c>
      <c r="D1676" s="10" t="s">
        <v>166</v>
      </c>
      <c r="E1676" s="13">
        <v>17.0</v>
      </c>
      <c r="F1676" s="13">
        <v>14.0</v>
      </c>
      <c r="J1676" s="10" t="s">
        <v>541</v>
      </c>
    </row>
    <row r="1677">
      <c r="A1677" s="10" t="s">
        <v>501</v>
      </c>
      <c r="B1677" s="19">
        <v>0.13755787037037037</v>
      </c>
      <c r="C1677" s="10" t="s">
        <v>72</v>
      </c>
      <c r="D1677" s="10" t="s">
        <v>81</v>
      </c>
      <c r="E1677" s="13">
        <v>18.0</v>
      </c>
      <c r="F1677" s="13">
        <v>16.0</v>
      </c>
      <c r="J1677" s="10" t="s">
        <v>541</v>
      </c>
    </row>
    <row r="1678">
      <c r="A1678" s="10" t="s">
        <v>501</v>
      </c>
      <c r="B1678" s="19">
        <v>0.1375810185185185</v>
      </c>
      <c r="C1678" s="10" t="s">
        <v>70</v>
      </c>
      <c r="D1678" s="10" t="s">
        <v>81</v>
      </c>
      <c r="E1678" s="13">
        <v>20.0</v>
      </c>
      <c r="F1678" s="13">
        <v>17.0</v>
      </c>
      <c r="J1678" s="10" t="s">
        <v>541</v>
      </c>
    </row>
    <row r="1679">
      <c r="A1679" s="10" t="s">
        <v>501</v>
      </c>
      <c r="B1679" s="19">
        <v>0.1390625</v>
      </c>
      <c r="C1679" s="10" t="s">
        <v>84</v>
      </c>
      <c r="D1679" s="10" t="s">
        <v>83</v>
      </c>
      <c r="E1679" s="13">
        <v>6.0</v>
      </c>
      <c r="F1679" s="16"/>
    </row>
    <row r="1680">
      <c r="A1680" s="10" t="s">
        <v>501</v>
      </c>
      <c r="B1680" s="19">
        <v>0.14677083333333332</v>
      </c>
      <c r="C1680" s="10" t="s">
        <v>84</v>
      </c>
      <c r="D1680" s="10" t="s">
        <v>127</v>
      </c>
      <c r="E1680" s="13">
        <v>11.0</v>
      </c>
      <c r="F1680" s="13">
        <v>13.0</v>
      </c>
    </row>
    <row r="1681">
      <c r="A1681" s="10" t="s">
        <v>542</v>
      </c>
      <c r="B1681" s="19">
        <v>0.012650462962962962</v>
      </c>
      <c r="C1681" s="10" t="s">
        <v>69</v>
      </c>
      <c r="D1681" s="10" t="s">
        <v>93</v>
      </c>
      <c r="E1681" s="13">
        <v>5.0</v>
      </c>
      <c r="F1681" s="13">
        <v>2.0</v>
      </c>
      <c r="H1681" s="10" t="s">
        <v>543</v>
      </c>
      <c r="J1681" s="10" t="s">
        <v>99</v>
      </c>
    </row>
    <row r="1682">
      <c r="A1682" s="10" t="s">
        <v>542</v>
      </c>
      <c r="B1682" s="19">
        <v>0.013321759259259259</v>
      </c>
      <c r="C1682" s="10" t="s">
        <v>69</v>
      </c>
      <c r="D1682" s="10" t="s">
        <v>93</v>
      </c>
      <c r="E1682" s="13">
        <v>9.0</v>
      </c>
      <c r="F1682" s="13">
        <v>6.0</v>
      </c>
      <c r="J1682" s="10" t="s">
        <v>99</v>
      </c>
    </row>
    <row r="1683">
      <c r="A1683" s="10" t="s">
        <v>542</v>
      </c>
      <c r="B1683" s="19">
        <v>0.023217592592592592</v>
      </c>
      <c r="C1683" s="10" t="s">
        <v>66</v>
      </c>
      <c r="D1683" s="10" t="s">
        <v>129</v>
      </c>
      <c r="E1683" s="13" t="s">
        <v>88</v>
      </c>
      <c r="F1683" s="13">
        <v>1.0</v>
      </c>
      <c r="J1683" s="10" t="s">
        <v>544</v>
      </c>
    </row>
    <row r="1684">
      <c r="A1684" s="10" t="s">
        <v>542</v>
      </c>
      <c r="B1684" s="19">
        <v>0.02375</v>
      </c>
      <c r="C1684" s="10" t="s">
        <v>66</v>
      </c>
      <c r="D1684" s="10" t="s">
        <v>129</v>
      </c>
      <c r="E1684" s="13" t="s">
        <v>75</v>
      </c>
      <c r="F1684" s="13" t="s">
        <v>75</v>
      </c>
      <c r="J1684" s="10" t="s">
        <v>160</v>
      </c>
    </row>
    <row r="1685">
      <c r="A1685" s="10" t="s">
        <v>542</v>
      </c>
      <c r="B1685" s="19">
        <v>0.02375</v>
      </c>
      <c r="C1685" s="10" t="s">
        <v>66</v>
      </c>
      <c r="D1685" s="10" t="s">
        <v>129</v>
      </c>
      <c r="E1685" s="13" t="s">
        <v>88</v>
      </c>
      <c r="F1685" s="13">
        <v>1.0</v>
      </c>
      <c r="J1685" s="10" t="s">
        <v>161</v>
      </c>
    </row>
    <row r="1686">
      <c r="A1686" s="10" t="s">
        <v>542</v>
      </c>
      <c r="B1686" s="19">
        <v>0.02445601851851852</v>
      </c>
      <c r="C1686" s="10" t="s">
        <v>66</v>
      </c>
      <c r="D1686" s="10" t="s">
        <v>129</v>
      </c>
      <c r="E1686" s="13" t="s">
        <v>88</v>
      </c>
      <c r="F1686" s="13">
        <v>1.0</v>
      </c>
      <c r="J1686" s="10" t="s">
        <v>544</v>
      </c>
    </row>
    <row r="1687">
      <c r="A1687" s="10" t="s">
        <v>542</v>
      </c>
      <c r="B1687" s="19">
        <v>0.02550925925925926</v>
      </c>
      <c r="C1687" s="10" t="s">
        <v>72</v>
      </c>
      <c r="D1687" s="10" t="s">
        <v>129</v>
      </c>
      <c r="E1687" s="13" t="s">
        <v>75</v>
      </c>
      <c r="F1687" s="13" t="s">
        <v>75</v>
      </c>
      <c r="J1687" s="10" t="s">
        <v>160</v>
      </c>
    </row>
    <row r="1688">
      <c r="A1688" s="10" t="s">
        <v>542</v>
      </c>
      <c r="B1688" s="19">
        <v>0.02550925925925926</v>
      </c>
      <c r="C1688" s="10" t="s">
        <v>72</v>
      </c>
      <c r="D1688" s="10" t="s">
        <v>129</v>
      </c>
      <c r="E1688" s="13">
        <v>19.0</v>
      </c>
      <c r="F1688" s="13">
        <v>16.0</v>
      </c>
      <c r="J1688" s="10" t="s">
        <v>161</v>
      </c>
    </row>
    <row r="1689">
      <c r="A1689" s="10" t="s">
        <v>542</v>
      </c>
      <c r="B1689" s="19">
        <v>0.02599537037037037</v>
      </c>
      <c r="C1689" s="10" t="s">
        <v>69</v>
      </c>
      <c r="D1689" s="10" t="s">
        <v>129</v>
      </c>
      <c r="E1689" s="13">
        <v>6.0</v>
      </c>
      <c r="F1689" s="13">
        <v>2.0</v>
      </c>
      <c r="J1689" s="10" t="s">
        <v>160</v>
      </c>
    </row>
    <row r="1690">
      <c r="A1690" s="10" t="s">
        <v>542</v>
      </c>
      <c r="B1690" s="19">
        <v>0.02599537037037037</v>
      </c>
      <c r="C1690" s="10" t="s">
        <v>69</v>
      </c>
      <c r="D1690" s="10" t="s">
        <v>129</v>
      </c>
      <c r="E1690" s="13">
        <v>6.0</v>
      </c>
      <c r="F1690" s="13">
        <v>2.0</v>
      </c>
      <c r="J1690" s="10" t="s">
        <v>161</v>
      </c>
    </row>
    <row r="1691">
      <c r="A1691" s="10" t="s">
        <v>542</v>
      </c>
      <c r="B1691" s="19">
        <v>0.02634259259259259</v>
      </c>
      <c r="C1691" s="10" t="s">
        <v>84</v>
      </c>
      <c r="D1691" s="10" t="s">
        <v>129</v>
      </c>
      <c r="E1691" s="13" t="s">
        <v>75</v>
      </c>
      <c r="F1691" s="13" t="s">
        <v>75</v>
      </c>
      <c r="J1691" s="10" t="s">
        <v>160</v>
      </c>
    </row>
    <row r="1692">
      <c r="A1692" s="10" t="s">
        <v>542</v>
      </c>
      <c r="B1692" s="19">
        <v>0.02634259259259259</v>
      </c>
      <c r="C1692" s="10" t="s">
        <v>84</v>
      </c>
      <c r="D1692" s="10" t="s">
        <v>129</v>
      </c>
      <c r="E1692" s="13">
        <v>4.0</v>
      </c>
      <c r="F1692" s="13">
        <v>2.0</v>
      </c>
      <c r="J1692" s="10" t="s">
        <v>161</v>
      </c>
    </row>
    <row r="1693">
      <c r="A1693" s="10" t="s">
        <v>542</v>
      </c>
      <c r="B1693" s="19">
        <v>0.027905092592592592</v>
      </c>
      <c r="C1693" s="10" t="s">
        <v>82</v>
      </c>
      <c r="D1693" s="10" t="s">
        <v>67</v>
      </c>
      <c r="E1693" s="13" t="s">
        <v>68</v>
      </c>
      <c r="F1693" s="13">
        <v>20.0</v>
      </c>
    </row>
    <row r="1694">
      <c r="A1694" s="10" t="s">
        <v>542</v>
      </c>
      <c r="B1694" s="19">
        <v>0.027939814814814813</v>
      </c>
      <c r="C1694" s="10" t="s">
        <v>74</v>
      </c>
      <c r="D1694" s="10" t="s">
        <v>67</v>
      </c>
      <c r="E1694" s="13">
        <v>4.0</v>
      </c>
      <c r="F1694" s="13">
        <v>4.0</v>
      </c>
    </row>
    <row r="1695">
      <c r="A1695" s="10" t="s">
        <v>542</v>
      </c>
      <c r="B1695" s="19">
        <v>0.028796296296296296</v>
      </c>
      <c r="C1695" s="10" t="s">
        <v>74</v>
      </c>
      <c r="D1695" s="10" t="s">
        <v>67</v>
      </c>
      <c r="E1695" s="13" t="s">
        <v>88</v>
      </c>
      <c r="F1695" s="13">
        <v>1.0</v>
      </c>
    </row>
    <row r="1696">
      <c r="A1696" s="10" t="s">
        <v>542</v>
      </c>
      <c r="B1696" s="19">
        <v>0.029074074074074075</v>
      </c>
      <c r="C1696" s="10" t="s">
        <v>82</v>
      </c>
      <c r="D1696" s="10" t="s">
        <v>67</v>
      </c>
      <c r="E1696" s="13">
        <v>20.0</v>
      </c>
      <c r="F1696" s="13">
        <v>17.0</v>
      </c>
    </row>
    <row r="1697">
      <c r="A1697" s="10" t="s">
        <v>542</v>
      </c>
      <c r="B1697" s="19">
        <v>0.02931712962962963</v>
      </c>
      <c r="C1697" s="10" t="s">
        <v>82</v>
      </c>
      <c r="D1697" s="10" t="s">
        <v>73</v>
      </c>
      <c r="E1697" s="13">
        <v>6.0</v>
      </c>
      <c r="F1697" s="16"/>
    </row>
    <row r="1698">
      <c r="A1698" s="10" t="s">
        <v>542</v>
      </c>
      <c r="B1698" s="19">
        <v>0.031180555555555555</v>
      </c>
      <c r="C1698" s="10" t="s">
        <v>70</v>
      </c>
      <c r="D1698" s="10" t="s">
        <v>83</v>
      </c>
      <c r="E1698" s="13">
        <v>17.0</v>
      </c>
      <c r="F1698" s="13">
        <v>13.0</v>
      </c>
    </row>
    <row r="1699">
      <c r="A1699" s="10" t="s">
        <v>542</v>
      </c>
      <c r="B1699" s="19">
        <v>0.03505787037037037</v>
      </c>
      <c r="C1699" s="10" t="s">
        <v>84</v>
      </c>
      <c r="D1699" s="10" t="s">
        <v>209</v>
      </c>
      <c r="E1699" s="13" t="s">
        <v>75</v>
      </c>
      <c r="F1699" s="13" t="s">
        <v>75</v>
      </c>
      <c r="J1699" s="10" t="s">
        <v>85</v>
      </c>
    </row>
    <row r="1700">
      <c r="A1700" s="10" t="s">
        <v>542</v>
      </c>
      <c r="B1700" s="19">
        <v>0.03505787037037037</v>
      </c>
      <c r="C1700" s="10" t="s">
        <v>84</v>
      </c>
      <c r="D1700" s="10" t="s">
        <v>209</v>
      </c>
      <c r="E1700" s="13">
        <v>17.0</v>
      </c>
      <c r="F1700" s="13">
        <v>12.0</v>
      </c>
      <c r="J1700" s="10" t="s">
        <v>86</v>
      </c>
    </row>
    <row r="1701">
      <c r="A1701" s="10" t="s">
        <v>542</v>
      </c>
      <c r="B1701" s="19">
        <v>0.03554398148148148</v>
      </c>
      <c r="C1701" s="10" t="s">
        <v>84</v>
      </c>
      <c r="D1701" s="10" t="s">
        <v>209</v>
      </c>
      <c r="E1701" s="13" t="s">
        <v>75</v>
      </c>
      <c r="F1701" s="13" t="s">
        <v>75</v>
      </c>
      <c r="J1701" s="10" t="s">
        <v>85</v>
      </c>
    </row>
    <row r="1702">
      <c r="A1702" s="10" t="s">
        <v>542</v>
      </c>
      <c r="B1702" s="19">
        <v>0.03554398148148148</v>
      </c>
      <c r="C1702" s="10" t="s">
        <v>84</v>
      </c>
      <c r="D1702" s="10" t="s">
        <v>209</v>
      </c>
      <c r="E1702" s="13">
        <v>24.0</v>
      </c>
      <c r="F1702" s="13">
        <v>19.0</v>
      </c>
      <c r="J1702" s="10" t="s">
        <v>545</v>
      </c>
    </row>
    <row r="1703">
      <c r="A1703" s="10" t="s">
        <v>542</v>
      </c>
      <c r="B1703" s="19">
        <v>0.036863425925925924</v>
      </c>
      <c r="C1703" s="10" t="s">
        <v>69</v>
      </c>
      <c r="D1703" s="10" t="s">
        <v>209</v>
      </c>
      <c r="E1703" s="13" t="s">
        <v>68</v>
      </c>
      <c r="F1703" s="13">
        <v>20.0</v>
      </c>
    </row>
    <row r="1704">
      <c r="A1704" s="10" t="s">
        <v>542</v>
      </c>
      <c r="B1704" s="19">
        <v>0.03958333333333333</v>
      </c>
      <c r="C1704" s="10" t="s">
        <v>82</v>
      </c>
      <c r="D1704" s="10" t="s">
        <v>67</v>
      </c>
      <c r="E1704" s="13">
        <v>15.0</v>
      </c>
      <c r="F1704" s="13">
        <v>12.0</v>
      </c>
    </row>
    <row r="1705">
      <c r="A1705" s="10" t="s">
        <v>542</v>
      </c>
      <c r="B1705" s="19">
        <v>0.04766203703703704</v>
      </c>
      <c r="C1705" s="10" t="s">
        <v>82</v>
      </c>
      <c r="D1705" s="10" t="s">
        <v>93</v>
      </c>
      <c r="E1705" s="13">
        <v>3.0</v>
      </c>
      <c r="F1705" s="13">
        <v>2.0</v>
      </c>
      <c r="J1705" s="10" t="s">
        <v>546</v>
      </c>
    </row>
    <row r="1706">
      <c r="A1706" s="10" t="s">
        <v>542</v>
      </c>
      <c r="B1706" s="19">
        <v>0.04766203703703704</v>
      </c>
      <c r="C1706" s="10" t="s">
        <v>82</v>
      </c>
      <c r="D1706" s="10" t="s">
        <v>93</v>
      </c>
      <c r="E1706" s="13" t="s">
        <v>75</v>
      </c>
      <c r="F1706" s="13" t="s">
        <v>75</v>
      </c>
      <c r="J1706" s="10" t="s">
        <v>160</v>
      </c>
    </row>
    <row r="1707">
      <c r="A1707" s="10" t="s">
        <v>542</v>
      </c>
      <c r="B1707" s="19">
        <v>0.04825231481481482</v>
      </c>
      <c r="C1707" s="10" t="s">
        <v>82</v>
      </c>
      <c r="D1707" s="10" t="s">
        <v>93</v>
      </c>
      <c r="E1707" s="13">
        <v>8.0</v>
      </c>
      <c r="F1707" s="13">
        <v>7.0</v>
      </c>
      <c r="J1707" s="10" t="s">
        <v>546</v>
      </c>
    </row>
    <row r="1708">
      <c r="A1708" s="10" t="s">
        <v>542</v>
      </c>
      <c r="B1708" s="19">
        <v>0.04825231481481482</v>
      </c>
      <c r="C1708" s="10" t="s">
        <v>82</v>
      </c>
      <c r="D1708" s="10" t="s">
        <v>93</v>
      </c>
      <c r="E1708" s="13" t="s">
        <v>75</v>
      </c>
      <c r="F1708" s="13" t="s">
        <v>75</v>
      </c>
      <c r="J1708" s="10" t="s">
        <v>160</v>
      </c>
    </row>
    <row r="1709">
      <c r="A1709" s="10" t="s">
        <v>542</v>
      </c>
      <c r="B1709" s="19">
        <v>0.04864583333333333</v>
      </c>
      <c r="C1709" s="10" t="s">
        <v>82</v>
      </c>
      <c r="D1709" s="10" t="s">
        <v>93</v>
      </c>
      <c r="E1709" s="13" t="s">
        <v>75</v>
      </c>
      <c r="F1709" s="13" t="s">
        <v>75</v>
      </c>
      <c r="J1709" s="10" t="s">
        <v>160</v>
      </c>
    </row>
    <row r="1710">
      <c r="A1710" s="10" t="s">
        <v>542</v>
      </c>
      <c r="B1710" s="19">
        <v>0.04864583333333333</v>
      </c>
      <c r="C1710" s="10" t="s">
        <v>82</v>
      </c>
      <c r="D1710" s="10" t="s">
        <v>93</v>
      </c>
      <c r="E1710" s="13">
        <v>10.0</v>
      </c>
      <c r="F1710" s="13">
        <v>9.0</v>
      </c>
      <c r="J1710" s="10" t="s">
        <v>546</v>
      </c>
    </row>
    <row r="1711">
      <c r="A1711" s="10" t="s">
        <v>542</v>
      </c>
      <c r="B1711" s="19">
        <v>0.04917824074074074</v>
      </c>
      <c r="C1711" s="10" t="s">
        <v>74</v>
      </c>
      <c r="D1711" s="10" t="s">
        <v>93</v>
      </c>
      <c r="E1711" s="13" t="s">
        <v>75</v>
      </c>
      <c r="F1711" s="13" t="s">
        <v>75</v>
      </c>
      <c r="J1711" s="10" t="s">
        <v>160</v>
      </c>
    </row>
    <row r="1712">
      <c r="A1712" s="10" t="s">
        <v>542</v>
      </c>
      <c r="B1712" s="19">
        <v>0.04917824074074074</v>
      </c>
      <c r="C1712" s="10" t="s">
        <v>74</v>
      </c>
      <c r="D1712" s="10" t="s">
        <v>93</v>
      </c>
      <c r="E1712" s="13">
        <v>11.0</v>
      </c>
      <c r="F1712" s="13">
        <v>5.0</v>
      </c>
      <c r="J1712" s="10" t="s">
        <v>546</v>
      </c>
    </row>
    <row r="1713">
      <c r="A1713" s="10" t="s">
        <v>542</v>
      </c>
      <c r="B1713" s="19">
        <v>0.049375</v>
      </c>
      <c r="C1713" s="10" t="s">
        <v>74</v>
      </c>
      <c r="D1713" s="10" t="s">
        <v>93</v>
      </c>
      <c r="E1713" s="13" t="s">
        <v>75</v>
      </c>
      <c r="F1713" s="13" t="s">
        <v>75</v>
      </c>
      <c r="J1713" s="10" t="s">
        <v>160</v>
      </c>
    </row>
    <row r="1714">
      <c r="A1714" s="10" t="s">
        <v>542</v>
      </c>
      <c r="B1714" s="19">
        <v>0.049375</v>
      </c>
      <c r="C1714" s="10" t="s">
        <v>74</v>
      </c>
      <c r="D1714" s="10" t="s">
        <v>93</v>
      </c>
      <c r="E1714" s="13">
        <v>12.0</v>
      </c>
      <c r="F1714" s="13">
        <v>6.0</v>
      </c>
      <c r="J1714" s="10" t="s">
        <v>546</v>
      </c>
    </row>
    <row r="1715">
      <c r="A1715" s="10" t="s">
        <v>542</v>
      </c>
      <c r="B1715" s="19">
        <v>0.049652777777777775</v>
      </c>
      <c r="C1715" s="10" t="s">
        <v>74</v>
      </c>
      <c r="D1715" s="10" t="s">
        <v>93</v>
      </c>
      <c r="E1715" s="13" t="s">
        <v>75</v>
      </c>
      <c r="F1715" s="13" t="s">
        <v>75</v>
      </c>
      <c r="J1715" s="10" t="s">
        <v>160</v>
      </c>
    </row>
    <row r="1716">
      <c r="A1716" s="10" t="s">
        <v>542</v>
      </c>
      <c r="B1716" s="19">
        <v>0.049652777777777775</v>
      </c>
      <c r="C1716" s="10" t="s">
        <v>74</v>
      </c>
      <c r="D1716" s="10" t="s">
        <v>93</v>
      </c>
      <c r="E1716" s="13">
        <v>15.0</v>
      </c>
      <c r="F1716" s="13">
        <v>9.0</v>
      </c>
      <c r="J1716" s="10" t="s">
        <v>546</v>
      </c>
    </row>
    <row r="1717">
      <c r="A1717" s="10" t="s">
        <v>542</v>
      </c>
      <c r="B1717" s="19">
        <v>0.050034722222222223</v>
      </c>
      <c r="C1717" s="10" t="s">
        <v>74</v>
      </c>
      <c r="D1717" s="10" t="s">
        <v>93</v>
      </c>
      <c r="E1717" s="13" t="s">
        <v>75</v>
      </c>
      <c r="F1717" s="13" t="s">
        <v>75</v>
      </c>
      <c r="J1717" s="10" t="s">
        <v>160</v>
      </c>
    </row>
    <row r="1718">
      <c r="A1718" s="10" t="s">
        <v>542</v>
      </c>
      <c r="B1718" s="19">
        <v>0.050034722222222223</v>
      </c>
      <c r="C1718" s="10" t="s">
        <v>74</v>
      </c>
      <c r="D1718" s="10" t="s">
        <v>93</v>
      </c>
      <c r="E1718" s="13" t="s">
        <v>75</v>
      </c>
      <c r="F1718" s="13" t="s">
        <v>75</v>
      </c>
      <c r="J1718" s="10" t="s">
        <v>546</v>
      </c>
    </row>
    <row r="1719">
      <c r="A1719" s="10" t="s">
        <v>542</v>
      </c>
      <c r="B1719" s="19">
        <v>0.050034722222222223</v>
      </c>
      <c r="C1719" s="10" t="s">
        <v>74</v>
      </c>
      <c r="D1719" s="10" t="s">
        <v>93</v>
      </c>
      <c r="E1719" s="13" t="s">
        <v>75</v>
      </c>
      <c r="F1719" s="13" t="s">
        <v>75</v>
      </c>
      <c r="J1719" s="10" t="s">
        <v>160</v>
      </c>
    </row>
    <row r="1720">
      <c r="A1720" s="10" t="s">
        <v>542</v>
      </c>
      <c r="B1720" s="19">
        <v>0.050034722222222223</v>
      </c>
      <c r="C1720" s="10" t="s">
        <v>74</v>
      </c>
      <c r="D1720" s="10" t="s">
        <v>93</v>
      </c>
      <c r="E1720" s="13">
        <v>20.0</v>
      </c>
      <c r="F1720" s="13">
        <v>14.0</v>
      </c>
      <c r="J1720" s="10" t="s">
        <v>546</v>
      </c>
    </row>
    <row r="1721">
      <c r="A1721" s="10" t="s">
        <v>542</v>
      </c>
      <c r="B1721" s="19">
        <v>0.050462962962962966</v>
      </c>
      <c r="C1721" s="10" t="s">
        <v>74</v>
      </c>
      <c r="D1721" s="10" t="s">
        <v>93</v>
      </c>
      <c r="E1721" s="13">
        <v>23.0</v>
      </c>
      <c r="F1721" s="13">
        <v>17.0</v>
      </c>
      <c r="J1721" s="10" t="s">
        <v>547</v>
      </c>
    </row>
    <row r="1722">
      <c r="A1722" s="10" t="s">
        <v>542</v>
      </c>
      <c r="B1722" s="19">
        <v>0.050462962962962966</v>
      </c>
      <c r="C1722" s="10" t="s">
        <v>74</v>
      </c>
      <c r="D1722" s="10" t="s">
        <v>93</v>
      </c>
      <c r="E1722" s="13">
        <v>23.0</v>
      </c>
      <c r="F1722" s="13">
        <v>17.0</v>
      </c>
      <c r="J1722" s="10" t="s">
        <v>547</v>
      </c>
    </row>
    <row r="1723">
      <c r="A1723" s="10" t="s">
        <v>542</v>
      </c>
      <c r="B1723" s="19">
        <v>0.0506712962962963</v>
      </c>
      <c r="C1723" s="10" t="s">
        <v>74</v>
      </c>
      <c r="D1723" s="10" t="s">
        <v>93</v>
      </c>
      <c r="E1723" s="13">
        <v>16.0</v>
      </c>
      <c r="F1723" s="13">
        <v>10.0</v>
      </c>
      <c r="J1723" s="10" t="s">
        <v>547</v>
      </c>
    </row>
    <row r="1724">
      <c r="A1724" s="10" t="s">
        <v>542</v>
      </c>
      <c r="B1724" s="19">
        <v>0.0506712962962963</v>
      </c>
      <c r="C1724" s="10" t="s">
        <v>74</v>
      </c>
      <c r="D1724" s="10" t="s">
        <v>93</v>
      </c>
      <c r="E1724" s="13">
        <v>21.0</v>
      </c>
      <c r="F1724" s="13">
        <v>15.0</v>
      </c>
      <c r="J1724" s="10" t="s">
        <v>547</v>
      </c>
    </row>
    <row r="1725">
      <c r="A1725" s="10" t="s">
        <v>542</v>
      </c>
      <c r="B1725" s="19">
        <v>0.055150462962962964</v>
      </c>
      <c r="C1725" s="10" t="s">
        <v>69</v>
      </c>
      <c r="D1725" s="10" t="s">
        <v>98</v>
      </c>
      <c r="E1725" s="13">
        <v>18.0</v>
      </c>
      <c r="F1725" s="13">
        <v>17.0</v>
      </c>
    </row>
    <row r="1726">
      <c r="A1726" s="10" t="s">
        <v>542</v>
      </c>
      <c r="B1726" s="19">
        <v>0.055914351851851854</v>
      </c>
      <c r="C1726" s="10" t="s">
        <v>69</v>
      </c>
      <c r="D1726" s="10" t="s">
        <v>73</v>
      </c>
      <c r="E1726" s="13">
        <v>11.0</v>
      </c>
      <c r="F1726" s="13">
        <v>6.0</v>
      </c>
    </row>
    <row r="1727">
      <c r="A1727" s="10" t="s">
        <v>542</v>
      </c>
      <c r="B1727" s="19">
        <v>0.060648148148148145</v>
      </c>
      <c r="C1727" s="10" t="s">
        <v>70</v>
      </c>
      <c r="D1727" s="10" t="s">
        <v>209</v>
      </c>
      <c r="E1727" s="13">
        <v>5.0</v>
      </c>
      <c r="F1727" s="13">
        <v>5.0</v>
      </c>
    </row>
    <row r="1728">
      <c r="A1728" s="10" t="s">
        <v>542</v>
      </c>
      <c r="B1728" s="19">
        <v>0.06086805555555556</v>
      </c>
      <c r="C1728" s="10" t="s">
        <v>70</v>
      </c>
      <c r="D1728" s="10" t="s">
        <v>209</v>
      </c>
      <c r="E1728" s="13">
        <v>12.0</v>
      </c>
      <c r="F1728" s="13">
        <v>12.0</v>
      </c>
    </row>
    <row r="1729">
      <c r="A1729" s="10" t="s">
        <v>542</v>
      </c>
      <c r="B1729" s="19">
        <v>0.06521990740740741</v>
      </c>
      <c r="C1729" s="10" t="s">
        <v>84</v>
      </c>
      <c r="D1729" s="10" t="s">
        <v>209</v>
      </c>
      <c r="E1729" s="13" t="s">
        <v>75</v>
      </c>
      <c r="F1729" s="13" t="s">
        <v>75</v>
      </c>
      <c r="J1729" s="10" t="s">
        <v>85</v>
      </c>
    </row>
    <row r="1730">
      <c r="A1730" s="10" t="s">
        <v>542</v>
      </c>
      <c r="B1730" s="19">
        <v>0.06521990740740741</v>
      </c>
      <c r="C1730" s="10" t="s">
        <v>84</v>
      </c>
      <c r="D1730" s="10" t="s">
        <v>209</v>
      </c>
      <c r="E1730" s="13" t="s">
        <v>68</v>
      </c>
      <c r="F1730" s="13">
        <v>20.0</v>
      </c>
      <c r="J1730" s="10" t="s">
        <v>86</v>
      </c>
    </row>
    <row r="1731">
      <c r="A1731" s="10" t="s">
        <v>542</v>
      </c>
      <c r="B1731" s="19">
        <v>0.06581018518518518</v>
      </c>
      <c r="C1731" s="10" t="s">
        <v>84</v>
      </c>
      <c r="D1731" s="10" t="s">
        <v>209</v>
      </c>
      <c r="E1731" s="13">
        <v>7.0</v>
      </c>
      <c r="F1731" s="13">
        <v>4.0</v>
      </c>
    </row>
    <row r="1732">
      <c r="A1732" s="10" t="s">
        <v>542</v>
      </c>
      <c r="B1732" s="19">
        <v>0.06649305555555556</v>
      </c>
      <c r="C1732" s="10" t="s">
        <v>84</v>
      </c>
      <c r="D1732" s="10" t="s">
        <v>209</v>
      </c>
      <c r="E1732" s="13" t="s">
        <v>75</v>
      </c>
      <c r="F1732" s="13" t="s">
        <v>75</v>
      </c>
      <c r="J1732" s="10" t="s">
        <v>85</v>
      </c>
    </row>
    <row r="1733">
      <c r="A1733" s="10" t="s">
        <v>542</v>
      </c>
      <c r="B1733" s="19">
        <v>0.06649305555555556</v>
      </c>
      <c r="C1733" s="10" t="s">
        <v>84</v>
      </c>
      <c r="D1733" s="10" t="s">
        <v>209</v>
      </c>
      <c r="E1733" s="13">
        <v>21.0</v>
      </c>
      <c r="F1733" s="13">
        <v>18.0</v>
      </c>
      <c r="J1733" s="10" t="s">
        <v>86</v>
      </c>
    </row>
    <row r="1734">
      <c r="A1734" s="10" t="s">
        <v>542</v>
      </c>
      <c r="B1734" s="19">
        <v>0.06673611111111111</v>
      </c>
      <c r="C1734" s="10" t="s">
        <v>84</v>
      </c>
      <c r="D1734" s="10" t="s">
        <v>209</v>
      </c>
      <c r="E1734" s="13" t="s">
        <v>75</v>
      </c>
      <c r="F1734" s="13" t="s">
        <v>75</v>
      </c>
      <c r="J1734" s="10" t="s">
        <v>85</v>
      </c>
    </row>
    <row r="1735">
      <c r="A1735" s="10" t="s">
        <v>542</v>
      </c>
      <c r="B1735" s="19">
        <v>0.06673611111111111</v>
      </c>
      <c r="C1735" s="10" t="s">
        <v>84</v>
      </c>
      <c r="D1735" s="10" t="s">
        <v>209</v>
      </c>
      <c r="E1735" s="13">
        <v>21.0</v>
      </c>
      <c r="F1735" s="13">
        <v>18.0</v>
      </c>
      <c r="J1735" s="10" t="s">
        <v>86</v>
      </c>
    </row>
    <row r="1736">
      <c r="A1736" s="10" t="s">
        <v>542</v>
      </c>
      <c r="B1736" s="19">
        <v>0.06711805555555556</v>
      </c>
      <c r="C1736" s="10" t="s">
        <v>84</v>
      </c>
      <c r="D1736" s="10" t="s">
        <v>209</v>
      </c>
      <c r="E1736" s="13" t="s">
        <v>75</v>
      </c>
      <c r="F1736" s="13" t="s">
        <v>75</v>
      </c>
      <c r="J1736" s="10" t="s">
        <v>85</v>
      </c>
    </row>
    <row r="1737">
      <c r="A1737" s="10" t="s">
        <v>542</v>
      </c>
      <c r="B1737" s="19">
        <v>0.06711805555555556</v>
      </c>
      <c r="C1737" s="10" t="s">
        <v>84</v>
      </c>
      <c r="D1737" s="10" t="s">
        <v>209</v>
      </c>
      <c r="E1737" s="13">
        <v>14.0</v>
      </c>
      <c r="F1737" s="13">
        <v>11.0</v>
      </c>
      <c r="J1737" s="10" t="s">
        <v>86</v>
      </c>
    </row>
    <row r="1738">
      <c r="A1738" s="10" t="s">
        <v>542</v>
      </c>
      <c r="B1738" s="19">
        <v>0.06728009259259259</v>
      </c>
      <c r="C1738" s="10" t="s">
        <v>84</v>
      </c>
      <c r="D1738" s="10" t="s">
        <v>209</v>
      </c>
      <c r="E1738" s="13" t="s">
        <v>75</v>
      </c>
      <c r="F1738" s="13" t="s">
        <v>75</v>
      </c>
      <c r="J1738" s="10" t="s">
        <v>85</v>
      </c>
    </row>
    <row r="1739">
      <c r="A1739" s="10" t="s">
        <v>542</v>
      </c>
      <c r="B1739" s="19">
        <v>0.06728009259259259</v>
      </c>
      <c r="C1739" s="10" t="s">
        <v>84</v>
      </c>
      <c r="D1739" s="10" t="s">
        <v>209</v>
      </c>
      <c r="E1739" s="13">
        <v>10.0</v>
      </c>
      <c r="F1739" s="13">
        <v>7.0</v>
      </c>
      <c r="J1739" s="10" t="s">
        <v>86</v>
      </c>
    </row>
    <row r="1740">
      <c r="A1740" s="10" t="s">
        <v>542</v>
      </c>
      <c r="B1740" s="19">
        <v>0.06743055555555555</v>
      </c>
      <c r="C1740" s="10" t="s">
        <v>84</v>
      </c>
      <c r="D1740" s="10" t="s">
        <v>209</v>
      </c>
      <c r="E1740" s="13" t="s">
        <v>75</v>
      </c>
      <c r="F1740" s="13" t="s">
        <v>75</v>
      </c>
      <c r="J1740" s="10" t="s">
        <v>85</v>
      </c>
    </row>
    <row r="1741">
      <c r="A1741" s="10" t="s">
        <v>542</v>
      </c>
      <c r="B1741" s="19">
        <v>0.06743055555555555</v>
      </c>
      <c r="C1741" s="10" t="s">
        <v>84</v>
      </c>
      <c r="D1741" s="10" t="s">
        <v>209</v>
      </c>
      <c r="E1741" s="13">
        <v>14.0</v>
      </c>
      <c r="F1741" s="13">
        <v>11.0</v>
      </c>
      <c r="J1741" s="10" t="s">
        <v>86</v>
      </c>
    </row>
    <row r="1742">
      <c r="A1742" s="10" t="s">
        <v>542</v>
      </c>
      <c r="B1742" s="19">
        <v>0.06765046296296297</v>
      </c>
      <c r="C1742" s="10" t="s">
        <v>84</v>
      </c>
      <c r="D1742" s="10" t="s">
        <v>209</v>
      </c>
      <c r="E1742" s="13" t="s">
        <v>75</v>
      </c>
      <c r="F1742" s="13" t="s">
        <v>75</v>
      </c>
      <c r="J1742" s="10" t="s">
        <v>85</v>
      </c>
    </row>
    <row r="1743">
      <c r="A1743" s="10" t="s">
        <v>542</v>
      </c>
      <c r="B1743" s="19">
        <v>0.06765046296296297</v>
      </c>
      <c r="C1743" s="10" t="s">
        <v>84</v>
      </c>
      <c r="D1743" s="10" t="s">
        <v>209</v>
      </c>
      <c r="E1743" s="13">
        <v>17.0</v>
      </c>
      <c r="F1743" s="13">
        <v>14.0</v>
      </c>
      <c r="J1743" s="10" t="s">
        <v>86</v>
      </c>
    </row>
    <row r="1744">
      <c r="A1744" s="10" t="s">
        <v>542</v>
      </c>
      <c r="B1744" s="19">
        <v>0.06784722222222223</v>
      </c>
      <c r="C1744" s="10" t="s">
        <v>84</v>
      </c>
      <c r="D1744" s="10" t="s">
        <v>209</v>
      </c>
      <c r="E1744" s="13" t="s">
        <v>75</v>
      </c>
      <c r="F1744" s="13" t="s">
        <v>75</v>
      </c>
      <c r="J1744" s="10" t="s">
        <v>85</v>
      </c>
    </row>
    <row r="1745">
      <c r="A1745" s="10" t="s">
        <v>542</v>
      </c>
      <c r="B1745" s="19">
        <v>0.06784722222222223</v>
      </c>
      <c r="C1745" s="10" t="s">
        <v>84</v>
      </c>
      <c r="D1745" s="10" t="s">
        <v>209</v>
      </c>
      <c r="E1745" s="13">
        <v>22.0</v>
      </c>
      <c r="F1745" s="13">
        <v>19.0</v>
      </c>
      <c r="J1745" s="10" t="s">
        <v>86</v>
      </c>
    </row>
    <row r="1746">
      <c r="A1746" s="10" t="s">
        <v>542</v>
      </c>
      <c r="B1746" s="19">
        <v>0.0680787037037037</v>
      </c>
      <c r="C1746" s="10" t="s">
        <v>84</v>
      </c>
      <c r="D1746" s="10" t="s">
        <v>209</v>
      </c>
      <c r="E1746" s="13" t="s">
        <v>75</v>
      </c>
      <c r="F1746" s="13" t="s">
        <v>75</v>
      </c>
      <c r="J1746" s="10" t="s">
        <v>85</v>
      </c>
    </row>
    <row r="1747">
      <c r="A1747" s="10" t="s">
        <v>542</v>
      </c>
      <c r="B1747" s="19">
        <v>0.0680787037037037</v>
      </c>
      <c r="C1747" s="10" t="s">
        <v>84</v>
      </c>
      <c r="D1747" s="10" t="s">
        <v>209</v>
      </c>
      <c r="E1747" s="13">
        <v>21.0</v>
      </c>
      <c r="F1747" s="13">
        <v>18.0</v>
      </c>
      <c r="J1747" s="10" t="s">
        <v>86</v>
      </c>
    </row>
    <row r="1748">
      <c r="A1748" s="10" t="s">
        <v>542</v>
      </c>
      <c r="B1748" s="19">
        <v>0.06833333333333333</v>
      </c>
      <c r="C1748" s="10" t="s">
        <v>84</v>
      </c>
      <c r="D1748" s="10" t="s">
        <v>209</v>
      </c>
      <c r="E1748" s="13" t="s">
        <v>75</v>
      </c>
      <c r="F1748" s="13" t="s">
        <v>75</v>
      </c>
      <c r="J1748" s="10" t="s">
        <v>85</v>
      </c>
    </row>
    <row r="1749">
      <c r="A1749" s="10" t="s">
        <v>542</v>
      </c>
      <c r="B1749" s="19">
        <v>0.06833333333333333</v>
      </c>
      <c r="C1749" s="10" t="s">
        <v>84</v>
      </c>
      <c r="D1749" s="10" t="s">
        <v>209</v>
      </c>
      <c r="E1749" s="13">
        <v>19.0</v>
      </c>
      <c r="F1749" s="13">
        <v>16.0</v>
      </c>
      <c r="J1749" s="10" t="s">
        <v>86</v>
      </c>
    </row>
    <row r="1750">
      <c r="A1750" s="10" t="s">
        <v>542</v>
      </c>
      <c r="B1750" s="19">
        <v>0.07335648148148148</v>
      </c>
      <c r="C1750" s="10" t="s">
        <v>69</v>
      </c>
      <c r="D1750" s="10" t="s">
        <v>216</v>
      </c>
      <c r="E1750" s="13" t="s">
        <v>88</v>
      </c>
      <c r="F1750" s="13">
        <v>1.0</v>
      </c>
    </row>
    <row r="1751">
      <c r="A1751" s="10" t="s">
        <v>542</v>
      </c>
      <c r="B1751" s="19">
        <v>0.07675925925925926</v>
      </c>
      <c r="C1751" s="10" t="s">
        <v>82</v>
      </c>
      <c r="D1751" s="10" t="s">
        <v>83</v>
      </c>
      <c r="E1751" s="13">
        <v>24.0</v>
      </c>
      <c r="F1751" s="13">
        <v>17.0</v>
      </c>
    </row>
    <row r="1752">
      <c r="A1752" s="10" t="s">
        <v>542</v>
      </c>
      <c r="B1752" s="19">
        <v>0.07815972222222223</v>
      </c>
      <c r="C1752" s="10" t="s">
        <v>82</v>
      </c>
      <c r="D1752" s="10" t="s">
        <v>80</v>
      </c>
      <c r="E1752" s="13">
        <v>13.0</v>
      </c>
      <c r="F1752" s="16"/>
    </row>
    <row r="1753">
      <c r="A1753" s="10" t="s">
        <v>542</v>
      </c>
      <c r="B1753" s="19">
        <v>0.09859953703703704</v>
      </c>
      <c r="C1753" s="10" t="s">
        <v>157</v>
      </c>
      <c r="D1753" s="10" t="s">
        <v>125</v>
      </c>
      <c r="E1753" s="13" t="s">
        <v>88</v>
      </c>
      <c r="F1753" s="13">
        <v>1.0</v>
      </c>
    </row>
    <row r="1754">
      <c r="A1754" s="10" t="s">
        <v>542</v>
      </c>
      <c r="B1754" s="19">
        <v>0.10076388888888889</v>
      </c>
      <c r="C1754" s="10" t="s">
        <v>74</v>
      </c>
      <c r="D1754" s="10" t="s">
        <v>125</v>
      </c>
      <c r="E1754" s="13" t="s">
        <v>75</v>
      </c>
      <c r="F1754" s="13" t="s">
        <v>75</v>
      </c>
      <c r="J1754" s="10" t="s">
        <v>85</v>
      </c>
    </row>
    <row r="1755">
      <c r="A1755" s="10" t="s">
        <v>542</v>
      </c>
      <c r="B1755" s="19">
        <v>0.10076388888888889</v>
      </c>
      <c r="C1755" s="10" t="s">
        <v>74</v>
      </c>
      <c r="D1755" s="10" t="s">
        <v>125</v>
      </c>
      <c r="E1755" s="13">
        <v>19.0</v>
      </c>
      <c r="F1755" s="13">
        <v>11.0</v>
      </c>
      <c r="J1755" s="10" t="s">
        <v>86</v>
      </c>
    </row>
    <row r="1756">
      <c r="A1756" s="10" t="s">
        <v>542</v>
      </c>
      <c r="B1756" s="19">
        <v>0.10097222222222223</v>
      </c>
      <c r="C1756" s="10" t="s">
        <v>74</v>
      </c>
      <c r="D1756" s="10" t="s">
        <v>67</v>
      </c>
      <c r="E1756" s="13">
        <v>4.0</v>
      </c>
      <c r="F1756" s="13">
        <v>4.0</v>
      </c>
    </row>
    <row r="1757">
      <c r="A1757" s="10" t="s">
        <v>542</v>
      </c>
      <c r="B1757" s="19">
        <v>0.11158564814814814</v>
      </c>
      <c r="C1757" s="10" t="s">
        <v>66</v>
      </c>
      <c r="D1757" s="10" t="s">
        <v>67</v>
      </c>
      <c r="E1757" s="13" t="s">
        <v>88</v>
      </c>
      <c r="F1757" s="13">
        <v>1.0</v>
      </c>
    </row>
    <row r="1758">
      <c r="A1758" s="10" t="s">
        <v>542</v>
      </c>
      <c r="B1758" s="19">
        <v>0.1116087962962963</v>
      </c>
      <c r="C1758" s="10" t="s">
        <v>72</v>
      </c>
      <c r="D1758" s="10" t="s">
        <v>67</v>
      </c>
      <c r="E1758" s="13">
        <v>17.0</v>
      </c>
      <c r="F1758" s="13">
        <v>14.0</v>
      </c>
    </row>
    <row r="1759">
      <c r="A1759" s="10" t="s">
        <v>542</v>
      </c>
      <c r="B1759" s="19">
        <v>0.11162037037037037</v>
      </c>
      <c r="C1759" s="10" t="s">
        <v>74</v>
      </c>
      <c r="D1759" s="10" t="s">
        <v>67</v>
      </c>
      <c r="E1759" s="13">
        <v>18.0</v>
      </c>
      <c r="F1759" s="13">
        <v>18.0</v>
      </c>
    </row>
    <row r="1760">
      <c r="A1760" s="10" t="s">
        <v>542</v>
      </c>
      <c r="B1760" s="19">
        <v>0.1116550925925926</v>
      </c>
      <c r="C1760" s="10" t="s">
        <v>69</v>
      </c>
      <c r="D1760" s="10" t="s">
        <v>67</v>
      </c>
      <c r="E1760" s="13">
        <v>9.0</v>
      </c>
      <c r="F1760" s="13">
        <v>5.0</v>
      </c>
    </row>
    <row r="1761">
      <c r="A1761" s="10" t="s">
        <v>542</v>
      </c>
      <c r="B1761" s="19">
        <v>0.11167824074074074</v>
      </c>
      <c r="C1761" s="10" t="s">
        <v>70</v>
      </c>
      <c r="D1761" s="10" t="s">
        <v>67</v>
      </c>
      <c r="E1761" s="13">
        <v>20.0</v>
      </c>
      <c r="F1761" s="13">
        <v>17.0</v>
      </c>
    </row>
    <row r="1762">
      <c r="A1762" s="10" t="s">
        <v>542</v>
      </c>
      <c r="B1762" s="19">
        <v>0.11170138888888889</v>
      </c>
      <c r="C1762" s="10" t="s">
        <v>84</v>
      </c>
      <c r="D1762" s="10" t="s">
        <v>67</v>
      </c>
      <c r="E1762" s="13">
        <v>6.0</v>
      </c>
      <c r="F1762" s="16"/>
    </row>
    <row r="1763">
      <c r="A1763" s="10" t="s">
        <v>542</v>
      </c>
      <c r="B1763" s="19">
        <v>0.11171296296296296</v>
      </c>
      <c r="C1763" s="10" t="s">
        <v>82</v>
      </c>
      <c r="D1763" s="10" t="s">
        <v>67</v>
      </c>
      <c r="E1763" s="13" t="s">
        <v>75</v>
      </c>
      <c r="F1763" s="13" t="s">
        <v>75</v>
      </c>
    </row>
    <row r="1764">
      <c r="A1764" s="10" t="s">
        <v>542</v>
      </c>
      <c r="B1764" s="19">
        <v>0.1125462962962963</v>
      </c>
      <c r="C1764" s="10" t="s">
        <v>70</v>
      </c>
      <c r="D1764" s="10" t="s">
        <v>67</v>
      </c>
      <c r="E1764" s="13">
        <v>5.0</v>
      </c>
      <c r="F1764" s="13">
        <v>2.0</v>
      </c>
    </row>
    <row r="1765">
      <c r="A1765" s="10" t="s">
        <v>542</v>
      </c>
      <c r="B1765" s="19">
        <v>0.11255787037037036</v>
      </c>
      <c r="C1765" s="10" t="s">
        <v>82</v>
      </c>
      <c r="D1765" s="10" t="s">
        <v>67</v>
      </c>
      <c r="E1765" s="13">
        <v>10.0</v>
      </c>
      <c r="F1765" s="13">
        <v>7.0</v>
      </c>
    </row>
    <row r="1766">
      <c r="A1766" s="10" t="s">
        <v>542</v>
      </c>
      <c r="B1766" s="19">
        <v>0.11259259259259259</v>
      </c>
      <c r="C1766" s="10" t="s">
        <v>74</v>
      </c>
      <c r="D1766" s="10" t="s">
        <v>67</v>
      </c>
      <c r="E1766" s="13">
        <v>9.0</v>
      </c>
      <c r="F1766" s="13">
        <v>9.0</v>
      </c>
    </row>
    <row r="1767">
      <c r="A1767" s="10" t="s">
        <v>542</v>
      </c>
      <c r="B1767" s="19">
        <v>0.11259259259259259</v>
      </c>
      <c r="C1767" s="10" t="s">
        <v>69</v>
      </c>
      <c r="D1767" s="10" t="s">
        <v>67</v>
      </c>
      <c r="E1767" s="13">
        <v>16.0</v>
      </c>
      <c r="F1767" s="13">
        <v>12.0</v>
      </c>
    </row>
    <row r="1768">
      <c r="A1768" s="10" t="s">
        <v>542</v>
      </c>
      <c r="B1768" s="19">
        <v>0.11259259259259259</v>
      </c>
      <c r="C1768" s="10" t="s">
        <v>84</v>
      </c>
      <c r="D1768" s="10" t="s">
        <v>67</v>
      </c>
      <c r="E1768" s="13">
        <v>6.0</v>
      </c>
      <c r="F1768" s="16"/>
    </row>
    <row r="1769">
      <c r="A1769" s="10" t="s">
        <v>542</v>
      </c>
      <c r="B1769" s="19">
        <v>0.11262731481481482</v>
      </c>
      <c r="C1769" s="10" t="s">
        <v>66</v>
      </c>
      <c r="D1769" s="10" t="s">
        <v>67</v>
      </c>
      <c r="E1769" s="13">
        <v>9.0</v>
      </c>
      <c r="F1769" s="13">
        <v>9.0</v>
      </c>
    </row>
    <row r="1770">
      <c r="A1770" s="10" t="s">
        <v>542</v>
      </c>
      <c r="B1770" s="19">
        <v>0.1149537037037037</v>
      </c>
      <c r="C1770" s="10" t="s">
        <v>82</v>
      </c>
      <c r="D1770" s="10" t="s">
        <v>361</v>
      </c>
      <c r="E1770" s="13">
        <v>18.0</v>
      </c>
      <c r="F1770" s="13">
        <v>11.0</v>
      </c>
    </row>
    <row r="1771">
      <c r="A1771" s="10" t="s">
        <v>542</v>
      </c>
      <c r="B1771" s="19">
        <v>0.11506944444444445</v>
      </c>
      <c r="C1771" s="10" t="s">
        <v>66</v>
      </c>
      <c r="D1771" s="10" t="s">
        <v>361</v>
      </c>
      <c r="E1771" s="13">
        <v>9.0</v>
      </c>
      <c r="F1771" s="13">
        <v>7.0</v>
      </c>
    </row>
    <row r="1772">
      <c r="A1772" s="10" t="s">
        <v>542</v>
      </c>
      <c r="B1772" s="19">
        <v>0.11825231481481481</v>
      </c>
      <c r="C1772" s="10" t="s">
        <v>70</v>
      </c>
      <c r="D1772" s="10" t="s">
        <v>87</v>
      </c>
      <c r="E1772" s="13" t="s">
        <v>68</v>
      </c>
      <c r="F1772" s="13">
        <v>20.0</v>
      </c>
    </row>
    <row r="1773">
      <c r="A1773" s="10" t="s">
        <v>542</v>
      </c>
      <c r="B1773" s="19">
        <v>0.11827546296296296</v>
      </c>
      <c r="C1773" s="10" t="s">
        <v>72</v>
      </c>
      <c r="D1773" s="10" t="s">
        <v>87</v>
      </c>
      <c r="E1773" s="13" t="s">
        <v>68</v>
      </c>
      <c r="F1773" s="13">
        <v>20.0</v>
      </c>
    </row>
    <row r="1774">
      <c r="A1774" s="10" t="s">
        <v>542</v>
      </c>
      <c r="B1774" s="19">
        <v>0.11837962962962963</v>
      </c>
      <c r="C1774" s="10" t="s">
        <v>82</v>
      </c>
      <c r="D1774" s="10" t="s">
        <v>87</v>
      </c>
      <c r="E1774" s="13">
        <v>18.0</v>
      </c>
      <c r="F1774" s="13">
        <v>17.0</v>
      </c>
    </row>
    <row r="1775">
      <c r="A1775" s="10" t="s">
        <v>542</v>
      </c>
      <c r="B1775" s="19">
        <v>0.11840277777777777</v>
      </c>
      <c r="C1775" s="10" t="s">
        <v>74</v>
      </c>
      <c r="D1775" s="10" t="s">
        <v>87</v>
      </c>
      <c r="E1775" s="13">
        <v>16.0</v>
      </c>
      <c r="F1775" s="13">
        <v>12.0</v>
      </c>
    </row>
    <row r="1776">
      <c r="A1776" s="10" t="s">
        <v>542</v>
      </c>
      <c r="B1776" s="19">
        <v>0.11850694444444444</v>
      </c>
      <c r="C1776" s="10" t="s">
        <v>69</v>
      </c>
      <c r="D1776" s="10" t="s">
        <v>87</v>
      </c>
      <c r="E1776" s="13">
        <v>6.0</v>
      </c>
      <c r="F1776" s="13">
        <v>2.0</v>
      </c>
    </row>
    <row r="1777">
      <c r="A1777" s="10" t="s">
        <v>542</v>
      </c>
      <c r="B1777" s="19">
        <v>0.11850694444444444</v>
      </c>
      <c r="C1777" s="10" t="s">
        <v>66</v>
      </c>
      <c r="D1777" s="10" t="s">
        <v>87</v>
      </c>
      <c r="E1777" s="13">
        <v>6.0</v>
      </c>
      <c r="F1777" s="13">
        <v>6.0</v>
      </c>
    </row>
    <row r="1778">
      <c r="A1778" s="10" t="s">
        <v>542</v>
      </c>
      <c r="B1778" s="19">
        <v>0.11851851851851852</v>
      </c>
      <c r="C1778" s="10" t="s">
        <v>84</v>
      </c>
      <c r="D1778" s="10" t="s">
        <v>87</v>
      </c>
      <c r="E1778" s="13">
        <v>6.0</v>
      </c>
      <c r="F1778" s="13">
        <v>4.0</v>
      </c>
    </row>
    <row r="1779">
      <c r="A1779" s="10" t="s">
        <v>542</v>
      </c>
      <c r="B1779" s="19">
        <v>0.11991898148148149</v>
      </c>
      <c r="C1779" s="10" t="s">
        <v>70</v>
      </c>
      <c r="D1779" s="10" t="s">
        <v>93</v>
      </c>
      <c r="E1779" s="13">
        <v>20.0</v>
      </c>
      <c r="F1779" s="13">
        <v>14.0</v>
      </c>
      <c r="J1779" s="10" t="s">
        <v>99</v>
      </c>
    </row>
    <row r="1780">
      <c r="A1780" s="10" t="s">
        <v>542</v>
      </c>
      <c r="B1780" s="19">
        <v>0.11993055555555555</v>
      </c>
      <c r="C1780" s="10" t="s">
        <v>70</v>
      </c>
      <c r="D1780" s="10" t="s">
        <v>93</v>
      </c>
      <c r="E1780" s="13">
        <v>13.0</v>
      </c>
      <c r="F1780" s="13">
        <v>7.0</v>
      </c>
      <c r="J1780" s="10" t="s">
        <v>99</v>
      </c>
    </row>
    <row r="1781">
      <c r="A1781" s="10" t="s">
        <v>542</v>
      </c>
      <c r="B1781" s="19">
        <v>0.12002314814814814</v>
      </c>
      <c r="C1781" s="10" t="s">
        <v>70</v>
      </c>
      <c r="D1781" s="10" t="s">
        <v>91</v>
      </c>
      <c r="E1781" s="13">
        <v>12.0</v>
      </c>
      <c r="F1781" s="16"/>
      <c r="H1781" s="10" t="s">
        <v>548</v>
      </c>
    </row>
    <row r="1782">
      <c r="A1782" s="10" t="s">
        <v>542</v>
      </c>
      <c r="B1782" s="19">
        <v>0.12032407407407407</v>
      </c>
      <c r="C1782" s="10" t="s">
        <v>70</v>
      </c>
      <c r="D1782" s="10" t="s">
        <v>93</v>
      </c>
      <c r="E1782" s="13">
        <v>10.0</v>
      </c>
      <c r="F1782" s="13">
        <v>4.0</v>
      </c>
      <c r="J1782" s="10" t="s">
        <v>99</v>
      </c>
    </row>
    <row r="1783">
      <c r="A1783" s="10" t="s">
        <v>542</v>
      </c>
      <c r="B1783" s="19">
        <v>0.12204861111111111</v>
      </c>
      <c r="C1783" s="10" t="s">
        <v>70</v>
      </c>
      <c r="D1783" s="10" t="s">
        <v>81</v>
      </c>
      <c r="E1783" s="13">
        <v>6.0</v>
      </c>
      <c r="F1783" s="13">
        <v>3.0</v>
      </c>
      <c r="J1783" s="10" t="s">
        <v>549</v>
      </c>
    </row>
    <row r="1784">
      <c r="A1784" s="10" t="s">
        <v>542</v>
      </c>
      <c r="B1784" s="19">
        <v>0.1235300925925926</v>
      </c>
      <c r="C1784" s="10" t="s">
        <v>70</v>
      </c>
      <c r="D1784" s="10" t="s">
        <v>93</v>
      </c>
      <c r="E1784" s="13" t="s">
        <v>75</v>
      </c>
      <c r="F1784" s="13" t="s">
        <v>75</v>
      </c>
      <c r="J1784" s="10" t="s">
        <v>550</v>
      </c>
    </row>
    <row r="1785">
      <c r="A1785" s="10" t="s">
        <v>542</v>
      </c>
      <c r="B1785" s="19">
        <v>0.1235300925925926</v>
      </c>
      <c r="C1785" s="10" t="s">
        <v>70</v>
      </c>
      <c r="D1785" s="10" t="s">
        <v>93</v>
      </c>
      <c r="E1785" s="13" t="s">
        <v>75</v>
      </c>
      <c r="F1785" s="13" t="s">
        <v>75</v>
      </c>
      <c r="J1785" s="10" t="s">
        <v>160</v>
      </c>
    </row>
    <row r="1786">
      <c r="A1786" s="10" t="s">
        <v>542</v>
      </c>
      <c r="B1786" s="19">
        <v>0.12373842592592593</v>
      </c>
      <c r="C1786" s="10" t="s">
        <v>74</v>
      </c>
      <c r="D1786" s="10" t="s">
        <v>93</v>
      </c>
      <c r="E1786" s="13">
        <v>21.0</v>
      </c>
      <c r="F1786" s="13">
        <v>15.0</v>
      </c>
      <c r="J1786" s="10" t="s">
        <v>197</v>
      </c>
    </row>
    <row r="1787">
      <c r="A1787" s="10" t="s">
        <v>542</v>
      </c>
      <c r="B1787" s="19">
        <v>0.12386574074074073</v>
      </c>
      <c r="C1787" s="10" t="s">
        <v>74</v>
      </c>
      <c r="D1787" s="10" t="s">
        <v>91</v>
      </c>
      <c r="E1787" s="13">
        <v>19.0</v>
      </c>
      <c r="F1787" s="16"/>
      <c r="H1787" s="10" t="s">
        <v>551</v>
      </c>
    </row>
    <row r="1788">
      <c r="A1788" s="10" t="s">
        <v>542</v>
      </c>
      <c r="B1788" s="19">
        <v>0.12481481481481481</v>
      </c>
      <c r="C1788" s="10" t="s">
        <v>69</v>
      </c>
      <c r="D1788" s="10" t="s">
        <v>91</v>
      </c>
      <c r="E1788" s="13">
        <v>7.0</v>
      </c>
      <c r="F1788" s="16"/>
      <c r="H1788" s="10" t="s">
        <v>552</v>
      </c>
      <c r="J1788" s="10" t="s">
        <v>104</v>
      </c>
    </row>
    <row r="1789">
      <c r="A1789" s="10" t="s">
        <v>542</v>
      </c>
      <c r="B1789" s="19">
        <v>0.12590277777777778</v>
      </c>
      <c r="C1789" s="10" t="s">
        <v>84</v>
      </c>
      <c r="D1789" s="10" t="s">
        <v>93</v>
      </c>
      <c r="E1789" s="13">
        <v>14.0</v>
      </c>
      <c r="F1789" s="13">
        <v>8.0</v>
      </c>
      <c r="J1789" s="10" t="s">
        <v>553</v>
      </c>
    </row>
    <row r="1790">
      <c r="A1790" s="10" t="s">
        <v>542</v>
      </c>
      <c r="B1790" s="19">
        <v>0.12622685185185184</v>
      </c>
      <c r="C1790" s="10" t="s">
        <v>84</v>
      </c>
      <c r="D1790" s="10" t="s">
        <v>91</v>
      </c>
      <c r="E1790" s="13">
        <v>20.0</v>
      </c>
      <c r="F1790" s="16"/>
      <c r="H1790" s="10" t="s">
        <v>554</v>
      </c>
    </row>
    <row r="1791">
      <c r="A1791" s="10" t="s">
        <v>542</v>
      </c>
      <c r="B1791" s="19">
        <v>0.12680555555555556</v>
      </c>
      <c r="C1791" s="10" t="s">
        <v>66</v>
      </c>
      <c r="D1791" s="10" t="s">
        <v>89</v>
      </c>
      <c r="E1791" s="13">
        <v>23.0</v>
      </c>
      <c r="F1791" s="13">
        <v>17.0</v>
      </c>
      <c r="J1791" s="10" t="s">
        <v>171</v>
      </c>
    </row>
    <row r="1792">
      <c r="A1792" s="10" t="s">
        <v>542</v>
      </c>
      <c r="B1792" s="19">
        <v>0.126875</v>
      </c>
      <c r="C1792" s="10" t="s">
        <v>66</v>
      </c>
      <c r="D1792" s="10" t="s">
        <v>91</v>
      </c>
      <c r="E1792" s="13">
        <v>14.0</v>
      </c>
      <c r="F1792" s="16"/>
      <c r="H1792" s="10" t="s">
        <v>555</v>
      </c>
    </row>
    <row r="1793">
      <c r="A1793" s="10" t="s">
        <v>542</v>
      </c>
      <c r="B1793" s="19">
        <v>0.12715277777777778</v>
      </c>
      <c r="C1793" s="10" t="s">
        <v>70</v>
      </c>
      <c r="D1793" s="10" t="s">
        <v>93</v>
      </c>
      <c r="E1793" s="13">
        <v>18.0</v>
      </c>
      <c r="F1793" s="13">
        <v>12.0</v>
      </c>
      <c r="J1793" s="10" t="s">
        <v>421</v>
      </c>
    </row>
    <row r="1794">
      <c r="A1794" s="10" t="s">
        <v>542</v>
      </c>
      <c r="B1794" s="19">
        <v>0.12715277777777778</v>
      </c>
      <c r="C1794" s="10" t="s">
        <v>70</v>
      </c>
      <c r="D1794" s="10" t="s">
        <v>93</v>
      </c>
      <c r="E1794" s="13" t="s">
        <v>75</v>
      </c>
      <c r="F1794" s="13" t="s">
        <v>75</v>
      </c>
      <c r="J1794" s="10" t="s">
        <v>160</v>
      </c>
    </row>
    <row r="1795">
      <c r="A1795" s="10" t="s">
        <v>542</v>
      </c>
      <c r="B1795" s="19">
        <v>0.1273263888888889</v>
      </c>
      <c r="C1795" s="10" t="s">
        <v>70</v>
      </c>
      <c r="D1795" s="10" t="s">
        <v>91</v>
      </c>
      <c r="E1795" s="13">
        <v>9.0</v>
      </c>
      <c r="F1795" s="16"/>
      <c r="H1795" s="10" t="s">
        <v>556</v>
      </c>
    </row>
    <row r="1796">
      <c r="A1796" s="10" t="s">
        <v>542</v>
      </c>
      <c r="B1796" s="19">
        <v>0.12827546296296297</v>
      </c>
      <c r="C1796" s="10" t="s">
        <v>70</v>
      </c>
      <c r="D1796" s="10" t="s">
        <v>93</v>
      </c>
      <c r="E1796" s="13" t="s">
        <v>68</v>
      </c>
      <c r="F1796" s="13">
        <v>20.0</v>
      </c>
      <c r="G1796" s="10" t="s">
        <v>137</v>
      </c>
      <c r="J1796" s="10" t="s">
        <v>160</v>
      </c>
    </row>
    <row r="1797">
      <c r="A1797" s="10" t="s">
        <v>542</v>
      </c>
      <c r="B1797" s="19">
        <v>0.12827546296296297</v>
      </c>
      <c r="C1797" s="10" t="s">
        <v>70</v>
      </c>
      <c r="D1797" s="10" t="s">
        <v>93</v>
      </c>
      <c r="E1797" s="13">
        <v>14.0</v>
      </c>
      <c r="F1797" s="13">
        <v>8.0</v>
      </c>
      <c r="J1797" s="10" t="s">
        <v>557</v>
      </c>
    </row>
    <row r="1798">
      <c r="A1798" s="10" t="s">
        <v>542</v>
      </c>
      <c r="B1798" s="19">
        <v>0.12861111111111112</v>
      </c>
      <c r="C1798" s="10" t="s">
        <v>84</v>
      </c>
      <c r="D1798" s="10" t="s">
        <v>81</v>
      </c>
      <c r="E1798" s="13">
        <v>8.0</v>
      </c>
      <c r="F1798" s="13">
        <v>4.0</v>
      </c>
      <c r="J1798" s="10" t="s">
        <v>549</v>
      </c>
    </row>
    <row r="1799">
      <c r="A1799" s="10" t="s">
        <v>542</v>
      </c>
      <c r="B1799" s="19">
        <v>0.12885416666666666</v>
      </c>
      <c r="C1799" s="10" t="s">
        <v>70</v>
      </c>
      <c r="D1799" s="10" t="s">
        <v>91</v>
      </c>
      <c r="E1799" s="13">
        <v>7.0</v>
      </c>
      <c r="F1799" s="16"/>
      <c r="H1799" s="10" t="s">
        <v>558</v>
      </c>
    </row>
    <row r="1800">
      <c r="A1800" s="10" t="s">
        <v>542</v>
      </c>
      <c r="B1800" s="19">
        <v>0.12993055555555555</v>
      </c>
      <c r="C1800" s="10" t="s">
        <v>69</v>
      </c>
      <c r="D1800" s="10" t="s">
        <v>91</v>
      </c>
      <c r="E1800" s="13">
        <v>12.0</v>
      </c>
      <c r="F1800" s="16"/>
      <c r="H1800" s="10" t="s">
        <v>559</v>
      </c>
      <c r="J1800" s="10" t="s">
        <v>560</v>
      </c>
    </row>
    <row r="1801">
      <c r="A1801" s="10" t="s">
        <v>542</v>
      </c>
      <c r="B1801" s="19">
        <v>0.13123842592592594</v>
      </c>
      <c r="C1801" s="10" t="s">
        <v>82</v>
      </c>
      <c r="D1801" s="10" t="s">
        <v>89</v>
      </c>
      <c r="E1801" s="13">
        <v>26.0</v>
      </c>
      <c r="F1801" s="13">
        <v>19.0</v>
      </c>
      <c r="J1801" s="10" t="s">
        <v>229</v>
      </c>
    </row>
    <row r="1802">
      <c r="A1802" s="10" t="s">
        <v>542</v>
      </c>
      <c r="B1802" s="19">
        <v>0.13123842592592594</v>
      </c>
      <c r="C1802" s="10" t="s">
        <v>82</v>
      </c>
      <c r="D1802" s="10" t="s">
        <v>89</v>
      </c>
      <c r="E1802" s="13">
        <v>10.0</v>
      </c>
      <c r="F1802" s="13">
        <v>3.0</v>
      </c>
      <c r="J1802" s="10" t="s">
        <v>229</v>
      </c>
    </row>
    <row r="1803">
      <c r="A1803" s="10" t="s">
        <v>542</v>
      </c>
      <c r="B1803" s="19">
        <v>0.13123842592592594</v>
      </c>
      <c r="C1803" s="10" t="s">
        <v>82</v>
      </c>
      <c r="D1803" s="10" t="s">
        <v>89</v>
      </c>
      <c r="E1803" s="13">
        <v>16.0</v>
      </c>
      <c r="F1803" s="13">
        <v>9.0</v>
      </c>
      <c r="J1803" s="10" t="s">
        <v>229</v>
      </c>
    </row>
    <row r="1804">
      <c r="A1804" s="10" t="s">
        <v>542</v>
      </c>
      <c r="B1804" s="19">
        <v>0.13126157407407407</v>
      </c>
      <c r="C1804" s="10" t="s">
        <v>84</v>
      </c>
      <c r="D1804" s="10" t="s">
        <v>93</v>
      </c>
      <c r="E1804" s="13" t="s">
        <v>68</v>
      </c>
      <c r="F1804" s="13">
        <v>20.0</v>
      </c>
      <c r="G1804" s="10" t="s">
        <v>137</v>
      </c>
      <c r="J1804" s="10" t="s">
        <v>160</v>
      </c>
    </row>
    <row r="1805">
      <c r="A1805" s="10" t="s">
        <v>542</v>
      </c>
      <c r="B1805" s="19">
        <v>0.13126157407407407</v>
      </c>
      <c r="C1805" s="10" t="s">
        <v>84</v>
      </c>
      <c r="D1805" s="10" t="s">
        <v>93</v>
      </c>
      <c r="E1805" s="13">
        <v>13.0</v>
      </c>
      <c r="F1805" s="13">
        <v>7.0</v>
      </c>
      <c r="J1805" s="10" t="s">
        <v>561</v>
      </c>
    </row>
    <row r="1806">
      <c r="A1806" s="10" t="s">
        <v>542</v>
      </c>
      <c r="B1806" s="19">
        <v>0.13158564814814816</v>
      </c>
      <c r="C1806" s="10" t="s">
        <v>82</v>
      </c>
      <c r="D1806" s="10" t="s">
        <v>91</v>
      </c>
      <c r="E1806" s="13">
        <v>15.0</v>
      </c>
      <c r="F1806" s="16"/>
      <c r="H1806" s="10" t="s">
        <v>562</v>
      </c>
    </row>
    <row r="1807">
      <c r="A1807" s="10" t="s">
        <v>542</v>
      </c>
      <c r="B1807" s="19">
        <v>0.13207175925925926</v>
      </c>
      <c r="C1807" s="10" t="s">
        <v>74</v>
      </c>
      <c r="D1807" s="10" t="s">
        <v>93</v>
      </c>
      <c r="E1807" s="13">
        <v>10.0</v>
      </c>
      <c r="F1807" s="13">
        <v>4.0</v>
      </c>
      <c r="J1807" s="10" t="s">
        <v>197</v>
      </c>
    </row>
    <row r="1808">
      <c r="A1808" s="10" t="s">
        <v>542</v>
      </c>
      <c r="B1808" s="19">
        <v>0.13233796296296296</v>
      </c>
      <c r="C1808" s="10" t="s">
        <v>74</v>
      </c>
      <c r="D1808" s="10" t="s">
        <v>93</v>
      </c>
      <c r="E1808" s="13">
        <v>18.0</v>
      </c>
      <c r="F1808" s="13">
        <v>12.0</v>
      </c>
      <c r="J1808" s="10" t="s">
        <v>142</v>
      </c>
    </row>
    <row r="1809">
      <c r="A1809" s="10" t="s">
        <v>542</v>
      </c>
      <c r="B1809" s="19">
        <v>0.13246527777777778</v>
      </c>
      <c r="C1809" s="10" t="s">
        <v>74</v>
      </c>
      <c r="D1809" s="10" t="s">
        <v>91</v>
      </c>
      <c r="E1809" s="13">
        <v>19.0</v>
      </c>
      <c r="F1809" s="16"/>
      <c r="H1809" s="10" t="s">
        <v>551</v>
      </c>
      <c r="J1809" s="10" t="s">
        <v>491</v>
      </c>
    </row>
    <row r="1810">
      <c r="A1810" s="10" t="s">
        <v>542</v>
      </c>
      <c r="B1810" s="19">
        <v>0.13309027777777777</v>
      </c>
      <c r="C1810" s="10" t="s">
        <v>69</v>
      </c>
      <c r="D1810" s="10" t="s">
        <v>91</v>
      </c>
      <c r="E1810" s="13">
        <v>2.0</v>
      </c>
      <c r="F1810" s="16"/>
      <c r="H1810" s="10" t="s">
        <v>563</v>
      </c>
      <c r="J1810" s="10" t="s">
        <v>104</v>
      </c>
    </row>
    <row r="1811">
      <c r="A1811" s="10" t="s">
        <v>542</v>
      </c>
      <c r="B1811" s="19">
        <v>0.13380787037037037</v>
      </c>
      <c r="C1811" s="10" t="s">
        <v>84</v>
      </c>
      <c r="D1811" s="10" t="s">
        <v>93</v>
      </c>
      <c r="E1811" s="13" t="s">
        <v>75</v>
      </c>
      <c r="F1811" s="13" t="s">
        <v>75</v>
      </c>
      <c r="J1811" s="10" t="s">
        <v>85</v>
      </c>
    </row>
    <row r="1812">
      <c r="A1812" s="10" t="s">
        <v>542</v>
      </c>
      <c r="B1812" s="19">
        <v>0.13380787037037037</v>
      </c>
      <c r="C1812" s="10" t="s">
        <v>84</v>
      </c>
      <c r="D1812" s="10" t="s">
        <v>93</v>
      </c>
      <c r="E1812" s="13" t="s">
        <v>68</v>
      </c>
      <c r="F1812" s="13">
        <v>20.0</v>
      </c>
      <c r="G1812" s="10" t="s">
        <v>137</v>
      </c>
      <c r="J1812" s="10" t="s">
        <v>564</v>
      </c>
    </row>
    <row r="1813">
      <c r="A1813" s="10" t="s">
        <v>542</v>
      </c>
      <c r="B1813" s="19">
        <v>0.13435185185185186</v>
      </c>
      <c r="C1813" s="10" t="s">
        <v>84</v>
      </c>
      <c r="D1813" s="10" t="s">
        <v>91</v>
      </c>
      <c r="E1813" s="13">
        <v>41.0</v>
      </c>
      <c r="F1813" s="16"/>
      <c r="H1813" s="10" t="s">
        <v>565</v>
      </c>
      <c r="I1813" s="10">
        <v>1.0</v>
      </c>
      <c r="J1813" s="10" t="s">
        <v>119</v>
      </c>
    </row>
    <row r="1814">
      <c r="A1814" s="10" t="s">
        <v>542</v>
      </c>
      <c r="B1814" s="19">
        <v>0.13648148148148148</v>
      </c>
      <c r="C1814" s="10" t="s">
        <v>69</v>
      </c>
      <c r="D1814" s="10" t="s">
        <v>128</v>
      </c>
      <c r="E1814" s="13">
        <v>23.0</v>
      </c>
      <c r="F1814" s="13">
        <v>17.0</v>
      </c>
    </row>
    <row r="1815">
      <c r="A1815" s="10" t="s">
        <v>542</v>
      </c>
      <c r="B1815" s="19">
        <v>0.1370949074074074</v>
      </c>
      <c r="C1815" s="10" t="s">
        <v>84</v>
      </c>
      <c r="D1815" s="10" t="s">
        <v>120</v>
      </c>
      <c r="E1815" s="13" t="s">
        <v>75</v>
      </c>
      <c r="F1815" s="13" t="s">
        <v>75</v>
      </c>
      <c r="J1815" s="10" t="s">
        <v>566</v>
      </c>
    </row>
    <row r="1816">
      <c r="A1816" s="10" t="s">
        <v>542</v>
      </c>
      <c r="B1816" s="19">
        <v>0.13723379629629628</v>
      </c>
      <c r="C1816" s="10" t="s">
        <v>66</v>
      </c>
      <c r="D1816" s="10" t="s">
        <v>120</v>
      </c>
      <c r="E1816" s="13" t="s">
        <v>75</v>
      </c>
      <c r="F1816" s="13" t="s">
        <v>75</v>
      </c>
      <c r="J1816" s="10" t="s">
        <v>567</v>
      </c>
    </row>
    <row r="1817">
      <c r="A1817" s="10" t="s">
        <v>542</v>
      </c>
      <c r="B1817" s="19">
        <v>0.1430324074074074</v>
      </c>
      <c r="C1817" s="10" t="s">
        <v>69</v>
      </c>
      <c r="D1817" s="10" t="s">
        <v>120</v>
      </c>
      <c r="E1817" s="13">
        <v>10.0</v>
      </c>
      <c r="F1817" s="16"/>
      <c r="J1817" s="10" t="s">
        <v>568</v>
      </c>
    </row>
    <row r="1818">
      <c r="A1818" s="10" t="s">
        <v>542</v>
      </c>
      <c r="B1818" s="19">
        <v>0.1425</v>
      </c>
      <c r="C1818" s="10" t="s">
        <v>84</v>
      </c>
      <c r="D1818" s="10" t="s">
        <v>120</v>
      </c>
      <c r="E1818" s="13" t="s">
        <v>75</v>
      </c>
      <c r="F1818" s="13" t="s">
        <v>75</v>
      </c>
      <c r="J1818" s="10" t="s">
        <v>569</v>
      </c>
    </row>
    <row r="1819">
      <c r="A1819" s="10" t="s">
        <v>542</v>
      </c>
      <c r="B1819" s="19">
        <v>0.14282407407407408</v>
      </c>
      <c r="C1819" s="10" t="s">
        <v>69</v>
      </c>
      <c r="D1819" s="10" t="s">
        <v>79</v>
      </c>
      <c r="E1819" s="13">
        <v>22.0</v>
      </c>
      <c r="F1819" s="13">
        <v>19.0</v>
      </c>
    </row>
    <row r="1820">
      <c r="A1820" s="10" t="s">
        <v>542</v>
      </c>
      <c r="B1820" s="19">
        <v>0.14364583333333333</v>
      </c>
      <c r="C1820" s="10" t="s">
        <v>70</v>
      </c>
      <c r="D1820" s="10" t="s">
        <v>87</v>
      </c>
      <c r="E1820" s="13" t="s">
        <v>68</v>
      </c>
      <c r="F1820" s="13">
        <v>20.0</v>
      </c>
    </row>
    <row r="1821">
      <c r="A1821" s="10" t="s">
        <v>542</v>
      </c>
      <c r="B1821" s="19">
        <v>0.1436574074074074</v>
      </c>
      <c r="C1821" s="10" t="s">
        <v>82</v>
      </c>
      <c r="D1821" s="10" t="s">
        <v>87</v>
      </c>
      <c r="E1821" s="13" t="s">
        <v>88</v>
      </c>
      <c r="F1821" s="13">
        <v>1.0</v>
      </c>
    </row>
    <row r="1822">
      <c r="A1822" s="10" t="s">
        <v>542</v>
      </c>
      <c r="B1822" s="19">
        <v>0.1438773148148148</v>
      </c>
      <c r="C1822" s="10" t="s">
        <v>69</v>
      </c>
      <c r="D1822" s="10" t="s">
        <v>87</v>
      </c>
      <c r="E1822" s="13">
        <v>22.0</v>
      </c>
      <c r="F1822" s="13">
        <v>18.0</v>
      </c>
    </row>
    <row r="1823">
      <c r="A1823" s="10" t="s">
        <v>542</v>
      </c>
      <c r="B1823" s="19">
        <v>0.1438773148148148</v>
      </c>
      <c r="C1823" s="10" t="s">
        <v>72</v>
      </c>
      <c r="D1823" s="10" t="s">
        <v>87</v>
      </c>
      <c r="E1823" s="13">
        <v>21.0</v>
      </c>
      <c r="F1823" s="13">
        <v>18.0</v>
      </c>
    </row>
    <row r="1824">
      <c r="A1824" s="10" t="s">
        <v>542</v>
      </c>
      <c r="B1824" s="19">
        <v>0.14401620370370372</v>
      </c>
      <c r="C1824" s="10" t="s">
        <v>84</v>
      </c>
      <c r="D1824" s="10" t="s">
        <v>87</v>
      </c>
      <c r="E1824" s="13">
        <v>15.0</v>
      </c>
      <c r="F1824" s="13">
        <v>13.0</v>
      </c>
    </row>
    <row r="1825">
      <c r="A1825" s="10" t="s">
        <v>542</v>
      </c>
      <c r="B1825" s="19">
        <v>0.14417824074074073</v>
      </c>
      <c r="C1825" s="10" t="s">
        <v>74</v>
      </c>
      <c r="D1825" s="10" t="s">
        <v>87</v>
      </c>
      <c r="E1825" s="13">
        <v>9.0</v>
      </c>
      <c r="F1825" s="13">
        <v>5.0</v>
      </c>
    </row>
    <row r="1826">
      <c r="A1826" s="10" t="s">
        <v>542</v>
      </c>
      <c r="B1826" s="19">
        <v>0.1442013888888889</v>
      </c>
      <c r="C1826" s="10" t="s">
        <v>66</v>
      </c>
      <c r="D1826" s="10" t="s">
        <v>87</v>
      </c>
      <c r="E1826" s="13">
        <v>6.0</v>
      </c>
      <c r="F1826" s="13">
        <v>6.0</v>
      </c>
    </row>
    <row r="1827">
      <c r="A1827" s="10" t="s">
        <v>542</v>
      </c>
      <c r="B1827" s="19">
        <v>0.1449074074074074</v>
      </c>
      <c r="C1827" s="10" t="s">
        <v>70</v>
      </c>
      <c r="D1827" s="10" t="s">
        <v>126</v>
      </c>
      <c r="E1827" s="13">
        <v>20.0</v>
      </c>
      <c r="F1827" s="13">
        <v>17.0</v>
      </c>
    </row>
    <row r="1828">
      <c r="A1828" s="10" t="s">
        <v>542</v>
      </c>
      <c r="B1828" s="19">
        <v>0.14526620370370372</v>
      </c>
      <c r="C1828" s="10" t="s">
        <v>69</v>
      </c>
      <c r="D1828" s="10" t="s">
        <v>91</v>
      </c>
      <c r="E1828" s="13">
        <v>5.0</v>
      </c>
      <c r="F1828" s="16"/>
      <c r="H1828" s="10" t="s">
        <v>570</v>
      </c>
      <c r="J1828" s="10" t="s">
        <v>263</v>
      </c>
    </row>
    <row r="1829">
      <c r="A1829" s="10" t="s">
        <v>542</v>
      </c>
      <c r="B1829" s="19">
        <v>0.14591435185185186</v>
      </c>
      <c r="C1829" s="10" t="s">
        <v>72</v>
      </c>
      <c r="D1829" s="10" t="s">
        <v>91</v>
      </c>
      <c r="E1829" s="13">
        <v>1.0</v>
      </c>
      <c r="F1829" s="16"/>
      <c r="H1829" s="10" t="s">
        <v>571</v>
      </c>
      <c r="J1829" s="10" t="s">
        <v>189</v>
      </c>
    </row>
    <row r="1830">
      <c r="A1830" s="10" t="s">
        <v>542</v>
      </c>
      <c r="B1830" s="19">
        <v>0.14662037037037037</v>
      </c>
      <c r="C1830" s="10" t="s">
        <v>69</v>
      </c>
      <c r="D1830" s="10" t="s">
        <v>100</v>
      </c>
      <c r="E1830" s="13">
        <v>20.0</v>
      </c>
      <c r="F1830" s="13">
        <v>16.0</v>
      </c>
      <c r="H1830" s="10" t="s">
        <v>572</v>
      </c>
      <c r="J1830" s="10" t="s">
        <v>573</v>
      </c>
    </row>
    <row r="1831">
      <c r="A1831" s="10" t="s">
        <v>542</v>
      </c>
      <c r="B1831" s="19">
        <v>0.1466435185185185</v>
      </c>
      <c r="C1831" s="10" t="s">
        <v>82</v>
      </c>
      <c r="D1831" s="10" t="s">
        <v>100</v>
      </c>
      <c r="E1831" s="13" t="s">
        <v>75</v>
      </c>
      <c r="F1831" s="13" t="s">
        <v>75</v>
      </c>
      <c r="H1831" s="10" t="s">
        <v>574</v>
      </c>
      <c r="J1831" s="10" t="s">
        <v>573</v>
      </c>
    </row>
    <row r="1832">
      <c r="A1832" s="10" t="s">
        <v>542</v>
      </c>
      <c r="B1832" s="19">
        <v>0.14667824074074073</v>
      </c>
      <c r="C1832" s="10" t="s">
        <v>84</v>
      </c>
      <c r="D1832" s="10" t="s">
        <v>100</v>
      </c>
      <c r="E1832" s="13" t="s">
        <v>88</v>
      </c>
      <c r="F1832" s="13">
        <v>1.0</v>
      </c>
      <c r="H1832" s="10" t="s">
        <v>575</v>
      </c>
      <c r="J1832" s="10" t="s">
        <v>573</v>
      </c>
    </row>
    <row r="1833">
      <c r="A1833" s="10" t="s">
        <v>542</v>
      </c>
      <c r="B1833" s="19">
        <v>0.14747685185185186</v>
      </c>
      <c r="C1833" s="10" t="s">
        <v>72</v>
      </c>
      <c r="D1833" s="10" t="s">
        <v>100</v>
      </c>
      <c r="E1833" s="13">
        <v>8.0</v>
      </c>
      <c r="F1833" s="13">
        <v>5.0</v>
      </c>
      <c r="H1833" s="10" t="s">
        <v>576</v>
      </c>
      <c r="J1833" s="10" t="s">
        <v>573</v>
      </c>
    </row>
    <row r="1834">
      <c r="A1834" s="10" t="s">
        <v>542</v>
      </c>
      <c r="B1834" s="19">
        <v>0.14747685185185186</v>
      </c>
      <c r="C1834" s="10" t="s">
        <v>66</v>
      </c>
      <c r="D1834" s="10" t="s">
        <v>100</v>
      </c>
      <c r="E1834" s="13">
        <v>12.0</v>
      </c>
      <c r="F1834" s="13">
        <v>11.0</v>
      </c>
      <c r="H1834" s="10" t="s">
        <v>577</v>
      </c>
      <c r="J1834" s="10" t="s">
        <v>573</v>
      </c>
    </row>
    <row r="1835">
      <c r="A1835" s="10" t="s">
        <v>542</v>
      </c>
      <c r="B1835" s="19">
        <v>0.14842592592592593</v>
      </c>
      <c r="C1835" s="10" t="s">
        <v>84</v>
      </c>
      <c r="D1835" s="10" t="s">
        <v>93</v>
      </c>
      <c r="E1835" s="13" t="s">
        <v>75</v>
      </c>
      <c r="F1835" s="13" t="s">
        <v>75</v>
      </c>
      <c r="J1835" s="10" t="s">
        <v>85</v>
      </c>
    </row>
    <row r="1836">
      <c r="A1836" s="10" t="s">
        <v>542</v>
      </c>
      <c r="B1836" s="19">
        <v>0.14842592592592593</v>
      </c>
      <c r="C1836" s="10" t="s">
        <v>84</v>
      </c>
      <c r="D1836" s="10" t="s">
        <v>93</v>
      </c>
      <c r="E1836" s="13" t="s">
        <v>68</v>
      </c>
      <c r="F1836" s="13">
        <v>20.0</v>
      </c>
      <c r="G1836" s="10" t="s">
        <v>137</v>
      </c>
      <c r="J1836" s="10" t="s">
        <v>564</v>
      </c>
    </row>
    <row r="1837">
      <c r="A1837" s="10" t="s">
        <v>542</v>
      </c>
      <c r="B1837" s="19">
        <v>0.14885416666666668</v>
      </c>
      <c r="C1837" s="10" t="s">
        <v>84</v>
      </c>
      <c r="D1837" s="10" t="s">
        <v>91</v>
      </c>
      <c r="E1837" s="13">
        <v>27.0</v>
      </c>
      <c r="F1837" s="16"/>
      <c r="H1837" s="10" t="s">
        <v>578</v>
      </c>
    </row>
    <row r="1838">
      <c r="A1838" s="10" t="s">
        <v>542</v>
      </c>
      <c r="B1838" s="19">
        <v>0.1491550925925926</v>
      </c>
      <c r="C1838" s="10" t="s">
        <v>74</v>
      </c>
      <c r="D1838" s="10" t="s">
        <v>93</v>
      </c>
      <c r="E1838" s="13">
        <v>25.0</v>
      </c>
      <c r="F1838" s="13">
        <v>19.0</v>
      </c>
      <c r="J1838" s="10" t="s">
        <v>142</v>
      </c>
    </row>
    <row r="1839">
      <c r="A1839" s="10" t="s">
        <v>542</v>
      </c>
      <c r="B1839" s="19">
        <v>0.1492476851851852</v>
      </c>
      <c r="C1839" s="10" t="s">
        <v>74</v>
      </c>
      <c r="D1839" s="10" t="s">
        <v>91</v>
      </c>
      <c r="E1839" s="13">
        <v>16.0</v>
      </c>
      <c r="F1839" s="16"/>
      <c r="H1839" s="10" t="s">
        <v>579</v>
      </c>
    </row>
    <row r="1840">
      <c r="A1840" s="10" t="s">
        <v>542</v>
      </c>
      <c r="B1840" s="19">
        <v>0.149375</v>
      </c>
      <c r="C1840" s="10" t="s">
        <v>74</v>
      </c>
      <c r="D1840" s="10" t="s">
        <v>93</v>
      </c>
      <c r="E1840" s="13">
        <v>16.0</v>
      </c>
      <c r="F1840" s="13">
        <v>10.0</v>
      </c>
      <c r="J1840" s="10" t="s">
        <v>197</v>
      </c>
    </row>
    <row r="1841">
      <c r="A1841" s="10" t="s">
        <v>542</v>
      </c>
      <c r="B1841" s="19">
        <v>0.14940972222222224</v>
      </c>
      <c r="C1841" s="10" t="s">
        <v>74</v>
      </c>
      <c r="D1841" s="10" t="s">
        <v>91</v>
      </c>
      <c r="E1841" s="13">
        <v>6.0</v>
      </c>
      <c r="F1841" s="16"/>
      <c r="H1841" s="10" t="s">
        <v>580</v>
      </c>
    </row>
    <row r="1842">
      <c r="A1842" s="10" t="s">
        <v>542</v>
      </c>
      <c r="B1842" s="19">
        <v>0.1512962962962963</v>
      </c>
      <c r="C1842" s="10" t="s">
        <v>70</v>
      </c>
      <c r="D1842" s="10" t="s">
        <v>93</v>
      </c>
      <c r="E1842" s="13" t="s">
        <v>75</v>
      </c>
      <c r="F1842" s="13" t="s">
        <v>75</v>
      </c>
      <c r="J1842" s="10" t="s">
        <v>85</v>
      </c>
    </row>
    <row r="1843">
      <c r="A1843" s="10" t="s">
        <v>542</v>
      </c>
      <c r="B1843" s="19">
        <v>0.1512962962962963</v>
      </c>
      <c r="C1843" s="10" t="s">
        <v>70</v>
      </c>
      <c r="D1843" s="10" t="s">
        <v>93</v>
      </c>
      <c r="E1843" s="13">
        <v>25.0</v>
      </c>
      <c r="F1843" s="13">
        <v>19.0</v>
      </c>
      <c r="J1843" s="10" t="s">
        <v>204</v>
      </c>
    </row>
    <row r="1844">
      <c r="A1844" s="10" t="s">
        <v>542</v>
      </c>
      <c r="B1844" s="19">
        <v>0.15138888888888888</v>
      </c>
      <c r="C1844" s="10" t="s">
        <v>70</v>
      </c>
      <c r="D1844" s="10" t="s">
        <v>93</v>
      </c>
      <c r="E1844" s="13" t="s">
        <v>75</v>
      </c>
      <c r="F1844" s="13" t="s">
        <v>75</v>
      </c>
      <c r="J1844" s="10" t="s">
        <v>85</v>
      </c>
    </row>
    <row r="1845">
      <c r="A1845" s="10" t="s">
        <v>542</v>
      </c>
      <c r="B1845" s="19">
        <v>0.15138888888888888</v>
      </c>
      <c r="C1845" s="10" t="s">
        <v>70</v>
      </c>
      <c r="D1845" s="10" t="s">
        <v>93</v>
      </c>
      <c r="E1845" s="13">
        <v>13.0</v>
      </c>
      <c r="F1845" s="13">
        <v>7.0</v>
      </c>
      <c r="J1845" s="10" t="s">
        <v>294</v>
      </c>
    </row>
    <row r="1846">
      <c r="A1846" s="10" t="s">
        <v>542</v>
      </c>
      <c r="B1846" s="19">
        <v>0.1514814814814815</v>
      </c>
      <c r="C1846" s="10" t="s">
        <v>70</v>
      </c>
      <c r="D1846" s="10" t="s">
        <v>91</v>
      </c>
      <c r="E1846" s="13">
        <v>6.0</v>
      </c>
      <c r="F1846" s="16"/>
      <c r="H1846" s="10" t="s">
        <v>581</v>
      </c>
    </row>
    <row r="1847">
      <c r="A1847" s="10" t="s">
        <v>542</v>
      </c>
      <c r="B1847" s="19">
        <v>0.1515277777777778</v>
      </c>
      <c r="C1847" s="10" t="s">
        <v>70</v>
      </c>
      <c r="D1847" s="10" t="s">
        <v>91</v>
      </c>
      <c r="E1847" s="13">
        <v>8.0</v>
      </c>
      <c r="F1847" s="16"/>
      <c r="H1847" s="10" t="s">
        <v>582</v>
      </c>
    </row>
    <row r="1848">
      <c r="A1848" s="10" t="s">
        <v>542</v>
      </c>
      <c r="B1848" s="19">
        <v>0.15199074074074073</v>
      </c>
      <c r="C1848" s="10" t="s">
        <v>82</v>
      </c>
      <c r="D1848" s="10" t="s">
        <v>91</v>
      </c>
      <c r="E1848" s="13">
        <v>6.0</v>
      </c>
      <c r="F1848" s="16"/>
      <c r="H1848" s="10" t="s">
        <v>581</v>
      </c>
      <c r="J1848" s="10" t="s">
        <v>481</v>
      </c>
    </row>
    <row r="1849">
      <c r="A1849" s="10" t="s">
        <v>542</v>
      </c>
      <c r="B1849" s="19">
        <v>0.1522800925925926</v>
      </c>
      <c r="C1849" s="10" t="s">
        <v>69</v>
      </c>
      <c r="D1849" s="10" t="s">
        <v>93</v>
      </c>
      <c r="E1849" s="13">
        <v>17.0</v>
      </c>
      <c r="F1849" s="13">
        <v>12.0</v>
      </c>
      <c r="J1849" s="10" t="s">
        <v>382</v>
      </c>
    </row>
    <row r="1850">
      <c r="A1850" s="10" t="s">
        <v>542</v>
      </c>
      <c r="B1850" s="19">
        <v>0.15234953703703705</v>
      </c>
      <c r="C1850" s="10" t="s">
        <v>69</v>
      </c>
      <c r="D1850" s="10" t="s">
        <v>91</v>
      </c>
      <c r="E1850" s="13">
        <v>9.0</v>
      </c>
      <c r="F1850" s="16"/>
      <c r="H1850" s="10" t="s">
        <v>583</v>
      </c>
    </row>
    <row r="1851">
      <c r="A1851" s="10" t="s">
        <v>542</v>
      </c>
      <c r="B1851" s="19">
        <v>0.15296296296296297</v>
      </c>
      <c r="C1851" s="10" t="s">
        <v>72</v>
      </c>
      <c r="D1851" s="10" t="s">
        <v>93</v>
      </c>
      <c r="E1851" s="13">
        <v>12.0</v>
      </c>
      <c r="F1851" s="13">
        <v>7.0</v>
      </c>
      <c r="J1851" s="10" t="s">
        <v>136</v>
      </c>
    </row>
    <row r="1852">
      <c r="A1852" s="10" t="s">
        <v>542</v>
      </c>
      <c r="B1852" s="19">
        <v>0.15305555555555556</v>
      </c>
      <c r="C1852" s="10" t="s">
        <v>72</v>
      </c>
      <c r="D1852" s="10" t="s">
        <v>93</v>
      </c>
      <c r="E1852" s="13" t="s">
        <v>88</v>
      </c>
      <c r="F1852" s="13">
        <v>1.0</v>
      </c>
      <c r="J1852" s="10" t="s">
        <v>136</v>
      </c>
    </row>
    <row r="1853">
      <c r="A1853" s="10" t="s">
        <v>542</v>
      </c>
      <c r="B1853" s="19">
        <v>0.1541435185185185</v>
      </c>
      <c r="C1853" s="10" t="s">
        <v>84</v>
      </c>
      <c r="D1853" s="10" t="s">
        <v>584</v>
      </c>
      <c r="E1853" s="13">
        <v>24.0</v>
      </c>
      <c r="F1853" s="13">
        <v>19.0</v>
      </c>
      <c r="J1853" s="10" t="s">
        <v>585</v>
      </c>
    </row>
    <row r="1854">
      <c r="A1854" s="10" t="s">
        <v>542</v>
      </c>
      <c r="B1854" s="19">
        <v>0.15474537037037037</v>
      </c>
      <c r="C1854" s="10" t="s">
        <v>70</v>
      </c>
      <c r="D1854" s="10" t="s">
        <v>93</v>
      </c>
      <c r="E1854" s="13">
        <v>14.0</v>
      </c>
      <c r="F1854" s="13">
        <v>8.0</v>
      </c>
      <c r="J1854" s="10" t="s">
        <v>251</v>
      </c>
    </row>
    <row r="1855">
      <c r="A1855" s="10" t="s">
        <v>542</v>
      </c>
      <c r="B1855" s="19">
        <v>0.15486111111111112</v>
      </c>
      <c r="C1855" s="10" t="s">
        <v>70</v>
      </c>
      <c r="D1855" s="10" t="s">
        <v>91</v>
      </c>
      <c r="E1855" s="13">
        <v>8.0</v>
      </c>
      <c r="F1855" s="16"/>
      <c r="H1855" s="10" t="s">
        <v>582</v>
      </c>
    </row>
    <row r="1856">
      <c r="A1856" s="10" t="s">
        <v>542</v>
      </c>
      <c r="B1856" s="19">
        <v>0.1553587962962963</v>
      </c>
      <c r="C1856" s="10" t="s">
        <v>84</v>
      </c>
      <c r="D1856" s="10" t="s">
        <v>93</v>
      </c>
      <c r="E1856" s="13" t="s">
        <v>88</v>
      </c>
      <c r="F1856" s="13">
        <v>1.0</v>
      </c>
      <c r="J1856" s="10" t="s">
        <v>85</v>
      </c>
    </row>
    <row r="1857">
      <c r="A1857" s="10" t="s">
        <v>542</v>
      </c>
      <c r="B1857" s="19">
        <v>0.1553587962962963</v>
      </c>
      <c r="C1857" s="10" t="s">
        <v>84</v>
      </c>
      <c r="D1857" s="10" t="s">
        <v>93</v>
      </c>
      <c r="E1857" s="13" t="s">
        <v>68</v>
      </c>
      <c r="F1857" s="13">
        <v>20.0</v>
      </c>
      <c r="G1857" s="10" t="s">
        <v>137</v>
      </c>
      <c r="J1857" s="10" t="s">
        <v>564</v>
      </c>
    </row>
    <row r="1858">
      <c r="A1858" s="10" t="s">
        <v>542</v>
      </c>
      <c r="B1858" s="19">
        <v>0.15572916666666667</v>
      </c>
      <c r="C1858" s="10" t="s">
        <v>84</v>
      </c>
      <c r="D1858" s="10" t="s">
        <v>91</v>
      </c>
      <c r="E1858" s="13">
        <v>23.0</v>
      </c>
      <c r="F1858" s="16"/>
      <c r="H1858" s="10" t="s">
        <v>586</v>
      </c>
      <c r="I1858" s="10">
        <v>1.0</v>
      </c>
      <c r="J1858" s="10" t="s">
        <v>119</v>
      </c>
    </row>
    <row r="1859">
      <c r="A1859" s="10" t="s">
        <v>542</v>
      </c>
      <c r="B1859" s="19">
        <v>0.1569212962962963</v>
      </c>
      <c r="C1859" s="10" t="s">
        <v>74</v>
      </c>
      <c r="D1859" s="10" t="s">
        <v>93</v>
      </c>
      <c r="E1859" s="13">
        <v>14.0</v>
      </c>
      <c r="F1859" s="13">
        <v>8.0</v>
      </c>
      <c r="J1859" s="10" t="s">
        <v>142</v>
      </c>
    </row>
    <row r="1860">
      <c r="A1860" s="10" t="s">
        <v>542</v>
      </c>
      <c r="B1860" s="19">
        <v>0.15702546296296296</v>
      </c>
      <c r="C1860" s="10" t="s">
        <v>74</v>
      </c>
      <c r="D1860" s="10" t="s">
        <v>91</v>
      </c>
      <c r="E1860" s="13">
        <v>12.0</v>
      </c>
      <c r="F1860" s="16"/>
      <c r="H1860" s="10" t="s">
        <v>587</v>
      </c>
    </row>
    <row r="1861">
      <c r="A1861" s="10" t="s">
        <v>542</v>
      </c>
      <c r="B1861" s="19">
        <v>0.15724537037037037</v>
      </c>
      <c r="C1861" s="10" t="s">
        <v>74</v>
      </c>
      <c r="D1861" s="10" t="s">
        <v>93</v>
      </c>
      <c r="E1861" s="13">
        <v>10.0</v>
      </c>
      <c r="F1861" s="13">
        <v>4.0</v>
      </c>
      <c r="J1861" s="10" t="s">
        <v>197</v>
      </c>
    </row>
    <row r="1862">
      <c r="A1862" s="10" t="s">
        <v>542</v>
      </c>
      <c r="B1862" s="19">
        <v>0.15796296296296297</v>
      </c>
      <c r="C1862" s="10" t="s">
        <v>66</v>
      </c>
      <c r="D1862" s="10" t="s">
        <v>93</v>
      </c>
      <c r="E1862" s="13">
        <v>26.0</v>
      </c>
      <c r="F1862" s="13">
        <v>19.0</v>
      </c>
      <c r="J1862" s="10" t="s">
        <v>588</v>
      </c>
    </row>
    <row r="1863">
      <c r="A1863" s="10" t="s">
        <v>542</v>
      </c>
      <c r="B1863" s="19">
        <v>0.15806712962962963</v>
      </c>
      <c r="C1863" s="10" t="s">
        <v>66</v>
      </c>
      <c r="D1863" s="10" t="s">
        <v>91</v>
      </c>
      <c r="E1863" s="13">
        <v>13.0</v>
      </c>
      <c r="F1863" s="16"/>
      <c r="H1863" s="10" t="s">
        <v>589</v>
      </c>
    </row>
    <row r="1864">
      <c r="A1864" s="10" t="s">
        <v>542</v>
      </c>
      <c r="B1864" s="19">
        <v>0.15859953703703702</v>
      </c>
      <c r="C1864" s="10" t="s">
        <v>82</v>
      </c>
      <c r="D1864" s="10" t="s">
        <v>89</v>
      </c>
      <c r="E1864" s="13">
        <v>8.0</v>
      </c>
      <c r="F1864" s="13">
        <v>2.0</v>
      </c>
      <c r="J1864" s="10" t="s">
        <v>229</v>
      </c>
    </row>
    <row r="1865">
      <c r="A1865" s="10" t="s">
        <v>542</v>
      </c>
      <c r="B1865" s="19">
        <v>0.15862268518518519</v>
      </c>
      <c r="C1865" s="10" t="s">
        <v>82</v>
      </c>
      <c r="D1865" s="10" t="s">
        <v>89</v>
      </c>
      <c r="E1865" s="13">
        <v>25.0</v>
      </c>
      <c r="F1865" s="13">
        <v>19.0</v>
      </c>
      <c r="J1865" s="10" t="s">
        <v>229</v>
      </c>
    </row>
    <row r="1866">
      <c r="A1866" s="10" t="s">
        <v>542</v>
      </c>
      <c r="B1866" s="19">
        <v>0.15866898148148148</v>
      </c>
      <c r="C1866" s="10" t="s">
        <v>82</v>
      </c>
      <c r="D1866" s="10" t="s">
        <v>89</v>
      </c>
      <c r="E1866" s="13">
        <v>22.0</v>
      </c>
      <c r="F1866" s="13">
        <v>16.0</v>
      </c>
      <c r="J1866" s="10" t="s">
        <v>229</v>
      </c>
    </row>
    <row r="1867">
      <c r="A1867" s="10" t="s">
        <v>542</v>
      </c>
      <c r="B1867" s="19">
        <v>0.15877314814814814</v>
      </c>
      <c r="C1867" s="10" t="s">
        <v>82</v>
      </c>
      <c r="D1867" s="10" t="s">
        <v>91</v>
      </c>
      <c r="E1867" s="13">
        <v>9.0</v>
      </c>
      <c r="F1867" s="16"/>
      <c r="H1867" s="10" t="s">
        <v>590</v>
      </c>
    </row>
    <row r="1868">
      <c r="A1868" s="10" t="s">
        <v>542</v>
      </c>
      <c r="B1868" s="19">
        <v>0.15931712962962963</v>
      </c>
      <c r="C1868" s="10" t="s">
        <v>70</v>
      </c>
      <c r="D1868" s="10" t="s">
        <v>93</v>
      </c>
      <c r="E1868" s="13" t="s">
        <v>88</v>
      </c>
      <c r="F1868" s="13">
        <v>1.0</v>
      </c>
      <c r="J1868" s="10" t="s">
        <v>148</v>
      </c>
    </row>
    <row r="1869">
      <c r="A1869" s="10" t="s">
        <v>542</v>
      </c>
      <c r="B1869" s="19">
        <v>0.15942129629629628</v>
      </c>
      <c r="C1869" s="10" t="s">
        <v>70</v>
      </c>
      <c r="D1869" s="10" t="s">
        <v>93</v>
      </c>
      <c r="E1869" s="13">
        <v>17.0</v>
      </c>
      <c r="F1869" s="13">
        <v>11.0</v>
      </c>
      <c r="J1869" s="10" t="s">
        <v>99</v>
      </c>
    </row>
    <row r="1870">
      <c r="A1870" s="10" t="s">
        <v>542</v>
      </c>
      <c r="B1870" s="19">
        <v>0.15949074074074074</v>
      </c>
      <c r="C1870" s="10" t="s">
        <v>70</v>
      </c>
      <c r="D1870" s="10" t="s">
        <v>91</v>
      </c>
      <c r="E1870" s="13">
        <v>8.0</v>
      </c>
      <c r="F1870" s="16"/>
      <c r="H1870" s="10" t="s">
        <v>582</v>
      </c>
    </row>
    <row r="1871">
      <c r="A1871" s="10" t="s">
        <v>542</v>
      </c>
      <c r="B1871" s="19">
        <v>0.15983796296296296</v>
      </c>
      <c r="C1871" s="10" t="s">
        <v>70</v>
      </c>
      <c r="D1871" s="10" t="s">
        <v>93</v>
      </c>
      <c r="E1871" s="13" t="s">
        <v>88</v>
      </c>
      <c r="F1871" s="13">
        <v>1.0</v>
      </c>
      <c r="J1871" s="10" t="s">
        <v>99</v>
      </c>
    </row>
    <row r="1872">
      <c r="A1872" s="10" t="s">
        <v>542</v>
      </c>
      <c r="B1872" s="19">
        <v>0.16050925925925927</v>
      </c>
      <c r="C1872" s="10" t="s">
        <v>72</v>
      </c>
      <c r="D1872" s="10" t="s">
        <v>93</v>
      </c>
      <c r="E1872" s="13">
        <v>23.0</v>
      </c>
      <c r="F1872" s="13">
        <v>18.0</v>
      </c>
      <c r="J1872" s="10" t="s">
        <v>136</v>
      </c>
    </row>
    <row r="1873">
      <c r="A1873" s="10" t="s">
        <v>542</v>
      </c>
      <c r="B1873" s="19">
        <v>0.160625</v>
      </c>
      <c r="C1873" s="10" t="s">
        <v>72</v>
      </c>
      <c r="D1873" s="10" t="s">
        <v>91</v>
      </c>
      <c r="E1873" s="13">
        <v>7.0</v>
      </c>
      <c r="F1873" s="16"/>
      <c r="H1873" s="10" t="s">
        <v>591</v>
      </c>
    </row>
    <row r="1874">
      <c r="A1874" s="10" t="s">
        <v>542</v>
      </c>
      <c r="B1874" s="19">
        <v>0.16074074074074074</v>
      </c>
      <c r="C1874" s="10" t="s">
        <v>72</v>
      </c>
      <c r="D1874" s="10" t="s">
        <v>93</v>
      </c>
      <c r="E1874" s="13">
        <v>21.0</v>
      </c>
      <c r="F1874" s="13">
        <v>16.0</v>
      </c>
      <c r="J1874" s="10" t="s">
        <v>136</v>
      </c>
    </row>
    <row r="1875">
      <c r="A1875" s="10" t="s">
        <v>542</v>
      </c>
      <c r="B1875" s="19">
        <v>0.1608101851851852</v>
      </c>
      <c r="C1875" s="10" t="s">
        <v>72</v>
      </c>
      <c r="D1875" s="10" t="s">
        <v>91</v>
      </c>
      <c r="E1875" s="13">
        <v>7.0</v>
      </c>
      <c r="F1875" s="16"/>
      <c r="H1875" s="10" t="s">
        <v>591</v>
      </c>
      <c r="I1875" s="10">
        <v>1.0</v>
      </c>
      <c r="J1875" s="10" t="s">
        <v>119</v>
      </c>
    </row>
    <row r="1876">
      <c r="A1876" s="10" t="s">
        <v>542</v>
      </c>
      <c r="B1876" s="19">
        <v>0.16193287037037038</v>
      </c>
      <c r="C1876" s="10" t="s">
        <v>69</v>
      </c>
      <c r="D1876" s="10" t="s">
        <v>120</v>
      </c>
      <c r="E1876" s="13">
        <v>14.0</v>
      </c>
      <c r="F1876" s="16"/>
      <c r="J1876" s="10" t="s">
        <v>592</v>
      </c>
    </row>
    <row r="1877">
      <c r="A1877" s="10" t="s">
        <v>593</v>
      </c>
      <c r="B1877" s="19">
        <v>0.009027777777777777</v>
      </c>
      <c r="C1877" s="10" t="s">
        <v>74</v>
      </c>
      <c r="D1877" s="10" t="s">
        <v>87</v>
      </c>
      <c r="E1877" s="13">
        <v>23.0</v>
      </c>
      <c r="F1877" s="13">
        <v>19.0</v>
      </c>
    </row>
    <row r="1878">
      <c r="A1878" s="10" t="s">
        <v>593</v>
      </c>
      <c r="B1878" s="19">
        <v>0.009050925925925926</v>
      </c>
      <c r="C1878" s="10" t="s">
        <v>82</v>
      </c>
      <c r="D1878" s="10" t="s">
        <v>87</v>
      </c>
      <c r="E1878" s="13">
        <v>20.0</v>
      </c>
      <c r="F1878" s="13">
        <v>19.0</v>
      </c>
    </row>
    <row r="1879">
      <c r="A1879" s="10" t="s">
        <v>593</v>
      </c>
      <c r="B1879" s="19">
        <v>0.009131944444444444</v>
      </c>
      <c r="C1879" s="10" t="s">
        <v>69</v>
      </c>
      <c r="D1879" s="10" t="s">
        <v>87</v>
      </c>
      <c r="E1879" s="13">
        <v>19.0</v>
      </c>
      <c r="F1879" s="13">
        <v>15.0</v>
      </c>
    </row>
    <row r="1880">
      <c r="A1880" s="10" t="s">
        <v>593</v>
      </c>
      <c r="B1880" s="19">
        <v>0.009236111111111112</v>
      </c>
      <c r="C1880" s="10" t="s">
        <v>70</v>
      </c>
      <c r="D1880" s="10" t="s">
        <v>87</v>
      </c>
      <c r="E1880" s="13">
        <v>14.0</v>
      </c>
      <c r="F1880" s="13">
        <v>10.0</v>
      </c>
    </row>
    <row r="1881">
      <c r="A1881" s="10" t="s">
        <v>593</v>
      </c>
      <c r="B1881" s="19">
        <v>0.009247685185185185</v>
      </c>
      <c r="C1881" s="10" t="s">
        <v>72</v>
      </c>
      <c r="D1881" s="10" t="s">
        <v>87</v>
      </c>
      <c r="E1881" s="13">
        <v>14.0</v>
      </c>
      <c r="F1881" s="13">
        <v>17.0</v>
      </c>
    </row>
    <row r="1882">
      <c r="A1882" s="10" t="s">
        <v>593</v>
      </c>
      <c r="B1882" s="19">
        <v>0.009467592592592593</v>
      </c>
      <c r="C1882" s="10" t="s">
        <v>66</v>
      </c>
      <c r="D1882" s="10" t="s">
        <v>87</v>
      </c>
      <c r="E1882" s="13">
        <v>8.0</v>
      </c>
      <c r="F1882" s="13">
        <v>8.0</v>
      </c>
    </row>
    <row r="1883">
      <c r="A1883" s="10" t="s">
        <v>593</v>
      </c>
      <c r="B1883" s="19">
        <v>0.009479166666666667</v>
      </c>
      <c r="C1883" s="10" t="s">
        <v>84</v>
      </c>
      <c r="D1883" s="10" t="s">
        <v>87</v>
      </c>
      <c r="E1883" s="13">
        <v>6.0</v>
      </c>
      <c r="F1883" s="13">
        <v>4.0</v>
      </c>
    </row>
    <row r="1884">
      <c r="A1884" s="10" t="s">
        <v>593</v>
      </c>
      <c r="B1884" s="19">
        <v>0.010636574074074074</v>
      </c>
      <c r="C1884" s="10" t="s">
        <v>74</v>
      </c>
      <c r="D1884" s="10" t="s">
        <v>93</v>
      </c>
      <c r="E1884" s="13">
        <v>8.0</v>
      </c>
      <c r="F1884" s="13">
        <v>2.0</v>
      </c>
      <c r="J1884" s="10" t="s">
        <v>197</v>
      </c>
    </row>
    <row r="1885">
      <c r="A1885" s="10" t="s">
        <v>593</v>
      </c>
      <c r="B1885" s="19">
        <v>0.011539351851851851</v>
      </c>
      <c r="C1885" s="10" t="s">
        <v>82</v>
      </c>
      <c r="D1885" s="10" t="s">
        <v>89</v>
      </c>
      <c r="E1885" s="13">
        <v>13.0</v>
      </c>
      <c r="F1885" s="13">
        <v>6.0</v>
      </c>
      <c r="J1885" s="10" t="s">
        <v>151</v>
      </c>
    </row>
    <row r="1886">
      <c r="A1886" s="10" t="s">
        <v>593</v>
      </c>
      <c r="B1886" s="19">
        <v>0.011666666666666667</v>
      </c>
      <c r="C1886" s="10" t="s">
        <v>82</v>
      </c>
      <c r="D1886" s="10" t="s">
        <v>91</v>
      </c>
      <c r="E1886" s="13">
        <v>1.0</v>
      </c>
      <c r="F1886" s="16"/>
      <c r="H1886" s="10" t="s">
        <v>594</v>
      </c>
    </row>
    <row r="1887">
      <c r="A1887" s="10" t="s">
        <v>593</v>
      </c>
      <c r="B1887" s="19">
        <v>0.012037037037037037</v>
      </c>
      <c r="C1887" s="10" t="s">
        <v>69</v>
      </c>
      <c r="D1887" s="10" t="s">
        <v>89</v>
      </c>
      <c r="E1887" s="13">
        <v>16.0</v>
      </c>
      <c r="F1887" s="13">
        <v>10.0</v>
      </c>
      <c r="J1887" s="10" t="s">
        <v>223</v>
      </c>
    </row>
    <row r="1888">
      <c r="A1888" s="10" t="s">
        <v>593</v>
      </c>
      <c r="B1888" s="19">
        <v>0.0128125</v>
      </c>
      <c r="C1888" s="10" t="s">
        <v>69</v>
      </c>
      <c r="D1888" s="10" t="s">
        <v>91</v>
      </c>
      <c r="E1888" s="13">
        <v>10.0</v>
      </c>
      <c r="F1888" s="16"/>
      <c r="H1888" s="10" t="s">
        <v>595</v>
      </c>
    </row>
    <row r="1889">
      <c r="A1889" s="10" t="s">
        <v>593</v>
      </c>
      <c r="B1889" s="19">
        <v>0.012939814814814815</v>
      </c>
      <c r="C1889" s="10" t="s">
        <v>69</v>
      </c>
      <c r="D1889" s="10" t="s">
        <v>91</v>
      </c>
      <c r="E1889" s="13">
        <v>8.0</v>
      </c>
      <c r="F1889" s="16"/>
      <c r="H1889" s="10" t="s">
        <v>596</v>
      </c>
      <c r="J1889" s="10" t="s">
        <v>263</v>
      </c>
    </row>
    <row r="1890">
      <c r="A1890" s="10" t="s">
        <v>593</v>
      </c>
      <c r="B1890" s="19">
        <v>0.015694444444444445</v>
      </c>
      <c r="C1890" s="10" t="s">
        <v>72</v>
      </c>
      <c r="D1890" s="10" t="s">
        <v>93</v>
      </c>
      <c r="E1890" s="13" t="s">
        <v>75</v>
      </c>
      <c r="F1890" s="13" t="s">
        <v>75</v>
      </c>
      <c r="J1890" s="10" t="s">
        <v>85</v>
      </c>
    </row>
    <row r="1891">
      <c r="A1891" s="10" t="s">
        <v>593</v>
      </c>
      <c r="B1891" s="19">
        <v>0.015694444444444445</v>
      </c>
      <c r="C1891" s="10" t="s">
        <v>72</v>
      </c>
      <c r="D1891" s="10" t="s">
        <v>93</v>
      </c>
      <c r="E1891" s="13">
        <v>25.0</v>
      </c>
      <c r="F1891" s="13">
        <v>20.0</v>
      </c>
      <c r="J1891" s="10" t="s">
        <v>236</v>
      </c>
    </row>
    <row r="1892">
      <c r="A1892" s="10" t="s">
        <v>593</v>
      </c>
      <c r="B1892" s="19">
        <v>0.015844907407407408</v>
      </c>
      <c r="C1892" s="10" t="s">
        <v>72</v>
      </c>
      <c r="D1892" s="10" t="s">
        <v>91</v>
      </c>
      <c r="E1892" s="13">
        <v>8.0</v>
      </c>
      <c r="F1892" s="16"/>
      <c r="H1892" s="10" t="s">
        <v>597</v>
      </c>
    </row>
    <row r="1893">
      <c r="A1893" s="10" t="s">
        <v>593</v>
      </c>
      <c r="B1893" s="19">
        <v>0.015902777777777776</v>
      </c>
      <c r="C1893" s="10" t="s">
        <v>72</v>
      </c>
      <c r="D1893" s="10" t="s">
        <v>93</v>
      </c>
      <c r="E1893" s="13" t="s">
        <v>75</v>
      </c>
      <c r="F1893" s="13" t="s">
        <v>75</v>
      </c>
      <c r="J1893" s="10" t="s">
        <v>85</v>
      </c>
    </row>
    <row r="1894">
      <c r="A1894" s="10" t="s">
        <v>593</v>
      </c>
      <c r="B1894" s="19">
        <v>0.015902777777777776</v>
      </c>
      <c r="C1894" s="10" t="s">
        <v>72</v>
      </c>
      <c r="D1894" s="10" t="s">
        <v>93</v>
      </c>
      <c r="E1894" s="13" t="s">
        <v>68</v>
      </c>
      <c r="F1894" s="13">
        <v>20.0</v>
      </c>
      <c r="G1894" s="10" t="s">
        <v>137</v>
      </c>
      <c r="J1894" s="10" t="s">
        <v>236</v>
      </c>
    </row>
    <row r="1895">
      <c r="A1895" s="10" t="s">
        <v>593</v>
      </c>
      <c r="B1895" s="19">
        <v>0.015983796296296298</v>
      </c>
      <c r="C1895" s="10" t="s">
        <v>72</v>
      </c>
      <c r="D1895" s="10" t="s">
        <v>91</v>
      </c>
      <c r="E1895" s="13">
        <v>14.0</v>
      </c>
      <c r="F1895" s="16"/>
      <c r="H1895" s="10" t="s">
        <v>598</v>
      </c>
    </row>
    <row r="1896">
      <c r="A1896" s="10" t="s">
        <v>593</v>
      </c>
      <c r="B1896" s="19">
        <v>0.018055555555555554</v>
      </c>
      <c r="C1896" s="10" t="s">
        <v>70</v>
      </c>
      <c r="D1896" s="10" t="s">
        <v>93</v>
      </c>
      <c r="E1896" s="13" t="s">
        <v>68</v>
      </c>
      <c r="F1896" s="13">
        <v>20.0</v>
      </c>
      <c r="G1896" s="10" t="s">
        <v>137</v>
      </c>
      <c r="J1896" s="10" t="s">
        <v>448</v>
      </c>
    </row>
    <row r="1897">
      <c r="A1897" s="10" t="s">
        <v>593</v>
      </c>
      <c r="B1897" s="19">
        <v>0.01837962962962963</v>
      </c>
      <c r="C1897" s="10" t="s">
        <v>70</v>
      </c>
      <c r="D1897" s="10" t="s">
        <v>91</v>
      </c>
      <c r="E1897" s="13">
        <v>10.0</v>
      </c>
      <c r="F1897" s="16"/>
      <c r="H1897" s="10" t="s">
        <v>599</v>
      </c>
    </row>
    <row r="1898">
      <c r="A1898" s="10" t="s">
        <v>593</v>
      </c>
      <c r="B1898" s="19">
        <v>0.019212962962962963</v>
      </c>
      <c r="C1898" s="10" t="s">
        <v>66</v>
      </c>
      <c r="D1898" s="10" t="s">
        <v>93</v>
      </c>
      <c r="E1898" s="13">
        <v>25.0</v>
      </c>
      <c r="F1898" s="13">
        <v>18.0</v>
      </c>
      <c r="J1898" s="10" t="s">
        <v>588</v>
      </c>
    </row>
    <row r="1899">
      <c r="A1899" s="10" t="s">
        <v>593</v>
      </c>
      <c r="B1899" s="19">
        <v>0.01945601851851852</v>
      </c>
      <c r="C1899" s="10" t="s">
        <v>66</v>
      </c>
      <c r="D1899" s="10" t="s">
        <v>91</v>
      </c>
      <c r="E1899" s="13">
        <v>15.0</v>
      </c>
      <c r="F1899" s="16"/>
      <c r="H1899" s="10" t="s">
        <v>600</v>
      </c>
    </row>
    <row r="1900">
      <c r="A1900" s="10" t="s">
        <v>593</v>
      </c>
      <c r="B1900" s="19">
        <v>0.02048611111111111</v>
      </c>
      <c r="C1900" s="10" t="s">
        <v>84</v>
      </c>
      <c r="D1900" s="10" t="s">
        <v>93</v>
      </c>
      <c r="E1900" s="13" t="s">
        <v>75</v>
      </c>
      <c r="F1900" s="13" t="s">
        <v>75</v>
      </c>
      <c r="J1900" s="10" t="s">
        <v>85</v>
      </c>
    </row>
    <row r="1901">
      <c r="A1901" s="10" t="s">
        <v>593</v>
      </c>
      <c r="B1901" s="19">
        <v>0.02048611111111111</v>
      </c>
      <c r="C1901" s="10" t="s">
        <v>84</v>
      </c>
      <c r="D1901" s="10" t="s">
        <v>93</v>
      </c>
      <c r="E1901" s="13">
        <v>15.0</v>
      </c>
      <c r="F1901" s="13">
        <v>10.0</v>
      </c>
      <c r="J1901" s="10" t="s">
        <v>564</v>
      </c>
    </row>
    <row r="1902">
      <c r="A1902" s="10" t="s">
        <v>593</v>
      </c>
      <c r="B1902" s="19">
        <v>0.02074074074074074</v>
      </c>
      <c r="C1902" s="10" t="s">
        <v>84</v>
      </c>
      <c r="D1902" s="10" t="s">
        <v>91</v>
      </c>
      <c r="E1902" s="13">
        <v>5.0</v>
      </c>
      <c r="F1902" s="16"/>
      <c r="H1902" s="10" t="s">
        <v>601</v>
      </c>
    </row>
    <row r="1903">
      <c r="A1903" s="10" t="s">
        <v>593</v>
      </c>
      <c r="B1903" s="19">
        <v>0.02127314814814815</v>
      </c>
      <c r="C1903" s="10" t="s">
        <v>74</v>
      </c>
      <c r="D1903" s="10" t="s">
        <v>93</v>
      </c>
      <c r="E1903" s="13">
        <v>20.0</v>
      </c>
      <c r="F1903" s="13">
        <v>14.0</v>
      </c>
      <c r="J1903" s="10" t="s">
        <v>142</v>
      </c>
    </row>
    <row r="1904">
      <c r="A1904" s="10" t="s">
        <v>593</v>
      </c>
      <c r="B1904" s="19">
        <v>0.021377314814814814</v>
      </c>
      <c r="C1904" s="10" t="s">
        <v>74</v>
      </c>
      <c r="D1904" s="10" t="s">
        <v>91</v>
      </c>
      <c r="E1904" s="13">
        <v>9.0</v>
      </c>
      <c r="F1904" s="16"/>
      <c r="H1904" s="10" t="s">
        <v>602</v>
      </c>
    </row>
    <row r="1905">
      <c r="A1905" s="10" t="s">
        <v>593</v>
      </c>
      <c r="B1905" s="19">
        <v>0.021828703703703704</v>
      </c>
      <c r="C1905" s="10" t="s">
        <v>74</v>
      </c>
      <c r="D1905" s="10" t="s">
        <v>93</v>
      </c>
      <c r="E1905" s="13" t="s">
        <v>68</v>
      </c>
      <c r="F1905" s="13">
        <v>20.0</v>
      </c>
      <c r="G1905" s="10" t="s">
        <v>137</v>
      </c>
      <c r="J1905" s="10" t="s">
        <v>197</v>
      </c>
    </row>
    <row r="1906">
      <c r="A1906" s="10" t="s">
        <v>593</v>
      </c>
      <c r="B1906" s="19">
        <v>0.02193287037037037</v>
      </c>
      <c r="C1906" s="10" t="s">
        <v>74</v>
      </c>
      <c r="D1906" s="10" t="s">
        <v>91</v>
      </c>
      <c r="E1906" s="13">
        <v>16.0</v>
      </c>
      <c r="F1906" s="16"/>
      <c r="H1906" s="10" t="s">
        <v>600</v>
      </c>
    </row>
    <row r="1907">
      <c r="A1907" s="10" t="s">
        <v>593</v>
      </c>
      <c r="B1907" s="19">
        <v>0.022488425925925926</v>
      </c>
      <c r="C1907" s="10" t="s">
        <v>82</v>
      </c>
      <c r="D1907" s="10" t="s">
        <v>89</v>
      </c>
      <c r="E1907" s="13">
        <v>12.0</v>
      </c>
      <c r="F1907" s="13">
        <v>5.0</v>
      </c>
      <c r="J1907" s="10" t="s">
        <v>151</v>
      </c>
    </row>
    <row r="1908">
      <c r="A1908" s="10" t="s">
        <v>593</v>
      </c>
      <c r="B1908" s="19">
        <v>0.023125</v>
      </c>
      <c r="C1908" s="10" t="s">
        <v>69</v>
      </c>
      <c r="D1908" s="10" t="s">
        <v>89</v>
      </c>
      <c r="E1908" s="13" t="s">
        <v>75</v>
      </c>
      <c r="F1908" s="13" t="s">
        <v>75</v>
      </c>
      <c r="J1908" s="10" t="s">
        <v>223</v>
      </c>
    </row>
    <row r="1909">
      <c r="A1909" s="10" t="s">
        <v>593</v>
      </c>
      <c r="B1909" s="19">
        <v>0.023240740740740742</v>
      </c>
      <c r="C1909" s="10" t="s">
        <v>69</v>
      </c>
      <c r="D1909" s="10" t="s">
        <v>91</v>
      </c>
      <c r="E1909" s="13">
        <v>12.0</v>
      </c>
      <c r="F1909" s="16"/>
      <c r="H1909" s="10" t="s">
        <v>603</v>
      </c>
    </row>
    <row r="1910">
      <c r="A1910" s="10" t="s">
        <v>593</v>
      </c>
      <c r="B1910" s="19">
        <v>0.02684027777777778</v>
      </c>
      <c r="C1910" s="10" t="s">
        <v>70</v>
      </c>
      <c r="D1910" s="10" t="s">
        <v>210</v>
      </c>
      <c r="E1910" s="13">
        <v>8.0</v>
      </c>
      <c r="F1910" s="13">
        <v>7.0</v>
      </c>
    </row>
    <row r="1911">
      <c r="A1911" s="10" t="s">
        <v>593</v>
      </c>
      <c r="B1911" s="19">
        <v>0.02684027777777778</v>
      </c>
      <c r="C1911" s="10" t="s">
        <v>70</v>
      </c>
      <c r="D1911" s="10" t="s">
        <v>210</v>
      </c>
      <c r="E1911" s="13" t="s">
        <v>88</v>
      </c>
      <c r="F1911" s="13">
        <v>1.0</v>
      </c>
      <c r="J1911" s="10" t="s">
        <v>274</v>
      </c>
    </row>
    <row r="1912">
      <c r="A1912" s="10" t="s">
        <v>593</v>
      </c>
      <c r="B1912" s="19">
        <v>0.027314814814814816</v>
      </c>
      <c r="C1912" s="10" t="s">
        <v>66</v>
      </c>
      <c r="D1912" s="10" t="s">
        <v>89</v>
      </c>
      <c r="E1912" s="13">
        <v>22.0</v>
      </c>
      <c r="F1912" s="13">
        <v>16.0</v>
      </c>
      <c r="J1912" s="10" t="s">
        <v>171</v>
      </c>
    </row>
    <row r="1913">
      <c r="A1913" s="10" t="s">
        <v>593</v>
      </c>
      <c r="B1913" s="19">
        <v>0.027395833333333335</v>
      </c>
      <c r="C1913" s="10" t="s">
        <v>66</v>
      </c>
      <c r="D1913" s="10" t="s">
        <v>91</v>
      </c>
      <c r="E1913" s="13">
        <v>14.0</v>
      </c>
      <c r="F1913" s="16"/>
      <c r="H1913" s="10" t="s">
        <v>604</v>
      </c>
    </row>
    <row r="1914">
      <c r="A1914" s="10" t="s">
        <v>593</v>
      </c>
      <c r="B1914" s="19">
        <v>0.027858796296296295</v>
      </c>
      <c r="C1914" s="10" t="s">
        <v>84</v>
      </c>
      <c r="D1914" s="10" t="s">
        <v>195</v>
      </c>
      <c r="E1914" s="13">
        <v>7.0</v>
      </c>
      <c r="F1914" s="13">
        <v>7.0</v>
      </c>
      <c r="J1914" s="10" t="s">
        <v>605</v>
      </c>
    </row>
    <row r="1915">
      <c r="A1915" s="10" t="s">
        <v>593</v>
      </c>
      <c r="B1915" s="19">
        <v>0.029849537037037036</v>
      </c>
      <c r="C1915" s="10" t="s">
        <v>82</v>
      </c>
      <c r="D1915" s="10" t="s">
        <v>76</v>
      </c>
      <c r="E1915" s="13">
        <v>23.0</v>
      </c>
      <c r="F1915" s="16"/>
      <c r="J1915" s="10" t="s">
        <v>606</v>
      </c>
    </row>
    <row r="1916">
      <c r="A1916" s="10" t="s">
        <v>593</v>
      </c>
      <c r="B1916" s="19">
        <v>0.03133101851851852</v>
      </c>
      <c r="C1916" s="10" t="s">
        <v>69</v>
      </c>
      <c r="D1916" s="10" t="s">
        <v>120</v>
      </c>
      <c r="E1916" s="13">
        <v>10.0</v>
      </c>
      <c r="F1916" s="16"/>
      <c r="J1916" s="10" t="s">
        <v>607</v>
      </c>
    </row>
    <row r="1917">
      <c r="A1917" s="10" t="s">
        <v>593</v>
      </c>
      <c r="B1917" s="19">
        <v>0.03232638888888889</v>
      </c>
      <c r="C1917" s="10" t="s">
        <v>74</v>
      </c>
      <c r="D1917" s="10" t="s">
        <v>120</v>
      </c>
      <c r="E1917" s="13" t="s">
        <v>75</v>
      </c>
      <c r="F1917" s="16"/>
      <c r="J1917" s="10" t="s">
        <v>608</v>
      </c>
    </row>
    <row r="1918">
      <c r="A1918" s="10" t="s">
        <v>593</v>
      </c>
      <c r="B1918" s="19">
        <v>0.03255787037037037</v>
      </c>
      <c r="C1918" s="10" t="s">
        <v>69</v>
      </c>
      <c r="D1918" s="10" t="s">
        <v>120</v>
      </c>
      <c r="E1918" s="13">
        <v>9.0</v>
      </c>
      <c r="F1918" s="16"/>
      <c r="J1918" s="10" t="s">
        <v>609</v>
      </c>
    </row>
    <row r="1919">
      <c r="A1919" s="10" t="s">
        <v>593</v>
      </c>
      <c r="B1919" s="19">
        <v>0.03384259259259259</v>
      </c>
      <c r="C1919" s="10" t="s">
        <v>70</v>
      </c>
      <c r="D1919" s="10" t="s">
        <v>93</v>
      </c>
      <c r="E1919" s="13">
        <v>14.0</v>
      </c>
      <c r="F1919" s="13">
        <v>8.0</v>
      </c>
      <c r="J1919" s="10" t="s">
        <v>85</v>
      </c>
    </row>
    <row r="1920">
      <c r="A1920" s="10" t="s">
        <v>593</v>
      </c>
      <c r="B1920" s="19">
        <v>0.03384259259259259</v>
      </c>
      <c r="C1920" s="10" t="s">
        <v>70</v>
      </c>
      <c r="D1920" s="10" t="s">
        <v>93</v>
      </c>
      <c r="E1920" s="13">
        <v>15.0</v>
      </c>
      <c r="F1920" s="13">
        <v>9.0</v>
      </c>
      <c r="J1920" s="10" t="s">
        <v>204</v>
      </c>
    </row>
    <row r="1921">
      <c r="A1921" s="10" t="s">
        <v>593</v>
      </c>
      <c r="B1921" s="19">
        <v>0.03400462962962963</v>
      </c>
      <c r="C1921" s="10" t="s">
        <v>70</v>
      </c>
      <c r="D1921" s="10" t="s">
        <v>91</v>
      </c>
      <c r="E1921" s="13">
        <v>6.0</v>
      </c>
      <c r="F1921" s="16"/>
      <c r="H1921" s="10" t="s">
        <v>610</v>
      </c>
    </row>
    <row r="1922">
      <c r="A1922" s="10" t="s">
        <v>593</v>
      </c>
      <c r="B1922" s="19">
        <v>0.03429398148148148</v>
      </c>
      <c r="C1922" s="10" t="s">
        <v>70</v>
      </c>
      <c r="D1922" s="10" t="s">
        <v>93</v>
      </c>
      <c r="E1922" s="13">
        <v>24.0</v>
      </c>
      <c r="F1922" s="13">
        <v>18.0</v>
      </c>
      <c r="J1922" s="10" t="s">
        <v>294</v>
      </c>
    </row>
    <row r="1923">
      <c r="A1923" s="10" t="s">
        <v>593</v>
      </c>
      <c r="B1923" s="19">
        <v>0.03429398148148148</v>
      </c>
      <c r="C1923" s="10" t="s">
        <v>70</v>
      </c>
      <c r="D1923" s="10" t="s">
        <v>93</v>
      </c>
      <c r="E1923" s="13" t="s">
        <v>75</v>
      </c>
      <c r="F1923" s="13" t="s">
        <v>75</v>
      </c>
      <c r="J1923" s="10" t="s">
        <v>85</v>
      </c>
    </row>
    <row r="1924">
      <c r="A1924" s="10" t="s">
        <v>593</v>
      </c>
      <c r="B1924" s="19">
        <v>0.03429398148148148</v>
      </c>
      <c r="C1924" s="10" t="s">
        <v>70</v>
      </c>
      <c r="D1924" s="10" t="s">
        <v>91</v>
      </c>
      <c r="E1924" s="13">
        <v>5.0</v>
      </c>
      <c r="F1924" s="16"/>
      <c r="H1924" s="10" t="s">
        <v>601</v>
      </c>
    </row>
    <row r="1925">
      <c r="A1925" s="10" t="s">
        <v>593</v>
      </c>
      <c r="B1925" s="19">
        <v>0.0353125</v>
      </c>
      <c r="C1925" s="10" t="s">
        <v>72</v>
      </c>
      <c r="D1925" s="10" t="s">
        <v>91</v>
      </c>
      <c r="E1925" s="13">
        <v>4.0</v>
      </c>
      <c r="F1925" s="16"/>
      <c r="J1925" s="10" t="s">
        <v>274</v>
      </c>
    </row>
    <row r="1926">
      <c r="A1926" s="10" t="s">
        <v>593</v>
      </c>
      <c r="B1926" s="19">
        <v>0.03553240740740741</v>
      </c>
      <c r="C1926" s="10" t="s">
        <v>74</v>
      </c>
      <c r="D1926" s="10" t="s">
        <v>93</v>
      </c>
      <c r="E1926" s="13">
        <v>23.0</v>
      </c>
      <c r="F1926" s="13">
        <v>17.0</v>
      </c>
      <c r="J1926" s="10" t="s">
        <v>160</v>
      </c>
    </row>
    <row r="1927">
      <c r="A1927" s="10" t="s">
        <v>593</v>
      </c>
      <c r="B1927" s="19">
        <v>0.03553240740740741</v>
      </c>
      <c r="C1927" s="10" t="s">
        <v>74</v>
      </c>
      <c r="D1927" s="10" t="s">
        <v>93</v>
      </c>
      <c r="E1927" s="13">
        <v>22.0</v>
      </c>
      <c r="F1927" s="13">
        <v>16.0</v>
      </c>
      <c r="J1927" s="10" t="s">
        <v>611</v>
      </c>
    </row>
    <row r="1928">
      <c r="A1928" s="10" t="s">
        <v>593</v>
      </c>
      <c r="B1928" s="19">
        <v>0.03568287037037037</v>
      </c>
      <c r="C1928" s="10" t="s">
        <v>74</v>
      </c>
      <c r="D1928" s="10" t="s">
        <v>91</v>
      </c>
      <c r="E1928" s="13">
        <v>13.0</v>
      </c>
      <c r="F1928" s="16"/>
      <c r="H1928" s="10" t="s">
        <v>612</v>
      </c>
      <c r="I1928" s="10">
        <v>1.0</v>
      </c>
      <c r="J1928" s="10" t="s">
        <v>119</v>
      </c>
    </row>
    <row r="1929">
      <c r="A1929" s="10" t="s">
        <v>593</v>
      </c>
      <c r="B1929" s="19">
        <v>0.03820601851851852</v>
      </c>
      <c r="C1929" s="10" t="s">
        <v>74</v>
      </c>
      <c r="D1929" s="10" t="s">
        <v>73</v>
      </c>
      <c r="E1929" s="13">
        <v>20.0</v>
      </c>
      <c r="F1929" s="13">
        <v>12.0</v>
      </c>
    </row>
    <row r="1930">
      <c r="A1930" s="10" t="s">
        <v>593</v>
      </c>
      <c r="B1930" s="19">
        <v>0.04798611111111111</v>
      </c>
      <c r="C1930" s="10" t="s">
        <v>69</v>
      </c>
      <c r="D1930" s="10" t="s">
        <v>365</v>
      </c>
      <c r="E1930" s="13">
        <v>19.0</v>
      </c>
      <c r="F1930" s="13">
        <v>15.0</v>
      </c>
    </row>
    <row r="1931">
      <c r="A1931" s="10" t="s">
        <v>593</v>
      </c>
      <c r="B1931" s="19">
        <v>0.059618055555555556</v>
      </c>
      <c r="C1931" s="10" t="s">
        <v>84</v>
      </c>
      <c r="D1931" s="10" t="s">
        <v>166</v>
      </c>
      <c r="E1931" s="13">
        <v>7.0</v>
      </c>
      <c r="F1931" s="13">
        <v>8.0</v>
      </c>
    </row>
    <row r="1932">
      <c r="A1932" s="10" t="s">
        <v>593</v>
      </c>
      <c r="B1932" s="19">
        <v>0.06545138888888889</v>
      </c>
      <c r="C1932" s="10" t="s">
        <v>69</v>
      </c>
      <c r="D1932" s="10" t="s">
        <v>67</v>
      </c>
      <c r="E1932" s="13">
        <v>20.0</v>
      </c>
      <c r="F1932" s="13">
        <v>16.0</v>
      </c>
    </row>
    <row r="1933">
      <c r="A1933" s="10" t="s">
        <v>593</v>
      </c>
      <c r="B1933" s="19">
        <v>0.07417824074074074</v>
      </c>
      <c r="C1933" s="10" t="s">
        <v>70</v>
      </c>
      <c r="D1933" s="10" t="s">
        <v>81</v>
      </c>
      <c r="E1933" s="13">
        <v>17.0</v>
      </c>
      <c r="F1933" s="13">
        <v>14.0</v>
      </c>
    </row>
    <row r="1934">
      <c r="A1934" s="10" t="s">
        <v>593</v>
      </c>
      <c r="B1934" s="19">
        <v>0.10664351851851851</v>
      </c>
      <c r="C1934" s="10" t="s">
        <v>74</v>
      </c>
      <c r="D1934" s="10" t="s">
        <v>67</v>
      </c>
      <c r="E1934" s="13">
        <v>14.0</v>
      </c>
      <c r="F1934" s="13">
        <v>14.0</v>
      </c>
    </row>
    <row r="1935">
      <c r="A1935" s="10" t="s">
        <v>593</v>
      </c>
      <c r="B1935" s="19">
        <v>0.10665509259259259</v>
      </c>
      <c r="C1935" s="10" t="s">
        <v>69</v>
      </c>
      <c r="D1935" s="10" t="s">
        <v>67</v>
      </c>
      <c r="E1935" s="13">
        <v>7.0</v>
      </c>
      <c r="F1935" s="13">
        <v>3.0</v>
      </c>
    </row>
    <row r="1936">
      <c r="A1936" s="10" t="s">
        <v>593</v>
      </c>
      <c r="B1936" s="19">
        <v>0.10671296296296297</v>
      </c>
      <c r="C1936" s="10" t="s">
        <v>70</v>
      </c>
      <c r="D1936" s="10" t="s">
        <v>67</v>
      </c>
      <c r="E1936" s="13">
        <v>19.0</v>
      </c>
      <c r="F1936" s="13">
        <v>16.0</v>
      </c>
    </row>
    <row r="1937">
      <c r="A1937" s="10" t="s">
        <v>593</v>
      </c>
      <c r="B1937" s="19">
        <v>0.10672453703703703</v>
      </c>
      <c r="C1937" s="10" t="s">
        <v>66</v>
      </c>
      <c r="D1937" s="10" t="s">
        <v>67</v>
      </c>
      <c r="E1937" s="13">
        <v>18.0</v>
      </c>
      <c r="F1937" s="13">
        <v>18.0</v>
      </c>
    </row>
    <row r="1938">
      <c r="A1938" s="10" t="s">
        <v>593</v>
      </c>
      <c r="B1938" s="19">
        <v>0.10672453703703703</v>
      </c>
      <c r="C1938" s="10" t="s">
        <v>82</v>
      </c>
      <c r="D1938" s="10" t="s">
        <v>67</v>
      </c>
      <c r="E1938" s="13" t="s">
        <v>88</v>
      </c>
      <c r="F1938" s="13">
        <v>1.0</v>
      </c>
    </row>
    <row r="1939">
      <c r="A1939" s="10" t="s">
        <v>593</v>
      </c>
      <c r="B1939" s="19">
        <v>0.12944444444444445</v>
      </c>
      <c r="C1939" s="10" t="s">
        <v>74</v>
      </c>
      <c r="D1939" s="10" t="s">
        <v>71</v>
      </c>
      <c r="E1939" s="13">
        <v>11.0</v>
      </c>
      <c r="F1939" s="13">
        <v>9.0</v>
      </c>
    </row>
    <row r="1940">
      <c r="A1940" s="10" t="s">
        <v>593</v>
      </c>
      <c r="B1940" s="19">
        <v>0.12949074074074074</v>
      </c>
      <c r="C1940" s="10" t="s">
        <v>69</v>
      </c>
      <c r="D1940" s="10" t="s">
        <v>80</v>
      </c>
      <c r="E1940" s="13" t="s">
        <v>75</v>
      </c>
      <c r="F1940" s="13" t="s">
        <v>75</v>
      </c>
    </row>
    <row r="1941">
      <c r="A1941" s="10" t="s">
        <v>593</v>
      </c>
      <c r="B1941" s="19">
        <v>0.1295949074074074</v>
      </c>
      <c r="C1941" s="10" t="s">
        <v>84</v>
      </c>
      <c r="D1941" s="10" t="s">
        <v>80</v>
      </c>
      <c r="E1941" s="13">
        <v>4.0</v>
      </c>
      <c r="F1941" s="16"/>
    </row>
    <row r="1942">
      <c r="A1942" s="10" t="s">
        <v>593</v>
      </c>
      <c r="B1942" s="19">
        <v>0.1673611111111111</v>
      </c>
      <c r="C1942" s="10" t="s">
        <v>84</v>
      </c>
      <c r="D1942" s="10" t="s">
        <v>83</v>
      </c>
      <c r="E1942" s="13" t="s">
        <v>88</v>
      </c>
      <c r="F1942" s="13">
        <v>1.0</v>
      </c>
      <c r="J1942" s="10" t="s">
        <v>274</v>
      </c>
    </row>
    <row r="1943">
      <c r="A1943" s="10" t="s">
        <v>593</v>
      </c>
      <c r="B1943" s="19">
        <v>0.1674189814814815</v>
      </c>
      <c r="C1943" s="10" t="s">
        <v>69</v>
      </c>
      <c r="D1943" s="10" t="s">
        <v>83</v>
      </c>
      <c r="E1943" s="13" t="s">
        <v>75</v>
      </c>
      <c r="F1943" s="13" t="s">
        <v>75</v>
      </c>
      <c r="J1943" s="10" t="s">
        <v>85</v>
      </c>
    </row>
    <row r="1944">
      <c r="A1944" s="10" t="s">
        <v>593</v>
      </c>
      <c r="B1944" s="19">
        <v>0.1674189814814815</v>
      </c>
      <c r="C1944" s="10" t="s">
        <v>69</v>
      </c>
      <c r="D1944" s="10" t="s">
        <v>83</v>
      </c>
      <c r="E1944" s="13">
        <v>5.0</v>
      </c>
      <c r="F1944" s="13">
        <v>4.0</v>
      </c>
      <c r="J1944" s="10" t="s">
        <v>86</v>
      </c>
    </row>
    <row r="1945">
      <c r="A1945" s="10" t="s">
        <v>593</v>
      </c>
      <c r="B1945" s="19">
        <v>0.17304398148148148</v>
      </c>
      <c r="C1945" s="10" t="s">
        <v>70</v>
      </c>
      <c r="D1945" s="10" t="s">
        <v>442</v>
      </c>
      <c r="E1945" s="13">
        <v>10.0</v>
      </c>
      <c r="F1945" s="13">
        <v>7.0</v>
      </c>
    </row>
    <row r="1946">
      <c r="A1946" s="10" t="s">
        <v>593</v>
      </c>
      <c r="B1946" s="19">
        <v>0.17320601851851852</v>
      </c>
      <c r="C1946" s="10" t="s">
        <v>74</v>
      </c>
      <c r="D1946" s="10" t="s">
        <v>442</v>
      </c>
      <c r="E1946" s="13">
        <v>9.0</v>
      </c>
      <c r="F1946" s="13">
        <v>7.0</v>
      </c>
    </row>
    <row r="1947">
      <c r="A1947" s="10" t="s">
        <v>593</v>
      </c>
      <c r="B1947" s="19">
        <v>0.17346064814814816</v>
      </c>
      <c r="C1947" s="10" t="s">
        <v>82</v>
      </c>
      <c r="D1947" s="10" t="s">
        <v>442</v>
      </c>
      <c r="E1947" s="13">
        <v>6.0</v>
      </c>
      <c r="F1947" s="13">
        <v>4.0</v>
      </c>
    </row>
    <row r="1948">
      <c r="A1948" s="10" t="s">
        <v>593</v>
      </c>
      <c r="B1948" s="19">
        <v>0.17357638888888888</v>
      </c>
      <c r="C1948" s="10" t="s">
        <v>66</v>
      </c>
      <c r="D1948" s="10" t="s">
        <v>442</v>
      </c>
      <c r="E1948" s="13">
        <v>10.0</v>
      </c>
      <c r="F1948" s="13">
        <v>6.0</v>
      </c>
    </row>
    <row r="1949">
      <c r="A1949" s="10" t="s">
        <v>593</v>
      </c>
      <c r="B1949" s="19">
        <v>0.17368055555555556</v>
      </c>
      <c r="C1949" s="10" t="s">
        <v>69</v>
      </c>
      <c r="D1949" s="10" t="s">
        <v>442</v>
      </c>
      <c r="E1949" s="13">
        <v>7.0</v>
      </c>
      <c r="F1949" s="13">
        <v>5.0</v>
      </c>
    </row>
    <row r="1950">
      <c r="A1950" s="10" t="s">
        <v>593</v>
      </c>
      <c r="B1950" s="19">
        <v>0.17378472222222222</v>
      </c>
      <c r="C1950" s="10" t="s">
        <v>72</v>
      </c>
      <c r="D1950" s="10" t="s">
        <v>442</v>
      </c>
      <c r="E1950" s="13">
        <v>8.0</v>
      </c>
      <c r="F1950" s="13">
        <v>6.0</v>
      </c>
    </row>
    <row r="1951">
      <c r="A1951" s="10" t="s">
        <v>593</v>
      </c>
      <c r="B1951" s="19">
        <v>0.17385416666666667</v>
      </c>
      <c r="C1951" s="10" t="s">
        <v>84</v>
      </c>
      <c r="D1951" s="10" t="s">
        <v>442</v>
      </c>
      <c r="E1951" s="13">
        <v>13.0</v>
      </c>
      <c r="F1951" s="13">
        <v>11.0</v>
      </c>
    </row>
    <row r="1952">
      <c r="A1952" s="10" t="s">
        <v>613</v>
      </c>
      <c r="B1952" s="19">
        <v>0.014537037037037038</v>
      </c>
      <c r="C1952" s="10" t="s">
        <v>69</v>
      </c>
      <c r="D1952" s="10" t="s">
        <v>87</v>
      </c>
      <c r="E1952" s="13">
        <v>22.0</v>
      </c>
      <c r="F1952" s="13">
        <v>18.0</v>
      </c>
    </row>
    <row r="1953">
      <c r="A1953" s="10" t="s">
        <v>613</v>
      </c>
      <c r="B1953" s="19">
        <v>0.01460648148148148</v>
      </c>
      <c r="C1953" s="10" t="s">
        <v>70</v>
      </c>
      <c r="D1953" s="10" t="s">
        <v>87</v>
      </c>
      <c r="E1953" s="13">
        <v>17.0</v>
      </c>
      <c r="F1953" s="13">
        <v>13.0</v>
      </c>
    </row>
    <row r="1954">
      <c r="A1954" s="10" t="s">
        <v>613</v>
      </c>
      <c r="B1954" s="19">
        <v>0.0153125</v>
      </c>
      <c r="C1954" s="10" t="s">
        <v>69</v>
      </c>
      <c r="D1954" s="10" t="s">
        <v>89</v>
      </c>
      <c r="E1954" s="13">
        <v>18.0</v>
      </c>
      <c r="F1954" s="13">
        <v>11.0</v>
      </c>
      <c r="J1954" s="10" t="s">
        <v>614</v>
      </c>
    </row>
    <row r="1955">
      <c r="A1955" s="10" t="s">
        <v>613</v>
      </c>
      <c r="B1955" s="19">
        <v>0.015613425925925926</v>
      </c>
      <c r="C1955" s="10" t="s">
        <v>69</v>
      </c>
      <c r="D1955" s="10" t="s">
        <v>91</v>
      </c>
      <c r="E1955" s="13">
        <v>17.0</v>
      </c>
      <c r="F1955" s="16"/>
      <c r="H1955" s="10" t="s">
        <v>615</v>
      </c>
    </row>
    <row r="1956">
      <c r="A1956" s="10" t="s">
        <v>613</v>
      </c>
      <c r="B1956" s="19">
        <v>0.016527777777777777</v>
      </c>
      <c r="C1956" s="10" t="s">
        <v>70</v>
      </c>
      <c r="D1956" s="10" t="s">
        <v>93</v>
      </c>
      <c r="E1956" s="13">
        <v>20.0</v>
      </c>
      <c r="F1956" s="13">
        <v>13.0</v>
      </c>
      <c r="J1956" s="10" t="s">
        <v>99</v>
      </c>
    </row>
    <row r="1957">
      <c r="A1957" s="10" t="s">
        <v>613</v>
      </c>
      <c r="B1957" s="19">
        <v>0.016585648148148148</v>
      </c>
      <c r="C1957" s="10" t="s">
        <v>70</v>
      </c>
      <c r="D1957" s="10" t="s">
        <v>93</v>
      </c>
      <c r="E1957" s="13">
        <v>15.0</v>
      </c>
      <c r="F1957" s="13">
        <v>8.0</v>
      </c>
      <c r="J1957" s="10" t="s">
        <v>99</v>
      </c>
    </row>
    <row r="1958">
      <c r="A1958" s="10" t="s">
        <v>613</v>
      </c>
      <c r="B1958" s="19">
        <v>0.016909722222222222</v>
      </c>
      <c r="C1958" s="10" t="s">
        <v>70</v>
      </c>
      <c r="D1958" s="10" t="s">
        <v>91</v>
      </c>
      <c r="E1958" s="13">
        <v>7.0</v>
      </c>
      <c r="F1958" s="16"/>
      <c r="H1958" s="10" t="s">
        <v>616</v>
      </c>
    </row>
    <row r="1959">
      <c r="A1959" s="10" t="s">
        <v>613</v>
      </c>
      <c r="B1959" s="19">
        <v>0.017175925925925924</v>
      </c>
      <c r="C1959" s="10" t="s">
        <v>69</v>
      </c>
      <c r="D1959" s="10" t="s">
        <v>81</v>
      </c>
      <c r="E1959" s="13">
        <v>6.0</v>
      </c>
      <c r="F1959" s="13">
        <v>4.0</v>
      </c>
      <c r="J1959" s="10" t="s">
        <v>617</v>
      </c>
    </row>
    <row r="1960">
      <c r="A1960" s="10" t="s">
        <v>613</v>
      </c>
      <c r="B1960" s="19">
        <v>0.017905092592592594</v>
      </c>
      <c r="C1960" s="10" t="s">
        <v>70</v>
      </c>
      <c r="D1960" s="10" t="s">
        <v>93</v>
      </c>
      <c r="E1960" s="13">
        <v>11.0</v>
      </c>
      <c r="F1960" s="13">
        <v>4.0</v>
      </c>
      <c r="J1960" s="10" t="s">
        <v>294</v>
      </c>
    </row>
    <row r="1961">
      <c r="A1961" s="10" t="s">
        <v>613</v>
      </c>
      <c r="B1961" s="19">
        <v>0.017905092592592594</v>
      </c>
      <c r="C1961" s="10" t="s">
        <v>70</v>
      </c>
      <c r="D1961" s="10" t="s">
        <v>93</v>
      </c>
      <c r="E1961" s="13" t="s">
        <v>88</v>
      </c>
      <c r="F1961" s="13">
        <v>1.0</v>
      </c>
      <c r="J1961" s="10" t="s">
        <v>85</v>
      </c>
    </row>
    <row r="1962">
      <c r="A1962" s="10" t="s">
        <v>613</v>
      </c>
      <c r="B1962" s="19">
        <v>0.018275462962962962</v>
      </c>
      <c r="C1962" s="10" t="s">
        <v>70</v>
      </c>
      <c r="D1962" s="10" t="s">
        <v>93</v>
      </c>
      <c r="E1962" s="13" t="s">
        <v>75</v>
      </c>
      <c r="F1962" s="13" t="s">
        <v>75</v>
      </c>
      <c r="J1962" s="10" t="s">
        <v>85</v>
      </c>
    </row>
    <row r="1963">
      <c r="A1963" s="10" t="s">
        <v>613</v>
      </c>
      <c r="B1963" s="19">
        <v>0.018275462962962962</v>
      </c>
      <c r="C1963" s="10" t="s">
        <v>70</v>
      </c>
      <c r="D1963" s="10" t="s">
        <v>93</v>
      </c>
      <c r="E1963" s="13">
        <v>19.0</v>
      </c>
      <c r="F1963" s="13">
        <v>12.0</v>
      </c>
      <c r="J1963" s="10" t="s">
        <v>294</v>
      </c>
    </row>
    <row r="1964">
      <c r="A1964" s="10" t="s">
        <v>613</v>
      </c>
      <c r="B1964" s="19">
        <v>0.018344907407407407</v>
      </c>
      <c r="C1964" s="10" t="s">
        <v>70</v>
      </c>
      <c r="D1964" s="10" t="s">
        <v>91</v>
      </c>
      <c r="E1964" s="13">
        <v>6.0</v>
      </c>
      <c r="F1964" s="16"/>
      <c r="H1964" s="10" t="s">
        <v>618</v>
      </c>
    </row>
    <row r="1965">
      <c r="A1965" s="10" t="s">
        <v>613</v>
      </c>
      <c r="B1965" s="19">
        <v>0.018900462962962963</v>
      </c>
      <c r="C1965" s="10" t="s">
        <v>70</v>
      </c>
      <c r="D1965" s="10" t="s">
        <v>93</v>
      </c>
      <c r="E1965" s="13">
        <v>24.0</v>
      </c>
      <c r="F1965" s="13">
        <v>18.0</v>
      </c>
      <c r="J1965" s="10" t="s">
        <v>204</v>
      </c>
    </row>
    <row r="1966">
      <c r="A1966" s="10" t="s">
        <v>613</v>
      </c>
      <c r="B1966" s="19">
        <v>0.018900462962962963</v>
      </c>
      <c r="C1966" s="10" t="s">
        <v>70</v>
      </c>
      <c r="D1966" s="10" t="s">
        <v>93</v>
      </c>
      <c r="E1966" s="13" t="s">
        <v>75</v>
      </c>
      <c r="F1966" s="13" t="s">
        <v>75</v>
      </c>
      <c r="J1966" s="10" t="s">
        <v>85</v>
      </c>
    </row>
    <row r="1967">
      <c r="A1967" s="10" t="s">
        <v>613</v>
      </c>
      <c r="B1967" s="19">
        <v>0.01912037037037037</v>
      </c>
      <c r="C1967" s="10" t="s">
        <v>70</v>
      </c>
      <c r="D1967" s="10" t="s">
        <v>91</v>
      </c>
      <c r="E1967" s="13">
        <v>12.0</v>
      </c>
      <c r="F1967" s="16"/>
      <c r="H1967" s="10" t="s">
        <v>619</v>
      </c>
    </row>
    <row r="1968">
      <c r="A1968" s="10" t="s">
        <v>613</v>
      </c>
      <c r="B1968" s="19">
        <v>0.019479166666666665</v>
      </c>
      <c r="C1968" s="10" t="s">
        <v>70</v>
      </c>
      <c r="D1968" s="10" t="s">
        <v>93</v>
      </c>
      <c r="E1968" s="13">
        <v>18.0</v>
      </c>
      <c r="F1968" s="13">
        <v>11.0</v>
      </c>
      <c r="J1968" s="10" t="s">
        <v>204</v>
      </c>
    </row>
    <row r="1969">
      <c r="A1969" s="10" t="s">
        <v>613</v>
      </c>
      <c r="B1969" s="19">
        <v>0.019479166666666665</v>
      </c>
      <c r="C1969" s="10" t="s">
        <v>70</v>
      </c>
      <c r="D1969" s="10" t="s">
        <v>93</v>
      </c>
      <c r="E1969" s="13" t="s">
        <v>75</v>
      </c>
      <c r="F1969" s="13" t="s">
        <v>75</v>
      </c>
      <c r="J1969" s="10" t="s">
        <v>85</v>
      </c>
    </row>
    <row r="1970">
      <c r="A1970" s="10" t="s">
        <v>613</v>
      </c>
      <c r="B1970" s="19">
        <v>0.019618055555555555</v>
      </c>
      <c r="C1970" s="10" t="s">
        <v>70</v>
      </c>
      <c r="D1970" s="10" t="s">
        <v>91</v>
      </c>
      <c r="E1970" s="13">
        <v>6.0</v>
      </c>
      <c r="F1970" s="16"/>
      <c r="H1970" s="10" t="s">
        <v>618</v>
      </c>
    </row>
    <row r="1971">
      <c r="A1971" s="10" t="s">
        <v>613</v>
      </c>
      <c r="B1971" s="19">
        <v>0.01976851851851852</v>
      </c>
      <c r="C1971" s="10" t="s">
        <v>72</v>
      </c>
      <c r="D1971" s="10" t="s">
        <v>91</v>
      </c>
      <c r="E1971" s="13" t="s">
        <v>75</v>
      </c>
      <c r="F1971" s="13" t="s">
        <v>75</v>
      </c>
      <c r="J1971" s="10" t="s">
        <v>141</v>
      </c>
    </row>
    <row r="1972">
      <c r="A1972" s="10" t="s">
        <v>613</v>
      </c>
      <c r="B1972" s="19">
        <v>0.02008101851851852</v>
      </c>
      <c r="C1972" s="10" t="s">
        <v>70</v>
      </c>
      <c r="D1972" s="10" t="s">
        <v>93</v>
      </c>
      <c r="E1972" s="13">
        <v>14.0</v>
      </c>
      <c r="F1972" s="13">
        <v>7.0</v>
      </c>
      <c r="J1972" s="10" t="s">
        <v>620</v>
      </c>
    </row>
    <row r="1973">
      <c r="A1973" s="10" t="s">
        <v>613</v>
      </c>
      <c r="B1973" s="19">
        <v>0.020127314814814813</v>
      </c>
      <c r="C1973" s="10" t="s">
        <v>70</v>
      </c>
      <c r="D1973" s="10" t="s">
        <v>93</v>
      </c>
      <c r="E1973" s="13">
        <v>10.0</v>
      </c>
      <c r="F1973" s="13">
        <v>3.0</v>
      </c>
      <c r="J1973" s="10" t="s">
        <v>620</v>
      </c>
    </row>
    <row r="1974">
      <c r="A1974" s="10" t="s">
        <v>613</v>
      </c>
      <c r="B1974" s="19">
        <v>0.020405092592592593</v>
      </c>
      <c r="C1974" s="10" t="s">
        <v>70</v>
      </c>
      <c r="D1974" s="10" t="s">
        <v>93</v>
      </c>
      <c r="E1974" s="13" t="s">
        <v>75</v>
      </c>
      <c r="F1974" s="13" t="s">
        <v>75</v>
      </c>
      <c r="J1974" s="10" t="s">
        <v>85</v>
      </c>
    </row>
    <row r="1975">
      <c r="A1975" s="10" t="s">
        <v>613</v>
      </c>
      <c r="B1975" s="19">
        <v>0.020405092592592593</v>
      </c>
      <c r="C1975" s="10" t="s">
        <v>70</v>
      </c>
      <c r="D1975" s="10" t="s">
        <v>93</v>
      </c>
      <c r="E1975" s="13">
        <v>20.0</v>
      </c>
      <c r="F1975" s="13">
        <v>13.0</v>
      </c>
      <c r="J1975" s="10" t="s">
        <v>204</v>
      </c>
    </row>
    <row r="1976">
      <c r="A1976" s="10" t="s">
        <v>613</v>
      </c>
      <c r="B1976" s="19">
        <v>0.02045138888888889</v>
      </c>
      <c r="C1976" s="10" t="s">
        <v>70</v>
      </c>
      <c r="D1976" s="10" t="s">
        <v>91</v>
      </c>
      <c r="E1976" s="13">
        <v>12.0</v>
      </c>
      <c r="F1976" s="16"/>
      <c r="H1976" s="10" t="s">
        <v>619</v>
      </c>
      <c r="J1976" s="10" t="s">
        <v>621</v>
      </c>
    </row>
    <row r="1977">
      <c r="A1977" s="10" t="s">
        <v>613</v>
      </c>
      <c r="B1977" s="19">
        <v>0.02929398148148148</v>
      </c>
      <c r="C1977" s="10" t="s">
        <v>69</v>
      </c>
      <c r="D1977" s="10" t="s">
        <v>127</v>
      </c>
      <c r="E1977" s="13" t="s">
        <v>68</v>
      </c>
      <c r="F1977" s="13">
        <v>20.0</v>
      </c>
    </row>
    <row r="1978">
      <c r="A1978" s="10" t="s">
        <v>613</v>
      </c>
      <c r="B1978" s="19">
        <v>0.03298611111111111</v>
      </c>
      <c r="C1978" s="10" t="s">
        <v>69</v>
      </c>
      <c r="D1978" s="10" t="s">
        <v>67</v>
      </c>
      <c r="E1978" s="13">
        <v>8.0</v>
      </c>
      <c r="F1978" s="13">
        <v>4.0</v>
      </c>
    </row>
    <row r="1979">
      <c r="A1979" s="10" t="s">
        <v>613</v>
      </c>
      <c r="B1979" s="19">
        <v>0.05452546296296296</v>
      </c>
      <c r="C1979" s="10" t="s">
        <v>72</v>
      </c>
      <c r="D1979" s="10" t="s">
        <v>67</v>
      </c>
      <c r="E1979" s="13">
        <v>5.0</v>
      </c>
      <c r="F1979" s="13">
        <v>2.0</v>
      </c>
      <c r="J1979" s="10" t="s">
        <v>86</v>
      </c>
    </row>
    <row r="1980">
      <c r="A1980" s="10" t="s">
        <v>613</v>
      </c>
      <c r="B1980" s="19">
        <v>0.05452546296296296</v>
      </c>
      <c r="C1980" s="10" t="s">
        <v>72</v>
      </c>
      <c r="D1980" s="10" t="s">
        <v>67</v>
      </c>
      <c r="E1980" s="13" t="s">
        <v>88</v>
      </c>
      <c r="F1980" s="13">
        <v>1.0</v>
      </c>
      <c r="J1980" s="10" t="s">
        <v>85</v>
      </c>
    </row>
    <row r="1981">
      <c r="A1981" s="10" t="s">
        <v>613</v>
      </c>
      <c r="B1981" s="19">
        <v>0.05568287037037037</v>
      </c>
      <c r="C1981" s="10" t="s">
        <v>70</v>
      </c>
      <c r="D1981" s="10" t="s">
        <v>154</v>
      </c>
      <c r="E1981" s="13">
        <v>10.0</v>
      </c>
      <c r="F1981" s="13">
        <v>7.0</v>
      </c>
    </row>
    <row r="1982">
      <c r="A1982" s="10" t="s">
        <v>613</v>
      </c>
      <c r="B1982" s="19">
        <v>0.056666666666666664</v>
      </c>
      <c r="C1982" s="10" t="s">
        <v>66</v>
      </c>
      <c r="D1982" s="10" t="s">
        <v>67</v>
      </c>
      <c r="E1982" s="13" t="s">
        <v>88</v>
      </c>
      <c r="F1982" s="13">
        <v>1.0</v>
      </c>
    </row>
    <row r="1983">
      <c r="A1983" s="10" t="s">
        <v>613</v>
      </c>
      <c r="B1983" s="19">
        <v>0.056712962962962965</v>
      </c>
      <c r="C1983" s="10" t="s">
        <v>69</v>
      </c>
      <c r="D1983" s="10" t="s">
        <v>67</v>
      </c>
      <c r="E1983" s="13" t="s">
        <v>75</v>
      </c>
      <c r="F1983" s="13" t="s">
        <v>75</v>
      </c>
      <c r="J1983" s="10" t="s">
        <v>85</v>
      </c>
    </row>
    <row r="1984">
      <c r="A1984" s="10" t="s">
        <v>613</v>
      </c>
      <c r="B1984" s="19">
        <v>0.056712962962962965</v>
      </c>
      <c r="C1984" s="10" t="s">
        <v>69</v>
      </c>
      <c r="D1984" s="10" t="s">
        <v>67</v>
      </c>
      <c r="E1984" s="13">
        <v>13.0</v>
      </c>
      <c r="F1984" s="13">
        <v>9.0</v>
      </c>
      <c r="J1984" s="10" t="s">
        <v>86</v>
      </c>
    </row>
    <row r="1985">
      <c r="A1985" s="10" t="s">
        <v>613</v>
      </c>
      <c r="B1985" s="19">
        <v>0.057465277777777775</v>
      </c>
      <c r="C1985" s="10" t="s">
        <v>70</v>
      </c>
      <c r="D1985" s="10" t="s">
        <v>67</v>
      </c>
      <c r="E1985" s="13">
        <v>14.0</v>
      </c>
      <c r="F1985" s="13">
        <v>11.0</v>
      </c>
    </row>
    <row r="1986">
      <c r="A1986" s="10" t="s">
        <v>613</v>
      </c>
      <c r="B1986" s="19">
        <v>0.06042824074074074</v>
      </c>
      <c r="C1986" s="10" t="s">
        <v>74</v>
      </c>
      <c r="D1986" s="10" t="s">
        <v>67</v>
      </c>
      <c r="E1986" s="13">
        <v>10.0</v>
      </c>
      <c r="F1986" s="13">
        <v>10.0</v>
      </c>
    </row>
    <row r="1987">
      <c r="A1987" s="10" t="s">
        <v>613</v>
      </c>
      <c r="B1987" s="19">
        <v>0.0637037037037037</v>
      </c>
      <c r="C1987" s="10" t="s">
        <v>72</v>
      </c>
      <c r="D1987" s="10" t="s">
        <v>71</v>
      </c>
      <c r="E1987" s="13" t="s">
        <v>88</v>
      </c>
      <c r="F1987" s="13">
        <v>1.0</v>
      </c>
    </row>
    <row r="1988">
      <c r="A1988" s="10" t="s">
        <v>613</v>
      </c>
      <c r="B1988" s="19">
        <v>0.06371527777777777</v>
      </c>
      <c r="C1988" s="10" t="s">
        <v>66</v>
      </c>
      <c r="D1988" s="10" t="s">
        <v>71</v>
      </c>
      <c r="E1988" s="13">
        <v>4.0</v>
      </c>
      <c r="F1988" s="13">
        <v>6.0</v>
      </c>
    </row>
    <row r="1989">
      <c r="A1989" s="10" t="s">
        <v>613</v>
      </c>
      <c r="B1989" s="19">
        <v>0.06614583333333333</v>
      </c>
      <c r="C1989" s="10" t="s">
        <v>72</v>
      </c>
      <c r="D1989" s="10" t="s">
        <v>67</v>
      </c>
      <c r="E1989" s="13">
        <v>16.0</v>
      </c>
      <c r="F1989" s="13">
        <v>13.0</v>
      </c>
    </row>
    <row r="1990">
      <c r="A1990" s="10" t="s">
        <v>613</v>
      </c>
      <c r="B1990" s="19">
        <v>0.0694675925925926</v>
      </c>
      <c r="C1990" s="10" t="s">
        <v>66</v>
      </c>
      <c r="D1990" s="10" t="s">
        <v>67</v>
      </c>
      <c r="E1990" s="13">
        <v>6.0</v>
      </c>
      <c r="F1990" s="13">
        <v>5.0</v>
      </c>
    </row>
    <row r="1991">
      <c r="A1991" s="10" t="s">
        <v>613</v>
      </c>
      <c r="B1991" s="19">
        <v>0.07217592592592592</v>
      </c>
      <c r="C1991" s="10" t="s">
        <v>84</v>
      </c>
      <c r="D1991" s="10" t="s">
        <v>216</v>
      </c>
      <c r="E1991" s="13">
        <v>11.0</v>
      </c>
      <c r="F1991" s="13">
        <v>13.0</v>
      </c>
    </row>
    <row r="1992">
      <c r="A1992" s="10" t="s">
        <v>613</v>
      </c>
      <c r="B1992" s="19">
        <v>0.0749537037037037</v>
      </c>
      <c r="C1992" s="10" t="s">
        <v>72</v>
      </c>
      <c r="D1992" s="10" t="s">
        <v>67</v>
      </c>
      <c r="E1992" s="13">
        <v>10.0</v>
      </c>
      <c r="F1992" s="13">
        <v>7.0</v>
      </c>
    </row>
    <row r="1993">
      <c r="A1993" s="10" t="s">
        <v>613</v>
      </c>
      <c r="B1993" s="19">
        <v>0.07689814814814815</v>
      </c>
      <c r="C1993" s="10" t="s">
        <v>66</v>
      </c>
      <c r="D1993" s="10" t="s">
        <v>67</v>
      </c>
      <c r="E1993" s="13" t="s">
        <v>75</v>
      </c>
      <c r="F1993" s="13" t="s">
        <v>75</v>
      </c>
      <c r="J1993" s="10" t="s">
        <v>85</v>
      </c>
    </row>
    <row r="1994">
      <c r="A1994" s="10" t="s">
        <v>613</v>
      </c>
      <c r="B1994" s="19">
        <v>0.07689814814814815</v>
      </c>
      <c r="C1994" s="10" t="s">
        <v>66</v>
      </c>
      <c r="D1994" s="10" t="s">
        <v>67</v>
      </c>
      <c r="E1994" s="13">
        <v>10.0</v>
      </c>
      <c r="F1994" s="13">
        <v>9.0</v>
      </c>
      <c r="J1994" s="10" t="s">
        <v>86</v>
      </c>
    </row>
    <row r="1995">
      <c r="A1995" s="10" t="s">
        <v>613</v>
      </c>
      <c r="B1995" s="19">
        <v>0.07733796296296297</v>
      </c>
      <c r="C1995" s="10" t="s">
        <v>72</v>
      </c>
      <c r="D1995" s="10" t="s">
        <v>130</v>
      </c>
      <c r="E1995" s="13" t="s">
        <v>75</v>
      </c>
      <c r="F1995" s="13" t="s">
        <v>75</v>
      </c>
    </row>
    <row r="1996">
      <c r="A1996" s="10" t="s">
        <v>613</v>
      </c>
      <c r="B1996" s="19">
        <v>0.07773148148148148</v>
      </c>
      <c r="C1996" s="10" t="s">
        <v>84</v>
      </c>
      <c r="D1996" s="10" t="s">
        <v>130</v>
      </c>
      <c r="E1996" s="13">
        <v>5.0</v>
      </c>
      <c r="F1996" s="16"/>
    </row>
    <row r="1997">
      <c r="A1997" s="10" t="s">
        <v>613</v>
      </c>
      <c r="B1997" s="19">
        <v>0.07858796296296296</v>
      </c>
      <c r="C1997" s="10" t="s">
        <v>72</v>
      </c>
      <c r="D1997" s="10" t="s">
        <v>67</v>
      </c>
      <c r="E1997" s="13">
        <v>12.0</v>
      </c>
      <c r="F1997" s="13">
        <v>9.0</v>
      </c>
    </row>
    <row r="1998">
      <c r="A1998" s="10" t="s">
        <v>613</v>
      </c>
      <c r="B1998" s="19">
        <v>0.07924768518518518</v>
      </c>
      <c r="C1998" s="10" t="s">
        <v>84</v>
      </c>
      <c r="D1998" s="10" t="s">
        <v>130</v>
      </c>
      <c r="E1998" s="13">
        <v>8.0</v>
      </c>
      <c r="F1998" s="16"/>
    </row>
    <row r="1999">
      <c r="A1999" s="10" t="s">
        <v>613</v>
      </c>
      <c r="B1999" s="19">
        <v>0.08034722222222222</v>
      </c>
      <c r="C1999" s="10" t="s">
        <v>82</v>
      </c>
      <c r="D1999" s="10" t="s">
        <v>67</v>
      </c>
      <c r="E1999" s="13" t="s">
        <v>75</v>
      </c>
      <c r="F1999" s="13" t="s">
        <v>75</v>
      </c>
      <c r="J1999" s="10" t="s">
        <v>85</v>
      </c>
    </row>
    <row r="2000">
      <c r="A2000" s="10" t="s">
        <v>613</v>
      </c>
      <c r="B2000" s="19">
        <v>0.08034722222222222</v>
      </c>
      <c r="C2000" s="10" t="s">
        <v>82</v>
      </c>
      <c r="D2000" s="10" t="s">
        <v>67</v>
      </c>
      <c r="E2000" s="13">
        <v>22.0</v>
      </c>
      <c r="F2000" s="13">
        <v>19.0</v>
      </c>
      <c r="J2000" s="10" t="s">
        <v>86</v>
      </c>
    </row>
    <row r="2001">
      <c r="A2001" s="10" t="s">
        <v>613</v>
      </c>
      <c r="B2001" s="19">
        <v>0.08150462962962964</v>
      </c>
      <c r="C2001" s="10" t="s">
        <v>82</v>
      </c>
      <c r="D2001" s="10" t="s">
        <v>81</v>
      </c>
      <c r="E2001" s="13">
        <v>10.0</v>
      </c>
      <c r="F2001" s="13">
        <v>8.0</v>
      </c>
      <c r="J2001" s="10" t="s">
        <v>622</v>
      </c>
    </row>
    <row r="2002">
      <c r="A2002" s="10" t="s">
        <v>613</v>
      </c>
      <c r="B2002" s="19">
        <v>0.09784722222222222</v>
      </c>
      <c r="C2002" s="10" t="s">
        <v>70</v>
      </c>
      <c r="D2002" s="10" t="s">
        <v>87</v>
      </c>
      <c r="E2002" s="13" t="s">
        <v>68</v>
      </c>
      <c r="F2002" s="13">
        <v>20.0</v>
      </c>
    </row>
    <row r="2003">
      <c r="A2003" s="10" t="s">
        <v>613</v>
      </c>
      <c r="B2003" s="19">
        <v>0.09835648148148148</v>
      </c>
      <c r="C2003" s="10" t="s">
        <v>82</v>
      </c>
      <c r="D2003" s="10" t="s">
        <v>87</v>
      </c>
      <c r="E2003" s="13">
        <v>18.0</v>
      </c>
      <c r="F2003" s="13">
        <v>17.0</v>
      </c>
    </row>
    <row r="2004">
      <c r="A2004" s="10" t="s">
        <v>613</v>
      </c>
      <c r="B2004" s="19">
        <v>0.09835648148148148</v>
      </c>
      <c r="C2004" s="10" t="s">
        <v>66</v>
      </c>
      <c r="D2004" s="10" t="s">
        <v>87</v>
      </c>
      <c r="E2004" s="13">
        <v>17.0</v>
      </c>
      <c r="F2004" s="13">
        <v>17.0</v>
      </c>
    </row>
    <row r="2005">
      <c r="A2005" s="10" t="s">
        <v>613</v>
      </c>
      <c r="B2005" s="19">
        <v>0.09835648148148148</v>
      </c>
      <c r="C2005" s="10" t="s">
        <v>72</v>
      </c>
      <c r="D2005" s="10" t="s">
        <v>87</v>
      </c>
      <c r="E2005" s="13">
        <v>16.0</v>
      </c>
      <c r="F2005" s="13">
        <v>13.0</v>
      </c>
    </row>
    <row r="2006">
      <c r="A2006" s="10" t="s">
        <v>613</v>
      </c>
      <c r="B2006" s="19">
        <v>0.09855324074074075</v>
      </c>
      <c r="C2006" s="10" t="s">
        <v>84</v>
      </c>
      <c r="D2006" s="10" t="s">
        <v>87</v>
      </c>
      <c r="E2006" s="13">
        <v>6.0</v>
      </c>
      <c r="F2006" s="13">
        <v>4.0</v>
      </c>
    </row>
    <row r="2007">
      <c r="A2007" s="10" t="s">
        <v>613</v>
      </c>
      <c r="B2007" s="19">
        <v>0.09859953703703704</v>
      </c>
      <c r="C2007" s="10" t="s">
        <v>74</v>
      </c>
      <c r="D2007" s="10" t="s">
        <v>87</v>
      </c>
      <c r="E2007" s="13">
        <v>15.0</v>
      </c>
      <c r="F2007" s="13">
        <v>11.0</v>
      </c>
    </row>
    <row r="2008">
      <c r="A2008" s="10" t="s">
        <v>613</v>
      </c>
      <c r="B2008" s="19">
        <v>0.09855324074074075</v>
      </c>
      <c r="C2008" s="10" t="s">
        <v>69</v>
      </c>
      <c r="D2008" s="10" t="s">
        <v>87</v>
      </c>
      <c r="E2008" s="13">
        <v>6.0</v>
      </c>
      <c r="F2008" s="13">
        <v>2.0</v>
      </c>
    </row>
    <row r="2009">
      <c r="A2009" s="10" t="s">
        <v>613</v>
      </c>
      <c r="B2009" s="19">
        <v>0.09965277777777778</v>
      </c>
      <c r="C2009" s="10" t="s">
        <v>70</v>
      </c>
      <c r="D2009" s="10" t="s">
        <v>93</v>
      </c>
      <c r="E2009" s="13">
        <v>10.0</v>
      </c>
      <c r="F2009" s="13">
        <v>3.0</v>
      </c>
      <c r="J2009" s="10" t="s">
        <v>148</v>
      </c>
    </row>
    <row r="2010">
      <c r="A2010" s="10" t="s">
        <v>613</v>
      </c>
      <c r="B2010" s="19">
        <v>0.09969907407407408</v>
      </c>
      <c r="C2010" s="10" t="s">
        <v>70</v>
      </c>
      <c r="D2010" s="10" t="s">
        <v>93</v>
      </c>
      <c r="E2010" s="13" t="s">
        <v>75</v>
      </c>
      <c r="F2010" s="13" t="s">
        <v>75</v>
      </c>
      <c r="J2010" s="10" t="s">
        <v>148</v>
      </c>
    </row>
    <row r="2011">
      <c r="A2011" s="10" t="s">
        <v>613</v>
      </c>
      <c r="B2011" s="19">
        <v>0.10158564814814815</v>
      </c>
      <c r="C2011" s="10" t="s">
        <v>84</v>
      </c>
      <c r="D2011" s="10" t="s">
        <v>81</v>
      </c>
      <c r="E2011" s="13">
        <v>22.0</v>
      </c>
      <c r="F2011" s="13">
        <v>17.0</v>
      </c>
    </row>
    <row r="2012">
      <c r="A2012" s="10" t="s">
        <v>613</v>
      </c>
      <c r="B2012" s="19">
        <v>0.10202546296296296</v>
      </c>
      <c r="C2012" s="10" t="s">
        <v>69</v>
      </c>
      <c r="D2012" s="10" t="s">
        <v>81</v>
      </c>
      <c r="E2012" s="13" t="s">
        <v>68</v>
      </c>
      <c r="F2012" s="13">
        <v>20.0</v>
      </c>
    </row>
    <row r="2013">
      <c r="A2013" s="10" t="s">
        <v>613</v>
      </c>
      <c r="B2013" s="19">
        <v>0.10466435185185186</v>
      </c>
      <c r="C2013" s="10" t="s">
        <v>66</v>
      </c>
      <c r="D2013" s="10" t="s">
        <v>89</v>
      </c>
      <c r="E2013" s="13">
        <v>12.0</v>
      </c>
      <c r="F2013" s="13">
        <v>5.0</v>
      </c>
      <c r="J2013" s="10" t="s">
        <v>171</v>
      </c>
    </row>
    <row r="2014">
      <c r="A2014" s="10" t="s">
        <v>613</v>
      </c>
      <c r="B2014" s="19">
        <v>0.10471064814814815</v>
      </c>
      <c r="C2014" s="10" t="s">
        <v>66</v>
      </c>
      <c r="D2014" s="10" t="s">
        <v>89</v>
      </c>
      <c r="E2014" s="13" t="s">
        <v>68</v>
      </c>
      <c r="F2014" s="13">
        <v>20.0</v>
      </c>
      <c r="G2014" s="10" t="s">
        <v>137</v>
      </c>
      <c r="J2014" s="10" t="s">
        <v>171</v>
      </c>
    </row>
    <row r="2015">
      <c r="A2015" s="10" t="s">
        <v>613</v>
      </c>
      <c r="B2015" s="19">
        <v>0.10491898148148149</v>
      </c>
      <c r="C2015" s="10" t="s">
        <v>66</v>
      </c>
      <c r="D2015" s="10" t="s">
        <v>91</v>
      </c>
      <c r="E2015" s="13">
        <v>12.0</v>
      </c>
      <c r="F2015" s="16"/>
      <c r="H2015" s="10" t="s">
        <v>623</v>
      </c>
      <c r="I2015" s="10">
        <v>1.0</v>
      </c>
    </row>
    <row r="2016">
      <c r="A2016" s="10" t="s">
        <v>613</v>
      </c>
      <c r="B2016" s="19">
        <v>0.10555555555555556</v>
      </c>
      <c r="C2016" s="10" t="s">
        <v>72</v>
      </c>
      <c r="D2016" s="10" t="s">
        <v>93</v>
      </c>
      <c r="E2016" s="13">
        <v>16.0</v>
      </c>
      <c r="F2016" s="13">
        <v>10.0</v>
      </c>
      <c r="J2016" s="10" t="s">
        <v>136</v>
      </c>
    </row>
    <row r="2017">
      <c r="A2017" s="10" t="s">
        <v>613</v>
      </c>
      <c r="B2017" s="19">
        <v>0.10572916666666667</v>
      </c>
      <c r="C2017" s="10" t="s">
        <v>72</v>
      </c>
      <c r="D2017" s="10" t="s">
        <v>91</v>
      </c>
      <c r="E2017" s="13">
        <v>11.0</v>
      </c>
      <c r="F2017" s="16"/>
      <c r="H2017" s="10" t="s">
        <v>624</v>
      </c>
      <c r="I2017" s="10">
        <v>1.0</v>
      </c>
    </row>
    <row r="2018">
      <c r="A2018" s="10" t="s">
        <v>613</v>
      </c>
      <c r="B2018" s="19">
        <v>0.10594907407407407</v>
      </c>
      <c r="C2018" s="10" t="s">
        <v>72</v>
      </c>
      <c r="D2018" s="10" t="s">
        <v>93</v>
      </c>
      <c r="E2018" s="13">
        <v>10.0</v>
      </c>
      <c r="F2018" s="13">
        <v>4.0</v>
      </c>
      <c r="J2018" s="10" t="s">
        <v>136</v>
      </c>
    </row>
    <row r="2019">
      <c r="A2019" s="10" t="s">
        <v>613</v>
      </c>
      <c r="B2019" s="19">
        <v>0.10842592592592593</v>
      </c>
      <c r="C2019" s="10" t="s">
        <v>82</v>
      </c>
      <c r="D2019" s="10" t="s">
        <v>81</v>
      </c>
      <c r="E2019" s="13">
        <v>19.0</v>
      </c>
      <c r="F2019" s="13">
        <v>17.0</v>
      </c>
      <c r="J2019" s="10" t="s">
        <v>254</v>
      </c>
    </row>
    <row r="2020">
      <c r="A2020" s="10" t="s">
        <v>613</v>
      </c>
      <c r="B2020" s="19">
        <v>0.10885416666666667</v>
      </c>
      <c r="C2020" s="10" t="s">
        <v>74</v>
      </c>
      <c r="D2020" s="10" t="s">
        <v>93</v>
      </c>
      <c r="E2020" s="13" t="s">
        <v>68</v>
      </c>
      <c r="F2020" s="13">
        <v>20.0</v>
      </c>
      <c r="G2020" s="10" t="s">
        <v>137</v>
      </c>
      <c r="J2020" s="10" t="s">
        <v>197</v>
      </c>
    </row>
    <row r="2021">
      <c r="A2021" s="10" t="s">
        <v>613</v>
      </c>
      <c r="B2021" s="19">
        <v>0.10931712962962963</v>
      </c>
      <c r="C2021" s="10" t="s">
        <v>82</v>
      </c>
      <c r="D2021" s="10" t="s">
        <v>81</v>
      </c>
      <c r="E2021" s="13">
        <v>10.0</v>
      </c>
      <c r="F2021" s="13">
        <v>8.0</v>
      </c>
      <c r="J2021" s="10" t="s">
        <v>254</v>
      </c>
    </row>
    <row r="2022">
      <c r="A2022" s="10" t="s">
        <v>613</v>
      </c>
      <c r="B2022" s="19">
        <v>0.10967592592592593</v>
      </c>
      <c r="C2022" s="10" t="s">
        <v>82</v>
      </c>
      <c r="D2022" s="10" t="s">
        <v>80</v>
      </c>
      <c r="E2022" s="13" t="s">
        <v>75</v>
      </c>
      <c r="F2022" s="13" t="s">
        <v>75</v>
      </c>
      <c r="J2022" s="10" t="s">
        <v>85</v>
      </c>
    </row>
    <row r="2023">
      <c r="A2023" s="10" t="s">
        <v>613</v>
      </c>
      <c r="B2023" s="19">
        <v>0.10967592592592593</v>
      </c>
      <c r="C2023" s="10" t="s">
        <v>82</v>
      </c>
      <c r="D2023" s="10" t="s">
        <v>80</v>
      </c>
      <c r="E2023" s="13">
        <v>18.0</v>
      </c>
      <c r="F2023" s="16"/>
      <c r="J2023" s="10" t="s">
        <v>86</v>
      </c>
    </row>
    <row r="2024">
      <c r="A2024" s="10" t="s">
        <v>613</v>
      </c>
      <c r="B2024" s="19">
        <v>0.11017361111111111</v>
      </c>
      <c r="C2024" s="10" t="s">
        <v>74</v>
      </c>
      <c r="D2024" s="10" t="s">
        <v>80</v>
      </c>
      <c r="E2024" s="13">
        <v>13.0</v>
      </c>
      <c r="F2024" s="13">
        <v>16.0</v>
      </c>
    </row>
    <row r="2025">
      <c r="A2025" s="10" t="s">
        <v>613</v>
      </c>
      <c r="B2025" s="19">
        <v>0.11105324074074074</v>
      </c>
      <c r="C2025" s="10" t="s">
        <v>69</v>
      </c>
      <c r="D2025" s="10" t="s">
        <v>120</v>
      </c>
      <c r="E2025" s="13">
        <v>20.0</v>
      </c>
      <c r="F2025" s="16"/>
      <c r="J2025" s="10" t="s">
        <v>625</v>
      </c>
    </row>
    <row r="2026">
      <c r="A2026" s="10" t="s">
        <v>613</v>
      </c>
      <c r="B2026" s="19">
        <v>0.11334490740740741</v>
      </c>
      <c r="C2026" s="10" t="s">
        <v>70</v>
      </c>
      <c r="D2026" s="10" t="s">
        <v>93</v>
      </c>
      <c r="E2026" s="13">
        <v>12.0</v>
      </c>
      <c r="F2026" s="13">
        <v>5.0</v>
      </c>
      <c r="J2026" s="10" t="s">
        <v>148</v>
      </c>
    </row>
    <row r="2027">
      <c r="A2027" s="10" t="s">
        <v>613</v>
      </c>
      <c r="B2027" s="19">
        <v>0.11458333333333333</v>
      </c>
      <c r="C2027" s="10" t="s">
        <v>70</v>
      </c>
      <c r="D2027" s="10" t="s">
        <v>91</v>
      </c>
      <c r="E2027" s="13">
        <v>12.0</v>
      </c>
      <c r="F2027" s="16"/>
      <c r="H2027" s="10" t="s">
        <v>587</v>
      </c>
    </row>
    <row r="2028">
      <c r="A2028" s="10" t="s">
        <v>613</v>
      </c>
      <c r="B2028" s="19">
        <v>0.11547453703703704</v>
      </c>
      <c r="C2028" s="10" t="s">
        <v>70</v>
      </c>
      <c r="D2028" s="10" t="s">
        <v>584</v>
      </c>
      <c r="E2028" s="13">
        <v>19.0</v>
      </c>
      <c r="F2028" s="13">
        <v>16.0</v>
      </c>
      <c r="J2028" s="10" t="s">
        <v>626</v>
      </c>
    </row>
    <row r="2029">
      <c r="A2029" s="10" t="s">
        <v>613</v>
      </c>
      <c r="B2029" s="19">
        <v>0.11641203703703704</v>
      </c>
      <c r="C2029" s="10" t="s">
        <v>69</v>
      </c>
      <c r="D2029" s="10" t="s">
        <v>584</v>
      </c>
      <c r="E2029" s="13">
        <v>12.0</v>
      </c>
      <c r="F2029" s="13">
        <v>9.0</v>
      </c>
      <c r="J2029" s="10" t="s">
        <v>626</v>
      </c>
    </row>
    <row r="2030">
      <c r="A2030" s="10" t="s">
        <v>613</v>
      </c>
      <c r="B2030" s="19">
        <v>0.11642361111111112</v>
      </c>
      <c r="C2030" s="10" t="s">
        <v>69</v>
      </c>
      <c r="D2030" s="10" t="s">
        <v>584</v>
      </c>
      <c r="E2030" s="13">
        <v>13.0</v>
      </c>
      <c r="F2030" s="13">
        <v>10.0</v>
      </c>
      <c r="J2030" s="10" t="s">
        <v>626</v>
      </c>
    </row>
    <row r="2031">
      <c r="A2031" s="10" t="s">
        <v>613</v>
      </c>
      <c r="B2031" s="19">
        <v>0.11672453703703704</v>
      </c>
      <c r="C2031" s="10" t="s">
        <v>69</v>
      </c>
      <c r="D2031" s="10" t="s">
        <v>91</v>
      </c>
      <c r="E2031" s="13">
        <v>15.0</v>
      </c>
      <c r="F2031" s="16"/>
      <c r="H2031" s="10" t="s">
        <v>627</v>
      </c>
      <c r="I2031" s="10">
        <v>1.0</v>
      </c>
      <c r="J2031" s="10" t="s">
        <v>239</v>
      </c>
    </row>
    <row r="2032">
      <c r="A2032" s="10" t="s">
        <v>613</v>
      </c>
      <c r="B2032" s="19">
        <v>0.11712962962962963</v>
      </c>
      <c r="C2032" s="10" t="s">
        <v>70</v>
      </c>
      <c r="D2032" s="10" t="s">
        <v>93</v>
      </c>
      <c r="E2032" s="13">
        <v>24.0</v>
      </c>
      <c r="F2032" s="13">
        <v>18.0</v>
      </c>
      <c r="J2032" s="10" t="s">
        <v>148</v>
      </c>
    </row>
    <row r="2033">
      <c r="A2033" s="10" t="s">
        <v>613</v>
      </c>
      <c r="B2033" s="19">
        <v>0.11717592592592592</v>
      </c>
      <c r="C2033" s="10" t="s">
        <v>70</v>
      </c>
      <c r="D2033" s="10" t="s">
        <v>93</v>
      </c>
      <c r="E2033" s="13">
        <v>10.0</v>
      </c>
      <c r="F2033" s="13">
        <v>3.0</v>
      </c>
      <c r="J2033" s="10" t="s">
        <v>148</v>
      </c>
    </row>
    <row r="2034">
      <c r="A2034" s="10" t="s">
        <v>613</v>
      </c>
      <c r="B2034" s="19">
        <v>0.11726851851851852</v>
      </c>
      <c r="C2034" s="10" t="s">
        <v>70</v>
      </c>
      <c r="D2034" s="10" t="s">
        <v>91</v>
      </c>
      <c r="E2034" s="13">
        <v>6.0</v>
      </c>
      <c r="F2034" s="16"/>
      <c r="H2034" s="10" t="s">
        <v>628</v>
      </c>
    </row>
    <row r="2035">
      <c r="A2035" s="10" t="s">
        <v>613</v>
      </c>
      <c r="B2035" s="19">
        <v>0.11746527777777778</v>
      </c>
      <c r="C2035" s="10" t="s">
        <v>70</v>
      </c>
      <c r="D2035" s="10" t="s">
        <v>93</v>
      </c>
      <c r="E2035" s="13">
        <v>19.0</v>
      </c>
      <c r="F2035" s="13">
        <v>12.0</v>
      </c>
      <c r="J2035" s="10" t="s">
        <v>99</v>
      </c>
    </row>
    <row r="2036">
      <c r="A2036" s="10" t="s">
        <v>613</v>
      </c>
      <c r="B2036" s="19">
        <v>0.11752314814814815</v>
      </c>
      <c r="C2036" s="10" t="s">
        <v>70</v>
      </c>
      <c r="D2036" s="10" t="s">
        <v>93</v>
      </c>
      <c r="E2036" s="13">
        <v>14.0</v>
      </c>
      <c r="F2036" s="13">
        <v>7.0</v>
      </c>
      <c r="J2036" s="10" t="s">
        <v>99</v>
      </c>
    </row>
    <row r="2037">
      <c r="A2037" s="10" t="s">
        <v>613</v>
      </c>
      <c r="B2037" s="19">
        <v>0.11762731481481481</v>
      </c>
      <c r="C2037" s="10" t="s">
        <v>70</v>
      </c>
      <c r="D2037" s="10" t="s">
        <v>91</v>
      </c>
      <c r="E2037" s="13">
        <v>10.0</v>
      </c>
      <c r="F2037" s="16"/>
      <c r="H2037" s="10" t="s">
        <v>629</v>
      </c>
    </row>
    <row r="2038">
      <c r="A2038" s="10" t="s">
        <v>613</v>
      </c>
      <c r="B2038" s="19">
        <v>0.11765046296296296</v>
      </c>
      <c r="C2038" s="10" t="s">
        <v>70</v>
      </c>
      <c r="D2038" s="10" t="s">
        <v>91</v>
      </c>
      <c r="E2038" s="13">
        <v>8.0</v>
      </c>
      <c r="F2038" s="16"/>
      <c r="H2038" s="10" t="s">
        <v>630</v>
      </c>
    </row>
    <row r="2039">
      <c r="A2039" s="10" t="s">
        <v>613</v>
      </c>
      <c r="B2039" s="19">
        <v>0.11864583333333334</v>
      </c>
      <c r="C2039" s="10" t="s">
        <v>66</v>
      </c>
      <c r="D2039" s="10" t="s">
        <v>81</v>
      </c>
      <c r="E2039" s="13">
        <v>24.0</v>
      </c>
      <c r="F2039" s="13">
        <v>19.0</v>
      </c>
      <c r="J2039" s="10" t="s">
        <v>631</v>
      </c>
    </row>
    <row r="2040">
      <c r="A2040" s="10" t="s">
        <v>613</v>
      </c>
      <c r="B2040" s="19">
        <v>0.11927083333333334</v>
      </c>
      <c r="C2040" s="10" t="s">
        <v>84</v>
      </c>
      <c r="D2040" s="10" t="s">
        <v>81</v>
      </c>
      <c r="E2040" s="13" t="s">
        <v>88</v>
      </c>
      <c r="F2040" s="13">
        <v>1.0</v>
      </c>
      <c r="J2040" s="10" t="s">
        <v>632</v>
      </c>
    </row>
    <row r="2041">
      <c r="A2041" s="10" t="s">
        <v>613</v>
      </c>
      <c r="B2041" s="19">
        <v>0.12075231481481481</v>
      </c>
      <c r="C2041" s="10" t="s">
        <v>82</v>
      </c>
      <c r="D2041" s="10" t="s">
        <v>76</v>
      </c>
      <c r="E2041" s="13">
        <v>13.0</v>
      </c>
      <c r="F2041" s="16"/>
      <c r="J2041" s="10" t="s">
        <v>606</v>
      </c>
    </row>
    <row r="2042">
      <c r="A2042" s="10" t="s">
        <v>613</v>
      </c>
      <c r="B2042" s="19">
        <v>0.12164351851851851</v>
      </c>
      <c r="C2042" s="10" t="s">
        <v>66</v>
      </c>
      <c r="D2042" s="10" t="s">
        <v>93</v>
      </c>
      <c r="E2042" s="13">
        <v>25.0</v>
      </c>
      <c r="F2042" s="13">
        <v>18.0</v>
      </c>
      <c r="J2042" s="10" t="s">
        <v>633</v>
      </c>
    </row>
    <row r="2043">
      <c r="A2043" s="10" t="s">
        <v>613</v>
      </c>
      <c r="B2043" s="19">
        <v>0.12189814814814814</v>
      </c>
      <c r="C2043" s="10" t="s">
        <v>66</v>
      </c>
      <c r="D2043" s="10" t="s">
        <v>91</v>
      </c>
      <c r="E2043" s="13">
        <v>18.0</v>
      </c>
      <c r="F2043" s="16"/>
      <c r="H2043" s="10" t="s">
        <v>634</v>
      </c>
      <c r="I2043" s="10">
        <v>1.0</v>
      </c>
    </row>
    <row r="2044">
      <c r="A2044" s="10" t="s">
        <v>613</v>
      </c>
      <c r="B2044" s="19">
        <v>0.12259259259259259</v>
      </c>
      <c r="C2044" s="10" t="s">
        <v>72</v>
      </c>
      <c r="D2044" s="10" t="s">
        <v>93</v>
      </c>
      <c r="E2044" s="13">
        <v>19.0</v>
      </c>
      <c r="F2044" s="13">
        <v>13.0</v>
      </c>
      <c r="J2044" s="10" t="s">
        <v>136</v>
      </c>
    </row>
    <row r="2045">
      <c r="A2045" s="10" t="s">
        <v>613</v>
      </c>
      <c r="B2045" s="19">
        <v>0.12267361111111111</v>
      </c>
      <c r="C2045" s="10" t="s">
        <v>72</v>
      </c>
      <c r="D2045" s="10" t="s">
        <v>91</v>
      </c>
      <c r="E2045" s="13">
        <v>8.0</v>
      </c>
      <c r="F2045" s="16"/>
      <c r="H2045" s="10" t="s">
        <v>635</v>
      </c>
    </row>
    <row r="2046">
      <c r="A2046" s="10" t="s">
        <v>613</v>
      </c>
      <c r="B2046" s="19">
        <v>0.12288194444444445</v>
      </c>
      <c r="C2046" s="10" t="s">
        <v>72</v>
      </c>
      <c r="D2046" s="10" t="s">
        <v>93</v>
      </c>
      <c r="E2046" s="13">
        <v>19.0</v>
      </c>
      <c r="F2046" s="13">
        <v>13.0</v>
      </c>
      <c r="J2046" s="10" t="s">
        <v>136</v>
      </c>
    </row>
    <row r="2047">
      <c r="A2047" s="10" t="s">
        <v>613</v>
      </c>
      <c r="B2047" s="19">
        <v>0.12293981481481482</v>
      </c>
      <c r="C2047" s="10" t="s">
        <v>72</v>
      </c>
      <c r="D2047" s="10" t="s">
        <v>91</v>
      </c>
      <c r="E2047" s="13">
        <v>9.0</v>
      </c>
      <c r="F2047" s="16"/>
      <c r="H2047" s="10" t="s">
        <v>636</v>
      </c>
      <c r="I2047" s="10">
        <v>1.0</v>
      </c>
    </row>
    <row r="2048">
      <c r="A2048" s="10" t="s">
        <v>613</v>
      </c>
      <c r="B2048" s="19">
        <v>0.12324074074074073</v>
      </c>
      <c r="C2048" s="10" t="s">
        <v>72</v>
      </c>
      <c r="D2048" s="10" t="s">
        <v>93</v>
      </c>
      <c r="E2048" s="13">
        <v>12.0</v>
      </c>
      <c r="F2048" s="13">
        <v>6.0</v>
      </c>
      <c r="J2048" s="10" t="s">
        <v>136</v>
      </c>
    </row>
    <row r="2049">
      <c r="A2049" s="10" t="s">
        <v>613</v>
      </c>
      <c r="B2049" s="19">
        <v>0.12361111111111112</v>
      </c>
      <c r="C2049" s="10" t="s">
        <v>72</v>
      </c>
      <c r="D2049" s="10" t="s">
        <v>91</v>
      </c>
      <c r="E2049" s="13" t="s">
        <v>75</v>
      </c>
      <c r="F2049" s="13" t="s">
        <v>75</v>
      </c>
      <c r="H2049" s="10" t="s">
        <v>434</v>
      </c>
      <c r="J2049" s="10" t="s">
        <v>435</v>
      </c>
    </row>
    <row r="2050">
      <c r="A2050" s="10" t="s">
        <v>613</v>
      </c>
      <c r="B2050" s="19">
        <v>0.12476851851851851</v>
      </c>
      <c r="C2050" s="10" t="s">
        <v>66</v>
      </c>
      <c r="D2050" s="10" t="s">
        <v>93</v>
      </c>
      <c r="E2050" s="13">
        <v>26.0</v>
      </c>
      <c r="F2050" s="13">
        <v>19.0</v>
      </c>
      <c r="J2050" s="10" t="s">
        <v>637</v>
      </c>
    </row>
    <row r="2051">
      <c r="A2051" s="10" t="s">
        <v>613</v>
      </c>
      <c r="B2051" s="19">
        <v>0.1249537037037037</v>
      </c>
      <c r="C2051" s="10" t="s">
        <v>66</v>
      </c>
      <c r="D2051" s="10" t="s">
        <v>91</v>
      </c>
      <c r="E2051" s="13">
        <v>13.0</v>
      </c>
      <c r="F2051" s="16"/>
      <c r="H2051" s="10" t="s">
        <v>638</v>
      </c>
    </row>
    <row r="2052">
      <c r="A2052" s="10" t="s">
        <v>613</v>
      </c>
      <c r="B2052" s="19">
        <v>0.12525462962962963</v>
      </c>
      <c r="C2052" s="10" t="s">
        <v>74</v>
      </c>
      <c r="D2052" s="10" t="s">
        <v>93</v>
      </c>
      <c r="E2052" s="13">
        <v>14.0</v>
      </c>
      <c r="F2052" s="13">
        <v>7.0</v>
      </c>
      <c r="J2052" s="10" t="s">
        <v>639</v>
      </c>
    </row>
    <row r="2053">
      <c r="A2053" s="10" t="s">
        <v>613</v>
      </c>
      <c r="B2053" s="19">
        <v>0.12546296296296297</v>
      </c>
      <c r="C2053" s="10" t="s">
        <v>74</v>
      </c>
      <c r="D2053" s="10" t="s">
        <v>91</v>
      </c>
      <c r="E2053" s="13">
        <v>20.0</v>
      </c>
      <c r="F2053" s="16"/>
      <c r="H2053" s="10" t="s">
        <v>640</v>
      </c>
    </row>
    <row r="2054">
      <c r="A2054" s="10" t="s">
        <v>613</v>
      </c>
      <c r="B2054" s="19">
        <v>0.12604166666666666</v>
      </c>
      <c r="C2054" s="10" t="s">
        <v>74</v>
      </c>
      <c r="D2054" s="10" t="s">
        <v>93</v>
      </c>
      <c r="E2054" s="13">
        <v>10.0</v>
      </c>
      <c r="F2054" s="13">
        <v>3.0</v>
      </c>
      <c r="J2054" s="10" t="s">
        <v>197</v>
      </c>
    </row>
    <row r="2055">
      <c r="A2055" s="10" t="s">
        <v>613</v>
      </c>
      <c r="B2055" s="19">
        <v>0.12652777777777777</v>
      </c>
      <c r="C2055" s="10" t="s">
        <v>69</v>
      </c>
      <c r="D2055" s="10" t="s">
        <v>91</v>
      </c>
      <c r="E2055" s="13">
        <v>5.0</v>
      </c>
      <c r="F2055" s="16"/>
      <c r="H2055" s="10" t="s">
        <v>641</v>
      </c>
    </row>
    <row r="2056">
      <c r="A2056" s="10" t="s">
        <v>613</v>
      </c>
      <c r="B2056" s="19">
        <v>0.12685185185185185</v>
      </c>
      <c r="C2056" s="10" t="s">
        <v>69</v>
      </c>
      <c r="D2056" s="10" t="s">
        <v>89</v>
      </c>
      <c r="E2056" s="13">
        <v>16.0</v>
      </c>
      <c r="F2056" s="13">
        <v>9.0</v>
      </c>
      <c r="J2056" s="10" t="s">
        <v>223</v>
      </c>
    </row>
    <row r="2057">
      <c r="A2057" s="10" t="s">
        <v>613</v>
      </c>
      <c r="B2057" s="19">
        <v>0.1269212962962963</v>
      </c>
      <c r="C2057" s="10" t="s">
        <v>69</v>
      </c>
      <c r="D2057" s="10" t="s">
        <v>91</v>
      </c>
      <c r="E2057" s="13">
        <v>9.0</v>
      </c>
      <c r="F2057" s="16"/>
      <c r="H2057" s="10" t="s">
        <v>642</v>
      </c>
    </row>
    <row r="2058">
      <c r="A2058" s="10" t="s">
        <v>613</v>
      </c>
      <c r="B2058" s="19">
        <v>0.12765046296296295</v>
      </c>
      <c r="C2058" s="10" t="s">
        <v>84</v>
      </c>
      <c r="D2058" s="10" t="s">
        <v>93</v>
      </c>
      <c r="E2058" s="13" t="s">
        <v>75</v>
      </c>
      <c r="F2058" s="13" t="s">
        <v>75</v>
      </c>
      <c r="J2058" s="10" t="s">
        <v>160</v>
      </c>
    </row>
    <row r="2059">
      <c r="A2059" s="10" t="s">
        <v>613</v>
      </c>
      <c r="B2059" s="19">
        <v>0.12765046296296295</v>
      </c>
      <c r="C2059" s="10" t="s">
        <v>84</v>
      </c>
      <c r="D2059" s="10" t="s">
        <v>93</v>
      </c>
      <c r="E2059" s="13">
        <v>16.0</v>
      </c>
      <c r="F2059" s="13">
        <v>10.0</v>
      </c>
      <c r="J2059" s="10" t="s">
        <v>643</v>
      </c>
    </row>
    <row r="2060">
      <c r="A2060" s="10" t="s">
        <v>613</v>
      </c>
      <c r="B2060" s="19">
        <v>0.12770833333333334</v>
      </c>
      <c r="C2060" s="10" t="s">
        <v>84</v>
      </c>
      <c r="D2060" s="10" t="s">
        <v>93</v>
      </c>
      <c r="E2060" s="13">
        <v>13.0</v>
      </c>
      <c r="F2060" s="13">
        <v>7.0</v>
      </c>
      <c r="J2060" s="10" t="s">
        <v>564</v>
      </c>
    </row>
    <row r="2061">
      <c r="A2061" s="10" t="s">
        <v>613</v>
      </c>
      <c r="B2061" s="19">
        <v>0.1280324074074074</v>
      </c>
      <c r="C2061" s="10" t="s">
        <v>84</v>
      </c>
      <c r="D2061" s="10" t="s">
        <v>91</v>
      </c>
      <c r="E2061" s="13">
        <v>23.0</v>
      </c>
      <c r="F2061" s="16"/>
      <c r="H2061" s="10" t="s">
        <v>644</v>
      </c>
      <c r="I2061" s="10">
        <v>1.0</v>
      </c>
      <c r="J2061" s="10" t="s">
        <v>119</v>
      </c>
    </row>
    <row r="2062">
      <c r="A2062" s="10" t="s">
        <v>613</v>
      </c>
      <c r="B2062" s="19">
        <v>0.1295486111111111</v>
      </c>
      <c r="C2062" s="10" t="s">
        <v>84</v>
      </c>
      <c r="D2062" s="10" t="s">
        <v>91</v>
      </c>
      <c r="E2062" s="13">
        <v>21.0</v>
      </c>
      <c r="F2062" s="16"/>
      <c r="H2062" s="10" t="s">
        <v>645</v>
      </c>
    </row>
    <row r="2063">
      <c r="A2063" s="10" t="s">
        <v>613</v>
      </c>
      <c r="B2063" s="19">
        <v>0.13045138888888888</v>
      </c>
      <c r="C2063" s="10" t="s">
        <v>70</v>
      </c>
      <c r="D2063" s="10" t="s">
        <v>93</v>
      </c>
      <c r="E2063" s="13">
        <v>20.0</v>
      </c>
      <c r="F2063" s="13">
        <v>13.0</v>
      </c>
      <c r="J2063" s="10" t="s">
        <v>148</v>
      </c>
    </row>
    <row r="2064">
      <c r="A2064" s="10" t="s">
        <v>613</v>
      </c>
      <c r="B2064" s="19">
        <v>0.13055555555555556</v>
      </c>
      <c r="C2064" s="10" t="s">
        <v>70</v>
      </c>
      <c r="D2064" s="10" t="s">
        <v>91</v>
      </c>
      <c r="E2064" s="13">
        <v>5.0</v>
      </c>
      <c r="F2064" s="16"/>
      <c r="H2064" s="10" t="s">
        <v>646</v>
      </c>
    </row>
    <row r="2065">
      <c r="A2065" s="10" t="s">
        <v>613</v>
      </c>
      <c r="B2065" s="19">
        <v>0.13063657407407409</v>
      </c>
      <c r="C2065" s="10" t="s">
        <v>70</v>
      </c>
      <c r="D2065" s="10" t="s">
        <v>93</v>
      </c>
      <c r="E2065" s="13">
        <v>20.0</v>
      </c>
      <c r="F2065" s="13">
        <v>13.0</v>
      </c>
      <c r="J2065" s="10" t="s">
        <v>148</v>
      </c>
    </row>
    <row r="2066">
      <c r="A2066" s="10" t="s">
        <v>613</v>
      </c>
      <c r="B2066" s="19">
        <v>0.13071759259259258</v>
      </c>
      <c r="C2066" s="10" t="s">
        <v>70</v>
      </c>
      <c r="D2066" s="10" t="s">
        <v>91</v>
      </c>
      <c r="E2066" s="13">
        <v>9.0</v>
      </c>
      <c r="F2066" s="16"/>
      <c r="H2066" s="10" t="s">
        <v>647</v>
      </c>
    </row>
    <row r="2067">
      <c r="A2067" s="10" t="s">
        <v>613</v>
      </c>
      <c r="B2067" s="19">
        <v>0.13121527777777778</v>
      </c>
      <c r="C2067" s="10" t="s">
        <v>70</v>
      </c>
      <c r="D2067" s="10" t="s">
        <v>93</v>
      </c>
      <c r="E2067" s="13">
        <v>19.0</v>
      </c>
      <c r="F2067" s="13">
        <v>12.0</v>
      </c>
      <c r="J2067" s="10" t="s">
        <v>99</v>
      </c>
    </row>
    <row r="2068">
      <c r="A2068" s="10" t="s">
        <v>613</v>
      </c>
      <c r="B2068" s="19">
        <v>0.13125</v>
      </c>
      <c r="C2068" s="10" t="s">
        <v>70</v>
      </c>
      <c r="D2068" s="10" t="s">
        <v>93</v>
      </c>
      <c r="E2068" s="13">
        <v>13.0</v>
      </c>
      <c r="F2068" s="13">
        <v>6.0</v>
      </c>
      <c r="J2068" s="10" t="s">
        <v>99</v>
      </c>
    </row>
    <row r="2069">
      <c r="A2069" s="10" t="s">
        <v>613</v>
      </c>
      <c r="B2069" s="19">
        <v>0.1314699074074074</v>
      </c>
      <c r="C2069" s="10" t="s">
        <v>70</v>
      </c>
      <c r="D2069" s="10" t="s">
        <v>91</v>
      </c>
      <c r="E2069" s="13">
        <v>7.0</v>
      </c>
      <c r="F2069" s="16"/>
      <c r="H2069" s="10" t="s">
        <v>648</v>
      </c>
    </row>
    <row r="2070">
      <c r="A2070" s="10" t="s">
        <v>613</v>
      </c>
      <c r="B2070" s="19">
        <v>0.1314699074074074</v>
      </c>
      <c r="C2070" s="10" t="s">
        <v>70</v>
      </c>
      <c r="D2070" s="10" t="s">
        <v>91</v>
      </c>
      <c r="E2070" s="13">
        <v>6.0</v>
      </c>
      <c r="F2070" s="16"/>
      <c r="H2070" s="10" t="s">
        <v>628</v>
      </c>
    </row>
    <row r="2071">
      <c r="A2071" s="10" t="s">
        <v>613</v>
      </c>
      <c r="B2071" s="19">
        <v>0.1320486111111111</v>
      </c>
      <c r="C2071" s="10" t="s">
        <v>74</v>
      </c>
      <c r="D2071" s="10" t="s">
        <v>93</v>
      </c>
      <c r="E2071" s="13">
        <v>17.0</v>
      </c>
      <c r="F2071" s="13">
        <v>10.0</v>
      </c>
      <c r="H2071" s="10" t="s">
        <v>649</v>
      </c>
      <c r="J2071" s="10" t="s">
        <v>650</v>
      </c>
    </row>
    <row r="2072">
      <c r="A2072" s="10" t="s">
        <v>613</v>
      </c>
      <c r="B2072" s="19">
        <v>0.1324537037037037</v>
      </c>
      <c r="C2072" s="10" t="s">
        <v>72</v>
      </c>
      <c r="D2072" s="10" t="s">
        <v>93</v>
      </c>
      <c r="E2072" s="13">
        <v>19.0</v>
      </c>
      <c r="F2072" s="13">
        <v>13.0</v>
      </c>
      <c r="J2072" s="10" t="s">
        <v>291</v>
      </c>
    </row>
    <row r="2073">
      <c r="A2073" s="10" t="s">
        <v>613</v>
      </c>
      <c r="B2073" s="19">
        <v>0.1325</v>
      </c>
      <c r="C2073" s="10" t="s">
        <v>72</v>
      </c>
      <c r="D2073" s="10" t="s">
        <v>91</v>
      </c>
      <c r="E2073" s="13">
        <v>5.0</v>
      </c>
      <c r="F2073" s="16"/>
      <c r="H2073" s="10" t="s">
        <v>651</v>
      </c>
    </row>
    <row r="2074">
      <c r="A2074" s="10" t="s">
        <v>613</v>
      </c>
      <c r="B2074" s="19">
        <v>0.1331365740740741</v>
      </c>
      <c r="C2074" s="10" t="s">
        <v>82</v>
      </c>
      <c r="D2074" s="10" t="s">
        <v>91</v>
      </c>
      <c r="E2074" s="13">
        <v>3.0</v>
      </c>
      <c r="F2074" s="16"/>
      <c r="H2074" s="10" t="s">
        <v>652</v>
      </c>
      <c r="J2074" s="10" t="s">
        <v>653</v>
      </c>
    </row>
    <row r="2075">
      <c r="A2075" s="10" t="s">
        <v>613</v>
      </c>
      <c r="B2075" s="19">
        <v>0.13318287037037038</v>
      </c>
      <c r="C2075" s="10" t="s">
        <v>82</v>
      </c>
      <c r="D2075" s="10" t="s">
        <v>91</v>
      </c>
      <c r="E2075" s="13">
        <v>7.0</v>
      </c>
      <c r="F2075" s="16"/>
      <c r="H2075" s="10" t="s">
        <v>654</v>
      </c>
      <c r="J2075" s="10" t="s">
        <v>653</v>
      </c>
    </row>
    <row r="2076">
      <c r="A2076" s="10" t="s">
        <v>613</v>
      </c>
      <c r="B2076" s="19">
        <v>0.13327546296296297</v>
      </c>
      <c r="C2076" s="10" t="s">
        <v>82</v>
      </c>
      <c r="D2076" s="10" t="s">
        <v>91</v>
      </c>
      <c r="E2076" s="13">
        <v>7.0</v>
      </c>
      <c r="F2076" s="16"/>
      <c r="H2076" s="10" t="s">
        <v>655</v>
      </c>
      <c r="J2076" s="10" t="s">
        <v>653</v>
      </c>
    </row>
    <row r="2077">
      <c r="A2077" s="10" t="s">
        <v>613</v>
      </c>
      <c r="B2077" s="19">
        <v>0.13385416666666666</v>
      </c>
      <c r="C2077" s="10" t="s">
        <v>66</v>
      </c>
      <c r="D2077" s="10" t="s">
        <v>89</v>
      </c>
      <c r="E2077" s="13">
        <v>13.0</v>
      </c>
      <c r="F2077" s="13">
        <v>6.0</v>
      </c>
      <c r="J2077" s="10" t="s">
        <v>171</v>
      </c>
    </row>
    <row r="2078">
      <c r="A2078" s="10" t="s">
        <v>613</v>
      </c>
      <c r="B2078" s="19">
        <v>0.13390046296296296</v>
      </c>
      <c r="C2078" s="10" t="s">
        <v>66</v>
      </c>
      <c r="D2078" s="10" t="s">
        <v>89</v>
      </c>
      <c r="E2078" s="13">
        <v>16.0</v>
      </c>
      <c r="F2078" s="13">
        <v>9.0</v>
      </c>
      <c r="J2078" s="10" t="s">
        <v>171</v>
      </c>
    </row>
    <row r="2079">
      <c r="A2079" s="10" t="s">
        <v>613</v>
      </c>
      <c r="B2079" s="19">
        <v>0.13409722222222223</v>
      </c>
      <c r="C2079" s="10" t="s">
        <v>66</v>
      </c>
      <c r="D2079" s="10" t="s">
        <v>91</v>
      </c>
      <c r="E2079" s="13">
        <v>13.0</v>
      </c>
      <c r="F2079" s="16"/>
      <c r="H2079" s="10" t="s">
        <v>656</v>
      </c>
      <c r="I2079" s="10">
        <v>1.0</v>
      </c>
      <c r="J2079" s="10" t="s">
        <v>119</v>
      </c>
    </row>
    <row r="2080">
      <c r="A2080" s="10" t="s">
        <v>613</v>
      </c>
      <c r="B2080" s="19">
        <v>0.13502314814814814</v>
      </c>
      <c r="C2080" s="10" t="s">
        <v>72</v>
      </c>
      <c r="D2080" s="10" t="s">
        <v>93</v>
      </c>
      <c r="E2080" s="13">
        <v>24.0</v>
      </c>
      <c r="F2080" s="13">
        <v>18.0</v>
      </c>
      <c r="J2080" s="10" t="s">
        <v>136</v>
      </c>
    </row>
    <row r="2081">
      <c r="A2081" s="10" t="s">
        <v>613</v>
      </c>
      <c r="B2081" s="19">
        <v>0.13502314814814814</v>
      </c>
      <c r="C2081" s="10" t="s">
        <v>72</v>
      </c>
      <c r="D2081" s="10" t="s">
        <v>93</v>
      </c>
      <c r="E2081" s="13">
        <v>23.0</v>
      </c>
      <c r="F2081" s="13">
        <v>17.0</v>
      </c>
      <c r="J2081" s="10" t="s">
        <v>136</v>
      </c>
    </row>
    <row r="2082">
      <c r="A2082" s="10" t="s">
        <v>613</v>
      </c>
      <c r="B2082" s="19">
        <v>0.1351388888888889</v>
      </c>
      <c r="C2082" s="10" t="s">
        <v>72</v>
      </c>
      <c r="D2082" s="10" t="s">
        <v>91</v>
      </c>
      <c r="E2082" s="13">
        <v>18.0</v>
      </c>
      <c r="F2082" s="16"/>
      <c r="H2082" s="10" t="s">
        <v>657</v>
      </c>
      <c r="I2082" s="10">
        <v>1.0</v>
      </c>
    </row>
    <row r="2083">
      <c r="A2083" s="10" t="s">
        <v>613</v>
      </c>
      <c r="B2083" s="19">
        <v>0.13570601851851852</v>
      </c>
      <c r="C2083" s="10" t="s">
        <v>74</v>
      </c>
      <c r="D2083" s="10" t="s">
        <v>93</v>
      </c>
      <c r="E2083" s="13" t="s">
        <v>75</v>
      </c>
      <c r="F2083" s="13" t="s">
        <v>75</v>
      </c>
      <c r="J2083" s="10" t="s">
        <v>197</v>
      </c>
    </row>
    <row r="2084">
      <c r="A2084" s="10" t="s">
        <v>613</v>
      </c>
      <c r="B2084" s="19">
        <v>0.13577546296296297</v>
      </c>
      <c r="C2084" s="10" t="s">
        <v>74</v>
      </c>
      <c r="D2084" s="10" t="s">
        <v>91</v>
      </c>
      <c r="E2084" s="13">
        <v>7.0</v>
      </c>
      <c r="F2084" s="16"/>
      <c r="H2084" s="10" t="s">
        <v>654</v>
      </c>
      <c r="I2084" s="10">
        <v>1.0</v>
      </c>
    </row>
    <row r="2085">
      <c r="A2085" s="10" t="s">
        <v>613</v>
      </c>
      <c r="B2085" s="19">
        <v>0.1366087962962963</v>
      </c>
      <c r="C2085" s="10" t="s">
        <v>82</v>
      </c>
      <c r="D2085" s="10" t="s">
        <v>67</v>
      </c>
      <c r="E2085" s="13" t="s">
        <v>75</v>
      </c>
      <c r="F2085" s="13" t="s">
        <v>75</v>
      </c>
      <c r="J2085" s="10" t="s">
        <v>160</v>
      </c>
    </row>
    <row r="2086">
      <c r="A2086" s="10" t="s">
        <v>613</v>
      </c>
      <c r="B2086" s="19">
        <v>0.1366087962962963</v>
      </c>
      <c r="C2086" s="10" t="s">
        <v>82</v>
      </c>
      <c r="D2086" s="10" t="s">
        <v>67</v>
      </c>
      <c r="E2086" s="13">
        <v>6.0</v>
      </c>
      <c r="F2086" s="13">
        <v>3.0</v>
      </c>
      <c r="J2086" s="10" t="s">
        <v>161</v>
      </c>
    </row>
    <row r="2087">
      <c r="A2087" s="10" t="s">
        <v>613</v>
      </c>
      <c r="B2087" s="19">
        <v>0.13751157407407408</v>
      </c>
      <c r="C2087" s="10" t="s">
        <v>82</v>
      </c>
      <c r="D2087" s="10" t="s">
        <v>91</v>
      </c>
      <c r="E2087" s="13">
        <v>20.0</v>
      </c>
      <c r="F2087" s="16"/>
      <c r="H2087" s="10" t="s">
        <v>658</v>
      </c>
      <c r="I2087" s="10">
        <v>1.0</v>
      </c>
      <c r="J2087" s="10" t="s">
        <v>653</v>
      </c>
    </row>
    <row r="2088">
      <c r="A2088" s="10" t="s">
        <v>613</v>
      </c>
      <c r="B2088" s="19">
        <v>0.1400925925925926</v>
      </c>
      <c r="C2088" s="10" t="s">
        <v>82</v>
      </c>
      <c r="D2088" s="10" t="s">
        <v>67</v>
      </c>
      <c r="E2088" s="13">
        <v>10.0</v>
      </c>
      <c r="F2088" s="13">
        <v>7.0</v>
      </c>
    </row>
    <row r="2089">
      <c r="A2089" s="10" t="s">
        <v>613</v>
      </c>
      <c r="B2089" s="19">
        <v>0.14113425925925926</v>
      </c>
      <c r="C2089" s="10" t="s">
        <v>74</v>
      </c>
      <c r="D2089" s="10" t="s">
        <v>83</v>
      </c>
      <c r="E2089" s="13">
        <v>23.0</v>
      </c>
      <c r="F2089" s="13">
        <v>17.0</v>
      </c>
    </row>
    <row r="2090">
      <c r="A2090" s="10" t="s">
        <v>613</v>
      </c>
      <c r="B2090" s="19">
        <v>0.15287037037037038</v>
      </c>
      <c r="C2090" s="10" t="s">
        <v>84</v>
      </c>
      <c r="D2090" s="10" t="s">
        <v>67</v>
      </c>
      <c r="E2090" s="13">
        <v>13.0</v>
      </c>
      <c r="F2090" s="16"/>
    </row>
    <row r="2091">
      <c r="A2091" s="20">
        <v>43881.0</v>
      </c>
      <c r="B2091" s="19">
        <v>0.013703703703703704</v>
      </c>
      <c r="C2091" s="10" t="s">
        <v>69</v>
      </c>
      <c r="D2091" s="10" t="s">
        <v>67</v>
      </c>
      <c r="E2091" s="13" t="s">
        <v>75</v>
      </c>
      <c r="F2091" s="13" t="s">
        <v>75</v>
      </c>
      <c r="J2091" s="10" t="s">
        <v>85</v>
      </c>
    </row>
    <row r="2092">
      <c r="A2092" s="20">
        <v>43881.0</v>
      </c>
      <c r="B2092" s="19">
        <v>0.013703703703703704</v>
      </c>
      <c r="C2092" s="10" t="s">
        <v>69</v>
      </c>
      <c r="D2092" s="10" t="s">
        <v>67</v>
      </c>
      <c r="E2092" s="13">
        <v>9.0</v>
      </c>
      <c r="F2092" s="13">
        <v>5.0</v>
      </c>
    </row>
    <row r="2093">
      <c r="A2093" s="20">
        <v>43881.0</v>
      </c>
      <c r="B2093" s="19">
        <v>0.014780092592592593</v>
      </c>
      <c r="C2093" s="10" t="s">
        <v>70</v>
      </c>
      <c r="D2093" s="10" t="s">
        <v>67</v>
      </c>
      <c r="E2093" s="13" t="s">
        <v>75</v>
      </c>
      <c r="F2093" s="13" t="s">
        <v>75</v>
      </c>
      <c r="J2093" s="10" t="s">
        <v>85</v>
      </c>
    </row>
    <row r="2094">
      <c r="A2094" s="20">
        <v>43881.0</v>
      </c>
      <c r="B2094" s="19">
        <v>0.01681712962962963</v>
      </c>
      <c r="C2094" s="10" t="s">
        <v>72</v>
      </c>
      <c r="D2094" s="10" t="s">
        <v>126</v>
      </c>
      <c r="E2094" s="13">
        <v>7.0</v>
      </c>
      <c r="F2094" s="13">
        <v>4.0</v>
      </c>
    </row>
    <row r="2095">
      <c r="A2095" s="20">
        <v>43881.0</v>
      </c>
      <c r="B2095" s="19">
        <v>0.01884259259259259</v>
      </c>
      <c r="C2095" s="10" t="s">
        <v>70</v>
      </c>
      <c r="D2095" s="10" t="s">
        <v>83</v>
      </c>
      <c r="E2095" s="13">
        <v>15.0</v>
      </c>
      <c r="F2095" s="13">
        <v>10.0</v>
      </c>
    </row>
    <row r="2096">
      <c r="A2096" s="20">
        <v>43881.0</v>
      </c>
      <c r="B2096" s="19">
        <v>0.021388888888888888</v>
      </c>
      <c r="C2096" s="10" t="s">
        <v>74</v>
      </c>
      <c r="D2096" s="10" t="s">
        <v>125</v>
      </c>
      <c r="E2096" s="13">
        <v>22.0</v>
      </c>
      <c r="F2096" s="13">
        <v>14.0</v>
      </c>
    </row>
    <row r="2097">
      <c r="A2097" s="20">
        <v>43881.0</v>
      </c>
      <c r="B2097" s="19">
        <v>0.02335648148148148</v>
      </c>
      <c r="C2097" s="10" t="s">
        <v>74</v>
      </c>
      <c r="D2097" s="10" t="s">
        <v>73</v>
      </c>
      <c r="E2097" s="13">
        <v>24.0</v>
      </c>
      <c r="F2097" s="13">
        <v>16.0</v>
      </c>
    </row>
    <row r="2098">
      <c r="A2098" s="20">
        <v>43881.0</v>
      </c>
      <c r="B2098" s="19">
        <v>0.02712962962962963</v>
      </c>
      <c r="C2098" s="10" t="s">
        <v>69</v>
      </c>
      <c r="D2098" s="10" t="s">
        <v>320</v>
      </c>
      <c r="E2098" s="13">
        <v>20.0</v>
      </c>
      <c r="F2098" s="13">
        <v>16.0</v>
      </c>
    </row>
    <row r="2099">
      <c r="A2099" s="20">
        <v>43881.0</v>
      </c>
      <c r="B2099" s="19">
        <v>0.030081018518518517</v>
      </c>
      <c r="C2099" s="10" t="s">
        <v>72</v>
      </c>
      <c r="D2099" s="10" t="s">
        <v>67</v>
      </c>
      <c r="E2099" s="13" t="s">
        <v>75</v>
      </c>
      <c r="F2099" s="13" t="s">
        <v>75</v>
      </c>
      <c r="J2099" s="10" t="s">
        <v>85</v>
      </c>
    </row>
    <row r="2100">
      <c r="A2100" s="20">
        <v>43881.0</v>
      </c>
      <c r="B2100" s="19">
        <v>0.030081018518518517</v>
      </c>
      <c r="C2100" s="10" t="s">
        <v>72</v>
      </c>
      <c r="D2100" s="10" t="s">
        <v>67</v>
      </c>
      <c r="E2100" s="13" t="s">
        <v>68</v>
      </c>
      <c r="F2100" s="13">
        <v>20.0</v>
      </c>
    </row>
    <row r="2101">
      <c r="A2101" s="20">
        <v>43881.0</v>
      </c>
      <c r="B2101" s="19">
        <v>0.03314814814814815</v>
      </c>
      <c r="C2101" s="10" t="s">
        <v>69</v>
      </c>
      <c r="D2101" s="10" t="s">
        <v>67</v>
      </c>
      <c r="E2101" s="13">
        <v>19.0</v>
      </c>
      <c r="F2101" s="13">
        <v>15.0</v>
      </c>
    </row>
    <row r="2102">
      <c r="A2102" s="20">
        <v>43881.0</v>
      </c>
      <c r="B2102" s="19">
        <v>0.04030092592592593</v>
      </c>
      <c r="C2102" s="10" t="s">
        <v>84</v>
      </c>
      <c r="D2102" s="10" t="s">
        <v>67</v>
      </c>
      <c r="E2102" s="13">
        <v>8.0</v>
      </c>
      <c r="F2102" s="16"/>
    </row>
    <row r="2103">
      <c r="A2103" s="20">
        <v>43881.0</v>
      </c>
      <c r="B2103" s="19">
        <v>0.04790509259259259</v>
      </c>
      <c r="C2103" s="10" t="s">
        <v>72</v>
      </c>
      <c r="D2103" s="10" t="s">
        <v>130</v>
      </c>
      <c r="E2103" s="13">
        <v>3.0</v>
      </c>
      <c r="F2103" s="13">
        <v>3.0</v>
      </c>
    </row>
    <row r="2104">
      <c r="A2104" s="20">
        <v>43881.0</v>
      </c>
      <c r="B2104" s="19">
        <v>0.04917824074074074</v>
      </c>
      <c r="C2104" s="10" t="s">
        <v>74</v>
      </c>
      <c r="D2104" s="10" t="s">
        <v>364</v>
      </c>
      <c r="E2104" s="13">
        <v>19.0</v>
      </c>
      <c r="F2104" s="13">
        <v>16.0</v>
      </c>
      <c r="J2104" s="10" t="s">
        <v>160</v>
      </c>
    </row>
    <row r="2105">
      <c r="A2105" s="20">
        <v>43881.0</v>
      </c>
      <c r="B2105" s="19">
        <v>0.04917824074074074</v>
      </c>
      <c r="C2105" s="10" t="s">
        <v>74</v>
      </c>
      <c r="D2105" s="10" t="s">
        <v>364</v>
      </c>
      <c r="E2105" s="13">
        <v>12.0</v>
      </c>
      <c r="F2105" s="13">
        <v>9.0</v>
      </c>
    </row>
    <row r="2106">
      <c r="A2106" s="20">
        <v>43881.0</v>
      </c>
      <c r="B2106" s="19">
        <v>0.05212962962962963</v>
      </c>
      <c r="C2106" s="10" t="s">
        <v>82</v>
      </c>
      <c r="D2106" s="10" t="s">
        <v>67</v>
      </c>
      <c r="E2106" s="13">
        <v>6.0</v>
      </c>
      <c r="F2106" s="13">
        <v>3.0</v>
      </c>
    </row>
    <row r="2107">
      <c r="A2107" s="20">
        <v>43881.0</v>
      </c>
      <c r="B2107" s="19">
        <v>0.05420138888888889</v>
      </c>
      <c r="C2107" s="10" t="s">
        <v>69</v>
      </c>
      <c r="D2107" s="10" t="s">
        <v>67</v>
      </c>
      <c r="E2107" s="13" t="s">
        <v>88</v>
      </c>
      <c r="F2107" s="13">
        <v>1.0</v>
      </c>
    </row>
    <row r="2108">
      <c r="A2108" s="20">
        <v>43881.0</v>
      </c>
      <c r="B2108" s="19">
        <v>0.055046296296296295</v>
      </c>
      <c r="C2108" s="10" t="s">
        <v>82</v>
      </c>
      <c r="D2108" s="10" t="s">
        <v>130</v>
      </c>
      <c r="E2108" s="13">
        <v>18.0</v>
      </c>
      <c r="F2108" s="13">
        <v>13.0</v>
      </c>
    </row>
    <row r="2109">
      <c r="A2109" s="20">
        <v>43881.0</v>
      </c>
      <c r="B2109" s="19">
        <v>0.05597222222222222</v>
      </c>
      <c r="C2109" s="10" t="s">
        <v>66</v>
      </c>
      <c r="D2109" s="10" t="s">
        <v>129</v>
      </c>
      <c r="E2109" s="13" t="s">
        <v>68</v>
      </c>
      <c r="F2109" s="13">
        <v>20.0</v>
      </c>
    </row>
    <row r="2110">
      <c r="A2110" s="20">
        <v>43881.0</v>
      </c>
      <c r="B2110" s="19">
        <v>0.05670138888888889</v>
      </c>
      <c r="C2110" s="10" t="s">
        <v>70</v>
      </c>
      <c r="D2110" s="10" t="s">
        <v>67</v>
      </c>
      <c r="E2110" s="13">
        <v>12.0</v>
      </c>
      <c r="F2110" s="13">
        <v>9.0</v>
      </c>
    </row>
    <row r="2111">
      <c r="A2111" s="20">
        <v>43881.0</v>
      </c>
      <c r="B2111" s="19">
        <v>0.05880787037037037</v>
      </c>
      <c r="C2111" s="10" t="s">
        <v>69</v>
      </c>
      <c r="D2111" s="10" t="s">
        <v>79</v>
      </c>
      <c r="E2111" s="13">
        <v>21.0</v>
      </c>
      <c r="F2111" s="13">
        <v>18.0</v>
      </c>
    </row>
    <row r="2112">
      <c r="A2112" s="20">
        <v>43881.0</v>
      </c>
      <c r="B2112" s="19">
        <v>0.059027777777777776</v>
      </c>
      <c r="C2112" s="10" t="s">
        <v>69</v>
      </c>
      <c r="D2112" s="10" t="s">
        <v>67</v>
      </c>
      <c r="E2112" s="13">
        <v>10.0</v>
      </c>
      <c r="F2112" s="13">
        <v>6.0</v>
      </c>
    </row>
    <row r="2113">
      <c r="A2113" s="20">
        <v>43881.0</v>
      </c>
      <c r="B2113" s="19">
        <v>0.06048611111111111</v>
      </c>
      <c r="C2113" s="10" t="s">
        <v>69</v>
      </c>
      <c r="D2113" s="10" t="s">
        <v>91</v>
      </c>
      <c r="E2113" s="13">
        <v>13.0</v>
      </c>
      <c r="F2113" s="16"/>
      <c r="H2113" s="10" t="s">
        <v>659</v>
      </c>
    </row>
    <row r="2114">
      <c r="A2114" s="20">
        <v>43881.0</v>
      </c>
      <c r="B2114" s="19">
        <v>0.06136574074074074</v>
      </c>
      <c r="C2114" s="10" t="s">
        <v>69</v>
      </c>
      <c r="D2114" s="10" t="s">
        <v>89</v>
      </c>
      <c r="E2114" s="13">
        <v>23.0</v>
      </c>
      <c r="F2114" s="13">
        <v>16.0</v>
      </c>
      <c r="J2114" s="10" t="s">
        <v>660</v>
      </c>
    </row>
    <row r="2115">
      <c r="A2115" s="20">
        <v>43881.0</v>
      </c>
      <c r="B2115" s="19">
        <v>0.06288194444444445</v>
      </c>
      <c r="C2115" s="10" t="s">
        <v>72</v>
      </c>
      <c r="D2115" s="10" t="s">
        <v>87</v>
      </c>
      <c r="E2115" s="13">
        <v>15.0</v>
      </c>
      <c r="F2115" s="13">
        <v>12.0</v>
      </c>
    </row>
    <row r="2116">
      <c r="A2116" s="20">
        <v>43881.0</v>
      </c>
      <c r="B2116" s="19">
        <v>0.06289351851851852</v>
      </c>
      <c r="C2116" s="10" t="s">
        <v>70</v>
      </c>
      <c r="D2116" s="10" t="s">
        <v>87</v>
      </c>
      <c r="E2116" s="13">
        <v>15.0</v>
      </c>
      <c r="F2116" s="13">
        <v>11.0</v>
      </c>
    </row>
    <row r="2117">
      <c r="A2117" s="20">
        <v>43881.0</v>
      </c>
      <c r="B2117" s="19">
        <v>0.06292824074074074</v>
      </c>
      <c r="C2117" s="10" t="s">
        <v>74</v>
      </c>
      <c r="D2117" s="10" t="s">
        <v>87</v>
      </c>
      <c r="E2117" s="13">
        <v>12.0</v>
      </c>
      <c r="F2117" s="13">
        <v>8.0</v>
      </c>
    </row>
    <row r="2118">
      <c r="A2118" s="20">
        <v>43881.0</v>
      </c>
      <c r="B2118" s="19">
        <v>0.06313657407407407</v>
      </c>
      <c r="C2118" s="10" t="s">
        <v>69</v>
      </c>
      <c r="D2118" s="10" t="s">
        <v>87</v>
      </c>
      <c r="E2118" s="13">
        <v>14.0</v>
      </c>
      <c r="F2118" s="13">
        <v>10.0</v>
      </c>
    </row>
    <row r="2119">
      <c r="A2119" s="20">
        <v>43881.0</v>
      </c>
      <c r="B2119" s="19">
        <v>0.0631712962962963</v>
      </c>
      <c r="C2119" s="10" t="s">
        <v>84</v>
      </c>
      <c r="D2119" s="10" t="s">
        <v>87</v>
      </c>
      <c r="E2119" s="13">
        <v>13.0</v>
      </c>
      <c r="F2119" s="13">
        <v>11.0</v>
      </c>
    </row>
    <row r="2120">
      <c r="A2120" s="20">
        <v>43881.0</v>
      </c>
      <c r="B2120" s="19">
        <v>0.06318287037037038</v>
      </c>
      <c r="C2120" s="10" t="s">
        <v>82</v>
      </c>
      <c r="D2120" s="10" t="s">
        <v>87</v>
      </c>
      <c r="E2120" s="13">
        <v>12.0</v>
      </c>
      <c r="F2120" s="13">
        <v>11.0</v>
      </c>
    </row>
    <row r="2121">
      <c r="A2121" s="20">
        <v>43881.0</v>
      </c>
      <c r="B2121" s="19">
        <v>0.06332175925925926</v>
      </c>
      <c r="C2121" s="10" t="s">
        <v>66</v>
      </c>
      <c r="D2121" s="10" t="s">
        <v>87</v>
      </c>
      <c r="E2121" s="13">
        <v>6.0</v>
      </c>
      <c r="F2121" s="13">
        <v>6.0</v>
      </c>
    </row>
    <row r="2122">
      <c r="A2122" s="20">
        <v>43881.0</v>
      </c>
      <c r="B2122" s="19">
        <v>0.06674768518518519</v>
      </c>
      <c r="C2122" s="10" t="s">
        <v>74</v>
      </c>
      <c r="D2122" s="10" t="s">
        <v>93</v>
      </c>
      <c r="E2122" s="13" t="s">
        <v>75</v>
      </c>
      <c r="F2122" s="13" t="s">
        <v>75</v>
      </c>
      <c r="J2122" s="10" t="s">
        <v>160</v>
      </c>
    </row>
    <row r="2123">
      <c r="A2123" s="20">
        <v>43881.0</v>
      </c>
      <c r="B2123" s="19">
        <v>0.06674768518518519</v>
      </c>
      <c r="C2123" s="10" t="s">
        <v>74</v>
      </c>
      <c r="D2123" s="10" t="s">
        <v>93</v>
      </c>
      <c r="E2123" s="13">
        <v>9.0</v>
      </c>
      <c r="F2123" s="13">
        <v>2.0</v>
      </c>
    </row>
    <row r="2124">
      <c r="A2124" s="20">
        <v>43881.0</v>
      </c>
      <c r="B2124" s="19">
        <v>0.06725694444444444</v>
      </c>
      <c r="C2124" s="10" t="s">
        <v>69</v>
      </c>
      <c r="D2124" s="10" t="s">
        <v>91</v>
      </c>
      <c r="E2124" s="13">
        <v>3.0</v>
      </c>
      <c r="F2124" s="16"/>
      <c r="H2124" s="10" t="s">
        <v>661</v>
      </c>
      <c r="J2124" s="10" t="s">
        <v>662</v>
      </c>
    </row>
    <row r="2125">
      <c r="A2125" s="20">
        <v>43881.0</v>
      </c>
      <c r="B2125" s="19">
        <v>0.069375</v>
      </c>
      <c r="C2125" s="10" t="s">
        <v>66</v>
      </c>
      <c r="D2125" s="10" t="s">
        <v>91</v>
      </c>
      <c r="E2125" s="13">
        <v>5.0</v>
      </c>
      <c r="F2125" s="16"/>
      <c r="J2125" s="10" t="s">
        <v>274</v>
      </c>
    </row>
    <row r="2126">
      <c r="A2126" s="20">
        <v>43881.0</v>
      </c>
      <c r="B2126" s="19">
        <v>0.0694212962962963</v>
      </c>
      <c r="C2126" s="10" t="s">
        <v>66</v>
      </c>
      <c r="D2126" s="10" t="s">
        <v>91</v>
      </c>
      <c r="E2126" s="13">
        <v>12.0</v>
      </c>
      <c r="F2126" s="16"/>
      <c r="J2126" s="10" t="s">
        <v>274</v>
      </c>
    </row>
    <row r="2127">
      <c r="A2127" s="20">
        <v>43881.0</v>
      </c>
      <c r="B2127" s="19">
        <v>0.06956018518518518</v>
      </c>
      <c r="C2127" s="10" t="s">
        <v>66</v>
      </c>
      <c r="D2127" s="10" t="s">
        <v>89</v>
      </c>
      <c r="E2127" s="13">
        <v>9.0</v>
      </c>
      <c r="F2127" s="13">
        <v>2.0</v>
      </c>
      <c r="J2127" s="10" t="s">
        <v>663</v>
      </c>
    </row>
    <row r="2128">
      <c r="A2128" s="20">
        <v>43881.0</v>
      </c>
      <c r="B2128" s="19">
        <v>0.06959490740740741</v>
      </c>
      <c r="C2128" s="10" t="s">
        <v>66</v>
      </c>
      <c r="D2128" s="10" t="s">
        <v>89</v>
      </c>
      <c r="E2128" s="13">
        <v>12.0</v>
      </c>
      <c r="F2128" s="13">
        <v>5.0</v>
      </c>
      <c r="J2128" s="10" t="s">
        <v>663</v>
      </c>
    </row>
    <row r="2129">
      <c r="A2129" s="20">
        <v>43881.0</v>
      </c>
      <c r="B2129" s="19">
        <v>0.07247685185185185</v>
      </c>
      <c r="C2129" s="10" t="s">
        <v>70</v>
      </c>
      <c r="D2129" s="10" t="s">
        <v>93</v>
      </c>
      <c r="E2129" s="13">
        <v>20.0</v>
      </c>
      <c r="F2129" s="13">
        <v>13.0</v>
      </c>
      <c r="J2129" s="10" t="s">
        <v>664</v>
      </c>
    </row>
    <row r="2130">
      <c r="A2130" s="20">
        <v>43881.0</v>
      </c>
      <c r="B2130" s="19">
        <v>0.0726736111111111</v>
      </c>
      <c r="C2130" s="10" t="s">
        <v>70</v>
      </c>
      <c r="D2130" s="10" t="s">
        <v>91</v>
      </c>
      <c r="E2130" s="13">
        <v>7.0</v>
      </c>
      <c r="F2130" s="16"/>
      <c r="H2130" s="10" t="s">
        <v>665</v>
      </c>
    </row>
    <row r="2131">
      <c r="A2131" s="20">
        <v>43881.0</v>
      </c>
      <c r="B2131" s="19">
        <v>0.07269675925925925</v>
      </c>
      <c r="C2131" s="10" t="s">
        <v>70</v>
      </c>
      <c r="D2131" s="10" t="s">
        <v>91</v>
      </c>
      <c r="E2131" s="13">
        <v>5.0</v>
      </c>
      <c r="F2131" s="16"/>
      <c r="H2131" s="10" t="s">
        <v>666</v>
      </c>
    </row>
    <row r="2132">
      <c r="A2132" s="20">
        <v>43881.0</v>
      </c>
      <c r="B2132" s="19">
        <v>0.07332175925925925</v>
      </c>
      <c r="C2132" s="10" t="s">
        <v>69</v>
      </c>
      <c r="D2132" s="10" t="s">
        <v>79</v>
      </c>
      <c r="E2132" s="13">
        <v>16.0</v>
      </c>
      <c r="F2132" s="13">
        <v>13.0</v>
      </c>
    </row>
    <row r="2133">
      <c r="A2133" s="20">
        <v>43881.0</v>
      </c>
      <c r="B2133" s="19">
        <v>0.0743287037037037</v>
      </c>
      <c r="C2133" s="10" t="s">
        <v>69</v>
      </c>
      <c r="D2133" s="10" t="s">
        <v>89</v>
      </c>
      <c r="E2133" s="13">
        <v>23.0</v>
      </c>
      <c r="F2133" s="13">
        <v>16.0</v>
      </c>
      <c r="J2133" s="10" t="s">
        <v>667</v>
      </c>
    </row>
    <row r="2134">
      <c r="A2134" s="20">
        <v>43881.0</v>
      </c>
      <c r="B2134" s="19">
        <v>0.07440972222222222</v>
      </c>
      <c r="C2134" s="10" t="s">
        <v>69</v>
      </c>
      <c r="D2134" s="10" t="s">
        <v>91</v>
      </c>
      <c r="E2134" s="13">
        <v>8.0</v>
      </c>
      <c r="F2134" s="16"/>
      <c r="H2134" s="10" t="s">
        <v>668</v>
      </c>
    </row>
    <row r="2135">
      <c r="A2135" s="20">
        <v>43881.0</v>
      </c>
      <c r="B2135" s="19">
        <v>0.07560185185185185</v>
      </c>
      <c r="C2135" s="10" t="s">
        <v>82</v>
      </c>
      <c r="D2135" s="10" t="s">
        <v>89</v>
      </c>
      <c r="E2135" s="13" t="s">
        <v>75</v>
      </c>
      <c r="F2135" s="13" t="s">
        <v>75</v>
      </c>
      <c r="J2135" s="10" t="s">
        <v>85</v>
      </c>
    </row>
    <row r="2136">
      <c r="A2136" s="20">
        <v>43881.0</v>
      </c>
      <c r="B2136" s="19">
        <v>0.07560185185185185</v>
      </c>
      <c r="C2136" s="10" t="s">
        <v>82</v>
      </c>
      <c r="D2136" s="10" t="s">
        <v>89</v>
      </c>
      <c r="E2136" s="13">
        <v>17.0</v>
      </c>
      <c r="F2136" s="13">
        <v>12.0</v>
      </c>
      <c r="J2136" s="10" t="s">
        <v>669</v>
      </c>
    </row>
    <row r="2137">
      <c r="A2137" s="20">
        <v>43881.0</v>
      </c>
      <c r="B2137" s="19">
        <v>0.07564814814814814</v>
      </c>
      <c r="C2137" s="10" t="s">
        <v>82</v>
      </c>
      <c r="D2137" s="10" t="s">
        <v>89</v>
      </c>
      <c r="E2137" s="13" t="s">
        <v>75</v>
      </c>
      <c r="F2137" s="13" t="s">
        <v>75</v>
      </c>
      <c r="J2137" s="10" t="s">
        <v>85</v>
      </c>
    </row>
    <row r="2138">
      <c r="A2138" s="20">
        <v>43881.0</v>
      </c>
      <c r="B2138" s="19">
        <v>0.07564814814814814</v>
      </c>
      <c r="C2138" s="10" t="s">
        <v>82</v>
      </c>
      <c r="D2138" s="10" t="s">
        <v>89</v>
      </c>
      <c r="E2138" s="13" t="s">
        <v>68</v>
      </c>
      <c r="F2138" s="13">
        <v>20.0</v>
      </c>
      <c r="J2138" s="10" t="s">
        <v>669</v>
      </c>
    </row>
    <row r="2139">
      <c r="A2139" s="20">
        <v>43881.0</v>
      </c>
      <c r="B2139" s="19">
        <v>0.07570601851851852</v>
      </c>
      <c r="C2139" s="10" t="s">
        <v>82</v>
      </c>
      <c r="D2139" s="10" t="s">
        <v>89</v>
      </c>
      <c r="E2139" s="13" t="s">
        <v>75</v>
      </c>
      <c r="F2139" s="13" t="s">
        <v>75</v>
      </c>
      <c r="J2139" s="10" t="s">
        <v>85</v>
      </c>
    </row>
    <row r="2140">
      <c r="A2140" s="20">
        <v>43881.0</v>
      </c>
      <c r="B2140" s="19">
        <v>0.07570601851851852</v>
      </c>
      <c r="C2140" s="10" t="s">
        <v>82</v>
      </c>
      <c r="D2140" s="10" t="s">
        <v>89</v>
      </c>
      <c r="E2140" s="13">
        <v>17.0</v>
      </c>
      <c r="F2140" s="13">
        <v>12.0</v>
      </c>
      <c r="J2140" s="10" t="s">
        <v>669</v>
      </c>
    </row>
    <row r="2141">
      <c r="A2141" s="20">
        <v>43881.0</v>
      </c>
      <c r="B2141" s="19">
        <v>0.0758912037037037</v>
      </c>
      <c r="C2141" s="10" t="s">
        <v>82</v>
      </c>
      <c r="D2141" s="10" t="s">
        <v>91</v>
      </c>
      <c r="E2141" s="13">
        <v>21.0</v>
      </c>
      <c r="F2141" s="16"/>
      <c r="H2141" s="10" t="s">
        <v>670</v>
      </c>
    </row>
    <row r="2142">
      <c r="A2142" s="20">
        <v>43881.0</v>
      </c>
      <c r="B2142" s="19">
        <v>0.07642361111111111</v>
      </c>
      <c r="C2142" s="10" t="s">
        <v>74</v>
      </c>
      <c r="D2142" s="10" t="s">
        <v>93</v>
      </c>
      <c r="E2142" s="13">
        <v>19.0</v>
      </c>
      <c r="F2142" s="13">
        <v>12.0</v>
      </c>
      <c r="J2142" s="10" t="s">
        <v>671</v>
      </c>
    </row>
    <row r="2143">
      <c r="A2143" s="20">
        <v>43881.0</v>
      </c>
      <c r="B2143" s="19">
        <v>0.07642361111111111</v>
      </c>
      <c r="C2143" s="10" t="s">
        <v>74</v>
      </c>
      <c r="D2143" s="10" t="s">
        <v>93</v>
      </c>
      <c r="E2143" s="13" t="s">
        <v>75</v>
      </c>
      <c r="F2143" s="13" t="s">
        <v>75</v>
      </c>
      <c r="J2143" s="10" t="s">
        <v>85</v>
      </c>
    </row>
    <row r="2144">
      <c r="A2144" s="20">
        <v>43881.0</v>
      </c>
      <c r="B2144" s="19">
        <v>0.07642361111111111</v>
      </c>
      <c r="C2144" s="10" t="s">
        <v>74</v>
      </c>
      <c r="D2144" s="10" t="s">
        <v>93</v>
      </c>
      <c r="E2144" s="13">
        <v>13.0</v>
      </c>
      <c r="F2144" s="13">
        <v>6.0</v>
      </c>
      <c r="J2144" s="10" t="s">
        <v>671</v>
      </c>
    </row>
    <row r="2145">
      <c r="A2145" s="20">
        <v>43881.0</v>
      </c>
      <c r="B2145" s="19">
        <v>0.07642361111111111</v>
      </c>
      <c r="C2145" s="10" t="s">
        <v>74</v>
      </c>
      <c r="D2145" s="10" t="s">
        <v>93</v>
      </c>
      <c r="E2145" s="13" t="s">
        <v>75</v>
      </c>
      <c r="F2145" s="13" t="s">
        <v>75</v>
      </c>
      <c r="J2145" s="10" t="s">
        <v>85</v>
      </c>
    </row>
    <row r="2146">
      <c r="A2146" s="20">
        <v>43881.0</v>
      </c>
      <c r="B2146" s="19">
        <v>0.07642361111111111</v>
      </c>
      <c r="C2146" s="10" t="s">
        <v>74</v>
      </c>
      <c r="D2146" s="10" t="s">
        <v>93</v>
      </c>
      <c r="E2146" s="13">
        <v>13.0</v>
      </c>
      <c r="F2146" s="13">
        <v>6.0</v>
      </c>
      <c r="J2146" s="10" t="s">
        <v>85</v>
      </c>
    </row>
    <row r="2147">
      <c r="A2147" s="20">
        <v>43881.0</v>
      </c>
      <c r="B2147" s="19">
        <v>0.0765625</v>
      </c>
      <c r="C2147" s="10" t="s">
        <v>74</v>
      </c>
      <c r="D2147" s="10" t="s">
        <v>93</v>
      </c>
      <c r="E2147" s="13" t="s">
        <v>68</v>
      </c>
      <c r="F2147" s="13">
        <v>20.0</v>
      </c>
      <c r="J2147" s="10" t="s">
        <v>671</v>
      </c>
    </row>
    <row r="2148">
      <c r="A2148" s="20">
        <v>43881.0</v>
      </c>
      <c r="B2148" s="19">
        <v>0.07688657407407408</v>
      </c>
      <c r="C2148" s="10" t="s">
        <v>74</v>
      </c>
      <c r="D2148" s="10" t="s">
        <v>91</v>
      </c>
      <c r="E2148" s="13">
        <v>26.0</v>
      </c>
      <c r="F2148" s="16"/>
      <c r="H2148" s="10" t="s">
        <v>672</v>
      </c>
      <c r="J2148" s="10" t="s">
        <v>673</v>
      </c>
    </row>
    <row r="2149">
      <c r="A2149" s="20">
        <v>43881.0</v>
      </c>
      <c r="B2149" s="19">
        <v>0.0771412037037037</v>
      </c>
      <c r="C2149" s="10" t="s">
        <v>74</v>
      </c>
      <c r="D2149" s="10" t="s">
        <v>91</v>
      </c>
      <c r="E2149" s="13">
        <v>8.0</v>
      </c>
      <c r="F2149" s="16"/>
      <c r="H2149" s="10" t="s">
        <v>674</v>
      </c>
    </row>
    <row r="2150">
      <c r="A2150" s="20">
        <v>43881.0</v>
      </c>
      <c r="B2150" s="19">
        <v>0.07721064814814815</v>
      </c>
      <c r="C2150" s="10" t="s">
        <v>74</v>
      </c>
      <c r="D2150" s="10" t="s">
        <v>91</v>
      </c>
      <c r="E2150" s="13">
        <v>10.0</v>
      </c>
      <c r="F2150" s="16"/>
      <c r="H2150" s="10" t="s">
        <v>675</v>
      </c>
    </row>
    <row r="2151">
      <c r="A2151" s="20">
        <v>43881.0</v>
      </c>
      <c r="B2151" s="19">
        <v>0.07938657407407407</v>
      </c>
      <c r="C2151" s="10" t="s">
        <v>66</v>
      </c>
      <c r="D2151" s="10" t="s">
        <v>89</v>
      </c>
      <c r="E2151" s="13">
        <v>23.0</v>
      </c>
      <c r="F2151" s="13">
        <v>16.0</v>
      </c>
      <c r="J2151" s="10" t="s">
        <v>676</v>
      </c>
    </row>
    <row r="2152">
      <c r="A2152" s="20">
        <v>43881.0</v>
      </c>
      <c r="B2152" s="19">
        <v>0.07944444444444444</v>
      </c>
      <c r="C2152" s="10" t="s">
        <v>66</v>
      </c>
      <c r="D2152" s="10" t="s">
        <v>89</v>
      </c>
      <c r="E2152" s="13">
        <v>24.0</v>
      </c>
      <c r="F2152" s="13">
        <v>17.0</v>
      </c>
      <c r="J2152" s="10" t="s">
        <v>676</v>
      </c>
    </row>
    <row r="2153">
      <c r="A2153" s="20">
        <v>43881.0</v>
      </c>
      <c r="B2153" s="19">
        <v>0.07951388888888888</v>
      </c>
      <c r="C2153" s="10" t="s">
        <v>66</v>
      </c>
      <c r="D2153" s="10" t="s">
        <v>91</v>
      </c>
      <c r="E2153" s="13">
        <v>12.0</v>
      </c>
      <c r="F2153" s="16"/>
      <c r="H2153" s="10" t="s">
        <v>677</v>
      </c>
    </row>
    <row r="2154">
      <c r="A2154" s="20">
        <v>43881.0</v>
      </c>
      <c r="B2154" s="19">
        <v>0.07953703703703703</v>
      </c>
      <c r="C2154" s="10" t="s">
        <v>66</v>
      </c>
      <c r="D2154" s="10" t="s">
        <v>91</v>
      </c>
      <c r="E2154" s="13">
        <v>6.0</v>
      </c>
      <c r="F2154" s="16"/>
      <c r="H2154" s="10" t="s">
        <v>678</v>
      </c>
    </row>
    <row r="2155">
      <c r="A2155" s="20">
        <v>43881.0</v>
      </c>
      <c r="B2155" s="19">
        <v>0.08055555555555556</v>
      </c>
      <c r="C2155" s="10" t="s">
        <v>70</v>
      </c>
      <c r="D2155" s="10" t="s">
        <v>93</v>
      </c>
      <c r="E2155" s="13">
        <v>21.0</v>
      </c>
      <c r="F2155" s="13">
        <v>14.0</v>
      </c>
      <c r="J2155" s="10" t="s">
        <v>679</v>
      </c>
    </row>
    <row r="2156">
      <c r="A2156" s="20">
        <v>43881.0</v>
      </c>
      <c r="B2156" s="19">
        <v>0.08061342592592592</v>
      </c>
      <c r="C2156" s="10" t="s">
        <v>70</v>
      </c>
      <c r="D2156" s="10" t="s">
        <v>93</v>
      </c>
      <c r="E2156" s="13">
        <v>22.0</v>
      </c>
      <c r="F2156" s="13">
        <v>15.0</v>
      </c>
      <c r="J2156" s="10" t="s">
        <v>679</v>
      </c>
    </row>
    <row r="2157">
      <c r="A2157" s="20">
        <v>43881.0</v>
      </c>
      <c r="B2157" s="19">
        <v>0.08076388888888889</v>
      </c>
      <c r="C2157" s="10" t="s">
        <v>70</v>
      </c>
      <c r="D2157" s="10" t="s">
        <v>91</v>
      </c>
      <c r="E2157" s="13">
        <v>7.0</v>
      </c>
      <c r="F2157" s="16"/>
      <c r="H2157" s="10" t="s">
        <v>680</v>
      </c>
    </row>
    <row r="2158">
      <c r="A2158" s="20">
        <v>43881.0</v>
      </c>
      <c r="B2158" s="19">
        <v>0.08076388888888889</v>
      </c>
      <c r="C2158" s="10" t="s">
        <v>70</v>
      </c>
      <c r="D2158" s="10" t="s">
        <v>91</v>
      </c>
      <c r="E2158" s="13">
        <v>7.0</v>
      </c>
      <c r="F2158" s="16"/>
      <c r="H2158" s="10" t="s">
        <v>680</v>
      </c>
    </row>
    <row r="2159">
      <c r="A2159" s="20">
        <v>43881.0</v>
      </c>
      <c r="B2159" s="19">
        <v>0.0810300925925926</v>
      </c>
      <c r="C2159" s="10" t="s">
        <v>70</v>
      </c>
      <c r="D2159" s="10" t="s">
        <v>93</v>
      </c>
      <c r="E2159" s="13">
        <v>18.0</v>
      </c>
      <c r="F2159" s="13">
        <v>11.0</v>
      </c>
      <c r="J2159" s="10" t="s">
        <v>681</v>
      </c>
    </row>
    <row r="2160">
      <c r="A2160" s="20">
        <v>43881.0</v>
      </c>
      <c r="B2160" s="19">
        <v>0.08109953703703704</v>
      </c>
      <c r="C2160" s="10" t="s">
        <v>70</v>
      </c>
      <c r="D2160" s="10" t="s">
        <v>93</v>
      </c>
      <c r="E2160" s="13">
        <v>12.0</v>
      </c>
      <c r="F2160" s="13">
        <v>5.0</v>
      </c>
      <c r="J2160" s="10" t="s">
        <v>681</v>
      </c>
    </row>
    <row r="2161">
      <c r="A2161" s="20">
        <v>43881.0</v>
      </c>
      <c r="B2161" s="19">
        <v>0.08127314814814815</v>
      </c>
      <c r="C2161" s="10" t="s">
        <v>70</v>
      </c>
      <c r="D2161" s="10" t="s">
        <v>91</v>
      </c>
      <c r="E2161" s="13">
        <v>6.0</v>
      </c>
      <c r="F2161" s="16"/>
      <c r="H2161" s="10" t="s">
        <v>682</v>
      </c>
    </row>
    <row r="2162">
      <c r="A2162" s="20">
        <v>43881.0</v>
      </c>
      <c r="B2162" s="19">
        <v>0.08255787037037036</v>
      </c>
      <c r="C2162" s="10" t="s">
        <v>69</v>
      </c>
      <c r="D2162" s="10" t="s">
        <v>120</v>
      </c>
      <c r="E2162" s="13">
        <v>6.0</v>
      </c>
      <c r="F2162" s="16"/>
      <c r="J2162" s="10" t="s">
        <v>683</v>
      </c>
    </row>
    <row r="2163">
      <c r="A2163" s="20">
        <v>43881.0</v>
      </c>
      <c r="B2163" s="19">
        <v>0.08320601851851851</v>
      </c>
      <c r="C2163" s="10" t="s">
        <v>84</v>
      </c>
      <c r="D2163" s="10" t="s">
        <v>93</v>
      </c>
      <c r="E2163" s="13" t="s">
        <v>88</v>
      </c>
      <c r="F2163" s="13">
        <v>1.0</v>
      </c>
      <c r="J2163" s="10" t="s">
        <v>684</v>
      </c>
    </row>
    <row r="2164">
      <c r="A2164" s="20">
        <v>43881.0</v>
      </c>
      <c r="B2164" s="19">
        <v>0.08341435185185185</v>
      </c>
      <c r="C2164" s="10" t="s">
        <v>84</v>
      </c>
      <c r="D2164" s="10" t="s">
        <v>93</v>
      </c>
      <c r="E2164" s="13">
        <v>17.0</v>
      </c>
      <c r="F2164" s="13">
        <v>11.0</v>
      </c>
      <c r="J2164" s="10" t="s">
        <v>684</v>
      </c>
    </row>
    <row r="2165">
      <c r="A2165" s="20">
        <v>43881.0</v>
      </c>
      <c r="B2165" s="19">
        <v>0.08371527777777778</v>
      </c>
      <c r="C2165" s="10" t="s">
        <v>84</v>
      </c>
      <c r="D2165" s="10" t="s">
        <v>91</v>
      </c>
      <c r="E2165" s="13">
        <v>18.0</v>
      </c>
      <c r="F2165" s="16"/>
      <c r="H2165" s="10" t="s">
        <v>685</v>
      </c>
      <c r="I2165" s="10">
        <v>1.0</v>
      </c>
    </row>
    <row r="2166">
      <c r="A2166" s="20">
        <v>43881.0</v>
      </c>
      <c r="B2166" s="19">
        <v>0.08533564814814815</v>
      </c>
      <c r="C2166" s="10" t="s">
        <v>82</v>
      </c>
      <c r="D2166" s="10" t="s">
        <v>91</v>
      </c>
      <c r="E2166" s="13">
        <v>18.0</v>
      </c>
      <c r="F2166" s="16"/>
      <c r="H2166" s="10" t="s">
        <v>686</v>
      </c>
      <c r="J2166" s="10" t="s">
        <v>687</v>
      </c>
    </row>
    <row r="2167">
      <c r="A2167" s="20">
        <v>43881.0</v>
      </c>
      <c r="B2167" s="19">
        <v>0.08581018518518518</v>
      </c>
      <c r="C2167" s="10" t="s">
        <v>74</v>
      </c>
      <c r="D2167" s="10" t="s">
        <v>78</v>
      </c>
      <c r="E2167" s="13">
        <v>18.0</v>
      </c>
      <c r="F2167" s="13">
        <v>12.0</v>
      </c>
    </row>
    <row r="2168">
      <c r="A2168" s="20">
        <v>43881.0</v>
      </c>
      <c r="B2168" s="19">
        <v>0.08604166666666667</v>
      </c>
      <c r="C2168" s="10" t="s">
        <v>74</v>
      </c>
      <c r="D2168" s="10" t="s">
        <v>93</v>
      </c>
      <c r="E2168" s="13">
        <v>12.0</v>
      </c>
      <c r="F2168" s="13">
        <v>5.0</v>
      </c>
      <c r="J2168" s="10" t="s">
        <v>85</v>
      </c>
    </row>
    <row r="2169">
      <c r="A2169" s="20">
        <v>43881.0</v>
      </c>
      <c r="B2169" s="19">
        <v>0.08633101851851852</v>
      </c>
      <c r="C2169" s="10" t="s">
        <v>74</v>
      </c>
      <c r="D2169" s="10" t="s">
        <v>93</v>
      </c>
      <c r="E2169" s="13">
        <v>17.0</v>
      </c>
      <c r="F2169" s="13">
        <v>10.0</v>
      </c>
      <c r="J2169" s="10" t="s">
        <v>688</v>
      </c>
    </row>
    <row r="2170">
      <c r="A2170" s="20">
        <v>43881.0</v>
      </c>
      <c r="B2170" s="19">
        <v>0.08643518518518518</v>
      </c>
      <c r="C2170" s="10" t="s">
        <v>74</v>
      </c>
      <c r="D2170" s="10" t="s">
        <v>91</v>
      </c>
      <c r="E2170" s="13">
        <v>12.0</v>
      </c>
      <c r="F2170" s="16"/>
      <c r="H2170" s="10" t="s">
        <v>689</v>
      </c>
      <c r="J2170" s="10" t="s">
        <v>690</v>
      </c>
    </row>
    <row r="2171">
      <c r="A2171" s="20">
        <v>43881.0</v>
      </c>
      <c r="B2171" s="19">
        <v>0.08674768518518519</v>
      </c>
      <c r="C2171" s="10" t="s">
        <v>74</v>
      </c>
      <c r="D2171" s="10" t="s">
        <v>93</v>
      </c>
      <c r="E2171" s="13">
        <v>11.0</v>
      </c>
      <c r="F2171" s="13">
        <v>4.0</v>
      </c>
      <c r="J2171" s="10" t="s">
        <v>85</v>
      </c>
    </row>
    <row r="2172">
      <c r="A2172" s="20">
        <v>43881.0</v>
      </c>
      <c r="B2172" s="19">
        <v>0.08674768518518519</v>
      </c>
      <c r="C2172" s="10" t="s">
        <v>74</v>
      </c>
      <c r="D2172" s="10" t="s">
        <v>93</v>
      </c>
      <c r="E2172" s="13">
        <v>18.0</v>
      </c>
      <c r="F2172" s="13">
        <v>11.0</v>
      </c>
      <c r="J2172" s="10" t="s">
        <v>688</v>
      </c>
    </row>
    <row r="2173">
      <c r="A2173" s="20">
        <v>43881.0</v>
      </c>
      <c r="B2173" s="19">
        <v>0.08686342592592593</v>
      </c>
      <c r="C2173" s="10" t="s">
        <v>74</v>
      </c>
      <c r="D2173" s="10" t="s">
        <v>91</v>
      </c>
      <c r="E2173" s="13">
        <v>5.0</v>
      </c>
      <c r="F2173" s="16"/>
      <c r="H2173" s="10" t="s">
        <v>691</v>
      </c>
    </row>
    <row r="2174">
      <c r="A2174" s="20">
        <v>43881.0</v>
      </c>
      <c r="B2174" s="19">
        <v>0.088125</v>
      </c>
      <c r="C2174" s="10" t="s">
        <v>70</v>
      </c>
      <c r="D2174" s="10" t="s">
        <v>93</v>
      </c>
      <c r="E2174" s="13" t="s">
        <v>68</v>
      </c>
      <c r="F2174" s="13">
        <v>20.0</v>
      </c>
      <c r="J2174" s="10" t="s">
        <v>679</v>
      </c>
    </row>
    <row r="2175">
      <c r="A2175" s="20">
        <v>43881.0</v>
      </c>
      <c r="B2175" s="19">
        <v>0.08822916666666666</v>
      </c>
      <c r="C2175" s="10" t="s">
        <v>70</v>
      </c>
      <c r="D2175" s="10" t="s">
        <v>91</v>
      </c>
      <c r="E2175" s="13">
        <v>12.0</v>
      </c>
      <c r="F2175" s="16"/>
      <c r="H2175" s="10" t="s">
        <v>692</v>
      </c>
    </row>
    <row r="2176">
      <c r="A2176" s="20">
        <v>43881.0</v>
      </c>
      <c r="B2176" s="19">
        <v>0.09164351851851851</v>
      </c>
      <c r="C2176" s="10" t="s">
        <v>66</v>
      </c>
      <c r="D2176" s="10" t="s">
        <v>89</v>
      </c>
      <c r="E2176" s="13">
        <v>16.0</v>
      </c>
      <c r="F2176" s="13">
        <v>9.0</v>
      </c>
      <c r="J2176" s="10" t="s">
        <v>676</v>
      </c>
    </row>
    <row r="2177">
      <c r="A2177" s="20">
        <v>43881.0</v>
      </c>
      <c r="B2177" s="19">
        <v>0.09171296296296297</v>
      </c>
      <c r="C2177" s="10" t="s">
        <v>66</v>
      </c>
      <c r="D2177" s="10" t="s">
        <v>89</v>
      </c>
      <c r="E2177" s="13">
        <v>13.0</v>
      </c>
      <c r="F2177" s="13">
        <v>6.0</v>
      </c>
      <c r="J2177" s="10" t="s">
        <v>676</v>
      </c>
    </row>
    <row r="2178">
      <c r="A2178" s="20">
        <v>43881.0</v>
      </c>
      <c r="B2178" s="19">
        <v>0.09175925925925926</v>
      </c>
      <c r="C2178" s="10" t="s">
        <v>66</v>
      </c>
      <c r="D2178" s="10" t="s">
        <v>91</v>
      </c>
      <c r="E2178" s="13">
        <v>14.0</v>
      </c>
      <c r="F2178" s="16"/>
      <c r="H2178" s="10" t="s">
        <v>693</v>
      </c>
      <c r="I2178" s="10">
        <v>1.0</v>
      </c>
    </row>
    <row r="2179">
      <c r="A2179" s="20">
        <v>43881.0</v>
      </c>
      <c r="B2179" s="19">
        <v>0.0928125</v>
      </c>
      <c r="C2179" s="10" t="s">
        <v>69</v>
      </c>
      <c r="D2179" s="10" t="s">
        <v>120</v>
      </c>
      <c r="E2179" s="13">
        <v>9.0</v>
      </c>
      <c r="F2179" s="16"/>
      <c r="J2179" s="10" t="s">
        <v>694</v>
      </c>
    </row>
    <row r="2180">
      <c r="A2180" s="20">
        <v>43881.0</v>
      </c>
      <c r="B2180" s="19">
        <v>0.09530092592592593</v>
      </c>
      <c r="C2180" s="10" t="s">
        <v>69</v>
      </c>
      <c r="D2180" s="10" t="s">
        <v>209</v>
      </c>
      <c r="E2180" s="13">
        <v>20.0</v>
      </c>
      <c r="F2180" s="13">
        <v>17.0</v>
      </c>
    </row>
    <row r="2181">
      <c r="A2181" s="20">
        <v>43881.0</v>
      </c>
      <c r="B2181" s="19">
        <v>0.09798611111111111</v>
      </c>
      <c r="C2181" s="10" t="s">
        <v>66</v>
      </c>
      <c r="D2181" s="10" t="s">
        <v>67</v>
      </c>
      <c r="E2181" s="13">
        <v>14.0</v>
      </c>
      <c r="F2181" s="13">
        <v>13.0</v>
      </c>
    </row>
    <row r="2182">
      <c r="A2182" s="20">
        <v>43881.0</v>
      </c>
      <c r="B2182" s="19">
        <v>0.09798611111111111</v>
      </c>
      <c r="C2182" s="10" t="s">
        <v>84</v>
      </c>
      <c r="D2182" s="10" t="s">
        <v>67</v>
      </c>
      <c r="E2182" s="13">
        <v>16.0</v>
      </c>
      <c r="F2182" s="16"/>
    </row>
    <row r="2183">
      <c r="A2183" s="20">
        <v>43881.0</v>
      </c>
      <c r="B2183" s="19">
        <v>0.09934027777777778</v>
      </c>
      <c r="C2183" s="10" t="s">
        <v>82</v>
      </c>
      <c r="D2183" s="10" t="s">
        <v>130</v>
      </c>
      <c r="E2183" s="13" t="s">
        <v>68</v>
      </c>
      <c r="F2183" s="13">
        <v>20.0</v>
      </c>
    </row>
    <row r="2184">
      <c r="A2184" s="20">
        <v>43881.0</v>
      </c>
      <c r="B2184" s="19">
        <v>0.10180555555555555</v>
      </c>
      <c r="C2184" s="10" t="s">
        <v>72</v>
      </c>
      <c r="D2184" s="10" t="s">
        <v>83</v>
      </c>
      <c r="E2184" s="13">
        <v>8.0</v>
      </c>
      <c r="F2184" s="13">
        <v>8.0</v>
      </c>
    </row>
    <row r="2185">
      <c r="A2185" s="20">
        <v>43881.0</v>
      </c>
      <c r="B2185" s="19">
        <v>0.10206018518518518</v>
      </c>
      <c r="C2185" s="10" t="s">
        <v>82</v>
      </c>
      <c r="D2185" s="10" t="s">
        <v>83</v>
      </c>
      <c r="E2185" s="13">
        <v>25.0</v>
      </c>
      <c r="F2185" s="13">
        <v>17.0</v>
      </c>
    </row>
    <row r="2186">
      <c r="A2186" s="20">
        <v>43881.0</v>
      </c>
      <c r="B2186" s="19">
        <v>0.10287037037037038</v>
      </c>
      <c r="C2186" s="10" t="s">
        <v>69</v>
      </c>
      <c r="D2186" s="10" t="s">
        <v>120</v>
      </c>
      <c r="E2186" s="13">
        <v>8.0</v>
      </c>
      <c r="F2186" s="16"/>
      <c r="J2186" s="10" t="s">
        <v>695</v>
      </c>
    </row>
    <row r="2187">
      <c r="A2187" s="20">
        <v>43881.0</v>
      </c>
      <c r="B2187" s="19">
        <v>0.1036574074074074</v>
      </c>
      <c r="C2187" s="10" t="s">
        <v>69</v>
      </c>
      <c r="D2187" s="10" t="s">
        <v>128</v>
      </c>
      <c r="E2187" s="13">
        <v>10.0</v>
      </c>
      <c r="F2187" s="13">
        <v>3.0</v>
      </c>
    </row>
    <row r="2188">
      <c r="A2188" s="20">
        <v>43881.0</v>
      </c>
      <c r="B2188" s="19">
        <v>0.10949074074074074</v>
      </c>
      <c r="C2188" s="10" t="s">
        <v>84</v>
      </c>
      <c r="D2188" s="10" t="s">
        <v>71</v>
      </c>
      <c r="E2188" s="13">
        <v>12.0</v>
      </c>
      <c r="F2188" s="16"/>
    </row>
    <row r="2189">
      <c r="A2189" s="20">
        <v>43881.0</v>
      </c>
      <c r="B2189" s="19">
        <v>0.11585648148148148</v>
      </c>
      <c r="C2189" s="10" t="s">
        <v>66</v>
      </c>
      <c r="D2189" s="10" t="s">
        <v>67</v>
      </c>
      <c r="E2189" s="13">
        <v>15.0</v>
      </c>
      <c r="F2189" s="13">
        <v>14.0</v>
      </c>
    </row>
    <row r="2190">
      <c r="A2190" s="20">
        <v>43881.0</v>
      </c>
      <c r="B2190" s="19">
        <v>0.11585648148148148</v>
      </c>
      <c r="C2190" s="10" t="s">
        <v>69</v>
      </c>
      <c r="D2190" s="10" t="s">
        <v>67</v>
      </c>
      <c r="E2190" s="13">
        <v>22.0</v>
      </c>
      <c r="F2190" s="13">
        <v>18.0</v>
      </c>
    </row>
    <row r="2191">
      <c r="A2191" s="20">
        <v>43881.0</v>
      </c>
      <c r="B2191" s="19">
        <v>0.12204861111111111</v>
      </c>
      <c r="C2191" s="10" t="s">
        <v>69</v>
      </c>
      <c r="D2191" s="10" t="s">
        <v>67</v>
      </c>
      <c r="E2191" s="13">
        <v>8.0</v>
      </c>
      <c r="F2191" s="13">
        <v>4.0</v>
      </c>
    </row>
    <row r="2192">
      <c r="A2192" s="20">
        <v>43881.0</v>
      </c>
      <c r="B2192" s="19">
        <v>0.1294675925925926</v>
      </c>
      <c r="C2192" s="10" t="s">
        <v>82</v>
      </c>
      <c r="D2192" s="10" t="s">
        <v>210</v>
      </c>
      <c r="E2192" s="13">
        <v>15.0</v>
      </c>
      <c r="F2192" s="13">
        <v>12.0</v>
      </c>
    </row>
    <row r="2193">
      <c r="A2193" s="20">
        <v>43881.0</v>
      </c>
      <c r="B2193" s="19">
        <v>0.13219907407407408</v>
      </c>
      <c r="C2193" s="10" t="s">
        <v>69</v>
      </c>
      <c r="D2193" s="10" t="s">
        <v>127</v>
      </c>
      <c r="E2193" s="13">
        <v>9.0</v>
      </c>
      <c r="F2193" s="13">
        <v>5.0</v>
      </c>
    </row>
    <row r="2194">
      <c r="A2194" s="20">
        <v>43881.0</v>
      </c>
      <c r="B2194" s="19">
        <v>0.13304398148148147</v>
      </c>
      <c r="C2194" s="10" t="s">
        <v>69</v>
      </c>
      <c r="D2194" s="10" t="s">
        <v>127</v>
      </c>
      <c r="E2194" s="13" t="s">
        <v>75</v>
      </c>
      <c r="F2194" s="13" t="s">
        <v>75</v>
      </c>
    </row>
    <row r="2195">
      <c r="A2195" s="20">
        <v>43881.0</v>
      </c>
      <c r="B2195" s="19">
        <v>0.13304398148148147</v>
      </c>
      <c r="C2195" s="10" t="s">
        <v>69</v>
      </c>
      <c r="D2195" s="10" t="s">
        <v>127</v>
      </c>
      <c r="E2195" s="13">
        <v>12.0</v>
      </c>
      <c r="F2195" s="13">
        <v>8.0</v>
      </c>
    </row>
    <row r="2196">
      <c r="A2196" s="20">
        <v>43881.0</v>
      </c>
      <c r="B2196" s="19">
        <v>0.1370949074074074</v>
      </c>
      <c r="C2196" s="10" t="s">
        <v>69</v>
      </c>
      <c r="D2196" s="10" t="s">
        <v>71</v>
      </c>
      <c r="E2196" s="13" t="s">
        <v>88</v>
      </c>
      <c r="F2196" s="13">
        <v>1.0</v>
      </c>
    </row>
    <row r="2197">
      <c r="A2197" s="20">
        <v>43882.0</v>
      </c>
      <c r="B2197" s="19">
        <v>0.014097222222222223</v>
      </c>
      <c r="C2197" s="10" t="s">
        <v>66</v>
      </c>
      <c r="D2197" s="10" t="s">
        <v>67</v>
      </c>
      <c r="E2197" s="13">
        <v>17.0</v>
      </c>
      <c r="F2197" s="13">
        <v>16.0</v>
      </c>
    </row>
    <row r="2198">
      <c r="A2198" s="20">
        <v>43882.0</v>
      </c>
      <c r="B2198" s="19">
        <v>0.014548611111111111</v>
      </c>
      <c r="C2198" s="10" t="s">
        <v>82</v>
      </c>
      <c r="D2198" s="10" t="s">
        <v>71</v>
      </c>
      <c r="E2198" s="13">
        <v>15.0</v>
      </c>
      <c r="F2198" s="13">
        <v>9.0</v>
      </c>
    </row>
    <row r="2199">
      <c r="A2199" s="20">
        <v>43882.0</v>
      </c>
      <c r="B2199" s="19">
        <v>0.026099537037037036</v>
      </c>
      <c r="C2199" s="10" t="s">
        <v>66</v>
      </c>
      <c r="D2199" s="10" t="s">
        <v>67</v>
      </c>
      <c r="E2199" s="13">
        <v>16.0</v>
      </c>
      <c r="F2199" s="13">
        <v>12.0</v>
      </c>
    </row>
    <row r="2200">
      <c r="A2200" s="20">
        <v>43882.0</v>
      </c>
      <c r="B2200" s="19">
        <v>0.030891203703703702</v>
      </c>
      <c r="C2200" s="10" t="s">
        <v>70</v>
      </c>
      <c r="D2200" s="10" t="s">
        <v>154</v>
      </c>
      <c r="E2200" s="13">
        <v>17.0</v>
      </c>
      <c r="F2200" s="13">
        <v>14.0</v>
      </c>
    </row>
    <row r="2201">
      <c r="A2201" s="20">
        <v>43882.0</v>
      </c>
      <c r="B2201" s="19">
        <v>0.03158564814814815</v>
      </c>
      <c r="C2201" s="10" t="s">
        <v>74</v>
      </c>
      <c r="D2201" s="10" t="s">
        <v>67</v>
      </c>
      <c r="E2201" s="13" t="s">
        <v>88</v>
      </c>
      <c r="F2201" s="13">
        <v>1.0</v>
      </c>
    </row>
    <row r="2202">
      <c r="A2202" s="20">
        <v>43882.0</v>
      </c>
      <c r="B2202" s="19">
        <v>0.031643518518518515</v>
      </c>
      <c r="C2202" s="10" t="s">
        <v>70</v>
      </c>
      <c r="D2202" s="10" t="s">
        <v>67</v>
      </c>
      <c r="E2202" s="13">
        <v>6.0</v>
      </c>
      <c r="F2202" s="13">
        <v>3.0</v>
      </c>
    </row>
    <row r="2203">
      <c r="A2203" s="20">
        <v>43882.0</v>
      </c>
      <c r="B2203" s="19">
        <v>0.03321759259259259</v>
      </c>
      <c r="C2203" s="10" t="s">
        <v>70</v>
      </c>
      <c r="D2203" s="10" t="s">
        <v>154</v>
      </c>
      <c r="E2203" s="13">
        <v>7.0</v>
      </c>
      <c r="F2203" s="13">
        <v>4.0</v>
      </c>
    </row>
    <row r="2204">
      <c r="A2204" s="20">
        <v>43882.0</v>
      </c>
      <c r="B2204" s="19">
        <v>0.0341087962962963</v>
      </c>
      <c r="C2204" s="10" t="s">
        <v>66</v>
      </c>
      <c r="D2204" s="10" t="s">
        <v>320</v>
      </c>
      <c r="E2204" s="13">
        <v>14.0</v>
      </c>
      <c r="F2204" s="13">
        <v>15.0</v>
      </c>
    </row>
    <row r="2205">
      <c r="A2205" s="20">
        <v>43882.0</v>
      </c>
      <c r="B2205" s="19">
        <v>0.03594907407407407</v>
      </c>
      <c r="C2205" s="10" t="s">
        <v>696</v>
      </c>
      <c r="D2205" s="10" t="s">
        <v>91</v>
      </c>
      <c r="E2205" s="13">
        <v>28.0</v>
      </c>
      <c r="F2205" s="16"/>
      <c r="H2205" s="10" t="s">
        <v>697</v>
      </c>
      <c r="J2205" s="10" t="s">
        <v>698</v>
      </c>
    </row>
    <row r="2206">
      <c r="A2206" s="20">
        <v>43882.0</v>
      </c>
      <c r="B2206" s="19">
        <v>0.036516203703703703</v>
      </c>
      <c r="C2206" s="10" t="s">
        <v>82</v>
      </c>
      <c r="D2206" s="10" t="s">
        <v>89</v>
      </c>
      <c r="E2206" s="13">
        <v>17.0</v>
      </c>
      <c r="F2206" s="13">
        <v>9.0</v>
      </c>
      <c r="J2206" s="10" t="s">
        <v>151</v>
      </c>
    </row>
    <row r="2207">
      <c r="A2207" s="20">
        <v>43882.0</v>
      </c>
      <c r="B2207" s="19">
        <v>0.03666666666666667</v>
      </c>
      <c r="C2207" s="10" t="s">
        <v>82</v>
      </c>
      <c r="D2207" s="10" t="s">
        <v>91</v>
      </c>
      <c r="E2207" s="13">
        <v>12.0</v>
      </c>
      <c r="F2207" s="16"/>
      <c r="H2207" s="10" t="s">
        <v>699</v>
      </c>
    </row>
    <row r="2208">
      <c r="A2208" s="20">
        <v>43882.0</v>
      </c>
      <c r="B2208" s="19">
        <v>0.037453703703703704</v>
      </c>
      <c r="C2208" s="10" t="s">
        <v>66</v>
      </c>
      <c r="D2208" s="10" t="s">
        <v>89</v>
      </c>
      <c r="E2208" s="13">
        <v>16.0</v>
      </c>
      <c r="F2208" s="13">
        <v>8.0</v>
      </c>
      <c r="J2208" s="10" t="s">
        <v>700</v>
      </c>
    </row>
    <row r="2209">
      <c r="A2209" s="20">
        <v>43882.0</v>
      </c>
      <c r="B2209" s="19">
        <v>0.03761574074074074</v>
      </c>
      <c r="C2209" s="10" t="s">
        <v>66</v>
      </c>
      <c r="D2209" s="10" t="s">
        <v>91</v>
      </c>
      <c r="E2209" s="13">
        <v>27.0</v>
      </c>
      <c r="F2209" s="16"/>
      <c r="H2209" s="10" t="s">
        <v>701</v>
      </c>
    </row>
    <row r="2210">
      <c r="A2210" s="20">
        <v>43882.0</v>
      </c>
      <c r="B2210" s="19">
        <v>0.03847222222222222</v>
      </c>
      <c r="C2210" s="10" t="s">
        <v>70</v>
      </c>
      <c r="D2210" s="10" t="s">
        <v>67</v>
      </c>
      <c r="E2210" s="13">
        <v>9.0</v>
      </c>
      <c r="F2210" s="13">
        <v>6.0</v>
      </c>
    </row>
    <row r="2211">
      <c r="A2211" s="20">
        <v>43882.0</v>
      </c>
      <c r="B2211" s="19">
        <v>0.03858796296296296</v>
      </c>
      <c r="C2211" s="10" t="s">
        <v>69</v>
      </c>
      <c r="D2211" s="10" t="s">
        <v>67</v>
      </c>
      <c r="E2211" s="13">
        <v>13.0</v>
      </c>
      <c r="F2211" s="13">
        <v>9.0</v>
      </c>
    </row>
    <row r="2212">
      <c r="A2212" s="20">
        <v>43882.0</v>
      </c>
      <c r="B2212" s="19">
        <v>0.04069444444444444</v>
      </c>
      <c r="C2212" s="10" t="s">
        <v>157</v>
      </c>
      <c r="D2212" s="10" t="s">
        <v>67</v>
      </c>
      <c r="E2212" s="13">
        <v>16.0</v>
      </c>
      <c r="F2212" s="13">
        <v>13.0</v>
      </c>
    </row>
    <row r="2213">
      <c r="A2213" s="20">
        <v>43882.0</v>
      </c>
      <c r="B2213" s="19">
        <v>0.04248842592592592</v>
      </c>
      <c r="C2213" s="10" t="s">
        <v>157</v>
      </c>
      <c r="D2213" s="10" t="s">
        <v>125</v>
      </c>
      <c r="E2213" s="13">
        <v>13.0</v>
      </c>
      <c r="F2213" s="13">
        <v>9.0</v>
      </c>
    </row>
    <row r="2214">
      <c r="A2214" s="20">
        <v>43882.0</v>
      </c>
      <c r="B2214" s="19">
        <v>0.04619212962962963</v>
      </c>
      <c r="C2214" s="10" t="s">
        <v>70</v>
      </c>
      <c r="D2214" s="10" t="s">
        <v>154</v>
      </c>
      <c r="E2214" s="13" t="s">
        <v>68</v>
      </c>
      <c r="F2214" s="13">
        <v>20.0</v>
      </c>
    </row>
    <row r="2215">
      <c r="A2215" s="20">
        <v>43882.0</v>
      </c>
      <c r="B2215" s="19">
        <v>0.047060185185185184</v>
      </c>
      <c r="C2215" s="10" t="s">
        <v>70</v>
      </c>
      <c r="D2215" s="10" t="s">
        <v>79</v>
      </c>
      <c r="E2215" s="13">
        <v>8.0</v>
      </c>
      <c r="F2215" s="13">
        <v>3.0</v>
      </c>
    </row>
    <row r="2216">
      <c r="A2216" s="20">
        <v>43882.0</v>
      </c>
      <c r="B2216" s="19">
        <v>0.04884259259259259</v>
      </c>
      <c r="C2216" s="10" t="s">
        <v>82</v>
      </c>
      <c r="D2216" s="10" t="s">
        <v>71</v>
      </c>
      <c r="E2216" s="13" t="s">
        <v>88</v>
      </c>
      <c r="F2216" s="13">
        <v>1.0</v>
      </c>
    </row>
    <row r="2217">
      <c r="A2217" s="20">
        <v>43882.0</v>
      </c>
      <c r="B2217" s="19">
        <v>0.05</v>
      </c>
      <c r="C2217" s="10" t="s">
        <v>66</v>
      </c>
      <c r="D2217" s="10" t="s">
        <v>67</v>
      </c>
      <c r="E2217" s="13">
        <v>18.0</v>
      </c>
      <c r="F2217" s="13">
        <v>17.0</v>
      </c>
    </row>
    <row r="2218">
      <c r="A2218" s="20">
        <v>43882.0</v>
      </c>
      <c r="B2218" s="19">
        <v>0.050034722222222223</v>
      </c>
      <c r="C2218" s="10" t="s">
        <v>70</v>
      </c>
      <c r="D2218" s="10" t="s">
        <v>67</v>
      </c>
      <c r="E2218" s="13">
        <v>10.0</v>
      </c>
      <c r="F2218" s="13">
        <v>7.0</v>
      </c>
    </row>
    <row r="2219">
      <c r="A2219" s="20">
        <v>43882.0</v>
      </c>
      <c r="B2219" s="19">
        <v>0.05170138888888889</v>
      </c>
      <c r="C2219" s="10" t="s">
        <v>70</v>
      </c>
      <c r="D2219" s="10" t="s">
        <v>125</v>
      </c>
      <c r="E2219" s="13">
        <v>14.0</v>
      </c>
      <c r="F2219" s="13">
        <v>7.0</v>
      </c>
    </row>
    <row r="2220">
      <c r="A2220" s="20">
        <v>43882.0</v>
      </c>
      <c r="B2220" s="19">
        <v>0.05313657407407407</v>
      </c>
      <c r="C2220" s="10" t="s">
        <v>70</v>
      </c>
      <c r="D2220" s="10" t="s">
        <v>73</v>
      </c>
      <c r="E2220" s="13">
        <v>22.0</v>
      </c>
      <c r="F2220" s="13">
        <v>18.0</v>
      </c>
    </row>
    <row r="2221">
      <c r="A2221" s="20">
        <v>43882.0</v>
      </c>
      <c r="B2221" s="19">
        <v>0.05362268518518518</v>
      </c>
      <c r="C2221" s="10" t="s">
        <v>70</v>
      </c>
      <c r="D2221" s="10" t="s">
        <v>125</v>
      </c>
      <c r="E2221" s="13">
        <v>19.0</v>
      </c>
      <c r="F2221" s="13">
        <v>12.0</v>
      </c>
    </row>
    <row r="2222">
      <c r="A2222" s="20">
        <v>43882.0</v>
      </c>
      <c r="B2222" s="19">
        <v>0.0591087962962963</v>
      </c>
      <c r="C2222" s="10" t="s">
        <v>72</v>
      </c>
      <c r="D2222" s="10" t="s">
        <v>67</v>
      </c>
      <c r="E2222" s="13">
        <v>7.0</v>
      </c>
      <c r="F2222" s="13">
        <v>4.0</v>
      </c>
    </row>
    <row r="2223">
      <c r="A2223" s="20">
        <v>43882.0</v>
      </c>
      <c r="B2223" s="19">
        <v>0.06098379629629629</v>
      </c>
      <c r="C2223" s="10" t="s">
        <v>82</v>
      </c>
      <c r="D2223" s="10" t="s">
        <v>125</v>
      </c>
      <c r="E2223" s="13">
        <v>17.0</v>
      </c>
      <c r="F2223" s="13">
        <v>16.0</v>
      </c>
    </row>
    <row r="2224">
      <c r="A2224" s="20">
        <v>43882.0</v>
      </c>
      <c r="B2224" s="19">
        <v>0.06221064814814815</v>
      </c>
      <c r="C2224" s="10" t="s">
        <v>66</v>
      </c>
      <c r="D2224" s="10" t="s">
        <v>67</v>
      </c>
      <c r="E2224" s="13">
        <v>17.0</v>
      </c>
      <c r="F2224" s="13">
        <v>16.0</v>
      </c>
    </row>
    <row r="2225">
      <c r="A2225" s="20">
        <v>43882.0</v>
      </c>
      <c r="B2225" s="19">
        <v>0.06469907407407408</v>
      </c>
      <c r="C2225" s="10" t="s">
        <v>66</v>
      </c>
      <c r="D2225" s="10" t="s">
        <v>67</v>
      </c>
      <c r="E2225" s="13">
        <v>15.0</v>
      </c>
      <c r="F2225" s="13">
        <v>14.0</v>
      </c>
    </row>
    <row r="2226">
      <c r="A2226" s="20">
        <v>43882.0</v>
      </c>
      <c r="B2226" s="19">
        <v>0.06553240740740741</v>
      </c>
      <c r="C2226" s="10" t="s">
        <v>69</v>
      </c>
      <c r="D2226" s="10" t="s">
        <v>67</v>
      </c>
      <c r="E2226" s="13">
        <v>12.0</v>
      </c>
      <c r="F2226" s="13">
        <v>8.0</v>
      </c>
    </row>
    <row r="2227">
      <c r="A2227" s="20">
        <v>43882.0</v>
      </c>
      <c r="B2227" s="19">
        <v>0.06627314814814815</v>
      </c>
      <c r="C2227" s="10" t="s">
        <v>69</v>
      </c>
      <c r="D2227" s="10" t="s">
        <v>67</v>
      </c>
      <c r="E2227" s="13">
        <v>23.0</v>
      </c>
      <c r="F2227" s="13">
        <v>19.0</v>
      </c>
    </row>
    <row r="2228">
      <c r="A2228" s="20">
        <v>43882.0</v>
      </c>
      <c r="B2228" s="19">
        <v>0.06642361111111111</v>
      </c>
      <c r="C2228" s="10" t="s">
        <v>69</v>
      </c>
      <c r="D2228" s="10" t="s">
        <v>67</v>
      </c>
      <c r="E2228" s="13" t="s">
        <v>88</v>
      </c>
      <c r="F2228" s="13">
        <v>1.0</v>
      </c>
    </row>
    <row r="2229">
      <c r="A2229" s="20">
        <v>43882.0</v>
      </c>
      <c r="B2229" s="19">
        <v>0.06672453703703704</v>
      </c>
      <c r="C2229" s="10" t="s">
        <v>69</v>
      </c>
      <c r="D2229" s="10" t="s">
        <v>67</v>
      </c>
      <c r="E2229" s="13">
        <v>23.0</v>
      </c>
      <c r="F2229" s="13">
        <v>19.0</v>
      </c>
    </row>
    <row r="2230">
      <c r="A2230" s="20">
        <v>43882.0</v>
      </c>
      <c r="B2230" s="19">
        <v>0.06848379629629629</v>
      </c>
      <c r="C2230" s="10" t="s">
        <v>82</v>
      </c>
      <c r="D2230" s="10" t="s">
        <v>67</v>
      </c>
      <c r="E2230" s="13">
        <v>5.0</v>
      </c>
      <c r="F2230" s="13">
        <v>2.0</v>
      </c>
    </row>
    <row r="2231">
      <c r="A2231" s="20">
        <v>43882.0</v>
      </c>
      <c r="B2231" s="19">
        <v>0.06912037037037037</v>
      </c>
      <c r="C2231" s="10" t="s">
        <v>74</v>
      </c>
      <c r="D2231" s="10" t="s">
        <v>83</v>
      </c>
      <c r="E2231" s="13">
        <v>25.0</v>
      </c>
      <c r="F2231" s="13">
        <v>19.0</v>
      </c>
    </row>
    <row r="2232">
      <c r="A2232" s="20">
        <v>43882.0</v>
      </c>
      <c r="B2232" s="19">
        <v>0.06934027777777778</v>
      </c>
      <c r="C2232" s="10" t="s">
        <v>74</v>
      </c>
      <c r="D2232" s="10" t="s">
        <v>128</v>
      </c>
      <c r="E2232" s="13">
        <v>10.0</v>
      </c>
      <c r="F2232" s="13">
        <v>10.0</v>
      </c>
    </row>
    <row r="2233">
      <c r="A2233" s="20">
        <v>43882.0</v>
      </c>
      <c r="B2233" s="19">
        <v>0.07464120370370371</v>
      </c>
      <c r="C2233" s="10" t="s">
        <v>82</v>
      </c>
      <c r="D2233" s="10" t="s">
        <v>91</v>
      </c>
      <c r="E2233" s="13">
        <v>16.0</v>
      </c>
      <c r="F2233" s="16"/>
      <c r="H2233" s="10" t="s">
        <v>702</v>
      </c>
      <c r="J2233" s="10" t="s">
        <v>653</v>
      </c>
    </row>
    <row r="2234">
      <c r="A2234" s="20">
        <v>43882.0</v>
      </c>
      <c r="B2234" s="19">
        <v>0.0734837962962963</v>
      </c>
      <c r="C2234" s="10" t="s">
        <v>74</v>
      </c>
      <c r="D2234" s="10" t="s">
        <v>93</v>
      </c>
      <c r="E2234" s="13">
        <v>16.0</v>
      </c>
      <c r="F2234" s="13">
        <v>9.0</v>
      </c>
      <c r="J2234" s="10" t="s">
        <v>197</v>
      </c>
    </row>
    <row r="2235">
      <c r="A2235" s="20">
        <v>43882.0</v>
      </c>
      <c r="B2235" s="19">
        <v>0.07546296296296297</v>
      </c>
      <c r="C2235" s="10" t="s">
        <v>696</v>
      </c>
      <c r="D2235" s="10" t="s">
        <v>91</v>
      </c>
      <c r="E2235" s="13">
        <v>7.0</v>
      </c>
      <c r="F2235" s="16"/>
      <c r="H2235" s="10" t="s">
        <v>703</v>
      </c>
      <c r="J2235" s="10" t="s">
        <v>704</v>
      </c>
    </row>
    <row r="2236">
      <c r="A2236" s="20">
        <v>43882.0</v>
      </c>
      <c r="B2236" s="19">
        <v>0.07583333333333334</v>
      </c>
      <c r="C2236" s="10" t="s">
        <v>70</v>
      </c>
      <c r="D2236" s="10" t="s">
        <v>87</v>
      </c>
      <c r="E2236" s="13" t="s">
        <v>88</v>
      </c>
      <c r="F2236" s="13">
        <v>1.0</v>
      </c>
    </row>
    <row r="2237">
      <c r="A2237" s="20">
        <v>43882.0</v>
      </c>
      <c r="B2237" s="19">
        <v>0.07583333333333334</v>
      </c>
      <c r="C2237" s="10" t="s">
        <v>70</v>
      </c>
      <c r="D2237" s="10" t="s">
        <v>76</v>
      </c>
      <c r="E2237" s="13">
        <v>8.0</v>
      </c>
      <c r="F2237" s="16"/>
      <c r="J2237" s="10" t="s">
        <v>705</v>
      </c>
    </row>
    <row r="2238">
      <c r="A2238" s="20">
        <v>43882.0</v>
      </c>
      <c r="B2238" s="19">
        <v>0.07582175925925926</v>
      </c>
      <c r="C2238" s="10" t="s">
        <v>69</v>
      </c>
      <c r="D2238" s="10" t="s">
        <v>87</v>
      </c>
      <c r="E2238" s="13">
        <v>23.0</v>
      </c>
      <c r="F2238" s="13">
        <v>19.0</v>
      </c>
    </row>
    <row r="2239">
      <c r="A2239" s="20">
        <v>43882.0</v>
      </c>
      <c r="B2239" s="19">
        <v>0.07579861111111111</v>
      </c>
      <c r="C2239" s="10" t="s">
        <v>696</v>
      </c>
      <c r="D2239" s="10" t="s">
        <v>87</v>
      </c>
      <c r="E2239" s="13">
        <v>20.0</v>
      </c>
      <c r="F2239" s="13">
        <v>18.0</v>
      </c>
    </row>
    <row r="2240">
      <c r="A2240" s="20">
        <v>43882.0</v>
      </c>
      <c r="B2240" s="19">
        <v>0.07590277777777778</v>
      </c>
      <c r="C2240" s="10" t="s">
        <v>74</v>
      </c>
      <c r="D2240" s="10" t="s">
        <v>87</v>
      </c>
      <c r="E2240" s="13">
        <v>18.0</v>
      </c>
      <c r="F2240" s="13">
        <v>14.0</v>
      </c>
    </row>
    <row r="2241">
      <c r="A2241" s="20">
        <v>43882.0</v>
      </c>
      <c r="B2241" s="19">
        <v>0.07591435185185186</v>
      </c>
      <c r="C2241" s="10" t="s">
        <v>72</v>
      </c>
      <c r="D2241" s="10" t="s">
        <v>87</v>
      </c>
      <c r="E2241" s="13">
        <v>16.0</v>
      </c>
      <c r="F2241" s="13">
        <v>13.0</v>
      </c>
    </row>
    <row r="2242">
      <c r="A2242" s="20">
        <v>43882.0</v>
      </c>
      <c r="B2242" s="19">
        <v>0.07597222222222222</v>
      </c>
      <c r="C2242" s="10" t="s">
        <v>66</v>
      </c>
      <c r="D2242" s="10" t="s">
        <v>87</v>
      </c>
      <c r="E2242" s="13">
        <v>14.0</v>
      </c>
      <c r="F2242" s="13">
        <v>14.0</v>
      </c>
    </row>
    <row r="2243">
      <c r="A2243" s="20">
        <v>43882.0</v>
      </c>
      <c r="B2243" s="19">
        <v>0.07611111111111112</v>
      </c>
      <c r="C2243" s="10" t="s">
        <v>84</v>
      </c>
      <c r="D2243" s="10" t="s">
        <v>87</v>
      </c>
      <c r="E2243" s="13">
        <v>6.0</v>
      </c>
      <c r="F2243" s="13">
        <v>4.0</v>
      </c>
    </row>
    <row r="2244">
      <c r="A2244" s="20">
        <v>43882.0</v>
      </c>
      <c r="B2244" s="19">
        <v>0.07611111111111112</v>
      </c>
      <c r="C2244" s="10" t="s">
        <v>82</v>
      </c>
      <c r="D2244" s="10" t="s">
        <v>87</v>
      </c>
      <c r="E2244" s="13">
        <v>8.0</v>
      </c>
      <c r="F2244" s="13">
        <v>7.0</v>
      </c>
    </row>
    <row r="2245">
      <c r="A2245" s="20">
        <v>43882.0</v>
      </c>
      <c r="B2245" s="19">
        <v>0.07666666666666666</v>
      </c>
      <c r="C2245" s="10" t="s">
        <v>69</v>
      </c>
      <c r="D2245" s="10" t="s">
        <v>91</v>
      </c>
      <c r="E2245" s="13">
        <v>6.0</v>
      </c>
      <c r="F2245" s="16"/>
      <c r="H2245" s="10" t="s">
        <v>706</v>
      </c>
      <c r="J2245" s="10" t="s">
        <v>104</v>
      </c>
    </row>
    <row r="2246">
      <c r="A2246" s="20">
        <v>43882.0</v>
      </c>
      <c r="B2246" s="19">
        <v>0.07710648148148148</v>
      </c>
      <c r="C2246" s="10" t="s">
        <v>696</v>
      </c>
      <c r="D2246" s="10" t="s">
        <v>76</v>
      </c>
      <c r="E2246" s="13">
        <v>7.0</v>
      </c>
      <c r="F2246" s="16"/>
      <c r="J2246" s="10" t="s">
        <v>707</v>
      </c>
    </row>
    <row r="2247">
      <c r="A2247" s="20">
        <v>43882.0</v>
      </c>
      <c r="B2247" s="19">
        <v>0.07765046296296296</v>
      </c>
      <c r="C2247" s="10" t="s">
        <v>74</v>
      </c>
      <c r="D2247" s="10" t="s">
        <v>93</v>
      </c>
      <c r="E2247" s="13">
        <v>24.0</v>
      </c>
      <c r="F2247" s="13">
        <v>17.0</v>
      </c>
      <c r="J2247" s="10" t="s">
        <v>305</v>
      </c>
    </row>
    <row r="2248">
      <c r="A2248" s="20">
        <v>43882.0</v>
      </c>
      <c r="B2248" s="19">
        <v>0.07780092592592593</v>
      </c>
      <c r="C2248" s="10" t="s">
        <v>74</v>
      </c>
      <c r="D2248" s="10" t="s">
        <v>91</v>
      </c>
      <c r="E2248" s="13">
        <v>5.0</v>
      </c>
      <c r="F2248" s="16"/>
      <c r="H2248" s="10" t="s">
        <v>708</v>
      </c>
      <c r="J2248" s="10" t="s">
        <v>709</v>
      </c>
    </row>
    <row r="2249">
      <c r="A2249" s="20">
        <v>43882.0</v>
      </c>
      <c r="B2249" s="19">
        <v>0.07806712962962963</v>
      </c>
      <c r="C2249" s="10" t="s">
        <v>74</v>
      </c>
      <c r="D2249" s="10" t="s">
        <v>93</v>
      </c>
      <c r="E2249" s="13">
        <v>13.0</v>
      </c>
      <c r="F2249" s="13">
        <v>6.0</v>
      </c>
      <c r="J2249" s="10" t="s">
        <v>197</v>
      </c>
    </row>
    <row r="2250">
      <c r="A2250" s="20">
        <v>43882.0</v>
      </c>
      <c r="B2250" s="19">
        <v>0.07931712962962963</v>
      </c>
      <c r="C2250" s="10" t="s">
        <v>70</v>
      </c>
      <c r="D2250" s="10" t="s">
        <v>93</v>
      </c>
      <c r="E2250" s="13">
        <v>21.0</v>
      </c>
      <c r="F2250" s="13">
        <v>14.0</v>
      </c>
      <c r="J2250" s="10" t="s">
        <v>148</v>
      </c>
    </row>
    <row r="2251">
      <c r="A2251" s="20">
        <v>43882.0</v>
      </c>
      <c r="B2251" s="19">
        <v>0.0793287037037037</v>
      </c>
      <c r="C2251" s="10" t="s">
        <v>70</v>
      </c>
      <c r="D2251" s="10" t="s">
        <v>93</v>
      </c>
      <c r="E2251" s="13">
        <v>16.0</v>
      </c>
      <c r="F2251" s="13">
        <v>9.0</v>
      </c>
      <c r="J2251" s="10" t="s">
        <v>148</v>
      </c>
    </row>
    <row r="2252">
      <c r="A2252" s="20">
        <v>43882.0</v>
      </c>
      <c r="B2252" s="19">
        <v>0.07943287037037038</v>
      </c>
      <c r="C2252" s="10" t="s">
        <v>70</v>
      </c>
      <c r="D2252" s="10" t="s">
        <v>91</v>
      </c>
      <c r="E2252" s="13">
        <v>12.0</v>
      </c>
      <c r="F2252" s="16"/>
      <c r="H2252" s="10" t="s">
        <v>710</v>
      </c>
    </row>
    <row r="2253">
      <c r="A2253" s="20">
        <v>43882.0</v>
      </c>
      <c r="B2253" s="19">
        <v>0.07945601851851852</v>
      </c>
      <c r="C2253" s="10" t="s">
        <v>70</v>
      </c>
      <c r="D2253" s="10" t="s">
        <v>91</v>
      </c>
      <c r="E2253" s="13">
        <v>7.0</v>
      </c>
      <c r="F2253" s="16"/>
      <c r="H2253" s="10" t="s">
        <v>711</v>
      </c>
    </row>
    <row r="2254">
      <c r="A2254" s="20">
        <v>43882.0</v>
      </c>
      <c r="B2254" s="19">
        <v>0.07995370370370371</v>
      </c>
      <c r="C2254" s="10" t="s">
        <v>70</v>
      </c>
      <c r="D2254" s="10" t="s">
        <v>93</v>
      </c>
      <c r="E2254" s="13" t="s">
        <v>75</v>
      </c>
      <c r="F2254" s="13" t="s">
        <v>75</v>
      </c>
      <c r="J2254" s="10" t="s">
        <v>99</v>
      </c>
    </row>
    <row r="2255">
      <c r="A2255" s="20">
        <v>43882.0</v>
      </c>
      <c r="B2255" s="19">
        <v>0.07997685185185185</v>
      </c>
      <c r="C2255" s="10" t="s">
        <v>70</v>
      </c>
      <c r="D2255" s="10" t="s">
        <v>91</v>
      </c>
      <c r="E2255" s="13">
        <v>10.0</v>
      </c>
      <c r="F2255" s="16"/>
      <c r="H2255" s="10" t="s">
        <v>712</v>
      </c>
    </row>
    <row r="2256">
      <c r="A2256" s="20">
        <v>43882.0</v>
      </c>
      <c r="B2256" s="19">
        <v>0.08112268518518519</v>
      </c>
      <c r="C2256" s="10" t="s">
        <v>66</v>
      </c>
      <c r="D2256" s="10" t="s">
        <v>89</v>
      </c>
      <c r="E2256" s="13">
        <v>26.0</v>
      </c>
      <c r="F2256" s="13">
        <v>18.0</v>
      </c>
      <c r="J2256" s="10" t="s">
        <v>171</v>
      </c>
    </row>
    <row r="2257">
      <c r="A2257" s="20">
        <v>43882.0</v>
      </c>
      <c r="B2257" s="19">
        <v>0.08115740740740741</v>
      </c>
      <c r="C2257" s="10" t="s">
        <v>66</v>
      </c>
      <c r="D2257" s="10" t="s">
        <v>89</v>
      </c>
      <c r="E2257" s="13">
        <v>25.0</v>
      </c>
      <c r="F2257" s="13">
        <v>17.0</v>
      </c>
      <c r="J2257" s="10" t="s">
        <v>171</v>
      </c>
    </row>
    <row r="2258">
      <c r="A2258" s="20">
        <v>43882.0</v>
      </c>
      <c r="B2258" s="19">
        <v>0.08126157407407407</v>
      </c>
      <c r="C2258" s="10" t="s">
        <v>66</v>
      </c>
      <c r="D2258" s="10" t="s">
        <v>91</v>
      </c>
      <c r="E2258" s="13">
        <v>8.0</v>
      </c>
      <c r="F2258" s="16"/>
      <c r="H2258" s="10" t="s">
        <v>713</v>
      </c>
    </row>
    <row r="2259">
      <c r="A2259" s="20">
        <v>43882.0</v>
      </c>
      <c r="B2259" s="19">
        <v>0.08128472222222222</v>
      </c>
      <c r="C2259" s="10" t="s">
        <v>66</v>
      </c>
      <c r="D2259" s="10" t="s">
        <v>91</v>
      </c>
      <c r="E2259" s="13">
        <v>14.0</v>
      </c>
      <c r="F2259" s="16"/>
      <c r="H2259" s="10" t="s">
        <v>714</v>
      </c>
      <c r="J2259" s="10" t="s">
        <v>715</v>
      </c>
    </row>
    <row r="2260">
      <c r="A2260" s="20">
        <v>43882.0</v>
      </c>
      <c r="B2260" s="19">
        <v>0.08579861111111112</v>
      </c>
      <c r="C2260" s="10" t="s">
        <v>84</v>
      </c>
      <c r="D2260" s="10" t="s">
        <v>210</v>
      </c>
      <c r="E2260" s="13">
        <v>22.0</v>
      </c>
      <c r="F2260" s="13">
        <v>19.0</v>
      </c>
      <c r="J2260" s="10" t="s">
        <v>716</v>
      </c>
    </row>
    <row r="2261">
      <c r="A2261" s="20">
        <v>43882.0</v>
      </c>
      <c r="B2261" s="19">
        <v>0.08659722222222223</v>
      </c>
      <c r="C2261" s="10" t="s">
        <v>69</v>
      </c>
      <c r="D2261" s="10" t="s">
        <v>120</v>
      </c>
      <c r="E2261" s="13">
        <v>7.0</v>
      </c>
      <c r="F2261" s="16"/>
      <c r="J2261" s="10" t="s">
        <v>717</v>
      </c>
    </row>
    <row r="2262">
      <c r="A2262" s="20">
        <v>43882.0</v>
      </c>
      <c r="B2262" s="19">
        <v>0.08778935185185185</v>
      </c>
      <c r="C2262" s="10" t="s">
        <v>696</v>
      </c>
      <c r="D2262" s="10" t="s">
        <v>361</v>
      </c>
      <c r="E2262" s="13">
        <v>10.0</v>
      </c>
      <c r="F2262" s="13">
        <v>10.0</v>
      </c>
    </row>
    <row r="2263">
      <c r="A2263" s="20">
        <v>43882.0</v>
      </c>
      <c r="B2263" s="19">
        <v>0.08886574074074075</v>
      </c>
      <c r="C2263" s="10" t="s">
        <v>69</v>
      </c>
      <c r="D2263" s="10" t="s">
        <v>91</v>
      </c>
      <c r="E2263" s="13">
        <v>9.0</v>
      </c>
      <c r="F2263" s="16"/>
      <c r="H2263" s="10" t="s">
        <v>718</v>
      </c>
      <c r="J2263" s="10" t="s">
        <v>263</v>
      </c>
    </row>
    <row r="2264">
      <c r="A2264" s="20">
        <v>43882.0</v>
      </c>
      <c r="B2264" s="19">
        <v>0.09023148148148148</v>
      </c>
      <c r="C2264" s="10" t="s">
        <v>74</v>
      </c>
      <c r="D2264" s="10" t="s">
        <v>93</v>
      </c>
      <c r="E2264" s="13">
        <v>23.0</v>
      </c>
      <c r="F2264" s="13">
        <v>16.0</v>
      </c>
      <c r="J2264" s="10" t="s">
        <v>402</v>
      </c>
    </row>
    <row r="2265">
      <c r="A2265" s="20">
        <v>43882.0</v>
      </c>
      <c r="B2265" s="19">
        <v>0.09033564814814815</v>
      </c>
      <c r="C2265" s="10" t="s">
        <v>74</v>
      </c>
      <c r="D2265" s="10" t="s">
        <v>93</v>
      </c>
      <c r="E2265" s="13" t="s">
        <v>68</v>
      </c>
      <c r="F2265" s="13">
        <v>20.0</v>
      </c>
      <c r="J2265" s="10" t="s">
        <v>160</v>
      </c>
    </row>
    <row r="2266">
      <c r="A2266" s="20">
        <v>43882.0</v>
      </c>
      <c r="B2266" s="19">
        <v>0.09047453703703703</v>
      </c>
      <c r="C2266" s="10" t="s">
        <v>74</v>
      </c>
      <c r="D2266" s="10" t="s">
        <v>91</v>
      </c>
      <c r="E2266" s="13">
        <v>10.0</v>
      </c>
      <c r="F2266" s="16"/>
      <c r="H2266" s="10" t="s">
        <v>719</v>
      </c>
    </row>
    <row r="2267">
      <c r="A2267" s="20">
        <v>43882.0</v>
      </c>
      <c r="B2267" s="19">
        <v>0.09061342592592593</v>
      </c>
      <c r="C2267" s="10" t="s">
        <v>74</v>
      </c>
      <c r="D2267" s="10" t="s">
        <v>93</v>
      </c>
      <c r="E2267" s="13" t="s">
        <v>68</v>
      </c>
      <c r="F2267" s="13">
        <v>20.0</v>
      </c>
      <c r="J2267" s="10" t="s">
        <v>720</v>
      </c>
    </row>
    <row r="2268">
      <c r="A2268" s="20">
        <v>43882.0</v>
      </c>
      <c r="B2268" s="19">
        <v>0.09061342592592593</v>
      </c>
      <c r="C2268" s="10" t="s">
        <v>74</v>
      </c>
      <c r="D2268" s="10" t="s">
        <v>93</v>
      </c>
      <c r="E2268" s="13">
        <v>20.0</v>
      </c>
      <c r="F2268" s="13">
        <v>13.0</v>
      </c>
      <c r="J2268" s="10" t="s">
        <v>305</v>
      </c>
    </row>
    <row r="2269">
      <c r="A2269" s="20">
        <v>43882.0</v>
      </c>
      <c r="B2269" s="19">
        <v>0.09071759259259259</v>
      </c>
      <c r="C2269" s="10" t="s">
        <v>74</v>
      </c>
      <c r="D2269" s="10" t="s">
        <v>91</v>
      </c>
      <c r="E2269" s="13">
        <v>7.0</v>
      </c>
      <c r="F2269" s="16"/>
      <c r="H2269" s="10" t="s">
        <v>711</v>
      </c>
    </row>
    <row r="2270">
      <c r="A2270" s="20">
        <v>43882.0</v>
      </c>
      <c r="B2270" s="19">
        <v>0.09195601851851852</v>
      </c>
      <c r="C2270" s="10" t="s">
        <v>72</v>
      </c>
      <c r="D2270" s="10" t="s">
        <v>91</v>
      </c>
      <c r="E2270" s="13">
        <v>4.0</v>
      </c>
      <c r="F2270" s="16"/>
      <c r="H2270" s="10" t="s">
        <v>721</v>
      </c>
      <c r="J2270" s="10" t="s">
        <v>189</v>
      </c>
    </row>
    <row r="2271">
      <c r="A2271" s="20">
        <v>43882.0</v>
      </c>
      <c r="B2271" s="19">
        <v>0.09282407407407407</v>
      </c>
      <c r="C2271" s="10" t="s">
        <v>70</v>
      </c>
      <c r="D2271" s="10" t="s">
        <v>93</v>
      </c>
      <c r="E2271" s="13">
        <v>15.0</v>
      </c>
      <c r="F2271" s="13">
        <v>8.0</v>
      </c>
      <c r="J2271" s="10" t="s">
        <v>160</v>
      </c>
    </row>
    <row r="2272">
      <c r="A2272" s="20">
        <v>43882.0</v>
      </c>
      <c r="B2272" s="19">
        <v>0.09282407407407407</v>
      </c>
      <c r="C2272" s="10" t="s">
        <v>70</v>
      </c>
      <c r="D2272" s="10" t="s">
        <v>93</v>
      </c>
      <c r="E2272" s="13">
        <v>14.0</v>
      </c>
      <c r="F2272" s="13">
        <v>7.0</v>
      </c>
      <c r="J2272" s="10" t="s">
        <v>722</v>
      </c>
    </row>
    <row r="2273">
      <c r="A2273" s="20">
        <v>43882.0</v>
      </c>
      <c r="B2273" s="19">
        <v>0.09299768518518518</v>
      </c>
      <c r="C2273" s="10" t="s">
        <v>70</v>
      </c>
      <c r="D2273" s="10" t="s">
        <v>93</v>
      </c>
      <c r="E2273" s="13" t="s">
        <v>68</v>
      </c>
      <c r="F2273" s="13">
        <v>20.0</v>
      </c>
      <c r="J2273" s="10" t="s">
        <v>160</v>
      </c>
    </row>
    <row r="2274">
      <c r="A2274" s="20">
        <v>43882.0</v>
      </c>
      <c r="B2274" s="19">
        <v>0.09299768518518518</v>
      </c>
      <c r="C2274" s="10" t="s">
        <v>70</v>
      </c>
      <c r="D2274" s="10" t="s">
        <v>93</v>
      </c>
      <c r="E2274" s="13" t="s">
        <v>723</v>
      </c>
      <c r="F2274" s="13">
        <v>14.0</v>
      </c>
      <c r="J2274" s="10" t="s">
        <v>722</v>
      </c>
    </row>
    <row r="2275">
      <c r="A2275" s="20">
        <v>43882.0</v>
      </c>
      <c r="B2275" s="19">
        <v>0.09333333333333334</v>
      </c>
      <c r="C2275" s="10" t="s">
        <v>70</v>
      </c>
      <c r="D2275" s="10" t="s">
        <v>91</v>
      </c>
      <c r="E2275" s="13">
        <v>8.0</v>
      </c>
      <c r="F2275" s="16"/>
      <c r="H2275" s="10" t="s">
        <v>724</v>
      </c>
    </row>
    <row r="2276">
      <c r="A2276" s="20">
        <v>43882.0</v>
      </c>
      <c r="B2276" s="19">
        <v>0.09369212962962963</v>
      </c>
      <c r="C2276" s="10" t="s">
        <v>66</v>
      </c>
      <c r="D2276" s="10" t="s">
        <v>93</v>
      </c>
      <c r="E2276" s="13" t="s">
        <v>75</v>
      </c>
      <c r="F2276" s="13" t="s">
        <v>75</v>
      </c>
      <c r="J2276" s="10" t="s">
        <v>725</v>
      </c>
    </row>
    <row r="2277">
      <c r="A2277" s="20">
        <v>43882.0</v>
      </c>
      <c r="B2277" s="19">
        <v>0.09369212962962963</v>
      </c>
      <c r="C2277" s="10" t="s">
        <v>66</v>
      </c>
      <c r="D2277" s="10" t="s">
        <v>93</v>
      </c>
      <c r="E2277" s="13" t="s">
        <v>75</v>
      </c>
      <c r="F2277" s="13" t="s">
        <v>75</v>
      </c>
      <c r="J2277" s="10" t="s">
        <v>160</v>
      </c>
    </row>
    <row r="2278">
      <c r="A2278" s="20">
        <v>43882.0</v>
      </c>
      <c r="B2278" s="19">
        <v>0.09375</v>
      </c>
      <c r="C2278" s="10" t="s">
        <v>66</v>
      </c>
      <c r="D2278" s="10" t="s">
        <v>93</v>
      </c>
      <c r="E2278" s="13" t="s">
        <v>75</v>
      </c>
      <c r="F2278" s="13" t="s">
        <v>75</v>
      </c>
      <c r="J2278" s="10" t="s">
        <v>725</v>
      </c>
    </row>
    <row r="2279">
      <c r="A2279" s="20">
        <v>43882.0</v>
      </c>
      <c r="B2279" s="19">
        <v>0.09375</v>
      </c>
      <c r="C2279" s="10" t="s">
        <v>66</v>
      </c>
      <c r="D2279" s="10" t="s">
        <v>93</v>
      </c>
      <c r="E2279" s="13" t="s">
        <v>75</v>
      </c>
      <c r="F2279" s="13" t="s">
        <v>75</v>
      </c>
      <c r="J2279" s="10" t="s">
        <v>160</v>
      </c>
    </row>
    <row r="2280">
      <c r="A2280" s="20">
        <v>43882.0</v>
      </c>
      <c r="B2280" s="19">
        <v>0.09427083333333333</v>
      </c>
      <c r="C2280" s="10" t="s">
        <v>82</v>
      </c>
      <c r="D2280" s="10" t="s">
        <v>89</v>
      </c>
      <c r="E2280" s="13" t="s">
        <v>88</v>
      </c>
      <c r="F2280" s="13">
        <v>1.0</v>
      </c>
      <c r="J2280" s="10" t="s">
        <v>151</v>
      </c>
    </row>
    <row r="2281">
      <c r="A2281" s="20">
        <v>43882.0</v>
      </c>
      <c r="B2281" s="19">
        <v>0.09443287037037038</v>
      </c>
      <c r="C2281" s="10" t="s">
        <v>74</v>
      </c>
      <c r="D2281" s="10" t="s">
        <v>93</v>
      </c>
      <c r="E2281" s="13" t="s">
        <v>75</v>
      </c>
      <c r="F2281" s="13" t="s">
        <v>75</v>
      </c>
      <c r="J2281" s="10" t="s">
        <v>160</v>
      </c>
    </row>
    <row r="2282">
      <c r="A2282" s="20">
        <v>43882.0</v>
      </c>
      <c r="B2282" s="19">
        <v>0.09443287037037038</v>
      </c>
      <c r="C2282" s="10" t="s">
        <v>74</v>
      </c>
      <c r="D2282" s="10" t="s">
        <v>93</v>
      </c>
      <c r="E2282" s="13">
        <v>12.0</v>
      </c>
      <c r="F2282" s="13">
        <v>5.0</v>
      </c>
      <c r="J2282" s="10" t="s">
        <v>402</v>
      </c>
    </row>
    <row r="2283">
      <c r="A2283" s="20">
        <v>43882.0</v>
      </c>
      <c r="B2283" s="19">
        <v>0.09465277777777778</v>
      </c>
      <c r="C2283" s="10" t="s">
        <v>74</v>
      </c>
      <c r="D2283" s="10" t="s">
        <v>93</v>
      </c>
      <c r="E2283" s="13" t="s">
        <v>75</v>
      </c>
      <c r="F2283" s="13" t="s">
        <v>75</v>
      </c>
      <c r="J2283" s="10" t="s">
        <v>160</v>
      </c>
    </row>
    <row r="2284">
      <c r="A2284" s="20">
        <v>43882.0</v>
      </c>
      <c r="B2284" s="19">
        <v>0.09465277777777778</v>
      </c>
      <c r="C2284" s="10" t="s">
        <v>74</v>
      </c>
      <c r="D2284" s="10" t="s">
        <v>93</v>
      </c>
      <c r="E2284" s="13">
        <v>14.0</v>
      </c>
      <c r="F2284" s="13">
        <v>7.0</v>
      </c>
      <c r="J2284" s="10" t="s">
        <v>402</v>
      </c>
    </row>
    <row r="2285">
      <c r="A2285" s="20">
        <v>43882.0</v>
      </c>
      <c r="B2285" s="19">
        <v>0.09471064814814815</v>
      </c>
      <c r="C2285" s="10" t="s">
        <v>74</v>
      </c>
      <c r="D2285" s="10" t="s">
        <v>93</v>
      </c>
      <c r="E2285" s="13" t="s">
        <v>75</v>
      </c>
      <c r="F2285" s="13" t="s">
        <v>75</v>
      </c>
      <c r="J2285" s="10" t="s">
        <v>160</v>
      </c>
    </row>
    <row r="2286">
      <c r="A2286" s="20">
        <v>43882.0</v>
      </c>
      <c r="B2286" s="19">
        <v>0.09471064814814815</v>
      </c>
      <c r="C2286" s="10" t="s">
        <v>74</v>
      </c>
      <c r="D2286" s="10" t="s">
        <v>93</v>
      </c>
      <c r="E2286" s="13">
        <v>16.0</v>
      </c>
      <c r="F2286" s="13">
        <v>9.0</v>
      </c>
      <c r="J2286" s="10" t="s">
        <v>402</v>
      </c>
    </row>
    <row r="2287">
      <c r="A2287" s="20">
        <v>43882.0</v>
      </c>
      <c r="B2287" s="19">
        <v>0.09479166666666666</v>
      </c>
      <c r="C2287" s="10" t="s">
        <v>74</v>
      </c>
      <c r="D2287" s="10" t="s">
        <v>91</v>
      </c>
      <c r="E2287" s="13">
        <v>8.0</v>
      </c>
      <c r="F2287" s="16"/>
      <c r="H2287" s="10" t="s">
        <v>724</v>
      </c>
    </row>
    <row r="2288">
      <c r="A2288" s="20">
        <v>43882.0</v>
      </c>
      <c r="B2288" s="19">
        <v>0.095</v>
      </c>
      <c r="C2288" s="10" t="s">
        <v>66</v>
      </c>
      <c r="D2288" s="10" t="s">
        <v>93</v>
      </c>
      <c r="E2288" s="13" t="s">
        <v>75</v>
      </c>
      <c r="F2288" s="13" t="s">
        <v>75</v>
      </c>
      <c r="J2288" s="10" t="s">
        <v>160</v>
      </c>
    </row>
    <row r="2289">
      <c r="A2289" s="20">
        <v>43882.0</v>
      </c>
      <c r="B2289" s="19">
        <v>0.095</v>
      </c>
      <c r="C2289" s="10" t="s">
        <v>66</v>
      </c>
      <c r="D2289" s="10" t="s">
        <v>93</v>
      </c>
      <c r="E2289" s="13" t="s">
        <v>88</v>
      </c>
      <c r="F2289" s="13">
        <v>1.0</v>
      </c>
      <c r="J2289" s="10" t="s">
        <v>725</v>
      </c>
    </row>
    <row r="2290">
      <c r="A2290" s="20">
        <v>43882.0</v>
      </c>
      <c r="B2290" s="19">
        <v>0.0950462962962963</v>
      </c>
      <c r="C2290" s="10" t="s">
        <v>66</v>
      </c>
      <c r="D2290" s="10" t="s">
        <v>93</v>
      </c>
      <c r="E2290" s="13" t="s">
        <v>75</v>
      </c>
      <c r="F2290" s="13" t="s">
        <v>75</v>
      </c>
      <c r="J2290" s="10" t="s">
        <v>160</v>
      </c>
    </row>
    <row r="2291">
      <c r="A2291" s="20">
        <v>43882.0</v>
      </c>
      <c r="B2291" s="19">
        <v>0.0950462962962963</v>
      </c>
      <c r="C2291" s="10" t="s">
        <v>66</v>
      </c>
      <c r="D2291" s="10" t="s">
        <v>93</v>
      </c>
      <c r="E2291" s="13">
        <v>25.0</v>
      </c>
      <c r="F2291" s="13">
        <v>18.0</v>
      </c>
      <c r="J2291" s="10" t="s">
        <v>725</v>
      </c>
    </row>
    <row r="2292">
      <c r="A2292" s="20">
        <v>43882.0</v>
      </c>
      <c r="B2292" s="19">
        <v>0.09510416666666667</v>
      </c>
      <c r="C2292" s="10" t="s">
        <v>66</v>
      </c>
      <c r="D2292" s="10" t="s">
        <v>91</v>
      </c>
      <c r="E2292" s="13">
        <v>13.0</v>
      </c>
      <c r="F2292" s="16"/>
      <c r="H2292" s="10" t="s">
        <v>726</v>
      </c>
    </row>
    <row r="2293">
      <c r="A2293" s="20">
        <v>43882.0</v>
      </c>
      <c r="B2293" s="19">
        <v>0.09712962962962964</v>
      </c>
      <c r="C2293" s="10" t="s">
        <v>69</v>
      </c>
      <c r="D2293" s="10" t="s">
        <v>83</v>
      </c>
      <c r="E2293" s="13">
        <v>14.0</v>
      </c>
      <c r="F2293" s="13">
        <v>13.0</v>
      </c>
    </row>
    <row r="2294">
      <c r="A2294" s="20">
        <v>43882.0</v>
      </c>
      <c r="B2294" s="19">
        <v>0.10159722222222223</v>
      </c>
      <c r="C2294" s="10" t="s">
        <v>74</v>
      </c>
      <c r="D2294" s="10" t="s">
        <v>83</v>
      </c>
      <c r="E2294" s="13">
        <v>19.0</v>
      </c>
      <c r="F2294" s="13">
        <v>13.0</v>
      </c>
    </row>
    <row r="2295">
      <c r="A2295" s="20">
        <v>43882.0</v>
      </c>
      <c r="B2295" s="19">
        <v>0.10262731481481481</v>
      </c>
      <c r="C2295" s="10" t="s">
        <v>82</v>
      </c>
      <c r="D2295" s="10" t="s">
        <v>132</v>
      </c>
      <c r="E2295" s="13">
        <v>13.0</v>
      </c>
      <c r="F2295" s="13">
        <v>8.0</v>
      </c>
    </row>
    <row r="2296">
      <c r="A2296" s="20">
        <v>43882.0</v>
      </c>
      <c r="B2296" s="19">
        <v>0.1026736111111111</v>
      </c>
      <c r="C2296" s="10" t="s">
        <v>69</v>
      </c>
      <c r="D2296" s="10" t="s">
        <v>132</v>
      </c>
      <c r="E2296" s="13" t="s">
        <v>75</v>
      </c>
      <c r="F2296" s="13" t="s">
        <v>75</v>
      </c>
    </row>
    <row r="2297">
      <c r="A2297" s="20">
        <v>43882.0</v>
      </c>
      <c r="B2297" s="19">
        <v>0.10719907407407407</v>
      </c>
      <c r="C2297" s="10" t="s">
        <v>70</v>
      </c>
      <c r="D2297" s="10" t="s">
        <v>67</v>
      </c>
      <c r="E2297" s="13">
        <v>14.0</v>
      </c>
      <c r="F2297" s="13">
        <v>11.0</v>
      </c>
    </row>
    <row r="2298">
      <c r="A2298" s="20">
        <v>43882.0</v>
      </c>
      <c r="B2298" s="19">
        <v>0.10854166666666666</v>
      </c>
      <c r="C2298" s="10" t="s">
        <v>70</v>
      </c>
      <c r="D2298" s="10" t="s">
        <v>79</v>
      </c>
      <c r="E2298" s="13">
        <v>8.0</v>
      </c>
      <c r="F2298" s="13">
        <v>3.0</v>
      </c>
    </row>
    <row r="2299">
      <c r="A2299" s="20">
        <v>43882.0</v>
      </c>
      <c r="B2299" s="19">
        <v>0.1102662037037037</v>
      </c>
      <c r="C2299" s="10" t="s">
        <v>69</v>
      </c>
      <c r="D2299" s="10" t="s">
        <v>83</v>
      </c>
      <c r="E2299" s="13">
        <v>12.0</v>
      </c>
      <c r="F2299" s="13">
        <v>11.0</v>
      </c>
    </row>
    <row r="2300">
      <c r="A2300" s="20">
        <v>43882.0</v>
      </c>
      <c r="B2300" s="19">
        <v>0.10241898148148149</v>
      </c>
      <c r="C2300" s="10" t="s">
        <v>74</v>
      </c>
      <c r="D2300" s="10" t="s">
        <v>83</v>
      </c>
      <c r="E2300" s="13">
        <v>16.0</v>
      </c>
      <c r="F2300" s="13">
        <v>10.0</v>
      </c>
    </row>
    <row r="2301">
      <c r="A2301" s="20">
        <v>43882.0</v>
      </c>
      <c r="B2301" s="19">
        <v>0.11297453703703704</v>
      </c>
      <c r="C2301" s="10" t="s">
        <v>66</v>
      </c>
      <c r="D2301" s="10" t="s">
        <v>83</v>
      </c>
      <c r="E2301" s="13">
        <v>17.0</v>
      </c>
      <c r="F2301" s="13">
        <v>12.0</v>
      </c>
    </row>
    <row r="2302">
      <c r="A2302" s="20">
        <v>43882.0</v>
      </c>
      <c r="B2302" s="19">
        <v>0.1144212962962963</v>
      </c>
      <c r="C2302" s="10" t="s">
        <v>69</v>
      </c>
      <c r="D2302" s="10" t="s">
        <v>83</v>
      </c>
      <c r="E2302" s="13">
        <v>17.0</v>
      </c>
      <c r="F2302" s="13">
        <v>16.0</v>
      </c>
    </row>
    <row r="2303">
      <c r="A2303" s="20">
        <v>43882.0</v>
      </c>
      <c r="B2303" s="19">
        <v>0.115625</v>
      </c>
      <c r="C2303" s="10" t="s">
        <v>70</v>
      </c>
      <c r="D2303" s="10" t="s">
        <v>83</v>
      </c>
      <c r="E2303" s="13" t="s">
        <v>75</v>
      </c>
      <c r="F2303" s="13" t="s">
        <v>75</v>
      </c>
      <c r="J2303" s="10" t="s">
        <v>85</v>
      </c>
    </row>
    <row r="2304">
      <c r="A2304" s="20">
        <v>43882.0</v>
      </c>
      <c r="B2304" s="19">
        <v>0.115625</v>
      </c>
      <c r="C2304" s="10" t="s">
        <v>70</v>
      </c>
      <c r="D2304" s="10" t="s">
        <v>83</v>
      </c>
      <c r="E2304" s="13">
        <v>13.0</v>
      </c>
      <c r="F2304" s="13">
        <v>8.0</v>
      </c>
      <c r="J2304" s="10" t="s">
        <v>86</v>
      </c>
    </row>
    <row r="2305">
      <c r="A2305" s="20">
        <v>43882.0</v>
      </c>
      <c r="B2305" s="19">
        <v>0.11715277777777777</v>
      </c>
      <c r="C2305" s="10" t="s">
        <v>74</v>
      </c>
      <c r="D2305" s="10" t="s">
        <v>79</v>
      </c>
      <c r="E2305" s="13">
        <v>7.0</v>
      </c>
      <c r="F2305" s="13">
        <v>7.0</v>
      </c>
    </row>
    <row r="2306">
      <c r="A2306" s="20">
        <v>43882.0</v>
      </c>
      <c r="B2306" s="19">
        <v>0.11881944444444445</v>
      </c>
      <c r="C2306" s="10" t="s">
        <v>74</v>
      </c>
      <c r="D2306" s="10" t="s">
        <v>125</v>
      </c>
      <c r="E2306" s="13">
        <v>15.0</v>
      </c>
      <c r="F2306" s="13">
        <v>6.0</v>
      </c>
    </row>
    <row r="2307">
      <c r="A2307" s="20">
        <v>43882.0</v>
      </c>
      <c r="B2307" s="19">
        <v>0.12159722222222222</v>
      </c>
      <c r="C2307" s="10" t="s">
        <v>157</v>
      </c>
      <c r="D2307" s="10" t="s">
        <v>78</v>
      </c>
      <c r="E2307" s="13">
        <v>16.0</v>
      </c>
      <c r="F2307" s="13">
        <v>14.0</v>
      </c>
    </row>
    <row r="2308">
      <c r="A2308" s="20">
        <v>43882.0</v>
      </c>
      <c r="B2308" s="19">
        <v>0.12538194444444445</v>
      </c>
      <c r="C2308" s="10" t="s">
        <v>72</v>
      </c>
      <c r="D2308" s="10" t="s">
        <v>125</v>
      </c>
      <c r="E2308" s="13">
        <v>15.0</v>
      </c>
      <c r="F2308" s="13">
        <v>12.0</v>
      </c>
    </row>
    <row r="2309">
      <c r="A2309" s="20">
        <v>43882.0</v>
      </c>
      <c r="B2309" s="19">
        <v>0.1254398148148148</v>
      </c>
      <c r="C2309" s="10" t="s">
        <v>84</v>
      </c>
      <c r="D2309" s="10" t="s">
        <v>125</v>
      </c>
      <c r="E2309" s="13">
        <v>6.0</v>
      </c>
      <c r="F2309" s="13">
        <v>4.0</v>
      </c>
    </row>
    <row r="2310">
      <c r="A2310" s="20">
        <v>43882.0</v>
      </c>
      <c r="B2310" s="19">
        <v>0.1255324074074074</v>
      </c>
      <c r="C2310" s="10" t="s">
        <v>69</v>
      </c>
      <c r="D2310" s="10" t="s">
        <v>125</v>
      </c>
      <c r="E2310" s="13">
        <v>10.0</v>
      </c>
      <c r="F2310" s="13">
        <v>6.0</v>
      </c>
    </row>
    <row r="2311">
      <c r="A2311" s="20">
        <v>43882.0</v>
      </c>
      <c r="B2311" s="19">
        <v>0.12560185185185185</v>
      </c>
      <c r="C2311" s="10" t="s">
        <v>696</v>
      </c>
      <c r="D2311" s="10" t="s">
        <v>125</v>
      </c>
      <c r="E2311" s="13">
        <v>14.0</v>
      </c>
      <c r="F2311" s="16"/>
    </row>
    <row r="2312">
      <c r="A2312" s="20">
        <v>43882.0</v>
      </c>
      <c r="B2312" s="19">
        <v>0.125625</v>
      </c>
      <c r="C2312" s="10" t="s">
        <v>82</v>
      </c>
      <c r="D2312" s="10" t="s">
        <v>125</v>
      </c>
      <c r="E2312" s="13">
        <v>3.0</v>
      </c>
      <c r="F2312" s="13">
        <v>2.0</v>
      </c>
    </row>
    <row r="2313">
      <c r="A2313" s="20">
        <v>43882.0</v>
      </c>
      <c r="B2313" s="19">
        <v>0.125625</v>
      </c>
      <c r="C2313" s="10" t="s">
        <v>70</v>
      </c>
      <c r="D2313" s="10" t="s">
        <v>125</v>
      </c>
      <c r="E2313" s="13">
        <v>18.0</v>
      </c>
      <c r="F2313" s="13">
        <v>11.0</v>
      </c>
    </row>
    <row r="2314">
      <c r="A2314" s="20">
        <v>43882.0</v>
      </c>
      <c r="B2314" s="19">
        <v>0.12563657407407408</v>
      </c>
      <c r="C2314" s="10" t="s">
        <v>66</v>
      </c>
      <c r="D2314" s="10" t="s">
        <v>125</v>
      </c>
      <c r="E2314" s="13">
        <v>13.0</v>
      </c>
      <c r="F2314" s="13">
        <v>13.0</v>
      </c>
    </row>
    <row r="2315">
      <c r="A2315" s="20">
        <v>43882.0</v>
      </c>
      <c r="B2315" s="19">
        <v>0.12638888888888888</v>
      </c>
      <c r="C2315" s="10" t="s">
        <v>70</v>
      </c>
      <c r="D2315" s="10" t="s">
        <v>87</v>
      </c>
      <c r="E2315" s="13">
        <v>19.0</v>
      </c>
      <c r="F2315" s="13">
        <v>15.0</v>
      </c>
    </row>
    <row r="2316">
      <c r="A2316" s="20">
        <v>43882.0</v>
      </c>
      <c r="B2316" s="19">
        <v>0.12638888888888888</v>
      </c>
      <c r="C2316" s="10" t="s">
        <v>66</v>
      </c>
      <c r="D2316" s="10" t="s">
        <v>87</v>
      </c>
      <c r="E2316" s="13">
        <v>18.0</v>
      </c>
      <c r="F2316" s="13">
        <v>18.0</v>
      </c>
    </row>
    <row r="2317">
      <c r="A2317" s="20">
        <v>43882.0</v>
      </c>
      <c r="B2317" s="19">
        <v>0.12638888888888888</v>
      </c>
      <c r="C2317" s="10" t="s">
        <v>72</v>
      </c>
      <c r="D2317" s="10" t="s">
        <v>87</v>
      </c>
      <c r="E2317" s="13">
        <v>16.0</v>
      </c>
      <c r="F2317" s="13">
        <v>13.0</v>
      </c>
    </row>
    <row r="2318">
      <c r="A2318" s="20">
        <v>43882.0</v>
      </c>
      <c r="B2318" s="19">
        <v>0.12652777777777777</v>
      </c>
      <c r="C2318" s="10" t="s">
        <v>82</v>
      </c>
      <c r="D2318" s="10" t="s">
        <v>87</v>
      </c>
      <c r="E2318" s="13">
        <v>10.0</v>
      </c>
      <c r="F2318" s="13">
        <v>9.0</v>
      </c>
    </row>
    <row r="2319">
      <c r="A2319" s="20">
        <v>43882.0</v>
      </c>
      <c r="B2319" s="19">
        <v>0.12653935185185186</v>
      </c>
      <c r="C2319" s="10" t="s">
        <v>74</v>
      </c>
      <c r="D2319" s="10" t="s">
        <v>87</v>
      </c>
      <c r="E2319" s="13">
        <v>10.0</v>
      </c>
      <c r="F2319" s="13">
        <v>6.0</v>
      </c>
    </row>
    <row r="2320">
      <c r="A2320" s="20">
        <v>43882.0</v>
      </c>
      <c r="B2320" s="19">
        <v>0.12655092592592593</v>
      </c>
      <c r="C2320" s="10" t="s">
        <v>84</v>
      </c>
      <c r="D2320" s="10" t="s">
        <v>87</v>
      </c>
      <c r="E2320" s="13">
        <v>13.0</v>
      </c>
      <c r="F2320" s="13">
        <v>11.0</v>
      </c>
    </row>
    <row r="2321">
      <c r="A2321" s="20">
        <v>43882.0</v>
      </c>
      <c r="B2321" s="19">
        <v>0.12674768518518517</v>
      </c>
      <c r="C2321" s="10" t="s">
        <v>69</v>
      </c>
      <c r="D2321" s="10" t="s">
        <v>87</v>
      </c>
      <c r="E2321" s="13">
        <v>6.0</v>
      </c>
      <c r="F2321" s="13">
        <v>2.0</v>
      </c>
    </row>
    <row r="2322">
      <c r="A2322" s="20">
        <v>43882.0</v>
      </c>
      <c r="B2322" s="19">
        <v>0.14064814814814816</v>
      </c>
      <c r="C2322" s="10" t="s">
        <v>696</v>
      </c>
      <c r="D2322" s="10" t="s">
        <v>87</v>
      </c>
      <c r="E2322" s="13">
        <v>6.0</v>
      </c>
      <c r="F2322" s="13">
        <v>4.0</v>
      </c>
    </row>
    <row r="2323">
      <c r="A2323" s="20">
        <v>43882.0</v>
      </c>
      <c r="B2323" s="19">
        <v>0.13005787037037037</v>
      </c>
      <c r="C2323" s="10" t="s">
        <v>70</v>
      </c>
      <c r="D2323" s="10" t="s">
        <v>93</v>
      </c>
      <c r="E2323" s="13" t="s">
        <v>75</v>
      </c>
      <c r="F2323" s="13" t="s">
        <v>75</v>
      </c>
      <c r="J2323" s="10" t="s">
        <v>160</v>
      </c>
    </row>
    <row r="2324">
      <c r="A2324" s="20">
        <v>43882.0</v>
      </c>
      <c r="B2324" s="19">
        <v>0.13005787037037037</v>
      </c>
      <c r="C2324" s="10" t="s">
        <v>70</v>
      </c>
      <c r="D2324" s="10" t="s">
        <v>93</v>
      </c>
      <c r="E2324" s="13">
        <v>18.0</v>
      </c>
      <c r="F2324" s="13">
        <v>12.0</v>
      </c>
      <c r="J2324" s="10" t="s">
        <v>448</v>
      </c>
    </row>
    <row r="2325">
      <c r="A2325" s="20">
        <v>43882.0</v>
      </c>
      <c r="B2325" s="19">
        <v>0.13019675925925925</v>
      </c>
      <c r="C2325" s="10" t="s">
        <v>70</v>
      </c>
      <c r="D2325" s="10" t="s">
        <v>91</v>
      </c>
      <c r="E2325" s="13">
        <v>7.0</v>
      </c>
      <c r="F2325" s="16"/>
      <c r="H2325" s="10" t="s">
        <v>727</v>
      </c>
    </row>
    <row r="2326">
      <c r="A2326" s="20">
        <v>43882.0</v>
      </c>
      <c r="B2326" s="19">
        <v>0.1303125</v>
      </c>
      <c r="C2326" s="10" t="s">
        <v>70</v>
      </c>
      <c r="D2326" s="10" t="s">
        <v>93</v>
      </c>
      <c r="E2326" s="13">
        <v>10.0</v>
      </c>
      <c r="F2326" s="13">
        <v>4.0</v>
      </c>
      <c r="J2326" s="10" t="s">
        <v>160</v>
      </c>
    </row>
    <row r="2327">
      <c r="A2327" s="20">
        <v>43882.0</v>
      </c>
      <c r="B2327" s="19">
        <v>0.1303125</v>
      </c>
      <c r="C2327" s="10" t="s">
        <v>70</v>
      </c>
      <c r="D2327" s="10" t="s">
        <v>93</v>
      </c>
      <c r="E2327" s="13">
        <v>10.0</v>
      </c>
      <c r="F2327" s="13">
        <v>4.0</v>
      </c>
      <c r="J2327" s="10" t="s">
        <v>448</v>
      </c>
    </row>
    <row r="2328">
      <c r="A2328" s="20">
        <v>43882.0</v>
      </c>
      <c r="B2328" s="19">
        <v>0.13130787037037037</v>
      </c>
      <c r="C2328" s="10" t="s">
        <v>66</v>
      </c>
      <c r="D2328" s="10" t="s">
        <v>91</v>
      </c>
      <c r="E2328" s="13">
        <v>9.0</v>
      </c>
      <c r="F2328" s="16"/>
      <c r="H2328" s="10" t="s">
        <v>728</v>
      </c>
      <c r="J2328" s="10" t="s">
        <v>729</v>
      </c>
    </row>
    <row r="2329">
      <c r="A2329" s="20">
        <v>43882.0</v>
      </c>
      <c r="B2329" s="19">
        <v>0.13289351851851852</v>
      </c>
      <c r="C2329" s="10" t="s">
        <v>66</v>
      </c>
      <c r="D2329" s="10" t="s">
        <v>209</v>
      </c>
      <c r="E2329" s="13">
        <v>9.0</v>
      </c>
      <c r="F2329" s="13">
        <v>8.0</v>
      </c>
    </row>
    <row r="2330">
      <c r="A2330" s="20">
        <v>43882.0</v>
      </c>
      <c r="B2330" s="19">
        <v>0.13310185185185186</v>
      </c>
      <c r="C2330" s="10" t="s">
        <v>66</v>
      </c>
      <c r="D2330" s="10" t="s">
        <v>81</v>
      </c>
      <c r="E2330" s="13">
        <v>23.0</v>
      </c>
      <c r="F2330" s="13">
        <v>18.0</v>
      </c>
    </row>
    <row r="2331">
      <c r="A2331" s="20">
        <v>43882.0</v>
      </c>
      <c r="B2331" s="19">
        <v>0.13341435185185185</v>
      </c>
      <c r="C2331" s="10" t="s">
        <v>66</v>
      </c>
      <c r="D2331" s="10" t="s">
        <v>81</v>
      </c>
      <c r="E2331" s="13" t="s">
        <v>68</v>
      </c>
      <c r="F2331" s="13">
        <v>20.0</v>
      </c>
    </row>
    <row r="2332">
      <c r="A2332" s="20">
        <v>43882.0</v>
      </c>
      <c r="B2332" s="19">
        <v>0.13364583333333332</v>
      </c>
      <c r="C2332" s="10" t="s">
        <v>66</v>
      </c>
      <c r="D2332" s="10" t="s">
        <v>91</v>
      </c>
      <c r="E2332" s="13">
        <v>7.0</v>
      </c>
      <c r="F2332" s="16"/>
      <c r="H2332" s="10" t="s">
        <v>730</v>
      </c>
    </row>
    <row r="2333">
      <c r="A2333" s="20">
        <v>43882.0</v>
      </c>
      <c r="B2333" s="19">
        <v>0.1359375</v>
      </c>
      <c r="C2333" s="10" t="s">
        <v>74</v>
      </c>
      <c r="D2333" s="10" t="s">
        <v>93</v>
      </c>
      <c r="E2333" s="13">
        <v>12.0</v>
      </c>
      <c r="F2333" s="13">
        <v>5.0</v>
      </c>
      <c r="J2333" s="10" t="s">
        <v>197</v>
      </c>
    </row>
    <row r="2334">
      <c r="A2334" s="20">
        <v>43882.0</v>
      </c>
      <c r="B2334" s="19">
        <v>0.1361226851851852</v>
      </c>
      <c r="C2334" s="10" t="s">
        <v>74</v>
      </c>
      <c r="D2334" s="10" t="s">
        <v>93</v>
      </c>
      <c r="E2334" s="13">
        <v>14.0</v>
      </c>
      <c r="F2334" s="13">
        <v>7.0</v>
      </c>
      <c r="J2334" s="10" t="s">
        <v>142</v>
      </c>
    </row>
    <row r="2335">
      <c r="A2335" s="20">
        <v>43882.0</v>
      </c>
      <c r="B2335" s="19">
        <v>0.13627314814814814</v>
      </c>
      <c r="C2335" s="10" t="s">
        <v>74</v>
      </c>
      <c r="D2335" s="10" t="s">
        <v>91</v>
      </c>
      <c r="E2335" s="13">
        <v>18.0</v>
      </c>
      <c r="F2335" s="16"/>
      <c r="H2335" s="10" t="s">
        <v>731</v>
      </c>
      <c r="J2335" s="10" t="s">
        <v>491</v>
      </c>
    </row>
    <row r="2336">
      <c r="A2336" s="20">
        <v>43882.0</v>
      </c>
      <c r="B2336" s="19">
        <v>0.1374189814814815</v>
      </c>
      <c r="C2336" s="10" t="s">
        <v>696</v>
      </c>
      <c r="D2336" s="10" t="s">
        <v>89</v>
      </c>
      <c r="E2336" s="13">
        <v>15.0</v>
      </c>
      <c r="F2336" s="13">
        <v>8.0</v>
      </c>
      <c r="J2336" s="10" t="s">
        <v>732</v>
      </c>
    </row>
    <row r="2337">
      <c r="A2337" s="20">
        <v>43882.0</v>
      </c>
      <c r="B2337" s="19">
        <v>0.1375810185185185</v>
      </c>
      <c r="C2337" s="10" t="s">
        <v>696</v>
      </c>
      <c r="D2337" s="10" t="s">
        <v>91</v>
      </c>
      <c r="E2337" s="13">
        <v>9.0</v>
      </c>
      <c r="F2337" s="16"/>
      <c r="H2337" s="10" t="s">
        <v>733</v>
      </c>
      <c r="J2337" s="10" t="s">
        <v>734</v>
      </c>
    </row>
    <row r="2338">
      <c r="A2338" s="20">
        <v>43882.0</v>
      </c>
      <c r="B2338" s="19">
        <v>0.13833333333333334</v>
      </c>
      <c r="C2338" s="10" t="s">
        <v>70</v>
      </c>
      <c r="D2338" s="10" t="s">
        <v>93</v>
      </c>
      <c r="E2338" s="13">
        <v>16.0</v>
      </c>
      <c r="F2338" s="13">
        <v>9.0</v>
      </c>
      <c r="J2338" s="10" t="s">
        <v>148</v>
      </c>
    </row>
    <row r="2339">
      <c r="A2339" s="20">
        <v>43882.0</v>
      </c>
      <c r="B2339" s="19">
        <v>0.13837962962962963</v>
      </c>
      <c r="C2339" s="10" t="s">
        <v>70</v>
      </c>
      <c r="D2339" s="10" t="s">
        <v>93</v>
      </c>
      <c r="E2339" s="13">
        <v>11.0</v>
      </c>
      <c r="F2339" s="13">
        <v>4.0</v>
      </c>
      <c r="J2339" s="10" t="s">
        <v>148</v>
      </c>
    </row>
    <row r="2340">
      <c r="A2340" s="20">
        <v>43882.0</v>
      </c>
      <c r="B2340" s="19">
        <v>0.13847222222222222</v>
      </c>
      <c r="C2340" s="10" t="s">
        <v>70</v>
      </c>
      <c r="D2340" s="10" t="s">
        <v>91</v>
      </c>
      <c r="E2340" s="13">
        <v>10.0</v>
      </c>
      <c r="F2340" s="16"/>
      <c r="H2340" s="10" t="s">
        <v>735</v>
      </c>
      <c r="I2340" s="10">
        <v>1.0</v>
      </c>
    </row>
    <row r="2341">
      <c r="A2341" s="20">
        <v>43882.0</v>
      </c>
      <c r="B2341" s="19">
        <v>0.1409837962962963</v>
      </c>
      <c r="C2341" s="10" t="s">
        <v>66</v>
      </c>
      <c r="D2341" s="10" t="s">
        <v>91</v>
      </c>
      <c r="E2341" s="13">
        <v>5.0</v>
      </c>
      <c r="F2341" s="16"/>
      <c r="H2341" s="10" t="s">
        <v>736</v>
      </c>
    </row>
    <row r="2342">
      <c r="A2342" s="20">
        <v>43882.0</v>
      </c>
      <c r="B2342" s="19">
        <v>0.14199074074074075</v>
      </c>
      <c r="C2342" s="10" t="s">
        <v>66</v>
      </c>
      <c r="D2342" s="10" t="s">
        <v>81</v>
      </c>
      <c r="E2342" s="13">
        <v>21.0</v>
      </c>
      <c r="F2342" s="13">
        <v>16.0</v>
      </c>
    </row>
    <row r="2343">
      <c r="A2343" s="20">
        <v>43882.0</v>
      </c>
      <c r="B2343" s="19">
        <v>0.14252314814814815</v>
      </c>
      <c r="C2343" s="10" t="s">
        <v>66</v>
      </c>
      <c r="D2343" s="10" t="s">
        <v>81</v>
      </c>
      <c r="E2343" s="13">
        <v>13.0</v>
      </c>
      <c r="F2343" s="13">
        <v>8.0</v>
      </c>
    </row>
    <row r="2344">
      <c r="A2344" s="20">
        <v>43882.0</v>
      </c>
      <c r="B2344" s="19">
        <v>0.14277777777777778</v>
      </c>
      <c r="C2344" s="10" t="s">
        <v>72</v>
      </c>
      <c r="D2344" s="10" t="s">
        <v>91</v>
      </c>
      <c r="E2344" s="13">
        <v>1.0</v>
      </c>
      <c r="F2344" s="16"/>
      <c r="H2344" s="10" t="s">
        <v>163</v>
      </c>
      <c r="J2344" s="10" t="s">
        <v>737</v>
      </c>
    </row>
    <row r="2345">
      <c r="A2345" s="20">
        <v>43882.0</v>
      </c>
      <c r="B2345" s="19">
        <v>0.1432986111111111</v>
      </c>
      <c r="C2345" s="10" t="s">
        <v>66</v>
      </c>
      <c r="D2345" s="10" t="s">
        <v>81</v>
      </c>
      <c r="E2345" s="13" t="s">
        <v>75</v>
      </c>
      <c r="F2345" s="13" t="s">
        <v>75</v>
      </c>
    </row>
    <row r="2346">
      <c r="A2346" s="20">
        <v>43882.0</v>
      </c>
      <c r="B2346" s="19">
        <v>0.14341435185185186</v>
      </c>
      <c r="C2346" s="10" t="s">
        <v>66</v>
      </c>
      <c r="D2346" s="10" t="s">
        <v>209</v>
      </c>
      <c r="E2346" s="13">
        <v>14.0</v>
      </c>
      <c r="F2346" s="13">
        <v>14.0</v>
      </c>
    </row>
    <row r="2347">
      <c r="A2347" s="20">
        <v>43882.0</v>
      </c>
      <c r="B2347" s="19">
        <v>0.14355324074074075</v>
      </c>
      <c r="C2347" s="10" t="s">
        <v>70</v>
      </c>
      <c r="D2347" s="10" t="s">
        <v>93</v>
      </c>
      <c r="E2347" s="13" t="s">
        <v>68</v>
      </c>
      <c r="F2347" s="13">
        <v>20.0</v>
      </c>
      <c r="J2347" s="10" t="s">
        <v>148</v>
      </c>
    </row>
    <row r="2348">
      <c r="A2348" s="20">
        <v>43882.0</v>
      </c>
      <c r="B2348" s="19">
        <v>0.14385416666666667</v>
      </c>
      <c r="C2348" s="10" t="s">
        <v>70</v>
      </c>
      <c r="D2348" s="10" t="s">
        <v>91</v>
      </c>
      <c r="E2348" s="13">
        <v>16.0</v>
      </c>
      <c r="F2348" s="16"/>
      <c r="H2348" s="10" t="s">
        <v>738</v>
      </c>
    </row>
    <row r="2349">
      <c r="A2349" s="20">
        <v>43882.0</v>
      </c>
      <c r="B2349" s="19">
        <v>0.14561342592592594</v>
      </c>
      <c r="C2349" s="10" t="s">
        <v>84</v>
      </c>
      <c r="D2349" s="10" t="s">
        <v>93</v>
      </c>
      <c r="E2349" s="13" t="s">
        <v>75</v>
      </c>
      <c r="F2349" s="13" t="s">
        <v>75</v>
      </c>
      <c r="J2349" s="10" t="s">
        <v>85</v>
      </c>
    </row>
    <row r="2350">
      <c r="A2350" s="20">
        <v>43882.0</v>
      </c>
      <c r="B2350" s="19">
        <v>0.14561342592592594</v>
      </c>
      <c r="C2350" s="10" t="s">
        <v>84</v>
      </c>
      <c r="D2350" s="10" t="s">
        <v>93</v>
      </c>
      <c r="E2350" s="13">
        <v>19.0</v>
      </c>
      <c r="F2350" s="13">
        <v>12.0</v>
      </c>
      <c r="J2350" s="10" t="s">
        <v>564</v>
      </c>
    </row>
    <row r="2351">
      <c r="A2351" s="20">
        <v>43882.0</v>
      </c>
      <c r="B2351" s="19">
        <v>0.14585648148148148</v>
      </c>
      <c r="C2351" s="10" t="s">
        <v>84</v>
      </c>
      <c r="D2351" s="10" t="s">
        <v>91</v>
      </c>
      <c r="E2351" s="13">
        <v>20.0</v>
      </c>
      <c r="F2351" s="16"/>
      <c r="H2351" s="10" t="s">
        <v>739</v>
      </c>
    </row>
    <row r="2352">
      <c r="A2352" s="20">
        <v>43882.0</v>
      </c>
      <c r="B2352" s="19">
        <v>0.14616898148148147</v>
      </c>
      <c r="C2352" s="10" t="s">
        <v>84</v>
      </c>
      <c r="D2352" s="10" t="s">
        <v>91</v>
      </c>
      <c r="E2352" s="13">
        <v>11.0</v>
      </c>
      <c r="F2352" s="16"/>
      <c r="H2352" s="10" t="s">
        <v>740</v>
      </c>
      <c r="I2352" s="10">
        <v>1.0</v>
      </c>
    </row>
    <row r="2353">
      <c r="A2353" s="20">
        <v>43882.0</v>
      </c>
      <c r="B2353" s="19">
        <v>0.1470949074074074</v>
      </c>
      <c r="C2353" s="10" t="s">
        <v>82</v>
      </c>
      <c r="D2353" s="10" t="s">
        <v>89</v>
      </c>
      <c r="E2353" s="13" t="s">
        <v>88</v>
      </c>
      <c r="F2353" s="13">
        <v>1.0</v>
      </c>
      <c r="J2353" s="10" t="s">
        <v>741</v>
      </c>
    </row>
    <row r="2354">
      <c r="A2354" s="20">
        <v>43882.0</v>
      </c>
      <c r="B2354" s="19">
        <v>0.14712962962962964</v>
      </c>
      <c r="C2354" s="10" t="s">
        <v>82</v>
      </c>
      <c r="D2354" s="10" t="s">
        <v>89</v>
      </c>
      <c r="E2354" s="13" t="s">
        <v>68</v>
      </c>
      <c r="F2354" s="13">
        <v>20.0</v>
      </c>
      <c r="G2354" s="10" t="s">
        <v>137</v>
      </c>
      <c r="J2354" s="10" t="s">
        <v>741</v>
      </c>
    </row>
    <row r="2355">
      <c r="A2355" s="20">
        <v>43882.0</v>
      </c>
      <c r="B2355" s="19">
        <v>0.1473611111111111</v>
      </c>
      <c r="C2355" s="10" t="s">
        <v>82</v>
      </c>
      <c r="D2355" s="10" t="s">
        <v>91</v>
      </c>
      <c r="E2355" s="13">
        <v>12.0</v>
      </c>
      <c r="F2355" s="16"/>
      <c r="H2355" s="10" t="s">
        <v>742</v>
      </c>
    </row>
    <row r="2356">
      <c r="A2356" s="20">
        <v>43882.0</v>
      </c>
      <c r="B2356" s="19">
        <v>0.14753472222222222</v>
      </c>
      <c r="C2356" s="10" t="s">
        <v>82</v>
      </c>
      <c r="D2356" s="10" t="s">
        <v>89</v>
      </c>
      <c r="E2356" s="13">
        <v>10.0</v>
      </c>
      <c r="F2356" s="13">
        <v>2.0</v>
      </c>
      <c r="J2356" s="10" t="s">
        <v>741</v>
      </c>
    </row>
    <row r="2357">
      <c r="A2357" s="20">
        <v>43882.0</v>
      </c>
      <c r="B2357" s="19">
        <v>0.1477662037037037</v>
      </c>
      <c r="C2357" s="10" t="s">
        <v>74</v>
      </c>
      <c r="D2357" s="10" t="s">
        <v>93</v>
      </c>
      <c r="E2357" s="13">
        <v>24.0</v>
      </c>
      <c r="F2357" s="13">
        <v>17.0</v>
      </c>
      <c r="J2357" s="10" t="s">
        <v>142</v>
      </c>
    </row>
    <row r="2358">
      <c r="A2358" s="20">
        <v>43882.0</v>
      </c>
      <c r="B2358" s="19">
        <v>0.14787037037037037</v>
      </c>
      <c r="C2358" s="10" t="s">
        <v>74</v>
      </c>
      <c r="D2358" s="10" t="s">
        <v>91</v>
      </c>
      <c r="E2358" s="13">
        <v>15.0</v>
      </c>
      <c r="F2358" s="16"/>
      <c r="H2358" s="10" t="s">
        <v>743</v>
      </c>
      <c r="I2358" s="10">
        <v>1.0</v>
      </c>
    </row>
    <row r="2359">
      <c r="A2359" s="20">
        <v>43882.0</v>
      </c>
      <c r="B2359" s="19">
        <v>0.14842592592592593</v>
      </c>
      <c r="C2359" s="10" t="s">
        <v>74</v>
      </c>
      <c r="D2359" s="10" t="s">
        <v>93</v>
      </c>
      <c r="E2359" s="13" t="s">
        <v>75</v>
      </c>
      <c r="F2359" s="13" t="s">
        <v>75</v>
      </c>
      <c r="J2359" s="10" t="s">
        <v>160</v>
      </c>
    </row>
    <row r="2360">
      <c r="A2360" s="20">
        <v>43882.0</v>
      </c>
      <c r="B2360" s="19">
        <v>0.14842592592592593</v>
      </c>
      <c r="C2360" s="10" t="s">
        <v>74</v>
      </c>
      <c r="D2360" s="10" t="s">
        <v>93</v>
      </c>
      <c r="E2360" s="13">
        <v>15.0</v>
      </c>
      <c r="F2360" s="13">
        <v>8.0</v>
      </c>
      <c r="J2360" s="10" t="s">
        <v>402</v>
      </c>
    </row>
    <row r="2361">
      <c r="A2361" s="20">
        <v>43882.0</v>
      </c>
      <c r="B2361" s="19">
        <v>0.14847222222222223</v>
      </c>
      <c r="C2361" s="10" t="s">
        <v>74</v>
      </c>
      <c r="D2361" s="10" t="s">
        <v>91</v>
      </c>
      <c r="E2361" s="13">
        <v>6.0</v>
      </c>
      <c r="F2361" s="16"/>
      <c r="H2361" s="10" t="s">
        <v>744</v>
      </c>
    </row>
    <row r="2362">
      <c r="A2362" s="20">
        <v>43882.0</v>
      </c>
      <c r="B2362" s="19">
        <v>0.1487962962962963</v>
      </c>
      <c r="C2362" s="10" t="s">
        <v>69</v>
      </c>
      <c r="D2362" s="10" t="s">
        <v>120</v>
      </c>
      <c r="E2362" s="13">
        <v>11.0</v>
      </c>
      <c r="F2362" s="16"/>
      <c r="J2362" s="10" t="s">
        <v>745</v>
      </c>
    </row>
    <row r="2363">
      <c r="A2363" s="20">
        <v>43882.0</v>
      </c>
      <c r="B2363" s="19">
        <v>0.14922453703703703</v>
      </c>
      <c r="C2363" s="10" t="s">
        <v>69</v>
      </c>
      <c r="D2363" s="10" t="s">
        <v>89</v>
      </c>
      <c r="E2363" s="13">
        <v>21.0</v>
      </c>
      <c r="F2363" s="13">
        <v>14.0</v>
      </c>
      <c r="J2363" s="10" t="s">
        <v>223</v>
      </c>
    </row>
    <row r="2364">
      <c r="A2364" s="20">
        <v>43882.0</v>
      </c>
      <c r="B2364" s="19">
        <v>0.14956018518518518</v>
      </c>
      <c r="C2364" s="10" t="s">
        <v>69</v>
      </c>
      <c r="D2364" s="10" t="s">
        <v>91</v>
      </c>
      <c r="E2364" s="13">
        <v>8.0</v>
      </c>
      <c r="F2364" s="16"/>
      <c r="H2364" s="10" t="s">
        <v>746</v>
      </c>
    </row>
    <row r="2365">
      <c r="A2365" s="20">
        <v>43882.0</v>
      </c>
      <c r="B2365" s="19">
        <v>0.15019675925925927</v>
      </c>
      <c r="C2365" s="10" t="s">
        <v>696</v>
      </c>
      <c r="D2365" s="10" t="s">
        <v>91</v>
      </c>
      <c r="E2365" s="13">
        <v>19.0</v>
      </c>
      <c r="F2365" s="16"/>
      <c r="H2365" s="10" t="s">
        <v>747</v>
      </c>
      <c r="J2365" s="10" t="s">
        <v>748</v>
      </c>
    </row>
    <row r="2366">
      <c r="A2366" s="20">
        <v>43882.0</v>
      </c>
      <c r="B2366" s="19">
        <v>0.15101851851851852</v>
      </c>
      <c r="C2366" s="10" t="s">
        <v>70</v>
      </c>
      <c r="D2366" s="10" t="s">
        <v>93</v>
      </c>
      <c r="E2366" s="13">
        <v>19.0</v>
      </c>
      <c r="F2366" s="13">
        <v>12.0</v>
      </c>
      <c r="J2366" s="10" t="s">
        <v>148</v>
      </c>
    </row>
    <row r="2367">
      <c r="A2367" s="20">
        <v>43882.0</v>
      </c>
      <c r="B2367" s="19">
        <v>0.15116898148148147</v>
      </c>
      <c r="C2367" s="10" t="s">
        <v>70</v>
      </c>
      <c r="D2367" s="10" t="s">
        <v>91</v>
      </c>
      <c r="E2367" s="13">
        <v>13.0</v>
      </c>
      <c r="F2367" s="16"/>
      <c r="H2367" s="10" t="s">
        <v>749</v>
      </c>
    </row>
    <row r="2368">
      <c r="A2368" s="20">
        <v>43882.0</v>
      </c>
      <c r="B2368" s="19">
        <v>0.15143518518518517</v>
      </c>
      <c r="C2368" s="10" t="s">
        <v>70</v>
      </c>
      <c r="D2368" s="10" t="s">
        <v>93</v>
      </c>
      <c r="E2368" s="13">
        <v>15.0</v>
      </c>
      <c r="F2368" s="13">
        <v>8.0</v>
      </c>
      <c r="J2368" s="10" t="s">
        <v>148</v>
      </c>
    </row>
    <row r="2369">
      <c r="A2369" s="20">
        <v>43882.0</v>
      </c>
      <c r="B2369" s="19">
        <v>0.15155092592592592</v>
      </c>
      <c r="C2369" s="10" t="s">
        <v>70</v>
      </c>
      <c r="D2369" s="10" t="s">
        <v>91</v>
      </c>
      <c r="E2369" s="13">
        <v>10.0</v>
      </c>
      <c r="F2369" s="16"/>
      <c r="H2369" s="10" t="s">
        <v>750</v>
      </c>
    </row>
    <row r="2370">
      <c r="A2370" s="20">
        <v>43882.0</v>
      </c>
      <c r="B2370" s="19">
        <v>0.15185185185185185</v>
      </c>
      <c r="C2370" s="10" t="s">
        <v>70</v>
      </c>
      <c r="D2370" s="10" t="s">
        <v>93</v>
      </c>
      <c r="E2370" s="13">
        <v>12.0</v>
      </c>
      <c r="F2370" s="13">
        <v>5.0</v>
      </c>
      <c r="J2370" s="10" t="s">
        <v>99</v>
      </c>
    </row>
    <row r="2371">
      <c r="A2371" s="20">
        <v>43882.0</v>
      </c>
      <c r="B2371" s="19">
        <v>0.1519212962962963</v>
      </c>
      <c r="C2371" s="10" t="s">
        <v>70</v>
      </c>
      <c r="D2371" s="10" t="s">
        <v>93</v>
      </c>
      <c r="E2371" s="13">
        <v>9.0</v>
      </c>
      <c r="F2371" s="13">
        <v>2.0</v>
      </c>
      <c r="J2371" s="10" t="s">
        <v>99</v>
      </c>
    </row>
    <row r="2372">
      <c r="A2372" s="20">
        <v>43882.0</v>
      </c>
      <c r="B2372" s="19">
        <v>0.1523611111111111</v>
      </c>
      <c r="C2372" s="10" t="s">
        <v>66</v>
      </c>
      <c r="D2372" s="10" t="s">
        <v>89</v>
      </c>
      <c r="E2372" s="13">
        <v>26.0</v>
      </c>
      <c r="F2372" s="13">
        <v>18.0</v>
      </c>
      <c r="J2372" s="10" t="s">
        <v>171</v>
      </c>
    </row>
    <row r="2373">
      <c r="A2373" s="20">
        <v>43882.0</v>
      </c>
      <c r="B2373" s="19">
        <v>0.15243055555555557</v>
      </c>
      <c r="C2373" s="10" t="s">
        <v>66</v>
      </c>
      <c r="D2373" s="10" t="s">
        <v>89</v>
      </c>
      <c r="E2373" s="13">
        <v>18.0</v>
      </c>
      <c r="F2373" s="13">
        <v>10.0</v>
      </c>
      <c r="J2373" s="10" t="s">
        <v>171</v>
      </c>
    </row>
    <row r="2374">
      <c r="A2374" s="20">
        <v>43882.0</v>
      </c>
      <c r="B2374" s="19">
        <v>0.15251157407407406</v>
      </c>
      <c r="C2374" s="10" t="s">
        <v>66</v>
      </c>
      <c r="D2374" s="10" t="s">
        <v>91</v>
      </c>
      <c r="E2374" s="13">
        <v>6.0</v>
      </c>
      <c r="F2374" s="16"/>
      <c r="H2374" s="10" t="s">
        <v>744</v>
      </c>
    </row>
    <row r="2375">
      <c r="A2375" s="20">
        <v>43882.0</v>
      </c>
      <c r="B2375" s="19">
        <v>0.1525462962962963</v>
      </c>
      <c r="C2375" s="10" t="s">
        <v>66</v>
      </c>
      <c r="D2375" s="10" t="s">
        <v>91</v>
      </c>
      <c r="E2375" s="13">
        <v>14.0</v>
      </c>
      <c r="F2375" s="16"/>
      <c r="H2375" s="10" t="s">
        <v>751</v>
      </c>
      <c r="I2375" s="10">
        <v>1.0</v>
      </c>
      <c r="J2375" s="10" t="s">
        <v>119</v>
      </c>
    </row>
    <row r="2376">
      <c r="A2376" s="20">
        <v>43882.0</v>
      </c>
      <c r="B2376" s="19">
        <v>0.15344907407407407</v>
      </c>
      <c r="C2376" s="10" t="s">
        <v>696</v>
      </c>
      <c r="D2376" s="10" t="s">
        <v>100</v>
      </c>
      <c r="E2376" s="13">
        <v>5.0</v>
      </c>
      <c r="F2376" s="13">
        <v>3.0</v>
      </c>
    </row>
    <row r="2377">
      <c r="A2377" s="20">
        <v>43882.0</v>
      </c>
      <c r="B2377" s="19">
        <v>0.15604166666666666</v>
      </c>
      <c r="C2377" s="10" t="s">
        <v>82</v>
      </c>
      <c r="D2377" s="10" t="s">
        <v>83</v>
      </c>
      <c r="E2377" s="13">
        <v>11.0</v>
      </c>
      <c r="F2377" s="13">
        <v>3.0</v>
      </c>
      <c r="J2377" s="10" t="s">
        <v>85</v>
      </c>
    </row>
    <row r="2378">
      <c r="A2378" s="20">
        <v>43882.0</v>
      </c>
      <c r="B2378" s="19">
        <v>0.15604166666666666</v>
      </c>
      <c r="C2378" s="10" t="s">
        <v>82</v>
      </c>
      <c r="D2378" s="10" t="s">
        <v>83</v>
      </c>
      <c r="E2378" s="13">
        <v>25.0</v>
      </c>
      <c r="F2378" s="13">
        <v>17.0</v>
      </c>
      <c r="J2378" s="10" t="s">
        <v>86</v>
      </c>
    </row>
    <row r="2379">
      <c r="A2379" s="20">
        <v>43882.0</v>
      </c>
      <c r="B2379" s="19">
        <v>0.15814814814814815</v>
      </c>
      <c r="C2379" s="10" t="s">
        <v>74</v>
      </c>
      <c r="D2379" s="10" t="s">
        <v>73</v>
      </c>
      <c r="E2379" s="13" t="s">
        <v>75</v>
      </c>
      <c r="F2379" s="13" t="s">
        <v>75</v>
      </c>
      <c r="J2379" s="10" t="s">
        <v>85</v>
      </c>
    </row>
    <row r="2380">
      <c r="A2380" s="20">
        <v>43882.0</v>
      </c>
      <c r="B2380" s="19">
        <v>0.15814814814814815</v>
      </c>
      <c r="C2380" s="10" t="s">
        <v>74</v>
      </c>
      <c r="D2380" s="10" t="s">
        <v>73</v>
      </c>
      <c r="E2380" s="13">
        <v>28.0</v>
      </c>
      <c r="F2380" s="13">
        <v>19.0</v>
      </c>
      <c r="J2380" s="10" t="s">
        <v>86</v>
      </c>
    </row>
    <row r="2381">
      <c r="A2381" s="20">
        <v>43882.0</v>
      </c>
      <c r="B2381" s="19">
        <v>0.1581712962962963</v>
      </c>
      <c r="C2381" s="10" t="s">
        <v>696</v>
      </c>
      <c r="D2381" s="10" t="s">
        <v>67</v>
      </c>
      <c r="E2381" s="13">
        <v>8.0</v>
      </c>
      <c r="F2381" s="13">
        <v>9.0</v>
      </c>
    </row>
    <row r="2382">
      <c r="A2382" s="20">
        <v>43882.0</v>
      </c>
      <c r="B2382" s="19">
        <v>0.16003472222222223</v>
      </c>
      <c r="C2382" s="10" t="s">
        <v>72</v>
      </c>
      <c r="D2382" s="10" t="s">
        <v>83</v>
      </c>
      <c r="E2382" s="13" t="s">
        <v>75</v>
      </c>
      <c r="F2382" s="13" t="s">
        <v>75</v>
      </c>
      <c r="J2382" s="10" t="s">
        <v>85</v>
      </c>
    </row>
    <row r="2383">
      <c r="A2383" s="20">
        <v>43882.0</v>
      </c>
      <c r="B2383" s="19">
        <v>0.16003472222222223</v>
      </c>
      <c r="C2383" s="10" t="s">
        <v>72</v>
      </c>
      <c r="D2383" s="10" t="s">
        <v>83</v>
      </c>
      <c r="E2383" s="13">
        <v>8.0</v>
      </c>
      <c r="F2383" s="13">
        <v>8.0</v>
      </c>
      <c r="J2383" s="10" t="s">
        <v>86</v>
      </c>
    </row>
    <row r="2384">
      <c r="A2384" s="20">
        <v>43882.0</v>
      </c>
      <c r="B2384" s="19">
        <v>0.15974537037037037</v>
      </c>
      <c r="C2384" s="10" t="s">
        <v>82</v>
      </c>
      <c r="D2384" s="10" t="s">
        <v>67</v>
      </c>
      <c r="E2384" s="13">
        <v>17.0</v>
      </c>
      <c r="F2384" s="13">
        <v>14.0</v>
      </c>
    </row>
    <row r="2385">
      <c r="A2385" s="20">
        <v>43882.0</v>
      </c>
      <c r="B2385" s="19">
        <v>0.16273148148148148</v>
      </c>
      <c r="C2385" s="10" t="s">
        <v>696</v>
      </c>
      <c r="D2385" s="10" t="s">
        <v>67</v>
      </c>
      <c r="E2385" s="13">
        <v>13.0</v>
      </c>
      <c r="F2385" s="13">
        <v>14.0</v>
      </c>
    </row>
    <row r="2386">
      <c r="A2386" s="20">
        <v>43882.0</v>
      </c>
      <c r="B2386" s="19">
        <v>0.16475694444444444</v>
      </c>
      <c r="C2386" s="10" t="s">
        <v>66</v>
      </c>
      <c r="D2386" s="10" t="s">
        <v>81</v>
      </c>
      <c r="E2386" s="13">
        <v>21.0</v>
      </c>
      <c r="F2386" s="13">
        <v>16.0</v>
      </c>
    </row>
    <row r="2387">
      <c r="A2387" s="20">
        <v>43882.0</v>
      </c>
      <c r="B2387" s="19">
        <v>0.16523148148148148</v>
      </c>
      <c r="C2387" s="10" t="s">
        <v>66</v>
      </c>
      <c r="D2387" s="10" t="s">
        <v>67</v>
      </c>
      <c r="E2387" s="13" t="s">
        <v>75</v>
      </c>
      <c r="F2387" s="13" t="s">
        <v>75</v>
      </c>
      <c r="J2387" s="10" t="s">
        <v>160</v>
      </c>
    </row>
    <row r="2388">
      <c r="A2388" s="20">
        <v>43882.0</v>
      </c>
      <c r="B2388" s="19">
        <v>0.16523148148148148</v>
      </c>
      <c r="C2388" s="10" t="s">
        <v>66</v>
      </c>
      <c r="D2388" s="10" t="s">
        <v>67</v>
      </c>
      <c r="E2388" s="13">
        <v>6.0</v>
      </c>
      <c r="F2388" s="13">
        <v>5.0</v>
      </c>
      <c r="J2388" s="10" t="s">
        <v>161</v>
      </c>
    </row>
    <row r="2389">
      <c r="A2389" s="20">
        <v>43882.0</v>
      </c>
      <c r="B2389" s="19">
        <v>0.1699189814814815</v>
      </c>
      <c r="C2389" s="10" t="s">
        <v>70</v>
      </c>
      <c r="D2389" s="10" t="s">
        <v>129</v>
      </c>
      <c r="E2389" s="13">
        <v>10.0</v>
      </c>
      <c r="F2389" s="13">
        <v>6.0</v>
      </c>
    </row>
    <row r="2390">
      <c r="A2390" s="20">
        <v>43882.0</v>
      </c>
      <c r="B2390" s="19">
        <v>0.1698726851851852</v>
      </c>
      <c r="C2390" s="10" t="s">
        <v>82</v>
      </c>
      <c r="D2390" s="10" t="s">
        <v>129</v>
      </c>
      <c r="E2390" s="13">
        <v>3.0</v>
      </c>
      <c r="F2390" s="13">
        <v>2.0</v>
      </c>
      <c r="J2390" s="10" t="s">
        <v>161</v>
      </c>
    </row>
    <row r="2391">
      <c r="A2391" s="20">
        <v>43882.0</v>
      </c>
      <c r="B2391" s="19">
        <v>0.1698726851851852</v>
      </c>
      <c r="C2391" s="10" t="s">
        <v>82</v>
      </c>
      <c r="D2391" s="10" t="s">
        <v>129</v>
      </c>
      <c r="E2391" s="13">
        <v>19.0</v>
      </c>
      <c r="F2391" s="13">
        <v>18.0</v>
      </c>
      <c r="J2391" s="10" t="s">
        <v>160</v>
      </c>
    </row>
    <row r="2392">
      <c r="A2392" s="20">
        <v>43882.0</v>
      </c>
      <c r="B2392" s="19">
        <v>0.17575231481481482</v>
      </c>
      <c r="C2392" s="10" t="s">
        <v>84</v>
      </c>
      <c r="D2392" s="10" t="s">
        <v>76</v>
      </c>
      <c r="E2392" s="13">
        <v>13.0</v>
      </c>
      <c r="F2392" s="13">
        <v>10.0</v>
      </c>
      <c r="J2392" s="10" t="s">
        <v>752</v>
      </c>
    </row>
    <row r="2393">
      <c r="A2393" s="20">
        <v>43882.0</v>
      </c>
      <c r="B2393" s="19">
        <v>0.17849537037037036</v>
      </c>
      <c r="C2393" s="10" t="s">
        <v>84</v>
      </c>
      <c r="D2393" s="10" t="s">
        <v>83</v>
      </c>
      <c r="E2393" s="13">
        <v>6.0</v>
      </c>
      <c r="F2393" s="13" t="s">
        <v>75</v>
      </c>
    </row>
    <row r="2394">
      <c r="A2394" s="20">
        <v>43883.0</v>
      </c>
      <c r="B2394" s="19">
        <v>0.011956018518518519</v>
      </c>
      <c r="C2394" s="10" t="s">
        <v>82</v>
      </c>
      <c r="D2394" s="10" t="s">
        <v>361</v>
      </c>
      <c r="E2394" s="13">
        <v>15.0</v>
      </c>
      <c r="F2394" s="13">
        <v>8.0</v>
      </c>
    </row>
    <row r="2395">
      <c r="A2395" s="20">
        <v>43883.0</v>
      </c>
      <c r="B2395" s="19">
        <v>0.01480324074074074</v>
      </c>
      <c r="C2395" s="10" t="s">
        <v>66</v>
      </c>
      <c r="D2395" s="10" t="s">
        <v>67</v>
      </c>
      <c r="E2395" s="13">
        <v>5.0</v>
      </c>
      <c r="F2395" s="13">
        <v>4.0</v>
      </c>
    </row>
    <row r="2396">
      <c r="A2396" s="20">
        <v>43883.0</v>
      </c>
      <c r="B2396" s="19">
        <v>0.014814814814814815</v>
      </c>
      <c r="C2396" s="10" t="s">
        <v>70</v>
      </c>
      <c r="D2396" s="10" t="s">
        <v>67</v>
      </c>
      <c r="E2396" s="13">
        <v>5.0</v>
      </c>
      <c r="F2396" s="13">
        <v>2.0</v>
      </c>
    </row>
    <row r="2397">
      <c r="A2397" s="20">
        <v>43883.0</v>
      </c>
      <c r="B2397" s="19">
        <v>0.015324074074074073</v>
      </c>
      <c r="C2397" s="10" t="s">
        <v>74</v>
      </c>
      <c r="D2397" s="10" t="s">
        <v>67</v>
      </c>
      <c r="E2397" s="13">
        <v>4.0</v>
      </c>
      <c r="F2397" s="13">
        <v>4.0</v>
      </c>
    </row>
    <row r="2398">
      <c r="A2398" s="20">
        <v>43883.0</v>
      </c>
      <c r="B2398" s="19">
        <v>0.015381944444444445</v>
      </c>
      <c r="C2398" s="10" t="s">
        <v>69</v>
      </c>
      <c r="D2398" s="10" t="s">
        <v>67</v>
      </c>
      <c r="E2398" s="13">
        <v>12.0</v>
      </c>
      <c r="F2398" s="13">
        <v>8.0</v>
      </c>
    </row>
    <row r="2399">
      <c r="A2399" s="20">
        <v>43883.0</v>
      </c>
      <c r="B2399" s="19">
        <v>0.01642361111111111</v>
      </c>
      <c r="C2399" s="10" t="s">
        <v>157</v>
      </c>
      <c r="D2399" s="10" t="s">
        <v>125</v>
      </c>
      <c r="E2399" s="13" t="s">
        <v>753</v>
      </c>
      <c r="F2399" s="13">
        <v>4.0</v>
      </c>
    </row>
    <row r="2400">
      <c r="A2400" s="20">
        <v>43883.0</v>
      </c>
      <c r="B2400" s="19">
        <v>0.019537037037037037</v>
      </c>
      <c r="C2400" s="10" t="s">
        <v>69</v>
      </c>
      <c r="D2400" s="10" t="s">
        <v>91</v>
      </c>
      <c r="E2400" s="13">
        <v>10.0</v>
      </c>
      <c r="F2400" s="16"/>
      <c r="H2400" s="10" t="s">
        <v>754</v>
      </c>
      <c r="J2400" s="10" t="s">
        <v>263</v>
      </c>
    </row>
    <row r="2401">
      <c r="A2401" s="20">
        <v>43883.0</v>
      </c>
      <c r="B2401" s="19">
        <v>0.019733796296296298</v>
      </c>
      <c r="C2401" s="10" t="s">
        <v>74</v>
      </c>
      <c r="D2401" s="10" t="s">
        <v>93</v>
      </c>
      <c r="E2401" s="13" t="s">
        <v>88</v>
      </c>
      <c r="F2401" s="13">
        <v>1.0</v>
      </c>
      <c r="J2401" s="10" t="s">
        <v>197</v>
      </c>
    </row>
    <row r="2402">
      <c r="A2402" s="20">
        <v>43883.0</v>
      </c>
      <c r="B2402" s="19">
        <v>0.019976851851851853</v>
      </c>
      <c r="C2402" s="10" t="s">
        <v>72</v>
      </c>
      <c r="D2402" s="10" t="s">
        <v>93</v>
      </c>
      <c r="E2402" s="13">
        <v>11.0</v>
      </c>
      <c r="F2402" s="13">
        <v>5.0</v>
      </c>
      <c r="J2402" s="10" t="s">
        <v>136</v>
      </c>
    </row>
    <row r="2403">
      <c r="A2403" s="20">
        <v>43883.0</v>
      </c>
      <c r="B2403" s="19">
        <v>0.020011574074074074</v>
      </c>
      <c r="C2403" s="10" t="s">
        <v>72</v>
      </c>
      <c r="D2403" s="10" t="s">
        <v>93</v>
      </c>
      <c r="E2403" s="13">
        <v>8.0</v>
      </c>
      <c r="F2403" s="13">
        <v>2.0</v>
      </c>
      <c r="J2403" s="10" t="s">
        <v>136</v>
      </c>
    </row>
    <row r="2404">
      <c r="A2404" s="20">
        <v>43883.0</v>
      </c>
      <c r="B2404" s="19">
        <v>0.020266203703703703</v>
      </c>
      <c r="C2404" s="10" t="s">
        <v>82</v>
      </c>
      <c r="D2404" s="10" t="s">
        <v>89</v>
      </c>
      <c r="E2404" s="13" t="s">
        <v>75</v>
      </c>
      <c r="F2404" s="13" t="s">
        <v>75</v>
      </c>
      <c r="J2404" s="10" t="s">
        <v>160</v>
      </c>
    </row>
    <row r="2405">
      <c r="A2405" s="20">
        <v>43883.0</v>
      </c>
      <c r="B2405" s="19">
        <v>0.020266203703703703</v>
      </c>
      <c r="C2405" s="10" t="s">
        <v>82</v>
      </c>
      <c r="D2405" s="10" t="s">
        <v>89</v>
      </c>
      <c r="E2405" s="13">
        <v>12.0</v>
      </c>
      <c r="F2405" s="13">
        <v>4.0</v>
      </c>
      <c r="J2405" s="10" t="s">
        <v>529</v>
      </c>
    </row>
    <row r="2406">
      <c r="A2406" s="20">
        <v>43883.0</v>
      </c>
      <c r="B2406" s="19">
        <v>0.0203125</v>
      </c>
      <c r="C2406" s="10" t="s">
        <v>70</v>
      </c>
      <c r="D2406" s="10" t="s">
        <v>93</v>
      </c>
      <c r="E2406" s="13">
        <v>20.0</v>
      </c>
      <c r="F2406" s="13">
        <v>13.0</v>
      </c>
      <c r="J2406" s="10" t="s">
        <v>148</v>
      </c>
    </row>
    <row r="2407">
      <c r="A2407" s="20">
        <v>43883.0</v>
      </c>
      <c r="B2407" s="19">
        <v>0.02034722222222222</v>
      </c>
      <c r="C2407" s="10" t="s">
        <v>70</v>
      </c>
      <c r="D2407" s="10" t="s">
        <v>91</v>
      </c>
      <c r="E2407" s="13">
        <v>11.0</v>
      </c>
      <c r="F2407" s="16"/>
      <c r="H2407" s="10" t="s">
        <v>755</v>
      </c>
    </row>
    <row r="2408">
      <c r="A2408" s="20">
        <v>43883.0</v>
      </c>
      <c r="B2408" s="19">
        <v>0.020381944444444446</v>
      </c>
      <c r="C2408" s="10" t="s">
        <v>70</v>
      </c>
      <c r="D2408" s="10" t="s">
        <v>93</v>
      </c>
      <c r="E2408" s="13" t="s">
        <v>75</v>
      </c>
      <c r="F2408" s="13" t="s">
        <v>75</v>
      </c>
      <c r="J2408" s="10" t="s">
        <v>148</v>
      </c>
    </row>
    <row r="2409">
      <c r="A2409" s="20">
        <v>43883.0</v>
      </c>
      <c r="B2409" s="19">
        <v>0.02042824074074074</v>
      </c>
      <c r="C2409" s="10" t="s">
        <v>66</v>
      </c>
      <c r="D2409" s="10" t="s">
        <v>89</v>
      </c>
      <c r="E2409" s="13">
        <v>20.0</v>
      </c>
      <c r="F2409" s="13">
        <v>13.0</v>
      </c>
      <c r="J2409" s="10" t="s">
        <v>171</v>
      </c>
    </row>
    <row r="2410">
      <c r="A2410" s="20">
        <v>43883.0</v>
      </c>
      <c r="B2410" s="19">
        <v>0.02042824074074074</v>
      </c>
      <c r="C2410" s="10" t="s">
        <v>66</v>
      </c>
      <c r="D2410" s="10" t="s">
        <v>89</v>
      </c>
      <c r="E2410" s="13">
        <v>24.0</v>
      </c>
      <c r="F2410" s="13">
        <v>17.0</v>
      </c>
      <c r="J2410" s="10" t="s">
        <v>171</v>
      </c>
    </row>
    <row r="2411">
      <c r="A2411" s="20">
        <v>43883.0</v>
      </c>
      <c r="B2411" s="19">
        <v>0.02045138888888889</v>
      </c>
      <c r="C2411" s="10" t="s">
        <v>66</v>
      </c>
      <c r="D2411" s="10" t="s">
        <v>91</v>
      </c>
      <c r="E2411" s="13">
        <v>10.0</v>
      </c>
      <c r="F2411" s="16"/>
      <c r="H2411" s="10" t="s">
        <v>756</v>
      </c>
    </row>
    <row r="2412">
      <c r="A2412" s="20">
        <v>43883.0</v>
      </c>
      <c r="B2412" s="19">
        <v>0.02045138888888889</v>
      </c>
      <c r="C2412" s="10" t="s">
        <v>66</v>
      </c>
      <c r="D2412" s="10" t="s">
        <v>91</v>
      </c>
      <c r="E2412" s="13">
        <v>9.0</v>
      </c>
      <c r="F2412" s="16"/>
      <c r="H2412" s="10" t="s">
        <v>757</v>
      </c>
    </row>
    <row r="2413">
      <c r="A2413" s="20">
        <v>43883.0</v>
      </c>
      <c r="B2413" s="19">
        <v>0.020520833333333332</v>
      </c>
      <c r="C2413" s="10" t="s">
        <v>84</v>
      </c>
      <c r="D2413" s="10" t="s">
        <v>93</v>
      </c>
      <c r="E2413" s="13">
        <v>10.0</v>
      </c>
      <c r="F2413" s="13">
        <v>4.0</v>
      </c>
      <c r="J2413" s="10" t="s">
        <v>553</v>
      </c>
    </row>
    <row r="2414">
      <c r="A2414" s="20">
        <v>43883.0</v>
      </c>
      <c r="B2414" s="19">
        <v>0.020613425925925927</v>
      </c>
      <c r="C2414" s="10" t="s">
        <v>84</v>
      </c>
      <c r="D2414" s="10" t="s">
        <v>93</v>
      </c>
      <c r="E2414" s="13">
        <v>21.0</v>
      </c>
      <c r="F2414" s="13">
        <v>15.0</v>
      </c>
      <c r="J2414" s="10" t="s">
        <v>553</v>
      </c>
    </row>
    <row r="2415">
      <c r="A2415" s="20">
        <v>43883.0</v>
      </c>
      <c r="B2415" s="19">
        <v>0.021030092592592593</v>
      </c>
      <c r="C2415" s="10" t="s">
        <v>84</v>
      </c>
      <c r="D2415" s="10" t="s">
        <v>91</v>
      </c>
      <c r="E2415" s="13">
        <v>10.0</v>
      </c>
      <c r="F2415" s="16"/>
      <c r="H2415" s="10" t="s">
        <v>758</v>
      </c>
      <c r="I2415" s="10">
        <v>1.0</v>
      </c>
    </row>
    <row r="2416">
      <c r="A2416" s="20">
        <v>43883.0</v>
      </c>
      <c r="B2416" s="19">
        <v>0.021689814814814815</v>
      </c>
      <c r="C2416" s="10" t="s">
        <v>157</v>
      </c>
      <c r="D2416" s="10" t="s">
        <v>125</v>
      </c>
      <c r="E2416" s="13">
        <v>9.0</v>
      </c>
      <c r="F2416" s="13">
        <v>5.0</v>
      </c>
    </row>
    <row r="2417">
      <c r="A2417" s="20">
        <v>43883.0</v>
      </c>
      <c r="B2417" s="19">
        <v>0.02236111111111111</v>
      </c>
      <c r="C2417" s="10" t="s">
        <v>157</v>
      </c>
      <c r="D2417" s="10" t="s">
        <v>67</v>
      </c>
      <c r="E2417" s="13">
        <v>19.0</v>
      </c>
      <c r="F2417" s="13">
        <v>16.0</v>
      </c>
    </row>
    <row r="2418">
      <c r="A2418" s="20">
        <v>43883.0</v>
      </c>
      <c r="B2418" s="19">
        <v>0.023344907407407408</v>
      </c>
      <c r="C2418" s="10" t="s">
        <v>82</v>
      </c>
      <c r="D2418" s="10" t="s">
        <v>125</v>
      </c>
      <c r="E2418" s="13">
        <v>12.0</v>
      </c>
      <c r="F2418" s="13">
        <v>11.0</v>
      </c>
    </row>
    <row r="2419">
      <c r="A2419" s="20">
        <v>43883.0</v>
      </c>
      <c r="B2419" s="19">
        <v>0.023368055555555555</v>
      </c>
      <c r="C2419" s="10" t="s">
        <v>84</v>
      </c>
      <c r="D2419" s="10" t="s">
        <v>125</v>
      </c>
      <c r="E2419" s="13">
        <v>13.0</v>
      </c>
      <c r="F2419" s="16"/>
    </row>
    <row r="2420">
      <c r="A2420" s="20">
        <v>43883.0</v>
      </c>
      <c r="B2420" s="19">
        <v>0.024918981481481483</v>
      </c>
      <c r="C2420" s="10" t="s">
        <v>82</v>
      </c>
      <c r="D2420" s="10" t="s">
        <v>67</v>
      </c>
      <c r="E2420" s="13">
        <v>11.0</v>
      </c>
      <c r="F2420" s="13">
        <v>8.0</v>
      </c>
    </row>
    <row r="2421">
      <c r="A2421" s="20">
        <v>43883.0</v>
      </c>
      <c r="B2421" s="19">
        <v>0.024965277777777777</v>
      </c>
      <c r="C2421" s="10" t="s">
        <v>84</v>
      </c>
      <c r="D2421" s="10" t="s">
        <v>67</v>
      </c>
      <c r="E2421" s="13">
        <v>15.0</v>
      </c>
      <c r="F2421" s="16"/>
    </row>
    <row r="2422">
      <c r="A2422" s="20">
        <v>43883.0</v>
      </c>
      <c r="B2422" s="19">
        <v>0.029108796296296296</v>
      </c>
      <c r="C2422" s="10" t="s">
        <v>84</v>
      </c>
      <c r="D2422" s="10" t="s">
        <v>129</v>
      </c>
      <c r="E2422" s="13" t="s">
        <v>75</v>
      </c>
      <c r="F2422" s="13" t="s">
        <v>75</v>
      </c>
      <c r="J2422" s="10" t="s">
        <v>85</v>
      </c>
    </row>
    <row r="2423">
      <c r="A2423" s="20">
        <v>43883.0</v>
      </c>
      <c r="B2423" s="19">
        <v>0.029108796296296296</v>
      </c>
      <c r="C2423" s="10" t="s">
        <v>84</v>
      </c>
      <c r="D2423" s="10" t="s">
        <v>129</v>
      </c>
      <c r="E2423" s="13">
        <v>16.0</v>
      </c>
      <c r="F2423" s="13">
        <v>14.0</v>
      </c>
      <c r="J2423" s="10" t="s">
        <v>86</v>
      </c>
    </row>
    <row r="2424">
      <c r="A2424" s="20">
        <v>43883.0</v>
      </c>
      <c r="B2424" s="19">
        <v>0.019178240740740742</v>
      </c>
      <c r="C2424" s="10" t="s">
        <v>66</v>
      </c>
      <c r="D2424" s="10" t="s">
        <v>79</v>
      </c>
      <c r="E2424" s="13">
        <v>12.0</v>
      </c>
      <c r="F2424" s="13">
        <v>9.0</v>
      </c>
    </row>
    <row r="2425">
      <c r="A2425" s="20">
        <v>43883.0</v>
      </c>
      <c r="B2425" s="19">
        <v>0.03511574074074074</v>
      </c>
      <c r="C2425" s="10" t="s">
        <v>66</v>
      </c>
      <c r="D2425" s="10" t="s">
        <v>125</v>
      </c>
      <c r="E2425" s="13">
        <v>2.0</v>
      </c>
      <c r="F2425" s="13">
        <v>2.0</v>
      </c>
    </row>
    <row r="2426">
      <c r="A2426" s="20">
        <v>43883.0</v>
      </c>
      <c r="B2426" s="19">
        <v>0.03716435185185185</v>
      </c>
      <c r="C2426" s="10" t="s">
        <v>66</v>
      </c>
      <c r="D2426" s="10" t="s">
        <v>154</v>
      </c>
      <c r="E2426" s="13">
        <v>13.0</v>
      </c>
      <c r="F2426" s="13">
        <v>15.0</v>
      </c>
    </row>
    <row r="2427">
      <c r="A2427" s="20">
        <v>43883.0</v>
      </c>
      <c r="B2427" s="19">
        <v>0.03966435185185185</v>
      </c>
      <c r="C2427" s="10" t="s">
        <v>70</v>
      </c>
      <c r="D2427" s="10" t="s">
        <v>125</v>
      </c>
      <c r="E2427" s="13" t="s">
        <v>68</v>
      </c>
      <c r="F2427" s="13">
        <v>20.0</v>
      </c>
    </row>
    <row r="2428">
      <c r="A2428" s="20">
        <v>43883.0</v>
      </c>
      <c r="B2428" s="19">
        <v>0.03971064814814815</v>
      </c>
      <c r="C2428" s="10" t="s">
        <v>72</v>
      </c>
      <c r="D2428" s="10" t="s">
        <v>125</v>
      </c>
      <c r="E2428" s="13">
        <v>16.0</v>
      </c>
      <c r="F2428" s="13">
        <v>13.0</v>
      </c>
    </row>
    <row r="2429">
      <c r="A2429" s="20">
        <v>43883.0</v>
      </c>
      <c r="B2429" s="19">
        <v>0.039780092592592596</v>
      </c>
      <c r="C2429" s="10" t="s">
        <v>66</v>
      </c>
      <c r="D2429" s="10" t="s">
        <v>125</v>
      </c>
      <c r="E2429" s="13">
        <v>19.0</v>
      </c>
      <c r="F2429" s="13">
        <v>19.0</v>
      </c>
    </row>
    <row r="2430">
      <c r="A2430" s="20">
        <v>43883.0</v>
      </c>
      <c r="B2430" s="19">
        <v>0.03993055555555555</v>
      </c>
      <c r="C2430" s="10" t="s">
        <v>82</v>
      </c>
      <c r="D2430" s="10" t="s">
        <v>125</v>
      </c>
      <c r="E2430" s="13">
        <v>22.0</v>
      </c>
      <c r="F2430" s="13">
        <v>19.0</v>
      </c>
    </row>
    <row r="2431">
      <c r="A2431" s="20">
        <v>43883.0</v>
      </c>
      <c r="B2431" s="19">
        <v>0.039976851851851854</v>
      </c>
      <c r="C2431" s="10" t="s">
        <v>69</v>
      </c>
      <c r="D2431" s="10" t="s">
        <v>125</v>
      </c>
      <c r="E2431" s="13">
        <v>18.0</v>
      </c>
      <c r="F2431" s="13">
        <v>14.0</v>
      </c>
    </row>
    <row r="2432">
      <c r="A2432" s="20">
        <v>43883.0</v>
      </c>
      <c r="B2432" s="19">
        <v>0.04002314814814815</v>
      </c>
      <c r="C2432" s="10" t="s">
        <v>84</v>
      </c>
      <c r="D2432" s="10" t="s">
        <v>125</v>
      </c>
      <c r="E2432" s="13">
        <v>16.0</v>
      </c>
      <c r="F2432" s="16"/>
    </row>
    <row r="2433">
      <c r="A2433" s="20">
        <v>43883.0</v>
      </c>
      <c r="B2433" s="19">
        <v>0.042083333333333334</v>
      </c>
      <c r="C2433" s="10" t="s">
        <v>84</v>
      </c>
      <c r="D2433" s="10" t="s">
        <v>87</v>
      </c>
      <c r="E2433" s="13">
        <v>21.0</v>
      </c>
      <c r="F2433" s="13">
        <v>19.0</v>
      </c>
    </row>
    <row r="2434">
      <c r="A2434" s="20">
        <v>43883.0</v>
      </c>
      <c r="B2434" s="19">
        <v>0.04231481481481481</v>
      </c>
      <c r="C2434" s="10" t="s">
        <v>70</v>
      </c>
      <c r="D2434" s="10" t="s">
        <v>87</v>
      </c>
      <c r="E2434" s="13">
        <v>12.0</v>
      </c>
      <c r="F2434" s="13">
        <v>8.0</v>
      </c>
    </row>
    <row r="2435">
      <c r="A2435" s="20">
        <v>43883.0</v>
      </c>
      <c r="B2435" s="19">
        <v>0.042465277777777775</v>
      </c>
      <c r="C2435" s="10" t="s">
        <v>72</v>
      </c>
      <c r="D2435" s="10" t="s">
        <v>87</v>
      </c>
      <c r="E2435" s="13">
        <v>7.0</v>
      </c>
      <c r="F2435" s="13">
        <v>4.0</v>
      </c>
    </row>
    <row r="2436">
      <c r="A2436" s="20">
        <v>43883.0</v>
      </c>
      <c r="B2436" s="19">
        <v>0.042465277777777775</v>
      </c>
      <c r="C2436" s="10" t="s">
        <v>69</v>
      </c>
      <c r="D2436" s="10" t="s">
        <v>87</v>
      </c>
      <c r="E2436" s="13">
        <v>8.0</v>
      </c>
      <c r="F2436" s="13">
        <v>4.0</v>
      </c>
    </row>
    <row r="2437">
      <c r="A2437" s="20">
        <v>43883.0</v>
      </c>
      <c r="B2437" s="19">
        <v>0.042465277777777775</v>
      </c>
      <c r="C2437" s="10" t="s">
        <v>82</v>
      </c>
      <c r="D2437" s="10" t="s">
        <v>87</v>
      </c>
      <c r="E2437" s="13">
        <v>6.0</v>
      </c>
      <c r="F2437" s="13">
        <v>5.0</v>
      </c>
    </row>
    <row r="2438">
      <c r="A2438" s="20">
        <v>43883.0</v>
      </c>
      <c r="B2438" s="19">
        <v>0.04258101851851852</v>
      </c>
      <c r="C2438" s="10" t="s">
        <v>66</v>
      </c>
      <c r="D2438" s="10" t="s">
        <v>87</v>
      </c>
      <c r="E2438" s="13">
        <v>3.0</v>
      </c>
      <c r="F2438" s="13">
        <v>3.0</v>
      </c>
    </row>
    <row r="2439">
      <c r="A2439" s="20">
        <v>43883.0</v>
      </c>
      <c r="B2439" s="19">
        <v>0.042708333333333334</v>
      </c>
      <c r="C2439" s="10" t="s">
        <v>74</v>
      </c>
      <c r="D2439" s="10" t="s">
        <v>87</v>
      </c>
      <c r="E2439" s="13" t="s">
        <v>88</v>
      </c>
      <c r="F2439" s="13">
        <v>1.0</v>
      </c>
    </row>
    <row r="2440">
      <c r="A2440" s="20">
        <v>43883.0</v>
      </c>
      <c r="B2440" s="19">
        <v>0.04423611111111111</v>
      </c>
      <c r="C2440" s="10" t="s">
        <v>70</v>
      </c>
      <c r="D2440" s="10" t="s">
        <v>93</v>
      </c>
      <c r="E2440" s="13">
        <v>20.0</v>
      </c>
      <c r="F2440" s="13">
        <v>13.0</v>
      </c>
      <c r="J2440" s="10" t="s">
        <v>148</v>
      </c>
    </row>
    <row r="2441">
      <c r="A2441" s="20">
        <v>43883.0</v>
      </c>
      <c r="B2441" s="19">
        <v>0.044305555555555556</v>
      </c>
      <c r="C2441" s="10" t="s">
        <v>70</v>
      </c>
      <c r="D2441" s="10" t="s">
        <v>93</v>
      </c>
      <c r="E2441" s="13" t="s">
        <v>759</v>
      </c>
      <c r="F2441" s="13">
        <v>8.0</v>
      </c>
      <c r="J2441" s="10" t="s">
        <v>148</v>
      </c>
    </row>
    <row r="2442">
      <c r="A2442" s="20">
        <v>43883.0</v>
      </c>
      <c r="B2442" s="19">
        <v>0.04438657407407407</v>
      </c>
      <c r="C2442" s="10" t="s">
        <v>70</v>
      </c>
      <c r="D2442" s="10" t="s">
        <v>91</v>
      </c>
      <c r="E2442" s="13">
        <v>8.0</v>
      </c>
      <c r="F2442" s="16"/>
      <c r="H2442" s="10" t="s">
        <v>760</v>
      </c>
    </row>
    <row r="2443">
      <c r="A2443" s="20">
        <v>43883.0</v>
      </c>
      <c r="B2443" s="19">
        <v>0.04451388888888889</v>
      </c>
      <c r="C2443" s="10" t="s">
        <v>70</v>
      </c>
      <c r="D2443" s="10" t="s">
        <v>93</v>
      </c>
      <c r="E2443" s="13" t="s">
        <v>88</v>
      </c>
      <c r="F2443" s="13">
        <v>1.0</v>
      </c>
      <c r="J2443" s="10" t="s">
        <v>99</v>
      </c>
    </row>
    <row r="2444">
      <c r="A2444" s="20">
        <v>43883.0</v>
      </c>
      <c r="B2444" s="19">
        <v>0.04459490740740741</v>
      </c>
      <c r="C2444" s="10" t="s">
        <v>70</v>
      </c>
      <c r="D2444" s="10" t="s">
        <v>93</v>
      </c>
      <c r="E2444" s="13">
        <v>24.0</v>
      </c>
      <c r="F2444" s="13">
        <v>17.0</v>
      </c>
      <c r="J2444" s="10" t="s">
        <v>99</v>
      </c>
    </row>
    <row r="2445">
      <c r="A2445" s="20">
        <v>43883.0</v>
      </c>
      <c r="B2445" s="19">
        <v>0.04474537037037037</v>
      </c>
      <c r="C2445" s="10" t="s">
        <v>70</v>
      </c>
      <c r="D2445" s="10" t="s">
        <v>91</v>
      </c>
      <c r="E2445" s="13">
        <v>10.0</v>
      </c>
      <c r="F2445" s="16"/>
      <c r="H2445" s="10" t="s">
        <v>761</v>
      </c>
    </row>
    <row r="2446">
      <c r="A2446" s="20">
        <v>43883.0</v>
      </c>
      <c r="B2446" s="19">
        <v>0.045625</v>
      </c>
      <c r="C2446" s="10" t="s">
        <v>69</v>
      </c>
      <c r="D2446" s="10" t="s">
        <v>89</v>
      </c>
      <c r="E2446" s="13" t="s">
        <v>75</v>
      </c>
      <c r="F2446" s="13" t="s">
        <v>75</v>
      </c>
      <c r="J2446" s="10" t="s">
        <v>223</v>
      </c>
    </row>
    <row r="2447">
      <c r="A2447" s="20">
        <v>43883.0</v>
      </c>
      <c r="B2447" s="19">
        <v>0.045960648148148146</v>
      </c>
      <c r="C2447" s="10" t="s">
        <v>69</v>
      </c>
      <c r="D2447" s="10" t="s">
        <v>91</v>
      </c>
      <c r="E2447" s="13">
        <v>7.0</v>
      </c>
      <c r="F2447" s="16"/>
      <c r="H2447" s="10" t="s">
        <v>762</v>
      </c>
      <c r="J2447" s="10" t="s">
        <v>104</v>
      </c>
    </row>
    <row r="2448">
      <c r="A2448" s="20">
        <v>43883.0</v>
      </c>
      <c r="B2448" s="19">
        <v>0.04767361111111111</v>
      </c>
      <c r="C2448" s="10" t="s">
        <v>66</v>
      </c>
      <c r="D2448" s="10" t="s">
        <v>93</v>
      </c>
      <c r="E2448" s="13">
        <v>14.0</v>
      </c>
      <c r="F2448" s="13">
        <v>6.0</v>
      </c>
      <c r="J2448" s="10" t="s">
        <v>588</v>
      </c>
    </row>
    <row r="2449">
      <c r="A2449" s="20">
        <v>43883.0</v>
      </c>
      <c r="B2449" s="19">
        <v>0.04790509259259259</v>
      </c>
      <c r="C2449" s="10" t="s">
        <v>66</v>
      </c>
      <c r="D2449" s="10" t="s">
        <v>91</v>
      </c>
      <c r="E2449" s="13">
        <v>18.0</v>
      </c>
      <c r="F2449" s="16"/>
      <c r="H2449" s="10" t="s">
        <v>763</v>
      </c>
    </row>
    <row r="2450">
      <c r="A2450" s="20">
        <v>43883.0</v>
      </c>
      <c r="B2450" s="19">
        <v>0.04887731481481482</v>
      </c>
      <c r="C2450" s="10" t="s">
        <v>84</v>
      </c>
      <c r="D2450" s="10" t="s">
        <v>93</v>
      </c>
      <c r="E2450" s="13">
        <v>18.0</v>
      </c>
      <c r="F2450" s="13">
        <v>12.0</v>
      </c>
      <c r="J2450" s="10" t="s">
        <v>553</v>
      </c>
    </row>
    <row r="2451">
      <c r="A2451" s="20">
        <v>43883.0</v>
      </c>
      <c r="B2451" s="19">
        <v>0.04928240740740741</v>
      </c>
      <c r="C2451" s="10" t="s">
        <v>84</v>
      </c>
      <c r="D2451" s="10" t="s">
        <v>91</v>
      </c>
      <c r="E2451" s="13">
        <v>19.0</v>
      </c>
      <c r="F2451" s="16"/>
      <c r="H2451" s="10" t="s">
        <v>764</v>
      </c>
    </row>
    <row r="2452">
      <c r="A2452" s="20">
        <v>43883.0</v>
      </c>
      <c r="B2452" s="19">
        <v>0.04959490740740741</v>
      </c>
      <c r="C2452" s="10" t="s">
        <v>84</v>
      </c>
      <c r="D2452" s="10" t="s">
        <v>93</v>
      </c>
      <c r="E2452" s="13">
        <v>8.0</v>
      </c>
      <c r="F2452" s="13">
        <v>2.0</v>
      </c>
      <c r="J2452" s="10" t="s">
        <v>553</v>
      </c>
    </row>
    <row r="2453">
      <c r="A2453" s="20">
        <v>43883.0</v>
      </c>
      <c r="B2453" s="19">
        <v>0.05039351851851852</v>
      </c>
      <c r="C2453" s="10" t="s">
        <v>70</v>
      </c>
      <c r="D2453" s="10" t="s">
        <v>209</v>
      </c>
      <c r="E2453" s="13">
        <v>10.0</v>
      </c>
      <c r="F2453" s="13">
        <v>10.0</v>
      </c>
    </row>
    <row r="2454">
      <c r="A2454" s="20">
        <v>43883.0</v>
      </c>
      <c r="B2454" s="19">
        <v>0.05197916666666667</v>
      </c>
      <c r="C2454" s="10" t="s">
        <v>66</v>
      </c>
      <c r="D2454" s="10" t="s">
        <v>209</v>
      </c>
      <c r="E2454" s="13">
        <v>17.0</v>
      </c>
      <c r="F2454" s="13">
        <v>17.0</v>
      </c>
    </row>
    <row r="2455">
      <c r="A2455" s="20">
        <v>43883.0</v>
      </c>
      <c r="B2455" s="19">
        <v>0.05267361111111111</v>
      </c>
      <c r="C2455" s="10" t="s">
        <v>66</v>
      </c>
      <c r="D2455" s="10" t="s">
        <v>81</v>
      </c>
      <c r="E2455" s="13" t="s">
        <v>75</v>
      </c>
      <c r="F2455" s="13" t="s">
        <v>75</v>
      </c>
      <c r="J2455" s="10" t="s">
        <v>85</v>
      </c>
    </row>
    <row r="2456">
      <c r="A2456" s="20">
        <v>43883.0</v>
      </c>
      <c r="B2456" s="19">
        <v>0.05267361111111111</v>
      </c>
      <c r="C2456" s="10" t="s">
        <v>66</v>
      </c>
      <c r="D2456" s="10" t="s">
        <v>81</v>
      </c>
      <c r="E2456" s="13">
        <v>15.0</v>
      </c>
      <c r="F2456" s="13">
        <v>10.0</v>
      </c>
      <c r="J2456" s="10" t="s">
        <v>765</v>
      </c>
    </row>
    <row r="2457">
      <c r="A2457" s="20">
        <v>43883.0</v>
      </c>
      <c r="B2457" s="19">
        <v>0.052766203703703704</v>
      </c>
      <c r="C2457" s="10" t="s">
        <v>66</v>
      </c>
      <c r="D2457" s="10" t="s">
        <v>81</v>
      </c>
      <c r="E2457" s="13" t="s">
        <v>75</v>
      </c>
      <c r="F2457" s="13" t="s">
        <v>75</v>
      </c>
      <c r="J2457" s="10" t="s">
        <v>85</v>
      </c>
    </row>
    <row r="2458">
      <c r="A2458" s="20">
        <v>43883.0</v>
      </c>
      <c r="B2458" s="19">
        <v>0.052662037037037035</v>
      </c>
      <c r="C2458" s="10" t="s">
        <v>66</v>
      </c>
      <c r="D2458" s="10" t="s">
        <v>81</v>
      </c>
      <c r="E2458" s="13">
        <v>24.0</v>
      </c>
      <c r="F2458" s="13">
        <v>19.0</v>
      </c>
      <c r="J2458" s="10" t="s">
        <v>765</v>
      </c>
    </row>
    <row r="2459">
      <c r="A2459" s="20">
        <v>43883.0</v>
      </c>
      <c r="B2459" s="19">
        <v>0.0528125</v>
      </c>
      <c r="C2459" s="10" t="s">
        <v>66</v>
      </c>
      <c r="D2459" s="10" t="s">
        <v>81</v>
      </c>
      <c r="E2459" s="13" t="s">
        <v>75</v>
      </c>
      <c r="F2459" s="13" t="s">
        <v>75</v>
      </c>
      <c r="J2459" s="10" t="s">
        <v>85</v>
      </c>
    </row>
    <row r="2460">
      <c r="A2460" s="20">
        <v>43883.0</v>
      </c>
      <c r="B2460" s="19">
        <v>0.0528125</v>
      </c>
      <c r="C2460" s="10" t="s">
        <v>66</v>
      </c>
      <c r="D2460" s="10" t="s">
        <v>81</v>
      </c>
      <c r="E2460" s="13">
        <v>18.0</v>
      </c>
      <c r="F2460" s="13">
        <v>13.0</v>
      </c>
      <c r="J2460" s="10" t="s">
        <v>765</v>
      </c>
    </row>
    <row r="2461">
      <c r="A2461" s="20">
        <v>43883.0</v>
      </c>
      <c r="B2461" s="19">
        <v>0.05362268518518518</v>
      </c>
      <c r="C2461" s="10" t="s">
        <v>70</v>
      </c>
      <c r="D2461" s="10" t="s">
        <v>100</v>
      </c>
      <c r="E2461" s="13" t="s">
        <v>88</v>
      </c>
      <c r="F2461" s="13">
        <v>1.0</v>
      </c>
      <c r="J2461" s="10" t="s">
        <v>766</v>
      </c>
    </row>
    <row r="2462">
      <c r="A2462" s="20">
        <v>43883.0</v>
      </c>
      <c r="B2462" s="19">
        <v>0.05452546296296296</v>
      </c>
      <c r="C2462" s="10" t="s">
        <v>70</v>
      </c>
      <c r="D2462" s="10" t="s">
        <v>93</v>
      </c>
      <c r="E2462" s="13">
        <v>15.0</v>
      </c>
      <c r="F2462" s="13">
        <v>8.0</v>
      </c>
      <c r="J2462" s="10" t="s">
        <v>99</v>
      </c>
    </row>
    <row r="2463">
      <c r="A2463" s="20">
        <v>43883.0</v>
      </c>
      <c r="B2463" s="19">
        <v>0.05461805555555556</v>
      </c>
      <c r="C2463" s="10" t="s">
        <v>70</v>
      </c>
      <c r="D2463" s="10" t="s">
        <v>93</v>
      </c>
      <c r="E2463" s="13">
        <v>12.0</v>
      </c>
      <c r="F2463" s="13">
        <v>5.0</v>
      </c>
      <c r="J2463" s="10" t="s">
        <v>99</v>
      </c>
    </row>
    <row r="2464">
      <c r="A2464" s="20">
        <v>43883.0</v>
      </c>
      <c r="B2464" s="19">
        <v>0.05474537037037037</v>
      </c>
      <c r="C2464" s="10" t="s">
        <v>70</v>
      </c>
      <c r="D2464" s="10" t="s">
        <v>91</v>
      </c>
      <c r="E2464" s="13">
        <v>7.0</v>
      </c>
      <c r="F2464" s="16"/>
      <c r="H2464" s="10" t="s">
        <v>767</v>
      </c>
    </row>
    <row r="2465">
      <c r="A2465" s="20">
        <v>43883.0</v>
      </c>
      <c r="B2465" s="19">
        <v>0.05524305555555555</v>
      </c>
      <c r="C2465" s="10" t="s">
        <v>69</v>
      </c>
      <c r="D2465" s="10" t="s">
        <v>89</v>
      </c>
      <c r="E2465" s="13">
        <v>15.0</v>
      </c>
      <c r="F2465" s="13">
        <v>8.0</v>
      </c>
      <c r="J2465" s="10" t="s">
        <v>223</v>
      </c>
    </row>
    <row r="2466">
      <c r="A2466" s="20">
        <v>43883.0</v>
      </c>
      <c r="B2466" s="19">
        <v>0.055393518518518516</v>
      </c>
      <c r="C2466" s="10" t="s">
        <v>69</v>
      </c>
      <c r="D2466" s="10" t="s">
        <v>91</v>
      </c>
      <c r="E2466" s="13">
        <v>11.0</v>
      </c>
      <c r="F2466" s="16"/>
      <c r="H2466" s="10" t="s">
        <v>768</v>
      </c>
      <c r="I2466" s="10">
        <v>1.0</v>
      </c>
      <c r="J2466" s="10" t="s">
        <v>119</v>
      </c>
    </row>
    <row r="2467">
      <c r="A2467" s="20">
        <v>43883.0</v>
      </c>
      <c r="B2467" s="19">
        <v>0.05710648148148148</v>
      </c>
      <c r="C2467" s="10" t="s">
        <v>82</v>
      </c>
      <c r="D2467" s="10" t="s">
        <v>89</v>
      </c>
      <c r="E2467" s="13" t="s">
        <v>75</v>
      </c>
      <c r="F2467" s="13" t="s">
        <v>75</v>
      </c>
      <c r="J2467" s="10" t="s">
        <v>160</v>
      </c>
    </row>
    <row r="2468">
      <c r="A2468" s="20">
        <v>43883.0</v>
      </c>
      <c r="B2468" s="19">
        <v>0.05710648148148148</v>
      </c>
      <c r="C2468" s="10" t="s">
        <v>82</v>
      </c>
      <c r="D2468" s="10" t="s">
        <v>89</v>
      </c>
      <c r="E2468" s="13">
        <v>15.0</v>
      </c>
      <c r="F2468" s="13">
        <v>7.0</v>
      </c>
      <c r="J2468" s="10" t="s">
        <v>394</v>
      </c>
    </row>
    <row r="2469">
      <c r="A2469" s="20">
        <v>43883.0</v>
      </c>
      <c r="B2469" s="19">
        <v>0.05717592592592593</v>
      </c>
      <c r="C2469" s="10" t="s">
        <v>82</v>
      </c>
      <c r="D2469" s="10" t="s">
        <v>89</v>
      </c>
      <c r="E2469" s="13" t="s">
        <v>75</v>
      </c>
      <c r="F2469" s="13" t="s">
        <v>75</v>
      </c>
      <c r="J2469" s="10" t="s">
        <v>160</v>
      </c>
    </row>
    <row r="2470">
      <c r="A2470" s="20">
        <v>43883.0</v>
      </c>
      <c r="B2470" s="19">
        <v>0.05717592592592593</v>
      </c>
      <c r="C2470" s="10" t="s">
        <v>82</v>
      </c>
      <c r="D2470" s="10" t="s">
        <v>89</v>
      </c>
      <c r="E2470" s="13">
        <v>14.0</v>
      </c>
      <c r="F2470" s="13">
        <v>6.0</v>
      </c>
      <c r="J2470" s="10" t="s">
        <v>394</v>
      </c>
    </row>
    <row r="2471">
      <c r="A2471" s="20">
        <v>43883.0</v>
      </c>
      <c r="B2471" s="19">
        <v>0.05724537037037037</v>
      </c>
      <c r="C2471" s="10" t="s">
        <v>82</v>
      </c>
      <c r="D2471" s="10" t="s">
        <v>89</v>
      </c>
      <c r="E2471" s="13" t="s">
        <v>75</v>
      </c>
      <c r="F2471" s="13" t="s">
        <v>75</v>
      </c>
      <c r="J2471" s="10" t="s">
        <v>160</v>
      </c>
    </row>
    <row r="2472">
      <c r="A2472" s="20">
        <v>43883.0</v>
      </c>
      <c r="B2472" s="19">
        <v>0.05724537037037037</v>
      </c>
      <c r="C2472" s="10" t="s">
        <v>82</v>
      </c>
      <c r="D2472" s="10" t="s">
        <v>89</v>
      </c>
      <c r="E2472" s="13">
        <v>14.0</v>
      </c>
      <c r="F2472" s="13">
        <v>6.0</v>
      </c>
      <c r="J2472" s="10" t="s">
        <v>394</v>
      </c>
    </row>
    <row r="2473">
      <c r="A2473" s="20">
        <v>43883.0</v>
      </c>
      <c r="B2473" s="19">
        <v>0.05753472222222222</v>
      </c>
      <c r="C2473" s="10" t="s">
        <v>82</v>
      </c>
      <c r="D2473" s="10" t="s">
        <v>91</v>
      </c>
      <c r="E2473" s="13">
        <v>6.0</v>
      </c>
      <c r="F2473" s="16"/>
      <c r="H2473" s="10" t="s">
        <v>769</v>
      </c>
    </row>
    <row r="2474">
      <c r="A2474" s="20">
        <v>43883.0</v>
      </c>
      <c r="B2474" s="19">
        <v>0.0581712962962963</v>
      </c>
      <c r="C2474" s="10" t="s">
        <v>72</v>
      </c>
      <c r="D2474" s="10" t="s">
        <v>93</v>
      </c>
      <c r="E2474" s="13">
        <v>17.0</v>
      </c>
      <c r="F2474" s="13">
        <v>11.0</v>
      </c>
      <c r="J2474" s="10" t="s">
        <v>136</v>
      </c>
    </row>
    <row r="2475">
      <c r="A2475" s="20">
        <v>43883.0</v>
      </c>
      <c r="B2475" s="19">
        <v>0.058194444444444444</v>
      </c>
      <c r="C2475" s="10" t="s">
        <v>72</v>
      </c>
      <c r="D2475" s="10" t="s">
        <v>93</v>
      </c>
      <c r="E2475" s="13" t="s">
        <v>75</v>
      </c>
      <c r="F2475" s="13" t="s">
        <v>75</v>
      </c>
      <c r="J2475" s="10" t="s">
        <v>136</v>
      </c>
    </row>
    <row r="2476">
      <c r="A2476" s="20">
        <v>43883.0</v>
      </c>
      <c r="B2476" s="19">
        <v>0.05824074074074074</v>
      </c>
      <c r="C2476" s="10" t="s">
        <v>72</v>
      </c>
      <c r="D2476" s="10" t="s">
        <v>93</v>
      </c>
      <c r="E2476" s="13">
        <v>16.0</v>
      </c>
      <c r="F2476" s="13">
        <v>10.0</v>
      </c>
      <c r="J2476" s="10" t="s">
        <v>136</v>
      </c>
    </row>
    <row r="2477">
      <c r="A2477" s="20">
        <v>43883.0</v>
      </c>
      <c r="B2477" s="19">
        <v>0.05834490740740741</v>
      </c>
      <c r="C2477" s="10" t="s">
        <v>72</v>
      </c>
      <c r="D2477" s="10" t="s">
        <v>91</v>
      </c>
      <c r="E2477" s="13">
        <v>8.0</v>
      </c>
      <c r="F2477" s="16"/>
      <c r="H2477" s="10" t="s">
        <v>770</v>
      </c>
    </row>
    <row r="2478">
      <c r="A2478" s="20">
        <v>43883.0</v>
      </c>
      <c r="B2478" s="19">
        <v>0.05841435185185185</v>
      </c>
      <c r="C2478" s="10" t="s">
        <v>72</v>
      </c>
      <c r="D2478" s="10" t="s">
        <v>91</v>
      </c>
      <c r="E2478" s="13">
        <v>9.0</v>
      </c>
      <c r="F2478" s="16"/>
      <c r="H2478" s="10" t="s">
        <v>771</v>
      </c>
    </row>
    <row r="2479">
      <c r="A2479" s="20">
        <v>43883.0</v>
      </c>
      <c r="B2479" s="19">
        <v>0.059930555555555556</v>
      </c>
      <c r="C2479" s="10" t="s">
        <v>84</v>
      </c>
      <c r="D2479" s="10" t="s">
        <v>93</v>
      </c>
      <c r="E2479" s="13">
        <v>18.0</v>
      </c>
      <c r="F2479" s="13">
        <v>12.0</v>
      </c>
      <c r="J2479" s="10" t="s">
        <v>643</v>
      </c>
    </row>
    <row r="2480">
      <c r="A2480" s="20">
        <v>43883.0</v>
      </c>
      <c r="B2480" s="19">
        <v>0.059930555555555556</v>
      </c>
      <c r="C2480" s="10" t="s">
        <v>84</v>
      </c>
      <c r="D2480" s="10" t="s">
        <v>93</v>
      </c>
      <c r="E2480" s="13" t="s">
        <v>68</v>
      </c>
      <c r="F2480" s="13">
        <v>20.0</v>
      </c>
      <c r="G2480" s="10" t="s">
        <v>137</v>
      </c>
      <c r="J2480" s="10" t="s">
        <v>160</v>
      </c>
    </row>
    <row r="2481">
      <c r="A2481" s="20">
        <v>43883.0</v>
      </c>
      <c r="B2481" s="19">
        <v>0.06027777777777778</v>
      </c>
      <c r="C2481" s="10" t="s">
        <v>84</v>
      </c>
      <c r="D2481" s="10" t="s">
        <v>91</v>
      </c>
      <c r="E2481" s="13">
        <v>19.0</v>
      </c>
      <c r="F2481" s="16"/>
      <c r="H2481" s="10" t="s">
        <v>772</v>
      </c>
    </row>
    <row r="2482">
      <c r="A2482" s="20">
        <v>43883.0</v>
      </c>
      <c r="B2482" s="19">
        <v>0.060439814814814814</v>
      </c>
      <c r="C2482" s="10" t="s">
        <v>84</v>
      </c>
      <c r="D2482" s="10" t="s">
        <v>93</v>
      </c>
      <c r="E2482" s="13">
        <v>15.0</v>
      </c>
      <c r="F2482" s="13">
        <v>9.0</v>
      </c>
      <c r="J2482" s="10" t="s">
        <v>643</v>
      </c>
    </row>
    <row r="2483">
      <c r="A2483" s="20">
        <v>43883.0</v>
      </c>
      <c r="B2483" s="19">
        <v>0.060439814814814814</v>
      </c>
      <c r="C2483" s="10" t="s">
        <v>84</v>
      </c>
      <c r="D2483" s="10" t="s">
        <v>93</v>
      </c>
      <c r="E2483" s="13" t="s">
        <v>75</v>
      </c>
      <c r="F2483" s="13" t="s">
        <v>75</v>
      </c>
      <c r="J2483" s="10" t="s">
        <v>160</v>
      </c>
    </row>
    <row r="2484">
      <c r="A2484" s="20">
        <v>43883.0</v>
      </c>
      <c r="B2484" s="19">
        <v>0.06054398148148148</v>
      </c>
      <c r="C2484" s="10" t="s">
        <v>84</v>
      </c>
      <c r="D2484" s="10" t="s">
        <v>91</v>
      </c>
      <c r="E2484" s="13">
        <v>15.0</v>
      </c>
      <c r="F2484" s="16"/>
      <c r="H2484" s="10" t="s">
        <v>773</v>
      </c>
    </row>
    <row r="2485">
      <c r="A2485" s="20">
        <v>43883.0</v>
      </c>
      <c r="B2485" s="19">
        <v>0.06122685185185185</v>
      </c>
      <c r="C2485" s="10" t="s">
        <v>84</v>
      </c>
      <c r="D2485" s="10" t="s">
        <v>100</v>
      </c>
      <c r="E2485" s="13">
        <v>10.0</v>
      </c>
      <c r="F2485" s="13">
        <v>8.0</v>
      </c>
      <c r="H2485" s="10" t="s">
        <v>774</v>
      </c>
      <c r="J2485" s="10" t="s">
        <v>766</v>
      </c>
    </row>
    <row r="2486">
      <c r="A2486" s="20">
        <v>43883.0</v>
      </c>
      <c r="B2486" s="19">
        <v>0.06358796296296296</v>
      </c>
      <c r="C2486" s="10" t="s">
        <v>72</v>
      </c>
      <c r="D2486" s="10" t="s">
        <v>91</v>
      </c>
      <c r="E2486" s="13">
        <v>3.0</v>
      </c>
      <c r="F2486" s="16"/>
      <c r="H2486" s="10" t="s">
        <v>140</v>
      </c>
      <c r="J2486" s="10" t="s">
        <v>141</v>
      </c>
    </row>
    <row r="2487">
      <c r="A2487" s="20">
        <v>43883.0</v>
      </c>
      <c r="B2487" s="19">
        <v>0.06430555555555556</v>
      </c>
      <c r="C2487" s="10" t="s">
        <v>70</v>
      </c>
      <c r="D2487" s="10" t="s">
        <v>195</v>
      </c>
      <c r="E2487" s="13">
        <v>17.0</v>
      </c>
      <c r="F2487" s="13">
        <v>17.0</v>
      </c>
      <c r="J2487" s="10" t="s">
        <v>775</v>
      </c>
    </row>
    <row r="2488">
      <c r="A2488" s="20">
        <v>43883.0</v>
      </c>
      <c r="B2488" s="19">
        <v>0.06482638888888889</v>
      </c>
      <c r="C2488" s="10" t="s">
        <v>69</v>
      </c>
      <c r="D2488" s="10" t="s">
        <v>120</v>
      </c>
      <c r="E2488" s="13">
        <v>11.0</v>
      </c>
      <c r="F2488" s="16"/>
      <c r="J2488" s="10" t="s">
        <v>776</v>
      </c>
    </row>
    <row r="2489">
      <c r="A2489" s="20">
        <v>43883.0</v>
      </c>
      <c r="B2489" s="19">
        <v>0.06640046296296297</v>
      </c>
      <c r="C2489" s="10" t="s">
        <v>72</v>
      </c>
      <c r="D2489" s="10" t="s">
        <v>93</v>
      </c>
      <c r="E2489" s="13">
        <v>11.0</v>
      </c>
      <c r="F2489" s="13">
        <v>5.0</v>
      </c>
      <c r="J2489" s="10" t="s">
        <v>136</v>
      </c>
    </row>
    <row r="2490">
      <c r="A2490" s="20">
        <v>43883.0</v>
      </c>
      <c r="B2490" s="19">
        <v>0.06645833333333333</v>
      </c>
      <c r="C2490" s="10" t="s">
        <v>72</v>
      </c>
      <c r="D2490" s="10" t="s">
        <v>93</v>
      </c>
      <c r="E2490" s="13">
        <v>24.0</v>
      </c>
      <c r="F2490" s="13">
        <v>18.0</v>
      </c>
      <c r="J2490" s="10" t="s">
        <v>136</v>
      </c>
    </row>
    <row r="2491">
      <c r="A2491" s="20">
        <v>43883.0</v>
      </c>
      <c r="B2491" s="19">
        <v>0.06655092592592593</v>
      </c>
      <c r="C2491" s="10" t="s">
        <v>72</v>
      </c>
      <c r="D2491" s="10" t="s">
        <v>91</v>
      </c>
      <c r="E2491" s="13">
        <v>9.0</v>
      </c>
      <c r="F2491" s="16"/>
      <c r="H2491" s="10" t="s">
        <v>777</v>
      </c>
    </row>
    <row r="2492">
      <c r="A2492" s="20">
        <v>43883.0</v>
      </c>
      <c r="B2492" s="19">
        <v>0.06666666666666667</v>
      </c>
      <c r="C2492" s="10" t="s">
        <v>72</v>
      </c>
      <c r="D2492" s="10" t="s">
        <v>93</v>
      </c>
      <c r="E2492" s="13">
        <v>23.0</v>
      </c>
      <c r="F2492" s="13">
        <v>17.0</v>
      </c>
      <c r="J2492" s="10" t="s">
        <v>136</v>
      </c>
    </row>
    <row r="2493">
      <c r="A2493" s="20">
        <v>43883.0</v>
      </c>
      <c r="B2493" s="19">
        <v>0.06671296296296296</v>
      </c>
      <c r="C2493" s="10" t="s">
        <v>72</v>
      </c>
      <c r="D2493" s="10" t="s">
        <v>91</v>
      </c>
      <c r="E2493" s="13">
        <v>10.0</v>
      </c>
      <c r="F2493" s="16"/>
      <c r="H2493" s="10" t="s">
        <v>778</v>
      </c>
      <c r="I2493" s="10">
        <v>1.0</v>
      </c>
      <c r="J2493" s="10" t="s">
        <v>119</v>
      </c>
    </row>
    <row r="2494">
      <c r="A2494" s="20">
        <v>43883.0</v>
      </c>
      <c r="B2494" s="19">
        <v>0.06701388888888889</v>
      </c>
      <c r="C2494" s="10" t="s">
        <v>72</v>
      </c>
      <c r="D2494" s="10" t="s">
        <v>93</v>
      </c>
      <c r="E2494" s="13" t="s">
        <v>75</v>
      </c>
      <c r="F2494" s="13" t="s">
        <v>75</v>
      </c>
      <c r="J2494" s="10" t="s">
        <v>136</v>
      </c>
    </row>
    <row r="2495">
      <c r="A2495" s="20">
        <v>43883.0</v>
      </c>
      <c r="B2495" s="19">
        <v>0.06755787037037037</v>
      </c>
      <c r="C2495" s="10" t="s">
        <v>74</v>
      </c>
      <c r="D2495" s="10" t="s">
        <v>76</v>
      </c>
      <c r="E2495" s="13" t="s">
        <v>75</v>
      </c>
      <c r="F2495" s="13" t="s">
        <v>75</v>
      </c>
      <c r="J2495" s="10" t="s">
        <v>779</v>
      </c>
    </row>
    <row r="2496">
      <c r="A2496" s="20">
        <v>43883.0</v>
      </c>
      <c r="B2496" s="19">
        <v>0.06780092592592593</v>
      </c>
      <c r="C2496" s="10" t="s">
        <v>66</v>
      </c>
      <c r="D2496" s="10" t="s">
        <v>91</v>
      </c>
      <c r="E2496" s="13">
        <v>4.0</v>
      </c>
      <c r="F2496" s="16"/>
      <c r="J2496" s="10" t="s">
        <v>780</v>
      </c>
    </row>
    <row r="2497">
      <c r="A2497" s="20">
        <v>43883.0</v>
      </c>
      <c r="B2497" s="19">
        <v>0.06855324074074073</v>
      </c>
      <c r="C2497" s="10" t="s">
        <v>66</v>
      </c>
      <c r="D2497" s="10" t="s">
        <v>93</v>
      </c>
      <c r="E2497" s="13" t="s">
        <v>75</v>
      </c>
      <c r="F2497" s="13" t="s">
        <v>75</v>
      </c>
      <c r="J2497" s="10" t="s">
        <v>85</v>
      </c>
    </row>
    <row r="2498">
      <c r="A2498" s="20">
        <v>43883.0</v>
      </c>
      <c r="B2498" s="19">
        <v>0.06855324074074073</v>
      </c>
      <c r="C2498" s="10" t="s">
        <v>66</v>
      </c>
      <c r="D2498" s="10" t="s">
        <v>93</v>
      </c>
      <c r="E2498" s="13">
        <v>15.0</v>
      </c>
      <c r="F2498" s="13">
        <v>7.0</v>
      </c>
      <c r="J2498" s="10" t="s">
        <v>781</v>
      </c>
    </row>
    <row r="2499">
      <c r="A2499" s="20">
        <v>43883.0</v>
      </c>
      <c r="B2499" s="19">
        <v>0.06866898148148148</v>
      </c>
      <c r="C2499" s="10" t="s">
        <v>66</v>
      </c>
      <c r="D2499" s="10" t="s">
        <v>93</v>
      </c>
      <c r="E2499" s="13" t="s">
        <v>75</v>
      </c>
      <c r="F2499" s="13" t="s">
        <v>75</v>
      </c>
      <c r="J2499" s="10" t="s">
        <v>85</v>
      </c>
    </row>
    <row r="2500">
      <c r="A2500" s="20">
        <v>43883.0</v>
      </c>
      <c r="B2500" s="19">
        <v>0.06866898148148148</v>
      </c>
      <c r="C2500" s="10" t="s">
        <v>66</v>
      </c>
      <c r="D2500" s="10" t="s">
        <v>93</v>
      </c>
      <c r="E2500" s="13">
        <v>24.0</v>
      </c>
      <c r="F2500" s="13">
        <v>16.0</v>
      </c>
      <c r="J2500" s="10" t="s">
        <v>781</v>
      </c>
    </row>
    <row r="2501">
      <c r="A2501" s="20">
        <v>43883.0</v>
      </c>
      <c r="B2501" s="19">
        <v>0.06880787037037037</v>
      </c>
      <c r="C2501" s="10" t="s">
        <v>66</v>
      </c>
      <c r="D2501" s="10" t="s">
        <v>91</v>
      </c>
      <c r="E2501" s="13">
        <v>21.0</v>
      </c>
      <c r="F2501" s="16"/>
      <c r="H2501" s="10" t="s">
        <v>782</v>
      </c>
    </row>
    <row r="2502">
      <c r="A2502" s="20">
        <v>43883.0</v>
      </c>
      <c r="B2502" s="19">
        <v>0.06892361111111112</v>
      </c>
      <c r="C2502" s="10" t="s">
        <v>66</v>
      </c>
      <c r="D2502" s="10" t="s">
        <v>91</v>
      </c>
      <c r="E2502" s="13">
        <v>17.0</v>
      </c>
      <c r="F2502" s="16"/>
      <c r="H2502" s="10" t="s">
        <v>783</v>
      </c>
      <c r="I2502" s="10">
        <v>1.0</v>
      </c>
      <c r="J2502" s="10" t="s">
        <v>119</v>
      </c>
    </row>
    <row r="2503">
      <c r="A2503" s="20">
        <v>43883.0</v>
      </c>
      <c r="B2503" s="19">
        <v>0.06930555555555555</v>
      </c>
      <c r="C2503" s="10" t="s">
        <v>66</v>
      </c>
      <c r="D2503" s="10" t="s">
        <v>784</v>
      </c>
      <c r="E2503" s="13" t="s">
        <v>68</v>
      </c>
      <c r="F2503" s="13">
        <v>20.0</v>
      </c>
    </row>
    <row r="2504">
      <c r="A2504" s="20">
        <v>43883.0</v>
      </c>
      <c r="B2504" s="19">
        <v>0.06971064814814815</v>
      </c>
      <c r="C2504" s="10" t="s">
        <v>84</v>
      </c>
      <c r="D2504" s="10" t="s">
        <v>93</v>
      </c>
      <c r="E2504" s="13" t="s">
        <v>75</v>
      </c>
      <c r="F2504" s="13" t="s">
        <v>75</v>
      </c>
      <c r="J2504" s="10" t="s">
        <v>160</v>
      </c>
    </row>
    <row r="2505">
      <c r="A2505" s="20">
        <v>43883.0</v>
      </c>
      <c r="B2505" s="19">
        <v>0.06971064814814815</v>
      </c>
      <c r="C2505" s="10" t="s">
        <v>84</v>
      </c>
      <c r="D2505" s="10" t="s">
        <v>93</v>
      </c>
      <c r="E2505" s="13">
        <v>13.0</v>
      </c>
      <c r="F2505" s="13">
        <v>7.0</v>
      </c>
      <c r="J2505" s="10" t="s">
        <v>643</v>
      </c>
    </row>
    <row r="2506">
      <c r="A2506" s="20">
        <v>43883.0</v>
      </c>
      <c r="B2506" s="19">
        <v>0.07012731481481481</v>
      </c>
      <c r="C2506" s="10" t="s">
        <v>66</v>
      </c>
      <c r="D2506" s="10" t="s">
        <v>120</v>
      </c>
      <c r="E2506" s="13">
        <v>13.0</v>
      </c>
      <c r="F2506" s="16"/>
      <c r="J2506" s="10" t="s">
        <v>785</v>
      </c>
    </row>
    <row r="2507">
      <c r="A2507" s="20">
        <v>43883.0</v>
      </c>
      <c r="B2507" s="19">
        <v>0.07017361111111112</v>
      </c>
      <c r="C2507" s="10" t="s">
        <v>84</v>
      </c>
      <c r="D2507" s="10" t="s">
        <v>91</v>
      </c>
      <c r="E2507" s="13">
        <v>14.0</v>
      </c>
      <c r="F2507" s="16"/>
      <c r="H2507" s="10" t="s">
        <v>786</v>
      </c>
    </row>
    <row r="2508">
      <c r="A2508" s="20">
        <v>43883.0</v>
      </c>
      <c r="B2508" s="19">
        <v>0.07032407407407408</v>
      </c>
      <c r="C2508" s="10" t="s">
        <v>84</v>
      </c>
      <c r="D2508" s="10" t="s">
        <v>93</v>
      </c>
      <c r="E2508" s="13" t="s">
        <v>75</v>
      </c>
      <c r="F2508" s="13" t="s">
        <v>75</v>
      </c>
      <c r="J2508" s="10" t="s">
        <v>160</v>
      </c>
    </row>
    <row r="2509">
      <c r="A2509" s="20">
        <v>43883.0</v>
      </c>
      <c r="B2509" s="19">
        <v>0.07032407407407408</v>
      </c>
      <c r="C2509" s="10" t="s">
        <v>84</v>
      </c>
      <c r="D2509" s="10" t="s">
        <v>93</v>
      </c>
      <c r="E2509" s="13" t="s">
        <v>75</v>
      </c>
      <c r="F2509" s="13" t="s">
        <v>75</v>
      </c>
      <c r="J2509" s="10" t="s">
        <v>643</v>
      </c>
    </row>
    <row r="2510">
      <c r="A2510" s="20">
        <v>43883.0</v>
      </c>
      <c r="B2510" s="19">
        <v>0.07736111111111112</v>
      </c>
      <c r="C2510" s="10" t="s">
        <v>84</v>
      </c>
      <c r="D2510" s="10" t="s">
        <v>91</v>
      </c>
      <c r="E2510" s="13">
        <v>8.0</v>
      </c>
      <c r="F2510" s="16"/>
      <c r="H2510" s="10" t="s">
        <v>787</v>
      </c>
      <c r="I2510" s="10">
        <v>1.0</v>
      </c>
      <c r="J2510" s="10" t="s">
        <v>119</v>
      </c>
    </row>
    <row r="2511">
      <c r="A2511" s="20">
        <v>43883.0</v>
      </c>
      <c r="B2511" s="19">
        <v>0.07171296296296296</v>
      </c>
      <c r="C2511" s="10" t="s">
        <v>84</v>
      </c>
      <c r="D2511" s="10" t="s">
        <v>100</v>
      </c>
      <c r="E2511" s="13">
        <v>14.0</v>
      </c>
      <c r="F2511" s="13">
        <v>12.0</v>
      </c>
      <c r="H2511" s="10" t="s">
        <v>788</v>
      </c>
      <c r="J2511" s="10" t="s">
        <v>766</v>
      </c>
    </row>
    <row r="2512">
      <c r="A2512" s="20">
        <v>43883.0</v>
      </c>
      <c r="B2512" s="19">
        <v>0.07274305555555556</v>
      </c>
      <c r="C2512" s="10" t="s">
        <v>84</v>
      </c>
      <c r="D2512" s="10" t="s">
        <v>209</v>
      </c>
      <c r="E2512" s="13">
        <v>10.0</v>
      </c>
      <c r="F2512" s="13">
        <v>7.0</v>
      </c>
      <c r="J2512" s="10" t="s">
        <v>86</v>
      </c>
    </row>
    <row r="2513">
      <c r="A2513" s="20">
        <v>43883.0</v>
      </c>
      <c r="B2513" s="19">
        <v>0.07274305555555556</v>
      </c>
      <c r="C2513" s="10" t="s">
        <v>84</v>
      </c>
      <c r="D2513" s="10" t="s">
        <v>209</v>
      </c>
      <c r="E2513" s="13" t="s">
        <v>75</v>
      </c>
      <c r="F2513" s="13" t="s">
        <v>75</v>
      </c>
      <c r="J2513" s="10" t="s">
        <v>85</v>
      </c>
    </row>
    <row r="2514">
      <c r="A2514" s="20">
        <v>43883.0</v>
      </c>
      <c r="B2514" s="19">
        <v>0.07346064814814815</v>
      </c>
      <c r="C2514" s="10" t="s">
        <v>82</v>
      </c>
      <c r="D2514" s="10" t="s">
        <v>789</v>
      </c>
      <c r="E2514" s="13">
        <v>2.0</v>
      </c>
      <c r="F2514" s="13">
        <v>2.0</v>
      </c>
      <c r="J2514" s="10" t="s">
        <v>790</v>
      </c>
    </row>
    <row r="2515">
      <c r="A2515" s="20">
        <v>43883.0</v>
      </c>
      <c r="B2515" s="19">
        <v>0.07456018518518519</v>
      </c>
      <c r="C2515" s="10" t="s">
        <v>70</v>
      </c>
      <c r="D2515" s="10" t="s">
        <v>79</v>
      </c>
      <c r="E2515" s="13">
        <v>15.0</v>
      </c>
      <c r="F2515" s="13">
        <v>10.0</v>
      </c>
    </row>
    <row r="2516">
      <c r="A2516" s="20">
        <v>43883.0</v>
      </c>
      <c r="B2516" s="19">
        <v>0.07493055555555556</v>
      </c>
      <c r="C2516" s="10" t="s">
        <v>70</v>
      </c>
      <c r="D2516" s="10" t="s">
        <v>93</v>
      </c>
      <c r="E2516" s="13" t="s">
        <v>68</v>
      </c>
      <c r="F2516" s="13">
        <v>20.0</v>
      </c>
      <c r="G2516" s="10" t="s">
        <v>137</v>
      </c>
      <c r="J2516" s="10" t="s">
        <v>148</v>
      </c>
    </row>
    <row r="2517">
      <c r="A2517" s="20">
        <v>43883.0</v>
      </c>
      <c r="B2517" s="19">
        <v>0.07506944444444444</v>
      </c>
      <c r="C2517" s="10" t="s">
        <v>70</v>
      </c>
      <c r="D2517" s="10" t="s">
        <v>91</v>
      </c>
      <c r="E2517" s="13">
        <v>18.0</v>
      </c>
      <c r="F2517" s="16"/>
      <c r="H2517" s="10" t="s">
        <v>791</v>
      </c>
    </row>
    <row r="2518">
      <c r="A2518" s="20">
        <v>43883.0</v>
      </c>
      <c r="B2518" s="19">
        <v>0.07533564814814815</v>
      </c>
      <c r="C2518" s="10" t="s">
        <v>70</v>
      </c>
      <c r="D2518" s="10" t="s">
        <v>93</v>
      </c>
      <c r="E2518" s="13">
        <v>10.0</v>
      </c>
      <c r="F2518" s="13">
        <v>3.0</v>
      </c>
      <c r="J2518" s="10" t="s">
        <v>148</v>
      </c>
    </row>
    <row r="2519">
      <c r="A2519" s="20">
        <v>43883.0</v>
      </c>
      <c r="B2519" s="19">
        <v>0.0759375</v>
      </c>
      <c r="C2519" s="10" t="s">
        <v>69</v>
      </c>
      <c r="D2519" s="10" t="s">
        <v>89</v>
      </c>
      <c r="E2519" s="13" t="s">
        <v>88</v>
      </c>
      <c r="F2519" s="13">
        <v>1.0</v>
      </c>
      <c r="J2519" s="10" t="s">
        <v>85</v>
      </c>
    </row>
    <row r="2520">
      <c r="A2520" s="20">
        <v>43883.0</v>
      </c>
      <c r="B2520" s="19">
        <v>0.0759375</v>
      </c>
      <c r="C2520" s="10" t="s">
        <v>69</v>
      </c>
      <c r="D2520" s="10" t="s">
        <v>89</v>
      </c>
      <c r="E2520" s="13">
        <v>11.0</v>
      </c>
      <c r="F2520" s="13">
        <v>4.0</v>
      </c>
      <c r="J2520" s="10" t="s">
        <v>792</v>
      </c>
    </row>
    <row r="2521">
      <c r="A2521" s="20">
        <v>43883.0</v>
      </c>
      <c r="B2521" s="19">
        <v>0.07666666666666666</v>
      </c>
      <c r="C2521" s="10" t="s">
        <v>69</v>
      </c>
      <c r="D2521" s="10" t="s">
        <v>89</v>
      </c>
      <c r="E2521" s="13" t="s">
        <v>75</v>
      </c>
      <c r="F2521" s="13" t="s">
        <v>75</v>
      </c>
      <c r="J2521" s="10" t="s">
        <v>223</v>
      </c>
    </row>
    <row r="2522">
      <c r="A2522" s="20">
        <v>43883.0</v>
      </c>
      <c r="B2522" s="19">
        <v>0.07672453703703704</v>
      </c>
      <c r="C2522" s="10" t="s">
        <v>69</v>
      </c>
      <c r="D2522" s="10" t="s">
        <v>91</v>
      </c>
      <c r="E2522" s="13">
        <v>11.0</v>
      </c>
      <c r="F2522" s="16"/>
      <c r="H2522" s="10" t="s">
        <v>793</v>
      </c>
    </row>
    <row r="2523">
      <c r="A2523" s="20">
        <v>43883.0</v>
      </c>
      <c r="B2523" s="19">
        <v>0.0770949074074074</v>
      </c>
      <c r="C2523" s="10" t="s">
        <v>82</v>
      </c>
      <c r="D2523" s="10" t="s">
        <v>89</v>
      </c>
      <c r="E2523" s="13" t="s">
        <v>75</v>
      </c>
      <c r="F2523" s="13" t="s">
        <v>75</v>
      </c>
      <c r="J2523" s="10" t="s">
        <v>160</v>
      </c>
    </row>
    <row r="2524">
      <c r="A2524" s="20">
        <v>43883.0</v>
      </c>
      <c r="B2524" s="19">
        <v>0.0770949074074074</v>
      </c>
      <c r="C2524" s="10" t="s">
        <v>82</v>
      </c>
      <c r="D2524" s="10" t="s">
        <v>89</v>
      </c>
      <c r="E2524" s="13">
        <v>10.0</v>
      </c>
      <c r="F2524" s="13">
        <v>2.0</v>
      </c>
      <c r="J2524" s="10" t="s">
        <v>529</v>
      </c>
    </row>
    <row r="2525">
      <c r="A2525" s="20">
        <v>43883.0</v>
      </c>
      <c r="B2525" s="19">
        <v>0.07803240740740741</v>
      </c>
      <c r="C2525" s="10" t="s">
        <v>72</v>
      </c>
      <c r="D2525" s="10" t="s">
        <v>93</v>
      </c>
      <c r="E2525" s="13">
        <v>14.0</v>
      </c>
      <c r="F2525" s="13">
        <v>8.0</v>
      </c>
      <c r="J2525" s="10" t="s">
        <v>136</v>
      </c>
    </row>
    <row r="2526">
      <c r="A2526" s="20">
        <v>43883.0</v>
      </c>
      <c r="B2526" s="19">
        <v>0.07805555555555556</v>
      </c>
      <c r="C2526" s="10" t="s">
        <v>72</v>
      </c>
      <c r="D2526" s="10" t="s">
        <v>93</v>
      </c>
      <c r="E2526" s="13" t="s">
        <v>68</v>
      </c>
      <c r="F2526" s="13">
        <v>20.0</v>
      </c>
      <c r="G2526" s="10" t="s">
        <v>137</v>
      </c>
      <c r="J2526" s="10" t="s">
        <v>136</v>
      </c>
    </row>
    <row r="2527">
      <c r="A2527" s="20">
        <v>43883.0</v>
      </c>
      <c r="B2527" s="19">
        <v>0.07820601851851852</v>
      </c>
      <c r="C2527" s="10" t="s">
        <v>72</v>
      </c>
      <c r="D2527" s="10" t="s">
        <v>91</v>
      </c>
      <c r="E2527" s="13">
        <v>9.0</v>
      </c>
      <c r="F2527" s="16"/>
      <c r="H2527" s="10" t="s">
        <v>794</v>
      </c>
    </row>
    <row r="2528">
      <c r="A2528" s="20">
        <v>43883.0</v>
      </c>
      <c r="B2528" s="19">
        <v>0.07827546296296296</v>
      </c>
      <c r="C2528" s="10" t="s">
        <v>72</v>
      </c>
      <c r="D2528" s="10" t="s">
        <v>91</v>
      </c>
      <c r="E2528" s="13">
        <v>11.0</v>
      </c>
      <c r="F2528" s="16"/>
      <c r="H2528" s="10" t="s">
        <v>795</v>
      </c>
    </row>
    <row r="2529">
      <c r="A2529" s="20">
        <v>43883.0</v>
      </c>
      <c r="B2529" s="19">
        <v>0.07840277777777778</v>
      </c>
      <c r="C2529" s="10" t="s">
        <v>72</v>
      </c>
      <c r="D2529" s="10" t="s">
        <v>93</v>
      </c>
      <c r="E2529" s="13">
        <v>10.0</v>
      </c>
      <c r="F2529" s="13">
        <v>4.0</v>
      </c>
      <c r="J2529" s="10" t="s">
        <v>136</v>
      </c>
    </row>
    <row r="2530">
      <c r="A2530" s="20">
        <v>43883.0</v>
      </c>
      <c r="B2530" s="19">
        <v>0.07840277777777778</v>
      </c>
      <c r="C2530" s="10" t="s">
        <v>72</v>
      </c>
      <c r="D2530" s="10" t="s">
        <v>93</v>
      </c>
      <c r="E2530" s="13">
        <v>19.0</v>
      </c>
      <c r="F2530" s="13">
        <v>13.0</v>
      </c>
      <c r="J2530" s="10" t="s">
        <v>136</v>
      </c>
    </row>
    <row r="2531">
      <c r="A2531" s="20">
        <v>43883.0</v>
      </c>
      <c r="B2531" s="19">
        <v>0.07849537037037037</v>
      </c>
      <c r="C2531" s="10" t="s">
        <v>72</v>
      </c>
      <c r="D2531" s="10" t="s">
        <v>91</v>
      </c>
      <c r="E2531" s="13">
        <v>11.0</v>
      </c>
      <c r="F2531" s="16"/>
      <c r="H2531" s="10" t="s">
        <v>795</v>
      </c>
    </row>
    <row r="2532">
      <c r="A2532" s="20">
        <v>43883.0</v>
      </c>
      <c r="B2532" s="19">
        <v>0.0794212962962963</v>
      </c>
      <c r="C2532" s="10" t="s">
        <v>66</v>
      </c>
      <c r="D2532" s="10" t="s">
        <v>89</v>
      </c>
      <c r="E2532" s="13">
        <v>18.0</v>
      </c>
      <c r="F2532" s="13">
        <v>11.0</v>
      </c>
      <c r="J2532" s="10" t="s">
        <v>171</v>
      </c>
    </row>
    <row r="2533">
      <c r="A2533" s="20">
        <v>43883.0</v>
      </c>
      <c r="B2533" s="19">
        <v>0.07956018518518519</v>
      </c>
      <c r="C2533" s="10" t="s">
        <v>66</v>
      </c>
      <c r="D2533" s="10" t="s">
        <v>91</v>
      </c>
      <c r="E2533" s="13">
        <v>12.0</v>
      </c>
      <c r="F2533" s="16"/>
      <c r="H2533" s="10" t="s">
        <v>796</v>
      </c>
    </row>
    <row r="2534">
      <c r="A2534" s="20">
        <v>43883.0</v>
      </c>
      <c r="B2534" s="19">
        <v>0.07967592592592593</v>
      </c>
      <c r="C2534" s="10" t="s">
        <v>66</v>
      </c>
      <c r="D2534" s="10" t="s">
        <v>89</v>
      </c>
      <c r="E2534" s="13">
        <v>22.0</v>
      </c>
      <c r="F2534" s="13">
        <v>15.0</v>
      </c>
      <c r="J2534" s="10" t="s">
        <v>171</v>
      </c>
    </row>
    <row r="2535">
      <c r="A2535" s="20">
        <v>43883.0</v>
      </c>
      <c r="B2535" s="19">
        <v>0.0797337962962963</v>
      </c>
      <c r="C2535" s="10" t="s">
        <v>66</v>
      </c>
      <c r="D2535" s="10" t="s">
        <v>91</v>
      </c>
      <c r="E2535" s="13">
        <v>7.0</v>
      </c>
      <c r="F2535" s="16"/>
      <c r="H2535" s="10" t="s">
        <v>797</v>
      </c>
      <c r="I2535" s="10">
        <v>1.0</v>
      </c>
      <c r="J2535" s="10" t="s">
        <v>119</v>
      </c>
    </row>
    <row r="2536">
      <c r="A2536" s="20">
        <v>43883.0</v>
      </c>
      <c r="B2536" s="19">
        <v>0.08012731481481482</v>
      </c>
      <c r="C2536" s="10" t="s">
        <v>66</v>
      </c>
      <c r="D2536" s="10" t="s">
        <v>784</v>
      </c>
      <c r="E2536" s="13">
        <v>13.0</v>
      </c>
      <c r="F2536" s="13">
        <v>13.0</v>
      </c>
    </row>
    <row r="2537">
      <c r="A2537" s="20">
        <v>43883.0</v>
      </c>
      <c r="B2537" s="19">
        <v>0.08138888888888889</v>
      </c>
      <c r="C2537" s="10" t="s">
        <v>70</v>
      </c>
      <c r="D2537" s="10" t="s">
        <v>93</v>
      </c>
      <c r="E2537" s="13">
        <v>10.0</v>
      </c>
      <c r="F2537" s="13">
        <v>3.0</v>
      </c>
      <c r="J2537" s="10" t="s">
        <v>798</v>
      </c>
    </row>
    <row r="2538">
      <c r="A2538" s="20">
        <v>43883.0</v>
      </c>
      <c r="B2538" s="19">
        <v>0.08159722222222222</v>
      </c>
      <c r="C2538" s="10" t="s">
        <v>82</v>
      </c>
      <c r="D2538" s="10" t="s">
        <v>81</v>
      </c>
      <c r="E2538" s="13">
        <v>8.0</v>
      </c>
      <c r="F2538" s="13">
        <v>6.0</v>
      </c>
      <c r="J2538" s="10" t="s">
        <v>254</v>
      </c>
    </row>
    <row r="2539">
      <c r="A2539" s="20">
        <v>43883.0</v>
      </c>
      <c r="B2539" s="19">
        <v>0.0830324074074074</v>
      </c>
      <c r="C2539" s="10" t="s">
        <v>84</v>
      </c>
      <c r="D2539" s="10" t="s">
        <v>100</v>
      </c>
      <c r="E2539" s="13">
        <v>18.0</v>
      </c>
      <c r="F2539" s="13">
        <v>16.0</v>
      </c>
      <c r="H2539" s="10" t="s">
        <v>799</v>
      </c>
      <c r="J2539" s="10" t="s">
        <v>766</v>
      </c>
    </row>
    <row r="2540">
      <c r="A2540" s="20">
        <v>43883.0</v>
      </c>
      <c r="B2540" s="19">
        <v>0.0837962962962963</v>
      </c>
      <c r="C2540" s="10" t="s">
        <v>70</v>
      </c>
      <c r="D2540" s="10" t="s">
        <v>93</v>
      </c>
      <c r="E2540" s="13" t="s">
        <v>75</v>
      </c>
      <c r="F2540" s="13" t="s">
        <v>75</v>
      </c>
      <c r="J2540" s="10" t="s">
        <v>85</v>
      </c>
    </row>
    <row r="2541">
      <c r="A2541" s="20">
        <v>43883.0</v>
      </c>
      <c r="B2541" s="19">
        <v>0.0837962962962963</v>
      </c>
      <c r="C2541" s="10" t="s">
        <v>70</v>
      </c>
      <c r="D2541" s="10" t="s">
        <v>93</v>
      </c>
      <c r="E2541" s="13">
        <v>14.0</v>
      </c>
      <c r="F2541" s="13">
        <v>7.0</v>
      </c>
      <c r="J2541" s="10" t="s">
        <v>204</v>
      </c>
    </row>
    <row r="2542">
      <c r="A2542" s="20">
        <v>43883.0</v>
      </c>
      <c r="B2542" s="19">
        <v>0.08391203703703703</v>
      </c>
      <c r="C2542" s="10" t="s">
        <v>70</v>
      </c>
      <c r="D2542" s="10" t="s">
        <v>91</v>
      </c>
      <c r="E2542" s="13">
        <v>12.0</v>
      </c>
      <c r="F2542" s="16"/>
      <c r="H2542" s="10" t="s">
        <v>800</v>
      </c>
    </row>
    <row r="2543">
      <c r="A2543" s="20">
        <v>43883.0</v>
      </c>
      <c r="B2543" s="19">
        <v>0.08400462962962962</v>
      </c>
      <c r="C2543" s="10" t="s">
        <v>70</v>
      </c>
      <c r="D2543" s="10" t="s">
        <v>93</v>
      </c>
      <c r="E2543" s="13" t="s">
        <v>75</v>
      </c>
      <c r="F2543" s="13" t="s">
        <v>75</v>
      </c>
      <c r="J2543" s="10" t="s">
        <v>85</v>
      </c>
    </row>
    <row r="2544">
      <c r="A2544" s="20">
        <v>43883.0</v>
      </c>
      <c r="B2544" s="19">
        <v>0.08400462962962962</v>
      </c>
      <c r="C2544" s="10" t="s">
        <v>70</v>
      </c>
      <c r="D2544" s="10" t="s">
        <v>93</v>
      </c>
      <c r="E2544" s="13">
        <v>18.0</v>
      </c>
      <c r="F2544" s="13">
        <v>11.0</v>
      </c>
      <c r="J2544" s="10" t="s">
        <v>204</v>
      </c>
    </row>
    <row r="2545">
      <c r="A2545" s="20">
        <v>43883.0</v>
      </c>
      <c r="B2545" s="19">
        <v>0.08405092592592593</v>
      </c>
      <c r="C2545" s="10" t="s">
        <v>70</v>
      </c>
      <c r="D2545" s="10" t="s">
        <v>91</v>
      </c>
      <c r="E2545" s="13">
        <v>5.0</v>
      </c>
      <c r="F2545" s="16"/>
      <c r="H2545" s="10" t="s">
        <v>801</v>
      </c>
    </row>
    <row r="2546">
      <c r="A2546" s="20">
        <v>43883.0</v>
      </c>
      <c r="B2546" s="19">
        <v>0.08454861111111112</v>
      </c>
      <c r="C2546" s="10" t="s">
        <v>70</v>
      </c>
      <c r="D2546" s="10" t="s">
        <v>93</v>
      </c>
      <c r="E2546" s="13">
        <v>20.0</v>
      </c>
      <c r="F2546" s="13">
        <v>13.0</v>
      </c>
      <c r="J2546" s="10" t="s">
        <v>294</v>
      </c>
    </row>
    <row r="2547">
      <c r="A2547" s="20">
        <v>43883.0</v>
      </c>
      <c r="B2547" s="19">
        <v>0.08454861111111112</v>
      </c>
      <c r="C2547" s="10" t="s">
        <v>70</v>
      </c>
      <c r="D2547" s="10" t="s">
        <v>93</v>
      </c>
      <c r="E2547" s="13" t="s">
        <v>75</v>
      </c>
      <c r="F2547" s="13" t="s">
        <v>75</v>
      </c>
      <c r="J2547" s="10" t="s">
        <v>85</v>
      </c>
    </row>
    <row r="2548">
      <c r="A2548" s="20">
        <v>43883.0</v>
      </c>
      <c r="B2548" s="19">
        <v>0.08465277777777777</v>
      </c>
      <c r="C2548" s="10" t="s">
        <v>70</v>
      </c>
      <c r="D2548" s="10" t="s">
        <v>93</v>
      </c>
      <c r="E2548" s="13">
        <v>12.0</v>
      </c>
      <c r="F2548" s="13">
        <v>5.0</v>
      </c>
      <c r="J2548" s="10" t="s">
        <v>294</v>
      </c>
    </row>
    <row r="2549">
      <c r="A2549" s="20">
        <v>43883.0</v>
      </c>
      <c r="B2549" s="19">
        <v>0.08465277777777777</v>
      </c>
      <c r="C2549" s="10" t="s">
        <v>70</v>
      </c>
      <c r="D2549" s="10" t="s">
        <v>93</v>
      </c>
      <c r="E2549" s="13" t="s">
        <v>75</v>
      </c>
      <c r="F2549" s="13" t="s">
        <v>75</v>
      </c>
      <c r="J2549" s="10" t="s">
        <v>85</v>
      </c>
    </row>
    <row r="2550">
      <c r="A2550" s="20">
        <v>43883.0</v>
      </c>
      <c r="B2550" s="19">
        <v>0.08478009259259259</v>
      </c>
      <c r="C2550" s="10" t="s">
        <v>70</v>
      </c>
      <c r="D2550" s="10" t="s">
        <v>91</v>
      </c>
      <c r="E2550" s="13">
        <v>7.0</v>
      </c>
      <c r="F2550" s="16"/>
      <c r="H2550" s="10" t="s">
        <v>802</v>
      </c>
      <c r="I2550" s="10">
        <v>1.0</v>
      </c>
      <c r="J2550" s="10" t="s">
        <v>119</v>
      </c>
    </row>
    <row r="2551">
      <c r="A2551" s="20">
        <v>43883.0</v>
      </c>
      <c r="B2551" s="19">
        <v>0.08552083333333334</v>
      </c>
      <c r="C2551" s="10" t="s">
        <v>69</v>
      </c>
      <c r="D2551" s="10" t="s">
        <v>120</v>
      </c>
      <c r="E2551" s="13">
        <v>12.0</v>
      </c>
      <c r="F2551" s="16"/>
      <c r="J2551" s="10" t="s">
        <v>803</v>
      </c>
    </row>
    <row r="2552">
      <c r="A2552" s="20">
        <v>43883.0</v>
      </c>
      <c r="B2552" s="19">
        <v>0.08701388888888889</v>
      </c>
      <c r="C2552" s="10" t="s">
        <v>66</v>
      </c>
      <c r="D2552" s="10" t="s">
        <v>784</v>
      </c>
      <c r="E2552" s="13">
        <v>16.0</v>
      </c>
      <c r="F2552" s="13">
        <v>16.0</v>
      </c>
    </row>
    <row r="2553">
      <c r="A2553" s="20">
        <v>43883.0</v>
      </c>
      <c r="B2553" s="19">
        <v>0.08825231481481481</v>
      </c>
      <c r="C2553" s="10" t="s">
        <v>82</v>
      </c>
      <c r="D2553" s="10" t="s">
        <v>91</v>
      </c>
      <c r="E2553" s="13">
        <v>6.0</v>
      </c>
      <c r="F2553" s="16"/>
      <c r="H2553" s="10" t="s">
        <v>804</v>
      </c>
      <c r="J2553" s="10" t="s">
        <v>481</v>
      </c>
    </row>
    <row r="2554">
      <c r="A2554" s="20">
        <v>43883.0</v>
      </c>
      <c r="B2554" s="19">
        <v>0.08863425925925926</v>
      </c>
      <c r="C2554" s="10" t="s">
        <v>70</v>
      </c>
      <c r="D2554" s="10" t="s">
        <v>81</v>
      </c>
      <c r="E2554" s="13">
        <v>17.0</v>
      </c>
      <c r="F2554" s="13">
        <v>14.0</v>
      </c>
      <c r="H2554" s="10" t="s">
        <v>805</v>
      </c>
      <c r="J2554" s="10" t="s">
        <v>806</v>
      </c>
    </row>
    <row r="2555">
      <c r="A2555" s="20">
        <v>43883.0</v>
      </c>
      <c r="B2555" s="19">
        <v>0.08869212962962963</v>
      </c>
      <c r="C2555" s="10" t="s">
        <v>82</v>
      </c>
      <c r="D2555" s="10" t="s">
        <v>81</v>
      </c>
      <c r="E2555" s="13">
        <v>8.0</v>
      </c>
      <c r="F2555" s="13">
        <v>6.0</v>
      </c>
      <c r="H2555" s="10" t="s">
        <v>807</v>
      </c>
      <c r="J2555" s="10" t="s">
        <v>808</v>
      </c>
    </row>
    <row r="2556">
      <c r="A2556" s="20">
        <v>43883.0</v>
      </c>
      <c r="B2556" s="19">
        <v>0.0896875</v>
      </c>
      <c r="C2556" s="10" t="s">
        <v>70</v>
      </c>
      <c r="D2556" s="10" t="s">
        <v>93</v>
      </c>
      <c r="E2556" s="13">
        <v>16.0</v>
      </c>
      <c r="F2556" s="13">
        <v>9.0</v>
      </c>
      <c r="J2556" s="10" t="s">
        <v>421</v>
      </c>
    </row>
    <row r="2557">
      <c r="A2557" s="20">
        <v>43883.0</v>
      </c>
      <c r="B2557" s="19">
        <v>0.0896875</v>
      </c>
      <c r="C2557" s="10" t="s">
        <v>70</v>
      </c>
      <c r="D2557" s="10" t="s">
        <v>93</v>
      </c>
      <c r="E2557" s="13">
        <v>21.0</v>
      </c>
      <c r="F2557" s="13">
        <v>14.0</v>
      </c>
      <c r="J2557" s="10" t="s">
        <v>160</v>
      </c>
    </row>
    <row r="2558">
      <c r="A2558" s="20">
        <v>43883.0</v>
      </c>
      <c r="B2558" s="19">
        <v>0.08982638888888889</v>
      </c>
      <c r="C2558" s="10" t="s">
        <v>70</v>
      </c>
      <c r="D2558" s="10" t="s">
        <v>91</v>
      </c>
      <c r="E2558" s="13">
        <v>10.0</v>
      </c>
      <c r="F2558" s="16"/>
      <c r="H2558" s="10" t="s">
        <v>809</v>
      </c>
    </row>
    <row r="2559">
      <c r="A2559" s="20">
        <v>43883.0</v>
      </c>
      <c r="B2559" s="19">
        <v>0.08989583333333333</v>
      </c>
      <c r="C2559" s="10" t="s">
        <v>70</v>
      </c>
      <c r="D2559" s="10" t="s">
        <v>93</v>
      </c>
      <c r="E2559" s="13">
        <v>16.0</v>
      </c>
      <c r="F2559" s="13">
        <v>9.0</v>
      </c>
      <c r="J2559" s="10" t="s">
        <v>421</v>
      </c>
    </row>
    <row r="2560">
      <c r="A2560" s="20">
        <v>43883.0</v>
      </c>
      <c r="B2560" s="19">
        <v>0.08989583333333333</v>
      </c>
      <c r="C2560" s="10" t="s">
        <v>70</v>
      </c>
      <c r="D2560" s="10" t="s">
        <v>93</v>
      </c>
      <c r="E2560" s="13">
        <v>16.0</v>
      </c>
      <c r="F2560" s="13">
        <v>9.0</v>
      </c>
      <c r="J2560" s="10" t="s">
        <v>160</v>
      </c>
    </row>
    <row r="2561">
      <c r="A2561" s="20">
        <v>43883.0</v>
      </c>
      <c r="B2561" s="19">
        <v>0.08996527777777778</v>
      </c>
      <c r="C2561" s="10" t="s">
        <v>70</v>
      </c>
      <c r="D2561" s="10" t="s">
        <v>91</v>
      </c>
      <c r="E2561" s="13">
        <v>12.0</v>
      </c>
      <c r="F2561" s="16"/>
      <c r="H2561" s="10" t="s">
        <v>810</v>
      </c>
    </row>
    <row r="2562">
      <c r="A2562" s="20">
        <v>43883.0</v>
      </c>
      <c r="B2562" s="19">
        <v>0.0901388888888889</v>
      </c>
      <c r="C2562" s="10" t="s">
        <v>70</v>
      </c>
      <c r="D2562" s="10" t="s">
        <v>93</v>
      </c>
      <c r="E2562" s="13">
        <v>9.0</v>
      </c>
      <c r="F2562" s="13">
        <v>2.0</v>
      </c>
      <c r="J2562" s="10" t="s">
        <v>99</v>
      </c>
    </row>
    <row r="2563">
      <c r="A2563" s="20">
        <v>43883.0</v>
      </c>
      <c r="B2563" s="19">
        <v>0.09077546296296296</v>
      </c>
      <c r="C2563" s="10" t="s">
        <v>69</v>
      </c>
      <c r="D2563" s="10" t="s">
        <v>89</v>
      </c>
      <c r="E2563" s="13">
        <v>11.0</v>
      </c>
      <c r="F2563" s="13">
        <v>4.0</v>
      </c>
      <c r="J2563" s="10" t="s">
        <v>811</v>
      </c>
    </row>
    <row r="2564">
      <c r="A2564" s="20">
        <v>43883.0</v>
      </c>
      <c r="B2564" s="19">
        <v>0.09126157407407408</v>
      </c>
      <c r="C2564" s="10" t="s">
        <v>69</v>
      </c>
      <c r="D2564" s="10" t="s">
        <v>89</v>
      </c>
      <c r="E2564" s="13" t="s">
        <v>88</v>
      </c>
      <c r="F2564" s="13">
        <v>1.0</v>
      </c>
      <c r="J2564" s="10" t="s">
        <v>223</v>
      </c>
    </row>
    <row r="2565">
      <c r="A2565" s="20">
        <v>43883.0</v>
      </c>
      <c r="B2565" s="19">
        <v>0.09168981481481482</v>
      </c>
      <c r="C2565" s="10" t="s">
        <v>82</v>
      </c>
      <c r="D2565" s="10" t="s">
        <v>195</v>
      </c>
      <c r="E2565" s="13">
        <v>6.0</v>
      </c>
      <c r="F2565" s="13">
        <v>6.0</v>
      </c>
      <c r="J2565" s="10" t="s">
        <v>812</v>
      </c>
    </row>
    <row r="2566">
      <c r="A2566" s="20">
        <v>43883.0</v>
      </c>
      <c r="B2566" s="19">
        <v>0.0920138888888889</v>
      </c>
      <c r="C2566" s="10" t="s">
        <v>72</v>
      </c>
      <c r="D2566" s="10" t="s">
        <v>79</v>
      </c>
      <c r="E2566" s="13">
        <v>10.0</v>
      </c>
      <c r="F2566" s="13">
        <v>10.0</v>
      </c>
    </row>
    <row r="2567">
      <c r="A2567" s="20">
        <v>43883.0</v>
      </c>
      <c r="B2567" s="19">
        <v>0.0931712962962963</v>
      </c>
      <c r="C2567" s="10" t="s">
        <v>74</v>
      </c>
      <c r="D2567" s="10" t="s">
        <v>93</v>
      </c>
      <c r="E2567" s="13">
        <v>20.0</v>
      </c>
      <c r="F2567" s="13">
        <v>13.0</v>
      </c>
      <c r="J2567" s="10" t="s">
        <v>813</v>
      </c>
    </row>
    <row r="2568">
      <c r="A2568" s="20">
        <v>43883.0</v>
      </c>
      <c r="B2568" s="19">
        <v>0.0935300925925926</v>
      </c>
      <c r="C2568" s="10" t="s">
        <v>74</v>
      </c>
      <c r="D2568" s="10" t="s">
        <v>91</v>
      </c>
      <c r="E2568" s="13">
        <v>24.0</v>
      </c>
      <c r="F2568" s="16"/>
      <c r="H2568" s="10" t="s">
        <v>814</v>
      </c>
      <c r="J2568" s="10" t="s">
        <v>491</v>
      </c>
    </row>
    <row r="2569">
      <c r="A2569" s="20">
        <v>43883.0</v>
      </c>
      <c r="B2569" s="19">
        <v>0.09386574074074074</v>
      </c>
      <c r="C2569" s="10" t="s">
        <v>74</v>
      </c>
      <c r="D2569" s="10" t="s">
        <v>93</v>
      </c>
      <c r="E2569" s="13">
        <v>22.0</v>
      </c>
      <c r="F2569" s="13">
        <v>15.0</v>
      </c>
      <c r="J2569" s="10" t="s">
        <v>197</v>
      </c>
    </row>
    <row r="2570">
      <c r="A2570" s="20">
        <v>43883.0</v>
      </c>
      <c r="B2570" s="19">
        <v>0.09393518518518519</v>
      </c>
      <c r="C2570" s="10" t="s">
        <v>74</v>
      </c>
      <c r="D2570" s="10" t="s">
        <v>91</v>
      </c>
      <c r="E2570" s="13">
        <v>8.0</v>
      </c>
      <c r="F2570" s="16"/>
      <c r="H2570" s="10" t="s">
        <v>815</v>
      </c>
    </row>
    <row r="2571">
      <c r="A2571" s="20">
        <v>43883.0</v>
      </c>
      <c r="B2571" s="19">
        <v>0.09425925925925926</v>
      </c>
      <c r="C2571" s="10" t="s">
        <v>66</v>
      </c>
      <c r="D2571" s="10" t="s">
        <v>89</v>
      </c>
      <c r="E2571" s="13">
        <v>10.0</v>
      </c>
      <c r="F2571" s="13">
        <v>3.0</v>
      </c>
      <c r="J2571" s="10" t="s">
        <v>171</v>
      </c>
    </row>
    <row r="2572">
      <c r="A2572" s="20">
        <v>43883.0</v>
      </c>
      <c r="B2572" s="19">
        <v>0.09431712962962963</v>
      </c>
      <c r="C2572" s="10" t="s">
        <v>66</v>
      </c>
      <c r="D2572" s="10" t="s">
        <v>89</v>
      </c>
      <c r="E2572" s="13">
        <v>14.0</v>
      </c>
      <c r="F2572" s="13">
        <v>7.0</v>
      </c>
      <c r="J2572" s="10" t="s">
        <v>171</v>
      </c>
    </row>
    <row r="2573">
      <c r="A2573" s="20">
        <v>43883.0</v>
      </c>
      <c r="B2573" s="19">
        <v>0.09454861111111111</v>
      </c>
      <c r="C2573" s="10" t="s">
        <v>66</v>
      </c>
      <c r="D2573" s="10" t="s">
        <v>784</v>
      </c>
      <c r="E2573" s="13" t="s">
        <v>75</v>
      </c>
      <c r="F2573" s="13" t="s">
        <v>75</v>
      </c>
    </row>
    <row r="2574">
      <c r="A2574" s="20">
        <v>43883.0</v>
      </c>
      <c r="B2574" s="19">
        <v>0.09543981481481481</v>
      </c>
      <c r="C2574" s="10" t="s">
        <v>84</v>
      </c>
      <c r="D2574" s="10" t="s">
        <v>93</v>
      </c>
      <c r="E2574" s="13" t="s">
        <v>75</v>
      </c>
      <c r="F2574" s="13" t="s">
        <v>75</v>
      </c>
      <c r="J2574" s="10" t="s">
        <v>160</v>
      </c>
    </row>
    <row r="2575">
      <c r="A2575" s="20">
        <v>43883.0</v>
      </c>
      <c r="B2575" s="19">
        <v>0.09543981481481481</v>
      </c>
      <c r="C2575" s="10" t="s">
        <v>84</v>
      </c>
      <c r="D2575" s="10" t="s">
        <v>93</v>
      </c>
      <c r="E2575" s="13">
        <v>18.0</v>
      </c>
      <c r="F2575" s="13">
        <v>12.0</v>
      </c>
      <c r="J2575" s="10" t="s">
        <v>643</v>
      </c>
    </row>
    <row r="2576">
      <c r="A2576" s="20">
        <v>43883.0</v>
      </c>
      <c r="B2576" s="19">
        <v>0.09563657407407407</v>
      </c>
      <c r="C2576" s="10" t="s">
        <v>84</v>
      </c>
      <c r="D2576" s="10" t="s">
        <v>91</v>
      </c>
      <c r="E2576" s="13">
        <v>12.0</v>
      </c>
      <c r="F2576" s="16"/>
      <c r="H2576" s="10" t="s">
        <v>810</v>
      </c>
    </row>
    <row r="2577">
      <c r="A2577" s="20">
        <v>43883.0</v>
      </c>
      <c r="B2577" s="19">
        <v>0.09576388888888888</v>
      </c>
      <c r="C2577" s="10" t="s">
        <v>84</v>
      </c>
      <c r="D2577" s="10" t="s">
        <v>93</v>
      </c>
      <c r="E2577" s="13" t="s">
        <v>75</v>
      </c>
      <c r="F2577" s="13" t="s">
        <v>75</v>
      </c>
      <c r="J2577" s="10" t="s">
        <v>160</v>
      </c>
    </row>
    <row r="2578">
      <c r="A2578" s="20">
        <v>43883.0</v>
      </c>
      <c r="B2578" s="19">
        <v>0.09576388888888888</v>
      </c>
      <c r="C2578" s="10" t="s">
        <v>84</v>
      </c>
      <c r="D2578" s="10" t="s">
        <v>93</v>
      </c>
      <c r="E2578" s="13">
        <v>20.0</v>
      </c>
      <c r="F2578" s="13">
        <v>14.0</v>
      </c>
      <c r="J2578" s="10" t="s">
        <v>643</v>
      </c>
    </row>
    <row r="2579">
      <c r="A2579" s="20">
        <v>43883.0</v>
      </c>
      <c r="B2579" s="19">
        <v>0.09585648148148149</v>
      </c>
      <c r="C2579" s="10" t="s">
        <v>84</v>
      </c>
      <c r="D2579" s="10" t="s">
        <v>91</v>
      </c>
      <c r="E2579" s="13">
        <v>12.0</v>
      </c>
      <c r="F2579" s="16"/>
      <c r="H2579" s="10" t="s">
        <v>810</v>
      </c>
    </row>
    <row r="2580">
      <c r="A2580" s="20">
        <v>43883.0</v>
      </c>
      <c r="B2580" s="10" t="s">
        <v>816</v>
      </c>
      <c r="C2580" s="10" t="s">
        <v>84</v>
      </c>
      <c r="D2580" s="10" t="s">
        <v>93</v>
      </c>
      <c r="E2580" s="13">
        <v>16.0</v>
      </c>
      <c r="F2580" s="13">
        <v>10.0</v>
      </c>
      <c r="J2580" s="10" t="s">
        <v>817</v>
      </c>
    </row>
    <row r="2581">
      <c r="A2581" s="20">
        <v>43883.0</v>
      </c>
      <c r="B2581" s="19">
        <v>0.09789351851851852</v>
      </c>
      <c r="C2581" s="10" t="s">
        <v>84</v>
      </c>
      <c r="D2581" s="10" t="s">
        <v>93</v>
      </c>
      <c r="E2581" s="13">
        <v>21.0</v>
      </c>
      <c r="F2581" s="13">
        <v>15.0</v>
      </c>
      <c r="J2581" s="10" t="s">
        <v>160</v>
      </c>
    </row>
    <row r="2582">
      <c r="A2582" s="20">
        <v>43883.0</v>
      </c>
      <c r="B2582" s="19">
        <v>0.09798611111111111</v>
      </c>
      <c r="C2582" s="10" t="s">
        <v>69</v>
      </c>
      <c r="D2582" s="10" t="s">
        <v>93</v>
      </c>
      <c r="E2582" s="13">
        <v>15.0</v>
      </c>
      <c r="F2582" s="13">
        <v>8.0</v>
      </c>
      <c r="J2582" s="10" t="s">
        <v>399</v>
      </c>
    </row>
    <row r="2583">
      <c r="A2583" s="20">
        <v>43883.0</v>
      </c>
      <c r="B2583" s="19">
        <v>0.09813657407407407</v>
      </c>
      <c r="C2583" s="10" t="s">
        <v>69</v>
      </c>
      <c r="D2583" s="10" t="s">
        <v>91</v>
      </c>
      <c r="E2583" s="13">
        <v>5.0</v>
      </c>
      <c r="F2583" s="16"/>
      <c r="H2583" s="10" t="s">
        <v>818</v>
      </c>
      <c r="I2583" s="10">
        <v>0.5</v>
      </c>
      <c r="J2583" s="10" t="s">
        <v>119</v>
      </c>
    </row>
    <row r="2584">
      <c r="A2584" s="20">
        <v>43883.0</v>
      </c>
      <c r="B2584" s="19">
        <v>0.09813657407407407</v>
      </c>
      <c r="C2584" s="10" t="s">
        <v>84</v>
      </c>
      <c r="D2584" s="10" t="s">
        <v>91</v>
      </c>
      <c r="E2584" s="13">
        <v>9.0</v>
      </c>
      <c r="F2584" s="16"/>
      <c r="H2584" s="10" t="s">
        <v>819</v>
      </c>
      <c r="I2584" s="10">
        <v>0.5</v>
      </c>
      <c r="J2584" s="10" t="s">
        <v>119</v>
      </c>
    </row>
    <row r="2585">
      <c r="A2585" s="20">
        <v>43883.0</v>
      </c>
      <c r="B2585" s="19">
        <v>0.0987962962962963</v>
      </c>
      <c r="C2585" s="10" t="s">
        <v>82</v>
      </c>
      <c r="D2585" s="10" t="s">
        <v>195</v>
      </c>
      <c r="E2585" s="13">
        <v>11.0</v>
      </c>
      <c r="F2585" s="13">
        <v>11.0</v>
      </c>
      <c r="J2585" s="10" t="s">
        <v>820</v>
      </c>
    </row>
    <row r="2586">
      <c r="A2586" s="20">
        <v>43883.0</v>
      </c>
      <c r="B2586" s="19">
        <v>0.09895833333333333</v>
      </c>
      <c r="C2586" s="10" t="s">
        <v>69</v>
      </c>
      <c r="D2586" s="10" t="s">
        <v>120</v>
      </c>
      <c r="E2586" s="13">
        <v>12.0</v>
      </c>
      <c r="F2586" s="16"/>
      <c r="J2586" s="10" t="s">
        <v>821</v>
      </c>
    </row>
    <row r="2587">
      <c r="A2587" s="20">
        <v>43883.0</v>
      </c>
      <c r="B2587" s="19">
        <v>0.1008912037037037</v>
      </c>
      <c r="C2587" s="10" t="s">
        <v>69</v>
      </c>
      <c r="D2587" s="10" t="s">
        <v>120</v>
      </c>
      <c r="E2587" s="13">
        <v>8.0</v>
      </c>
      <c r="F2587" s="16"/>
      <c r="J2587" s="10" t="s">
        <v>822</v>
      </c>
    </row>
    <row r="2588">
      <c r="A2588" s="20">
        <v>43883.0</v>
      </c>
      <c r="B2588" s="19">
        <v>0.1019212962962963</v>
      </c>
      <c r="C2588" s="10" t="s">
        <v>74</v>
      </c>
      <c r="D2588" s="10" t="s">
        <v>83</v>
      </c>
      <c r="E2588" s="13" t="s">
        <v>75</v>
      </c>
      <c r="F2588" s="13" t="s">
        <v>75</v>
      </c>
      <c r="J2588" s="10" t="s">
        <v>160</v>
      </c>
    </row>
    <row r="2589">
      <c r="A2589" s="20">
        <v>43883.0</v>
      </c>
      <c r="B2589" s="19">
        <v>0.1019212962962963</v>
      </c>
      <c r="C2589" s="10" t="s">
        <v>74</v>
      </c>
      <c r="D2589" s="10" t="s">
        <v>83</v>
      </c>
      <c r="E2589" s="13">
        <v>8.0</v>
      </c>
      <c r="F2589" s="13">
        <v>2.0</v>
      </c>
      <c r="J2589" s="10" t="s">
        <v>161</v>
      </c>
    </row>
    <row r="2590">
      <c r="A2590" s="20">
        <v>43883.0</v>
      </c>
      <c r="B2590" s="19">
        <v>0.10471064814814815</v>
      </c>
      <c r="C2590" s="10" t="s">
        <v>69</v>
      </c>
      <c r="D2590" s="10" t="s">
        <v>83</v>
      </c>
      <c r="E2590" s="13">
        <v>4.0</v>
      </c>
      <c r="F2590" s="13">
        <v>3.0</v>
      </c>
    </row>
    <row r="2591">
      <c r="A2591" s="20">
        <v>43883.0</v>
      </c>
      <c r="B2591" s="19">
        <v>0.10546296296296297</v>
      </c>
      <c r="C2591" s="10" t="s">
        <v>66</v>
      </c>
      <c r="D2591" s="10" t="s">
        <v>83</v>
      </c>
      <c r="E2591" s="13">
        <v>14.0</v>
      </c>
      <c r="F2591" s="13">
        <v>9.0</v>
      </c>
    </row>
    <row r="2592">
      <c r="A2592" s="20">
        <v>43883.0</v>
      </c>
      <c r="B2592" s="19">
        <v>0.09299768518518518</v>
      </c>
      <c r="C2592" s="10" t="s">
        <v>66</v>
      </c>
      <c r="D2592" s="10" t="s">
        <v>132</v>
      </c>
      <c r="E2592" s="13">
        <v>21.0</v>
      </c>
      <c r="F2592" s="13">
        <v>19.0</v>
      </c>
    </row>
    <row r="2593">
      <c r="A2593" s="20">
        <v>43883.0</v>
      </c>
      <c r="B2593" s="19">
        <v>0.11070601851851852</v>
      </c>
      <c r="C2593" s="10" t="s">
        <v>69</v>
      </c>
      <c r="D2593" s="10" t="s">
        <v>83</v>
      </c>
      <c r="E2593" s="13">
        <v>11.0</v>
      </c>
      <c r="F2593" s="13">
        <v>10.0</v>
      </c>
    </row>
    <row r="2594">
      <c r="A2594" s="20">
        <v>43883.0</v>
      </c>
      <c r="B2594" s="19">
        <v>0.11079861111111111</v>
      </c>
      <c r="C2594" s="10" t="s">
        <v>72</v>
      </c>
      <c r="D2594" s="10" t="s">
        <v>83</v>
      </c>
      <c r="E2594" s="13">
        <v>11.0</v>
      </c>
      <c r="F2594" s="13">
        <v>11.0</v>
      </c>
    </row>
    <row r="2595">
      <c r="A2595" s="20">
        <v>43883.0</v>
      </c>
      <c r="B2595" s="19">
        <v>0.11200231481481482</v>
      </c>
      <c r="C2595" s="10" t="s">
        <v>70</v>
      </c>
      <c r="D2595" s="10" t="s">
        <v>83</v>
      </c>
      <c r="E2595" s="13">
        <v>10.0</v>
      </c>
      <c r="F2595" s="13">
        <v>5.0</v>
      </c>
    </row>
    <row r="2596">
      <c r="A2596" s="20">
        <v>43883.0</v>
      </c>
      <c r="B2596" s="19">
        <v>0.11263888888888889</v>
      </c>
      <c r="C2596" s="10" t="s">
        <v>74</v>
      </c>
      <c r="D2596" s="10" t="s">
        <v>217</v>
      </c>
      <c r="E2596" s="13">
        <v>18.0</v>
      </c>
      <c r="F2596" s="13">
        <v>11.0</v>
      </c>
      <c r="J2596" s="10" t="s">
        <v>161</v>
      </c>
    </row>
    <row r="2597">
      <c r="A2597" s="20">
        <v>43883.0</v>
      </c>
      <c r="B2597" s="19">
        <v>0.11263888888888889</v>
      </c>
      <c r="C2597" s="10" t="s">
        <v>74</v>
      </c>
      <c r="D2597" s="10" t="s">
        <v>217</v>
      </c>
      <c r="E2597" s="13">
        <v>19.0</v>
      </c>
      <c r="F2597" s="13">
        <v>12.0</v>
      </c>
      <c r="J2597" s="10" t="s">
        <v>160</v>
      </c>
    </row>
    <row r="2598">
      <c r="A2598" s="20">
        <v>43883.0</v>
      </c>
      <c r="B2598" s="19">
        <v>0.11461805555555556</v>
      </c>
      <c r="C2598" s="10" t="s">
        <v>84</v>
      </c>
      <c r="D2598" s="10" t="s">
        <v>83</v>
      </c>
      <c r="E2598" s="13">
        <v>13.0</v>
      </c>
      <c r="F2598" s="16"/>
    </row>
    <row r="2599">
      <c r="A2599" s="20">
        <v>43883.0</v>
      </c>
      <c r="B2599" s="19">
        <v>0.11516203703703703</v>
      </c>
      <c r="C2599" s="10" t="s">
        <v>70</v>
      </c>
      <c r="D2599" s="10" t="s">
        <v>83</v>
      </c>
      <c r="E2599" s="13">
        <v>23.0</v>
      </c>
      <c r="F2599" s="13">
        <v>18.0</v>
      </c>
    </row>
    <row r="2600">
      <c r="A2600" s="20">
        <v>43883.0</v>
      </c>
      <c r="B2600" s="19">
        <v>0.11840277777777777</v>
      </c>
      <c r="C2600" s="10" t="s">
        <v>74</v>
      </c>
      <c r="D2600" s="10" t="s">
        <v>83</v>
      </c>
      <c r="E2600" s="13" t="s">
        <v>75</v>
      </c>
      <c r="F2600" s="13" t="s">
        <v>75</v>
      </c>
      <c r="J2600" s="10" t="s">
        <v>160</v>
      </c>
    </row>
    <row r="2601">
      <c r="A2601" s="20">
        <v>43883.0</v>
      </c>
      <c r="B2601" s="19">
        <v>0.11840277777777777</v>
      </c>
      <c r="C2601" s="10" t="s">
        <v>74</v>
      </c>
      <c r="D2601" s="10" t="s">
        <v>83</v>
      </c>
      <c r="E2601" s="13" t="s">
        <v>88</v>
      </c>
      <c r="F2601" s="13">
        <v>1.0</v>
      </c>
      <c r="J2601" s="10" t="s">
        <v>161</v>
      </c>
    </row>
    <row r="2602">
      <c r="A2602" s="20">
        <v>43883.0</v>
      </c>
      <c r="B2602" s="19">
        <v>0.11855324074074074</v>
      </c>
      <c r="C2602" s="10" t="s">
        <v>74</v>
      </c>
      <c r="D2602" s="10" t="s">
        <v>217</v>
      </c>
      <c r="E2602" s="13" t="s">
        <v>75</v>
      </c>
      <c r="F2602" s="13" t="s">
        <v>75</v>
      </c>
      <c r="J2602" s="10" t="s">
        <v>160</v>
      </c>
    </row>
    <row r="2603">
      <c r="A2603" s="20">
        <v>43883.0</v>
      </c>
      <c r="B2603" s="19">
        <v>0.11855324074074074</v>
      </c>
      <c r="C2603" s="10" t="s">
        <v>74</v>
      </c>
      <c r="D2603" s="10" t="s">
        <v>217</v>
      </c>
      <c r="E2603" s="13">
        <v>17.0</v>
      </c>
      <c r="F2603" s="13">
        <v>10.0</v>
      </c>
      <c r="J2603" s="10" t="s">
        <v>161</v>
      </c>
    </row>
    <row r="2604">
      <c r="A2604" s="20">
        <v>43883.0</v>
      </c>
      <c r="B2604" s="19">
        <v>0.12112268518518518</v>
      </c>
      <c r="C2604" s="10" t="s">
        <v>70</v>
      </c>
      <c r="D2604" s="10" t="s">
        <v>83</v>
      </c>
      <c r="E2604" s="13" t="s">
        <v>75</v>
      </c>
      <c r="F2604" s="13" t="s">
        <v>75</v>
      </c>
      <c r="J2604" s="10" t="s">
        <v>85</v>
      </c>
    </row>
    <row r="2605">
      <c r="A2605" s="20">
        <v>43883.0</v>
      </c>
      <c r="B2605" s="19">
        <v>0.12112268518518518</v>
      </c>
      <c r="C2605" s="10" t="s">
        <v>70</v>
      </c>
      <c r="D2605" s="10" t="s">
        <v>83</v>
      </c>
      <c r="E2605" s="13">
        <v>15.0</v>
      </c>
      <c r="F2605" s="13">
        <v>10.0</v>
      </c>
      <c r="J2605" s="10" t="s">
        <v>86</v>
      </c>
    </row>
    <row r="2606">
      <c r="A2606" s="20">
        <v>43883.0</v>
      </c>
      <c r="B2606" s="19">
        <v>0.13133101851851853</v>
      </c>
      <c r="C2606" s="10" t="s">
        <v>66</v>
      </c>
      <c r="D2606" s="10" t="s">
        <v>131</v>
      </c>
      <c r="E2606" s="13">
        <v>16.0</v>
      </c>
      <c r="F2606" s="13">
        <v>14.0</v>
      </c>
    </row>
    <row r="2607">
      <c r="A2607" s="20">
        <v>43883.0</v>
      </c>
      <c r="B2607" s="19">
        <v>0.13193287037037038</v>
      </c>
      <c r="C2607" s="10" t="s">
        <v>82</v>
      </c>
      <c r="D2607" s="10" t="s">
        <v>83</v>
      </c>
      <c r="E2607" s="13">
        <v>12.0</v>
      </c>
      <c r="F2607" s="13">
        <v>4.0</v>
      </c>
    </row>
    <row r="2608">
      <c r="A2608" s="20">
        <v>43883.0</v>
      </c>
      <c r="B2608" s="19">
        <v>0.1346527777777778</v>
      </c>
      <c r="C2608" s="10" t="s">
        <v>82</v>
      </c>
      <c r="D2608" s="10" t="s">
        <v>365</v>
      </c>
      <c r="E2608" s="13" t="s">
        <v>75</v>
      </c>
      <c r="F2608" s="13" t="s">
        <v>75</v>
      </c>
      <c r="J2608" s="10" t="s">
        <v>85</v>
      </c>
    </row>
    <row r="2609">
      <c r="A2609" s="20">
        <v>43883.0</v>
      </c>
      <c r="B2609" s="19">
        <v>0.1346527777777778</v>
      </c>
      <c r="C2609" s="10" t="s">
        <v>82</v>
      </c>
      <c r="D2609" s="10" t="s">
        <v>365</v>
      </c>
      <c r="E2609" s="13">
        <v>13.0</v>
      </c>
      <c r="F2609" s="13">
        <v>5.0</v>
      </c>
      <c r="J2609" s="10" t="s">
        <v>86</v>
      </c>
    </row>
    <row r="2610">
      <c r="A2610" s="20">
        <v>43883.0</v>
      </c>
      <c r="B2610" s="19">
        <v>0.14046296296296296</v>
      </c>
      <c r="C2610" s="10" t="s">
        <v>69</v>
      </c>
      <c r="D2610" s="10" t="s">
        <v>120</v>
      </c>
      <c r="E2610" s="13">
        <v>12.0</v>
      </c>
      <c r="F2610" s="16"/>
      <c r="J2610" s="10" t="s">
        <v>823</v>
      </c>
    </row>
    <row r="2611">
      <c r="A2611" s="20">
        <v>43883.0</v>
      </c>
      <c r="B2611" s="19">
        <v>0.14046296296296296</v>
      </c>
      <c r="C2611" s="10" t="s">
        <v>69</v>
      </c>
      <c r="D2611" s="10" t="s">
        <v>120</v>
      </c>
      <c r="E2611" s="13">
        <v>12.0</v>
      </c>
      <c r="F2611" s="13" t="s">
        <v>75</v>
      </c>
      <c r="J2611" s="10" t="s">
        <v>824</v>
      </c>
    </row>
    <row r="2612">
      <c r="A2612" s="20">
        <v>43884.0</v>
      </c>
      <c r="B2612" s="19">
        <v>0.010416666666666666</v>
      </c>
      <c r="C2612" s="10" t="s">
        <v>82</v>
      </c>
      <c r="D2612" s="10" t="s">
        <v>154</v>
      </c>
      <c r="E2612" s="13">
        <v>15.0</v>
      </c>
      <c r="F2612" s="13">
        <v>12.0</v>
      </c>
    </row>
    <row r="2613">
      <c r="A2613" s="20">
        <v>43884.0</v>
      </c>
      <c r="B2613" s="19">
        <v>0.01150462962962963</v>
      </c>
      <c r="C2613" s="10" t="s">
        <v>72</v>
      </c>
      <c r="D2613" s="10" t="s">
        <v>130</v>
      </c>
      <c r="E2613" s="13">
        <v>3.0</v>
      </c>
      <c r="F2613" s="13">
        <v>3.0</v>
      </c>
    </row>
    <row r="2614">
      <c r="A2614" s="20">
        <v>43884.0</v>
      </c>
      <c r="B2614" s="19">
        <v>0.011643518518518518</v>
      </c>
      <c r="C2614" s="10" t="s">
        <v>70</v>
      </c>
      <c r="D2614" s="10" t="s">
        <v>67</v>
      </c>
      <c r="E2614" s="13">
        <v>10.0</v>
      </c>
      <c r="F2614" s="13">
        <v>7.0</v>
      </c>
    </row>
    <row r="2615">
      <c r="A2615" s="20">
        <v>43884.0</v>
      </c>
      <c r="B2615" s="19">
        <v>0.011875</v>
      </c>
      <c r="C2615" s="10" t="s">
        <v>74</v>
      </c>
      <c r="D2615" s="10" t="s">
        <v>83</v>
      </c>
      <c r="E2615" s="13">
        <v>8.0</v>
      </c>
      <c r="F2615" s="13">
        <v>2.0</v>
      </c>
    </row>
    <row r="2616">
      <c r="A2616" s="20">
        <v>43884.0</v>
      </c>
      <c r="B2616" s="19">
        <v>0.013275462962962963</v>
      </c>
      <c r="C2616" s="10" t="s">
        <v>82</v>
      </c>
      <c r="D2616" s="10" t="s">
        <v>154</v>
      </c>
      <c r="E2616" s="13">
        <v>9.0</v>
      </c>
      <c r="F2616" s="13">
        <v>6.0</v>
      </c>
    </row>
    <row r="2617">
      <c r="A2617" s="20">
        <v>43884.0</v>
      </c>
      <c r="B2617" s="19">
        <v>0.016550925925925927</v>
      </c>
      <c r="C2617" s="10" t="s">
        <v>74</v>
      </c>
      <c r="D2617" s="10" t="s">
        <v>125</v>
      </c>
      <c r="E2617" s="13" t="s">
        <v>75</v>
      </c>
      <c r="F2617" s="13" t="s">
        <v>75</v>
      </c>
      <c r="J2617" s="10" t="s">
        <v>85</v>
      </c>
    </row>
    <row r="2618">
      <c r="A2618" s="20">
        <v>43884.0</v>
      </c>
      <c r="B2618" s="19">
        <v>0.016550925925925927</v>
      </c>
      <c r="C2618" s="10" t="s">
        <v>74</v>
      </c>
      <c r="D2618" s="10" t="s">
        <v>125</v>
      </c>
      <c r="E2618" s="13">
        <v>22.0</v>
      </c>
      <c r="F2618" s="13">
        <v>13.0</v>
      </c>
      <c r="J2618" s="10" t="s">
        <v>86</v>
      </c>
    </row>
    <row r="2619">
      <c r="A2619" s="20">
        <v>43884.0</v>
      </c>
      <c r="B2619" s="19">
        <v>0.018680555555555554</v>
      </c>
      <c r="C2619" s="10" t="s">
        <v>74</v>
      </c>
      <c r="D2619" s="10" t="s">
        <v>131</v>
      </c>
      <c r="E2619" s="13">
        <v>11.0</v>
      </c>
      <c r="F2619" s="13">
        <v>8.0</v>
      </c>
    </row>
    <row r="2620">
      <c r="A2620" s="20">
        <v>43884.0</v>
      </c>
      <c r="B2620" s="19">
        <v>0.019849537037037037</v>
      </c>
      <c r="C2620" s="10" t="s">
        <v>74</v>
      </c>
      <c r="D2620" s="10" t="s">
        <v>125</v>
      </c>
      <c r="E2620" s="13">
        <v>35.0</v>
      </c>
      <c r="F2620" s="13">
        <v>16.0</v>
      </c>
      <c r="J2620" s="10" t="s">
        <v>86</v>
      </c>
    </row>
    <row r="2621">
      <c r="A2621" s="20">
        <v>43884.0</v>
      </c>
      <c r="B2621" s="19">
        <v>0.019849537037037037</v>
      </c>
      <c r="C2621" s="10" t="s">
        <v>74</v>
      </c>
      <c r="D2621" s="10" t="s">
        <v>125</v>
      </c>
      <c r="E2621" s="13" t="s">
        <v>75</v>
      </c>
      <c r="F2621" s="13" t="s">
        <v>75</v>
      </c>
      <c r="J2621" s="10" t="s">
        <v>85</v>
      </c>
    </row>
    <row r="2622">
      <c r="A2622" s="20">
        <v>43884.0</v>
      </c>
      <c r="B2622" s="19">
        <v>0.02070601851851852</v>
      </c>
      <c r="C2622" s="10" t="s">
        <v>74</v>
      </c>
      <c r="D2622" s="10" t="s">
        <v>91</v>
      </c>
      <c r="E2622" s="13">
        <v>2.0</v>
      </c>
      <c r="F2622" s="16"/>
      <c r="H2622" s="10" t="s">
        <v>825</v>
      </c>
      <c r="J2622" s="10" t="s">
        <v>826</v>
      </c>
    </row>
    <row r="2623">
      <c r="A2623" s="20">
        <v>43884.0</v>
      </c>
      <c r="B2623" s="19">
        <v>0.021087962962962965</v>
      </c>
      <c r="C2623" s="10" t="s">
        <v>74</v>
      </c>
      <c r="D2623" s="10" t="s">
        <v>100</v>
      </c>
      <c r="E2623" s="13">
        <v>11.0</v>
      </c>
      <c r="F2623" s="13">
        <v>4.0</v>
      </c>
      <c r="H2623" s="10" t="s">
        <v>827</v>
      </c>
    </row>
    <row r="2624">
      <c r="A2624" s="20">
        <v>43884.0</v>
      </c>
      <c r="B2624" s="19">
        <v>0.021805555555555557</v>
      </c>
      <c r="C2624" s="10" t="s">
        <v>82</v>
      </c>
      <c r="D2624" s="10" t="s">
        <v>87</v>
      </c>
      <c r="E2624" s="13" t="s">
        <v>68</v>
      </c>
      <c r="F2624" s="13">
        <v>20.0</v>
      </c>
    </row>
    <row r="2625">
      <c r="A2625" s="20">
        <v>43884.0</v>
      </c>
      <c r="B2625" s="19">
        <v>0.02181712962962963</v>
      </c>
      <c r="C2625" s="10" t="s">
        <v>74</v>
      </c>
      <c r="D2625" s="10" t="s">
        <v>87</v>
      </c>
      <c r="E2625" s="13">
        <v>20.0</v>
      </c>
      <c r="F2625" s="13">
        <v>16.0</v>
      </c>
    </row>
    <row r="2626">
      <c r="A2626" s="20">
        <v>43884.0</v>
      </c>
      <c r="B2626" s="19">
        <v>0.022083333333333333</v>
      </c>
      <c r="C2626" s="10" t="s">
        <v>72</v>
      </c>
      <c r="D2626" s="10" t="s">
        <v>87</v>
      </c>
      <c r="E2626" s="13">
        <v>19.0</v>
      </c>
      <c r="F2626" s="13">
        <v>16.0</v>
      </c>
    </row>
    <row r="2627">
      <c r="A2627" s="20">
        <v>43884.0</v>
      </c>
      <c r="B2627" s="19">
        <v>0.022152777777777778</v>
      </c>
      <c r="C2627" s="10" t="s">
        <v>70</v>
      </c>
      <c r="D2627" s="10" t="s">
        <v>87</v>
      </c>
      <c r="E2627" s="13">
        <v>14.0</v>
      </c>
      <c r="F2627" s="13">
        <v>10.0</v>
      </c>
    </row>
    <row r="2628">
      <c r="A2628" s="20">
        <v>43884.0</v>
      </c>
      <c r="B2628" s="19">
        <v>0.022164351851851852</v>
      </c>
      <c r="C2628" s="10" t="s">
        <v>84</v>
      </c>
      <c r="D2628" s="10" t="s">
        <v>87</v>
      </c>
      <c r="E2628" s="13">
        <v>12.0</v>
      </c>
      <c r="F2628" s="13">
        <v>10.0</v>
      </c>
    </row>
    <row r="2629">
      <c r="A2629" s="20">
        <v>43884.0</v>
      </c>
      <c r="B2629" s="19">
        <v>0.02224537037037037</v>
      </c>
      <c r="C2629" s="10" t="s">
        <v>69</v>
      </c>
      <c r="D2629" s="10" t="s">
        <v>87</v>
      </c>
      <c r="E2629" s="13">
        <v>7.0</v>
      </c>
      <c r="F2629" s="13">
        <v>3.0</v>
      </c>
    </row>
    <row r="2630">
      <c r="A2630" s="20">
        <v>43884.0</v>
      </c>
      <c r="B2630" s="19">
        <v>0.02230324074074074</v>
      </c>
      <c r="C2630" s="10" t="s">
        <v>66</v>
      </c>
      <c r="D2630" s="10" t="s">
        <v>87</v>
      </c>
      <c r="E2630" s="13">
        <v>4.0</v>
      </c>
      <c r="F2630" s="13">
        <v>4.0</v>
      </c>
    </row>
    <row r="2631">
      <c r="A2631" s="20">
        <v>43884.0</v>
      </c>
      <c r="B2631" s="19">
        <v>0.022534722222222223</v>
      </c>
      <c r="C2631" s="10" t="s">
        <v>82</v>
      </c>
      <c r="D2631" s="10" t="s">
        <v>89</v>
      </c>
      <c r="E2631" s="13" t="s">
        <v>68</v>
      </c>
      <c r="F2631" s="13">
        <v>20.0</v>
      </c>
      <c r="G2631" s="10" t="s">
        <v>137</v>
      </c>
      <c r="J2631" s="10" t="s">
        <v>151</v>
      </c>
    </row>
    <row r="2632">
      <c r="A2632" s="20">
        <v>43884.0</v>
      </c>
      <c r="B2632" s="19">
        <v>0.022719907407407407</v>
      </c>
      <c r="C2632" s="10" t="s">
        <v>82</v>
      </c>
      <c r="D2632" s="10" t="s">
        <v>91</v>
      </c>
      <c r="E2632" s="13">
        <v>11.0</v>
      </c>
      <c r="F2632" s="16"/>
      <c r="H2632" s="10" t="s">
        <v>828</v>
      </c>
    </row>
    <row r="2633">
      <c r="A2633" s="20">
        <v>43884.0</v>
      </c>
      <c r="B2633" s="19">
        <v>0.023229166666666665</v>
      </c>
      <c r="C2633" s="10" t="s">
        <v>74</v>
      </c>
      <c r="D2633" s="10" t="s">
        <v>93</v>
      </c>
      <c r="E2633" s="13">
        <v>9.0</v>
      </c>
      <c r="F2633" s="13">
        <v>2.0</v>
      </c>
      <c r="J2633" s="10" t="s">
        <v>402</v>
      </c>
    </row>
    <row r="2634">
      <c r="A2634" s="20">
        <v>43884.0</v>
      </c>
      <c r="B2634" s="19">
        <v>0.023229166666666665</v>
      </c>
      <c r="C2634" s="10" t="s">
        <v>74</v>
      </c>
      <c r="D2634" s="10" t="s">
        <v>93</v>
      </c>
      <c r="E2634" s="13" t="s">
        <v>75</v>
      </c>
      <c r="F2634" s="13" t="s">
        <v>75</v>
      </c>
      <c r="J2634" s="10" t="s">
        <v>160</v>
      </c>
    </row>
    <row r="2635">
      <c r="A2635" s="20">
        <v>43884.0</v>
      </c>
      <c r="B2635" s="19">
        <v>0.0234375</v>
      </c>
      <c r="C2635" s="10" t="s">
        <v>74</v>
      </c>
      <c r="D2635" s="10" t="s">
        <v>93</v>
      </c>
      <c r="E2635" s="13" t="s">
        <v>75</v>
      </c>
      <c r="F2635" s="13" t="s">
        <v>75</v>
      </c>
      <c r="J2635" s="10" t="s">
        <v>160</v>
      </c>
    </row>
    <row r="2636">
      <c r="A2636" s="20">
        <v>43884.0</v>
      </c>
      <c r="B2636" s="19">
        <v>0.0234375</v>
      </c>
      <c r="C2636" s="10" t="s">
        <v>74</v>
      </c>
      <c r="D2636" s="10" t="s">
        <v>93</v>
      </c>
      <c r="E2636" s="13">
        <v>13.0</v>
      </c>
      <c r="F2636" s="13">
        <v>6.0</v>
      </c>
      <c r="J2636" s="10" t="s">
        <v>402</v>
      </c>
    </row>
    <row r="2637">
      <c r="A2637" s="20">
        <v>43884.0</v>
      </c>
      <c r="B2637" s="19">
        <v>0.024826388888888887</v>
      </c>
      <c r="C2637" s="10" t="s">
        <v>70</v>
      </c>
      <c r="D2637" s="10" t="s">
        <v>93</v>
      </c>
      <c r="E2637" s="13" t="s">
        <v>75</v>
      </c>
      <c r="F2637" s="13" t="s">
        <v>75</v>
      </c>
      <c r="J2637" s="10" t="s">
        <v>160</v>
      </c>
    </row>
    <row r="2638">
      <c r="A2638" s="20">
        <v>43884.0</v>
      </c>
      <c r="B2638" s="19">
        <v>0.024826388888888887</v>
      </c>
      <c r="C2638" s="10" t="s">
        <v>70</v>
      </c>
      <c r="D2638" s="10" t="s">
        <v>93</v>
      </c>
      <c r="E2638" s="13">
        <v>19.0</v>
      </c>
      <c r="F2638" s="13">
        <v>12.0</v>
      </c>
      <c r="J2638" s="10" t="s">
        <v>722</v>
      </c>
    </row>
    <row r="2639">
      <c r="A2639" s="20">
        <v>43884.0</v>
      </c>
      <c r="B2639" s="19">
        <v>0.024930555555555556</v>
      </c>
      <c r="C2639" s="10" t="s">
        <v>70</v>
      </c>
      <c r="D2639" s="10" t="s">
        <v>93</v>
      </c>
      <c r="E2639" s="13" t="s">
        <v>68</v>
      </c>
      <c r="F2639" s="13">
        <v>20.0</v>
      </c>
      <c r="G2639" s="10" t="s">
        <v>137</v>
      </c>
      <c r="J2639" s="10" t="s">
        <v>160</v>
      </c>
    </row>
    <row r="2640">
      <c r="A2640" s="20">
        <v>43884.0</v>
      </c>
      <c r="B2640" s="19">
        <v>0.024930555555555556</v>
      </c>
      <c r="C2640" s="10" t="s">
        <v>70</v>
      </c>
      <c r="D2640" s="10" t="s">
        <v>93</v>
      </c>
      <c r="E2640" s="13">
        <v>14.0</v>
      </c>
      <c r="F2640" s="13">
        <v>7.0</v>
      </c>
      <c r="J2640" s="10" t="s">
        <v>722</v>
      </c>
    </row>
    <row r="2641">
      <c r="A2641" s="20">
        <v>43884.0</v>
      </c>
      <c r="B2641" s="19">
        <v>0.025034722222222222</v>
      </c>
      <c r="C2641" s="10" t="s">
        <v>70</v>
      </c>
      <c r="D2641" s="10" t="s">
        <v>91</v>
      </c>
      <c r="E2641" s="13">
        <v>4.0</v>
      </c>
      <c r="F2641" s="16"/>
      <c r="H2641" s="10" t="s">
        <v>829</v>
      </c>
    </row>
    <row r="2642">
      <c r="A2642" s="20">
        <v>43884.0</v>
      </c>
      <c r="B2642" s="19">
        <v>0.026238425925925925</v>
      </c>
      <c r="C2642" s="10" t="s">
        <v>69</v>
      </c>
      <c r="D2642" s="10" t="s">
        <v>89</v>
      </c>
      <c r="E2642" s="13" t="s">
        <v>75</v>
      </c>
      <c r="F2642" s="13" t="s">
        <v>75</v>
      </c>
      <c r="J2642" s="10" t="s">
        <v>85</v>
      </c>
    </row>
    <row r="2643">
      <c r="A2643" s="20">
        <v>43884.0</v>
      </c>
      <c r="B2643" s="19">
        <v>0.026238425925925925</v>
      </c>
      <c r="C2643" s="10" t="s">
        <v>69</v>
      </c>
      <c r="D2643" s="10" t="s">
        <v>89</v>
      </c>
      <c r="E2643" s="13">
        <v>25.0</v>
      </c>
      <c r="F2643" s="13">
        <v>19.0</v>
      </c>
      <c r="J2643" s="10" t="s">
        <v>241</v>
      </c>
    </row>
    <row r="2644">
      <c r="A2644" s="20">
        <v>43884.0</v>
      </c>
      <c r="B2644" s="19">
        <v>0.02634259259259259</v>
      </c>
      <c r="C2644" s="10" t="s">
        <v>69</v>
      </c>
      <c r="D2644" s="10" t="s">
        <v>91</v>
      </c>
      <c r="E2644" s="13">
        <v>12.0</v>
      </c>
      <c r="F2644" s="16"/>
      <c r="H2644" s="10" t="s">
        <v>830</v>
      </c>
    </row>
    <row r="2645">
      <c r="A2645" s="20">
        <v>43884.0</v>
      </c>
      <c r="B2645" s="19">
        <v>0.02684027777777778</v>
      </c>
      <c r="C2645" s="10" t="s">
        <v>69</v>
      </c>
      <c r="D2645" s="10" t="s">
        <v>91</v>
      </c>
      <c r="E2645" s="13">
        <v>14.0</v>
      </c>
      <c r="F2645" s="16"/>
      <c r="H2645" s="10" t="s">
        <v>831</v>
      </c>
      <c r="J2645" s="10" t="s">
        <v>104</v>
      </c>
    </row>
    <row r="2646">
      <c r="A2646" s="20">
        <v>43884.0</v>
      </c>
      <c r="B2646" s="19">
        <v>0.027175925925925926</v>
      </c>
      <c r="C2646" s="10" t="s">
        <v>66</v>
      </c>
      <c r="D2646" s="10" t="s">
        <v>89</v>
      </c>
      <c r="E2646" s="13">
        <v>10.0</v>
      </c>
      <c r="F2646" s="13">
        <v>3.0</v>
      </c>
      <c r="J2646" s="10" t="s">
        <v>252</v>
      </c>
    </row>
    <row r="2647">
      <c r="A2647" s="20">
        <v>43884.0</v>
      </c>
      <c r="B2647" s="19">
        <v>0.02648148148148148</v>
      </c>
      <c r="C2647" s="10" t="s">
        <v>66</v>
      </c>
      <c r="D2647" s="10" t="s">
        <v>89</v>
      </c>
      <c r="E2647" s="13" t="s">
        <v>75</v>
      </c>
      <c r="F2647" s="13" t="s">
        <v>75</v>
      </c>
      <c r="J2647" s="10" t="s">
        <v>160</v>
      </c>
    </row>
    <row r="2648">
      <c r="A2648" s="20">
        <v>43884.0</v>
      </c>
      <c r="B2648" s="19">
        <v>0.02722222222222222</v>
      </c>
      <c r="C2648" s="10" t="s">
        <v>66</v>
      </c>
      <c r="D2648" s="10" t="s">
        <v>89</v>
      </c>
      <c r="E2648" s="13" t="s">
        <v>75</v>
      </c>
      <c r="F2648" s="13" t="s">
        <v>75</v>
      </c>
      <c r="J2648" s="10" t="s">
        <v>160</v>
      </c>
    </row>
    <row r="2649">
      <c r="A2649" s="20">
        <v>43884.0</v>
      </c>
      <c r="B2649" s="19">
        <v>0.02722222222222222</v>
      </c>
      <c r="C2649" s="10" t="s">
        <v>66</v>
      </c>
      <c r="D2649" s="10" t="s">
        <v>89</v>
      </c>
      <c r="E2649" s="13">
        <v>19.0</v>
      </c>
      <c r="F2649" s="13">
        <v>12.0</v>
      </c>
      <c r="J2649" s="10" t="s">
        <v>252</v>
      </c>
    </row>
    <row r="2650">
      <c r="A2650" s="20">
        <v>43884.0</v>
      </c>
      <c r="B2650" s="19">
        <v>0.027314814814814816</v>
      </c>
      <c r="C2650" s="10" t="s">
        <v>66</v>
      </c>
      <c r="D2650" s="10" t="s">
        <v>91</v>
      </c>
      <c r="E2650" s="13">
        <v>11.0</v>
      </c>
      <c r="F2650" s="16"/>
      <c r="H2650" s="10" t="s">
        <v>832</v>
      </c>
    </row>
    <row r="2651">
      <c r="A2651" s="20">
        <v>43884.0</v>
      </c>
      <c r="B2651" s="19">
        <v>0.027662037037037037</v>
      </c>
      <c r="C2651" s="10" t="s">
        <v>82</v>
      </c>
      <c r="D2651" s="10" t="s">
        <v>129</v>
      </c>
      <c r="E2651" s="13">
        <v>7.0</v>
      </c>
      <c r="F2651" s="13">
        <v>6.0</v>
      </c>
    </row>
    <row r="2652">
      <c r="A2652" s="20">
        <v>43884.0</v>
      </c>
      <c r="B2652" s="19">
        <v>0.02861111111111111</v>
      </c>
      <c r="C2652" s="10" t="s">
        <v>70</v>
      </c>
      <c r="D2652" s="10" t="s">
        <v>81</v>
      </c>
      <c r="E2652" s="13">
        <v>16.0</v>
      </c>
      <c r="F2652" s="13">
        <v>13.0</v>
      </c>
      <c r="H2652" s="10" t="s">
        <v>833</v>
      </c>
      <c r="J2652" s="10" t="s">
        <v>834</v>
      </c>
    </row>
    <row r="2653">
      <c r="A2653" s="20">
        <v>43884.0</v>
      </c>
      <c r="B2653" s="19">
        <v>0.028680555555555556</v>
      </c>
      <c r="C2653" s="10" t="s">
        <v>84</v>
      </c>
      <c r="D2653" s="10" t="s">
        <v>81</v>
      </c>
      <c r="E2653" s="13">
        <v>11.0</v>
      </c>
      <c r="F2653" s="13">
        <v>6.0</v>
      </c>
      <c r="H2653" s="10" t="s">
        <v>835</v>
      </c>
      <c r="J2653" s="10" t="s">
        <v>834</v>
      </c>
    </row>
    <row r="2654">
      <c r="A2654" s="20">
        <v>43884.0</v>
      </c>
      <c r="B2654" s="19">
        <v>0.02966435185185185</v>
      </c>
      <c r="C2654" s="10" t="s">
        <v>82</v>
      </c>
      <c r="D2654" s="10" t="s">
        <v>91</v>
      </c>
      <c r="E2654" s="13">
        <v>11.0</v>
      </c>
      <c r="F2654" s="16"/>
      <c r="H2654" s="10" t="s">
        <v>836</v>
      </c>
      <c r="J2654" s="10" t="s">
        <v>653</v>
      </c>
    </row>
    <row r="2655">
      <c r="A2655" s="20">
        <v>43884.0</v>
      </c>
      <c r="B2655" s="19">
        <v>0.029814814814814815</v>
      </c>
      <c r="C2655" s="10" t="s">
        <v>74</v>
      </c>
      <c r="D2655" s="10" t="s">
        <v>93</v>
      </c>
      <c r="E2655" s="13">
        <v>11.0</v>
      </c>
      <c r="F2655" s="13">
        <v>4.0</v>
      </c>
      <c r="J2655" s="10" t="s">
        <v>197</v>
      </c>
    </row>
    <row r="2656">
      <c r="A2656" s="20">
        <v>43884.0</v>
      </c>
      <c r="B2656" s="19">
        <v>0.03019675925925926</v>
      </c>
      <c r="C2656" s="10" t="s">
        <v>74</v>
      </c>
      <c r="D2656" s="10" t="s">
        <v>93</v>
      </c>
      <c r="E2656" s="13">
        <v>26.0</v>
      </c>
      <c r="F2656" s="13">
        <v>19.0</v>
      </c>
      <c r="J2656" s="10" t="s">
        <v>197</v>
      </c>
    </row>
    <row r="2657">
      <c r="A2657" s="20">
        <v>43884.0</v>
      </c>
      <c r="B2657" s="19">
        <v>0.030289351851851852</v>
      </c>
      <c r="C2657" s="10" t="s">
        <v>74</v>
      </c>
      <c r="D2657" s="10" t="s">
        <v>91</v>
      </c>
      <c r="E2657" s="13">
        <v>6.0</v>
      </c>
      <c r="F2657" s="16"/>
      <c r="H2657" s="10" t="s">
        <v>837</v>
      </c>
    </row>
    <row r="2658">
      <c r="A2658" s="20">
        <v>43884.0</v>
      </c>
      <c r="B2658" s="19">
        <v>0.031296296296296294</v>
      </c>
      <c r="C2658" s="10" t="s">
        <v>72</v>
      </c>
      <c r="D2658" s="10" t="s">
        <v>79</v>
      </c>
      <c r="E2658" s="13">
        <v>4.0</v>
      </c>
      <c r="F2658" s="13">
        <v>4.0</v>
      </c>
    </row>
    <row r="2659">
      <c r="A2659" s="20">
        <v>43884.0</v>
      </c>
      <c r="B2659" s="19">
        <v>0.03212962962962963</v>
      </c>
      <c r="C2659" s="10" t="s">
        <v>70</v>
      </c>
      <c r="D2659" s="10" t="s">
        <v>129</v>
      </c>
      <c r="E2659" s="13">
        <v>8.0</v>
      </c>
      <c r="F2659" s="13">
        <v>4.0</v>
      </c>
    </row>
    <row r="2660">
      <c r="A2660" s="20">
        <v>43884.0</v>
      </c>
      <c r="B2660" s="19">
        <v>0.03318287037037037</v>
      </c>
      <c r="C2660" s="10" t="s">
        <v>84</v>
      </c>
      <c r="D2660" s="10" t="s">
        <v>129</v>
      </c>
      <c r="E2660" s="13">
        <v>7.0</v>
      </c>
      <c r="F2660" s="13">
        <v>5.0</v>
      </c>
    </row>
    <row r="2661">
      <c r="A2661" s="20">
        <v>43884.0</v>
      </c>
      <c r="B2661" s="19">
        <v>0.033680555555555554</v>
      </c>
      <c r="C2661" s="10" t="s">
        <v>84</v>
      </c>
      <c r="D2661" s="10" t="s">
        <v>81</v>
      </c>
      <c r="E2661" s="13">
        <v>17.0</v>
      </c>
      <c r="F2661" s="13">
        <v>12.0</v>
      </c>
      <c r="J2661" s="10" t="s">
        <v>838</v>
      </c>
    </row>
    <row r="2662">
      <c r="A2662" s="20">
        <v>43884.0</v>
      </c>
      <c r="B2662" s="19">
        <v>0.033680555555555554</v>
      </c>
      <c r="C2662" s="10" t="s">
        <v>69</v>
      </c>
      <c r="D2662" s="10" t="s">
        <v>89</v>
      </c>
      <c r="E2662" s="13">
        <v>14.0</v>
      </c>
      <c r="F2662" s="13">
        <v>7.0</v>
      </c>
      <c r="J2662" s="10" t="s">
        <v>223</v>
      </c>
    </row>
    <row r="2663">
      <c r="A2663" s="20">
        <v>43884.0</v>
      </c>
      <c r="B2663" s="19">
        <v>0.03428240740740741</v>
      </c>
      <c r="C2663" s="10" t="s">
        <v>69</v>
      </c>
      <c r="D2663" s="10" t="s">
        <v>89</v>
      </c>
      <c r="E2663" s="13">
        <v>10.0</v>
      </c>
      <c r="F2663" s="13">
        <v>3.0</v>
      </c>
      <c r="J2663" s="10" t="s">
        <v>839</v>
      </c>
    </row>
    <row r="2664">
      <c r="A2664" s="20">
        <v>43884.0</v>
      </c>
      <c r="B2664" s="19">
        <v>0.03490740740740741</v>
      </c>
      <c r="C2664" s="10" t="s">
        <v>66</v>
      </c>
      <c r="D2664" s="10" t="s">
        <v>89</v>
      </c>
      <c r="E2664" s="13">
        <v>16.0</v>
      </c>
      <c r="F2664" s="13">
        <v>9.0</v>
      </c>
      <c r="J2664" s="10" t="s">
        <v>840</v>
      </c>
    </row>
    <row r="2665">
      <c r="A2665" s="20">
        <v>43884.0</v>
      </c>
      <c r="B2665" s="19">
        <v>0.0350462962962963</v>
      </c>
      <c r="C2665" s="10" t="s">
        <v>66</v>
      </c>
      <c r="D2665" s="10" t="s">
        <v>91</v>
      </c>
      <c r="E2665" s="13">
        <v>20.0</v>
      </c>
      <c r="F2665" s="16"/>
      <c r="H2665" s="10" t="s">
        <v>841</v>
      </c>
    </row>
    <row r="2666">
      <c r="A2666" s="20">
        <v>43884.0</v>
      </c>
      <c r="B2666" s="19">
        <v>0.036041666666666666</v>
      </c>
      <c r="C2666" s="10" t="s">
        <v>72</v>
      </c>
      <c r="D2666" s="10" t="s">
        <v>93</v>
      </c>
      <c r="E2666" s="13">
        <v>11.0</v>
      </c>
      <c r="F2666" s="13">
        <v>5.0</v>
      </c>
      <c r="J2666" s="10" t="s">
        <v>842</v>
      </c>
    </row>
    <row r="2667">
      <c r="A2667" s="20">
        <v>43884.0</v>
      </c>
      <c r="B2667" s="19">
        <v>0.03605324074074074</v>
      </c>
      <c r="C2667" s="10" t="s">
        <v>72</v>
      </c>
      <c r="D2667" s="10" t="s">
        <v>93</v>
      </c>
      <c r="E2667" s="13">
        <v>19.0</v>
      </c>
      <c r="F2667" s="13">
        <v>13.0</v>
      </c>
      <c r="J2667" s="10" t="s">
        <v>842</v>
      </c>
    </row>
    <row r="2668">
      <c r="A2668" s="20">
        <v>43884.0</v>
      </c>
      <c r="B2668" s="19">
        <v>0.036180555555555556</v>
      </c>
      <c r="C2668" s="10" t="s">
        <v>72</v>
      </c>
      <c r="D2668" s="10" t="s">
        <v>91</v>
      </c>
      <c r="E2668" s="13">
        <v>10.0</v>
      </c>
      <c r="F2668" s="16"/>
      <c r="H2668" s="10" t="s">
        <v>719</v>
      </c>
    </row>
    <row r="2669">
      <c r="A2669" s="20">
        <v>43884.0</v>
      </c>
      <c r="B2669" s="19">
        <v>0.03653935185185185</v>
      </c>
      <c r="C2669" s="10" t="s">
        <v>72</v>
      </c>
      <c r="D2669" s="10" t="s">
        <v>93</v>
      </c>
      <c r="E2669" s="13" t="s">
        <v>68</v>
      </c>
      <c r="F2669" s="13">
        <v>20.0</v>
      </c>
      <c r="G2669" s="10" t="s">
        <v>137</v>
      </c>
      <c r="J2669" s="10" t="s">
        <v>843</v>
      </c>
    </row>
    <row r="2670">
      <c r="A2670" s="20">
        <v>43884.0</v>
      </c>
      <c r="B2670" s="19">
        <v>0.03690972222222222</v>
      </c>
      <c r="C2670" s="10" t="s">
        <v>72</v>
      </c>
      <c r="D2670" s="10" t="s">
        <v>91</v>
      </c>
      <c r="E2670" s="13">
        <v>21.0</v>
      </c>
      <c r="F2670" s="16"/>
      <c r="H2670" s="10" t="s">
        <v>844</v>
      </c>
    </row>
    <row r="2671">
      <c r="A2671" s="20">
        <v>43884.0</v>
      </c>
      <c r="B2671" s="19">
        <v>0.03888888888888889</v>
      </c>
      <c r="C2671" s="10" t="s">
        <v>66</v>
      </c>
      <c r="D2671" s="10" t="s">
        <v>81</v>
      </c>
      <c r="E2671" s="13" t="s">
        <v>75</v>
      </c>
      <c r="F2671" s="13" t="s">
        <v>75</v>
      </c>
      <c r="J2671" s="10" t="s">
        <v>85</v>
      </c>
    </row>
    <row r="2672">
      <c r="A2672" s="20">
        <v>43884.0</v>
      </c>
      <c r="B2672" s="19">
        <v>0.03888888888888889</v>
      </c>
      <c r="C2672" s="10" t="s">
        <v>66</v>
      </c>
      <c r="D2672" s="10" t="s">
        <v>81</v>
      </c>
      <c r="E2672" s="13">
        <v>11.0</v>
      </c>
      <c r="F2672" s="13">
        <v>6.0</v>
      </c>
      <c r="J2672" s="10" t="s">
        <v>765</v>
      </c>
    </row>
    <row r="2673">
      <c r="A2673" s="20">
        <v>43884.0</v>
      </c>
      <c r="B2673" s="19">
        <v>0.038935185185185184</v>
      </c>
      <c r="C2673" s="10" t="s">
        <v>66</v>
      </c>
      <c r="D2673" s="10" t="s">
        <v>81</v>
      </c>
      <c r="E2673" s="13" t="s">
        <v>75</v>
      </c>
      <c r="F2673" s="13" t="s">
        <v>75</v>
      </c>
      <c r="J2673" s="10" t="s">
        <v>85</v>
      </c>
    </row>
    <row r="2674">
      <c r="A2674" s="20">
        <v>43884.0</v>
      </c>
      <c r="B2674" s="19">
        <v>0.038935185185185184</v>
      </c>
      <c r="C2674" s="10" t="s">
        <v>66</v>
      </c>
      <c r="D2674" s="10" t="s">
        <v>81</v>
      </c>
      <c r="E2674" s="13" t="s">
        <v>75</v>
      </c>
      <c r="F2674" s="13" t="s">
        <v>75</v>
      </c>
      <c r="J2674" s="10" t="s">
        <v>765</v>
      </c>
    </row>
    <row r="2675">
      <c r="A2675" s="20">
        <v>43884.0</v>
      </c>
      <c r="B2675" s="19">
        <v>0.039456018518518515</v>
      </c>
      <c r="C2675" s="10" t="s">
        <v>74</v>
      </c>
      <c r="D2675" s="10" t="s">
        <v>93</v>
      </c>
      <c r="E2675" s="13" t="s">
        <v>75</v>
      </c>
      <c r="F2675" s="13" t="s">
        <v>75</v>
      </c>
      <c r="J2675" s="10" t="s">
        <v>142</v>
      </c>
    </row>
    <row r="2676">
      <c r="A2676" s="20">
        <v>43884.0</v>
      </c>
      <c r="B2676" s="19">
        <v>0.039456018518518515</v>
      </c>
      <c r="C2676" s="10" t="s">
        <v>74</v>
      </c>
      <c r="D2676" s="10" t="s">
        <v>91</v>
      </c>
      <c r="E2676" s="13">
        <v>17.0</v>
      </c>
      <c r="F2676" s="16"/>
      <c r="H2676" s="10" t="s">
        <v>845</v>
      </c>
    </row>
    <row r="2677">
      <c r="A2677" s="20">
        <v>43884.0</v>
      </c>
      <c r="B2677" s="19">
        <v>0.03993055555555555</v>
      </c>
      <c r="C2677" s="10" t="s">
        <v>74</v>
      </c>
      <c r="D2677" s="10" t="s">
        <v>93</v>
      </c>
      <c r="E2677" s="13" t="s">
        <v>75</v>
      </c>
      <c r="F2677" s="13" t="s">
        <v>75</v>
      </c>
      <c r="J2677" s="10" t="s">
        <v>197</v>
      </c>
    </row>
    <row r="2678">
      <c r="A2678" s="20">
        <v>43884.0</v>
      </c>
      <c r="B2678" s="19">
        <v>0.04</v>
      </c>
      <c r="C2678" s="10" t="s">
        <v>74</v>
      </c>
      <c r="D2678" s="10" t="s">
        <v>91</v>
      </c>
      <c r="E2678" s="13">
        <v>6.0</v>
      </c>
      <c r="F2678" s="16"/>
      <c r="H2678" s="10" t="s">
        <v>837</v>
      </c>
    </row>
    <row r="2679">
      <c r="A2679" s="20">
        <v>43884.0</v>
      </c>
      <c r="B2679" s="19">
        <v>0.04075231481481482</v>
      </c>
      <c r="C2679" s="10" t="s">
        <v>72</v>
      </c>
      <c r="D2679" s="10" t="s">
        <v>93</v>
      </c>
      <c r="E2679" s="13" t="s">
        <v>75</v>
      </c>
      <c r="F2679" s="13" t="s">
        <v>75</v>
      </c>
      <c r="J2679" s="10" t="s">
        <v>85</v>
      </c>
    </row>
    <row r="2680">
      <c r="A2680" s="20">
        <v>43884.0</v>
      </c>
      <c r="B2680" s="19">
        <v>0.04075231481481482</v>
      </c>
      <c r="C2680" s="10" t="s">
        <v>72</v>
      </c>
      <c r="D2680" s="10" t="s">
        <v>93</v>
      </c>
      <c r="E2680" s="13">
        <v>20.0</v>
      </c>
      <c r="F2680" s="13">
        <v>14.0</v>
      </c>
      <c r="J2680" s="10" t="s">
        <v>846</v>
      </c>
    </row>
    <row r="2681">
      <c r="A2681" s="20">
        <v>43884.0</v>
      </c>
      <c r="B2681" s="19">
        <v>0.0408912037037037</v>
      </c>
      <c r="C2681" s="10" t="s">
        <v>72</v>
      </c>
      <c r="D2681" s="10" t="s">
        <v>91</v>
      </c>
      <c r="E2681" s="13">
        <v>9.0</v>
      </c>
      <c r="F2681" s="16"/>
      <c r="H2681" s="10" t="s">
        <v>847</v>
      </c>
      <c r="I2681" s="10">
        <v>1.0</v>
      </c>
      <c r="J2681" s="10" t="s">
        <v>119</v>
      </c>
    </row>
    <row r="2682">
      <c r="A2682" s="20">
        <v>43884.0</v>
      </c>
      <c r="B2682" s="19">
        <v>0.041712962962962966</v>
      </c>
      <c r="C2682" s="10" t="s">
        <v>72</v>
      </c>
      <c r="D2682" s="10" t="s">
        <v>91</v>
      </c>
      <c r="E2682" s="13">
        <v>2.0</v>
      </c>
      <c r="F2682" s="16"/>
      <c r="J2682" s="10" t="s">
        <v>274</v>
      </c>
    </row>
    <row r="2683">
      <c r="A2683" s="20">
        <v>43884.0</v>
      </c>
      <c r="B2683" s="19">
        <v>0.04172453703703704</v>
      </c>
      <c r="C2683" s="10" t="s">
        <v>66</v>
      </c>
      <c r="D2683" s="10" t="s">
        <v>81</v>
      </c>
      <c r="E2683" s="13">
        <v>20.0</v>
      </c>
      <c r="F2683" s="13">
        <v>15.0</v>
      </c>
      <c r="J2683" s="10" t="s">
        <v>274</v>
      </c>
    </row>
    <row r="2684">
      <c r="A2684" s="20">
        <v>43884.0</v>
      </c>
      <c r="B2684" s="19">
        <v>0.0424537037037037</v>
      </c>
      <c r="C2684" s="10" t="s">
        <v>69</v>
      </c>
      <c r="D2684" s="10" t="s">
        <v>120</v>
      </c>
      <c r="E2684" s="13">
        <v>6.0</v>
      </c>
      <c r="F2684" s="16"/>
      <c r="J2684" s="10" t="s">
        <v>848</v>
      </c>
    </row>
    <row r="2685">
      <c r="A2685" s="20">
        <v>43884.0</v>
      </c>
      <c r="B2685" s="19">
        <v>0.04261574074074074</v>
      </c>
      <c r="C2685" s="10" t="s">
        <v>72</v>
      </c>
      <c r="D2685" s="10" t="s">
        <v>67</v>
      </c>
      <c r="E2685" s="13">
        <v>12.0</v>
      </c>
      <c r="F2685" s="13">
        <v>9.0</v>
      </c>
    </row>
    <row r="2686">
      <c r="A2686" s="20">
        <v>43884.0</v>
      </c>
      <c r="B2686" s="19">
        <v>0.04716435185185185</v>
      </c>
      <c r="C2686" s="10" t="s">
        <v>82</v>
      </c>
      <c r="D2686" s="10" t="s">
        <v>89</v>
      </c>
      <c r="E2686" s="13">
        <v>20.0</v>
      </c>
      <c r="F2686" s="13">
        <v>12.0</v>
      </c>
      <c r="J2686" s="10" t="s">
        <v>741</v>
      </c>
    </row>
    <row r="2687">
      <c r="A2687" s="20">
        <v>43884.0</v>
      </c>
      <c r="B2687" s="19">
        <v>0.04724537037037037</v>
      </c>
      <c r="C2687" s="10" t="s">
        <v>82</v>
      </c>
      <c r="D2687" s="10" t="s">
        <v>89</v>
      </c>
      <c r="E2687" s="13">
        <v>18.0</v>
      </c>
      <c r="F2687" s="13">
        <v>10.0</v>
      </c>
      <c r="J2687" s="10" t="s">
        <v>741</v>
      </c>
    </row>
    <row r="2688">
      <c r="A2688" s="20">
        <v>43884.0</v>
      </c>
      <c r="B2688" s="19">
        <v>0.04725694444444444</v>
      </c>
      <c r="C2688" s="10" t="s">
        <v>82</v>
      </c>
      <c r="D2688" s="10" t="s">
        <v>89</v>
      </c>
      <c r="E2688" s="13">
        <v>20.0</v>
      </c>
      <c r="F2688" s="13">
        <v>12.0</v>
      </c>
      <c r="J2688" s="10" t="s">
        <v>741</v>
      </c>
    </row>
    <row r="2689">
      <c r="A2689" s="20">
        <v>43884.0</v>
      </c>
      <c r="B2689" s="19">
        <v>0.04730324074074074</v>
      </c>
      <c r="C2689" s="10" t="s">
        <v>74</v>
      </c>
      <c r="D2689" s="10" t="s">
        <v>93</v>
      </c>
      <c r="E2689" s="13">
        <v>22.0</v>
      </c>
      <c r="F2689" s="13">
        <v>15.0</v>
      </c>
      <c r="J2689" s="10" t="s">
        <v>197</v>
      </c>
    </row>
    <row r="2690">
      <c r="A2690" s="20">
        <v>43884.0</v>
      </c>
      <c r="B2690" s="19">
        <v>0.047372685185185184</v>
      </c>
      <c r="C2690" s="10" t="s">
        <v>74</v>
      </c>
      <c r="D2690" s="10" t="s">
        <v>91</v>
      </c>
      <c r="E2690" s="13">
        <v>5.0</v>
      </c>
      <c r="F2690" s="16"/>
      <c r="H2690" s="10" t="s">
        <v>708</v>
      </c>
    </row>
    <row r="2691">
      <c r="A2691" s="20">
        <v>43884.0</v>
      </c>
      <c r="B2691" s="19">
        <v>0.047511574074074074</v>
      </c>
      <c r="C2691" s="10" t="s">
        <v>82</v>
      </c>
      <c r="D2691" s="10" t="s">
        <v>91</v>
      </c>
      <c r="E2691" s="13">
        <v>27.0</v>
      </c>
      <c r="F2691" s="16"/>
      <c r="H2691" s="10" t="s">
        <v>849</v>
      </c>
      <c r="I2691" s="10">
        <v>1.0</v>
      </c>
      <c r="J2691" s="10" t="s">
        <v>119</v>
      </c>
    </row>
    <row r="2692">
      <c r="A2692" s="20">
        <v>43884.0</v>
      </c>
      <c r="B2692" s="19">
        <v>0.047997685185185185</v>
      </c>
      <c r="C2692" s="10" t="s">
        <v>82</v>
      </c>
      <c r="D2692" s="10" t="s">
        <v>166</v>
      </c>
      <c r="E2692" s="13">
        <v>11.0</v>
      </c>
      <c r="F2692" s="13">
        <v>5.0</v>
      </c>
    </row>
    <row r="2693">
      <c r="A2693" s="20">
        <v>43884.0</v>
      </c>
      <c r="B2693" s="19">
        <v>0.048414351851851854</v>
      </c>
      <c r="C2693" s="10" t="s">
        <v>66</v>
      </c>
      <c r="D2693" s="10" t="s">
        <v>195</v>
      </c>
      <c r="E2693" s="13">
        <v>19.0</v>
      </c>
      <c r="F2693" s="13">
        <v>19.0</v>
      </c>
      <c r="J2693" s="10" t="s">
        <v>850</v>
      </c>
    </row>
    <row r="2694">
      <c r="A2694" s="20">
        <v>43884.0</v>
      </c>
      <c r="B2694" s="19">
        <v>0.04856481481481482</v>
      </c>
      <c r="C2694" s="10" t="s">
        <v>69</v>
      </c>
      <c r="D2694" s="10" t="s">
        <v>120</v>
      </c>
      <c r="E2694" s="13">
        <v>11.0</v>
      </c>
      <c r="F2694" s="16"/>
      <c r="J2694" s="10" t="s">
        <v>851</v>
      </c>
    </row>
    <row r="2695">
      <c r="A2695" s="20">
        <v>43884.0</v>
      </c>
      <c r="B2695" s="19">
        <v>0.049351851851851855</v>
      </c>
      <c r="C2695" s="10" t="s">
        <v>69</v>
      </c>
      <c r="D2695" s="10" t="s">
        <v>128</v>
      </c>
      <c r="E2695" s="13">
        <v>12.0</v>
      </c>
      <c r="F2695" s="13">
        <v>5.0</v>
      </c>
    </row>
    <row r="2696">
      <c r="A2696" s="20">
        <v>43884.0</v>
      </c>
      <c r="B2696" s="19">
        <v>0.05028935185185185</v>
      </c>
      <c r="C2696" s="10" t="s">
        <v>72</v>
      </c>
      <c r="D2696" s="10" t="s">
        <v>83</v>
      </c>
      <c r="E2696" s="13">
        <v>10.0</v>
      </c>
      <c r="F2696" s="13">
        <v>10.0</v>
      </c>
    </row>
    <row r="2697">
      <c r="A2697" s="20">
        <v>43884.0</v>
      </c>
      <c r="B2697" s="19">
        <v>0.05033564814814815</v>
      </c>
      <c r="C2697" s="10" t="s">
        <v>74</v>
      </c>
      <c r="D2697" s="10" t="s">
        <v>83</v>
      </c>
      <c r="E2697" s="13">
        <v>20.0</v>
      </c>
      <c r="F2697" s="13">
        <v>14.0</v>
      </c>
    </row>
    <row r="2698">
      <c r="A2698" s="20">
        <v>43884.0</v>
      </c>
      <c r="B2698" s="19">
        <v>0.05108796296296296</v>
      </c>
      <c r="C2698" s="10" t="s">
        <v>69</v>
      </c>
      <c r="D2698" s="10" t="s">
        <v>83</v>
      </c>
      <c r="E2698" s="13">
        <v>13.0</v>
      </c>
      <c r="F2698" s="13">
        <v>12.0</v>
      </c>
    </row>
    <row r="2699">
      <c r="A2699" s="20">
        <v>43884.0</v>
      </c>
      <c r="B2699" s="19">
        <v>0.051631944444444446</v>
      </c>
      <c r="C2699" s="10" t="s">
        <v>69</v>
      </c>
      <c r="D2699" s="10" t="s">
        <v>128</v>
      </c>
      <c r="E2699" s="13">
        <v>10.0</v>
      </c>
      <c r="F2699" s="13">
        <v>3.0</v>
      </c>
    </row>
    <row r="2700">
      <c r="A2700" s="20">
        <v>43884.0</v>
      </c>
      <c r="B2700" s="19">
        <v>0.053009259259259256</v>
      </c>
      <c r="C2700" s="10" t="s">
        <v>72</v>
      </c>
      <c r="D2700" s="10" t="s">
        <v>120</v>
      </c>
      <c r="E2700" s="13" t="s">
        <v>75</v>
      </c>
      <c r="F2700" s="13" t="s">
        <v>75</v>
      </c>
      <c r="J2700" s="10" t="s">
        <v>155</v>
      </c>
    </row>
    <row r="2701">
      <c r="A2701" s="20">
        <v>43884.0</v>
      </c>
      <c r="B2701" s="19">
        <v>0.053287037037037036</v>
      </c>
      <c r="C2701" s="10" t="s">
        <v>84</v>
      </c>
      <c r="D2701" s="10" t="s">
        <v>120</v>
      </c>
      <c r="E2701" s="13" t="s">
        <v>75</v>
      </c>
      <c r="F2701" s="13" t="s">
        <v>75</v>
      </c>
      <c r="J2701" s="10" t="s">
        <v>155</v>
      </c>
    </row>
    <row r="2702">
      <c r="A2702" s="20">
        <v>43884.0</v>
      </c>
      <c r="B2702" s="19">
        <v>0.053321759259259256</v>
      </c>
      <c r="C2702" s="10" t="s">
        <v>66</v>
      </c>
      <c r="D2702" s="10" t="s">
        <v>120</v>
      </c>
      <c r="E2702" s="13">
        <v>39.0</v>
      </c>
      <c r="F2702" s="16"/>
      <c r="J2702" s="10" t="s">
        <v>852</v>
      </c>
    </row>
    <row r="2703">
      <c r="A2703" s="20">
        <v>43884.0</v>
      </c>
      <c r="B2703" s="19">
        <v>0.053356481481481484</v>
      </c>
      <c r="C2703" s="10" t="s">
        <v>70</v>
      </c>
      <c r="D2703" s="10" t="s">
        <v>120</v>
      </c>
      <c r="E2703" s="13" t="s">
        <v>75</v>
      </c>
      <c r="F2703" s="13" t="s">
        <v>75</v>
      </c>
      <c r="J2703" s="10" t="s">
        <v>155</v>
      </c>
    </row>
    <row r="2704">
      <c r="A2704" s="20">
        <v>43884.0</v>
      </c>
      <c r="B2704" s="19">
        <v>0.06211805555555556</v>
      </c>
      <c r="C2704" s="10" t="s">
        <v>69</v>
      </c>
      <c r="D2704" s="10" t="s">
        <v>127</v>
      </c>
      <c r="E2704" s="13" t="s">
        <v>75</v>
      </c>
      <c r="F2704" s="13" t="s">
        <v>75</v>
      </c>
      <c r="J2704" s="10" t="s">
        <v>85</v>
      </c>
    </row>
    <row r="2705">
      <c r="A2705" s="20">
        <v>43884.0</v>
      </c>
      <c r="B2705" s="19">
        <v>0.06211805555555556</v>
      </c>
      <c r="C2705" s="10" t="s">
        <v>69</v>
      </c>
      <c r="D2705" s="10" t="s">
        <v>127</v>
      </c>
      <c r="E2705" s="13">
        <v>22.0</v>
      </c>
      <c r="F2705" s="13">
        <v>18.0</v>
      </c>
      <c r="J2705" s="10" t="s">
        <v>86</v>
      </c>
    </row>
    <row r="2706">
      <c r="A2706" s="20">
        <v>43884.0</v>
      </c>
      <c r="B2706" s="19">
        <v>0.06858796296296296</v>
      </c>
      <c r="C2706" s="10" t="s">
        <v>69</v>
      </c>
      <c r="D2706" s="10" t="s">
        <v>80</v>
      </c>
      <c r="E2706" s="13">
        <v>20.0</v>
      </c>
      <c r="F2706" s="13">
        <v>16.0</v>
      </c>
    </row>
    <row r="2707">
      <c r="A2707" s="20">
        <v>43884.0</v>
      </c>
      <c r="B2707" s="19">
        <v>0.07065972222222222</v>
      </c>
      <c r="C2707" s="10" t="s">
        <v>74</v>
      </c>
      <c r="D2707" s="10" t="s">
        <v>125</v>
      </c>
      <c r="E2707" s="13">
        <v>14.0</v>
      </c>
      <c r="F2707" s="13">
        <v>5.0</v>
      </c>
    </row>
    <row r="2708">
      <c r="A2708" s="20">
        <v>43884.0</v>
      </c>
      <c r="B2708" s="19">
        <v>0.07107638888888888</v>
      </c>
      <c r="C2708" s="10" t="s">
        <v>66</v>
      </c>
      <c r="D2708" s="10" t="s">
        <v>127</v>
      </c>
      <c r="E2708" s="13">
        <v>9.0</v>
      </c>
      <c r="F2708" s="13">
        <v>5.0</v>
      </c>
    </row>
    <row r="2709">
      <c r="A2709" s="20">
        <v>43884.0</v>
      </c>
      <c r="B2709" s="19">
        <v>0.071875</v>
      </c>
      <c r="C2709" s="10" t="s">
        <v>82</v>
      </c>
      <c r="D2709" s="10" t="s">
        <v>127</v>
      </c>
      <c r="E2709" s="13">
        <v>9.0</v>
      </c>
      <c r="F2709" s="13">
        <v>6.0</v>
      </c>
    </row>
    <row r="2710">
      <c r="A2710" s="20">
        <v>43884.0</v>
      </c>
      <c r="B2710" s="19">
        <v>0.0725925925925926</v>
      </c>
      <c r="C2710" s="10" t="s">
        <v>82</v>
      </c>
      <c r="D2710" s="10" t="s">
        <v>67</v>
      </c>
      <c r="E2710" s="13">
        <v>9.0</v>
      </c>
      <c r="F2710" s="13">
        <v>6.0</v>
      </c>
    </row>
    <row r="2711">
      <c r="A2711" s="20">
        <v>43884.0</v>
      </c>
      <c r="B2711" s="19">
        <v>0.07351851851851852</v>
      </c>
      <c r="C2711" s="10" t="s">
        <v>84</v>
      </c>
      <c r="D2711" s="10" t="s">
        <v>210</v>
      </c>
      <c r="E2711" s="13">
        <v>0.0</v>
      </c>
      <c r="F2711" s="13">
        <v>2.0</v>
      </c>
      <c r="J2711" s="10" t="s">
        <v>853</v>
      </c>
    </row>
    <row r="2712">
      <c r="A2712" s="20">
        <v>43884.0</v>
      </c>
      <c r="B2712" s="19">
        <v>0.07706018518518519</v>
      </c>
      <c r="C2712" s="10" t="s">
        <v>72</v>
      </c>
      <c r="D2712" s="10" t="s">
        <v>361</v>
      </c>
      <c r="E2712" s="13" t="s">
        <v>68</v>
      </c>
      <c r="F2712" s="13">
        <v>20.0</v>
      </c>
    </row>
    <row r="2713">
      <c r="A2713" s="20">
        <v>43884.0</v>
      </c>
      <c r="B2713" s="19">
        <v>0.07863425925925926</v>
      </c>
      <c r="C2713" s="10" t="s">
        <v>66</v>
      </c>
      <c r="D2713" s="10" t="s">
        <v>166</v>
      </c>
      <c r="E2713" s="13">
        <v>18.0</v>
      </c>
      <c r="F2713" s="13">
        <v>16.0</v>
      </c>
    </row>
    <row r="2714">
      <c r="A2714" s="20">
        <v>43884.0</v>
      </c>
      <c r="B2714" s="19">
        <v>0.07956018518518519</v>
      </c>
      <c r="C2714" s="10" t="s">
        <v>66</v>
      </c>
      <c r="D2714" s="10" t="s">
        <v>131</v>
      </c>
      <c r="E2714" s="13">
        <v>10.0</v>
      </c>
      <c r="F2714" s="13">
        <v>8.0</v>
      </c>
    </row>
    <row r="2715">
      <c r="A2715" s="20">
        <v>43884.0</v>
      </c>
      <c r="B2715" s="19">
        <v>0.08835648148148148</v>
      </c>
      <c r="C2715" s="10" t="s">
        <v>82</v>
      </c>
      <c r="D2715" s="10" t="s">
        <v>83</v>
      </c>
      <c r="E2715" s="13">
        <v>13.0</v>
      </c>
      <c r="F2715" s="13">
        <v>5.0</v>
      </c>
      <c r="J2715" s="10" t="s">
        <v>85</v>
      </c>
    </row>
    <row r="2716">
      <c r="A2716" s="20">
        <v>43884.0</v>
      </c>
      <c r="B2716" s="19">
        <v>0.08835648148148148</v>
      </c>
      <c r="C2716" s="10" t="s">
        <v>82</v>
      </c>
      <c r="D2716" s="10" t="s">
        <v>83</v>
      </c>
      <c r="E2716" s="13">
        <v>14.0</v>
      </c>
      <c r="F2716" s="13">
        <v>6.0</v>
      </c>
      <c r="J2716" s="10" t="s">
        <v>86</v>
      </c>
    </row>
    <row r="2717">
      <c r="A2717" s="20">
        <v>43884.0</v>
      </c>
      <c r="B2717" s="19">
        <v>0.09168981481481482</v>
      </c>
      <c r="C2717" s="10" t="s">
        <v>72</v>
      </c>
      <c r="D2717" s="10" t="s">
        <v>80</v>
      </c>
      <c r="E2717" s="13">
        <v>7.0</v>
      </c>
      <c r="F2717" s="13">
        <v>4.0</v>
      </c>
    </row>
    <row r="2718">
      <c r="A2718" s="20">
        <v>43884.0</v>
      </c>
      <c r="B2718" s="19">
        <v>0.09168981481481482</v>
      </c>
      <c r="C2718" s="10" t="s">
        <v>69</v>
      </c>
      <c r="D2718" s="10" t="s">
        <v>73</v>
      </c>
      <c r="E2718" s="13">
        <v>20.0</v>
      </c>
      <c r="F2718" s="13">
        <v>14.0</v>
      </c>
    </row>
    <row r="2719">
      <c r="A2719" s="20">
        <v>43884.0</v>
      </c>
      <c r="B2719" s="19">
        <v>0.0953125</v>
      </c>
      <c r="C2719" s="10" t="s">
        <v>74</v>
      </c>
      <c r="D2719" s="10" t="s">
        <v>71</v>
      </c>
      <c r="E2719" s="13">
        <v>18.0</v>
      </c>
      <c r="F2719" s="13">
        <v>15.0</v>
      </c>
    </row>
    <row r="2720">
      <c r="A2720" s="20">
        <v>43884.0</v>
      </c>
      <c r="B2720" s="19">
        <v>0.0953125</v>
      </c>
      <c r="C2720" s="10" t="s">
        <v>69</v>
      </c>
      <c r="D2720" s="10" t="s">
        <v>71</v>
      </c>
      <c r="E2720" s="13">
        <v>13.0</v>
      </c>
      <c r="F2720" s="13">
        <v>9.0</v>
      </c>
    </row>
    <row r="2721">
      <c r="A2721" s="20">
        <v>43884.0</v>
      </c>
      <c r="B2721" s="19">
        <v>0.0953587962962963</v>
      </c>
      <c r="C2721" s="10" t="s">
        <v>72</v>
      </c>
      <c r="D2721" s="10" t="s">
        <v>71</v>
      </c>
      <c r="E2721" s="13">
        <v>14.0</v>
      </c>
      <c r="F2721" s="13">
        <v>8.0</v>
      </c>
    </row>
    <row r="2722">
      <c r="A2722" s="20">
        <v>43884.0</v>
      </c>
      <c r="B2722" s="19">
        <v>0.10086805555555556</v>
      </c>
      <c r="C2722" s="10" t="s">
        <v>66</v>
      </c>
      <c r="D2722" s="10" t="s">
        <v>67</v>
      </c>
      <c r="E2722" s="13">
        <v>16.0</v>
      </c>
      <c r="F2722" s="13">
        <v>15.0</v>
      </c>
    </row>
    <row r="2723">
      <c r="A2723" s="20">
        <v>43884.0</v>
      </c>
      <c r="B2723" s="19">
        <v>0.1008912037037037</v>
      </c>
      <c r="C2723" s="10" t="s">
        <v>82</v>
      </c>
      <c r="D2723" s="10" t="s">
        <v>67</v>
      </c>
      <c r="E2723" s="13">
        <v>5.0</v>
      </c>
      <c r="F2723" s="13">
        <v>2.0</v>
      </c>
    </row>
    <row r="2724">
      <c r="A2724" s="20">
        <v>43884.0</v>
      </c>
      <c r="B2724" s="19">
        <v>0.10145833333333333</v>
      </c>
      <c r="C2724" s="10" t="s">
        <v>72</v>
      </c>
      <c r="D2724" s="10" t="s">
        <v>67</v>
      </c>
      <c r="E2724" s="13">
        <v>20.0</v>
      </c>
      <c r="F2724" s="13">
        <v>17.0</v>
      </c>
    </row>
    <row r="2725">
      <c r="A2725" s="20">
        <v>43884.0</v>
      </c>
      <c r="B2725" s="19">
        <v>0.10149305555555556</v>
      </c>
      <c r="C2725" s="10" t="s">
        <v>69</v>
      </c>
      <c r="D2725" s="10" t="s">
        <v>67</v>
      </c>
      <c r="E2725" s="13">
        <v>17.0</v>
      </c>
      <c r="F2725" s="13">
        <v>13.0</v>
      </c>
    </row>
    <row r="2726">
      <c r="A2726" s="20">
        <v>43884.0</v>
      </c>
      <c r="B2726" s="19">
        <v>0.10327546296296296</v>
      </c>
      <c r="C2726" s="10" t="s">
        <v>82</v>
      </c>
      <c r="D2726" s="10" t="s">
        <v>67</v>
      </c>
      <c r="E2726" s="13">
        <v>13.0</v>
      </c>
      <c r="F2726" s="13">
        <v>10.0</v>
      </c>
    </row>
    <row r="2727">
      <c r="A2727" s="20">
        <v>43884.0</v>
      </c>
      <c r="B2727" s="19">
        <v>0.10922453703703704</v>
      </c>
      <c r="C2727" s="10" t="s">
        <v>72</v>
      </c>
      <c r="D2727" s="10" t="s">
        <v>127</v>
      </c>
      <c r="E2727" s="13">
        <v>9.0</v>
      </c>
      <c r="F2727" s="13">
        <v>9.0</v>
      </c>
    </row>
    <row r="2728">
      <c r="A2728" s="20">
        <v>43884.0</v>
      </c>
      <c r="B2728" s="19">
        <v>0.11299768518518519</v>
      </c>
      <c r="C2728" s="10" t="s">
        <v>69</v>
      </c>
      <c r="D2728" s="10" t="s">
        <v>67</v>
      </c>
      <c r="E2728" s="13">
        <v>15.0</v>
      </c>
      <c r="F2728" s="13">
        <v>11.0</v>
      </c>
    </row>
    <row r="2729">
      <c r="A2729" s="20">
        <v>43884.0</v>
      </c>
      <c r="B2729" s="19">
        <v>0.11372685185185186</v>
      </c>
      <c r="C2729" s="10" t="s">
        <v>82</v>
      </c>
      <c r="D2729" s="10" t="s">
        <v>67</v>
      </c>
      <c r="E2729" s="13">
        <v>17.0</v>
      </c>
      <c r="F2729" s="13">
        <v>14.0</v>
      </c>
    </row>
    <row r="2730">
      <c r="A2730" s="20">
        <v>43884.0</v>
      </c>
      <c r="B2730" s="19">
        <v>0.11671296296296296</v>
      </c>
      <c r="C2730" s="10" t="s">
        <v>70</v>
      </c>
      <c r="D2730" s="10" t="s">
        <v>67</v>
      </c>
      <c r="E2730" s="13" t="s">
        <v>75</v>
      </c>
      <c r="F2730" s="13" t="s">
        <v>75</v>
      </c>
    </row>
    <row r="2731">
      <c r="A2731" s="20">
        <v>43884.0</v>
      </c>
      <c r="B2731" s="19">
        <v>0.11679398148148148</v>
      </c>
      <c r="C2731" s="10" t="s">
        <v>84</v>
      </c>
      <c r="D2731" s="10" t="s">
        <v>67</v>
      </c>
      <c r="E2731" s="13">
        <v>15.0</v>
      </c>
      <c r="F2731" s="16"/>
    </row>
    <row r="2732">
      <c r="A2732" s="20">
        <v>43884.0</v>
      </c>
      <c r="B2732" s="19">
        <v>0.11837962962962963</v>
      </c>
      <c r="C2732" s="10" t="s">
        <v>74</v>
      </c>
      <c r="D2732" s="10" t="s">
        <v>67</v>
      </c>
      <c r="E2732" s="13">
        <v>6.0</v>
      </c>
      <c r="F2732" s="13">
        <v>6.0</v>
      </c>
    </row>
    <row r="2733">
      <c r="A2733" s="20">
        <v>43884.0</v>
      </c>
      <c r="B2733" s="19">
        <v>0.11837962962962963</v>
      </c>
      <c r="C2733" s="10" t="s">
        <v>82</v>
      </c>
      <c r="D2733" s="10" t="s">
        <v>67</v>
      </c>
      <c r="E2733" s="13">
        <v>13.0</v>
      </c>
      <c r="F2733" s="13">
        <v>10.0</v>
      </c>
    </row>
    <row r="2734">
      <c r="A2734" s="20">
        <v>43884.0</v>
      </c>
      <c r="B2734" s="19">
        <v>0.11915509259259259</v>
      </c>
      <c r="C2734" s="10" t="s">
        <v>74</v>
      </c>
      <c r="D2734" s="10" t="s">
        <v>125</v>
      </c>
      <c r="E2734" s="13" t="s">
        <v>88</v>
      </c>
      <c r="F2734" s="13">
        <v>1.0</v>
      </c>
    </row>
    <row r="2735">
      <c r="A2735" s="20">
        <v>43884.0</v>
      </c>
      <c r="B2735" s="19">
        <v>0.11957175925925925</v>
      </c>
      <c r="C2735" s="10" t="s">
        <v>74</v>
      </c>
      <c r="D2735" s="10" t="s">
        <v>67</v>
      </c>
      <c r="E2735" s="13">
        <v>12.0</v>
      </c>
      <c r="F2735" s="13">
        <v>12.0</v>
      </c>
    </row>
    <row r="2736">
      <c r="A2736" s="20">
        <v>43884.0</v>
      </c>
      <c r="B2736" s="19">
        <v>0.11962962962962963</v>
      </c>
      <c r="C2736" s="10" t="s">
        <v>157</v>
      </c>
      <c r="D2736" s="10" t="s">
        <v>67</v>
      </c>
      <c r="E2736" s="13">
        <v>5.0</v>
      </c>
      <c r="F2736" s="13">
        <v>2.0</v>
      </c>
    </row>
    <row r="2737">
      <c r="A2737" s="20">
        <v>43884.0</v>
      </c>
      <c r="B2737" s="19">
        <v>0.12056712962962964</v>
      </c>
      <c r="C2737" s="10" t="s">
        <v>74</v>
      </c>
      <c r="D2737" s="10" t="s">
        <v>67</v>
      </c>
      <c r="E2737" s="13">
        <v>13.0</v>
      </c>
      <c r="F2737" s="13">
        <v>13.0</v>
      </c>
    </row>
    <row r="2738">
      <c r="A2738" s="20">
        <v>43884.0</v>
      </c>
      <c r="B2738" s="19">
        <v>0.12125</v>
      </c>
      <c r="C2738" s="10" t="s">
        <v>74</v>
      </c>
      <c r="D2738" s="10" t="s">
        <v>67</v>
      </c>
      <c r="E2738" s="13">
        <v>15.0</v>
      </c>
      <c r="F2738" s="13">
        <v>15.0</v>
      </c>
    </row>
    <row r="2739">
      <c r="A2739" s="20">
        <v>43884.0</v>
      </c>
      <c r="B2739" s="19">
        <v>0.12261574074074075</v>
      </c>
      <c r="C2739" s="10" t="s">
        <v>74</v>
      </c>
      <c r="D2739" s="10" t="s">
        <v>67</v>
      </c>
      <c r="E2739" s="13">
        <v>6.0</v>
      </c>
      <c r="F2739" s="13">
        <v>6.0</v>
      </c>
    </row>
    <row r="2740">
      <c r="A2740" s="20">
        <v>43884.0</v>
      </c>
      <c r="B2740" s="19">
        <v>0.12291666666666666</v>
      </c>
      <c r="C2740" s="10" t="s">
        <v>69</v>
      </c>
      <c r="D2740" s="10" t="s">
        <v>125</v>
      </c>
      <c r="E2740" s="13" t="s">
        <v>68</v>
      </c>
      <c r="F2740" s="13">
        <v>20.0</v>
      </c>
    </row>
    <row r="2741">
      <c r="A2741" s="20">
        <v>43884.0</v>
      </c>
      <c r="B2741" s="19">
        <v>0.12291666666666666</v>
      </c>
      <c r="C2741" s="10" t="s">
        <v>72</v>
      </c>
      <c r="D2741" s="10" t="s">
        <v>125</v>
      </c>
      <c r="E2741" s="13" t="s">
        <v>88</v>
      </c>
      <c r="F2741" s="13">
        <v>1.0</v>
      </c>
    </row>
    <row r="2742">
      <c r="A2742" s="20">
        <v>43884.0</v>
      </c>
      <c r="B2742" s="19">
        <v>0.12291666666666666</v>
      </c>
      <c r="C2742" s="10" t="s">
        <v>84</v>
      </c>
      <c r="D2742" s="10" t="s">
        <v>125</v>
      </c>
      <c r="E2742" s="13">
        <v>16.0</v>
      </c>
      <c r="F2742" s="16"/>
    </row>
    <row r="2743">
      <c r="A2743" s="20">
        <v>43884.0</v>
      </c>
      <c r="B2743" s="19">
        <v>0.12291666666666666</v>
      </c>
      <c r="C2743" s="10" t="s">
        <v>82</v>
      </c>
      <c r="D2743" s="10" t="s">
        <v>125</v>
      </c>
      <c r="E2743" s="13">
        <v>14.0</v>
      </c>
      <c r="F2743" s="13">
        <v>13.0</v>
      </c>
    </row>
    <row r="2744">
      <c r="A2744" s="20">
        <v>43884.0</v>
      </c>
      <c r="B2744" s="19">
        <v>0.12291666666666666</v>
      </c>
      <c r="C2744" s="10" t="s">
        <v>70</v>
      </c>
      <c r="D2744" s="10" t="s">
        <v>125</v>
      </c>
      <c r="E2744" s="13">
        <v>14.0</v>
      </c>
      <c r="F2744" s="13">
        <v>7.0</v>
      </c>
    </row>
    <row r="2745">
      <c r="A2745" s="20">
        <v>43884.0</v>
      </c>
      <c r="B2745" s="19">
        <v>0.12291666666666666</v>
      </c>
      <c r="C2745" s="10" t="s">
        <v>66</v>
      </c>
      <c r="D2745" s="10" t="s">
        <v>125</v>
      </c>
      <c r="E2745" s="13">
        <v>4.0</v>
      </c>
      <c r="F2745" s="13">
        <v>4.0</v>
      </c>
    </row>
    <row r="2746">
      <c r="A2746" s="20">
        <v>43884.0</v>
      </c>
      <c r="B2746" s="19">
        <v>0.12568287037037038</v>
      </c>
      <c r="C2746" s="10" t="s">
        <v>66</v>
      </c>
      <c r="D2746" s="10" t="s">
        <v>67</v>
      </c>
      <c r="E2746" s="13">
        <v>14.0</v>
      </c>
      <c r="F2746" s="13">
        <v>13.0</v>
      </c>
    </row>
    <row r="2747">
      <c r="A2747" s="20">
        <v>43884.0</v>
      </c>
      <c r="B2747" s="19">
        <v>0.12618055555555555</v>
      </c>
      <c r="C2747" s="10" t="s">
        <v>70</v>
      </c>
      <c r="D2747" s="10" t="s">
        <v>93</v>
      </c>
      <c r="E2747" s="13" t="s">
        <v>75</v>
      </c>
      <c r="F2747" s="13" t="s">
        <v>75</v>
      </c>
      <c r="J2747" s="10" t="s">
        <v>85</v>
      </c>
    </row>
    <row r="2748">
      <c r="A2748" s="20">
        <v>43884.0</v>
      </c>
      <c r="B2748" s="19">
        <v>0.12618055555555555</v>
      </c>
      <c r="C2748" s="10" t="s">
        <v>70</v>
      </c>
      <c r="D2748" s="10" t="s">
        <v>93</v>
      </c>
      <c r="E2748" s="13">
        <v>16.0</v>
      </c>
      <c r="F2748" s="13">
        <v>9.0</v>
      </c>
      <c r="J2748" s="10" t="s">
        <v>99</v>
      </c>
    </row>
    <row r="2749">
      <c r="A2749" s="20">
        <v>43884.0</v>
      </c>
      <c r="B2749" s="19">
        <v>0.12630787037037036</v>
      </c>
      <c r="C2749" s="10" t="s">
        <v>70</v>
      </c>
      <c r="D2749" s="10" t="s">
        <v>91</v>
      </c>
      <c r="E2749" s="13">
        <v>12.0</v>
      </c>
      <c r="F2749" s="16"/>
      <c r="H2749" s="10" t="s">
        <v>854</v>
      </c>
    </row>
    <row r="2750">
      <c r="A2750" s="20">
        <v>43884.0</v>
      </c>
      <c r="B2750" s="19">
        <v>0.12657407407407406</v>
      </c>
      <c r="C2750" s="10" t="s">
        <v>70</v>
      </c>
      <c r="D2750" s="10" t="s">
        <v>93</v>
      </c>
      <c r="E2750" s="13" t="s">
        <v>68</v>
      </c>
      <c r="F2750" s="13">
        <v>20.0</v>
      </c>
      <c r="J2750" s="10" t="s">
        <v>855</v>
      </c>
    </row>
    <row r="2751">
      <c r="A2751" s="20">
        <v>43884.0</v>
      </c>
      <c r="B2751" s="19">
        <v>0.1272800925925926</v>
      </c>
      <c r="C2751" s="10" t="s">
        <v>74</v>
      </c>
      <c r="D2751" s="10" t="s">
        <v>93</v>
      </c>
      <c r="E2751" s="13">
        <v>13.0</v>
      </c>
      <c r="F2751" s="13">
        <v>6.0</v>
      </c>
      <c r="J2751" s="10" t="s">
        <v>197</v>
      </c>
    </row>
    <row r="2752">
      <c r="A2752" s="20">
        <v>43884.0</v>
      </c>
      <c r="B2752" s="19">
        <v>0.12737268518518519</v>
      </c>
      <c r="C2752" s="10" t="s">
        <v>74</v>
      </c>
      <c r="D2752" s="10" t="s">
        <v>91</v>
      </c>
      <c r="E2752" s="13">
        <v>8.0</v>
      </c>
      <c r="F2752" s="16"/>
      <c r="H2752" s="10" t="s">
        <v>856</v>
      </c>
    </row>
    <row r="2753">
      <c r="A2753" s="20">
        <v>43884.0</v>
      </c>
      <c r="B2753" s="19">
        <v>0.12782407407407406</v>
      </c>
      <c r="C2753" s="10" t="s">
        <v>69</v>
      </c>
      <c r="D2753" s="10" t="s">
        <v>127</v>
      </c>
      <c r="E2753" s="13" t="s">
        <v>88</v>
      </c>
      <c r="F2753" s="13">
        <v>1.0</v>
      </c>
    </row>
    <row r="2754">
      <c r="A2754" s="20">
        <v>43884.0</v>
      </c>
      <c r="B2754" s="19">
        <v>0.12863425925925925</v>
      </c>
      <c r="C2754" s="10" t="s">
        <v>82</v>
      </c>
      <c r="D2754" s="10" t="s">
        <v>83</v>
      </c>
      <c r="E2754" s="13">
        <v>15.0</v>
      </c>
      <c r="F2754" s="13">
        <v>7.0</v>
      </c>
    </row>
    <row r="2755">
      <c r="A2755" s="20">
        <v>43884.0</v>
      </c>
      <c r="B2755" s="19">
        <v>0.12872685185185184</v>
      </c>
      <c r="C2755" s="10" t="s">
        <v>70</v>
      </c>
      <c r="D2755" s="10" t="s">
        <v>83</v>
      </c>
      <c r="E2755" s="13" t="s">
        <v>68</v>
      </c>
      <c r="F2755" s="13">
        <v>20.0</v>
      </c>
    </row>
    <row r="2756">
      <c r="A2756" s="20">
        <v>43884.0</v>
      </c>
      <c r="B2756" s="19">
        <v>0.1308101851851852</v>
      </c>
      <c r="C2756" s="10" t="s">
        <v>82</v>
      </c>
      <c r="D2756" s="10" t="s">
        <v>80</v>
      </c>
      <c r="E2756" s="13" t="s">
        <v>75</v>
      </c>
      <c r="F2756" s="13" t="s">
        <v>75</v>
      </c>
      <c r="J2756" s="10" t="s">
        <v>85</v>
      </c>
    </row>
    <row r="2757">
      <c r="A2757" s="20">
        <v>43884.0</v>
      </c>
      <c r="B2757" s="19">
        <v>0.1308101851851852</v>
      </c>
      <c r="C2757" s="10" t="s">
        <v>82</v>
      </c>
      <c r="D2757" s="10" t="s">
        <v>80</v>
      </c>
      <c r="E2757" s="13" t="s">
        <v>68</v>
      </c>
      <c r="F2757" s="13">
        <v>20.0</v>
      </c>
    </row>
    <row r="2758">
      <c r="A2758" s="20">
        <v>43884.0</v>
      </c>
      <c r="B2758" s="19">
        <v>0.13766203703703703</v>
      </c>
      <c r="C2758" s="10" t="s">
        <v>69</v>
      </c>
      <c r="D2758" s="10" t="s">
        <v>67</v>
      </c>
      <c r="E2758" s="13">
        <v>13.0</v>
      </c>
      <c r="F2758" s="13">
        <v>9.0</v>
      </c>
    </row>
    <row r="2759">
      <c r="A2759" s="20">
        <v>43884.0</v>
      </c>
      <c r="B2759" s="19">
        <v>0.14188657407407407</v>
      </c>
      <c r="C2759" s="10" t="s">
        <v>70</v>
      </c>
      <c r="D2759" s="10" t="s">
        <v>67</v>
      </c>
      <c r="E2759" s="13">
        <v>14.0</v>
      </c>
      <c r="F2759" s="13">
        <v>7.0</v>
      </c>
    </row>
    <row r="2760">
      <c r="A2760" s="20">
        <v>43884.0</v>
      </c>
      <c r="B2760" s="19">
        <v>0.14239583333333333</v>
      </c>
      <c r="C2760" s="10" t="s">
        <v>70</v>
      </c>
      <c r="D2760" s="10" t="s">
        <v>365</v>
      </c>
      <c r="E2760" s="13">
        <v>5.0</v>
      </c>
      <c r="F2760" s="13">
        <v>3.0</v>
      </c>
      <c r="J2760" s="10" t="s">
        <v>85</v>
      </c>
    </row>
    <row r="2761">
      <c r="A2761" s="20">
        <v>43884.0</v>
      </c>
      <c r="B2761" s="19">
        <v>0.14239583333333333</v>
      </c>
      <c r="C2761" s="10" t="s">
        <v>70</v>
      </c>
      <c r="D2761" s="10" t="s">
        <v>365</v>
      </c>
      <c r="E2761" s="13">
        <v>9.0</v>
      </c>
      <c r="F2761" s="13">
        <v>7.0</v>
      </c>
      <c r="J2761" s="10" t="s">
        <v>86</v>
      </c>
    </row>
    <row r="2762">
      <c r="A2762" s="20">
        <v>43884.0</v>
      </c>
      <c r="B2762" s="19">
        <v>0.14355324074074075</v>
      </c>
      <c r="C2762" s="10" t="s">
        <v>74</v>
      </c>
      <c r="D2762" s="10" t="s">
        <v>67</v>
      </c>
      <c r="E2762" s="13">
        <v>13.0</v>
      </c>
      <c r="F2762" s="13">
        <v>13.0</v>
      </c>
    </row>
    <row r="2763">
      <c r="A2763" s="20">
        <v>43884.0</v>
      </c>
      <c r="B2763" s="19">
        <v>0.1437037037037037</v>
      </c>
      <c r="C2763" s="10" t="s">
        <v>84</v>
      </c>
      <c r="D2763" s="10" t="s">
        <v>67</v>
      </c>
      <c r="E2763" s="13">
        <v>18.0</v>
      </c>
      <c r="F2763" s="16"/>
    </row>
    <row r="2764">
      <c r="A2764" s="20">
        <v>43884.0</v>
      </c>
      <c r="B2764" s="19">
        <v>0.14605324074074075</v>
      </c>
      <c r="C2764" s="10" t="s">
        <v>66</v>
      </c>
      <c r="D2764" s="10" t="s">
        <v>80</v>
      </c>
      <c r="E2764" s="13">
        <v>16.0</v>
      </c>
      <c r="F2764" s="13">
        <v>9.0</v>
      </c>
    </row>
    <row r="2765">
      <c r="A2765" s="20">
        <v>43885.0</v>
      </c>
      <c r="B2765" s="19">
        <v>0.010601851851851852</v>
      </c>
      <c r="C2765" s="10" t="s">
        <v>70</v>
      </c>
      <c r="D2765" s="10" t="s">
        <v>67</v>
      </c>
      <c r="E2765" s="13">
        <v>9.0</v>
      </c>
      <c r="F2765" s="13">
        <v>6.0</v>
      </c>
    </row>
    <row r="2766">
      <c r="A2766" s="20">
        <v>43885.0</v>
      </c>
      <c r="B2766" s="19">
        <v>0.011354166666666667</v>
      </c>
      <c r="C2766" s="10" t="s">
        <v>66</v>
      </c>
      <c r="D2766" s="10" t="s">
        <v>67</v>
      </c>
      <c r="E2766" s="13">
        <v>15.0</v>
      </c>
      <c r="F2766" s="13">
        <v>14.0</v>
      </c>
    </row>
    <row r="2767">
      <c r="A2767" s="20">
        <v>43885.0</v>
      </c>
      <c r="B2767" s="19">
        <v>0.014930555555555556</v>
      </c>
      <c r="C2767" s="10" t="s">
        <v>82</v>
      </c>
      <c r="D2767" s="10" t="s">
        <v>89</v>
      </c>
      <c r="E2767" s="13">
        <v>26.0</v>
      </c>
      <c r="F2767" s="13">
        <v>19.0</v>
      </c>
      <c r="J2767" s="10" t="s">
        <v>151</v>
      </c>
    </row>
    <row r="2768">
      <c r="A2768" s="20">
        <v>43885.0</v>
      </c>
      <c r="B2768" s="19">
        <v>0.015891203703703703</v>
      </c>
      <c r="C2768" s="10" t="s">
        <v>74</v>
      </c>
      <c r="D2768" s="10" t="s">
        <v>131</v>
      </c>
      <c r="E2768" s="13">
        <v>18.0</v>
      </c>
      <c r="F2768" s="13">
        <v>15.0</v>
      </c>
      <c r="J2768" s="10" t="s">
        <v>86</v>
      </c>
    </row>
    <row r="2769">
      <c r="A2769" s="20">
        <v>43885.0</v>
      </c>
      <c r="B2769" s="19">
        <v>0.015891203703703703</v>
      </c>
      <c r="C2769" s="10" t="s">
        <v>74</v>
      </c>
      <c r="D2769" s="10" t="s">
        <v>131</v>
      </c>
      <c r="E2769" s="13" t="s">
        <v>75</v>
      </c>
      <c r="F2769" s="13" t="s">
        <v>75</v>
      </c>
      <c r="J2769" s="10" t="s">
        <v>85</v>
      </c>
    </row>
    <row r="2770">
      <c r="A2770" s="20">
        <v>43885.0</v>
      </c>
      <c r="B2770" s="19">
        <v>0.01945601851851852</v>
      </c>
      <c r="C2770" s="10" t="s">
        <v>69</v>
      </c>
      <c r="D2770" s="10" t="s">
        <v>98</v>
      </c>
      <c r="E2770" s="13">
        <v>8.0</v>
      </c>
      <c r="F2770" s="13">
        <v>7.0</v>
      </c>
    </row>
    <row r="2771">
      <c r="A2771" s="20">
        <v>43885.0</v>
      </c>
      <c r="B2771" s="19">
        <v>0.02105324074074074</v>
      </c>
      <c r="C2771" s="10" t="s">
        <v>70</v>
      </c>
      <c r="D2771" s="10" t="s">
        <v>216</v>
      </c>
      <c r="E2771" s="13">
        <v>8.0</v>
      </c>
      <c r="F2771" s="13">
        <v>7.0</v>
      </c>
    </row>
    <row r="2772">
      <c r="A2772" s="20">
        <v>43885.0</v>
      </c>
      <c r="B2772" s="19">
        <v>0.02105324074074074</v>
      </c>
      <c r="C2772" s="10" t="s">
        <v>72</v>
      </c>
      <c r="D2772" s="10" t="s">
        <v>216</v>
      </c>
      <c r="E2772" s="13">
        <v>6.0</v>
      </c>
      <c r="F2772" s="13">
        <v>6.0</v>
      </c>
    </row>
    <row r="2773">
      <c r="A2773" s="20">
        <v>43885.0</v>
      </c>
      <c r="B2773" s="19">
        <v>0.028402777777777777</v>
      </c>
      <c r="C2773" s="10" t="s">
        <v>72</v>
      </c>
      <c r="D2773" s="10" t="s">
        <v>210</v>
      </c>
      <c r="E2773" s="13">
        <v>4.0</v>
      </c>
      <c r="F2773" s="13">
        <v>4.0</v>
      </c>
    </row>
    <row r="2774">
      <c r="A2774" s="20">
        <v>43885.0</v>
      </c>
      <c r="B2774" s="19">
        <v>0.02921296296296296</v>
      </c>
      <c r="C2774" s="10" t="s">
        <v>74</v>
      </c>
      <c r="D2774" s="10" t="s">
        <v>73</v>
      </c>
      <c r="E2774" s="13">
        <v>27.0</v>
      </c>
      <c r="F2774" s="13">
        <v>17.0</v>
      </c>
    </row>
    <row r="2775">
      <c r="A2775" s="20">
        <v>43885.0</v>
      </c>
      <c r="B2775" s="19">
        <v>0.03359953703703704</v>
      </c>
      <c r="C2775" s="10" t="s">
        <v>70</v>
      </c>
      <c r="D2775" s="10" t="s">
        <v>129</v>
      </c>
      <c r="E2775" s="13" t="s">
        <v>88</v>
      </c>
      <c r="F2775" s="13">
        <v>1.0</v>
      </c>
    </row>
    <row r="2776">
      <c r="A2776" s="20">
        <v>43885.0</v>
      </c>
      <c r="B2776" s="19">
        <v>0.045208333333333336</v>
      </c>
      <c r="C2776" s="10" t="s">
        <v>74</v>
      </c>
      <c r="D2776" s="10" t="s">
        <v>71</v>
      </c>
      <c r="E2776" s="13">
        <v>20.0</v>
      </c>
      <c r="F2776" s="13">
        <v>17.0</v>
      </c>
    </row>
    <row r="2777">
      <c r="A2777" s="20">
        <v>43885.0</v>
      </c>
      <c r="B2777" s="19">
        <v>0.04766203703703704</v>
      </c>
      <c r="C2777" s="10" t="s">
        <v>72</v>
      </c>
      <c r="D2777" s="10" t="s">
        <v>83</v>
      </c>
      <c r="E2777" s="13">
        <v>2.0</v>
      </c>
      <c r="F2777" s="13">
        <v>2.0</v>
      </c>
    </row>
    <row r="2778">
      <c r="A2778" s="20">
        <v>43885.0</v>
      </c>
      <c r="B2778" s="19">
        <v>0.04791666666666667</v>
      </c>
      <c r="C2778" s="10" t="s">
        <v>82</v>
      </c>
      <c r="D2778" s="10" t="s">
        <v>67</v>
      </c>
      <c r="E2778" s="13">
        <v>19.0</v>
      </c>
      <c r="F2778" s="13">
        <v>16.0</v>
      </c>
    </row>
    <row r="2779">
      <c r="A2779" s="20">
        <v>43885.0</v>
      </c>
      <c r="B2779" s="19">
        <v>0.05561342592592593</v>
      </c>
      <c r="C2779" s="10" t="s">
        <v>82</v>
      </c>
      <c r="D2779" s="10" t="s">
        <v>67</v>
      </c>
      <c r="E2779" s="13">
        <v>16.0</v>
      </c>
      <c r="F2779" s="13">
        <v>13.0</v>
      </c>
    </row>
    <row r="2780">
      <c r="A2780" s="20">
        <v>43885.0</v>
      </c>
      <c r="B2780" s="19">
        <v>0.05620370370370371</v>
      </c>
      <c r="C2780" s="10" t="s">
        <v>69</v>
      </c>
      <c r="D2780" s="10" t="s">
        <v>83</v>
      </c>
      <c r="E2780" s="13">
        <v>15.0</v>
      </c>
      <c r="F2780" s="13">
        <v>14.0</v>
      </c>
    </row>
    <row r="2781">
      <c r="A2781" s="20">
        <v>43885.0</v>
      </c>
      <c r="B2781" s="19">
        <v>0.058125</v>
      </c>
      <c r="C2781" s="10" t="s">
        <v>69</v>
      </c>
      <c r="D2781" s="10" t="s">
        <v>71</v>
      </c>
      <c r="E2781" s="13">
        <v>22.0</v>
      </c>
      <c r="F2781" s="13">
        <v>18.0</v>
      </c>
    </row>
    <row r="2782">
      <c r="A2782" s="20">
        <v>43885.0</v>
      </c>
      <c r="B2782" s="19">
        <v>0.06814814814814815</v>
      </c>
      <c r="C2782" s="10" t="s">
        <v>72</v>
      </c>
      <c r="D2782" s="10" t="s">
        <v>540</v>
      </c>
      <c r="E2782" s="13">
        <v>12.0</v>
      </c>
      <c r="F2782" s="13">
        <v>10.0</v>
      </c>
    </row>
    <row r="2783">
      <c r="A2783" s="20">
        <v>43885.0</v>
      </c>
      <c r="B2783" s="19">
        <v>0.06877314814814815</v>
      </c>
      <c r="C2783" s="10" t="s">
        <v>72</v>
      </c>
      <c r="D2783" s="10" t="s">
        <v>540</v>
      </c>
      <c r="E2783" s="13">
        <v>8.0</v>
      </c>
      <c r="F2783" s="13">
        <v>6.0</v>
      </c>
    </row>
    <row r="2784">
      <c r="A2784" s="20">
        <v>43885.0</v>
      </c>
      <c r="B2784" s="19">
        <v>0.06895833333333333</v>
      </c>
      <c r="C2784" s="10" t="s">
        <v>72</v>
      </c>
      <c r="D2784" s="10" t="s">
        <v>540</v>
      </c>
      <c r="E2784" s="13">
        <v>20.0</v>
      </c>
      <c r="F2784" s="13">
        <v>18.0</v>
      </c>
    </row>
    <row r="2785">
      <c r="A2785" s="20">
        <v>43885.0</v>
      </c>
      <c r="B2785" s="19">
        <v>0.06924768518518519</v>
      </c>
      <c r="C2785" s="10" t="s">
        <v>72</v>
      </c>
      <c r="D2785" s="10" t="s">
        <v>540</v>
      </c>
      <c r="E2785" s="13">
        <v>19.0</v>
      </c>
      <c r="F2785" s="13">
        <v>17.0</v>
      </c>
    </row>
    <row r="2786">
      <c r="A2786" s="20">
        <v>43885.0</v>
      </c>
      <c r="B2786" s="19">
        <v>0.07032407407407408</v>
      </c>
      <c r="C2786" s="10" t="s">
        <v>69</v>
      </c>
      <c r="D2786" s="10" t="s">
        <v>127</v>
      </c>
      <c r="E2786" s="13">
        <v>21.0</v>
      </c>
      <c r="F2786" s="13">
        <v>17.0</v>
      </c>
    </row>
    <row r="2787">
      <c r="A2787" s="20">
        <v>43885.0</v>
      </c>
      <c r="B2787" s="19">
        <v>0.07032407407407408</v>
      </c>
      <c r="C2787" s="10" t="s">
        <v>70</v>
      </c>
      <c r="D2787" s="10" t="s">
        <v>540</v>
      </c>
      <c r="E2787" s="13">
        <v>16.0</v>
      </c>
      <c r="F2787" s="13">
        <v>13.0</v>
      </c>
    </row>
    <row r="2788">
      <c r="A2788" s="20">
        <v>43885.0</v>
      </c>
      <c r="B2788" s="19">
        <v>0.07078703703703704</v>
      </c>
      <c r="C2788" s="10" t="s">
        <v>70</v>
      </c>
      <c r="D2788" s="10" t="s">
        <v>540</v>
      </c>
      <c r="E2788" s="13">
        <v>21.0</v>
      </c>
      <c r="F2788" s="13">
        <v>18.0</v>
      </c>
    </row>
    <row r="2789">
      <c r="A2789" s="20">
        <v>43885.0</v>
      </c>
      <c r="B2789" s="19">
        <v>0.07105324074074074</v>
      </c>
      <c r="C2789" s="10" t="s">
        <v>70</v>
      </c>
      <c r="D2789" s="10" t="s">
        <v>540</v>
      </c>
      <c r="E2789" s="13">
        <v>7.0</v>
      </c>
      <c r="F2789" s="13">
        <v>4.0</v>
      </c>
    </row>
    <row r="2790">
      <c r="A2790" s="20">
        <v>43885.0</v>
      </c>
      <c r="B2790" s="19">
        <v>0.07128472222222222</v>
      </c>
      <c r="C2790" s="10" t="s">
        <v>70</v>
      </c>
      <c r="D2790" s="10" t="s">
        <v>540</v>
      </c>
      <c r="E2790" s="13">
        <v>19.0</v>
      </c>
      <c r="F2790" s="13">
        <v>16.0</v>
      </c>
    </row>
    <row r="2791">
      <c r="A2791" s="20">
        <v>43885.0</v>
      </c>
      <c r="B2791" s="19">
        <v>0.07202546296296296</v>
      </c>
      <c r="C2791" s="10" t="s">
        <v>70</v>
      </c>
      <c r="D2791" s="10" t="s">
        <v>540</v>
      </c>
      <c r="E2791" s="13">
        <v>9.0</v>
      </c>
      <c r="F2791" s="13">
        <v>6.0</v>
      </c>
    </row>
    <row r="2792">
      <c r="A2792" s="20">
        <v>43885.0</v>
      </c>
      <c r="B2792" s="19">
        <v>0.07244212962962963</v>
      </c>
      <c r="C2792" s="10" t="s">
        <v>70</v>
      </c>
      <c r="D2792" s="10" t="s">
        <v>540</v>
      </c>
      <c r="E2792" s="13">
        <v>5.0</v>
      </c>
      <c r="F2792" s="13">
        <v>2.0</v>
      </c>
    </row>
    <row r="2793">
      <c r="A2793" s="20">
        <v>43885.0</v>
      </c>
      <c r="B2793" s="19">
        <v>0.0738425925925926</v>
      </c>
      <c r="C2793" s="10" t="s">
        <v>82</v>
      </c>
      <c r="D2793" s="10" t="s">
        <v>540</v>
      </c>
      <c r="E2793" s="13">
        <v>21.0</v>
      </c>
      <c r="F2793" s="13">
        <v>19.0</v>
      </c>
    </row>
    <row r="2794">
      <c r="A2794" s="20">
        <v>43885.0</v>
      </c>
      <c r="B2794" s="19">
        <v>0.07418981481481482</v>
      </c>
      <c r="C2794" s="10" t="s">
        <v>82</v>
      </c>
      <c r="D2794" s="10" t="s">
        <v>540</v>
      </c>
      <c r="E2794" s="13">
        <v>5.0</v>
      </c>
      <c r="F2794" s="13">
        <v>3.0</v>
      </c>
    </row>
    <row r="2795">
      <c r="A2795" s="20">
        <v>43885.0</v>
      </c>
      <c r="B2795" s="19">
        <v>0.07467592592592592</v>
      </c>
      <c r="C2795" s="10" t="s">
        <v>69</v>
      </c>
      <c r="D2795" s="10" t="s">
        <v>98</v>
      </c>
      <c r="E2795" s="13">
        <v>19.0</v>
      </c>
      <c r="F2795" s="13">
        <v>18.0</v>
      </c>
    </row>
    <row r="2796">
      <c r="A2796" s="20">
        <v>43885.0</v>
      </c>
      <c r="B2796" s="19">
        <v>0.07471064814814815</v>
      </c>
      <c r="C2796" s="10" t="s">
        <v>74</v>
      </c>
      <c r="D2796" s="10" t="s">
        <v>98</v>
      </c>
      <c r="E2796" s="13">
        <v>12.0</v>
      </c>
      <c r="F2796" s="13">
        <v>15.0</v>
      </c>
    </row>
    <row r="2797">
      <c r="A2797" s="20">
        <v>43885.0</v>
      </c>
      <c r="B2797" s="19">
        <v>0.07481481481481482</v>
      </c>
      <c r="C2797" s="10" t="s">
        <v>82</v>
      </c>
      <c r="D2797" s="10" t="s">
        <v>540</v>
      </c>
      <c r="E2797" s="13">
        <v>13.0</v>
      </c>
      <c r="F2797" s="13">
        <v>11.0</v>
      </c>
    </row>
    <row r="2798">
      <c r="A2798" s="20">
        <v>43885.0</v>
      </c>
      <c r="B2798" s="19">
        <v>0.07517361111111111</v>
      </c>
      <c r="C2798" s="10" t="s">
        <v>82</v>
      </c>
      <c r="D2798" s="10" t="s">
        <v>540</v>
      </c>
      <c r="E2798" s="13">
        <v>14.0</v>
      </c>
      <c r="F2798" s="13">
        <v>12.0</v>
      </c>
    </row>
    <row r="2799">
      <c r="A2799" s="20">
        <v>43885.0</v>
      </c>
      <c r="B2799" s="19">
        <v>0.07548611111111111</v>
      </c>
      <c r="C2799" s="10" t="s">
        <v>82</v>
      </c>
      <c r="D2799" s="10" t="s">
        <v>540</v>
      </c>
      <c r="E2799" s="13" t="s">
        <v>68</v>
      </c>
      <c r="F2799" s="13">
        <v>20.0</v>
      </c>
    </row>
    <row r="2800">
      <c r="A2800" s="20">
        <v>43885.0</v>
      </c>
      <c r="B2800" s="19">
        <v>0.0766550925925926</v>
      </c>
      <c r="C2800" s="10" t="s">
        <v>66</v>
      </c>
      <c r="D2800" s="10" t="s">
        <v>540</v>
      </c>
      <c r="E2800" s="13">
        <v>16.0</v>
      </c>
      <c r="F2800" s="13">
        <v>12.0</v>
      </c>
    </row>
    <row r="2801">
      <c r="A2801" s="20">
        <v>43885.0</v>
      </c>
      <c r="B2801" s="19">
        <v>0.0769212962962963</v>
      </c>
      <c r="C2801" s="10" t="s">
        <v>66</v>
      </c>
      <c r="D2801" s="10" t="s">
        <v>540</v>
      </c>
      <c r="E2801" s="13">
        <v>13.0</v>
      </c>
      <c r="F2801" s="13">
        <v>9.0</v>
      </c>
    </row>
    <row r="2802">
      <c r="A2802" s="20">
        <v>43885.0</v>
      </c>
      <c r="B2802" s="19">
        <v>0.07751157407407408</v>
      </c>
      <c r="C2802" s="10" t="s">
        <v>66</v>
      </c>
      <c r="D2802" s="10" t="s">
        <v>540</v>
      </c>
      <c r="E2802" s="13">
        <v>8.0</v>
      </c>
      <c r="F2802" s="13">
        <v>4.0</v>
      </c>
    </row>
    <row r="2803">
      <c r="A2803" s="20">
        <v>43885.0</v>
      </c>
      <c r="B2803" s="19">
        <v>0.0777199074074074</v>
      </c>
      <c r="C2803" s="10" t="s">
        <v>66</v>
      </c>
      <c r="D2803" s="10" t="s">
        <v>540</v>
      </c>
      <c r="E2803" s="13" t="s">
        <v>68</v>
      </c>
      <c r="F2803" s="13">
        <v>20.0</v>
      </c>
    </row>
    <row r="2804">
      <c r="A2804" s="20">
        <v>43885.0</v>
      </c>
      <c r="B2804" s="19">
        <v>0.07803240740740741</v>
      </c>
      <c r="C2804" s="10" t="s">
        <v>66</v>
      </c>
      <c r="D2804" s="10" t="s">
        <v>540</v>
      </c>
      <c r="E2804" s="13" t="s">
        <v>68</v>
      </c>
      <c r="F2804" s="13">
        <v>20.0</v>
      </c>
    </row>
    <row r="2805">
      <c r="A2805" s="20">
        <v>43885.0</v>
      </c>
      <c r="B2805" s="19">
        <v>0.08034722222222222</v>
      </c>
      <c r="C2805" s="10" t="s">
        <v>74</v>
      </c>
      <c r="D2805" s="10" t="s">
        <v>540</v>
      </c>
      <c r="E2805" s="13">
        <v>5.0</v>
      </c>
      <c r="F2805" s="13">
        <v>3.0</v>
      </c>
      <c r="J2805" s="10" t="s">
        <v>857</v>
      </c>
    </row>
    <row r="2806">
      <c r="A2806" s="20">
        <v>43885.0</v>
      </c>
      <c r="B2806" s="19">
        <v>0.08034722222222222</v>
      </c>
      <c r="C2806" s="10" t="s">
        <v>74</v>
      </c>
      <c r="D2806" s="10" t="s">
        <v>540</v>
      </c>
      <c r="E2806" s="13">
        <v>17.0</v>
      </c>
      <c r="F2806" s="13">
        <v>15.0</v>
      </c>
      <c r="J2806" s="10" t="s">
        <v>858</v>
      </c>
    </row>
    <row r="2807">
      <c r="A2807" s="20">
        <v>43885.0</v>
      </c>
      <c r="B2807" s="19">
        <v>0.08100694444444445</v>
      </c>
      <c r="C2807" s="10" t="s">
        <v>74</v>
      </c>
      <c r="D2807" s="10" t="s">
        <v>540</v>
      </c>
      <c r="E2807" s="13">
        <v>18.0</v>
      </c>
      <c r="F2807" s="13">
        <v>16.0</v>
      </c>
    </row>
    <row r="2808">
      <c r="A2808" s="20">
        <v>43885.0</v>
      </c>
      <c r="B2808" s="19">
        <v>0.08170138888888889</v>
      </c>
      <c r="C2808" s="10" t="s">
        <v>74</v>
      </c>
      <c r="D2808" s="10" t="s">
        <v>540</v>
      </c>
      <c r="E2808" s="13">
        <v>14.0</v>
      </c>
      <c r="F2808" s="13">
        <v>12.0</v>
      </c>
    </row>
    <row r="2809">
      <c r="A2809" s="20">
        <v>43885.0</v>
      </c>
      <c r="B2809" s="19">
        <v>0.0823263888888889</v>
      </c>
      <c r="C2809" s="10" t="s">
        <v>74</v>
      </c>
      <c r="D2809" s="10" t="s">
        <v>540</v>
      </c>
      <c r="E2809" s="13">
        <v>21.0</v>
      </c>
      <c r="F2809" s="13">
        <v>19.0</v>
      </c>
    </row>
    <row r="2810">
      <c r="A2810" s="20">
        <v>43885.0</v>
      </c>
      <c r="B2810" s="19">
        <v>0.08611111111111111</v>
      </c>
      <c r="C2810" s="10" t="s">
        <v>82</v>
      </c>
      <c r="D2810" s="10" t="s">
        <v>98</v>
      </c>
      <c r="E2810" s="13" t="s">
        <v>75</v>
      </c>
      <c r="F2810" s="13" t="s">
        <v>75</v>
      </c>
      <c r="J2810" s="10" t="s">
        <v>160</v>
      </c>
    </row>
    <row r="2811">
      <c r="A2811" s="20">
        <v>43885.0</v>
      </c>
      <c r="B2811" s="19">
        <v>0.08611111111111111</v>
      </c>
      <c r="C2811" s="10" t="s">
        <v>82</v>
      </c>
      <c r="D2811" s="10" t="s">
        <v>98</v>
      </c>
      <c r="E2811" s="13">
        <v>5.0</v>
      </c>
      <c r="F2811" s="13">
        <v>2.0</v>
      </c>
      <c r="J2811" s="10" t="s">
        <v>161</v>
      </c>
    </row>
    <row r="2812">
      <c r="A2812" s="20">
        <v>43885.0</v>
      </c>
      <c r="B2812" s="19">
        <v>0.08877314814814814</v>
      </c>
      <c r="C2812" s="10" t="s">
        <v>70</v>
      </c>
      <c r="D2812" s="10" t="s">
        <v>81</v>
      </c>
      <c r="E2812" s="13">
        <v>6.0</v>
      </c>
      <c r="F2812" s="13">
        <v>3.0</v>
      </c>
    </row>
    <row r="2813">
      <c r="A2813" s="20">
        <v>43885.0</v>
      </c>
      <c r="B2813" s="19">
        <v>0.08871527777777778</v>
      </c>
      <c r="C2813" s="10" t="s">
        <v>72</v>
      </c>
      <c r="D2813" s="10" t="s">
        <v>91</v>
      </c>
      <c r="E2813" s="13" t="s">
        <v>75</v>
      </c>
      <c r="F2813" s="13" t="s">
        <v>75</v>
      </c>
      <c r="H2813" s="10" t="s">
        <v>434</v>
      </c>
      <c r="J2813" s="10" t="s">
        <v>859</v>
      </c>
    </row>
    <row r="2814">
      <c r="A2814" s="20">
        <v>43885.0</v>
      </c>
      <c r="B2814" s="19">
        <v>0.09119212962962962</v>
      </c>
      <c r="C2814" s="10" t="s">
        <v>69</v>
      </c>
      <c r="D2814" s="10" t="s">
        <v>83</v>
      </c>
      <c r="E2814" s="13">
        <v>16.0</v>
      </c>
      <c r="F2814" s="13">
        <v>15.0</v>
      </c>
    </row>
    <row r="2815">
      <c r="A2815" s="20">
        <v>43885.0</v>
      </c>
      <c r="B2815" s="19">
        <v>0.09976851851851852</v>
      </c>
      <c r="C2815" s="10" t="s">
        <v>70</v>
      </c>
      <c r="D2815" s="10" t="s">
        <v>71</v>
      </c>
      <c r="E2815" s="13">
        <v>12.0</v>
      </c>
      <c r="F2815" s="13">
        <v>6.0</v>
      </c>
    </row>
    <row r="2816">
      <c r="A2816" s="20">
        <v>43885.0</v>
      </c>
      <c r="B2816" s="19">
        <v>0.10256944444444445</v>
      </c>
      <c r="C2816" s="10" t="s">
        <v>70</v>
      </c>
      <c r="D2816" s="10" t="s">
        <v>363</v>
      </c>
      <c r="E2816" s="13">
        <v>16.0</v>
      </c>
      <c r="F2816" s="13">
        <v>15.0</v>
      </c>
    </row>
    <row r="2817">
      <c r="A2817" s="20">
        <v>43885.0</v>
      </c>
      <c r="B2817" s="19">
        <v>0.11336805555555556</v>
      </c>
      <c r="C2817" s="10" t="s">
        <v>66</v>
      </c>
      <c r="D2817" s="10" t="s">
        <v>127</v>
      </c>
      <c r="E2817" s="13">
        <v>20.0</v>
      </c>
      <c r="F2817" s="13">
        <v>16.0</v>
      </c>
    </row>
    <row r="2818">
      <c r="A2818" s="20">
        <v>43885.0</v>
      </c>
      <c r="B2818" s="19">
        <v>0.12321759259259259</v>
      </c>
      <c r="C2818" s="10" t="s">
        <v>70</v>
      </c>
      <c r="D2818" s="10" t="s">
        <v>210</v>
      </c>
      <c r="E2818" s="13">
        <v>13.0</v>
      </c>
      <c r="F2818" s="13">
        <v>12.0</v>
      </c>
    </row>
    <row r="2819">
      <c r="A2819" s="20">
        <v>43885.0</v>
      </c>
      <c r="B2819" s="19">
        <v>0.12324074074074073</v>
      </c>
      <c r="C2819" s="10" t="s">
        <v>66</v>
      </c>
      <c r="D2819" s="10" t="s">
        <v>210</v>
      </c>
      <c r="E2819" s="13">
        <v>16.0</v>
      </c>
      <c r="F2819" s="13">
        <v>9.0</v>
      </c>
    </row>
    <row r="2820">
      <c r="A2820" s="20">
        <v>43885.0</v>
      </c>
      <c r="B2820" s="19">
        <v>0.13105324074074073</v>
      </c>
      <c r="C2820" s="10" t="s">
        <v>66</v>
      </c>
      <c r="D2820" s="10" t="s">
        <v>67</v>
      </c>
      <c r="E2820" s="13">
        <v>8.0</v>
      </c>
      <c r="F2820" s="13">
        <v>7.0</v>
      </c>
    </row>
    <row r="2821">
      <c r="A2821" s="20">
        <v>43885.0</v>
      </c>
      <c r="B2821" s="19">
        <v>0.13297453703703704</v>
      </c>
      <c r="C2821" s="10" t="s">
        <v>70</v>
      </c>
      <c r="D2821" s="10" t="s">
        <v>78</v>
      </c>
      <c r="E2821" s="13">
        <v>25.0</v>
      </c>
      <c r="F2821" s="13">
        <v>18.0</v>
      </c>
    </row>
    <row r="2822">
      <c r="A2822" s="20">
        <v>43885.0</v>
      </c>
      <c r="B2822" s="19">
        <v>0.13333333333333333</v>
      </c>
      <c r="C2822" s="10" t="s">
        <v>70</v>
      </c>
      <c r="D2822" s="10" t="s">
        <v>67</v>
      </c>
      <c r="E2822" s="13">
        <v>14.0</v>
      </c>
      <c r="F2822" s="13">
        <v>11.0</v>
      </c>
    </row>
    <row r="2823">
      <c r="A2823" s="20">
        <v>43885.0</v>
      </c>
      <c r="B2823" s="19">
        <v>0.14186342592592593</v>
      </c>
      <c r="C2823" s="10" t="s">
        <v>69</v>
      </c>
      <c r="D2823" s="10" t="s">
        <v>71</v>
      </c>
      <c r="E2823" s="13" t="s">
        <v>75</v>
      </c>
      <c r="F2823" s="13" t="s">
        <v>75</v>
      </c>
    </row>
    <row r="2824">
      <c r="A2824" s="20">
        <v>43886.0</v>
      </c>
      <c r="B2824" s="19">
        <v>0.020358796296296295</v>
      </c>
      <c r="C2824" s="10" t="s">
        <v>74</v>
      </c>
      <c r="D2824" s="10" t="s">
        <v>67</v>
      </c>
      <c r="E2824" s="13" t="s">
        <v>75</v>
      </c>
      <c r="F2824" s="13" t="s">
        <v>75</v>
      </c>
      <c r="J2824" s="10" t="s">
        <v>160</v>
      </c>
    </row>
    <row r="2825">
      <c r="A2825" s="20">
        <v>43886.0</v>
      </c>
      <c r="B2825" s="19">
        <v>0.020358796296296295</v>
      </c>
      <c r="C2825" s="10" t="s">
        <v>74</v>
      </c>
      <c r="D2825" s="10" t="s">
        <v>67</v>
      </c>
      <c r="E2825" s="13">
        <v>7.0</v>
      </c>
      <c r="F2825" s="13">
        <v>7.0</v>
      </c>
      <c r="J2825" s="10" t="s">
        <v>161</v>
      </c>
    </row>
    <row r="2826">
      <c r="A2826" s="20">
        <v>43886.0</v>
      </c>
      <c r="B2826" s="19">
        <v>0.023391203703703702</v>
      </c>
      <c r="C2826" s="10" t="s">
        <v>82</v>
      </c>
      <c r="D2826" s="10" t="s">
        <v>131</v>
      </c>
      <c r="E2826" s="13" t="s">
        <v>88</v>
      </c>
      <c r="F2826" s="13">
        <v>1.0</v>
      </c>
    </row>
    <row r="2827">
      <c r="A2827" s="20">
        <v>43886.0</v>
      </c>
      <c r="B2827" s="19">
        <v>0.02347222222222222</v>
      </c>
      <c r="C2827" s="10" t="s">
        <v>72</v>
      </c>
      <c r="D2827" s="10" t="s">
        <v>131</v>
      </c>
      <c r="E2827" s="13">
        <v>8.0</v>
      </c>
      <c r="F2827" s="13">
        <v>6.0</v>
      </c>
    </row>
    <row r="2828">
      <c r="A2828" s="20">
        <v>43886.0</v>
      </c>
      <c r="B2828" s="19">
        <v>0.03373842592592593</v>
      </c>
      <c r="C2828" s="10" t="s">
        <v>74</v>
      </c>
      <c r="D2828" s="10" t="s">
        <v>67</v>
      </c>
      <c r="E2828" s="13">
        <v>18.0</v>
      </c>
      <c r="F2828" s="13">
        <v>18.0</v>
      </c>
    </row>
    <row r="2829">
      <c r="A2829" s="20">
        <v>43886.0</v>
      </c>
      <c r="B2829" s="19">
        <v>0.035902777777777777</v>
      </c>
      <c r="C2829" s="10" t="s">
        <v>74</v>
      </c>
      <c r="D2829" s="10" t="s">
        <v>83</v>
      </c>
      <c r="E2829" s="13">
        <v>10.0</v>
      </c>
      <c r="F2829" s="13">
        <v>4.0</v>
      </c>
    </row>
    <row r="2830">
      <c r="A2830" s="20">
        <v>43886.0</v>
      </c>
      <c r="B2830" s="19">
        <v>0.03806712962962963</v>
      </c>
      <c r="C2830" s="10" t="s">
        <v>72</v>
      </c>
      <c r="D2830" s="10" t="s">
        <v>78</v>
      </c>
      <c r="E2830" s="13" t="s">
        <v>75</v>
      </c>
      <c r="F2830" s="13" t="s">
        <v>75</v>
      </c>
      <c r="J2830" s="10" t="s">
        <v>85</v>
      </c>
    </row>
    <row r="2831">
      <c r="A2831" s="20">
        <v>43886.0</v>
      </c>
      <c r="B2831" s="19">
        <v>0.03806712962962963</v>
      </c>
      <c r="C2831" s="10" t="s">
        <v>72</v>
      </c>
      <c r="D2831" s="10" t="s">
        <v>78</v>
      </c>
      <c r="E2831" s="13">
        <v>10.0</v>
      </c>
      <c r="F2831" s="13">
        <v>4.0</v>
      </c>
      <c r="J2831" s="10" t="s">
        <v>86</v>
      </c>
    </row>
    <row r="2832">
      <c r="A2832" s="20">
        <v>43886.0</v>
      </c>
      <c r="B2832" s="19">
        <v>0.03864583333333333</v>
      </c>
      <c r="C2832" s="10" t="s">
        <v>72</v>
      </c>
      <c r="D2832" s="10" t="s">
        <v>98</v>
      </c>
      <c r="E2832" s="13" t="s">
        <v>68</v>
      </c>
      <c r="F2832" s="13">
        <v>20.0</v>
      </c>
      <c r="J2832" s="10" t="s">
        <v>160</v>
      </c>
    </row>
    <row r="2833">
      <c r="A2833" s="20">
        <v>43886.0</v>
      </c>
      <c r="B2833" s="19">
        <v>0.03864583333333333</v>
      </c>
      <c r="C2833" s="10" t="s">
        <v>72</v>
      </c>
      <c r="D2833" s="10" t="s">
        <v>98</v>
      </c>
      <c r="E2833" s="13">
        <v>15.0</v>
      </c>
      <c r="F2833" s="13">
        <v>15.0</v>
      </c>
      <c r="J2833" s="10" t="s">
        <v>161</v>
      </c>
    </row>
    <row r="2834">
      <c r="A2834" s="20">
        <v>43886.0</v>
      </c>
      <c r="B2834" s="19">
        <v>0.03979166666666667</v>
      </c>
      <c r="C2834" s="10" t="s">
        <v>72</v>
      </c>
      <c r="D2834" s="10" t="s">
        <v>78</v>
      </c>
      <c r="E2834" s="13" t="s">
        <v>68</v>
      </c>
      <c r="F2834" s="13">
        <v>20.0</v>
      </c>
    </row>
    <row r="2835">
      <c r="A2835" s="20">
        <v>43886.0</v>
      </c>
      <c r="B2835" s="19">
        <v>0.04023148148148148</v>
      </c>
      <c r="C2835" s="10" t="s">
        <v>72</v>
      </c>
      <c r="D2835" s="10" t="s">
        <v>80</v>
      </c>
      <c r="E2835" s="13">
        <v>9.0</v>
      </c>
      <c r="F2835" s="13">
        <v>6.0</v>
      </c>
    </row>
    <row r="2836">
      <c r="A2836" s="20">
        <v>43886.0</v>
      </c>
      <c r="B2836" s="19">
        <v>0.041875</v>
      </c>
      <c r="C2836" s="10" t="s">
        <v>74</v>
      </c>
      <c r="D2836" s="10" t="s">
        <v>73</v>
      </c>
      <c r="E2836" s="13">
        <v>19.0</v>
      </c>
      <c r="F2836" s="13">
        <v>9.0</v>
      </c>
    </row>
    <row r="2837">
      <c r="A2837" s="20">
        <v>43886.0</v>
      </c>
      <c r="B2837" s="19">
        <v>0.04420138888888889</v>
      </c>
      <c r="C2837" s="10" t="s">
        <v>70</v>
      </c>
      <c r="D2837" s="10" t="s">
        <v>127</v>
      </c>
      <c r="E2837" s="13" t="s">
        <v>75</v>
      </c>
      <c r="F2837" s="13" t="s">
        <v>75</v>
      </c>
      <c r="J2837" s="10" t="s">
        <v>85</v>
      </c>
    </row>
    <row r="2838">
      <c r="A2838" s="20">
        <v>43886.0</v>
      </c>
      <c r="B2838" s="19">
        <v>0.04420138888888889</v>
      </c>
      <c r="C2838" s="10" t="s">
        <v>70</v>
      </c>
      <c r="D2838" s="10" t="s">
        <v>127</v>
      </c>
      <c r="E2838" s="13">
        <v>13.0</v>
      </c>
      <c r="F2838" s="13">
        <v>12.0</v>
      </c>
      <c r="J2838" s="10" t="s">
        <v>86</v>
      </c>
    </row>
    <row r="2839">
      <c r="A2839" s="20">
        <v>43886.0</v>
      </c>
      <c r="B2839" s="19">
        <v>0.04991898148148148</v>
      </c>
      <c r="C2839" s="10" t="s">
        <v>72</v>
      </c>
      <c r="D2839" s="10" t="s">
        <v>127</v>
      </c>
      <c r="E2839" s="13" t="s">
        <v>75</v>
      </c>
      <c r="F2839" s="13" t="s">
        <v>75</v>
      </c>
      <c r="J2839" s="10" t="s">
        <v>85</v>
      </c>
    </row>
    <row r="2840">
      <c r="A2840" s="20">
        <v>43886.0</v>
      </c>
      <c r="B2840" s="19">
        <v>0.04991898148148148</v>
      </c>
      <c r="C2840" s="10" t="s">
        <v>72</v>
      </c>
      <c r="D2840" s="10" t="s">
        <v>127</v>
      </c>
      <c r="E2840" s="13">
        <v>8.0</v>
      </c>
      <c r="F2840" s="13">
        <v>8.0</v>
      </c>
      <c r="J2840" s="10" t="s">
        <v>86</v>
      </c>
    </row>
    <row r="2841">
      <c r="A2841" s="20">
        <v>43886.0</v>
      </c>
      <c r="B2841" s="19">
        <v>0.055</v>
      </c>
      <c r="C2841" s="10" t="s">
        <v>72</v>
      </c>
      <c r="D2841" s="10" t="s">
        <v>67</v>
      </c>
      <c r="E2841" s="13">
        <v>15.0</v>
      </c>
      <c r="F2841" s="13">
        <v>12.0</v>
      </c>
    </row>
    <row r="2842">
      <c r="A2842" s="20">
        <v>43886.0</v>
      </c>
      <c r="B2842" s="19">
        <v>0.06175925925925926</v>
      </c>
      <c r="C2842" s="10" t="s">
        <v>74</v>
      </c>
      <c r="D2842" s="10" t="s">
        <v>217</v>
      </c>
      <c r="E2842" s="13">
        <v>14.0</v>
      </c>
      <c r="F2842" s="13">
        <v>7.0</v>
      </c>
    </row>
    <row r="2843">
      <c r="A2843" s="20">
        <v>43886.0</v>
      </c>
      <c r="B2843" s="19">
        <v>0.06197916666666667</v>
      </c>
      <c r="C2843" s="10" t="s">
        <v>74</v>
      </c>
      <c r="D2843" s="10" t="s">
        <v>67</v>
      </c>
      <c r="E2843" s="13">
        <v>4.0</v>
      </c>
      <c r="F2843" s="13">
        <v>4.0</v>
      </c>
    </row>
    <row r="2844">
      <c r="A2844" s="20">
        <v>43886.0</v>
      </c>
      <c r="B2844" s="19">
        <v>0.06293981481481481</v>
      </c>
      <c r="C2844" s="10" t="s">
        <v>82</v>
      </c>
      <c r="D2844" s="10" t="s">
        <v>67</v>
      </c>
      <c r="E2844" s="13" t="s">
        <v>75</v>
      </c>
      <c r="F2844" s="13" t="s">
        <v>75</v>
      </c>
      <c r="J2844" s="10" t="s">
        <v>85</v>
      </c>
    </row>
    <row r="2845">
      <c r="A2845" s="20">
        <v>43886.0</v>
      </c>
      <c r="B2845" s="19">
        <v>0.06293981481481481</v>
      </c>
      <c r="C2845" s="10" t="s">
        <v>82</v>
      </c>
      <c r="D2845" s="10" t="s">
        <v>67</v>
      </c>
      <c r="E2845" s="13">
        <v>19.0</v>
      </c>
      <c r="F2845" s="13">
        <v>16.0</v>
      </c>
      <c r="J2845" s="10" t="s">
        <v>86</v>
      </c>
    </row>
    <row r="2846">
      <c r="A2846" s="20">
        <v>43886.0</v>
      </c>
      <c r="B2846" s="19">
        <v>0.06400462962962963</v>
      </c>
      <c r="C2846" s="10" t="s">
        <v>72</v>
      </c>
      <c r="D2846" s="10" t="s">
        <v>67</v>
      </c>
      <c r="E2846" s="13">
        <v>16.0</v>
      </c>
      <c r="F2846" s="13">
        <v>13.0</v>
      </c>
    </row>
    <row r="2847">
      <c r="A2847" s="20">
        <v>43886.0</v>
      </c>
      <c r="B2847" s="19">
        <v>0.06568287037037036</v>
      </c>
      <c r="C2847" s="10" t="s">
        <v>82</v>
      </c>
      <c r="D2847" s="10" t="s">
        <v>131</v>
      </c>
      <c r="E2847" s="13">
        <v>15.0</v>
      </c>
      <c r="F2847" s="13">
        <v>10.0</v>
      </c>
    </row>
    <row r="2848">
      <c r="A2848" s="20">
        <v>43886.0</v>
      </c>
      <c r="B2848" s="19">
        <v>0.06618055555555556</v>
      </c>
      <c r="C2848" s="10" t="s">
        <v>70</v>
      </c>
      <c r="D2848" s="10" t="s">
        <v>67</v>
      </c>
      <c r="E2848" s="13">
        <v>7.0</v>
      </c>
      <c r="F2848" s="13">
        <v>4.0</v>
      </c>
    </row>
    <row r="2849">
      <c r="A2849" s="20">
        <v>43886.0</v>
      </c>
      <c r="B2849" s="19">
        <v>0.06952546296296297</v>
      </c>
      <c r="C2849" s="10" t="s">
        <v>157</v>
      </c>
      <c r="D2849" s="10" t="s">
        <v>125</v>
      </c>
      <c r="E2849" s="13">
        <v>19.0</v>
      </c>
      <c r="F2849" s="13">
        <v>15.0</v>
      </c>
    </row>
    <row r="2850">
      <c r="A2850" s="20">
        <v>43886.0</v>
      </c>
      <c r="B2850" s="19">
        <v>0.07096064814814815</v>
      </c>
      <c r="C2850" s="10" t="s">
        <v>70</v>
      </c>
      <c r="D2850" s="10" t="s">
        <v>125</v>
      </c>
      <c r="E2850" s="13">
        <v>15.0</v>
      </c>
      <c r="F2850" s="13">
        <v>8.0</v>
      </c>
    </row>
    <row r="2851">
      <c r="A2851" s="20">
        <v>43886.0</v>
      </c>
      <c r="B2851" s="19">
        <v>0.07234953703703703</v>
      </c>
      <c r="C2851" s="10" t="s">
        <v>74</v>
      </c>
      <c r="D2851" s="10" t="s">
        <v>100</v>
      </c>
      <c r="E2851" s="13">
        <v>21.0</v>
      </c>
      <c r="F2851" s="13">
        <v>14.0</v>
      </c>
    </row>
    <row r="2852">
      <c r="A2852" s="20">
        <v>43886.0</v>
      </c>
      <c r="B2852" s="19">
        <v>0.07243055555555555</v>
      </c>
      <c r="C2852" s="10" t="s">
        <v>70</v>
      </c>
      <c r="D2852" s="10" t="s">
        <v>100</v>
      </c>
      <c r="E2852" s="13">
        <v>25.0</v>
      </c>
      <c r="F2852" s="13">
        <v>18.0</v>
      </c>
    </row>
    <row r="2853">
      <c r="A2853" s="20">
        <v>43886.0</v>
      </c>
      <c r="B2853" s="19">
        <v>0.07300925925925926</v>
      </c>
      <c r="C2853" s="10" t="s">
        <v>84</v>
      </c>
      <c r="D2853" s="10" t="s">
        <v>87</v>
      </c>
      <c r="E2853" s="13">
        <v>19.0</v>
      </c>
      <c r="F2853" s="13">
        <v>17.0</v>
      </c>
    </row>
    <row r="2854">
      <c r="A2854" s="20">
        <v>43886.0</v>
      </c>
      <c r="B2854" s="19">
        <v>0.07313657407407408</v>
      </c>
      <c r="C2854" s="10" t="s">
        <v>66</v>
      </c>
      <c r="D2854" s="10" t="s">
        <v>87</v>
      </c>
      <c r="E2854" s="13">
        <v>14.0</v>
      </c>
      <c r="F2854" s="13">
        <v>14.0</v>
      </c>
    </row>
    <row r="2855">
      <c r="A2855" s="20">
        <v>43886.0</v>
      </c>
      <c r="B2855" s="19">
        <v>0.07318287037037037</v>
      </c>
      <c r="C2855" s="10" t="s">
        <v>70</v>
      </c>
      <c r="D2855" s="10" t="s">
        <v>87</v>
      </c>
      <c r="E2855" s="13">
        <v>10.0</v>
      </c>
      <c r="F2855" s="13">
        <v>6.0</v>
      </c>
    </row>
    <row r="2856">
      <c r="A2856" s="20">
        <v>43886.0</v>
      </c>
      <c r="B2856" s="19">
        <v>0.07327546296296296</v>
      </c>
      <c r="C2856" s="10" t="s">
        <v>82</v>
      </c>
      <c r="D2856" s="10" t="s">
        <v>87</v>
      </c>
      <c r="E2856" s="13">
        <v>6.0</v>
      </c>
      <c r="F2856" s="13">
        <v>5.0</v>
      </c>
    </row>
    <row r="2857">
      <c r="A2857" s="20">
        <v>43886.0</v>
      </c>
      <c r="B2857" s="19">
        <v>0.07332175925925925</v>
      </c>
      <c r="C2857" s="10" t="s">
        <v>72</v>
      </c>
      <c r="D2857" s="10" t="s">
        <v>87</v>
      </c>
      <c r="E2857" s="13">
        <v>7.0</v>
      </c>
      <c r="F2857" s="13">
        <v>4.0</v>
      </c>
    </row>
    <row r="2858">
      <c r="A2858" s="20">
        <v>43886.0</v>
      </c>
      <c r="B2858" s="19">
        <v>0.07327546296296296</v>
      </c>
      <c r="C2858" s="10" t="s">
        <v>74</v>
      </c>
      <c r="D2858" s="10" t="s">
        <v>87</v>
      </c>
      <c r="E2858" s="13">
        <v>7.0</v>
      </c>
      <c r="F2858" s="13">
        <v>3.0</v>
      </c>
    </row>
    <row r="2859">
      <c r="A2859" s="20">
        <v>43886.0</v>
      </c>
      <c r="B2859" s="19">
        <v>0.09211805555555555</v>
      </c>
      <c r="C2859" s="10" t="s">
        <v>69</v>
      </c>
      <c r="D2859" s="10" t="s">
        <v>87</v>
      </c>
      <c r="E2859" s="13">
        <v>6.0</v>
      </c>
      <c r="F2859" s="13">
        <v>2.0</v>
      </c>
    </row>
    <row r="2860">
      <c r="A2860" s="20">
        <v>43886.0</v>
      </c>
      <c r="B2860" s="19">
        <v>0.07442129629629629</v>
      </c>
      <c r="C2860" s="10" t="s">
        <v>84</v>
      </c>
      <c r="D2860" s="10" t="s">
        <v>93</v>
      </c>
      <c r="E2860" s="13">
        <v>11.0</v>
      </c>
      <c r="F2860" s="13">
        <v>4.0</v>
      </c>
      <c r="J2860" s="10" t="s">
        <v>553</v>
      </c>
    </row>
    <row r="2861">
      <c r="A2861" s="20">
        <v>43886.0</v>
      </c>
      <c r="B2861" s="19">
        <v>0.07469907407407407</v>
      </c>
      <c r="C2861" s="10" t="s">
        <v>84</v>
      </c>
      <c r="D2861" s="10" t="s">
        <v>93</v>
      </c>
      <c r="E2861" s="13">
        <v>21.0</v>
      </c>
      <c r="F2861" s="13">
        <v>14.0</v>
      </c>
      <c r="J2861" s="10" t="s">
        <v>553</v>
      </c>
    </row>
    <row r="2862">
      <c r="A2862" s="20">
        <v>43886.0</v>
      </c>
      <c r="B2862" s="19">
        <v>0.07490740740740741</v>
      </c>
      <c r="C2862" s="10" t="s">
        <v>84</v>
      </c>
      <c r="D2862" s="10" t="s">
        <v>91</v>
      </c>
      <c r="E2862" s="13">
        <v>16.0</v>
      </c>
      <c r="F2862" s="16"/>
      <c r="H2862" s="10" t="s">
        <v>860</v>
      </c>
    </row>
    <row r="2863">
      <c r="A2863" s="20">
        <v>43886.0</v>
      </c>
      <c r="B2863" s="19">
        <v>0.07637731481481481</v>
      </c>
      <c r="C2863" s="10" t="s">
        <v>66</v>
      </c>
      <c r="D2863" s="10" t="s">
        <v>89</v>
      </c>
      <c r="E2863" s="13">
        <v>15.0</v>
      </c>
      <c r="F2863" s="13">
        <v>8.0</v>
      </c>
      <c r="J2863" s="10" t="s">
        <v>171</v>
      </c>
    </row>
    <row r="2864">
      <c r="A2864" s="20">
        <v>43886.0</v>
      </c>
      <c r="B2864" s="19">
        <v>0.0765625</v>
      </c>
      <c r="C2864" s="10" t="s">
        <v>66</v>
      </c>
      <c r="D2864" s="10" t="s">
        <v>89</v>
      </c>
      <c r="E2864" s="13">
        <v>20.0</v>
      </c>
      <c r="F2864" s="13">
        <v>13.0</v>
      </c>
      <c r="J2864" s="10" t="s">
        <v>171</v>
      </c>
    </row>
    <row r="2865">
      <c r="A2865" s="20">
        <v>43886.0</v>
      </c>
      <c r="B2865" s="19">
        <v>0.07684027777777777</v>
      </c>
      <c r="C2865" s="10" t="s">
        <v>66</v>
      </c>
      <c r="D2865" s="10" t="s">
        <v>91</v>
      </c>
      <c r="E2865" s="13">
        <v>9.0</v>
      </c>
      <c r="F2865" s="16"/>
      <c r="H2865" s="10" t="s">
        <v>861</v>
      </c>
    </row>
    <row r="2866">
      <c r="A2866" s="20">
        <v>43886.0</v>
      </c>
      <c r="B2866" s="19">
        <v>0.07774305555555555</v>
      </c>
      <c r="C2866" s="10" t="s">
        <v>84</v>
      </c>
      <c r="D2866" s="10" t="s">
        <v>79</v>
      </c>
      <c r="E2866" s="13" t="s">
        <v>75</v>
      </c>
      <c r="F2866" s="13" t="s">
        <v>75</v>
      </c>
      <c r="J2866" s="10" t="s">
        <v>85</v>
      </c>
    </row>
    <row r="2867">
      <c r="A2867" s="20">
        <v>43886.0</v>
      </c>
      <c r="B2867" s="19">
        <v>0.07774305555555555</v>
      </c>
      <c r="C2867" s="10" t="s">
        <v>84</v>
      </c>
      <c r="D2867" s="10" t="s">
        <v>79</v>
      </c>
      <c r="E2867" s="13">
        <v>9.0</v>
      </c>
      <c r="F2867" s="13">
        <v>3.0</v>
      </c>
      <c r="H2867" s="10" t="s">
        <v>862</v>
      </c>
      <c r="J2867" s="10" t="s">
        <v>86</v>
      </c>
    </row>
    <row r="2868">
      <c r="A2868" s="20">
        <v>43886.0</v>
      </c>
      <c r="B2868" s="19">
        <v>0.07849537037037037</v>
      </c>
      <c r="C2868" s="10" t="s">
        <v>74</v>
      </c>
      <c r="D2868" s="10" t="s">
        <v>93</v>
      </c>
      <c r="E2868" s="13">
        <v>18.0</v>
      </c>
      <c r="F2868" s="13">
        <v>11.0</v>
      </c>
      <c r="H2868" s="10" t="s">
        <v>863</v>
      </c>
      <c r="J2868" s="10" t="s">
        <v>864</v>
      </c>
    </row>
    <row r="2869">
      <c r="A2869" s="20">
        <v>43886.0</v>
      </c>
      <c r="B2869" s="19">
        <v>0.07929398148148148</v>
      </c>
      <c r="C2869" s="10" t="s">
        <v>74</v>
      </c>
      <c r="D2869" s="10" t="s">
        <v>100</v>
      </c>
      <c r="E2869" s="13">
        <v>12.0</v>
      </c>
      <c r="F2869" s="13">
        <v>5.0</v>
      </c>
      <c r="H2869" s="10" t="s">
        <v>865</v>
      </c>
      <c r="J2869" s="10" t="s">
        <v>866</v>
      </c>
    </row>
    <row r="2870">
      <c r="A2870" s="20">
        <v>43886.0</v>
      </c>
      <c r="B2870" s="19">
        <v>0.0793287037037037</v>
      </c>
      <c r="C2870" s="10" t="s">
        <v>70</v>
      </c>
      <c r="D2870" s="10" t="s">
        <v>100</v>
      </c>
      <c r="E2870" s="13">
        <v>22.0</v>
      </c>
      <c r="F2870" s="13">
        <v>15.0</v>
      </c>
      <c r="H2870" s="10" t="s">
        <v>867</v>
      </c>
      <c r="J2870" s="10" t="s">
        <v>866</v>
      </c>
    </row>
    <row r="2871">
      <c r="A2871" s="20">
        <v>43886.0</v>
      </c>
      <c r="B2871" s="19">
        <v>0.08024305555555555</v>
      </c>
      <c r="C2871" s="10" t="s">
        <v>70</v>
      </c>
      <c r="D2871" s="10" t="s">
        <v>93</v>
      </c>
      <c r="E2871" s="13">
        <v>9.0</v>
      </c>
      <c r="F2871" s="13">
        <v>2.0</v>
      </c>
      <c r="J2871" s="10" t="s">
        <v>148</v>
      </c>
    </row>
    <row r="2872">
      <c r="A2872" s="20">
        <v>43886.0</v>
      </c>
      <c r="B2872" s="19">
        <v>0.08038194444444445</v>
      </c>
      <c r="C2872" s="10" t="s">
        <v>70</v>
      </c>
      <c r="D2872" s="10" t="s">
        <v>93</v>
      </c>
      <c r="E2872" s="13">
        <v>9.0</v>
      </c>
      <c r="F2872" s="13">
        <v>2.0</v>
      </c>
      <c r="J2872" s="10" t="s">
        <v>148</v>
      </c>
    </row>
    <row r="2873">
      <c r="A2873" s="20">
        <v>43886.0</v>
      </c>
      <c r="B2873" s="19">
        <v>0.08075231481481482</v>
      </c>
      <c r="C2873" s="10" t="s">
        <v>70</v>
      </c>
      <c r="D2873" s="10" t="s">
        <v>93</v>
      </c>
      <c r="E2873" s="13">
        <v>17.0</v>
      </c>
      <c r="F2873" s="13">
        <v>10.0</v>
      </c>
      <c r="J2873" s="10" t="s">
        <v>99</v>
      </c>
    </row>
    <row r="2874">
      <c r="A2874" s="20">
        <v>43886.0</v>
      </c>
      <c r="B2874" s="19">
        <v>0.08155092592592593</v>
      </c>
      <c r="C2874" s="10" t="s">
        <v>74</v>
      </c>
      <c r="D2874" s="10" t="s">
        <v>67</v>
      </c>
      <c r="E2874" s="13">
        <v>17.0</v>
      </c>
      <c r="F2874" s="13">
        <v>17.0</v>
      </c>
    </row>
    <row r="2875">
      <c r="A2875" s="20">
        <v>43886.0</v>
      </c>
      <c r="B2875" s="19">
        <v>0.08344907407407408</v>
      </c>
      <c r="C2875" s="10" t="s">
        <v>72</v>
      </c>
      <c r="D2875" s="10" t="s">
        <v>93</v>
      </c>
      <c r="E2875" s="13" t="s">
        <v>68</v>
      </c>
      <c r="F2875" s="13">
        <v>20.0</v>
      </c>
      <c r="G2875" s="10" t="s">
        <v>137</v>
      </c>
      <c r="J2875" s="10" t="s">
        <v>842</v>
      </c>
    </row>
    <row r="2876">
      <c r="A2876" s="20">
        <v>43886.0</v>
      </c>
      <c r="B2876" s="19">
        <v>0.08364583333333334</v>
      </c>
      <c r="C2876" s="10" t="s">
        <v>72</v>
      </c>
      <c r="D2876" s="10" t="s">
        <v>91</v>
      </c>
      <c r="E2876" s="13">
        <v>18.0</v>
      </c>
      <c r="F2876" s="16"/>
      <c r="H2876" s="10" t="s">
        <v>868</v>
      </c>
    </row>
    <row r="2877">
      <c r="A2877" s="20">
        <v>43886.0</v>
      </c>
      <c r="B2877" s="19">
        <v>0.08386574074074074</v>
      </c>
      <c r="C2877" s="10" t="s">
        <v>72</v>
      </c>
      <c r="D2877" s="10" t="s">
        <v>93</v>
      </c>
      <c r="E2877" s="13">
        <v>12.0</v>
      </c>
      <c r="F2877" s="13">
        <v>5.0</v>
      </c>
      <c r="J2877" s="10" t="s">
        <v>842</v>
      </c>
    </row>
    <row r="2878">
      <c r="A2878" s="20">
        <v>43886.0</v>
      </c>
      <c r="B2878" s="19">
        <v>0.08423611111111111</v>
      </c>
      <c r="C2878" s="10" t="s">
        <v>72</v>
      </c>
      <c r="D2878" s="10" t="s">
        <v>93</v>
      </c>
      <c r="E2878" s="13">
        <v>14.0</v>
      </c>
      <c r="F2878" s="13">
        <v>8.0</v>
      </c>
      <c r="J2878" s="10" t="s">
        <v>136</v>
      </c>
    </row>
    <row r="2879">
      <c r="A2879" s="20">
        <v>43886.0</v>
      </c>
      <c r="B2879" s="19">
        <v>0.08607638888888888</v>
      </c>
      <c r="C2879" s="10" t="s">
        <v>82</v>
      </c>
      <c r="D2879" s="10" t="s">
        <v>91</v>
      </c>
      <c r="E2879" s="13">
        <v>5.0</v>
      </c>
      <c r="F2879" s="16"/>
      <c r="H2879" s="10" t="s">
        <v>869</v>
      </c>
      <c r="J2879" s="10" t="s">
        <v>481</v>
      </c>
    </row>
    <row r="2880">
      <c r="A2880" s="20">
        <v>43886.0</v>
      </c>
      <c r="B2880" s="19">
        <v>0.08672453703703703</v>
      </c>
      <c r="C2880" s="10" t="s">
        <v>69</v>
      </c>
      <c r="D2880" s="10" t="s">
        <v>89</v>
      </c>
      <c r="E2880" s="13">
        <v>15.0</v>
      </c>
      <c r="F2880" s="13">
        <v>12.0</v>
      </c>
      <c r="J2880" s="10" t="s">
        <v>223</v>
      </c>
    </row>
    <row r="2881">
      <c r="A2881" s="20">
        <v>43886.0</v>
      </c>
      <c r="B2881" s="19">
        <v>0.08738425925925926</v>
      </c>
      <c r="C2881" s="10" t="s">
        <v>69</v>
      </c>
      <c r="D2881" s="10" t="s">
        <v>89</v>
      </c>
      <c r="E2881" s="13">
        <v>26.0</v>
      </c>
      <c r="F2881" s="13">
        <v>19.0</v>
      </c>
      <c r="J2881" s="10" t="s">
        <v>90</v>
      </c>
    </row>
    <row r="2882">
      <c r="A2882" s="20">
        <v>43886.0</v>
      </c>
      <c r="B2882" s="19">
        <v>0.08762731481481481</v>
      </c>
      <c r="C2882" s="10" t="s">
        <v>69</v>
      </c>
      <c r="D2882" s="10" t="s">
        <v>91</v>
      </c>
      <c r="E2882" s="13">
        <v>14.0</v>
      </c>
      <c r="F2882" s="16"/>
      <c r="H2882" s="10" t="s">
        <v>870</v>
      </c>
    </row>
    <row r="2883">
      <c r="A2883" s="20">
        <v>43886.0</v>
      </c>
      <c r="B2883" s="19">
        <v>0.08872685185185185</v>
      </c>
      <c r="C2883" s="10" t="s">
        <v>84</v>
      </c>
      <c r="D2883" s="10" t="s">
        <v>93</v>
      </c>
      <c r="E2883" s="13" t="s">
        <v>75</v>
      </c>
      <c r="F2883" s="13" t="s">
        <v>75</v>
      </c>
      <c r="J2883" s="10" t="s">
        <v>85</v>
      </c>
    </row>
    <row r="2884">
      <c r="A2884" s="20">
        <v>43886.0</v>
      </c>
      <c r="B2884" s="19">
        <v>0.08872685185185185</v>
      </c>
      <c r="C2884" s="10" t="s">
        <v>84</v>
      </c>
      <c r="D2884" s="10" t="s">
        <v>93</v>
      </c>
      <c r="E2884" s="13">
        <v>22.0</v>
      </c>
      <c r="F2884" s="13">
        <v>15.0</v>
      </c>
      <c r="J2884" s="10" t="s">
        <v>871</v>
      </c>
    </row>
    <row r="2885">
      <c r="A2885" s="20">
        <v>43886.0</v>
      </c>
      <c r="B2885" s="19">
        <v>0.08898148148148148</v>
      </c>
      <c r="C2885" s="10" t="s">
        <v>84</v>
      </c>
      <c r="D2885" s="10" t="s">
        <v>91</v>
      </c>
      <c r="E2885" s="13">
        <v>16.0</v>
      </c>
      <c r="F2885" s="16"/>
      <c r="H2885" s="10" t="s">
        <v>860</v>
      </c>
      <c r="J2885" s="10" t="s">
        <v>872</v>
      </c>
    </row>
    <row r="2886">
      <c r="A2886" s="20">
        <v>43886.0</v>
      </c>
      <c r="B2886" s="19">
        <v>0.08938657407407408</v>
      </c>
      <c r="C2886" s="10" t="s">
        <v>84</v>
      </c>
      <c r="D2886" s="10" t="s">
        <v>93</v>
      </c>
      <c r="E2886" s="13" t="s">
        <v>75</v>
      </c>
      <c r="F2886" s="13" t="s">
        <v>75</v>
      </c>
      <c r="J2886" s="10" t="s">
        <v>85</v>
      </c>
    </row>
    <row r="2887">
      <c r="A2887" s="20">
        <v>43886.0</v>
      </c>
      <c r="B2887" s="19">
        <v>0.08938657407407408</v>
      </c>
      <c r="C2887" s="10" t="s">
        <v>84</v>
      </c>
      <c r="D2887" s="10" t="s">
        <v>93</v>
      </c>
      <c r="E2887" s="13">
        <v>25.0</v>
      </c>
      <c r="F2887" s="13">
        <v>18.0</v>
      </c>
      <c r="J2887" s="10" t="s">
        <v>871</v>
      </c>
    </row>
    <row r="2888">
      <c r="A2888" s="20">
        <v>43886.0</v>
      </c>
      <c r="B2888" s="19">
        <v>0.08952546296296296</v>
      </c>
      <c r="C2888" s="10" t="s">
        <v>84</v>
      </c>
      <c r="D2888" s="10" t="s">
        <v>91</v>
      </c>
      <c r="E2888" s="13">
        <v>11.0</v>
      </c>
      <c r="F2888" s="16"/>
      <c r="H2888" s="10" t="s">
        <v>873</v>
      </c>
    </row>
    <row r="2889">
      <c r="A2889" s="20">
        <v>43886.0</v>
      </c>
      <c r="B2889" s="19">
        <v>0.09024305555555556</v>
      </c>
      <c r="C2889" s="10" t="s">
        <v>66</v>
      </c>
      <c r="D2889" s="10" t="s">
        <v>93</v>
      </c>
      <c r="E2889" s="13" t="s">
        <v>75</v>
      </c>
      <c r="F2889" s="13" t="s">
        <v>75</v>
      </c>
      <c r="J2889" s="10" t="s">
        <v>85</v>
      </c>
    </row>
    <row r="2890">
      <c r="A2890" s="20">
        <v>43886.0</v>
      </c>
      <c r="B2890" s="19">
        <v>0.09024305555555556</v>
      </c>
      <c r="C2890" s="10" t="s">
        <v>66</v>
      </c>
      <c r="D2890" s="10" t="s">
        <v>93</v>
      </c>
      <c r="E2890" s="13">
        <v>25.0</v>
      </c>
      <c r="F2890" s="13">
        <v>18.0</v>
      </c>
      <c r="J2890" s="10" t="s">
        <v>781</v>
      </c>
    </row>
    <row r="2891">
      <c r="A2891" s="20">
        <v>43886.0</v>
      </c>
      <c r="B2891" s="19">
        <v>0.09056712962962964</v>
      </c>
      <c r="C2891" s="10" t="s">
        <v>66</v>
      </c>
      <c r="D2891" s="10" t="s">
        <v>91</v>
      </c>
      <c r="E2891" s="13">
        <v>13.0</v>
      </c>
      <c r="F2891" s="16"/>
      <c r="H2891" s="10" t="s">
        <v>874</v>
      </c>
    </row>
    <row r="2892">
      <c r="A2892" s="20">
        <v>43886.0</v>
      </c>
      <c r="B2892" s="19">
        <v>0.09083333333333334</v>
      </c>
      <c r="C2892" s="10" t="s">
        <v>66</v>
      </c>
      <c r="D2892" s="10" t="s">
        <v>93</v>
      </c>
      <c r="E2892" s="13" t="s">
        <v>75</v>
      </c>
      <c r="F2892" s="13" t="s">
        <v>75</v>
      </c>
      <c r="J2892" s="10" t="s">
        <v>85</v>
      </c>
    </row>
    <row r="2893">
      <c r="A2893" s="20">
        <v>43886.0</v>
      </c>
      <c r="B2893" s="19">
        <v>0.09083333333333334</v>
      </c>
      <c r="C2893" s="10" t="s">
        <v>66</v>
      </c>
      <c r="D2893" s="10" t="s">
        <v>93</v>
      </c>
      <c r="E2893" s="13">
        <v>23.0</v>
      </c>
      <c r="F2893" s="13">
        <v>16.0</v>
      </c>
      <c r="J2893" s="10" t="s">
        <v>781</v>
      </c>
    </row>
    <row r="2894">
      <c r="A2894" s="20">
        <v>43886.0</v>
      </c>
      <c r="B2894" s="19">
        <v>0.0909837962962963</v>
      </c>
      <c r="C2894" s="10" t="s">
        <v>66</v>
      </c>
      <c r="D2894" s="10" t="s">
        <v>91</v>
      </c>
      <c r="E2894" s="13">
        <v>13.0</v>
      </c>
      <c r="F2894" s="16"/>
      <c r="H2894" s="10" t="s">
        <v>874</v>
      </c>
    </row>
    <row r="2895">
      <c r="A2895" s="20">
        <v>43886.0</v>
      </c>
      <c r="B2895" s="19">
        <v>0.09299768518518518</v>
      </c>
      <c r="C2895" s="10" t="s">
        <v>82</v>
      </c>
      <c r="D2895" s="10" t="s">
        <v>81</v>
      </c>
      <c r="E2895" s="13">
        <v>5.0</v>
      </c>
      <c r="F2895" s="13">
        <v>3.0</v>
      </c>
      <c r="J2895" s="10" t="s">
        <v>254</v>
      </c>
    </row>
    <row r="2896">
      <c r="A2896" s="20">
        <v>43886.0</v>
      </c>
      <c r="B2896" s="19">
        <v>0.09440972222222223</v>
      </c>
      <c r="C2896" s="10" t="s">
        <v>70</v>
      </c>
      <c r="D2896" s="10" t="s">
        <v>93</v>
      </c>
      <c r="E2896" s="13">
        <v>11.0</v>
      </c>
      <c r="F2896" s="13">
        <v>4.0</v>
      </c>
      <c r="J2896" s="10" t="s">
        <v>85</v>
      </c>
    </row>
    <row r="2897">
      <c r="A2897" s="20">
        <v>43886.0</v>
      </c>
      <c r="B2897" s="19">
        <v>0.09440972222222223</v>
      </c>
      <c r="C2897" s="10" t="s">
        <v>70</v>
      </c>
      <c r="D2897" s="10" t="s">
        <v>93</v>
      </c>
      <c r="E2897" s="13">
        <v>18.0</v>
      </c>
      <c r="F2897" s="13">
        <v>11.0</v>
      </c>
      <c r="J2897" s="10" t="s">
        <v>204</v>
      </c>
    </row>
    <row r="2898">
      <c r="A2898" s="20">
        <v>43886.0</v>
      </c>
      <c r="B2898" s="19">
        <v>0.09454861111111111</v>
      </c>
      <c r="C2898" s="10" t="s">
        <v>70</v>
      </c>
      <c r="D2898" s="10" t="s">
        <v>91</v>
      </c>
      <c r="E2898" s="13">
        <v>8.0</v>
      </c>
      <c r="F2898" s="16"/>
      <c r="H2898" s="10" t="s">
        <v>875</v>
      </c>
    </row>
    <row r="2899">
      <c r="A2899" s="20">
        <v>43886.0</v>
      </c>
      <c r="B2899" s="19">
        <v>0.09553240740740741</v>
      </c>
      <c r="C2899" s="10" t="s">
        <v>70</v>
      </c>
      <c r="D2899" s="10" t="s">
        <v>93</v>
      </c>
      <c r="E2899" s="13" t="s">
        <v>75</v>
      </c>
      <c r="F2899" s="13" t="s">
        <v>75</v>
      </c>
      <c r="J2899" s="10" t="s">
        <v>85</v>
      </c>
    </row>
    <row r="2900">
      <c r="A2900" s="20">
        <v>43886.0</v>
      </c>
      <c r="B2900" s="19">
        <v>0.09553240740740741</v>
      </c>
      <c r="C2900" s="10" t="s">
        <v>70</v>
      </c>
      <c r="D2900" s="10" t="s">
        <v>93</v>
      </c>
      <c r="E2900" s="13">
        <v>24.0</v>
      </c>
      <c r="F2900" s="13">
        <v>17.0</v>
      </c>
      <c r="J2900" s="10" t="s">
        <v>204</v>
      </c>
    </row>
    <row r="2901">
      <c r="A2901" s="20">
        <v>43886.0</v>
      </c>
      <c r="B2901" s="19">
        <v>0.09564814814814815</v>
      </c>
      <c r="C2901" s="10" t="s">
        <v>70</v>
      </c>
      <c r="D2901" s="10" t="s">
        <v>91</v>
      </c>
      <c r="E2901" s="13">
        <v>10.0</v>
      </c>
      <c r="F2901" s="16"/>
      <c r="H2901" s="10" t="s">
        <v>876</v>
      </c>
    </row>
    <row r="2902">
      <c r="A2902" s="20">
        <v>43886.0</v>
      </c>
      <c r="B2902" s="19">
        <v>0.09633101851851852</v>
      </c>
      <c r="C2902" s="10" t="s">
        <v>70</v>
      </c>
      <c r="D2902" s="10" t="s">
        <v>93</v>
      </c>
      <c r="E2902" s="13" t="s">
        <v>75</v>
      </c>
      <c r="F2902" s="13" t="s">
        <v>75</v>
      </c>
      <c r="J2902" s="10" t="s">
        <v>85</v>
      </c>
    </row>
    <row r="2903">
      <c r="A2903" s="20">
        <v>43886.0</v>
      </c>
      <c r="B2903" s="19">
        <v>0.09633101851851852</v>
      </c>
      <c r="C2903" s="10" t="s">
        <v>70</v>
      </c>
      <c r="D2903" s="10" t="s">
        <v>93</v>
      </c>
      <c r="E2903" s="13">
        <v>22.0</v>
      </c>
      <c r="F2903" s="13">
        <v>15.0</v>
      </c>
      <c r="J2903" s="10" t="s">
        <v>294</v>
      </c>
    </row>
    <row r="2904">
      <c r="A2904" s="20">
        <v>43886.0</v>
      </c>
      <c r="B2904" s="19">
        <v>0.09641203703703703</v>
      </c>
      <c r="C2904" s="10" t="s">
        <v>70</v>
      </c>
      <c r="D2904" s="10" t="s">
        <v>91</v>
      </c>
      <c r="E2904" s="13">
        <v>5.0</v>
      </c>
      <c r="F2904" s="16"/>
      <c r="H2904" s="10" t="s">
        <v>877</v>
      </c>
    </row>
    <row r="2905">
      <c r="A2905" s="20">
        <v>43886.0</v>
      </c>
      <c r="B2905" s="19">
        <v>0.09685185185185186</v>
      </c>
      <c r="C2905" s="10" t="s">
        <v>74</v>
      </c>
      <c r="D2905" s="10" t="s">
        <v>93</v>
      </c>
      <c r="E2905" s="13">
        <v>22.0</v>
      </c>
      <c r="F2905" s="13">
        <v>15.0</v>
      </c>
      <c r="J2905" s="10" t="s">
        <v>197</v>
      </c>
    </row>
    <row r="2906">
      <c r="A2906" s="20">
        <v>43886.0</v>
      </c>
      <c r="B2906" s="19">
        <v>0.09697916666666667</v>
      </c>
      <c r="C2906" s="10" t="s">
        <v>74</v>
      </c>
      <c r="D2906" s="10" t="s">
        <v>91</v>
      </c>
      <c r="E2906" s="13">
        <v>8.0</v>
      </c>
      <c r="F2906" s="16"/>
      <c r="H2906" s="10" t="s">
        <v>878</v>
      </c>
      <c r="J2906" s="10" t="s">
        <v>491</v>
      </c>
    </row>
    <row r="2907">
      <c r="A2907" s="20">
        <v>43886.0</v>
      </c>
      <c r="B2907" s="19">
        <v>0.09753472222222222</v>
      </c>
      <c r="C2907" s="10" t="s">
        <v>74</v>
      </c>
      <c r="D2907" s="10" t="s">
        <v>93</v>
      </c>
      <c r="E2907" s="13">
        <v>14.0</v>
      </c>
      <c r="F2907" s="13">
        <v>7.0</v>
      </c>
      <c r="J2907" s="10" t="s">
        <v>197</v>
      </c>
    </row>
    <row r="2908">
      <c r="A2908" s="20">
        <v>43886.0</v>
      </c>
      <c r="B2908" s="19">
        <v>0.09798611111111111</v>
      </c>
      <c r="C2908" s="10" t="s">
        <v>72</v>
      </c>
      <c r="D2908" s="10" t="s">
        <v>93</v>
      </c>
      <c r="E2908" s="13" t="s">
        <v>75</v>
      </c>
      <c r="F2908" s="13" t="s">
        <v>75</v>
      </c>
      <c r="J2908" s="10" t="s">
        <v>842</v>
      </c>
    </row>
    <row r="2909">
      <c r="A2909" s="20">
        <v>43886.0</v>
      </c>
      <c r="B2909" s="19">
        <v>0.09809027777777778</v>
      </c>
      <c r="C2909" s="10" t="s">
        <v>72</v>
      </c>
      <c r="D2909" s="10" t="s">
        <v>93</v>
      </c>
      <c r="E2909" s="13">
        <v>19.0</v>
      </c>
      <c r="F2909" s="13">
        <v>12.0</v>
      </c>
      <c r="J2909" s="10" t="s">
        <v>842</v>
      </c>
    </row>
    <row r="2910">
      <c r="A2910" s="20">
        <v>43886.0</v>
      </c>
      <c r="B2910" s="19">
        <v>0.09828703703703703</v>
      </c>
      <c r="C2910" s="10" t="s">
        <v>72</v>
      </c>
      <c r="D2910" s="10" t="s">
        <v>91</v>
      </c>
      <c r="E2910" s="13">
        <v>12.0</v>
      </c>
      <c r="F2910" s="16"/>
      <c r="H2910" s="10" t="s">
        <v>879</v>
      </c>
    </row>
    <row r="2911">
      <c r="A2911" s="20">
        <v>43886.0</v>
      </c>
      <c r="B2911" s="19">
        <v>0.09842592592592593</v>
      </c>
      <c r="C2911" s="10" t="s">
        <v>72</v>
      </c>
      <c r="D2911" s="10" t="s">
        <v>93</v>
      </c>
      <c r="E2911" s="13" t="s">
        <v>68</v>
      </c>
      <c r="F2911" s="13">
        <v>20.0</v>
      </c>
      <c r="G2911" s="10" t="s">
        <v>137</v>
      </c>
      <c r="J2911" s="10" t="s">
        <v>136</v>
      </c>
    </row>
    <row r="2912">
      <c r="A2912" s="20">
        <v>43886.0</v>
      </c>
      <c r="B2912" s="19">
        <v>0.09866898148148148</v>
      </c>
      <c r="C2912" s="10" t="s">
        <v>72</v>
      </c>
      <c r="D2912" s="10" t="s">
        <v>91</v>
      </c>
      <c r="E2912" s="13">
        <v>16.0</v>
      </c>
      <c r="F2912" s="16"/>
      <c r="H2912" s="10" t="s">
        <v>880</v>
      </c>
      <c r="J2912" s="10" t="s">
        <v>881</v>
      </c>
    </row>
    <row r="2913">
      <c r="A2913" s="20">
        <v>43886.0</v>
      </c>
      <c r="B2913" s="19">
        <v>0.1005324074074074</v>
      </c>
      <c r="C2913" s="10" t="s">
        <v>69</v>
      </c>
      <c r="D2913" s="10" t="s">
        <v>120</v>
      </c>
      <c r="E2913" s="13">
        <v>7.0</v>
      </c>
      <c r="F2913" s="16"/>
      <c r="J2913" s="10" t="s">
        <v>882</v>
      </c>
    </row>
    <row r="2914">
      <c r="A2914" s="20">
        <v>43886.0</v>
      </c>
      <c r="B2914" s="19">
        <v>0.10150462962962963</v>
      </c>
      <c r="C2914" s="10" t="s">
        <v>69</v>
      </c>
      <c r="D2914" s="10" t="s">
        <v>91</v>
      </c>
      <c r="E2914" s="13">
        <v>17.0</v>
      </c>
      <c r="F2914" s="16"/>
      <c r="H2914" s="10" t="s">
        <v>883</v>
      </c>
      <c r="J2914" s="10" t="s">
        <v>104</v>
      </c>
    </row>
    <row r="2915">
      <c r="A2915" s="20">
        <v>43886.0</v>
      </c>
      <c r="B2915" s="19">
        <v>0.10246527777777778</v>
      </c>
      <c r="C2915" s="10" t="s">
        <v>84</v>
      </c>
      <c r="D2915" s="10" t="s">
        <v>93</v>
      </c>
      <c r="E2915" s="13" t="s">
        <v>75</v>
      </c>
      <c r="F2915" s="13" t="s">
        <v>75</v>
      </c>
      <c r="J2915" s="10" t="s">
        <v>85</v>
      </c>
    </row>
    <row r="2916">
      <c r="A2916" s="20">
        <v>43886.0</v>
      </c>
      <c r="B2916" s="19">
        <v>0.10246527777777778</v>
      </c>
      <c r="C2916" s="10" t="s">
        <v>84</v>
      </c>
      <c r="D2916" s="10" t="s">
        <v>93</v>
      </c>
      <c r="E2916" s="13">
        <v>19.0</v>
      </c>
      <c r="F2916" s="13">
        <v>12.0</v>
      </c>
      <c r="J2916" s="10" t="s">
        <v>871</v>
      </c>
    </row>
    <row r="2917">
      <c r="A2917" s="20">
        <v>43886.0</v>
      </c>
      <c r="B2917" s="19">
        <v>0.10261574074074074</v>
      </c>
      <c r="C2917" s="10" t="s">
        <v>84</v>
      </c>
      <c r="D2917" s="10" t="s">
        <v>91</v>
      </c>
      <c r="E2917" s="13">
        <v>17.0</v>
      </c>
      <c r="F2917" s="16"/>
      <c r="H2917" s="10" t="s">
        <v>884</v>
      </c>
    </row>
    <row r="2918">
      <c r="A2918" s="20">
        <v>43886.0</v>
      </c>
      <c r="B2918" s="19">
        <v>0.10283564814814815</v>
      </c>
      <c r="C2918" s="10" t="s">
        <v>84</v>
      </c>
      <c r="D2918" s="10" t="s">
        <v>93</v>
      </c>
      <c r="E2918" s="13" t="s">
        <v>75</v>
      </c>
      <c r="F2918" s="13" t="s">
        <v>75</v>
      </c>
      <c r="J2918" s="10" t="s">
        <v>85</v>
      </c>
    </row>
    <row r="2919">
      <c r="A2919" s="20">
        <v>43886.0</v>
      </c>
      <c r="B2919" s="19">
        <v>0.10283564814814815</v>
      </c>
      <c r="C2919" s="10" t="s">
        <v>84</v>
      </c>
      <c r="D2919" s="10" t="s">
        <v>93</v>
      </c>
      <c r="E2919" s="13">
        <v>22.0</v>
      </c>
      <c r="F2919" s="13">
        <v>15.0</v>
      </c>
      <c r="J2919" s="10" t="s">
        <v>871</v>
      </c>
    </row>
    <row r="2920">
      <c r="A2920" s="20">
        <v>43886.0</v>
      </c>
      <c r="B2920" s="19">
        <v>0.10292824074074074</v>
      </c>
      <c r="C2920" s="10" t="s">
        <v>84</v>
      </c>
      <c r="D2920" s="10" t="s">
        <v>91</v>
      </c>
      <c r="E2920" s="13">
        <v>16.0</v>
      </c>
      <c r="F2920" s="16"/>
      <c r="H2920" s="10" t="s">
        <v>860</v>
      </c>
    </row>
    <row r="2921">
      <c r="A2921" s="20">
        <v>43886.0</v>
      </c>
      <c r="B2921" s="19">
        <v>0.10385416666666666</v>
      </c>
      <c r="C2921" s="10" t="s">
        <v>66</v>
      </c>
      <c r="D2921" s="10" t="s">
        <v>93</v>
      </c>
      <c r="E2921" s="13">
        <v>25.0</v>
      </c>
      <c r="F2921" s="13">
        <v>17.0</v>
      </c>
      <c r="J2921" s="10" t="s">
        <v>588</v>
      </c>
    </row>
    <row r="2922">
      <c r="A2922" s="20">
        <v>43886.0</v>
      </c>
      <c r="B2922" s="19">
        <v>0.10385416666666666</v>
      </c>
      <c r="C2922" s="10" t="s">
        <v>66</v>
      </c>
      <c r="D2922" s="10" t="s">
        <v>93</v>
      </c>
      <c r="E2922" s="13">
        <v>22.0</v>
      </c>
      <c r="F2922" s="13">
        <v>14.0</v>
      </c>
      <c r="J2922" s="10" t="s">
        <v>588</v>
      </c>
    </row>
    <row r="2923">
      <c r="A2923" s="20">
        <v>43886.0</v>
      </c>
      <c r="B2923" s="19">
        <v>0.10403935185185186</v>
      </c>
      <c r="C2923" s="10" t="s">
        <v>66</v>
      </c>
      <c r="D2923" s="10" t="s">
        <v>91</v>
      </c>
      <c r="E2923" s="13">
        <v>13.0</v>
      </c>
      <c r="F2923" s="16"/>
      <c r="H2923" s="10" t="s">
        <v>874</v>
      </c>
    </row>
    <row r="2924">
      <c r="A2924" s="20">
        <v>43886.0</v>
      </c>
      <c r="B2924" s="19">
        <v>0.10407407407407407</v>
      </c>
      <c r="C2924" s="10" t="s">
        <v>66</v>
      </c>
      <c r="D2924" s="10" t="s">
        <v>91</v>
      </c>
      <c r="E2924" s="13">
        <v>13.0</v>
      </c>
      <c r="F2924" s="16"/>
      <c r="H2924" s="10" t="s">
        <v>874</v>
      </c>
    </row>
    <row r="2925">
      <c r="A2925" s="20">
        <v>43886.0</v>
      </c>
      <c r="B2925" s="19">
        <v>0.1052199074074074</v>
      </c>
      <c r="C2925" s="10" t="s">
        <v>70</v>
      </c>
      <c r="D2925" s="10" t="s">
        <v>93</v>
      </c>
      <c r="E2925" s="13">
        <v>24.0</v>
      </c>
      <c r="F2925" s="13">
        <v>17.0</v>
      </c>
      <c r="J2925" s="10" t="s">
        <v>885</v>
      </c>
    </row>
    <row r="2926">
      <c r="A2926" s="20">
        <v>43886.0</v>
      </c>
      <c r="B2926" s="19">
        <v>0.1053587962962963</v>
      </c>
      <c r="C2926" s="10" t="s">
        <v>70</v>
      </c>
      <c r="D2926" s="10" t="s">
        <v>91</v>
      </c>
      <c r="E2926" s="13">
        <v>12.0</v>
      </c>
      <c r="F2926" s="16"/>
      <c r="H2926" s="10" t="s">
        <v>886</v>
      </c>
    </row>
    <row r="2927">
      <c r="A2927" s="20">
        <v>43886.0</v>
      </c>
      <c r="B2927" s="19">
        <v>0.10574074074074075</v>
      </c>
      <c r="C2927" s="10" t="s">
        <v>72</v>
      </c>
      <c r="D2927" s="10" t="s">
        <v>93</v>
      </c>
      <c r="E2927" s="13">
        <v>24.0</v>
      </c>
      <c r="F2927" s="13">
        <v>17.0</v>
      </c>
      <c r="J2927" s="10" t="s">
        <v>843</v>
      </c>
    </row>
    <row r="2928">
      <c r="A2928" s="20">
        <v>43886.0</v>
      </c>
      <c r="B2928" s="19">
        <v>0.10583333333333333</v>
      </c>
      <c r="C2928" s="10" t="s">
        <v>72</v>
      </c>
      <c r="D2928" s="10" t="s">
        <v>91</v>
      </c>
      <c r="E2928" s="13">
        <v>9.0</v>
      </c>
      <c r="F2928" s="16"/>
      <c r="H2928" s="10" t="s">
        <v>861</v>
      </c>
    </row>
    <row r="2929">
      <c r="A2929" s="20">
        <v>43886.0</v>
      </c>
      <c r="B2929" s="19">
        <v>0.10641203703703704</v>
      </c>
      <c r="C2929" s="10" t="s">
        <v>82</v>
      </c>
      <c r="D2929" s="10" t="s">
        <v>100</v>
      </c>
      <c r="E2929" s="13">
        <v>20.0</v>
      </c>
      <c r="F2929" s="13">
        <v>19.0</v>
      </c>
      <c r="H2929" s="10" t="s">
        <v>887</v>
      </c>
      <c r="J2929" s="10" t="s">
        <v>866</v>
      </c>
    </row>
    <row r="2930">
      <c r="A2930" s="20">
        <v>43886.0</v>
      </c>
      <c r="B2930" s="19">
        <v>0.10644675925925925</v>
      </c>
      <c r="C2930" s="10" t="s">
        <v>70</v>
      </c>
      <c r="D2930" s="10" t="s">
        <v>100</v>
      </c>
      <c r="E2930" s="13">
        <v>14.0</v>
      </c>
      <c r="F2930" s="13">
        <v>7.0</v>
      </c>
      <c r="H2930" s="10" t="s">
        <v>888</v>
      </c>
      <c r="J2930" s="10" t="s">
        <v>889</v>
      </c>
    </row>
    <row r="2931">
      <c r="A2931" s="20">
        <v>43886.0</v>
      </c>
      <c r="B2931" s="19">
        <v>0.10652777777777778</v>
      </c>
      <c r="C2931" s="10" t="s">
        <v>72</v>
      </c>
      <c r="D2931" s="10" t="s">
        <v>100</v>
      </c>
      <c r="E2931" s="13">
        <v>22.0</v>
      </c>
      <c r="F2931" s="13">
        <v>19.0</v>
      </c>
      <c r="H2931" s="10" t="s">
        <v>890</v>
      </c>
      <c r="J2931" s="10" t="s">
        <v>866</v>
      </c>
    </row>
    <row r="2932">
      <c r="A2932" s="20">
        <v>43886.0</v>
      </c>
      <c r="B2932" s="19">
        <v>0.10671296296296297</v>
      </c>
      <c r="C2932" s="10" t="s">
        <v>66</v>
      </c>
      <c r="D2932" s="10" t="s">
        <v>100</v>
      </c>
      <c r="E2932" s="13">
        <v>17.0</v>
      </c>
      <c r="F2932" s="13">
        <v>16.0</v>
      </c>
      <c r="H2932" s="10" t="s">
        <v>891</v>
      </c>
      <c r="J2932" s="10" t="s">
        <v>866</v>
      </c>
    </row>
    <row r="2933">
      <c r="A2933" s="20">
        <v>43886.0</v>
      </c>
      <c r="B2933" s="19">
        <v>0.10673611111111111</v>
      </c>
      <c r="C2933" s="10" t="s">
        <v>69</v>
      </c>
      <c r="D2933" s="10" t="s">
        <v>100</v>
      </c>
      <c r="E2933" s="13">
        <v>10.0</v>
      </c>
      <c r="F2933" s="13">
        <v>6.0</v>
      </c>
      <c r="H2933" s="10" t="s">
        <v>892</v>
      </c>
      <c r="J2933" s="10" t="s">
        <v>866</v>
      </c>
    </row>
    <row r="2934">
      <c r="A2934" s="20">
        <v>43886.0</v>
      </c>
      <c r="B2934" s="19">
        <v>0.10804398148148148</v>
      </c>
      <c r="C2934" s="10" t="s">
        <v>82</v>
      </c>
      <c r="D2934" s="10" t="s">
        <v>81</v>
      </c>
      <c r="E2934" s="13">
        <v>12.0</v>
      </c>
      <c r="F2934" s="13">
        <v>10.0</v>
      </c>
      <c r="J2934" s="10" t="s">
        <v>254</v>
      </c>
    </row>
    <row r="2935">
      <c r="A2935" s="20">
        <v>43886.0</v>
      </c>
      <c r="B2935" s="19">
        <v>0.1083449074074074</v>
      </c>
      <c r="C2935" s="10" t="s">
        <v>70</v>
      </c>
      <c r="D2935" s="10" t="s">
        <v>195</v>
      </c>
      <c r="E2935" s="13">
        <v>14.0</v>
      </c>
      <c r="F2935" s="13">
        <v>14.0</v>
      </c>
      <c r="J2935" s="10" t="s">
        <v>775</v>
      </c>
    </row>
    <row r="2936">
      <c r="A2936" s="20">
        <v>43886.0</v>
      </c>
      <c r="B2936" s="19">
        <v>0.10858796296296297</v>
      </c>
      <c r="C2936" s="10" t="s">
        <v>74</v>
      </c>
      <c r="D2936" s="10" t="s">
        <v>93</v>
      </c>
      <c r="E2936" s="13">
        <v>25.0</v>
      </c>
      <c r="F2936" s="13">
        <v>18.0</v>
      </c>
      <c r="J2936" s="10" t="s">
        <v>142</v>
      </c>
    </row>
    <row r="2937">
      <c r="A2937" s="20">
        <v>43886.0</v>
      </c>
      <c r="B2937" s="19">
        <v>0.10868055555555556</v>
      </c>
      <c r="C2937" s="10" t="s">
        <v>74</v>
      </c>
      <c r="D2937" s="10" t="s">
        <v>91</v>
      </c>
      <c r="E2937" s="13">
        <v>10.0</v>
      </c>
      <c r="F2937" s="16"/>
      <c r="H2937" s="10" t="s">
        <v>876</v>
      </c>
    </row>
    <row r="2938">
      <c r="A2938" s="20">
        <v>43886.0</v>
      </c>
      <c r="B2938" s="19">
        <v>0.10898148148148148</v>
      </c>
      <c r="C2938" s="10" t="s">
        <v>74</v>
      </c>
      <c r="D2938" s="10" t="s">
        <v>93</v>
      </c>
      <c r="E2938" s="13">
        <v>23.0</v>
      </c>
      <c r="F2938" s="13">
        <v>16.0</v>
      </c>
      <c r="J2938" s="10" t="s">
        <v>197</v>
      </c>
    </row>
    <row r="2939">
      <c r="A2939" s="20">
        <v>43886.0</v>
      </c>
      <c r="B2939" s="19">
        <v>0.10903935185185185</v>
      </c>
      <c r="C2939" s="10" t="s">
        <v>74</v>
      </c>
      <c r="D2939" s="10" t="s">
        <v>91</v>
      </c>
      <c r="E2939" s="13">
        <v>6.0</v>
      </c>
      <c r="F2939" s="16"/>
      <c r="H2939" s="10" t="s">
        <v>893</v>
      </c>
    </row>
    <row r="2940">
      <c r="A2940" s="20">
        <v>43886.0</v>
      </c>
      <c r="B2940" s="19">
        <v>0.10998842592592592</v>
      </c>
      <c r="C2940" s="10" t="s">
        <v>72</v>
      </c>
      <c r="D2940" s="10" t="s">
        <v>93</v>
      </c>
      <c r="E2940" s="13">
        <v>22.0</v>
      </c>
      <c r="F2940" s="13">
        <v>15.0</v>
      </c>
      <c r="J2940" s="10" t="s">
        <v>842</v>
      </c>
    </row>
    <row r="2941">
      <c r="A2941" s="20">
        <v>43886.0</v>
      </c>
      <c r="B2941" s="19">
        <v>0.1100462962962963</v>
      </c>
      <c r="C2941" s="10" t="s">
        <v>72</v>
      </c>
      <c r="D2941" s="10" t="s">
        <v>91</v>
      </c>
      <c r="E2941" s="13">
        <v>12.0</v>
      </c>
      <c r="F2941" s="16"/>
      <c r="H2941" s="10" t="s">
        <v>879</v>
      </c>
    </row>
    <row r="2942">
      <c r="A2942" s="20">
        <v>43886.0</v>
      </c>
      <c r="B2942" s="19">
        <v>0.11016203703703703</v>
      </c>
      <c r="C2942" s="10" t="s">
        <v>72</v>
      </c>
      <c r="D2942" s="10" t="s">
        <v>93</v>
      </c>
      <c r="E2942" s="13">
        <v>24.0</v>
      </c>
      <c r="F2942" s="13">
        <v>17.0</v>
      </c>
      <c r="J2942" s="10" t="s">
        <v>842</v>
      </c>
    </row>
    <row r="2943">
      <c r="A2943" s="20">
        <v>43886.0</v>
      </c>
      <c r="B2943" s="19">
        <v>0.11024305555555555</v>
      </c>
      <c r="C2943" s="10" t="s">
        <v>72</v>
      </c>
      <c r="D2943" s="10" t="s">
        <v>91</v>
      </c>
      <c r="E2943" s="13">
        <v>10.0</v>
      </c>
      <c r="F2943" s="16"/>
      <c r="H2943" s="10" t="s">
        <v>894</v>
      </c>
      <c r="I2943" s="10">
        <v>1.0</v>
      </c>
      <c r="J2943" s="10" t="s">
        <v>119</v>
      </c>
    </row>
    <row r="2944">
      <c r="A2944" s="20">
        <v>43886.0</v>
      </c>
      <c r="B2944" s="19">
        <v>0.11219907407407408</v>
      </c>
      <c r="C2944" s="10" t="s">
        <v>69</v>
      </c>
      <c r="D2944" s="10" t="s">
        <v>120</v>
      </c>
      <c r="E2944" s="13">
        <v>12.0</v>
      </c>
      <c r="F2944" s="16"/>
      <c r="J2944" s="10" t="s">
        <v>895</v>
      </c>
    </row>
    <row r="2945">
      <c r="A2945" s="20">
        <v>43886.0</v>
      </c>
      <c r="B2945" s="19">
        <v>0.11224537037037037</v>
      </c>
      <c r="C2945" s="10" t="s">
        <v>69</v>
      </c>
      <c r="D2945" s="10" t="s">
        <v>120</v>
      </c>
      <c r="E2945" s="13">
        <v>10.0</v>
      </c>
      <c r="F2945" s="16"/>
      <c r="J2945" s="10" t="s">
        <v>896</v>
      </c>
    </row>
    <row r="2946">
      <c r="A2946" s="20">
        <v>43886.0</v>
      </c>
      <c r="B2946" s="19">
        <v>0.11233796296296296</v>
      </c>
      <c r="C2946" s="10" t="s">
        <v>74</v>
      </c>
      <c r="D2946" s="10" t="s">
        <v>217</v>
      </c>
      <c r="E2946" s="13">
        <v>13.0</v>
      </c>
      <c r="F2946" s="13">
        <v>6.0</v>
      </c>
    </row>
    <row r="2947">
      <c r="A2947" s="20">
        <v>43886.0</v>
      </c>
      <c r="B2947" s="19">
        <v>0.11267361111111111</v>
      </c>
      <c r="C2947" s="10" t="s">
        <v>72</v>
      </c>
      <c r="D2947" s="10" t="s">
        <v>209</v>
      </c>
      <c r="E2947" s="13">
        <v>8.0</v>
      </c>
      <c r="F2947" s="13">
        <v>8.0</v>
      </c>
    </row>
    <row r="2948">
      <c r="A2948" s="20">
        <v>43886.0</v>
      </c>
      <c r="B2948" s="19">
        <v>0.11293981481481481</v>
      </c>
      <c r="C2948" s="10" t="s">
        <v>84</v>
      </c>
      <c r="D2948" s="10" t="s">
        <v>209</v>
      </c>
      <c r="E2948" s="13" t="s">
        <v>75</v>
      </c>
      <c r="F2948" s="13" t="s">
        <v>75</v>
      </c>
    </row>
    <row r="2949">
      <c r="A2949" s="20">
        <v>43886.0</v>
      </c>
      <c r="B2949" s="19">
        <v>0.11318287037037036</v>
      </c>
      <c r="C2949" s="10" t="s">
        <v>74</v>
      </c>
      <c r="D2949" s="10" t="s">
        <v>217</v>
      </c>
      <c r="E2949" s="13">
        <v>26.0</v>
      </c>
      <c r="F2949" s="13">
        <v>19.0</v>
      </c>
    </row>
    <row r="2950">
      <c r="A2950" s="20">
        <v>43886.0</v>
      </c>
      <c r="B2950" s="19">
        <v>0.11387731481481482</v>
      </c>
      <c r="C2950" s="10" t="s">
        <v>70</v>
      </c>
      <c r="D2950" s="10" t="s">
        <v>83</v>
      </c>
      <c r="E2950" s="13">
        <v>12.0</v>
      </c>
      <c r="F2950" s="13">
        <v>7.0</v>
      </c>
    </row>
    <row r="2951">
      <c r="A2951" s="20">
        <v>43886.0</v>
      </c>
      <c r="B2951" s="19">
        <v>0.11438657407407407</v>
      </c>
      <c r="C2951" s="10" t="s">
        <v>74</v>
      </c>
      <c r="D2951" s="10" t="s">
        <v>83</v>
      </c>
      <c r="E2951" s="13" t="s">
        <v>88</v>
      </c>
      <c r="F2951" s="13">
        <v>1.0</v>
      </c>
    </row>
    <row r="2952">
      <c r="A2952" s="20">
        <v>43886.0</v>
      </c>
      <c r="B2952" s="19">
        <v>0.11473379629629629</v>
      </c>
      <c r="C2952" s="10" t="s">
        <v>82</v>
      </c>
      <c r="D2952" s="10" t="s">
        <v>120</v>
      </c>
      <c r="E2952" s="13" t="s">
        <v>75</v>
      </c>
      <c r="F2952" s="16"/>
      <c r="J2952" s="10" t="s">
        <v>897</v>
      </c>
    </row>
    <row r="2953">
      <c r="A2953" s="20">
        <v>43886.0</v>
      </c>
      <c r="B2953" s="19">
        <v>0.11488425925925926</v>
      </c>
      <c r="C2953" s="10" t="s">
        <v>70</v>
      </c>
      <c r="D2953" s="10" t="s">
        <v>120</v>
      </c>
      <c r="E2953" s="13" t="s">
        <v>75</v>
      </c>
      <c r="F2953" s="16"/>
      <c r="J2953" s="10" t="s">
        <v>897</v>
      </c>
    </row>
    <row r="2954">
      <c r="A2954" s="20">
        <v>43886.0</v>
      </c>
      <c r="B2954" s="19">
        <v>0.11491898148148148</v>
      </c>
      <c r="C2954" s="10" t="s">
        <v>84</v>
      </c>
      <c r="D2954" s="10" t="s">
        <v>83</v>
      </c>
      <c r="E2954" s="13">
        <v>11.0</v>
      </c>
      <c r="F2954" s="16"/>
    </row>
    <row r="2955">
      <c r="A2955" s="20">
        <v>43886.0</v>
      </c>
      <c r="B2955" s="19">
        <v>0.11961805555555556</v>
      </c>
      <c r="C2955" s="10" t="s">
        <v>72</v>
      </c>
      <c r="D2955" s="10" t="s">
        <v>71</v>
      </c>
      <c r="E2955" s="13">
        <v>8.0</v>
      </c>
      <c r="F2955" s="13">
        <v>2.0</v>
      </c>
    </row>
    <row r="2956">
      <c r="A2956" s="20">
        <v>43886.0</v>
      </c>
      <c r="B2956" s="19">
        <v>0.1197337962962963</v>
      </c>
      <c r="C2956" s="10" t="s">
        <v>70</v>
      </c>
      <c r="D2956" s="10" t="s">
        <v>80</v>
      </c>
      <c r="E2956" s="13" t="s">
        <v>75</v>
      </c>
      <c r="F2956" s="13" t="s">
        <v>75</v>
      </c>
    </row>
    <row r="2957">
      <c r="A2957" s="20">
        <v>43886.0</v>
      </c>
      <c r="B2957" s="19">
        <v>0.12011574074074075</v>
      </c>
      <c r="C2957" s="10" t="s">
        <v>74</v>
      </c>
      <c r="D2957" s="10" t="s">
        <v>83</v>
      </c>
      <c r="E2957" s="13">
        <v>12.0</v>
      </c>
      <c r="F2957" s="13">
        <v>6.0</v>
      </c>
      <c r="J2957" s="10" t="s">
        <v>898</v>
      </c>
    </row>
    <row r="2958">
      <c r="A2958" s="20">
        <v>43886.0</v>
      </c>
      <c r="B2958" s="19">
        <v>0.12243055555555556</v>
      </c>
      <c r="C2958" s="10" t="s">
        <v>72</v>
      </c>
      <c r="D2958" s="10" t="s">
        <v>127</v>
      </c>
      <c r="E2958" s="13" t="s">
        <v>75</v>
      </c>
      <c r="F2958" s="13" t="s">
        <v>75</v>
      </c>
      <c r="J2958" s="10" t="s">
        <v>85</v>
      </c>
    </row>
    <row r="2959">
      <c r="A2959" s="20">
        <v>43886.0</v>
      </c>
      <c r="B2959" s="19">
        <v>0.12243055555555556</v>
      </c>
      <c r="C2959" s="10" t="s">
        <v>72</v>
      </c>
      <c r="D2959" s="10" t="s">
        <v>127</v>
      </c>
      <c r="E2959" s="13">
        <v>6.0</v>
      </c>
      <c r="F2959" s="13">
        <v>6.0</v>
      </c>
      <c r="J2959" s="10" t="s">
        <v>86</v>
      </c>
    </row>
    <row r="2960">
      <c r="A2960" s="20">
        <v>43886.0</v>
      </c>
      <c r="B2960" s="19">
        <v>0.1445949074074074</v>
      </c>
      <c r="C2960" s="10" t="s">
        <v>74</v>
      </c>
      <c r="D2960" s="10" t="s">
        <v>67</v>
      </c>
      <c r="E2960" s="13">
        <v>14.0</v>
      </c>
      <c r="F2960" s="13">
        <v>14.0</v>
      </c>
    </row>
    <row r="2961">
      <c r="A2961" s="20">
        <v>43886.0</v>
      </c>
      <c r="B2961" s="19">
        <v>0.145</v>
      </c>
      <c r="C2961" s="10" t="s">
        <v>74</v>
      </c>
      <c r="D2961" s="10" t="s">
        <v>73</v>
      </c>
      <c r="E2961" s="13">
        <v>22.0</v>
      </c>
      <c r="F2961" s="13">
        <v>12.0</v>
      </c>
    </row>
    <row r="2962">
      <c r="A2962" s="20">
        <v>43886.0</v>
      </c>
      <c r="B2962" s="19">
        <v>0.14640046296296297</v>
      </c>
      <c r="C2962" s="10" t="s">
        <v>74</v>
      </c>
      <c r="D2962" s="10" t="s">
        <v>67</v>
      </c>
      <c r="E2962" s="13">
        <v>9.0</v>
      </c>
      <c r="F2962" s="13">
        <v>9.0</v>
      </c>
    </row>
    <row r="2963">
      <c r="A2963" s="20">
        <v>43886.0</v>
      </c>
      <c r="B2963" s="19">
        <v>0.14640046296296297</v>
      </c>
      <c r="C2963" s="10" t="s">
        <v>82</v>
      </c>
      <c r="D2963" s="10" t="s">
        <v>67</v>
      </c>
      <c r="E2963" s="13">
        <v>8.0</v>
      </c>
      <c r="F2963" s="13">
        <v>5.0</v>
      </c>
    </row>
    <row r="2964">
      <c r="A2964" s="20">
        <v>43886.0</v>
      </c>
      <c r="B2964" s="19">
        <v>0.14886574074074074</v>
      </c>
      <c r="C2964" s="10" t="s">
        <v>84</v>
      </c>
      <c r="D2964" s="10" t="s">
        <v>166</v>
      </c>
      <c r="E2964" s="13">
        <v>11.0</v>
      </c>
      <c r="F2964" s="13">
        <v>12.0</v>
      </c>
      <c r="J2964" s="10" t="s">
        <v>347</v>
      </c>
    </row>
    <row r="2965">
      <c r="A2965" s="20">
        <v>43886.0</v>
      </c>
      <c r="B2965" s="19">
        <v>0.14956018518518518</v>
      </c>
      <c r="C2965" s="10" t="s">
        <v>84</v>
      </c>
      <c r="D2965" s="10" t="s">
        <v>166</v>
      </c>
      <c r="E2965" s="13" t="s">
        <v>68</v>
      </c>
      <c r="F2965" s="13">
        <v>20.0</v>
      </c>
      <c r="J2965" s="10" t="s">
        <v>347</v>
      </c>
    </row>
    <row r="2966">
      <c r="A2966" s="20">
        <v>43886.0</v>
      </c>
      <c r="B2966" s="19">
        <v>0.14996527777777777</v>
      </c>
      <c r="C2966" s="10" t="s">
        <v>69</v>
      </c>
      <c r="D2966" s="10" t="s">
        <v>209</v>
      </c>
      <c r="E2966" s="13">
        <v>10.0</v>
      </c>
      <c r="F2966" s="13">
        <v>7.0</v>
      </c>
    </row>
    <row r="2967">
      <c r="A2967" s="20">
        <v>43886.0</v>
      </c>
      <c r="B2967" s="19">
        <v>0.1502662037037037</v>
      </c>
      <c r="C2967" s="10" t="s">
        <v>84</v>
      </c>
      <c r="D2967" s="10" t="s">
        <v>93</v>
      </c>
      <c r="E2967" s="13">
        <v>25.0</v>
      </c>
      <c r="F2967" s="13">
        <v>18.0</v>
      </c>
      <c r="J2967" s="10" t="s">
        <v>553</v>
      </c>
    </row>
    <row r="2968">
      <c r="A2968" s="20">
        <v>43886.0</v>
      </c>
      <c r="B2968" s="19">
        <v>0.1503587962962963</v>
      </c>
      <c r="C2968" s="10" t="s">
        <v>84</v>
      </c>
      <c r="D2968" s="10" t="s">
        <v>91</v>
      </c>
      <c r="E2968" s="13">
        <v>18.0</v>
      </c>
      <c r="F2968" s="16"/>
      <c r="H2968" s="10" t="s">
        <v>899</v>
      </c>
    </row>
    <row r="2969">
      <c r="A2969" s="20">
        <v>43886.0</v>
      </c>
      <c r="B2969" s="19">
        <v>0.15059027777777778</v>
      </c>
      <c r="C2969" s="10" t="s">
        <v>84</v>
      </c>
      <c r="D2969" s="10" t="s">
        <v>93</v>
      </c>
      <c r="E2969" s="13">
        <v>9.0</v>
      </c>
      <c r="F2969" s="13">
        <v>2.0</v>
      </c>
      <c r="J2969" s="10" t="s">
        <v>553</v>
      </c>
    </row>
    <row r="2970">
      <c r="A2970" s="20">
        <v>43886.0</v>
      </c>
      <c r="B2970" s="19">
        <v>0.15082175925925925</v>
      </c>
      <c r="C2970" s="10" t="s">
        <v>84</v>
      </c>
      <c r="D2970" s="10" t="s">
        <v>79</v>
      </c>
      <c r="E2970" s="13">
        <v>13.0</v>
      </c>
      <c r="F2970" s="13">
        <v>7.0</v>
      </c>
    </row>
    <row r="2971">
      <c r="A2971" s="20">
        <v>43886.0</v>
      </c>
      <c r="B2971" s="19">
        <v>0.1511574074074074</v>
      </c>
      <c r="C2971" s="10" t="s">
        <v>84</v>
      </c>
      <c r="D2971" s="10" t="s">
        <v>166</v>
      </c>
      <c r="E2971" s="13">
        <v>3.0</v>
      </c>
      <c r="F2971" s="13">
        <v>4.0</v>
      </c>
      <c r="J2971" s="10" t="s">
        <v>347</v>
      </c>
    </row>
    <row r="2972">
      <c r="A2972" s="20">
        <v>43886.0</v>
      </c>
      <c r="B2972" s="19">
        <v>0.1517476851851852</v>
      </c>
      <c r="C2972" s="10" t="s">
        <v>84</v>
      </c>
      <c r="D2972" s="10" t="s">
        <v>79</v>
      </c>
      <c r="E2972" s="13">
        <v>25.0</v>
      </c>
      <c r="F2972" s="13">
        <v>19.0</v>
      </c>
    </row>
    <row r="2973">
      <c r="A2973" s="20">
        <v>43886.0</v>
      </c>
      <c r="B2973" s="19">
        <v>0.1520601851851852</v>
      </c>
      <c r="C2973" s="10" t="s">
        <v>84</v>
      </c>
      <c r="D2973" s="10" t="s">
        <v>166</v>
      </c>
      <c r="E2973" s="13">
        <v>17.0</v>
      </c>
      <c r="F2973" s="13">
        <v>18.0</v>
      </c>
      <c r="J2973" s="10" t="s">
        <v>347</v>
      </c>
    </row>
    <row r="2974">
      <c r="A2974" s="20">
        <v>43886.0</v>
      </c>
      <c r="B2974" s="19">
        <v>0.15221064814814814</v>
      </c>
      <c r="C2974" s="10" t="s">
        <v>84</v>
      </c>
      <c r="D2974" s="10" t="s">
        <v>79</v>
      </c>
      <c r="E2974" s="13">
        <v>8.0</v>
      </c>
      <c r="F2974" s="13">
        <v>2.0</v>
      </c>
    </row>
    <row r="2975">
      <c r="A2975" s="20">
        <v>43887.0</v>
      </c>
      <c r="B2975" s="19">
        <v>0.014641203703703703</v>
      </c>
      <c r="C2975" s="10" t="s">
        <v>82</v>
      </c>
      <c r="D2975" s="10" t="s">
        <v>67</v>
      </c>
      <c r="E2975" s="13">
        <v>9.0</v>
      </c>
      <c r="F2975" s="13">
        <v>6.0</v>
      </c>
    </row>
    <row r="2976">
      <c r="A2976" s="20">
        <v>43887.0</v>
      </c>
      <c r="B2976" s="19">
        <v>0.01005787037037037</v>
      </c>
      <c r="C2976" s="10" t="s">
        <v>74</v>
      </c>
      <c r="D2976" s="10" t="s">
        <v>83</v>
      </c>
      <c r="E2976" s="13">
        <v>8.0</v>
      </c>
      <c r="F2976" s="13">
        <v>2.0</v>
      </c>
    </row>
    <row r="2977">
      <c r="A2977" s="20">
        <v>43887.0</v>
      </c>
      <c r="B2977" s="19">
        <v>0.010416666666666666</v>
      </c>
      <c r="C2977" s="10" t="s">
        <v>72</v>
      </c>
      <c r="D2977" s="10" t="s">
        <v>83</v>
      </c>
      <c r="E2977" s="13">
        <v>2.0</v>
      </c>
      <c r="F2977" s="13">
        <v>2.0</v>
      </c>
    </row>
    <row r="2978">
      <c r="A2978" s="20">
        <v>43887.0</v>
      </c>
      <c r="B2978" s="19">
        <v>0.01099537037037037</v>
      </c>
      <c r="C2978" s="10" t="s">
        <v>70</v>
      </c>
      <c r="D2978" s="10" t="s">
        <v>83</v>
      </c>
      <c r="E2978" s="13" t="s">
        <v>88</v>
      </c>
      <c r="F2978" s="13">
        <v>1.0</v>
      </c>
    </row>
    <row r="2979">
      <c r="A2979" s="20">
        <v>43887.0</v>
      </c>
      <c r="B2979" s="19">
        <v>0.011956018518518519</v>
      </c>
      <c r="C2979" s="10" t="s">
        <v>82</v>
      </c>
      <c r="D2979" s="10" t="s">
        <v>67</v>
      </c>
      <c r="E2979" s="13" t="s">
        <v>68</v>
      </c>
      <c r="F2979" s="13">
        <v>20.0</v>
      </c>
    </row>
    <row r="2980">
      <c r="A2980" s="20">
        <v>43887.0</v>
      </c>
      <c r="B2980" s="19">
        <v>0.013460648148148149</v>
      </c>
      <c r="C2980" s="10" t="s">
        <v>74</v>
      </c>
      <c r="D2980" s="10" t="s">
        <v>154</v>
      </c>
      <c r="E2980" s="13">
        <v>12.0</v>
      </c>
      <c r="F2980" s="13">
        <v>9.0</v>
      </c>
    </row>
    <row r="2981">
      <c r="A2981" s="20">
        <v>43887.0</v>
      </c>
      <c r="B2981" s="19">
        <v>0.015104166666666667</v>
      </c>
      <c r="C2981" s="10" t="s">
        <v>74</v>
      </c>
      <c r="D2981" s="10" t="s">
        <v>154</v>
      </c>
      <c r="E2981" s="13">
        <v>14.0</v>
      </c>
      <c r="F2981" s="13">
        <v>11.0</v>
      </c>
    </row>
    <row r="2982">
      <c r="A2982" s="20">
        <v>43887.0</v>
      </c>
      <c r="B2982" s="19">
        <v>0.015775462962962963</v>
      </c>
      <c r="C2982" s="10" t="s">
        <v>72</v>
      </c>
      <c r="D2982" s="10" t="s">
        <v>67</v>
      </c>
      <c r="E2982" s="13">
        <v>14.0</v>
      </c>
      <c r="F2982" s="13">
        <v>11.0</v>
      </c>
    </row>
    <row r="2983">
      <c r="A2983" s="20">
        <v>43887.0</v>
      </c>
      <c r="B2983" s="19">
        <v>0.016898148148148148</v>
      </c>
      <c r="C2983" s="10" t="s">
        <v>70</v>
      </c>
      <c r="D2983" s="10" t="s">
        <v>125</v>
      </c>
      <c r="E2983" s="13">
        <v>12.0</v>
      </c>
      <c r="F2983" s="13">
        <v>5.0</v>
      </c>
    </row>
    <row r="2984">
      <c r="A2984" s="20">
        <v>43887.0</v>
      </c>
      <c r="B2984" s="19">
        <v>0.018032407407407407</v>
      </c>
      <c r="C2984" s="10" t="s">
        <v>900</v>
      </c>
      <c r="D2984" s="10" t="s">
        <v>67</v>
      </c>
      <c r="E2984" s="13">
        <v>18.0</v>
      </c>
      <c r="F2984" s="13">
        <v>16.0</v>
      </c>
    </row>
    <row r="2985">
      <c r="A2985" s="20">
        <v>43887.0</v>
      </c>
      <c r="B2985" s="19">
        <v>0.02795138888888889</v>
      </c>
      <c r="C2985" s="10" t="s">
        <v>70</v>
      </c>
      <c r="D2985" s="10" t="s">
        <v>365</v>
      </c>
      <c r="E2985" s="13" t="s">
        <v>88</v>
      </c>
      <c r="F2985" s="13">
        <v>1.0</v>
      </c>
    </row>
    <row r="2986">
      <c r="A2986" s="20">
        <v>43887.0</v>
      </c>
      <c r="B2986" s="19">
        <v>0.03603009259259259</v>
      </c>
      <c r="C2986" s="10" t="s">
        <v>70</v>
      </c>
      <c r="D2986" s="10" t="s">
        <v>67</v>
      </c>
      <c r="E2986" s="13">
        <v>18.0</v>
      </c>
      <c r="F2986" s="13">
        <v>15.0</v>
      </c>
    </row>
    <row r="2987">
      <c r="A2987" s="20">
        <v>43887.0</v>
      </c>
      <c r="B2987" s="19">
        <v>0.03716435185185185</v>
      </c>
      <c r="C2987" s="10" t="s">
        <v>70</v>
      </c>
      <c r="D2987" s="10" t="s">
        <v>154</v>
      </c>
      <c r="E2987" s="13">
        <v>12.0</v>
      </c>
      <c r="F2987" s="13">
        <v>9.0</v>
      </c>
    </row>
    <row r="2988">
      <c r="A2988" s="20">
        <v>43887.0</v>
      </c>
      <c r="B2988" s="19">
        <v>0.037731481481481484</v>
      </c>
      <c r="C2988" s="10" t="s">
        <v>900</v>
      </c>
      <c r="D2988" s="10" t="s">
        <v>154</v>
      </c>
      <c r="E2988" s="13" t="s">
        <v>88</v>
      </c>
      <c r="F2988" s="13">
        <v>1.0</v>
      </c>
    </row>
    <row r="2989">
      <c r="A2989" s="20">
        <v>43887.0</v>
      </c>
      <c r="B2989" s="19">
        <v>0.040949074074074075</v>
      </c>
      <c r="C2989" s="10" t="s">
        <v>74</v>
      </c>
      <c r="D2989" s="10" t="s">
        <v>83</v>
      </c>
      <c r="E2989" s="13">
        <v>18.0</v>
      </c>
      <c r="F2989" s="13">
        <v>12.0</v>
      </c>
    </row>
    <row r="2990">
      <c r="A2990" s="20">
        <v>43887.0</v>
      </c>
      <c r="B2990" s="19">
        <v>0.04101851851851852</v>
      </c>
      <c r="C2990" s="10" t="s">
        <v>900</v>
      </c>
      <c r="D2990" s="10" t="s">
        <v>83</v>
      </c>
      <c r="E2990" s="13">
        <v>3.0</v>
      </c>
      <c r="F2990" s="13">
        <v>4.0</v>
      </c>
    </row>
    <row r="2991">
      <c r="A2991" s="20">
        <v>43887.0</v>
      </c>
      <c r="B2991" s="19">
        <v>0.04103009259259259</v>
      </c>
      <c r="C2991" s="10" t="s">
        <v>72</v>
      </c>
      <c r="D2991" s="10" t="s">
        <v>83</v>
      </c>
      <c r="E2991" s="13">
        <v>2.0</v>
      </c>
      <c r="F2991" s="13">
        <v>2.0</v>
      </c>
    </row>
    <row r="2992">
      <c r="A2992" s="20">
        <v>43887.0</v>
      </c>
      <c r="B2992" s="19">
        <v>0.042986111111111114</v>
      </c>
      <c r="C2992" s="10" t="s">
        <v>74</v>
      </c>
      <c r="D2992" s="10" t="s">
        <v>67</v>
      </c>
      <c r="E2992" s="13">
        <v>13.0</v>
      </c>
      <c r="F2992" s="13">
        <v>10.0</v>
      </c>
    </row>
    <row r="2993">
      <c r="A2993" s="20">
        <v>43887.0</v>
      </c>
      <c r="B2993" s="19">
        <v>0.042986111111111114</v>
      </c>
      <c r="C2993" s="10" t="s">
        <v>72</v>
      </c>
      <c r="D2993" s="10" t="s">
        <v>67</v>
      </c>
      <c r="E2993" s="13">
        <v>14.0</v>
      </c>
      <c r="F2993" s="13">
        <v>11.0</v>
      </c>
    </row>
    <row r="2994">
      <c r="A2994" s="20">
        <v>43887.0</v>
      </c>
      <c r="B2994" s="19">
        <v>0.042986111111111114</v>
      </c>
      <c r="C2994" s="10" t="s">
        <v>900</v>
      </c>
      <c r="D2994" s="10" t="s">
        <v>67</v>
      </c>
      <c r="E2994" s="13">
        <v>19.0</v>
      </c>
      <c r="F2994" s="13">
        <v>17.0</v>
      </c>
    </row>
    <row r="2995">
      <c r="A2995" s="20">
        <v>43887.0</v>
      </c>
      <c r="B2995" s="19">
        <v>0.04303240740740741</v>
      </c>
      <c r="C2995" s="10" t="s">
        <v>70</v>
      </c>
      <c r="D2995" s="10" t="s">
        <v>67</v>
      </c>
      <c r="E2995" s="13">
        <v>16.0</v>
      </c>
      <c r="F2995" s="13">
        <v>13.0</v>
      </c>
    </row>
    <row r="2996">
      <c r="A2996" s="20">
        <v>43887.0</v>
      </c>
      <c r="B2996" s="19">
        <v>0.04775462962962963</v>
      </c>
      <c r="C2996" s="10" t="s">
        <v>900</v>
      </c>
      <c r="D2996" s="10" t="s">
        <v>87</v>
      </c>
      <c r="E2996" s="13" t="s">
        <v>88</v>
      </c>
      <c r="F2996" s="13">
        <v>1.0</v>
      </c>
    </row>
    <row r="2997">
      <c r="A2997" s="20">
        <v>43887.0</v>
      </c>
      <c r="B2997" s="19">
        <v>0.0478125</v>
      </c>
      <c r="C2997" s="10" t="s">
        <v>70</v>
      </c>
      <c r="D2997" s="10" t="s">
        <v>87</v>
      </c>
      <c r="E2997" s="13">
        <v>20.0</v>
      </c>
      <c r="F2997" s="13">
        <v>16.0</v>
      </c>
    </row>
    <row r="2998">
      <c r="A2998" s="20">
        <v>43887.0</v>
      </c>
      <c r="B2998" s="19">
        <v>0.04787037037037037</v>
      </c>
      <c r="C2998" s="10" t="s">
        <v>72</v>
      </c>
      <c r="D2998" s="10" t="s">
        <v>87</v>
      </c>
      <c r="E2998" s="13">
        <v>16.0</v>
      </c>
      <c r="F2998" s="13">
        <v>13.0</v>
      </c>
    </row>
    <row r="2999">
      <c r="A2999" s="20">
        <v>43887.0</v>
      </c>
      <c r="B2999" s="19">
        <v>0.04791666666666667</v>
      </c>
      <c r="C2999" s="10" t="s">
        <v>74</v>
      </c>
      <c r="D2999" s="10" t="s">
        <v>87</v>
      </c>
      <c r="E2999" s="13">
        <v>10.0</v>
      </c>
      <c r="F2999" s="13">
        <v>6.0</v>
      </c>
    </row>
    <row r="3000">
      <c r="A3000" s="20">
        <v>43887.0</v>
      </c>
      <c r="B3000" s="19">
        <v>0.047997685185185185</v>
      </c>
      <c r="C3000" s="10" t="s">
        <v>82</v>
      </c>
      <c r="D3000" s="10" t="s">
        <v>87</v>
      </c>
      <c r="E3000" s="13">
        <v>3.0</v>
      </c>
      <c r="F3000" s="13">
        <v>2.0</v>
      </c>
    </row>
    <row r="3001">
      <c r="A3001" s="20">
        <v>43887.0</v>
      </c>
      <c r="B3001" s="19">
        <v>0.048587962962962965</v>
      </c>
      <c r="C3001" s="10" t="s">
        <v>70</v>
      </c>
      <c r="D3001" s="10" t="s">
        <v>93</v>
      </c>
      <c r="E3001" s="13">
        <v>15.0</v>
      </c>
      <c r="F3001" s="13">
        <v>8.0</v>
      </c>
      <c r="J3001" s="10" t="s">
        <v>148</v>
      </c>
    </row>
    <row r="3002">
      <c r="A3002" s="20">
        <v>43887.0</v>
      </c>
      <c r="B3002" s="19">
        <v>0.04940972222222222</v>
      </c>
      <c r="C3002" s="10" t="s">
        <v>70</v>
      </c>
      <c r="D3002" s="10" t="s">
        <v>91</v>
      </c>
      <c r="E3002" s="13">
        <v>5.0</v>
      </c>
      <c r="F3002" s="16"/>
      <c r="H3002" s="10" t="s">
        <v>901</v>
      </c>
    </row>
    <row r="3003">
      <c r="A3003" s="20">
        <v>43887.0</v>
      </c>
      <c r="B3003" s="19">
        <v>0.04954861111111111</v>
      </c>
      <c r="C3003" s="10" t="s">
        <v>70</v>
      </c>
      <c r="D3003" s="10" t="s">
        <v>93</v>
      </c>
      <c r="E3003" s="13">
        <v>21.0</v>
      </c>
      <c r="F3003" s="13">
        <v>14.0</v>
      </c>
      <c r="J3003" s="10" t="s">
        <v>148</v>
      </c>
    </row>
    <row r="3004">
      <c r="A3004" s="20">
        <v>43887.0</v>
      </c>
      <c r="B3004" s="19">
        <v>0.0497337962962963</v>
      </c>
      <c r="C3004" s="10" t="s">
        <v>70</v>
      </c>
      <c r="D3004" s="10" t="s">
        <v>91</v>
      </c>
      <c r="E3004" s="13">
        <v>12.0</v>
      </c>
      <c r="F3004" s="16"/>
      <c r="H3004" s="10" t="s">
        <v>902</v>
      </c>
    </row>
    <row r="3005">
      <c r="A3005" s="20">
        <v>43887.0</v>
      </c>
      <c r="B3005" s="19">
        <v>0.05050925925925926</v>
      </c>
      <c r="C3005" s="10" t="s">
        <v>70</v>
      </c>
      <c r="D3005" s="10" t="s">
        <v>93</v>
      </c>
      <c r="E3005" s="13">
        <v>13.0</v>
      </c>
      <c r="F3005" s="13">
        <v>6.0</v>
      </c>
      <c r="J3005" s="10" t="s">
        <v>294</v>
      </c>
    </row>
    <row r="3006">
      <c r="A3006" s="20">
        <v>43887.0</v>
      </c>
      <c r="B3006" s="19">
        <v>0.05050925925925926</v>
      </c>
      <c r="C3006" s="10" t="s">
        <v>70</v>
      </c>
      <c r="D3006" s="10" t="s">
        <v>93</v>
      </c>
      <c r="E3006" s="13" t="s">
        <v>75</v>
      </c>
      <c r="F3006" s="13" t="s">
        <v>75</v>
      </c>
      <c r="J3006" s="10" t="s">
        <v>85</v>
      </c>
    </row>
    <row r="3007">
      <c r="A3007" s="20">
        <v>43887.0</v>
      </c>
      <c r="B3007" s="19">
        <v>0.05158564814814815</v>
      </c>
      <c r="C3007" s="10" t="s">
        <v>72</v>
      </c>
      <c r="D3007" s="10" t="s">
        <v>93</v>
      </c>
      <c r="E3007" s="13" t="s">
        <v>88</v>
      </c>
      <c r="F3007" s="13">
        <v>1.0</v>
      </c>
      <c r="J3007" s="10" t="s">
        <v>85</v>
      </c>
    </row>
    <row r="3008">
      <c r="A3008" s="20">
        <v>43887.0</v>
      </c>
      <c r="B3008" s="19">
        <v>0.05158564814814815</v>
      </c>
      <c r="C3008" s="10" t="s">
        <v>72</v>
      </c>
      <c r="D3008" s="10" t="s">
        <v>93</v>
      </c>
      <c r="E3008" s="13">
        <v>25.0</v>
      </c>
      <c r="F3008" s="13">
        <v>18.0</v>
      </c>
      <c r="J3008" s="10" t="s">
        <v>846</v>
      </c>
    </row>
    <row r="3009">
      <c r="A3009" s="20">
        <v>43887.0</v>
      </c>
      <c r="B3009" s="19">
        <v>0.05167824074074074</v>
      </c>
      <c r="C3009" s="10" t="s">
        <v>72</v>
      </c>
      <c r="D3009" s="10" t="s">
        <v>91</v>
      </c>
      <c r="E3009" s="13">
        <v>13.0</v>
      </c>
      <c r="F3009" s="16"/>
      <c r="H3009" s="10" t="s">
        <v>903</v>
      </c>
    </row>
    <row r="3010">
      <c r="A3010" s="20">
        <v>43887.0</v>
      </c>
      <c r="B3010" s="19">
        <v>0.051863425925925924</v>
      </c>
      <c r="C3010" s="10" t="s">
        <v>72</v>
      </c>
      <c r="D3010" s="10" t="s">
        <v>93</v>
      </c>
      <c r="E3010" s="13" t="s">
        <v>75</v>
      </c>
      <c r="F3010" s="13" t="s">
        <v>75</v>
      </c>
      <c r="J3010" s="10" t="s">
        <v>85</v>
      </c>
    </row>
    <row r="3011">
      <c r="A3011" s="20">
        <v>43887.0</v>
      </c>
      <c r="B3011" s="19">
        <v>0.051863425925925924</v>
      </c>
      <c r="C3011" s="10" t="s">
        <v>72</v>
      </c>
      <c r="D3011" s="10" t="s">
        <v>93</v>
      </c>
      <c r="E3011" s="13">
        <v>19.0</v>
      </c>
      <c r="F3011" s="13">
        <v>12.0</v>
      </c>
      <c r="J3011" s="10" t="s">
        <v>846</v>
      </c>
    </row>
    <row r="3012">
      <c r="A3012" s="20">
        <v>43887.0</v>
      </c>
      <c r="B3012" s="19">
        <v>0.051944444444444446</v>
      </c>
      <c r="C3012" s="10" t="s">
        <v>72</v>
      </c>
      <c r="D3012" s="10" t="s">
        <v>91</v>
      </c>
      <c r="E3012" s="13">
        <v>11.0</v>
      </c>
      <c r="F3012" s="16"/>
      <c r="H3012" s="10" t="s">
        <v>904</v>
      </c>
      <c r="I3012" s="10">
        <v>1.0</v>
      </c>
    </row>
    <row r="3013">
      <c r="A3013" s="20">
        <v>43887.0</v>
      </c>
      <c r="B3013" s="19">
        <v>0.05431712962962963</v>
      </c>
      <c r="C3013" s="10" t="s">
        <v>82</v>
      </c>
      <c r="D3013" s="10" t="s">
        <v>100</v>
      </c>
      <c r="E3013" s="13" t="s">
        <v>68</v>
      </c>
      <c r="F3013" s="13">
        <v>20.0</v>
      </c>
      <c r="J3013" s="10" t="s">
        <v>274</v>
      </c>
    </row>
    <row r="3014">
      <c r="A3014" s="20">
        <v>43887.0</v>
      </c>
      <c r="B3014" s="19">
        <v>0.05438657407407407</v>
      </c>
      <c r="C3014" s="10" t="s">
        <v>72</v>
      </c>
      <c r="D3014" s="10" t="s">
        <v>100</v>
      </c>
      <c r="E3014" s="13">
        <v>22.0</v>
      </c>
      <c r="F3014" s="13">
        <v>19.0</v>
      </c>
      <c r="H3014" s="10" t="s">
        <v>905</v>
      </c>
      <c r="J3014" s="10" t="s">
        <v>906</v>
      </c>
    </row>
    <row r="3015">
      <c r="A3015" s="20">
        <v>43887.0</v>
      </c>
      <c r="B3015" s="19">
        <v>0.05483796296296296</v>
      </c>
      <c r="C3015" s="10" t="s">
        <v>72</v>
      </c>
      <c r="D3015" s="10" t="s">
        <v>100</v>
      </c>
      <c r="E3015" s="13">
        <v>11.0</v>
      </c>
      <c r="F3015" s="13">
        <v>8.0</v>
      </c>
      <c r="H3015" s="10" t="s">
        <v>907</v>
      </c>
      <c r="J3015" s="10" t="s">
        <v>906</v>
      </c>
    </row>
    <row r="3016">
      <c r="A3016" s="20">
        <v>43887.0</v>
      </c>
      <c r="B3016" s="19">
        <v>0.05520833333333333</v>
      </c>
      <c r="C3016" s="10" t="s">
        <v>82</v>
      </c>
      <c r="D3016" s="10" t="s">
        <v>100</v>
      </c>
      <c r="E3016" s="13">
        <v>3.0</v>
      </c>
      <c r="F3016" s="13">
        <v>2.0</v>
      </c>
      <c r="H3016" s="10" t="s">
        <v>908</v>
      </c>
      <c r="J3016" s="10" t="s">
        <v>906</v>
      </c>
    </row>
    <row r="3017">
      <c r="A3017" s="20">
        <v>43887.0</v>
      </c>
      <c r="B3017" s="19">
        <v>0.05520833333333333</v>
      </c>
      <c r="C3017" s="10" t="s">
        <v>70</v>
      </c>
      <c r="D3017" s="10" t="s">
        <v>100</v>
      </c>
      <c r="E3017" s="13" t="s">
        <v>88</v>
      </c>
      <c r="F3017" s="13">
        <v>1.0</v>
      </c>
      <c r="H3017" s="10" t="s">
        <v>909</v>
      </c>
      <c r="J3017" s="10" t="s">
        <v>906</v>
      </c>
    </row>
    <row r="3018">
      <c r="A3018" s="20">
        <v>43887.0</v>
      </c>
      <c r="B3018" s="19">
        <v>0.056157407407407406</v>
      </c>
      <c r="C3018" s="10" t="s">
        <v>900</v>
      </c>
      <c r="D3018" s="10" t="s">
        <v>78</v>
      </c>
      <c r="E3018" s="13" t="s">
        <v>68</v>
      </c>
      <c r="F3018" s="13">
        <v>20.0</v>
      </c>
    </row>
    <row r="3019">
      <c r="A3019" s="20">
        <v>43887.0</v>
      </c>
      <c r="B3019" s="19">
        <v>0.05644675925925926</v>
      </c>
      <c r="C3019" s="10" t="s">
        <v>900</v>
      </c>
      <c r="D3019" s="10" t="s">
        <v>93</v>
      </c>
      <c r="E3019" s="13">
        <v>17.0</v>
      </c>
      <c r="F3019" s="13">
        <v>10.0</v>
      </c>
      <c r="J3019" s="10" t="s">
        <v>910</v>
      </c>
    </row>
    <row r="3020">
      <c r="A3020" s="20">
        <v>43887.0</v>
      </c>
      <c r="B3020" s="19">
        <v>0.05648148148148148</v>
      </c>
      <c r="C3020" s="10" t="s">
        <v>900</v>
      </c>
      <c r="D3020" s="10" t="s">
        <v>93</v>
      </c>
      <c r="E3020" s="13">
        <v>25.0</v>
      </c>
      <c r="F3020" s="13">
        <v>18.0</v>
      </c>
      <c r="J3020" s="10" t="s">
        <v>911</v>
      </c>
    </row>
    <row r="3021">
      <c r="A3021" s="20">
        <v>43887.0</v>
      </c>
      <c r="B3021" s="19">
        <v>0.0565625</v>
      </c>
      <c r="C3021" s="10" t="s">
        <v>900</v>
      </c>
      <c r="D3021" s="10" t="s">
        <v>91</v>
      </c>
      <c r="E3021" s="13">
        <v>6.0</v>
      </c>
      <c r="F3021" s="16"/>
      <c r="H3021" s="10" t="s">
        <v>912</v>
      </c>
    </row>
    <row r="3022">
      <c r="A3022" s="20">
        <v>43887.0</v>
      </c>
      <c r="B3022" s="19">
        <v>0.05658564814814815</v>
      </c>
      <c r="C3022" s="10" t="s">
        <v>900</v>
      </c>
      <c r="D3022" s="10" t="s">
        <v>91</v>
      </c>
      <c r="E3022" s="13">
        <v>12.0</v>
      </c>
      <c r="F3022" s="16"/>
      <c r="H3022" s="10" t="s">
        <v>913</v>
      </c>
    </row>
    <row r="3023">
      <c r="A3023" s="20">
        <v>43887.0</v>
      </c>
      <c r="B3023" s="19">
        <v>0.05668981481481482</v>
      </c>
      <c r="C3023" s="10" t="s">
        <v>900</v>
      </c>
      <c r="D3023" s="10" t="s">
        <v>93</v>
      </c>
      <c r="E3023" s="13">
        <v>15.0</v>
      </c>
      <c r="F3023" s="13">
        <v>8.0</v>
      </c>
      <c r="J3023" s="10" t="s">
        <v>910</v>
      </c>
    </row>
    <row r="3024">
      <c r="A3024" s="20">
        <v>43887.0</v>
      </c>
      <c r="B3024" s="19">
        <v>0.05675925925925926</v>
      </c>
      <c r="C3024" s="10" t="s">
        <v>900</v>
      </c>
      <c r="D3024" s="10" t="s">
        <v>91</v>
      </c>
      <c r="E3024" s="13">
        <v>9.0</v>
      </c>
      <c r="F3024" s="16"/>
      <c r="H3024" s="10" t="s">
        <v>914</v>
      </c>
    </row>
    <row r="3025">
      <c r="A3025" s="20">
        <v>43887.0</v>
      </c>
      <c r="B3025" s="19">
        <v>0.05710648148148148</v>
      </c>
      <c r="C3025" s="10" t="s">
        <v>74</v>
      </c>
      <c r="D3025" s="10" t="s">
        <v>93</v>
      </c>
      <c r="E3025" s="13" t="s">
        <v>75</v>
      </c>
      <c r="F3025" s="13" t="s">
        <v>75</v>
      </c>
      <c r="J3025" s="10" t="s">
        <v>160</v>
      </c>
    </row>
    <row r="3026">
      <c r="A3026" s="20">
        <v>43887.0</v>
      </c>
      <c r="B3026" s="19">
        <v>0.05710648148148148</v>
      </c>
      <c r="C3026" s="10" t="s">
        <v>74</v>
      </c>
      <c r="D3026" s="10" t="s">
        <v>93</v>
      </c>
      <c r="E3026" s="13">
        <v>12.0</v>
      </c>
      <c r="F3026" s="13">
        <v>4.0</v>
      </c>
      <c r="J3026" s="10" t="s">
        <v>915</v>
      </c>
    </row>
    <row r="3027">
      <c r="A3027" s="20">
        <v>43887.0</v>
      </c>
      <c r="B3027" s="19">
        <v>0.05787037037037037</v>
      </c>
      <c r="C3027" s="10" t="s">
        <v>70</v>
      </c>
      <c r="D3027" s="10" t="s">
        <v>93</v>
      </c>
      <c r="E3027" s="13">
        <v>15.0</v>
      </c>
      <c r="F3027" s="13">
        <v>8.0</v>
      </c>
      <c r="J3027" s="10" t="s">
        <v>148</v>
      </c>
    </row>
    <row r="3028">
      <c r="A3028" s="20">
        <v>43887.0</v>
      </c>
      <c r="B3028" s="19">
        <v>0.058055555555555555</v>
      </c>
      <c r="C3028" s="10" t="s">
        <v>70</v>
      </c>
      <c r="D3028" s="10" t="s">
        <v>91</v>
      </c>
      <c r="E3028" s="13">
        <v>9.0</v>
      </c>
      <c r="F3028" s="16"/>
      <c r="H3028" s="10" t="s">
        <v>916</v>
      </c>
    </row>
    <row r="3029">
      <c r="A3029" s="20">
        <v>43887.0</v>
      </c>
      <c r="B3029" s="19">
        <v>0.05814814814814815</v>
      </c>
      <c r="C3029" s="10" t="s">
        <v>70</v>
      </c>
      <c r="D3029" s="10" t="s">
        <v>93</v>
      </c>
      <c r="E3029" s="13">
        <v>16.0</v>
      </c>
      <c r="F3029" s="13">
        <v>9.0</v>
      </c>
      <c r="J3029" s="10" t="s">
        <v>148</v>
      </c>
    </row>
    <row r="3030">
      <c r="A3030" s="20">
        <v>43887.0</v>
      </c>
      <c r="B3030" s="19">
        <v>0.05821759259259259</v>
      </c>
      <c r="C3030" s="10" t="s">
        <v>70</v>
      </c>
      <c r="D3030" s="10" t="s">
        <v>91</v>
      </c>
      <c r="E3030" s="13">
        <v>11.0</v>
      </c>
      <c r="F3030" s="16"/>
      <c r="H3030" s="10" t="s">
        <v>917</v>
      </c>
    </row>
    <row r="3031">
      <c r="A3031" s="20">
        <v>43887.0</v>
      </c>
      <c r="B3031" s="19">
        <v>0.05828703703703704</v>
      </c>
      <c r="C3031" s="10" t="s">
        <v>70</v>
      </c>
      <c r="D3031" s="10" t="s">
        <v>93</v>
      </c>
      <c r="E3031" s="13">
        <v>21.0</v>
      </c>
      <c r="F3031" s="13">
        <v>14.0</v>
      </c>
      <c r="J3031" s="10" t="s">
        <v>148</v>
      </c>
    </row>
    <row r="3032">
      <c r="A3032" s="20">
        <v>43887.0</v>
      </c>
      <c r="B3032" s="19">
        <v>0.058333333333333334</v>
      </c>
      <c r="C3032" s="10" t="s">
        <v>70</v>
      </c>
      <c r="D3032" s="10" t="s">
        <v>91</v>
      </c>
      <c r="E3032" s="13">
        <v>7.0</v>
      </c>
      <c r="F3032" s="16"/>
      <c r="H3032" s="10" t="s">
        <v>918</v>
      </c>
    </row>
    <row r="3033">
      <c r="A3033" s="20">
        <v>43887.0</v>
      </c>
      <c r="B3033" s="19">
        <v>0.058541666666666665</v>
      </c>
      <c r="C3033" s="10" t="s">
        <v>70</v>
      </c>
      <c r="D3033" s="10" t="s">
        <v>93</v>
      </c>
      <c r="E3033" s="13">
        <v>26.0</v>
      </c>
      <c r="F3033" s="13">
        <v>19.0</v>
      </c>
      <c r="J3033" s="10" t="s">
        <v>919</v>
      </c>
    </row>
    <row r="3034">
      <c r="A3034" s="20">
        <v>43887.0</v>
      </c>
      <c r="B3034" s="19">
        <v>0.058541666666666665</v>
      </c>
      <c r="C3034" s="10" t="s">
        <v>70</v>
      </c>
      <c r="D3034" s="10" t="s">
        <v>93</v>
      </c>
      <c r="E3034" s="13">
        <v>9.0</v>
      </c>
      <c r="F3034" s="13">
        <v>2.0</v>
      </c>
      <c r="J3034" s="10" t="s">
        <v>919</v>
      </c>
    </row>
    <row r="3035">
      <c r="A3035" s="20">
        <v>43887.0</v>
      </c>
      <c r="B3035" s="19">
        <v>0.05862268518518519</v>
      </c>
      <c r="C3035" s="10" t="s">
        <v>70</v>
      </c>
      <c r="D3035" s="10" t="s">
        <v>91</v>
      </c>
      <c r="E3035" s="13">
        <v>10.0</v>
      </c>
      <c r="F3035" s="16"/>
      <c r="H3035" s="10" t="s">
        <v>920</v>
      </c>
      <c r="I3035" s="10">
        <v>1.0</v>
      </c>
    </row>
    <row r="3036">
      <c r="A3036" s="20">
        <v>43887.0</v>
      </c>
      <c r="B3036" s="19">
        <v>0.0597337962962963</v>
      </c>
      <c r="C3036" s="10" t="s">
        <v>72</v>
      </c>
      <c r="D3036" s="10" t="s">
        <v>93</v>
      </c>
      <c r="E3036" s="13" t="s">
        <v>75</v>
      </c>
      <c r="F3036" s="13" t="s">
        <v>75</v>
      </c>
      <c r="J3036" s="10" t="s">
        <v>85</v>
      </c>
    </row>
    <row r="3037">
      <c r="A3037" s="20">
        <v>43887.0</v>
      </c>
      <c r="B3037" s="19">
        <v>0.0597337962962963</v>
      </c>
      <c r="C3037" s="10" t="s">
        <v>72</v>
      </c>
      <c r="D3037" s="10" t="s">
        <v>93</v>
      </c>
      <c r="E3037" s="13">
        <v>25.0</v>
      </c>
      <c r="F3037" s="13">
        <v>18.0</v>
      </c>
      <c r="J3037" s="10" t="s">
        <v>846</v>
      </c>
    </row>
    <row r="3038">
      <c r="A3038" s="20">
        <v>43887.0</v>
      </c>
      <c r="B3038" s="19">
        <v>0.05982638888888889</v>
      </c>
      <c r="C3038" s="10" t="s">
        <v>72</v>
      </c>
      <c r="D3038" s="10" t="s">
        <v>91</v>
      </c>
      <c r="E3038" s="13">
        <v>14.0</v>
      </c>
      <c r="F3038" s="16"/>
      <c r="H3038" s="10" t="s">
        <v>921</v>
      </c>
    </row>
    <row r="3039">
      <c r="A3039" s="20">
        <v>43887.0</v>
      </c>
      <c r="B3039" s="19">
        <v>0.05991898148148148</v>
      </c>
      <c r="C3039" s="10" t="s">
        <v>72</v>
      </c>
      <c r="D3039" s="10" t="s">
        <v>93</v>
      </c>
      <c r="E3039" s="13">
        <v>26.0</v>
      </c>
      <c r="F3039" s="13">
        <v>19.0</v>
      </c>
      <c r="J3039" s="10" t="s">
        <v>846</v>
      </c>
    </row>
    <row r="3040">
      <c r="A3040" s="20">
        <v>43887.0</v>
      </c>
      <c r="B3040" s="19">
        <v>0.05991898148148148</v>
      </c>
      <c r="C3040" s="10" t="s">
        <v>72</v>
      </c>
      <c r="D3040" s="10" t="s">
        <v>93</v>
      </c>
      <c r="E3040" s="13" t="s">
        <v>88</v>
      </c>
      <c r="F3040" s="13">
        <v>1.0</v>
      </c>
      <c r="J3040" s="10" t="s">
        <v>85</v>
      </c>
    </row>
    <row r="3041">
      <c r="A3041" s="20">
        <v>43887.0</v>
      </c>
      <c r="B3041" s="19">
        <v>0.06001157407407407</v>
      </c>
      <c r="C3041" s="10" t="s">
        <v>72</v>
      </c>
      <c r="D3041" s="10" t="s">
        <v>91</v>
      </c>
      <c r="E3041" s="13">
        <v>14.0</v>
      </c>
      <c r="F3041" s="16"/>
      <c r="H3041" s="10" t="s">
        <v>921</v>
      </c>
      <c r="I3041" s="10">
        <v>1.0</v>
      </c>
    </row>
    <row r="3042">
      <c r="A3042" s="20">
        <v>43887.0</v>
      </c>
      <c r="B3042" s="19">
        <v>0.061342592592592594</v>
      </c>
      <c r="C3042" s="10" t="s">
        <v>74</v>
      </c>
      <c r="D3042" s="10" t="s">
        <v>125</v>
      </c>
      <c r="E3042" s="13" t="s">
        <v>68</v>
      </c>
      <c r="F3042" s="13">
        <v>20.0</v>
      </c>
    </row>
    <row r="3043">
      <c r="A3043" s="20">
        <v>43887.0</v>
      </c>
      <c r="B3043" s="19">
        <v>0.06241898148148148</v>
      </c>
      <c r="C3043" s="10" t="s">
        <v>900</v>
      </c>
      <c r="D3043" s="10" t="s">
        <v>93</v>
      </c>
      <c r="E3043" s="13" t="s">
        <v>75</v>
      </c>
      <c r="F3043" s="13" t="s">
        <v>75</v>
      </c>
      <c r="J3043" s="10" t="s">
        <v>910</v>
      </c>
    </row>
    <row r="3044">
      <c r="A3044" s="20">
        <v>43887.0</v>
      </c>
      <c r="B3044" s="19">
        <v>0.06246527777777778</v>
      </c>
      <c r="C3044" s="10" t="s">
        <v>900</v>
      </c>
      <c r="D3044" s="10" t="s">
        <v>93</v>
      </c>
      <c r="E3044" s="13" t="s">
        <v>75</v>
      </c>
      <c r="F3044" s="13" t="s">
        <v>75</v>
      </c>
      <c r="J3044" s="10" t="s">
        <v>910</v>
      </c>
    </row>
    <row r="3045">
      <c r="A3045" s="20">
        <v>43887.0</v>
      </c>
      <c r="B3045" s="19">
        <v>0.0625</v>
      </c>
      <c r="C3045" s="10" t="s">
        <v>900</v>
      </c>
      <c r="D3045" s="10" t="s">
        <v>91</v>
      </c>
      <c r="E3045" s="13">
        <v>9.0</v>
      </c>
      <c r="F3045" s="16"/>
      <c r="H3045" s="10" t="s">
        <v>922</v>
      </c>
    </row>
    <row r="3046">
      <c r="A3046" s="20">
        <v>43887.0</v>
      </c>
      <c r="B3046" s="19">
        <v>0.0625462962962963</v>
      </c>
      <c r="C3046" s="10" t="s">
        <v>900</v>
      </c>
      <c r="D3046" s="10" t="s">
        <v>93</v>
      </c>
      <c r="E3046" s="13" t="s">
        <v>75</v>
      </c>
      <c r="F3046" s="13" t="s">
        <v>75</v>
      </c>
      <c r="J3046" s="10" t="s">
        <v>911</v>
      </c>
    </row>
    <row r="3047">
      <c r="A3047" s="20">
        <v>43887.0</v>
      </c>
      <c r="B3047" s="19">
        <v>0.06258101851851852</v>
      </c>
      <c r="C3047" s="10" t="s">
        <v>900</v>
      </c>
      <c r="D3047" s="10" t="s">
        <v>91</v>
      </c>
      <c r="E3047" s="13">
        <v>7.0</v>
      </c>
      <c r="F3047" s="16"/>
      <c r="H3047" s="10" t="s">
        <v>923</v>
      </c>
    </row>
    <row r="3048">
      <c r="A3048" s="20">
        <v>43887.0</v>
      </c>
      <c r="B3048" s="19">
        <v>0.0634837962962963</v>
      </c>
      <c r="C3048" s="10" t="s">
        <v>82</v>
      </c>
      <c r="D3048" s="10" t="s">
        <v>91</v>
      </c>
      <c r="E3048" s="13">
        <v>4.0</v>
      </c>
      <c r="F3048" s="16"/>
      <c r="H3048" s="10" t="s">
        <v>924</v>
      </c>
      <c r="J3048" s="10" t="s">
        <v>653</v>
      </c>
    </row>
    <row r="3049">
      <c r="A3049" s="20">
        <v>43887.0</v>
      </c>
      <c r="B3049" s="19">
        <v>0.0635300925925926</v>
      </c>
      <c r="C3049" s="10" t="s">
        <v>82</v>
      </c>
      <c r="D3049" s="10" t="s">
        <v>91</v>
      </c>
      <c r="E3049" s="13">
        <v>2.0</v>
      </c>
      <c r="F3049" s="16"/>
      <c r="H3049" s="10" t="s">
        <v>925</v>
      </c>
      <c r="J3049" s="10" t="s">
        <v>653</v>
      </c>
    </row>
    <row r="3050">
      <c r="A3050" s="20">
        <v>43887.0</v>
      </c>
      <c r="B3050" s="19">
        <v>0.06355324074074074</v>
      </c>
      <c r="C3050" s="10" t="s">
        <v>82</v>
      </c>
      <c r="D3050" s="10" t="s">
        <v>91</v>
      </c>
      <c r="E3050" s="13">
        <v>4.0</v>
      </c>
      <c r="F3050" s="16"/>
      <c r="H3050" s="10" t="s">
        <v>924</v>
      </c>
      <c r="J3050" s="10" t="s">
        <v>653</v>
      </c>
    </row>
    <row r="3051">
      <c r="A3051" s="20">
        <v>43887.0</v>
      </c>
      <c r="B3051" s="19">
        <v>0.06398148148148149</v>
      </c>
      <c r="C3051" s="10" t="s">
        <v>70</v>
      </c>
      <c r="D3051" s="10" t="s">
        <v>93</v>
      </c>
      <c r="E3051" s="13">
        <v>13.0</v>
      </c>
      <c r="F3051" s="13">
        <v>6.0</v>
      </c>
      <c r="J3051" s="10" t="s">
        <v>148</v>
      </c>
    </row>
    <row r="3052">
      <c r="A3052" s="20">
        <v>43887.0</v>
      </c>
      <c r="B3052" s="19">
        <v>0.0641550925925926</v>
      </c>
      <c r="C3052" s="10" t="s">
        <v>70</v>
      </c>
      <c r="D3052" s="10" t="s">
        <v>93</v>
      </c>
      <c r="E3052" s="13">
        <v>18.0</v>
      </c>
      <c r="F3052" s="13">
        <v>11.0</v>
      </c>
      <c r="J3052" s="10" t="s">
        <v>148</v>
      </c>
    </row>
    <row r="3053">
      <c r="A3053" s="20">
        <v>43887.0</v>
      </c>
      <c r="B3053" s="19">
        <v>0.06424768518518519</v>
      </c>
      <c r="C3053" s="10" t="s">
        <v>70</v>
      </c>
      <c r="D3053" s="10" t="s">
        <v>91</v>
      </c>
      <c r="E3053" s="13">
        <v>15.0</v>
      </c>
      <c r="F3053" s="16"/>
      <c r="H3053" s="10" t="s">
        <v>926</v>
      </c>
      <c r="I3053" s="10">
        <v>1.0</v>
      </c>
      <c r="J3053" s="10" t="s">
        <v>119</v>
      </c>
    </row>
    <row r="3054">
      <c r="A3054" s="20">
        <v>43887.0</v>
      </c>
      <c r="B3054" s="19">
        <v>0.06542824074074075</v>
      </c>
      <c r="C3054" s="10" t="s">
        <v>72</v>
      </c>
      <c r="D3054" s="10" t="s">
        <v>128</v>
      </c>
      <c r="E3054" s="13">
        <v>9.0</v>
      </c>
      <c r="F3054" s="13">
        <v>6.0</v>
      </c>
    </row>
    <row r="3055">
      <c r="A3055" s="20">
        <v>43887.0</v>
      </c>
      <c r="B3055" s="19">
        <v>0.06559027777777778</v>
      </c>
      <c r="C3055" s="10" t="s">
        <v>900</v>
      </c>
      <c r="D3055" s="10" t="s">
        <v>128</v>
      </c>
      <c r="E3055" s="13">
        <v>13.0</v>
      </c>
      <c r="F3055" s="16"/>
    </row>
    <row r="3056">
      <c r="A3056" s="20">
        <v>43887.0</v>
      </c>
      <c r="B3056" s="19">
        <v>0.06622685185185186</v>
      </c>
      <c r="C3056" s="10" t="s">
        <v>74</v>
      </c>
      <c r="D3056" s="10" t="s">
        <v>128</v>
      </c>
      <c r="E3056" s="13">
        <v>3.0</v>
      </c>
      <c r="F3056" s="13">
        <v>3.0</v>
      </c>
    </row>
    <row r="3057">
      <c r="A3057" s="20">
        <v>43887.0</v>
      </c>
      <c r="B3057" s="19">
        <v>0.06876157407407407</v>
      </c>
      <c r="C3057" s="10" t="s">
        <v>70</v>
      </c>
      <c r="D3057" s="10" t="s">
        <v>130</v>
      </c>
      <c r="E3057" s="13">
        <v>12.0</v>
      </c>
      <c r="F3057" s="13">
        <v>10.0</v>
      </c>
    </row>
    <row r="3058">
      <c r="A3058" s="20">
        <v>43887.0</v>
      </c>
      <c r="B3058" s="19">
        <v>0.0709837962962963</v>
      </c>
      <c r="C3058" s="10" t="s">
        <v>70</v>
      </c>
      <c r="D3058" s="10" t="s">
        <v>128</v>
      </c>
      <c r="E3058" s="13" t="s">
        <v>68</v>
      </c>
      <c r="F3058" s="13">
        <v>20.0</v>
      </c>
    </row>
    <row r="3059">
      <c r="A3059" s="20">
        <v>43887.0</v>
      </c>
      <c r="B3059" s="19">
        <v>0.07212962962962963</v>
      </c>
      <c r="C3059" s="10" t="s">
        <v>74</v>
      </c>
      <c r="D3059" s="10" t="s">
        <v>129</v>
      </c>
      <c r="E3059" s="13">
        <v>16.0</v>
      </c>
      <c r="F3059" s="13">
        <v>12.0</v>
      </c>
    </row>
    <row r="3060">
      <c r="A3060" s="20">
        <v>43887.0</v>
      </c>
      <c r="B3060" s="19">
        <v>0.07296296296296297</v>
      </c>
      <c r="C3060" s="10" t="s">
        <v>900</v>
      </c>
      <c r="D3060" s="10" t="s">
        <v>129</v>
      </c>
      <c r="E3060" s="13">
        <v>15.0</v>
      </c>
      <c r="F3060" s="13">
        <v>13.0</v>
      </c>
    </row>
    <row r="3061">
      <c r="A3061" s="20">
        <v>43887.0</v>
      </c>
      <c r="B3061" s="19">
        <v>0.07415509259259259</v>
      </c>
      <c r="C3061" s="10" t="s">
        <v>70</v>
      </c>
      <c r="D3061" s="10" t="s">
        <v>129</v>
      </c>
      <c r="E3061" s="13">
        <v>24.0</v>
      </c>
      <c r="F3061" s="13">
        <v>17.0</v>
      </c>
    </row>
    <row r="3062">
      <c r="A3062" s="20">
        <v>43887.0</v>
      </c>
      <c r="B3062" s="19">
        <v>0.07469907407407407</v>
      </c>
      <c r="C3062" s="10" t="s">
        <v>70</v>
      </c>
      <c r="D3062" s="10" t="s">
        <v>67</v>
      </c>
      <c r="E3062" s="13">
        <v>17.0</v>
      </c>
      <c r="F3062" s="13">
        <v>14.0</v>
      </c>
    </row>
    <row r="3063">
      <c r="A3063" s="20">
        <v>43887.0</v>
      </c>
      <c r="B3063" s="19">
        <v>0.0764699074074074</v>
      </c>
      <c r="C3063" s="10" t="s">
        <v>72</v>
      </c>
      <c r="D3063" s="10" t="s">
        <v>67</v>
      </c>
      <c r="E3063" s="13" t="s">
        <v>68</v>
      </c>
      <c r="F3063" s="13">
        <v>20.0</v>
      </c>
    </row>
    <row r="3064">
      <c r="A3064" s="20">
        <v>43887.0</v>
      </c>
      <c r="B3064" s="19">
        <v>0.0764699074074074</v>
      </c>
      <c r="C3064" s="10" t="s">
        <v>82</v>
      </c>
      <c r="D3064" s="10" t="s">
        <v>67</v>
      </c>
      <c r="E3064" s="13">
        <v>16.0</v>
      </c>
      <c r="F3064" s="13">
        <v>13.0</v>
      </c>
    </row>
    <row r="3065">
      <c r="A3065" s="20">
        <v>43887.0</v>
      </c>
      <c r="B3065" s="19">
        <v>0.08075231481481482</v>
      </c>
      <c r="C3065" s="10" t="s">
        <v>157</v>
      </c>
      <c r="D3065" s="10" t="s">
        <v>67</v>
      </c>
      <c r="E3065" s="13" t="s">
        <v>75</v>
      </c>
      <c r="F3065" s="13" t="s">
        <v>75</v>
      </c>
      <c r="J3065" s="10" t="s">
        <v>160</v>
      </c>
    </row>
    <row r="3066">
      <c r="A3066" s="20">
        <v>43887.0</v>
      </c>
      <c r="B3066" s="19">
        <v>0.08075231481481482</v>
      </c>
      <c r="C3066" s="10" t="s">
        <v>157</v>
      </c>
      <c r="D3066" s="10" t="s">
        <v>67</v>
      </c>
      <c r="E3066" s="13">
        <v>14.0</v>
      </c>
      <c r="F3066" s="13">
        <v>11.0</v>
      </c>
      <c r="J3066" s="10" t="s">
        <v>161</v>
      </c>
    </row>
    <row r="3067">
      <c r="A3067" s="20">
        <v>43887.0</v>
      </c>
      <c r="B3067" s="19">
        <v>0.08416666666666667</v>
      </c>
      <c r="C3067" s="10" t="s">
        <v>70</v>
      </c>
      <c r="D3067" s="10" t="s">
        <v>125</v>
      </c>
      <c r="E3067" s="13">
        <v>11.0</v>
      </c>
      <c r="F3067" s="13">
        <v>4.0</v>
      </c>
    </row>
    <row r="3068">
      <c r="A3068" s="20">
        <v>43887.0</v>
      </c>
      <c r="B3068" s="19">
        <v>0.08416666666666667</v>
      </c>
      <c r="C3068" s="10" t="s">
        <v>74</v>
      </c>
      <c r="D3068" s="10" t="s">
        <v>125</v>
      </c>
      <c r="E3068" s="13">
        <v>16.0</v>
      </c>
      <c r="F3068" s="13">
        <v>6.0</v>
      </c>
    </row>
    <row r="3069">
      <c r="A3069" s="20">
        <v>43887.0</v>
      </c>
      <c r="B3069" s="19">
        <v>0.08460648148148148</v>
      </c>
      <c r="C3069" s="10" t="s">
        <v>72</v>
      </c>
      <c r="D3069" s="10" t="s">
        <v>155</v>
      </c>
      <c r="E3069" s="13" t="s">
        <v>75</v>
      </c>
      <c r="F3069" s="13" t="s">
        <v>75</v>
      </c>
    </row>
    <row r="3070">
      <c r="A3070" s="20">
        <v>43887.0</v>
      </c>
      <c r="B3070" s="19">
        <v>0.08474537037037037</v>
      </c>
      <c r="C3070" s="10" t="s">
        <v>82</v>
      </c>
      <c r="D3070" s="10" t="s">
        <v>125</v>
      </c>
      <c r="E3070" s="13">
        <v>10.0</v>
      </c>
      <c r="F3070" s="13">
        <v>9.0</v>
      </c>
    </row>
    <row r="3071">
      <c r="A3071" s="20">
        <v>43887.0</v>
      </c>
      <c r="B3071" s="19">
        <v>0.08491898148148148</v>
      </c>
      <c r="C3071" s="10" t="s">
        <v>900</v>
      </c>
      <c r="D3071" s="10" t="s">
        <v>125</v>
      </c>
      <c r="E3071" s="13" t="s">
        <v>68</v>
      </c>
      <c r="F3071" s="13">
        <v>20.0</v>
      </c>
      <c r="J3071" s="10" t="s">
        <v>160</v>
      </c>
    </row>
    <row r="3072">
      <c r="A3072" s="20">
        <v>43887.0</v>
      </c>
      <c r="B3072" s="19">
        <v>0.08491898148148148</v>
      </c>
      <c r="C3072" s="10" t="s">
        <v>900</v>
      </c>
      <c r="D3072" s="10" t="s">
        <v>125</v>
      </c>
      <c r="E3072" s="13" t="s">
        <v>68</v>
      </c>
      <c r="F3072" s="13">
        <v>20.0</v>
      </c>
      <c r="J3072" s="10" t="s">
        <v>161</v>
      </c>
    </row>
    <row r="3073">
      <c r="A3073" s="20">
        <v>43887.0</v>
      </c>
      <c r="B3073" s="19">
        <v>0.08554398148148148</v>
      </c>
      <c r="C3073" s="10" t="s">
        <v>72</v>
      </c>
      <c r="D3073" s="10" t="s">
        <v>125</v>
      </c>
      <c r="E3073" s="13">
        <v>12.0</v>
      </c>
      <c r="F3073" s="13">
        <v>9.0</v>
      </c>
    </row>
    <row r="3074">
      <c r="A3074" s="20">
        <v>43887.0</v>
      </c>
      <c r="B3074" s="19">
        <v>0.08625</v>
      </c>
      <c r="C3074" s="10" t="s">
        <v>70</v>
      </c>
      <c r="D3074" s="10" t="s">
        <v>166</v>
      </c>
      <c r="E3074" s="13">
        <v>15.0</v>
      </c>
      <c r="F3074" s="13">
        <v>12.0</v>
      </c>
    </row>
    <row r="3075">
      <c r="A3075" s="20">
        <v>43887.0</v>
      </c>
      <c r="B3075" s="19">
        <v>0.0868287037037037</v>
      </c>
      <c r="C3075" s="10" t="s">
        <v>70</v>
      </c>
      <c r="D3075" s="10" t="s">
        <v>127</v>
      </c>
      <c r="E3075" s="13">
        <v>18.0</v>
      </c>
      <c r="F3075" s="13">
        <v>17.0</v>
      </c>
    </row>
    <row r="3076">
      <c r="A3076" s="20">
        <v>43887.0</v>
      </c>
      <c r="B3076" s="19">
        <v>0.0913888888888889</v>
      </c>
      <c r="C3076" s="10" t="s">
        <v>900</v>
      </c>
      <c r="D3076" s="10" t="s">
        <v>71</v>
      </c>
      <c r="E3076" s="13">
        <v>15.0</v>
      </c>
      <c r="F3076" s="16"/>
    </row>
    <row r="3077">
      <c r="A3077" s="20">
        <v>43887.0</v>
      </c>
      <c r="B3077" s="10" t="e">
        <v>#VALUE!</v>
      </c>
      <c r="C3077" s="10" t="s">
        <v>900</v>
      </c>
      <c r="D3077" s="10" t="s">
        <v>67</v>
      </c>
      <c r="E3077" s="13">
        <v>16.0</v>
      </c>
      <c r="F3077" s="13">
        <v>14.0</v>
      </c>
    </row>
    <row r="3078">
      <c r="A3078" s="20">
        <v>43887.0</v>
      </c>
      <c r="B3078" s="19">
        <v>0.09773148148148147</v>
      </c>
      <c r="C3078" s="10" t="s">
        <v>72</v>
      </c>
      <c r="D3078" s="10" t="s">
        <v>73</v>
      </c>
      <c r="E3078" s="13">
        <v>8.0</v>
      </c>
      <c r="F3078" s="13">
        <v>2.0</v>
      </c>
    </row>
    <row r="3079">
      <c r="A3079" s="20">
        <v>43887.0</v>
      </c>
      <c r="B3079" s="19">
        <v>0.10265046296296296</v>
      </c>
      <c r="C3079" s="10" t="s">
        <v>82</v>
      </c>
      <c r="D3079" s="10" t="s">
        <v>67</v>
      </c>
      <c r="E3079" s="13">
        <v>7.0</v>
      </c>
      <c r="F3079" s="13">
        <v>9.0</v>
      </c>
      <c r="J3079" s="10" t="s">
        <v>927</v>
      </c>
    </row>
    <row r="3080">
      <c r="A3080" s="20">
        <v>43887.0</v>
      </c>
      <c r="B3080" s="19">
        <v>0.10265046296296296</v>
      </c>
      <c r="C3080" s="10" t="s">
        <v>82</v>
      </c>
      <c r="D3080" s="10" t="s">
        <v>67</v>
      </c>
      <c r="E3080" s="13" t="s">
        <v>88</v>
      </c>
      <c r="F3080" s="13">
        <v>1.0</v>
      </c>
      <c r="J3080" s="10" t="s">
        <v>160</v>
      </c>
    </row>
    <row r="3081">
      <c r="A3081" s="20">
        <v>43887.0</v>
      </c>
      <c r="B3081" s="19">
        <v>0.10429398148148149</v>
      </c>
      <c r="C3081" s="10" t="s">
        <v>900</v>
      </c>
      <c r="D3081" s="10" t="s">
        <v>81</v>
      </c>
      <c r="E3081" s="13" t="s">
        <v>68</v>
      </c>
      <c r="F3081" s="13">
        <v>20.0</v>
      </c>
    </row>
    <row r="3082">
      <c r="A3082" s="20">
        <v>43887.0</v>
      </c>
      <c r="B3082" s="19">
        <v>0.10438657407407408</v>
      </c>
      <c r="C3082" s="10" t="s">
        <v>72</v>
      </c>
      <c r="D3082" s="10" t="s">
        <v>81</v>
      </c>
      <c r="E3082" s="13">
        <v>21.0</v>
      </c>
      <c r="F3082" s="13">
        <v>19.0</v>
      </c>
    </row>
    <row r="3083">
      <c r="A3083" s="20">
        <v>43887.0</v>
      </c>
      <c r="B3083" s="19">
        <v>0.10442129629629629</v>
      </c>
      <c r="C3083" s="10" t="s">
        <v>74</v>
      </c>
      <c r="D3083" s="10" t="s">
        <v>81</v>
      </c>
      <c r="E3083" s="13">
        <v>13.0</v>
      </c>
      <c r="F3083" s="13">
        <v>11.0</v>
      </c>
    </row>
    <row r="3084">
      <c r="A3084" s="20">
        <v>43887.0</v>
      </c>
      <c r="B3084" s="19">
        <v>0.10443287037037037</v>
      </c>
      <c r="C3084" s="10" t="s">
        <v>70</v>
      </c>
      <c r="D3084" s="10" t="s">
        <v>81</v>
      </c>
      <c r="E3084" s="13">
        <v>18.0</v>
      </c>
      <c r="F3084" s="13">
        <v>15.0</v>
      </c>
    </row>
    <row r="3085">
      <c r="A3085" s="20">
        <v>43887.0</v>
      </c>
      <c r="B3085" s="19">
        <v>0.10444444444444445</v>
      </c>
      <c r="C3085" s="10" t="s">
        <v>82</v>
      </c>
      <c r="D3085" s="10" t="s">
        <v>81</v>
      </c>
      <c r="E3085" s="13">
        <v>8.0</v>
      </c>
      <c r="F3085" s="13">
        <v>6.0</v>
      </c>
      <c r="J3085" s="10" t="s">
        <v>928</v>
      </c>
    </row>
    <row r="3086">
      <c r="A3086" s="20">
        <v>43887.0</v>
      </c>
      <c r="B3086" s="19">
        <v>0.10503472222222222</v>
      </c>
      <c r="C3086" s="10" t="s">
        <v>70</v>
      </c>
      <c r="D3086" s="10" t="s">
        <v>67</v>
      </c>
      <c r="E3086" s="13">
        <v>9.0</v>
      </c>
      <c r="F3086" s="13">
        <v>6.0</v>
      </c>
    </row>
    <row r="3087">
      <c r="A3087" s="20">
        <v>43887.0</v>
      </c>
      <c r="B3087" s="19">
        <v>0.10578703703703704</v>
      </c>
      <c r="C3087" s="10" t="s">
        <v>157</v>
      </c>
      <c r="D3087" s="10" t="s">
        <v>67</v>
      </c>
      <c r="E3087" s="13">
        <v>5.0</v>
      </c>
      <c r="F3087" s="13">
        <v>2.0</v>
      </c>
    </row>
    <row r="3088">
      <c r="A3088" s="20">
        <v>43887.0</v>
      </c>
      <c r="B3088" s="19">
        <v>0.10627314814814814</v>
      </c>
      <c r="C3088" s="10" t="s">
        <v>74</v>
      </c>
      <c r="D3088" s="10" t="s">
        <v>67</v>
      </c>
      <c r="E3088" s="13">
        <v>13.0</v>
      </c>
      <c r="F3088" s="13">
        <v>13.0</v>
      </c>
    </row>
    <row r="3089">
      <c r="A3089" s="20">
        <v>43887.0</v>
      </c>
      <c r="B3089" s="19">
        <v>0.10628472222222222</v>
      </c>
      <c r="C3089" s="10" t="s">
        <v>900</v>
      </c>
      <c r="D3089" s="10" t="s">
        <v>67</v>
      </c>
      <c r="E3089" s="13">
        <v>10.0</v>
      </c>
      <c r="F3089" s="13">
        <v>8.0</v>
      </c>
    </row>
    <row r="3090">
      <c r="A3090" s="20">
        <v>43887.0</v>
      </c>
      <c r="B3090" s="19">
        <v>0.11072916666666667</v>
      </c>
      <c r="C3090" s="10" t="s">
        <v>70</v>
      </c>
      <c r="D3090" s="10" t="s">
        <v>67</v>
      </c>
      <c r="E3090" s="13">
        <v>13.0</v>
      </c>
      <c r="F3090" s="13">
        <v>10.0</v>
      </c>
    </row>
    <row r="3091">
      <c r="A3091" s="20">
        <v>43887.0</v>
      </c>
      <c r="B3091" s="19">
        <v>0.11074074074074074</v>
      </c>
      <c r="C3091" s="10" t="s">
        <v>72</v>
      </c>
      <c r="D3091" s="10" t="s">
        <v>67</v>
      </c>
      <c r="E3091" s="13">
        <v>9.0</v>
      </c>
      <c r="F3091" s="13">
        <v>6.0</v>
      </c>
    </row>
    <row r="3092">
      <c r="A3092" s="20">
        <v>43887.0</v>
      </c>
      <c r="B3092" s="19">
        <v>0.11170138888888889</v>
      </c>
      <c r="C3092" s="10" t="s">
        <v>70</v>
      </c>
      <c r="D3092" s="10" t="s">
        <v>76</v>
      </c>
      <c r="E3092" s="13" t="s">
        <v>68</v>
      </c>
      <c r="F3092" s="13">
        <v>20.0</v>
      </c>
      <c r="J3092" s="10" t="s">
        <v>929</v>
      </c>
    </row>
    <row r="3093">
      <c r="A3093" s="20">
        <v>43887.0</v>
      </c>
      <c r="B3093" s="19">
        <v>0.11172453703703704</v>
      </c>
      <c r="C3093" s="10" t="s">
        <v>72</v>
      </c>
      <c r="D3093" s="10" t="s">
        <v>76</v>
      </c>
      <c r="E3093" s="13">
        <v>17.0</v>
      </c>
      <c r="F3093" s="13">
        <v>17.0</v>
      </c>
      <c r="J3093" s="10" t="s">
        <v>929</v>
      </c>
    </row>
    <row r="3094">
      <c r="A3094" s="20">
        <v>43887.0</v>
      </c>
      <c r="B3094" s="19">
        <v>0.11361111111111111</v>
      </c>
      <c r="C3094" s="10" t="s">
        <v>82</v>
      </c>
      <c r="D3094" s="10" t="s">
        <v>67</v>
      </c>
      <c r="E3094" s="13" t="s">
        <v>75</v>
      </c>
      <c r="F3094" s="13" t="s">
        <v>75</v>
      </c>
    </row>
    <row r="3095">
      <c r="A3095" s="20">
        <v>43887.0</v>
      </c>
      <c r="B3095" s="19">
        <v>0.11393518518518518</v>
      </c>
      <c r="C3095" s="10" t="s">
        <v>157</v>
      </c>
      <c r="D3095" s="10" t="s">
        <v>67</v>
      </c>
      <c r="E3095" s="13">
        <v>11.0</v>
      </c>
      <c r="F3095" s="13">
        <v>8.0</v>
      </c>
      <c r="J3095" s="10" t="s">
        <v>85</v>
      </c>
    </row>
    <row r="3096">
      <c r="A3096" s="20">
        <v>43887.0</v>
      </c>
      <c r="B3096" s="19">
        <v>0.11393518518518518</v>
      </c>
      <c r="C3096" s="10" t="s">
        <v>157</v>
      </c>
      <c r="D3096" s="10" t="s">
        <v>67</v>
      </c>
      <c r="E3096" s="13">
        <v>13.0</v>
      </c>
      <c r="F3096" s="13">
        <v>10.0</v>
      </c>
      <c r="J3096" s="10" t="s">
        <v>86</v>
      </c>
    </row>
    <row r="3097">
      <c r="A3097" s="20">
        <v>43887.0</v>
      </c>
      <c r="B3097" s="19">
        <v>0.11748842592592593</v>
      </c>
      <c r="C3097" s="10" t="s">
        <v>72</v>
      </c>
      <c r="D3097" s="10" t="s">
        <v>67</v>
      </c>
      <c r="E3097" s="13" t="s">
        <v>68</v>
      </c>
      <c r="F3097" s="13">
        <v>20.0</v>
      </c>
      <c r="J3097" s="10" t="s">
        <v>930</v>
      </c>
    </row>
    <row r="3098">
      <c r="A3098" s="20">
        <v>43887.0</v>
      </c>
      <c r="B3098" s="19">
        <v>0.1181712962962963</v>
      </c>
      <c r="C3098" s="10" t="s">
        <v>900</v>
      </c>
      <c r="D3098" s="10" t="s">
        <v>67</v>
      </c>
      <c r="E3098" s="13">
        <v>17.0</v>
      </c>
      <c r="F3098" s="13">
        <v>15.0</v>
      </c>
    </row>
    <row r="3099">
      <c r="A3099" s="20">
        <v>43887.0</v>
      </c>
      <c r="B3099" s="19">
        <v>0.11982638888888889</v>
      </c>
      <c r="C3099" s="10" t="s">
        <v>900</v>
      </c>
      <c r="D3099" s="10" t="s">
        <v>67</v>
      </c>
      <c r="E3099" s="13">
        <v>15.0</v>
      </c>
      <c r="F3099" s="13">
        <v>13.0</v>
      </c>
    </row>
    <row r="3100">
      <c r="A3100" s="20">
        <v>43887.0</v>
      </c>
      <c r="B3100" s="19">
        <v>0.12145833333333333</v>
      </c>
      <c r="C3100" s="10" t="s">
        <v>900</v>
      </c>
      <c r="D3100" s="10" t="s">
        <v>166</v>
      </c>
      <c r="E3100" s="13">
        <v>9.0</v>
      </c>
      <c r="F3100" s="13">
        <v>7.0</v>
      </c>
    </row>
    <row r="3101">
      <c r="A3101" s="20">
        <v>43887.0</v>
      </c>
      <c r="B3101" s="19">
        <v>0.12512731481481482</v>
      </c>
      <c r="C3101" s="10" t="s">
        <v>157</v>
      </c>
      <c r="D3101" s="10" t="s">
        <v>67</v>
      </c>
      <c r="E3101" s="13" t="s">
        <v>75</v>
      </c>
      <c r="F3101" s="13" t="s">
        <v>75</v>
      </c>
      <c r="J3101" s="10" t="s">
        <v>85</v>
      </c>
    </row>
    <row r="3102">
      <c r="A3102" s="20">
        <v>43887.0</v>
      </c>
      <c r="B3102" s="19">
        <v>0.12512731481481482</v>
      </c>
      <c r="C3102" s="10" t="s">
        <v>157</v>
      </c>
      <c r="D3102" s="10" t="s">
        <v>67</v>
      </c>
      <c r="E3102" s="13">
        <v>20.0</v>
      </c>
      <c r="F3102" s="13">
        <v>17.0</v>
      </c>
      <c r="J3102" s="10" t="s">
        <v>86</v>
      </c>
    </row>
    <row r="3103">
      <c r="A3103" s="20">
        <v>43887.0</v>
      </c>
      <c r="B3103" s="19">
        <v>0.1294560185185185</v>
      </c>
      <c r="C3103" s="10" t="s">
        <v>70</v>
      </c>
      <c r="D3103" s="10" t="s">
        <v>125</v>
      </c>
      <c r="E3103" s="13">
        <v>20.0</v>
      </c>
      <c r="F3103" s="13">
        <v>13.0</v>
      </c>
    </row>
    <row r="3104">
      <c r="A3104" s="20">
        <v>43887.0</v>
      </c>
      <c r="B3104" s="19">
        <v>0.1294675925925926</v>
      </c>
      <c r="C3104" s="10" t="s">
        <v>74</v>
      </c>
      <c r="D3104" s="10" t="s">
        <v>125</v>
      </c>
      <c r="E3104" s="13">
        <v>19.0</v>
      </c>
      <c r="F3104" s="13">
        <v>9.0</v>
      </c>
    </row>
    <row r="3105">
      <c r="A3105" s="20">
        <v>43887.0</v>
      </c>
      <c r="B3105" s="19">
        <v>0.12993055555555555</v>
      </c>
      <c r="C3105" s="10" t="s">
        <v>74</v>
      </c>
      <c r="D3105" s="10" t="s">
        <v>81</v>
      </c>
      <c r="E3105" s="13">
        <v>12.0</v>
      </c>
      <c r="F3105" s="13">
        <v>10.0</v>
      </c>
    </row>
    <row r="3106">
      <c r="A3106" s="20">
        <v>43887.0</v>
      </c>
      <c r="B3106" s="19">
        <v>0.12994212962962962</v>
      </c>
      <c r="C3106" s="10" t="s">
        <v>900</v>
      </c>
      <c r="D3106" s="10" t="s">
        <v>81</v>
      </c>
      <c r="E3106" s="13">
        <v>15.0</v>
      </c>
      <c r="F3106" s="13">
        <v>8.0</v>
      </c>
    </row>
    <row r="3107">
      <c r="A3107" s="20">
        <v>43887.0</v>
      </c>
      <c r="B3107" s="19">
        <v>0.13</v>
      </c>
      <c r="C3107" s="10" t="s">
        <v>70</v>
      </c>
      <c r="D3107" s="10" t="s">
        <v>81</v>
      </c>
      <c r="E3107" s="13">
        <v>5.0</v>
      </c>
      <c r="F3107" s="13">
        <v>2.0</v>
      </c>
      <c r="J3107" s="10" t="s">
        <v>931</v>
      </c>
    </row>
    <row r="3108">
      <c r="A3108" s="20">
        <v>43887.0</v>
      </c>
      <c r="B3108" s="19">
        <v>0.13020833333333334</v>
      </c>
      <c r="C3108" s="10" t="s">
        <v>72</v>
      </c>
      <c r="D3108" s="10" t="s">
        <v>81</v>
      </c>
      <c r="E3108" s="13">
        <v>18.0</v>
      </c>
      <c r="F3108" s="13">
        <v>16.0</v>
      </c>
    </row>
    <row r="3109">
      <c r="A3109" s="20">
        <v>43887.0</v>
      </c>
      <c r="B3109" s="19">
        <v>0.1302662037037037</v>
      </c>
      <c r="C3109" s="10" t="s">
        <v>82</v>
      </c>
      <c r="D3109" s="10" t="s">
        <v>81</v>
      </c>
      <c r="E3109" s="13">
        <v>6.0</v>
      </c>
      <c r="F3109" s="13">
        <v>4.0</v>
      </c>
      <c r="J3109" s="10" t="s">
        <v>928</v>
      </c>
    </row>
    <row r="3110">
      <c r="A3110" s="20">
        <v>43887.0</v>
      </c>
      <c r="B3110" s="19">
        <v>0.13118055555555555</v>
      </c>
      <c r="C3110" s="10" t="s">
        <v>900</v>
      </c>
      <c r="D3110" s="10" t="s">
        <v>67</v>
      </c>
      <c r="E3110" s="13" t="s">
        <v>75</v>
      </c>
      <c r="F3110" s="13" t="s">
        <v>75</v>
      </c>
      <c r="J3110" s="10" t="s">
        <v>160</v>
      </c>
    </row>
    <row r="3111">
      <c r="A3111" s="20">
        <v>43887.0</v>
      </c>
      <c r="B3111" s="19">
        <v>0.13118055555555555</v>
      </c>
      <c r="C3111" s="10" t="s">
        <v>900</v>
      </c>
      <c r="D3111" s="10" t="s">
        <v>67</v>
      </c>
      <c r="E3111" s="13">
        <v>7.0</v>
      </c>
      <c r="F3111" s="13">
        <v>5.0</v>
      </c>
      <c r="J3111" s="10" t="s">
        <v>161</v>
      </c>
    </row>
    <row r="3112">
      <c r="A3112" s="20">
        <v>43887.0</v>
      </c>
      <c r="B3112" s="19">
        <v>0.13733796296296297</v>
      </c>
      <c r="C3112" s="10" t="s">
        <v>74</v>
      </c>
      <c r="D3112" s="10" t="s">
        <v>78</v>
      </c>
      <c r="E3112" s="13">
        <v>11.0</v>
      </c>
      <c r="F3112" s="13">
        <v>4.0</v>
      </c>
    </row>
    <row r="3113">
      <c r="A3113" s="20">
        <v>43887.0</v>
      </c>
      <c r="B3113" s="19">
        <v>0.13734953703703703</v>
      </c>
      <c r="C3113" s="10" t="s">
        <v>72</v>
      </c>
      <c r="D3113" s="10" t="s">
        <v>79</v>
      </c>
      <c r="E3113" s="13">
        <v>7.0</v>
      </c>
      <c r="F3113" s="13">
        <v>7.0</v>
      </c>
    </row>
    <row r="3114">
      <c r="A3114" s="20">
        <v>43887.0</v>
      </c>
      <c r="B3114" s="19">
        <v>0.14315972222222223</v>
      </c>
      <c r="C3114" s="10" t="s">
        <v>900</v>
      </c>
      <c r="D3114" s="10" t="s">
        <v>79</v>
      </c>
      <c r="E3114" s="13">
        <v>19.0</v>
      </c>
      <c r="F3114" s="16"/>
    </row>
    <row r="3115">
      <c r="A3115" s="20">
        <v>43887.0</v>
      </c>
      <c r="B3115" s="19">
        <v>0.1450925925925926</v>
      </c>
      <c r="C3115" s="10" t="s">
        <v>900</v>
      </c>
      <c r="D3115" s="10" t="s">
        <v>79</v>
      </c>
      <c r="E3115" s="13">
        <v>15.0</v>
      </c>
      <c r="F3115" s="16"/>
    </row>
    <row r="3116">
      <c r="A3116" s="20">
        <v>43887.0</v>
      </c>
      <c r="B3116" s="19">
        <v>0.15623842592592593</v>
      </c>
      <c r="C3116" s="10" t="s">
        <v>900</v>
      </c>
      <c r="D3116" s="10" t="s">
        <v>209</v>
      </c>
      <c r="E3116" s="13">
        <v>18.0</v>
      </c>
      <c r="F3116" s="13">
        <v>14.0</v>
      </c>
    </row>
    <row r="3117">
      <c r="A3117" s="20">
        <v>43887.0</v>
      </c>
      <c r="B3117" s="19">
        <v>0.15704861111111112</v>
      </c>
      <c r="C3117" s="10" t="s">
        <v>900</v>
      </c>
      <c r="D3117" s="10" t="s">
        <v>125</v>
      </c>
      <c r="E3117" s="13">
        <v>12.0</v>
      </c>
      <c r="F3117" s="16"/>
    </row>
    <row r="3118">
      <c r="A3118" s="20">
        <v>43887.0</v>
      </c>
      <c r="B3118" s="19">
        <v>0.15704861111111112</v>
      </c>
      <c r="C3118" s="10" t="s">
        <v>82</v>
      </c>
      <c r="D3118" s="10" t="s">
        <v>125</v>
      </c>
      <c r="E3118" s="13">
        <v>19.0</v>
      </c>
      <c r="F3118" s="13">
        <v>18.0</v>
      </c>
    </row>
    <row r="3119">
      <c r="A3119" s="20">
        <v>43887.0</v>
      </c>
      <c r="B3119" s="19">
        <v>0.15704861111111112</v>
      </c>
      <c r="C3119" s="10" t="s">
        <v>70</v>
      </c>
      <c r="D3119" s="10" t="s">
        <v>125</v>
      </c>
      <c r="E3119" s="13">
        <v>20.0</v>
      </c>
      <c r="F3119" s="13">
        <v>13.0</v>
      </c>
    </row>
    <row r="3120">
      <c r="A3120" s="20">
        <v>43887.0</v>
      </c>
      <c r="B3120" s="19">
        <v>0.15704861111111112</v>
      </c>
      <c r="C3120" s="10" t="s">
        <v>74</v>
      </c>
      <c r="D3120" s="10" t="s">
        <v>125</v>
      </c>
      <c r="E3120" s="13">
        <v>18.0</v>
      </c>
      <c r="F3120" s="13">
        <v>8.0</v>
      </c>
    </row>
    <row r="3121">
      <c r="A3121" s="20">
        <v>43887.0</v>
      </c>
      <c r="B3121" s="19">
        <v>0.15704861111111112</v>
      </c>
      <c r="C3121" s="10" t="s">
        <v>72</v>
      </c>
      <c r="D3121" s="10" t="s">
        <v>125</v>
      </c>
      <c r="E3121" s="13">
        <v>20.0</v>
      </c>
      <c r="F3121" s="13">
        <v>17.0</v>
      </c>
    </row>
    <row r="3122">
      <c r="A3122" s="20">
        <v>43887.0</v>
      </c>
      <c r="B3122" s="19">
        <v>0.1582638888888889</v>
      </c>
      <c r="C3122" s="10" t="s">
        <v>74</v>
      </c>
      <c r="D3122" s="10" t="s">
        <v>87</v>
      </c>
      <c r="E3122" s="13">
        <v>21.0</v>
      </c>
      <c r="F3122" s="13">
        <v>17.0</v>
      </c>
    </row>
    <row r="3123">
      <c r="A3123" s="20">
        <v>43887.0</v>
      </c>
      <c r="B3123" s="19">
        <v>0.15827546296296297</v>
      </c>
      <c r="C3123" s="10" t="s">
        <v>70</v>
      </c>
      <c r="D3123" s="10" t="s">
        <v>87</v>
      </c>
      <c r="E3123" s="13">
        <v>20.0</v>
      </c>
      <c r="F3123" s="13">
        <v>16.0</v>
      </c>
    </row>
    <row r="3124">
      <c r="A3124" s="20">
        <v>43887.0</v>
      </c>
      <c r="B3124" s="19">
        <v>0.1584375</v>
      </c>
      <c r="C3124" s="10" t="s">
        <v>72</v>
      </c>
      <c r="D3124" s="10" t="s">
        <v>87</v>
      </c>
      <c r="E3124" s="13">
        <v>18.0</v>
      </c>
      <c r="F3124" s="13">
        <v>15.0</v>
      </c>
    </row>
    <row r="3125">
      <c r="A3125" s="20">
        <v>43887.0</v>
      </c>
      <c r="B3125" s="19">
        <v>0.15846064814814814</v>
      </c>
      <c r="C3125" s="10" t="s">
        <v>82</v>
      </c>
      <c r="D3125" s="10" t="s">
        <v>87</v>
      </c>
      <c r="E3125" s="13">
        <v>14.0</v>
      </c>
      <c r="F3125" s="13">
        <v>13.0</v>
      </c>
    </row>
    <row r="3126">
      <c r="A3126" s="20">
        <v>43887.0</v>
      </c>
      <c r="B3126" s="19">
        <v>0.1588425925925926</v>
      </c>
      <c r="C3126" s="10" t="s">
        <v>900</v>
      </c>
      <c r="D3126" s="10" t="s">
        <v>87</v>
      </c>
      <c r="E3126" s="13">
        <v>8.0</v>
      </c>
      <c r="F3126" s="13">
        <v>6.0</v>
      </c>
    </row>
    <row r="3127">
      <c r="A3127" s="20">
        <v>43887.0</v>
      </c>
      <c r="B3127" s="19">
        <v>0.16233796296296296</v>
      </c>
      <c r="C3127" s="10" t="s">
        <v>70</v>
      </c>
      <c r="D3127" s="10" t="s">
        <v>93</v>
      </c>
      <c r="E3127" s="13">
        <v>23.0</v>
      </c>
      <c r="F3127" s="13">
        <v>16.0</v>
      </c>
      <c r="J3127" s="10" t="s">
        <v>148</v>
      </c>
    </row>
    <row r="3128">
      <c r="A3128" s="20">
        <v>43887.0</v>
      </c>
      <c r="B3128" s="19">
        <v>0.16269675925925925</v>
      </c>
      <c r="C3128" s="10" t="s">
        <v>70</v>
      </c>
      <c r="D3128" s="10" t="s">
        <v>91</v>
      </c>
      <c r="E3128" s="13">
        <v>8.0</v>
      </c>
      <c r="F3128" s="16"/>
      <c r="H3128" s="10" t="s">
        <v>932</v>
      </c>
    </row>
    <row r="3129">
      <c r="A3129" s="20">
        <v>43887.0</v>
      </c>
      <c r="B3129" s="19">
        <v>0.16292824074074075</v>
      </c>
      <c r="C3129" s="10" t="s">
        <v>70</v>
      </c>
      <c r="D3129" s="10" t="s">
        <v>93</v>
      </c>
      <c r="E3129" s="13">
        <v>20.0</v>
      </c>
      <c r="F3129" s="13">
        <v>13.0</v>
      </c>
      <c r="J3129" s="10" t="s">
        <v>148</v>
      </c>
    </row>
    <row r="3130">
      <c r="A3130" s="20">
        <v>43887.0</v>
      </c>
      <c r="B3130" s="19">
        <v>0.1630324074074074</v>
      </c>
      <c r="C3130" s="10" t="s">
        <v>70</v>
      </c>
      <c r="D3130" s="10" t="s">
        <v>91</v>
      </c>
      <c r="E3130" s="13">
        <v>8.0</v>
      </c>
      <c r="F3130" s="16"/>
      <c r="H3130" s="10" t="s">
        <v>932</v>
      </c>
    </row>
    <row r="3131">
      <c r="A3131" s="20">
        <v>43887.0</v>
      </c>
      <c r="B3131" s="19">
        <v>0.16543981481481482</v>
      </c>
      <c r="C3131" s="10" t="s">
        <v>72</v>
      </c>
      <c r="D3131" s="10" t="s">
        <v>93</v>
      </c>
      <c r="E3131" s="13" t="s">
        <v>75</v>
      </c>
      <c r="F3131" s="13" t="s">
        <v>75</v>
      </c>
      <c r="J3131" s="10" t="s">
        <v>85</v>
      </c>
    </row>
    <row r="3132">
      <c r="A3132" s="20">
        <v>43887.0</v>
      </c>
      <c r="B3132" s="19">
        <v>0.16543981481481482</v>
      </c>
      <c r="C3132" s="10" t="s">
        <v>72</v>
      </c>
      <c r="D3132" s="10" t="s">
        <v>93</v>
      </c>
      <c r="E3132" s="13">
        <v>25.0</v>
      </c>
      <c r="F3132" s="13">
        <v>18.0</v>
      </c>
      <c r="J3132" s="10" t="s">
        <v>846</v>
      </c>
    </row>
    <row r="3133">
      <c r="A3133" s="20">
        <v>43887.0</v>
      </c>
      <c r="B3133" s="19">
        <v>0.16559027777777777</v>
      </c>
      <c r="C3133" s="10" t="s">
        <v>72</v>
      </c>
      <c r="D3133" s="10" t="s">
        <v>91</v>
      </c>
      <c r="E3133" s="13">
        <v>7.0</v>
      </c>
      <c r="F3133" s="16"/>
      <c r="H3133" s="10" t="s">
        <v>933</v>
      </c>
    </row>
    <row r="3134">
      <c r="A3134" s="20">
        <v>43887.0</v>
      </c>
      <c r="B3134" s="19">
        <v>0.16570601851851852</v>
      </c>
      <c r="C3134" s="10" t="s">
        <v>72</v>
      </c>
      <c r="D3134" s="10" t="s">
        <v>93</v>
      </c>
      <c r="E3134" s="13" t="s">
        <v>75</v>
      </c>
      <c r="F3134" s="13" t="s">
        <v>75</v>
      </c>
      <c r="J3134" s="10" t="s">
        <v>85</v>
      </c>
    </row>
    <row r="3135">
      <c r="A3135" s="20">
        <v>43887.0</v>
      </c>
      <c r="B3135" s="19">
        <v>0.16570601851851852</v>
      </c>
      <c r="C3135" s="10" t="s">
        <v>72</v>
      </c>
      <c r="D3135" s="10" t="s">
        <v>93</v>
      </c>
      <c r="E3135" s="13">
        <v>23.0</v>
      </c>
      <c r="F3135" s="13">
        <v>16.0</v>
      </c>
      <c r="J3135" s="10" t="s">
        <v>846</v>
      </c>
    </row>
    <row r="3136">
      <c r="A3136" s="20">
        <v>43887.0</v>
      </c>
      <c r="B3136" s="19">
        <v>0.16578703703703704</v>
      </c>
      <c r="C3136" s="10" t="s">
        <v>72</v>
      </c>
      <c r="D3136" s="10" t="s">
        <v>91</v>
      </c>
      <c r="E3136" s="13">
        <v>12.0</v>
      </c>
      <c r="F3136" s="16"/>
      <c r="H3136" s="10" t="s">
        <v>934</v>
      </c>
    </row>
    <row r="3137">
      <c r="A3137" s="20">
        <v>43887.0</v>
      </c>
      <c r="B3137" s="19">
        <v>0.16774305555555555</v>
      </c>
      <c r="C3137" s="10" t="s">
        <v>72</v>
      </c>
      <c r="D3137" s="10" t="s">
        <v>91</v>
      </c>
      <c r="E3137" s="13">
        <v>5.0</v>
      </c>
      <c r="F3137" s="16"/>
      <c r="H3137" s="10" t="s">
        <v>935</v>
      </c>
      <c r="J3137" s="10" t="s">
        <v>936</v>
      </c>
    </row>
    <row r="3138">
      <c r="A3138" s="20">
        <v>43887.0</v>
      </c>
      <c r="B3138" s="19">
        <v>0.1692013888888889</v>
      </c>
      <c r="C3138" s="10" t="s">
        <v>82</v>
      </c>
      <c r="D3138" s="10" t="s">
        <v>89</v>
      </c>
      <c r="E3138" s="13">
        <v>16.0</v>
      </c>
      <c r="F3138" s="13">
        <v>8.0</v>
      </c>
      <c r="J3138" s="10" t="s">
        <v>741</v>
      </c>
    </row>
    <row r="3139">
      <c r="A3139" s="20">
        <v>43887.0</v>
      </c>
      <c r="B3139" s="19">
        <v>0.16931712962962964</v>
      </c>
      <c r="C3139" s="10" t="s">
        <v>82</v>
      </c>
      <c r="D3139" s="10" t="s">
        <v>89</v>
      </c>
      <c r="E3139" s="13">
        <v>17.0</v>
      </c>
      <c r="F3139" s="13">
        <v>9.0</v>
      </c>
      <c r="J3139" s="10" t="s">
        <v>741</v>
      </c>
    </row>
    <row r="3140">
      <c r="A3140" s="20">
        <v>43887.0</v>
      </c>
      <c r="B3140" s="19">
        <v>0.16952546296296298</v>
      </c>
      <c r="C3140" s="10" t="s">
        <v>82</v>
      </c>
      <c r="D3140" s="10" t="s">
        <v>89</v>
      </c>
      <c r="E3140" s="13">
        <v>10.0</v>
      </c>
      <c r="F3140" s="13">
        <v>2.0</v>
      </c>
      <c r="J3140" s="10" t="s">
        <v>741</v>
      </c>
    </row>
    <row r="3141">
      <c r="A3141" s="20">
        <v>43887.0</v>
      </c>
      <c r="B3141" s="19">
        <v>0.1695949074074074</v>
      </c>
      <c r="C3141" s="10" t="s">
        <v>82</v>
      </c>
      <c r="D3141" s="10" t="s">
        <v>91</v>
      </c>
      <c r="E3141" s="13">
        <v>10.0</v>
      </c>
      <c r="F3141" s="16"/>
      <c r="H3141" s="10" t="s">
        <v>937</v>
      </c>
    </row>
    <row r="3142">
      <c r="A3142" s="20">
        <v>43887.0</v>
      </c>
      <c r="B3142" s="19">
        <v>0.17266203703703703</v>
      </c>
      <c r="C3142" s="10" t="s">
        <v>900</v>
      </c>
      <c r="D3142" s="10" t="s">
        <v>78</v>
      </c>
      <c r="E3142" s="13">
        <v>5.0</v>
      </c>
      <c r="F3142" s="13">
        <v>3.0</v>
      </c>
    </row>
    <row r="3143">
      <c r="A3143" s="20">
        <v>43887.0</v>
      </c>
      <c r="B3143" s="19">
        <v>0.17315972222222223</v>
      </c>
      <c r="C3143" s="10" t="s">
        <v>900</v>
      </c>
      <c r="D3143" s="10" t="s">
        <v>93</v>
      </c>
      <c r="E3143" s="13" t="s">
        <v>75</v>
      </c>
      <c r="F3143" s="13" t="s">
        <v>75</v>
      </c>
      <c r="J3143" s="10" t="s">
        <v>160</v>
      </c>
    </row>
    <row r="3144">
      <c r="A3144" s="20">
        <v>43887.0</v>
      </c>
      <c r="B3144" s="19">
        <v>0.17315972222222223</v>
      </c>
      <c r="C3144" s="10" t="s">
        <v>900</v>
      </c>
      <c r="D3144" s="10" t="s">
        <v>93</v>
      </c>
      <c r="E3144" s="13">
        <v>12.0</v>
      </c>
      <c r="F3144" s="13">
        <v>5.0</v>
      </c>
      <c r="J3144" s="10" t="s">
        <v>938</v>
      </c>
    </row>
    <row r="3145">
      <c r="A3145" s="20">
        <v>43887.0</v>
      </c>
      <c r="B3145" s="19">
        <v>0.17341435185185186</v>
      </c>
      <c r="C3145" s="10" t="s">
        <v>900</v>
      </c>
      <c r="D3145" s="10" t="s">
        <v>93</v>
      </c>
      <c r="E3145" s="13" t="s">
        <v>75</v>
      </c>
      <c r="F3145" s="13" t="s">
        <v>75</v>
      </c>
      <c r="J3145" s="10" t="s">
        <v>160</v>
      </c>
    </row>
    <row r="3146">
      <c r="A3146" s="20">
        <v>43887.0</v>
      </c>
      <c r="B3146" s="19">
        <v>0.17341435185185186</v>
      </c>
      <c r="C3146" s="10" t="s">
        <v>900</v>
      </c>
      <c r="D3146" s="10" t="s">
        <v>93</v>
      </c>
      <c r="E3146" s="13" t="s">
        <v>75</v>
      </c>
      <c r="F3146" s="13" t="s">
        <v>75</v>
      </c>
      <c r="J3146" s="10" t="s">
        <v>938</v>
      </c>
    </row>
    <row r="3147">
      <c r="A3147" s="20">
        <v>43887.0</v>
      </c>
      <c r="B3147" s="19">
        <v>0.1744212962962963</v>
      </c>
      <c r="C3147" s="10" t="s">
        <v>70</v>
      </c>
      <c r="D3147" s="10" t="s">
        <v>93</v>
      </c>
      <c r="E3147" s="13">
        <v>12.0</v>
      </c>
      <c r="F3147" s="13">
        <v>5.0</v>
      </c>
      <c r="J3147" s="10" t="s">
        <v>251</v>
      </c>
    </row>
    <row r="3148">
      <c r="A3148" s="20">
        <v>43887.0</v>
      </c>
      <c r="B3148" s="19">
        <v>0.17460648148148147</v>
      </c>
      <c r="C3148" s="10" t="s">
        <v>70</v>
      </c>
      <c r="D3148" s="10" t="s">
        <v>91</v>
      </c>
      <c r="E3148" s="13">
        <v>5.0</v>
      </c>
      <c r="F3148" s="16"/>
      <c r="H3148" s="10" t="s">
        <v>939</v>
      </c>
    </row>
    <row r="3149">
      <c r="A3149" s="20">
        <v>43887.0</v>
      </c>
      <c r="B3149" s="19">
        <v>0.1754050925925926</v>
      </c>
      <c r="C3149" s="10" t="s">
        <v>70</v>
      </c>
      <c r="D3149" s="10" t="s">
        <v>100</v>
      </c>
      <c r="E3149" s="13" t="s">
        <v>68</v>
      </c>
      <c r="F3149" s="13">
        <v>20.0</v>
      </c>
      <c r="H3149" s="10" t="s">
        <v>940</v>
      </c>
      <c r="J3149" s="10" t="s">
        <v>941</v>
      </c>
    </row>
    <row r="3150">
      <c r="A3150" s="20">
        <v>43887.0</v>
      </c>
      <c r="B3150" s="19">
        <v>0.1754050925925926</v>
      </c>
      <c r="C3150" s="10" t="s">
        <v>72</v>
      </c>
      <c r="D3150" s="10" t="s">
        <v>100</v>
      </c>
      <c r="E3150" s="13">
        <v>19.0</v>
      </c>
      <c r="F3150" s="13">
        <v>16.0</v>
      </c>
      <c r="H3150" s="10" t="s">
        <v>942</v>
      </c>
      <c r="J3150" s="10" t="s">
        <v>941</v>
      </c>
    </row>
    <row r="3151">
      <c r="A3151" s="20">
        <v>43887.0</v>
      </c>
      <c r="B3151" s="19">
        <v>0.1754050925925926</v>
      </c>
      <c r="C3151" s="10" t="s">
        <v>74</v>
      </c>
      <c r="D3151" s="10" t="s">
        <v>100</v>
      </c>
      <c r="E3151" s="13">
        <v>11.0</v>
      </c>
      <c r="F3151" s="13">
        <v>4.0</v>
      </c>
      <c r="J3151" s="10" t="s">
        <v>941</v>
      </c>
    </row>
    <row r="3152">
      <c r="A3152" s="20">
        <v>43887.0</v>
      </c>
      <c r="B3152" s="19">
        <v>0.1754050925925926</v>
      </c>
      <c r="C3152" s="10" t="s">
        <v>74</v>
      </c>
      <c r="D3152" s="10" t="s">
        <v>100</v>
      </c>
      <c r="E3152" s="13" t="s">
        <v>75</v>
      </c>
      <c r="F3152" s="13" t="s">
        <v>75</v>
      </c>
      <c r="H3152" s="10" t="s">
        <v>943</v>
      </c>
      <c r="J3152" s="10" t="s">
        <v>944</v>
      </c>
    </row>
    <row r="3153">
      <c r="A3153" s="20">
        <v>43887.0</v>
      </c>
      <c r="B3153" s="19">
        <v>0.1764814814814815</v>
      </c>
      <c r="C3153" s="10" t="s">
        <v>74</v>
      </c>
      <c r="D3153" s="10" t="s">
        <v>217</v>
      </c>
      <c r="E3153" s="13">
        <v>12.0</v>
      </c>
      <c r="F3153" s="13">
        <v>5.0</v>
      </c>
    </row>
    <row r="3154">
      <c r="A3154" s="20">
        <v>43887.0</v>
      </c>
      <c r="B3154" s="19">
        <v>0.1769212962962963</v>
      </c>
      <c r="C3154" s="10" t="s">
        <v>74</v>
      </c>
      <c r="D3154" s="10" t="s">
        <v>209</v>
      </c>
      <c r="E3154" s="13">
        <v>3.0</v>
      </c>
      <c r="F3154" s="13">
        <v>3.0</v>
      </c>
    </row>
    <row r="3155">
      <c r="A3155" s="20">
        <v>43887.0</v>
      </c>
      <c r="B3155" s="19">
        <v>0.17738425925925927</v>
      </c>
      <c r="C3155" s="10" t="s">
        <v>74</v>
      </c>
      <c r="D3155" s="10" t="s">
        <v>125</v>
      </c>
      <c r="E3155" s="13">
        <v>29.0</v>
      </c>
      <c r="F3155" s="13">
        <v>19.0</v>
      </c>
    </row>
    <row r="3156">
      <c r="A3156" s="20">
        <v>43887.0</v>
      </c>
      <c r="B3156" s="19">
        <v>0.1777662037037037</v>
      </c>
      <c r="C3156" s="10" t="s">
        <v>70</v>
      </c>
      <c r="D3156" s="10" t="s">
        <v>93</v>
      </c>
      <c r="E3156" s="13" t="s">
        <v>68</v>
      </c>
      <c r="F3156" s="13">
        <v>20.0</v>
      </c>
      <c r="G3156" s="10" t="s">
        <v>137</v>
      </c>
      <c r="J3156" s="10" t="s">
        <v>148</v>
      </c>
    </row>
    <row r="3157">
      <c r="A3157" s="20">
        <v>43887.0</v>
      </c>
      <c r="B3157" s="19">
        <v>0.17788194444444444</v>
      </c>
      <c r="C3157" s="10" t="s">
        <v>70</v>
      </c>
      <c r="D3157" s="10" t="s">
        <v>91</v>
      </c>
      <c r="E3157" s="13">
        <v>10.0</v>
      </c>
      <c r="F3157" s="16"/>
      <c r="H3157" s="10" t="s">
        <v>945</v>
      </c>
    </row>
    <row r="3158">
      <c r="A3158" s="20">
        <v>43887.0</v>
      </c>
      <c r="B3158" s="19">
        <v>0.17803240740740742</v>
      </c>
      <c r="C3158" s="10" t="s">
        <v>70</v>
      </c>
      <c r="D3158" s="10" t="s">
        <v>93</v>
      </c>
      <c r="E3158" s="13">
        <v>21.0</v>
      </c>
      <c r="F3158" s="13">
        <v>14.0</v>
      </c>
      <c r="J3158" s="10" t="s">
        <v>148</v>
      </c>
    </row>
    <row r="3159">
      <c r="A3159" s="20">
        <v>43887.0</v>
      </c>
      <c r="B3159" s="19">
        <v>0.17822916666666666</v>
      </c>
      <c r="C3159" s="10" t="s">
        <v>82</v>
      </c>
      <c r="D3159" s="10" t="s">
        <v>166</v>
      </c>
      <c r="E3159" s="13">
        <v>22.0</v>
      </c>
      <c r="F3159" s="13">
        <v>16.0</v>
      </c>
    </row>
    <row r="3160">
      <c r="A3160" s="20">
        <v>43887.0</v>
      </c>
      <c r="B3160" s="19">
        <v>0.17866898148148147</v>
      </c>
      <c r="C3160" s="10" t="s">
        <v>70</v>
      </c>
      <c r="D3160" s="10" t="s">
        <v>91</v>
      </c>
      <c r="E3160" s="13">
        <v>11.0</v>
      </c>
      <c r="F3160" s="16"/>
      <c r="H3160" s="10" t="s">
        <v>946</v>
      </c>
      <c r="I3160" s="10">
        <v>1.0</v>
      </c>
    </row>
    <row r="3161">
      <c r="A3161" s="20">
        <v>43887.0</v>
      </c>
      <c r="B3161" s="19">
        <v>0.17927083333333332</v>
      </c>
      <c r="C3161" s="10" t="s">
        <v>70</v>
      </c>
      <c r="D3161" s="10" t="s">
        <v>78</v>
      </c>
      <c r="E3161" s="13">
        <v>14.0</v>
      </c>
      <c r="F3161" s="13">
        <v>7.0</v>
      </c>
    </row>
    <row r="3162">
      <c r="A3162" s="20">
        <v>43887.0</v>
      </c>
      <c r="B3162" s="19">
        <v>0.18024305555555556</v>
      </c>
      <c r="C3162" s="10" t="s">
        <v>72</v>
      </c>
      <c r="D3162" s="10" t="s">
        <v>166</v>
      </c>
      <c r="E3162" s="13">
        <v>25.0</v>
      </c>
      <c r="F3162" s="13">
        <v>19.0</v>
      </c>
      <c r="J3162" s="10" t="s">
        <v>347</v>
      </c>
    </row>
    <row r="3163">
      <c r="A3163" s="20">
        <v>43887.0</v>
      </c>
      <c r="B3163" s="19">
        <v>0.18024305555555556</v>
      </c>
      <c r="C3163" s="10" t="s">
        <v>70</v>
      </c>
      <c r="D3163" s="10" t="s">
        <v>166</v>
      </c>
      <c r="E3163" s="13">
        <v>21.0</v>
      </c>
      <c r="F3163" s="13">
        <v>18.0</v>
      </c>
      <c r="J3163" s="10" t="s">
        <v>347</v>
      </c>
    </row>
    <row r="3164">
      <c r="A3164" s="20">
        <v>43887.0</v>
      </c>
      <c r="B3164" s="19">
        <v>0.1809375</v>
      </c>
      <c r="C3164" s="10" t="s">
        <v>72</v>
      </c>
      <c r="D3164" s="10" t="s">
        <v>78</v>
      </c>
      <c r="E3164" s="13">
        <v>10.0</v>
      </c>
      <c r="F3164" s="13">
        <v>4.0</v>
      </c>
    </row>
    <row r="3165">
      <c r="A3165" s="20">
        <v>43887.0</v>
      </c>
      <c r="B3165" s="19">
        <v>0.18118055555555557</v>
      </c>
      <c r="C3165" s="10" t="s">
        <v>72</v>
      </c>
      <c r="D3165" s="10" t="s">
        <v>93</v>
      </c>
      <c r="E3165" s="13" t="s">
        <v>68</v>
      </c>
      <c r="F3165" s="13">
        <v>20.0</v>
      </c>
      <c r="G3165" s="10" t="s">
        <v>137</v>
      </c>
      <c r="J3165" s="10" t="s">
        <v>842</v>
      </c>
    </row>
    <row r="3166">
      <c r="A3166" s="20">
        <v>43887.0</v>
      </c>
      <c r="B3166" s="19">
        <v>0.18140046296296297</v>
      </c>
      <c r="C3166" s="10" t="s">
        <v>72</v>
      </c>
      <c r="D3166" s="10" t="s">
        <v>91</v>
      </c>
      <c r="E3166" s="13">
        <v>18.0</v>
      </c>
      <c r="F3166" s="16"/>
      <c r="H3166" s="10" t="s">
        <v>947</v>
      </c>
    </row>
    <row r="3167">
      <c r="A3167" s="20">
        <v>43887.0</v>
      </c>
      <c r="B3167" s="19">
        <v>0.18153935185185185</v>
      </c>
      <c r="C3167" s="10" t="s">
        <v>72</v>
      </c>
      <c r="D3167" s="10" t="s">
        <v>93</v>
      </c>
      <c r="E3167" s="13">
        <v>10.0</v>
      </c>
      <c r="F3167" s="13">
        <v>3.0</v>
      </c>
      <c r="J3167" s="10" t="s">
        <v>842</v>
      </c>
    </row>
    <row r="3168">
      <c r="A3168" s="20">
        <v>43887.0</v>
      </c>
      <c r="B3168" s="19">
        <v>0.18158564814814815</v>
      </c>
      <c r="C3168" s="10" t="s">
        <v>72</v>
      </c>
      <c r="D3168" s="10" t="s">
        <v>93</v>
      </c>
      <c r="E3168" s="13">
        <v>10.0</v>
      </c>
      <c r="F3168" s="13">
        <v>3.0</v>
      </c>
      <c r="J3168" s="10" t="s">
        <v>136</v>
      </c>
    </row>
    <row r="3169">
      <c r="A3169" s="20">
        <v>43887.0</v>
      </c>
      <c r="B3169" s="19">
        <v>0.18216435185185184</v>
      </c>
      <c r="C3169" s="10" t="s">
        <v>72</v>
      </c>
      <c r="D3169" s="10" t="s">
        <v>91</v>
      </c>
      <c r="E3169" s="13">
        <v>4.0</v>
      </c>
      <c r="F3169" s="16"/>
      <c r="H3169" s="10" t="s">
        <v>396</v>
      </c>
      <c r="J3169" s="10" t="s">
        <v>948</v>
      </c>
    </row>
    <row r="3170">
      <c r="A3170" s="20">
        <v>43887.0</v>
      </c>
      <c r="B3170" s="19">
        <v>0.1829050925925926</v>
      </c>
      <c r="C3170" s="10" t="s">
        <v>70</v>
      </c>
      <c r="D3170" s="10" t="s">
        <v>93</v>
      </c>
      <c r="E3170" s="13">
        <v>14.0</v>
      </c>
      <c r="F3170" s="13">
        <v>7.0</v>
      </c>
      <c r="J3170" s="10" t="s">
        <v>798</v>
      </c>
    </row>
    <row r="3171">
      <c r="A3171" s="20">
        <v>43887.0</v>
      </c>
      <c r="B3171" s="19">
        <v>0.18652777777777776</v>
      </c>
      <c r="C3171" s="10" t="s">
        <v>900</v>
      </c>
      <c r="D3171" s="10" t="s">
        <v>127</v>
      </c>
      <c r="E3171" s="13">
        <v>11.0</v>
      </c>
      <c r="F3171" s="16"/>
    </row>
    <row r="3172">
      <c r="A3172" s="20">
        <v>43887.0</v>
      </c>
      <c r="B3172" s="19">
        <v>0.18748842592592593</v>
      </c>
      <c r="C3172" s="10" t="s">
        <v>74</v>
      </c>
      <c r="D3172" s="10" t="s">
        <v>217</v>
      </c>
      <c r="E3172" s="13" t="s">
        <v>88</v>
      </c>
      <c r="F3172" s="13">
        <v>1.0</v>
      </c>
    </row>
    <row r="3173">
      <c r="A3173" s="20">
        <v>43887.0</v>
      </c>
      <c r="B3173" s="19">
        <v>0.18864583333333335</v>
      </c>
      <c r="C3173" s="10" t="s">
        <v>70</v>
      </c>
      <c r="D3173" s="10" t="s">
        <v>91</v>
      </c>
      <c r="E3173" s="13">
        <v>4.0</v>
      </c>
      <c r="F3173" s="16"/>
      <c r="H3173" s="10" t="s">
        <v>949</v>
      </c>
    </row>
    <row r="3174">
      <c r="A3174" s="20">
        <v>43887.0</v>
      </c>
      <c r="B3174" s="19">
        <v>0.18877314814814813</v>
      </c>
      <c r="C3174" s="10" t="s">
        <v>70</v>
      </c>
      <c r="D3174" s="10" t="s">
        <v>93</v>
      </c>
      <c r="E3174" s="13">
        <v>12.0</v>
      </c>
      <c r="F3174" s="13">
        <v>5.0</v>
      </c>
      <c r="J3174" s="10" t="s">
        <v>148</v>
      </c>
    </row>
    <row r="3175">
      <c r="A3175" s="20">
        <v>43887.0</v>
      </c>
      <c r="B3175" s="19">
        <v>0.1889236111111111</v>
      </c>
      <c r="C3175" s="10" t="s">
        <v>70</v>
      </c>
      <c r="D3175" s="10" t="s">
        <v>93</v>
      </c>
      <c r="E3175" s="13">
        <v>18.0</v>
      </c>
      <c r="F3175" s="13">
        <v>11.0</v>
      </c>
      <c r="J3175" s="10" t="s">
        <v>148</v>
      </c>
    </row>
    <row r="3176">
      <c r="A3176" s="20">
        <v>43887.0</v>
      </c>
      <c r="B3176" s="19">
        <v>0.1890162037037037</v>
      </c>
      <c r="C3176" s="10" t="s">
        <v>70</v>
      </c>
      <c r="D3176" s="10" t="s">
        <v>91</v>
      </c>
      <c r="E3176" s="13">
        <v>6.0</v>
      </c>
      <c r="F3176" s="16"/>
      <c r="H3176" s="10" t="s">
        <v>950</v>
      </c>
    </row>
    <row r="3177">
      <c r="A3177" s="20">
        <v>43887.0</v>
      </c>
      <c r="B3177" s="19">
        <v>0.1907523148148148</v>
      </c>
      <c r="C3177" s="10" t="s">
        <v>70</v>
      </c>
      <c r="D3177" s="10" t="s">
        <v>91</v>
      </c>
      <c r="E3177" s="13">
        <v>4.0</v>
      </c>
      <c r="F3177" s="16"/>
      <c r="H3177" s="10" t="s">
        <v>949</v>
      </c>
    </row>
    <row r="3178">
      <c r="A3178" s="20">
        <v>43888.0</v>
      </c>
      <c r="B3178" s="19">
        <v>0.03664351851851852</v>
      </c>
      <c r="C3178" s="10" t="s">
        <v>900</v>
      </c>
      <c r="D3178" s="10" t="s">
        <v>67</v>
      </c>
      <c r="E3178" s="13">
        <v>13.0</v>
      </c>
      <c r="F3178" s="13">
        <v>11.0</v>
      </c>
    </row>
    <row r="3179">
      <c r="A3179" s="20">
        <v>43888.0</v>
      </c>
      <c r="B3179" s="19">
        <v>0.03758101851851852</v>
      </c>
      <c r="C3179" s="10" t="s">
        <v>74</v>
      </c>
      <c r="D3179" s="10" t="s">
        <v>128</v>
      </c>
      <c r="E3179" s="13" t="s">
        <v>951</v>
      </c>
      <c r="F3179" s="13">
        <v>12.0</v>
      </c>
    </row>
    <row r="3180">
      <c r="A3180" s="20">
        <v>43888.0</v>
      </c>
      <c r="B3180" s="19">
        <v>0.0412037037037037</v>
      </c>
      <c r="C3180" s="10" t="s">
        <v>900</v>
      </c>
      <c r="D3180" s="10" t="s">
        <v>67</v>
      </c>
      <c r="E3180" s="13">
        <v>19.0</v>
      </c>
      <c r="F3180" s="13">
        <v>17.0</v>
      </c>
    </row>
    <row r="3181">
      <c r="A3181" s="20">
        <v>43888.0</v>
      </c>
      <c r="B3181" s="19">
        <v>0.0419212962962963</v>
      </c>
      <c r="C3181" s="10" t="s">
        <v>900</v>
      </c>
      <c r="D3181" s="10" t="s">
        <v>67</v>
      </c>
      <c r="E3181" s="13">
        <v>15.0</v>
      </c>
      <c r="F3181" s="13">
        <v>13.0</v>
      </c>
    </row>
    <row r="3182">
      <c r="A3182" s="20">
        <v>43888.0</v>
      </c>
      <c r="B3182" s="19">
        <v>0.042650462962962966</v>
      </c>
      <c r="C3182" s="10" t="s">
        <v>70</v>
      </c>
      <c r="D3182" s="10" t="s">
        <v>67</v>
      </c>
      <c r="E3182" s="13">
        <v>6.0</v>
      </c>
      <c r="F3182" s="13">
        <v>3.0</v>
      </c>
    </row>
    <row r="3183">
      <c r="A3183" s="20">
        <v>43888.0</v>
      </c>
      <c r="B3183" s="19">
        <v>0.043402777777777776</v>
      </c>
      <c r="C3183" s="10" t="s">
        <v>74</v>
      </c>
      <c r="D3183" s="10" t="s">
        <v>67</v>
      </c>
      <c r="E3183" s="13" t="s">
        <v>753</v>
      </c>
      <c r="F3183" s="13">
        <v>4.0</v>
      </c>
    </row>
    <row r="3184">
      <c r="A3184" s="20">
        <v>43888.0</v>
      </c>
      <c r="B3184" s="19">
        <v>0.043402777777777776</v>
      </c>
      <c r="C3184" s="10" t="s">
        <v>82</v>
      </c>
      <c r="D3184" s="10" t="s">
        <v>67</v>
      </c>
      <c r="E3184" s="13" t="s">
        <v>75</v>
      </c>
      <c r="F3184" s="13" t="s">
        <v>75</v>
      </c>
    </row>
    <row r="3185">
      <c r="A3185" s="20">
        <v>43888.0</v>
      </c>
      <c r="B3185" s="19">
        <v>0.043784722222222225</v>
      </c>
      <c r="C3185" s="10" t="s">
        <v>74</v>
      </c>
      <c r="D3185" s="10" t="s">
        <v>81</v>
      </c>
      <c r="E3185" s="13">
        <v>4.0</v>
      </c>
      <c r="F3185" s="13">
        <v>2.0</v>
      </c>
      <c r="J3185" s="10" t="s">
        <v>85</v>
      </c>
    </row>
    <row r="3186">
      <c r="A3186" s="20">
        <v>43888.0</v>
      </c>
      <c r="B3186" s="19">
        <v>0.043784722222222225</v>
      </c>
      <c r="C3186" s="10" t="s">
        <v>74</v>
      </c>
      <c r="D3186" s="10" t="s">
        <v>81</v>
      </c>
      <c r="E3186" s="13">
        <v>4.0</v>
      </c>
      <c r="F3186" s="13">
        <v>2.0</v>
      </c>
    </row>
    <row r="3187">
      <c r="A3187" s="20">
        <v>43888.0</v>
      </c>
      <c r="B3187" s="19">
        <v>0.04414351851851852</v>
      </c>
      <c r="C3187" s="10" t="s">
        <v>900</v>
      </c>
      <c r="D3187" s="10" t="s">
        <v>81</v>
      </c>
      <c r="E3187" s="13" t="s">
        <v>75</v>
      </c>
      <c r="F3187" s="13" t="s">
        <v>75</v>
      </c>
      <c r="J3187" s="10" t="s">
        <v>85</v>
      </c>
    </row>
    <row r="3188">
      <c r="A3188" s="20">
        <v>43888.0</v>
      </c>
      <c r="B3188" s="19">
        <v>0.04414351851851852</v>
      </c>
      <c r="C3188" s="10" t="s">
        <v>900</v>
      </c>
      <c r="D3188" s="10" t="s">
        <v>81</v>
      </c>
      <c r="E3188" s="13">
        <v>15.0</v>
      </c>
      <c r="F3188" s="13">
        <v>8.0</v>
      </c>
    </row>
    <row r="3189">
      <c r="A3189" s="20">
        <v>43888.0</v>
      </c>
      <c r="B3189" s="19">
        <v>0.04421296296296296</v>
      </c>
      <c r="C3189" s="10" t="s">
        <v>82</v>
      </c>
      <c r="D3189" s="10" t="s">
        <v>81</v>
      </c>
      <c r="E3189" s="13" t="s">
        <v>75</v>
      </c>
      <c r="F3189" s="13" t="s">
        <v>75</v>
      </c>
      <c r="J3189" s="10" t="s">
        <v>85</v>
      </c>
    </row>
    <row r="3190">
      <c r="A3190" s="20">
        <v>43888.0</v>
      </c>
      <c r="B3190" s="19">
        <v>0.04421296296296296</v>
      </c>
      <c r="C3190" s="10" t="s">
        <v>82</v>
      </c>
      <c r="D3190" s="10" t="s">
        <v>81</v>
      </c>
      <c r="E3190" s="13">
        <v>21.0</v>
      </c>
      <c r="F3190" s="13">
        <v>19.0</v>
      </c>
    </row>
    <row r="3191">
      <c r="A3191" s="20">
        <v>43888.0</v>
      </c>
      <c r="B3191" s="19">
        <v>0.04429398148148148</v>
      </c>
      <c r="C3191" s="10" t="s">
        <v>70</v>
      </c>
      <c r="D3191" s="10" t="s">
        <v>81</v>
      </c>
      <c r="E3191" s="13" t="s">
        <v>75</v>
      </c>
      <c r="F3191" s="13" t="s">
        <v>75</v>
      </c>
      <c r="J3191" s="10" t="s">
        <v>85</v>
      </c>
    </row>
    <row r="3192">
      <c r="A3192" s="20">
        <v>43888.0</v>
      </c>
      <c r="B3192" s="19">
        <v>0.04429398148148148</v>
      </c>
      <c r="C3192" s="10" t="s">
        <v>70</v>
      </c>
      <c r="D3192" s="10" t="s">
        <v>81</v>
      </c>
      <c r="E3192" s="13">
        <v>12.0</v>
      </c>
      <c r="F3192" s="13">
        <v>9.0</v>
      </c>
    </row>
    <row r="3193">
      <c r="A3193" s="20">
        <v>43888.0</v>
      </c>
      <c r="B3193" s="19">
        <v>0.044328703703703703</v>
      </c>
      <c r="C3193" s="10" t="s">
        <v>952</v>
      </c>
      <c r="D3193" s="10" t="s">
        <v>81</v>
      </c>
      <c r="E3193" s="13" t="s">
        <v>75</v>
      </c>
      <c r="F3193" s="13" t="s">
        <v>75</v>
      </c>
      <c r="J3193" s="10" t="s">
        <v>85</v>
      </c>
    </row>
    <row r="3194">
      <c r="A3194" s="20">
        <v>43888.0</v>
      </c>
      <c r="B3194" s="19">
        <v>0.044328703703703703</v>
      </c>
      <c r="C3194" s="10" t="s">
        <v>952</v>
      </c>
      <c r="D3194" s="10" t="s">
        <v>81</v>
      </c>
      <c r="E3194" s="13">
        <v>21.0</v>
      </c>
      <c r="F3194" s="13">
        <v>18.0</v>
      </c>
    </row>
    <row r="3195">
      <c r="A3195" s="20">
        <v>43888.0</v>
      </c>
      <c r="B3195" s="19">
        <v>0.05412037037037037</v>
      </c>
      <c r="C3195" s="10" t="s">
        <v>900</v>
      </c>
      <c r="D3195" s="10" t="s">
        <v>125</v>
      </c>
      <c r="E3195" s="13">
        <v>19.0</v>
      </c>
      <c r="F3195" s="16"/>
      <c r="J3195" s="10" t="s">
        <v>953</v>
      </c>
    </row>
    <row r="3196">
      <c r="A3196" s="20">
        <v>43888.0</v>
      </c>
      <c r="B3196" s="19">
        <v>0.05412037037037037</v>
      </c>
      <c r="C3196" s="10" t="s">
        <v>70</v>
      </c>
      <c r="D3196" s="10" t="s">
        <v>125</v>
      </c>
      <c r="E3196" s="13">
        <v>21.0</v>
      </c>
      <c r="F3196" s="13">
        <v>14.0</v>
      </c>
      <c r="J3196" s="10" t="s">
        <v>953</v>
      </c>
    </row>
    <row r="3197">
      <c r="A3197" s="20">
        <v>43888.0</v>
      </c>
      <c r="B3197" s="19">
        <v>0.06958333333333333</v>
      </c>
      <c r="C3197" s="10" t="s">
        <v>900</v>
      </c>
      <c r="D3197" s="10" t="s">
        <v>71</v>
      </c>
      <c r="E3197" s="13" t="s">
        <v>88</v>
      </c>
      <c r="F3197" s="13">
        <v>1.0</v>
      </c>
    </row>
    <row r="3198">
      <c r="A3198" s="20">
        <v>43888.0</v>
      </c>
      <c r="B3198" s="19">
        <v>0.07015046296296296</v>
      </c>
      <c r="C3198" s="10" t="s">
        <v>900</v>
      </c>
      <c r="D3198" s="10" t="s">
        <v>80</v>
      </c>
      <c r="E3198" s="13">
        <v>19.0</v>
      </c>
      <c r="F3198" s="16"/>
    </row>
    <row r="3199">
      <c r="A3199" s="20">
        <v>43888.0</v>
      </c>
      <c r="B3199" s="19">
        <v>0.07260416666666666</v>
      </c>
      <c r="C3199" s="10" t="s">
        <v>952</v>
      </c>
      <c r="D3199" s="10" t="s">
        <v>320</v>
      </c>
      <c r="E3199" s="13">
        <v>14.0</v>
      </c>
      <c r="F3199" s="13">
        <v>10.0</v>
      </c>
    </row>
    <row r="3200">
      <c r="A3200" s="20">
        <v>43888.0</v>
      </c>
      <c r="B3200" s="19">
        <v>0.07324074074074075</v>
      </c>
      <c r="C3200" s="10" t="s">
        <v>82</v>
      </c>
      <c r="D3200" s="10" t="s">
        <v>320</v>
      </c>
      <c r="E3200" s="13">
        <v>19.0</v>
      </c>
      <c r="F3200" s="13">
        <v>16.0</v>
      </c>
    </row>
    <row r="3201">
      <c r="A3201" s="20">
        <v>43888.0</v>
      </c>
      <c r="B3201" s="19">
        <v>0.07364583333333333</v>
      </c>
      <c r="C3201" s="10" t="s">
        <v>900</v>
      </c>
      <c r="D3201" s="10" t="s">
        <v>320</v>
      </c>
      <c r="E3201" s="13">
        <v>9.0</v>
      </c>
      <c r="F3201" s="13">
        <v>7.0</v>
      </c>
    </row>
    <row r="3202">
      <c r="A3202" s="20">
        <v>43888.0</v>
      </c>
      <c r="B3202" s="19">
        <v>0.09030092592592592</v>
      </c>
      <c r="C3202" s="10" t="s">
        <v>900</v>
      </c>
      <c r="D3202" s="10" t="s">
        <v>71</v>
      </c>
      <c r="E3202" s="13">
        <v>8.0</v>
      </c>
      <c r="F3202" s="16"/>
    </row>
    <row r="3203">
      <c r="A3203" s="20">
        <v>43888.0</v>
      </c>
      <c r="B3203" s="19">
        <v>0.09494212962962963</v>
      </c>
      <c r="C3203" s="10" t="s">
        <v>900</v>
      </c>
      <c r="D3203" s="10" t="s">
        <v>365</v>
      </c>
      <c r="E3203" s="13">
        <v>17.0</v>
      </c>
      <c r="F3203" s="16"/>
    </row>
    <row r="3204">
      <c r="A3204" s="20">
        <v>43888.0</v>
      </c>
      <c r="B3204" s="19">
        <v>0.09497685185185185</v>
      </c>
      <c r="C3204" s="10" t="s">
        <v>82</v>
      </c>
      <c r="D3204" s="10" t="s">
        <v>365</v>
      </c>
      <c r="E3204" s="13" t="s">
        <v>88</v>
      </c>
      <c r="F3204" s="13">
        <v>1.0</v>
      </c>
    </row>
    <row r="3205">
      <c r="A3205" s="20">
        <v>43888.0</v>
      </c>
      <c r="B3205" s="19">
        <v>0.09680555555555556</v>
      </c>
      <c r="C3205" s="10" t="s">
        <v>952</v>
      </c>
      <c r="D3205" s="10" t="s">
        <v>130</v>
      </c>
      <c r="E3205" s="13">
        <v>8.0</v>
      </c>
      <c r="F3205" s="13">
        <v>6.0</v>
      </c>
    </row>
    <row r="3206">
      <c r="A3206" s="20">
        <v>43888.0</v>
      </c>
      <c r="B3206" s="19">
        <v>0.09775462962962964</v>
      </c>
      <c r="C3206" s="10" t="s">
        <v>952</v>
      </c>
      <c r="D3206" s="10" t="s">
        <v>67</v>
      </c>
      <c r="E3206" s="13">
        <v>8.0</v>
      </c>
      <c r="F3206" s="13">
        <v>4.0</v>
      </c>
    </row>
    <row r="3207">
      <c r="A3207" s="20">
        <v>43888.0</v>
      </c>
      <c r="B3207" s="19">
        <v>0.09813657407407407</v>
      </c>
      <c r="C3207" s="10" t="s">
        <v>952</v>
      </c>
      <c r="D3207" s="10" t="s">
        <v>126</v>
      </c>
      <c r="E3207" s="13">
        <v>19.0</v>
      </c>
      <c r="F3207" s="13">
        <v>12.0</v>
      </c>
    </row>
    <row r="3208">
      <c r="A3208" s="20">
        <v>43888.0</v>
      </c>
      <c r="B3208" s="19">
        <v>0.10401620370370371</v>
      </c>
      <c r="C3208" s="10" t="s">
        <v>82</v>
      </c>
      <c r="D3208" s="10" t="s">
        <v>127</v>
      </c>
      <c r="E3208" s="13">
        <v>5.0</v>
      </c>
      <c r="F3208" s="13">
        <v>2.0</v>
      </c>
    </row>
    <row r="3209">
      <c r="A3209" s="20">
        <v>43888.0</v>
      </c>
      <c r="B3209" s="19">
        <v>0.10493055555555555</v>
      </c>
      <c r="C3209" s="10" t="s">
        <v>70</v>
      </c>
      <c r="D3209" s="10" t="s">
        <v>67</v>
      </c>
      <c r="E3209" s="13">
        <v>21.0</v>
      </c>
      <c r="F3209" s="13">
        <v>18.0</v>
      </c>
    </row>
    <row r="3210">
      <c r="A3210" s="20">
        <v>43888.0</v>
      </c>
      <c r="B3210" s="19">
        <v>0.1100462962962963</v>
      </c>
      <c r="C3210" s="10" t="s">
        <v>70</v>
      </c>
      <c r="D3210" s="10" t="s">
        <v>71</v>
      </c>
      <c r="E3210" s="13">
        <v>25.0</v>
      </c>
      <c r="F3210" s="13">
        <v>19.0</v>
      </c>
    </row>
    <row r="3211">
      <c r="A3211" s="20">
        <v>43888.0</v>
      </c>
      <c r="B3211" s="19">
        <v>0.11159722222222222</v>
      </c>
      <c r="C3211" s="10" t="s">
        <v>900</v>
      </c>
      <c r="D3211" s="10" t="s">
        <v>127</v>
      </c>
      <c r="E3211" s="13" t="s">
        <v>75</v>
      </c>
      <c r="F3211" s="13" t="s">
        <v>75</v>
      </c>
      <c r="J3211" s="10" t="s">
        <v>85</v>
      </c>
    </row>
    <row r="3212">
      <c r="A3212" s="20">
        <v>43888.0</v>
      </c>
      <c r="B3212" s="19">
        <v>0.11159722222222222</v>
      </c>
      <c r="C3212" s="10" t="s">
        <v>900</v>
      </c>
      <c r="D3212" s="10" t="s">
        <v>127</v>
      </c>
      <c r="E3212" s="13">
        <v>12.0</v>
      </c>
      <c r="F3212" s="16"/>
    </row>
    <row r="3213">
      <c r="A3213" s="20">
        <v>43888.0</v>
      </c>
      <c r="B3213" s="19">
        <v>0.1191087962962963</v>
      </c>
      <c r="C3213" s="10" t="s">
        <v>82</v>
      </c>
      <c r="D3213" s="10" t="s">
        <v>67</v>
      </c>
      <c r="E3213" s="13">
        <v>14.0</v>
      </c>
      <c r="F3213" s="13">
        <v>11.0</v>
      </c>
    </row>
    <row r="3214">
      <c r="A3214" s="20">
        <v>43888.0</v>
      </c>
      <c r="B3214" s="19">
        <v>0.11972222222222222</v>
      </c>
      <c r="C3214" s="10" t="s">
        <v>900</v>
      </c>
      <c r="D3214" s="10" t="s">
        <v>73</v>
      </c>
      <c r="E3214" s="13">
        <v>18.0</v>
      </c>
      <c r="F3214" s="16"/>
    </row>
    <row r="3215">
      <c r="A3215" s="20">
        <v>43888.0</v>
      </c>
      <c r="B3215" s="19">
        <v>0.11979166666666667</v>
      </c>
      <c r="C3215" s="10" t="s">
        <v>70</v>
      </c>
      <c r="D3215" s="10" t="s">
        <v>67</v>
      </c>
      <c r="E3215" s="13">
        <v>9.0</v>
      </c>
      <c r="F3215" s="13">
        <v>6.0</v>
      </c>
    </row>
    <row r="3216">
      <c r="A3216" s="20">
        <v>43888.0</v>
      </c>
      <c r="B3216" s="19">
        <v>0.12109953703703703</v>
      </c>
      <c r="C3216" s="10" t="s">
        <v>900</v>
      </c>
      <c r="D3216" s="10" t="s">
        <v>154</v>
      </c>
      <c r="E3216" s="13">
        <v>18.0</v>
      </c>
      <c r="F3216" s="16"/>
    </row>
    <row r="3217">
      <c r="A3217" s="20">
        <v>43888.0</v>
      </c>
      <c r="B3217" s="19">
        <v>0.12284722222222222</v>
      </c>
      <c r="C3217" s="10" t="s">
        <v>82</v>
      </c>
      <c r="D3217" s="10" t="s">
        <v>125</v>
      </c>
      <c r="E3217" s="13">
        <v>4.0</v>
      </c>
      <c r="F3217" s="13">
        <v>3.0</v>
      </c>
    </row>
    <row r="3218">
      <c r="A3218" s="20">
        <v>43888.0</v>
      </c>
      <c r="B3218" s="19">
        <v>0.12284722222222222</v>
      </c>
      <c r="C3218" s="10" t="s">
        <v>900</v>
      </c>
      <c r="D3218" s="10" t="s">
        <v>125</v>
      </c>
      <c r="E3218" s="13">
        <v>14.0</v>
      </c>
      <c r="F3218" s="16"/>
    </row>
    <row r="3219">
      <c r="A3219" s="20">
        <v>43888.0</v>
      </c>
      <c r="B3219" s="19">
        <v>0.12284722222222222</v>
      </c>
      <c r="C3219" s="10" t="s">
        <v>74</v>
      </c>
      <c r="D3219" s="10" t="s">
        <v>125</v>
      </c>
      <c r="E3219" s="13">
        <v>25.0</v>
      </c>
      <c r="F3219" s="13">
        <v>15.0</v>
      </c>
    </row>
    <row r="3220">
      <c r="A3220" s="20">
        <v>43888.0</v>
      </c>
      <c r="B3220" s="19">
        <v>0.12284722222222222</v>
      </c>
      <c r="C3220" s="10" t="s">
        <v>70</v>
      </c>
      <c r="D3220" s="10" t="s">
        <v>125</v>
      </c>
      <c r="E3220" s="13">
        <v>17.0</v>
      </c>
      <c r="F3220" s="13">
        <v>10.0</v>
      </c>
    </row>
    <row r="3221">
      <c r="A3221" s="20">
        <v>43888.0</v>
      </c>
      <c r="B3221" s="19">
        <v>0.12284722222222222</v>
      </c>
      <c r="C3221" s="10" t="s">
        <v>952</v>
      </c>
      <c r="D3221" s="10" t="s">
        <v>125</v>
      </c>
      <c r="E3221" s="13">
        <v>14.0</v>
      </c>
      <c r="F3221" s="13">
        <v>12.0</v>
      </c>
    </row>
    <row r="3222">
      <c r="A3222" s="20">
        <v>43888.0</v>
      </c>
      <c r="B3222" s="19">
        <v>0.1247337962962963</v>
      </c>
      <c r="C3222" s="10" t="s">
        <v>900</v>
      </c>
      <c r="D3222" s="10" t="s">
        <v>131</v>
      </c>
      <c r="E3222" s="13" t="s">
        <v>88</v>
      </c>
      <c r="F3222" s="13">
        <v>1.0</v>
      </c>
    </row>
    <row r="3223">
      <c r="A3223" s="20">
        <v>43888.0</v>
      </c>
      <c r="B3223" s="19">
        <v>0.12680555555555556</v>
      </c>
      <c r="C3223" s="10" t="s">
        <v>900</v>
      </c>
      <c r="D3223" s="10" t="s">
        <v>125</v>
      </c>
      <c r="E3223" s="13">
        <v>33.0</v>
      </c>
      <c r="F3223" s="16"/>
      <c r="J3223" s="10" t="s">
        <v>954</v>
      </c>
    </row>
    <row r="3224">
      <c r="A3224" s="20">
        <v>43888.0</v>
      </c>
      <c r="B3224" s="19">
        <v>0.12680555555555556</v>
      </c>
      <c r="C3224" s="10" t="s">
        <v>900</v>
      </c>
      <c r="D3224" s="10" t="s">
        <v>125</v>
      </c>
      <c r="E3224" s="13">
        <v>23.0</v>
      </c>
      <c r="F3224" s="16"/>
    </row>
    <row r="3225">
      <c r="A3225" s="20">
        <v>43888.0</v>
      </c>
      <c r="B3225" s="19">
        <v>0.12680555555555556</v>
      </c>
      <c r="C3225" s="10" t="s">
        <v>74</v>
      </c>
      <c r="D3225" s="10" t="s">
        <v>125</v>
      </c>
      <c r="E3225" s="13">
        <v>39.0</v>
      </c>
      <c r="F3225" s="13">
        <v>19.0</v>
      </c>
      <c r="J3225" s="10" t="s">
        <v>953</v>
      </c>
    </row>
    <row r="3226">
      <c r="A3226" s="20">
        <v>43888.0</v>
      </c>
      <c r="B3226" s="19">
        <v>0.12680555555555556</v>
      </c>
      <c r="C3226" s="10" t="s">
        <v>82</v>
      </c>
      <c r="D3226" s="10" t="s">
        <v>125</v>
      </c>
      <c r="E3226" s="13">
        <v>26.0</v>
      </c>
      <c r="F3226" s="13">
        <v>15.0</v>
      </c>
      <c r="J3226" s="10" t="s">
        <v>953</v>
      </c>
    </row>
    <row r="3227">
      <c r="A3227" s="20">
        <v>43888.0</v>
      </c>
      <c r="B3227" s="19">
        <v>0.12680555555555556</v>
      </c>
      <c r="C3227" s="10" t="s">
        <v>70</v>
      </c>
      <c r="D3227" s="10" t="s">
        <v>125</v>
      </c>
      <c r="E3227" s="13">
        <v>21.0</v>
      </c>
      <c r="F3227" s="13">
        <v>4.0</v>
      </c>
      <c r="J3227" s="10" t="s">
        <v>953</v>
      </c>
    </row>
    <row r="3228">
      <c r="A3228" s="20">
        <v>43888.0</v>
      </c>
      <c r="B3228" s="19">
        <v>0.12680555555555556</v>
      </c>
      <c r="C3228" s="10" t="s">
        <v>952</v>
      </c>
      <c r="D3228" s="10" t="s">
        <v>125</v>
      </c>
      <c r="E3228" s="13">
        <v>27.0</v>
      </c>
      <c r="F3228" s="13">
        <v>15.0</v>
      </c>
      <c r="J3228" s="10" t="s">
        <v>953</v>
      </c>
    </row>
    <row r="3229">
      <c r="A3229" s="20">
        <v>43888.0</v>
      </c>
      <c r="B3229" s="19">
        <v>0.13113425925925926</v>
      </c>
      <c r="C3229" s="10" t="s">
        <v>157</v>
      </c>
      <c r="D3229" s="10" t="s">
        <v>67</v>
      </c>
      <c r="E3229" s="13" t="s">
        <v>75</v>
      </c>
      <c r="F3229" s="13" t="s">
        <v>75</v>
      </c>
      <c r="J3229" s="10" t="s">
        <v>85</v>
      </c>
    </row>
    <row r="3230">
      <c r="A3230" s="20">
        <v>43888.0</v>
      </c>
      <c r="B3230" s="19">
        <v>0.13113425925925926</v>
      </c>
      <c r="C3230" s="10" t="s">
        <v>157</v>
      </c>
      <c r="D3230" s="10" t="s">
        <v>67</v>
      </c>
      <c r="E3230" s="13">
        <v>22.0</v>
      </c>
      <c r="F3230" s="13">
        <v>19.0</v>
      </c>
      <c r="J3230" s="10" t="s">
        <v>955</v>
      </c>
    </row>
    <row r="3231">
      <c r="A3231" s="20">
        <v>43888.0</v>
      </c>
      <c r="B3231" s="19">
        <v>0.14186342592592593</v>
      </c>
      <c r="C3231" s="10" t="s">
        <v>157</v>
      </c>
      <c r="D3231" s="10" t="s">
        <v>125</v>
      </c>
      <c r="E3231" s="13">
        <v>13.0</v>
      </c>
      <c r="F3231" s="13">
        <v>10.0</v>
      </c>
      <c r="J3231" s="10" t="s">
        <v>955</v>
      </c>
    </row>
    <row r="3232">
      <c r="A3232" s="20">
        <v>43888.0</v>
      </c>
      <c r="B3232" s="19">
        <v>0.14314814814814814</v>
      </c>
      <c r="C3232" s="10" t="s">
        <v>952</v>
      </c>
      <c r="D3232" s="10" t="s">
        <v>67</v>
      </c>
      <c r="E3232" s="13">
        <v>6.0</v>
      </c>
      <c r="F3232" s="13">
        <v>2.0</v>
      </c>
    </row>
    <row r="3233">
      <c r="A3233" s="20">
        <v>43888.0</v>
      </c>
      <c r="B3233" s="19">
        <v>0.14653935185185185</v>
      </c>
      <c r="C3233" s="10" t="s">
        <v>952</v>
      </c>
      <c r="D3233" s="10" t="s">
        <v>125</v>
      </c>
      <c r="E3233" s="13">
        <v>17.0</v>
      </c>
      <c r="F3233" s="13">
        <v>15.0</v>
      </c>
    </row>
    <row r="3234">
      <c r="A3234" s="20">
        <v>43888.0</v>
      </c>
      <c r="B3234" s="19">
        <v>0.1481134259259259</v>
      </c>
      <c r="C3234" s="10" t="s">
        <v>952</v>
      </c>
      <c r="D3234" s="10" t="s">
        <v>209</v>
      </c>
      <c r="E3234" s="13" t="s">
        <v>956</v>
      </c>
      <c r="F3234" s="13">
        <v>9.0</v>
      </c>
      <c r="J3234" s="10" t="s">
        <v>957</v>
      </c>
    </row>
    <row r="3235">
      <c r="A3235" s="20">
        <v>43888.0</v>
      </c>
      <c r="B3235" s="19">
        <v>0.15182870370370372</v>
      </c>
      <c r="C3235" s="10" t="s">
        <v>952</v>
      </c>
      <c r="D3235" s="10" t="s">
        <v>67</v>
      </c>
      <c r="E3235" s="13">
        <v>19.0</v>
      </c>
      <c r="F3235" s="13">
        <v>15.0</v>
      </c>
    </row>
    <row r="3236">
      <c r="A3236" s="20">
        <v>43888.0</v>
      </c>
      <c r="B3236" s="19">
        <v>0.15375</v>
      </c>
      <c r="C3236" s="10" t="s">
        <v>952</v>
      </c>
      <c r="D3236" s="10" t="s">
        <v>125</v>
      </c>
      <c r="E3236" s="13" t="s">
        <v>958</v>
      </c>
      <c r="F3236" s="13">
        <v>7.0</v>
      </c>
      <c r="J3236" s="10" t="s">
        <v>959</v>
      </c>
    </row>
    <row r="3237">
      <c r="A3237" s="20">
        <v>43888.0</v>
      </c>
      <c r="B3237" s="19">
        <v>0.15391203703703704</v>
      </c>
      <c r="C3237" s="10" t="s">
        <v>952</v>
      </c>
      <c r="D3237" s="10" t="s">
        <v>125</v>
      </c>
      <c r="E3237" s="13" t="s">
        <v>68</v>
      </c>
      <c r="F3237" s="13">
        <v>20.0</v>
      </c>
      <c r="J3237" s="10" t="s">
        <v>960</v>
      </c>
    </row>
    <row r="3238">
      <c r="A3238" s="20">
        <v>43888.0</v>
      </c>
      <c r="B3238" s="19">
        <v>0.15486111111111112</v>
      </c>
      <c r="C3238" s="10" t="s">
        <v>157</v>
      </c>
      <c r="D3238" s="10" t="s">
        <v>125</v>
      </c>
      <c r="E3238" s="13">
        <v>17.0</v>
      </c>
      <c r="F3238" s="13">
        <v>14.0</v>
      </c>
      <c r="J3238" s="10" t="s">
        <v>955</v>
      </c>
    </row>
    <row r="3239">
      <c r="A3239" s="20">
        <v>43888.0</v>
      </c>
      <c r="B3239" s="19">
        <v>0.15873842592592594</v>
      </c>
      <c r="C3239" s="10" t="s">
        <v>900</v>
      </c>
      <c r="D3239" s="10" t="s">
        <v>125</v>
      </c>
      <c r="E3239" s="13" t="s">
        <v>88</v>
      </c>
      <c r="F3239" s="13">
        <v>1.0</v>
      </c>
    </row>
    <row r="3240">
      <c r="A3240" s="20">
        <v>43889.0</v>
      </c>
      <c r="B3240" s="19">
        <v>0.018229166666666668</v>
      </c>
      <c r="C3240" s="10" t="s">
        <v>900</v>
      </c>
      <c r="D3240" s="10" t="s">
        <v>365</v>
      </c>
      <c r="E3240" s="13">
        <v>12.0</v>
      </c>
      <c r="F3240" s="16"/>
    </row>
    <row r="3241">
      <c r="A3241" s="20">
        <v>43889.0</v>
      </c>
      <c r="B3241" s="19">
        <v>0.023854166666666666</v>
      </c>
      <c r="C3241" s="10" t="s">
        <v>952</v>
      </c>
      <c r="D3241" s="10" t="s">
        <v>154</v>
      </c>
      <c r="E3241" s="13">
        <v>10.0</v>
      </c>
      <c r="F3241" s="13">
        <v>3.0</v>
      </c>
      <c r="J3241" s="10" t="s">
        <v>959</v>
      </c>
    </row>
    <row r="3242">
      <c r="A3242" s="20">
        <v>43889.0</v>
      </c>
      <c r="B3242" s="19">
        <v>0.024074074074074074</v>
      </c>
      <c r="C3242" s="10" t="s">
        <v>952</v>
      </c>
      <c r="D3242" s="10" t="s">
        <v>154</v>
      </c>
      <c r="E3242" s="13">
        <v>24.0</v>
      </c>
      <c r="F3242" s="13">
        <v>17.0</v>
      </c>
      <c r="J3242" s="10" t="s">
        <v>961</v>
      </c>
    </row>
    <row r="3243">
      <c r="A3243" s="20">
        <v>43889.0</v>
      </c>
      <c r="B3243" s="19">
        <v>0.026493055555555554</v>
      </c>
      <c r="C3243" s="10" t="s">
        <v>74</v>
      </c>
      <c r="D3243" s="10" t="s">
        <v>67</v>
      </c>
      <c r="E3243" s="13">
        <v>11.0</v>
      </c>
      <c r="F3243" s="13">
        <v>11.0</v>
      </c>
    </row>
    <row r="3244">
      <c r="A3244" s="20">
        <v>43889.0</v>
      </c>
      <c r="B3244" s="19">
        <v>0.027592592592592592</v>
      </c>
      <c r="C3244" s="10" t="s">
        <v>157</v>
      </c>
      <c r="D3244" s="10" t="s">
        <v>67</v>
      </c>
      <c r="E3244" s="13" t="s">
        <v>75</v>
      </c>
      <c r="F3244" s="13" t="s">
        <v>75</v>
      </c>
      <c r="J3244" s="10" t="s">
        <v>85</v>
      </c>
    </row>
    <row r="3245">
      <c r="A3245" s="20">
        <v>43889.0</v>
      </c>
      <c r="B3245" s="19">
        <v>0.027592592592592592</v>
      </c>
      <c r="C3245" s="10" t="s">
        <v>157</v>
      </c>
      <c r="D3245" s="10" t="s">
        <v>67</v>
      </c>
      <c r="E3245" s="13">
        <v>21.0</v>
      </c>
      <c r="F3245" s="13">
        <v>18.0</v>
      </c>
      <c r="J3245" s="10" t="s">
        <v>962</v>
      </c>
    </row>
    <row r="3246">
      <c r="A3246" s="20">
        <v>43889.0</v>
      </c>
      <c r="B3246" s="19">
        <v>0.03173611111111111</v>
      </c>
      <c r="C3246" s="10" t="s">
        <v>70</v>
      </c>
      <c r="D3246" s="10" t="s">
        <v>83</v>
      </c>
      <c r="E3246" s="13">
        <v>10.0</v>
      </c>
      <c r="F3246" s="13">
        <v>5.0</v>
      </c>
    </row>
    <row r="3247">
      <c r="A3247" s="20">
        <v>43889.0</v>
      </c>
      <c r="B3247" s="19">
        <v>0.03231481481481482</v>
      </c>
      <c r="C3247" s="10" t="s">
        <v>952</v>
      </c>
      <c r="D3247" s="10" t="s">
        <v>130</v>
      </c>
      <c r="E3247" s="13">
        <v>17.0</v>
      </c>
      <c r="F3247" s="13">
        <v>15.0</v>
      </c>
    </row>
    <row r="3248">
      <c r="A3248" s="20">
        <v>43889.0</v>
      </c>
      <c r="B3248" s="19">
        <v>0.03356481481481482</v>
      </c>
      <c r="C3248" s="10" t="s">
        <v>82</v>
      </c>
      <c r="D3248" s="10" t="s">
        <v>67</v>
      </c>
      <c r="E3248" s="13">
        <v>16.0</v>
      </c>
      <c r="F3248" s="13">
        <v>13.0</v>
      </c>
    </row>
    <row r="3249">
      <c r="A3249" s="20">
        <v>43889.0</v>
      </c>
      <c r="B3249" s="19">
        <v>0.03409722222222222</v>
      </c>
      <c r="C3249" s="10" t="s">
        <v>74</v>
      </c>
      <c r="D3249" s="10" t="s">
        <v>78</v>
      </c>
      <c r="E3249" s="13">
        <v>19.0</v>
      </c>
      <c r="F3249" s="13">
        <v>12.0</v>
      </c>
    </row>
    <row r="3250">
      <c r="A3250" s="20">
        <v>43889.0</v>
      </c>
      <c r="B3250" s="19">
        <v>0.03532407407407408</v>
      </c>
      <c r="C3250" s="10" t="s">
        <v>70</v>
      </c>
      <c r="D3250" s="10" t="s">
        <v>83</v>
      </c>
      <c r="E3250" s="13">
        <v>21.0</v>
      </c>
      <c r="F3250" s="13">
        <v>16.0</v>
      </c>
    </row>
    <row r="3251">
      <c r="A3251" s="20">
        <v>43889.0</v>
      </c>
      <c r="B3251" s="19">
        <v>0.03667824074074074</v>
      </c>
      <c r="C3251" s="10" t="s">
        <v>82</v>
      </c>
      <c r="D3251" s="10" t="s">
        <v>125</v>
      </c>
      <c r="E3251" s="13">
        <v>9.0</v>
      </c>
      <c r="F3251" s="13">
        <v>8.0</v>
      </c>
    </row>
    <row r="3252">
      <c r="A3252" s="20">
        <v>43889.0</v>
      </c>
      <c r="B3252" s="19">
        <v>0.03678240740740741</v>
      </c>
      <c r="C3252" s="10" t="s">
        <v>74</v>
      </c>
      <c r="D3252" s="10" t="s">
        <v>67</v>
      </c>
      <c r="E3252" s="13">
        <v>13.0</v>
      </c>
      <c r="F3252" s="13">
        <v>13.0</v>
      </c>
    </row>
    <row r="3253">
      <c r="A3253" s="20">
        <v>43889.0</v>
      </c>
      <c r="B3253" s="19">
        <v>0.03743055555555556</v>
      </c>
      <c r="C3253" s="10" t="s">
        <v>74</v>
      </c>
      <c r="D3253" s="10" t="s">
        <v>125</v>
      </c>
      <c r="E3253" s="13">
        <v>12.0</v>
      </c>
      <c r="F3253" s="13">
        <v>2.0</v>
      </c>
    </row>
    <row r="3254">
      <c r="A3254" s="20">
        <v>43889.0</v>
      </c>
      <c r="B3254" s="19">
        <v>0.03981481481481482</v>
      </c>
      <c r="C3254" s="10" t="s">
        <v>82</v>
      </c>
      <c r="D3254" s="10" t="s">
        <v>71</v>
      </c>
      <c r="E3254" s="13">
        <v>19.0</v>
      </c>
      <c r="F3254" s="13">
        <v>13.0</v>
      </c>
    </row>
    <row r="3255">
      <c r="A3255" s="20">
        <v>43889.0</v>
      </c>
      <c r="B3255" s="19">
        <v>0.05122685185185185</v>
      </c>
      <c r="C3255" s="10" t="s">
        <v>952</v>
      </c>
      <c r="D3255" s="10" t="s">
        <v>154</v>
      </c>
      <c r="E3255" s="13">
        <v>21.0</v>
      </c>
      <c r="F3255" s="13">
        <v>14.0</v>
      </c>
      <c r="J3255" s="10" t="s">
        <v>85</v>
      </c>
    </row>
    <row r="3256">
      <c r="A3256" s="20">
        <v>43889.0</v>
      </c>
      <c r="B3256" s="19">
        <v>0.05122685185185185</v>
      </c>
      <c r="C3256" s="10" t="s">
        <v>952</v>
      </c>
      <c r="D3256" s="10" t="s">
        <v>154</v>
      </c>
      <c r="E3256" s="13">
        <v>21.0</v>
      </c>
      <c r="F3256" s="13">
        <v>14.0</v>
      </c>
      <c r="J3256" s="10" t="s">
        <v>86</v>
      </c>
    </row>
    <row r="3257">
      <c r="A3257" s="20">
        <v>43889.0</v>
      </c>
      <c r="B3257" s="19">
        <v>0.05170138888888889</v>
      </c>
      <c r="C3257" s="10" t="s">
        <v>74</v>
      </c>
      <c r="D3257" s="10" t="s">
        <v>93</v>
      </c>
      <c r="E3257" s="13">
        <v>12.0</v>
      </c>
      <c r="F3257" s="13">
        <v>4.0</v>
      </c>
      <c r="J3257" s="10" t="s">
        <v>915</v>
      </c>
    </row>
    <row r="3258">
      <c r="A3258" s="20">
        <v>43889.0</v>
      </c>
      <c r="B3258" s="19">
        <v>0.05181712962962963</v>
      </c>
      <c r="C3258" s="10" t="s">
        <v>74</v>
      </c>
      <c r="D3258" s="10" t="s">
        <v>93</v>
      </c>
      <c r="E3258" s="13" t="s">
        <v>68</v>
      </c>
      <c r="F3258" s="13">
        <v>20.0</v>
      </c>
      <c r="G3258" s="10" t="s">
        <v>137</v>
      </c>
      <c r="J3258" s="10" t="s">
        <v>915</v>
      </c>
    </row>
    <row r="3259">
      <c r="A3259" s="20">
        <v>43889.0</v>
      </c>
      <c r="B3259" s="19">
        <v>0.052037037037037034</v>
      </c>
      <c r="C3259" s="10" t="s">
        <v>74</v>
      </c>
      <c r="D3259" s="10" t="s">
        <v>91</v>
      </c>
      <c r="E3259" s="13">
        <v>16.0</v>
      </c>
      <c r="F3259" s="16"/>
    </row>
    <row r="3260">
      <c r="A3260" s="20">
        <v>43889.0</v>
      </c>
      <c r="B3260" s="19">
        <v>0.05240740740740741</v>
      </c>
      <c r="C3260" s="10" t="s">
        <v>70</v>
      </c>
      <c r="D3260" s="10" t="s">
        <v>225</v>
      </c>
      <c r="E3260" s="13">
        <v>18.0</v>
      </c>
      <c r="F3260" s="16"/>
    </row>
    <row r="3261">
      <c r="A3261" s="20">
        <v>43889.0</v>
      </c>
      <c r="B3261" s="19">
        <v>0.052627314814814814</v>
      </c>
      <c r="C3261" s="10" t="s">
        <v>74</v>
      </c>
      <c r="D3261" s="10" t="s">
        <v>93</v>
      </c>
      <c r="E3261" s="13">
        <v>23.0</v>
      </c>
      <c r="F3261" s="13">
        <v>15.0</v>
      </c>
      <c r="J3261" s="10" t="s">
        <v>915</v>
      </c>
    </row>
    <row r="3262">
      <c r="A3262" s="20">
        <v>43889.0</v>
      </c>
      <c r="B3262" s="19">
        <v>0.052708333333333336</v>
      </c>
      <c r="C3262" s="10" t="s">
        <v>74</v>
      </c>
      <c r="D3262" s="10" t="s">
        <v>91</v>
      </c>
      <c r="E3262" s="13">
        <v>8.0</v>
      </c>
      <c r="F3262" s="16"/>
      <c r="H3262" s="10" t="s">
        <v>963</v>
      </c>
    </row>
    <row r="3263">
      <c r="A3263" s="20">
        <v>43889.0</v>
      </c>
      <c r="B3263" s="19">
        <v>0.05365740740740741</v>
      </c>
      <c r="C3263" s="10" t="s">
        <v>964</v>
      </c>
      <c r="D3263" s="10" t="s">
        <v>120</v>
      </c>
      <c r="E3263" s="13">
        <v>6.0</v>
      </c>
      <c r="F3263" s="16"/>
      <c r="J3263" s="10" t="s">
        <v>965</v>
      </c>
    </row>
    <row r="3264">
      <c r="A3264" s="20">
        <v>43889.0</v>
      </c>
      <c r="B3264" s="19">
        <v>0.061203703703703705</v>
      </c>
      <c r="C3264" s="10" t="s">
        <v>964</v>
      </c>
      <c r="D3264" s="10" t="s">
        <v>320</v>
      </c>
      <c r="E3264" s="13">
        <v>21.0</v>
      </c>
      <c r="F3264" s="13">
        <v>16.0</v>
      </c>
    </row>
    <row r="3265">
      <c r="A3265" s="20">
        <v>43889.0</v>
      </c>
      <c r="B3265" s="19">
        <v>0.06283564814814815</v>
      </c>
      <c r="C3265" s="10" t="s">
        <v>964</v>
      </c>
      <c r="D3265" s="10" t="s">
        <v>125</v>
      </c>
      <c r="E3265" s="13">
        <v>7.0</v>
      </c>
      <c r="F3265" s="13">
        <v>6.0</v>
      </c>
    </row>
    <row r="3266">
      <c r="A3266" s="20">
        <v>43889.0</v>
      </c>
      <c r="B3266" s="19">
        <v>0.06284722222222222</v>
      </c>
      <c r="C3266" s="10" t="s">
        <v>74</v>
      </c>
      <c r="D3266" s="10" t="s">
        <v>125</v>
      </c>
      <c r="E3266" s="13">
        <v>26.0</v>
      </c>
      <c r="F3266" s="13">
        <v>16.0</v>
      </c>
    </row>
    <row r="3267">
      <c r="A3267" s="20">
        <v>43889.0</v>
      </c>
      <c r="B3267" s="19">
        <v>0.06287037037037037</v>
      </c>
      <c r="C3267" s="10" t="s">
        <v>900</v>
      </c>
      <c r="D3267" s="10" t="s">
        <v>125</v>
      </c>
      <c r="E3267" s="13" t="s">
        <v>75</v>
      </c>
      <c r="F3267" s="13" t="s">
        <v>75</v>
      </c>
      <c r="J3267" s="10" t="s">
        <v>160</v>
      </c>
    </row>
    <row r="3268">
      <c r="A3268" s="20">
        <v>43889.0</v>
      </c>
      <c r="B3268" s="19">
        <v>0.06287037037037037</v>
      </c>
      <c r="C3268" s="10" t="s">
        <v>900</v>
      </c>
      <c r="D3268" s="10" t="s">
        <v>125</v>
      </c>
      <c r="E3268" s="13">
        <v>7.0</v>
      </c>
      <c r="F3268" s="16"/>
      <c r="J3268" s="10" t="s">
        <v>161</v>
      </c>
    </row>
    <row r="3269">
      <c r="A3269" s="20">
        <v>43889.0</v>
      </c>
      <c r="B3269" s="19">
        <v>0.06288194444444445</v>
      </c>
      <c r="C3269" s="10" t="s">
        <v>82</v>
      </c>
      <c r="D3269" s="10" t="s">
        <v>125</v>
      </c>
      <c r="E3269" s="13">
        <v>10.0</v>
      </c>
      <c r="F3269" s="13">
        <v>9.0</v>
      </c>
    </row>
    <row r="3270">
      <c r="A3270" s="20">
        <v>43889.0</v>
      </c>
      <c r="B3270" s="19">
        <v>0.06289351851851852</v>
      </c>
      <c r="C3270" s="10" t="s">
        <v>70</v>
      </c>
      <c r="D3270" s="10" t="s">
        <v>125</v>
      </c>
      <c r="E3270" s="13">
        <v>12.0</v>
      </c>
      <c r="F3270" s="13">
        <v>5.0</v>
      </c>
    </row>
    <row r="3271">
      <c r="A3271" s="20">
        <v>43889.0</v>
      </c>
      <c r="B3271" s="19">
        <v>0.0629050925925926</v>
      </c>
      <c r="C3271" s="10" t="s">
        <v>952</v>
      </c>
      <c r="D3271" s="10" t="s">
        <v>125</v>
      </c>
      <c r="E3271" s="13">
        <v>20.0</v>
      </c>
      <c r="F3271" s="13">
        <v>18.0</v>
      </c>
    </row>
    <row r="3272">
      <c r="A3272" s="20">
        <v>43889.0</v>
      </c>
      <c r="B3272" s="19">
        <v>0.06564814814814815</v>
      </c>
      <c r="C3272" s="10" t="s">
        <v>157</v>
      </c>
      <c r="D3272" s="10" t="s">
        <v>67</v>
      </c>
      <c r="E3272" s="13" t="s">
        <v>75</v>
      </c>
      <c r="F3272" s="13" t="s">
        <v>75</v>
      </c>
      <c r="J3272" s="10" t="s">
        <v>85</v>
      </c>
    </row>
    <row r="3273">
      <c r="A3273" s="20">
        <v>43889.0</v>
      </c>
      <c r="B3273" s="19">
        <v>0.06564814814814815</v>
      </c>
      <c r="C3273" s="10" t="s">
        <v>157</v>
      </c>
      <c r="D3273" s="10" t="s">
        <v>67</v>
      </c>
      <c r="E3273" s="13">
        <v>18.0</v>
      </c>
      <c r="F3273" s="13">
        <v>15.0</v>
      </c>
      <c r="J3273" s="10" t="s">
        <v>86</v>
      </c>
    </row>
    <row r="3274">
      <c r="A3274" s="20">
        <v>43889.0</v>
      </c>
      <c r="B3274" s="19">
        <v>0.08106481481481481</v>
      </c>
      <c r="C3274" s="10" t="s">
        <v>900</v>
      </c>
      <c r="D3274" s="10" t="s">
        <v>67</v>
      </c>
      <c r="E3274" s="13">
        <v>20.0</v>
      </c>
      <c r="F3274" s="13">
        <v>18.0</v>
      </c>
    </row>
    <row r="3275">
      <c r="A3275" s="20">
        <v>43889.0</v>
      </c>
      <c r="B3275" s="19">
        <v>0.08351851851851852</v>
      </c>
      <c r="C3275" s="10" t="s">
        <v>70</v>
      </c>
      <c r="D3275" s="10" t="s">
        <v>125</v>
      </c>
      <c r="E3275" s="13">
        <v>20.0</v>
      </c>
      <c r="F3275" s="13">
        <v>13.0</v>
      </c>
      <c r="J3275" s="10" t="s">
        <v>966</v>
      </c>
    </row>
    <row r="3276">
      <c r="A3276" s="20">
        <v>43889.0</v>
      </c>
      <c r="B3276" s="19">
        <v>0.08383101851851851</v>
      </c>
      <c r="C3276" s="10" t="s">
        <v>952</v>
      </c>
      <c r="D3276" s="10" t="s">
        <v>125</v>
      </c>
      <c r="E3276" s="13">
        <v>15.0</v>
      </c>
      <c r="F3276" s="13">
        <v>3.0</v>
      </c>
      <c r="J3276" s="10" t="s">
        <v>966</v>
      </c>
    </row>
    <row r="3277">
      <c r="A3277" s="20">
        <v>43889.0</v>
      </c>
      <c r="B3277" s="19">
        <v>0.08436342592592593</v>
      </c>
      <c r="C3277" s="10" t="s">
        <v>900</v>
      </c>
      <c r="D3277" s="10" t="s">
        <v>93</v>
      </c>
      <c r="E3277" s="13">
        <v>15.0</v>
      </c>
      <c r="F3277" s="13">
        <v>8.0</v>
      </c>
      <c r="J3277" s="10" t="s">
        <v>967</v>
      </c>
    </row>
    <row r="3278">
      <c r="A3278" s="20">
        <v>43889.0</v>
      </c>
      <c r="B3278" s="19">
        <v>0.08436342592592593</v>
      </c>
      <c r="C3278" s="10" t="s">
        <v>900</v>
      </c>
      <c r="D3278" s="10" t="s">
        <v>93</v>
      </c>
      <c r="E3278" s="13" t="s">
        <v>88</v>
      </c>
      <c r="F3278" s="13">
        <v>1.0</v>
      </c>
      <c r="J3278" s="10" t="s">
        <v>85</v>
      </c>
    </row>
    <row r="3279">
      <c r="A3279" s="20">
        <v>43889.0</v>
      </c>
      <c r="B3279" s="19">
        <v>0.08440972222222222</v>
      </c>
      <c r="C3279" s="10" t="s">
        <v>74</v>
      </c>
      <c r="D3279" s="10" t="s">
        <v>93</v>
      </c>
      <c r="E3279" s="13" t="s">
        <v>68</v>
      </c>
      <c r="F3279" s="13">
        <v>20.0</v>
      </c>
      <c r="G3279" s="10" t="s">
        <v>137</v>
      </c>
      <c r="J3279" s="10" t="s">
        <v>968</v>
      </c>
    </row>
    <row r="3280">
      <c r="A3280" s="20">
        <v>43889.0</v>
      </c>
      <c r="B3280" s="19">
        <v>0.08440972222222222</v>
      </c>
      <c r="C3280" s="10" t="s">
        <v>74</v>
      </c>
      <c r="D3280" s="10" t="s">
        <v>93</v>
      </c>
      <c r="E3280" s="13">
        <v>3.0</v>
      </c>
      <c r="F3280" s="13">
        <v>3.0</v>
      </c>
      <c r="J3280" s="10" t="s">
        <v>85</v>
      </c>
    </row>
    <row r="3281">
      <c r="A3281" s="20">
        <v>43889.0</v>
      </c>
      <c r="B3281" s="19">
        <v>0.0846412037037037</v>
      </c>
      <c r="C3281" s="10" t="s">
        <v>74</v>
      </c>
      <c r="D3281" s="10" t="s">
        <v>91</v>
      </c>
      <c r="E3281" s="13">
        <v>24.0</v>
      </c>
      <c r="F3281" s="16"/>
      <c r="H3281" s="10" t="s">
        <v>969</v>
      </c>
    </row>
    <row r="3282">
      <c r="A3282" s="20">
        <v>43889.0</v>
      </c>
      <c r="B3282" s="19">
        <v>0.08475694444444444</v>
      </c>
      <c r="C3282" s="10" t="s">
        <v>900</v>
      </c>
      <c r="D3282" s="10" t="s">
        <v>91</v>
      </c>
      <c r="E3282" s="13">
        <v>5.0</v>
      </c>
      <c r="F3282" s="16"/>
      <c r="H3282" s="10" t="s">
        <v>970</v>
      </c>
    </row>
    <row r="3283">
      <c r="A3283" s="20">
        <v>43889.0</v>
      </c>
      <c r="B3283" s="19">
        <v>0.08486111111111111</v>
      </c>
      <c r="C3283" s="10" t="s">
        <v>74</v>
      </c>
      <c r="D3283" s="10" t="s">
        <v>93</v>
      </c>
      <c r="E3283" s="13">
        <v>24.0</v>
      </c>
      <c r="F3283" s="13">
        <v>16.0</v>
      </c>
      <c r="J3283" s="10" t="s">
        <v>915</v>
      </c>
    </row>
    <row r="3284">
      <c r="A3284" s="20">
        <v>43889.0</v>
      </c>
      <c r="B3284" s="19">
        <v>0.0849074074074074</v>
      </c>
      <c r="C3284" s="10" t="s">
        <v>74</v>
      </c>
      <c r="D3284" s="10" t="s">
        <v>91</v>
      </c>
      <c r="E3284" s="13">
        <v>9.0</v>
      </c>
      <c r="F3284" s="16"/>
      <c r="H3284" s="10" t="s">
        <v>971</v>
      </c>
      <c r="I3284" s="10">
        <v>1.0</v>
      </c>
    </row>
    <row r="3285">
      <c r="A3285" s="20">
        <v>43889.0</v>
      </c>
      <c r="B3285" s="19">
        <v>0.0850462962962963</v>
      </c>
      <c r="C3285" s="10" t="s">
        <v>900</v>
      </c>
      <c r="D3285" s="10" t="s">
        <v>209</v>
      </c>
      <c r="E3285" s="13">
        <v>10.0</v>
      </c>
      <c r="F3285" s="13">
        <v>3.0</v>
      </c>
    </row>
    <row r="3286">
      <c r="A3286" s="20">
        <v>43889.0</v>
      </c>
      <c r="B3286" s="19">
        <v>0.08576388888888889</v>
      </c>
      <c r="C3286" s="10" t="s">
        <v>70</v>
      </c>
      <c r="D3286" s="10" t="s">
        <v>93</v>
      </c>
      <c r="E3286" s="13" t="s">
        <v>75</v>
      </c>
      <c r="F3286" s="13" t="s">
        <v>75</v>
      </c>
      <c r="J3286" s="10" t="s">
        <v>160</v>
      </c>
    </row>
    <row r="3287">
      <c r="A3287" s="20">
        <v>43889.0</v>
      </c>
      <c r="B3287" s="19">
        <v>0.08576388888888889</v>
      </c>
      <c r="C3287" s="10" t="s">
        <v>70</v>
      </c>
      <c r="D3287" s="10" t="s">
        <v>93</v>
      </c>
      <c r="E3287" s="13">
        <v>15.0</v>
      </c>
      <c r="F3287" s="13">
        <v>8.0</v>
      </c>
      <c r="J3287" s="10" t="s">
        <v>294</v>
      </c>
    </row>
    <row r="3288">
      <c r="A3288" s="20">
        <v>43889.0</v>
      </c>
      <c r="B3288" s="19">
        <v>0.0859837962962963</v>
      </c>
      <c r="C3288" s="10" t="s">
        <v>70</v>
      </c>
      <c r="D3288" s="10" t="s">
        <v>91</v>
      </c>
      <c r="E3288" s="13">
        <v>6.0</v>
      </c>
      <c r="F3288" s="16"/>
      <c r="H3288" s="10" t="s">
        <v>972</v>
      </c>
    </row>
    <row r="3289">
      <c r="A3289" s="20">
        <v>43889.0</v>
      </c>
      <c r="B3289" s="19">
        <v>0.08667824074074074</v>
      </c>
      <c r="C3289" s="10" t="s">
        <v>952</v>
      </c>
      <c r="D3289" s="10" t="s">
        <v>93</v>
      </c>
      <c r="E3289" s="13" t="s">
        <v>75</v>
      </c>
      <c r="F3289" s="13" t="s">
        <v>75</v>
      </c>
      <c r="J3289" s="10" t="s">
        <v>85</v>
      </c>
    </row>
    <row r="3290">
      <c r="A3290" s="20">
        <v>43889.0</v>
      </c>
      <c r="B3290" s="19">
        <v>0.08667824074074074</v>
      </c>
      <c r="C3290" s="10" t="s">
        <v>952</v>
      </c>
      <c r="D3290" s="10" t="s">
        <v>93</v>
      </c>
      <c r="E3290" s="13">
        <v>17.0</v>
      </c>
      <c r="F3290" s="13">
        <v>10.0</v>
      </c>
      <c r="J3290" s="10" t="s">
        <v>973</v>
      </c>
    </row>
    <row r="3291">
      <c r="A3291" s="20">
        <v>43889.0</v>
      </c>
      <c r="B3291" s="19">
        <v>0.08693287037037037</v>
      </c>
      <c r="C3291" s="10" t="s">
        <v>952</v>
      </c>
      <c r="D3291" s="10" t="s">
        <v>91</v>
      </c>
      <c r="E3291" s="13">
        <v>13.0</v>
      </c>
      <c r="F3291" s="16"/>
      <c r="H3291" s="10" t="s">
        <v>974</v>
      </c>
    </row>
    <row r="3292">
      <c r="A3292" s="20">
        <v>43889.0</v>
      </c>
      <c r="B3292" s="19">
        <v>0.08703703703703704</v>
      </c>
      <c r="C3292" s="10" t="s">
        <v>70</v>
      </c>
      <c r="D3292" s="10" t="s">
        <v>93</v>
      </c>
      <c r="E3292" s="13">
        <v>23.0</v>
      </c>
      <c r="F3292" s="13">
        <v>16.0</v>
      </c>
      <c r="J3292" s="10" t="s">
        <v>294</v>
      </c>
    </row>
    <row r="3293">
      <c r="A3293" s="20">
        <v>43889.0</v>
      </c>
      <c r="B3293" s="19">
        <v>0.08703703703703704</v>
      </c>
      <c r="C3293" s="10" t="s">
        <v>70</v>
      </c>
      <c r="D3293" s="10" t="s">
        <v>93</v>
      </c>
      <c r="E3293" s="13" t="s">
        <v>75</v>
      </c>
      <c r="F3293" s="13" t="s">
        <v>75</v>
      </c>
      <c r="J3293" s="10" t="s">
        <v>85</v>
      </c>
    </row>
    <row r="3294">
      <c r="A3294" s="20">
        <v>43889.0</v>
      </c>
      <c r="B3294" s="19">
        <v>0.08719907407407407</v>
      </c>
      <c r="C3294" s="10" t="s">
        <v>70</v>
      </c>
      <c r="D3294" s="10" t="s">
        <v>91</v>
      </c>
      <c r="E3294" s="13">
        <v>12.0</v>
      </c>
      <c r="F3294" s="16"/>
      <c r="H3294" s="10" t="s">
        <v>975</v>
      </c>
      <c r="I3294" s="10">
        <v>1.0</v>
      </c>
    </row>
    <row r="3295">
      <c r="A3295" s="20">
        <v>43889.0</v>
      </c>
      <c r="B3295" s="19">
        <v>0.08842592592592592</v>
      </c>
      <c r="C3295" s="10" t="s">
        <v>900</v>
      </c>
      <c r="D3295" s="10" t="s">
        <v>209</v>
      </c>
      <c r="E3295" s="13">
        <v>24.0</v>
      </c>
      <c r="F3295" s="13">
        <v>17.0</v>
      </c>
    </row>
    <row r="3296">
      <c r="A3296" s="20">
        <v>43889.0</v>
      </c>
      <c r="B3296" s="19">
        <v>0.08895833333333333</v>
      </c>
      <c r="C3296" s="10" t="s">
        <v>157</v>
      </c>
      <c r="D3296" s="10" t="s">
        <v>67</v>
      </c>
      <c r="E3296" s="13" t="s">
        <v>75</v>
      </c>
      <c r="F3296" s="13" t="s">
        <v>75</v>
      </c>
      <c r="J3296" s="10" t="s">
        <v>85</v>
      </c>
    </row>
    <row r="3297">
      <c r="A3297" s="20">
        <v>43889.0</v>
      </c>
      <c r="B3297" s="19">
        <v>0.08895833333333333</v>
      </c>
      <c r="C3297" s="10" t="s">
        <v>157</v>
      </c>
      <c r="D3297" s="10" t="s">
        <v>67</v>
      </c>
      <c r="E3297" s="13">
        <v>19.0</v>
      </c>
      <c r="F3297" s="13">
        <v>16.0</v>
      </c>
      <c r="J3297" s="10" t="s">
        <v>976</v>
      </c>
    </row>
    <row r="3298">
      <c r="A3298" s="20">
        <v>43889.0</v>
      </c>
      <c r="B3298" s="19">
        <v>0.09027777777777778</v>
      </c>
      <c r="C3298" s="10" t="s">
        <v>74</v>
      </c>
      <c r="D3298" s="10" t="s">
        <v>83</v>
      </c>
      <c r="E3298" s="13">
        <v>15.0</v>
      </c>
      <c r="F3298" s="13">
        <v>9.0</v>
      </c>
    </row>
    <row r="3299">
      <c r="A3299" s="20">
        <v>43889.0</v>
      </c>
      <c r="B3299" s="19">
        <v>0.09101851851851851</v>
      </c>
      <c r="C3299" s="10" t="s">
        <v>952</v>
      </c>
      <c r="D3299" s="10" t="s">
        <v>83</v>
      </c>
      <c r="E3299" s="13">
        <v>16.0</v>
      </c>
      <c r="F3299" s="13">
        <v>17.0</v>
      </c>
    </row>
    <row r="3300">
      <c r="A3300" s="20">
        <v>43889.0</v>
      </c>
      <c r="B3300" s="19">
        <v>0.0916087962962963</v>
      </c>
      <c r="C3300" s="10" t="s">
        <v>900</v>
      </c>
      <c r="D3300" s="10" t="s">
        <v>125</v>
      </c>
      <c r="E3300" s="13">
        <v>12.0</v>
      </c>
      <c r="F3300" s="13">
        <v>7.0</v>
      </c>
      <c r="J3300" s="10" t="s">
        <v>161</v>
      </c>
    </row>
    <row r="3301">
      <c r="A3301" s="20">
        <v>43889.0</v>
      </c>
      <c r="B3301" s="19">
        <v>0.0916087962962963</v>
      </c>
      <c r="C3301" s="10" t="s">
        <v>900</v>
      </c>
      <c r="D3301" s="10" t="s">
        <v>125</v>
      </c>
      <c r="E3301" s="13" t="s">
        <v>75</v>
      </c>
      <c r="F3301" s="13" t="s">
        <v>75</v>
      </c>
      <c r="J3301" s="10" t="s">
        <v>160</v>
      </c>
    </row>
    <row r="3302">
      <c r="A3302" s="20">
        <v>43889.0</v>
      </c>
      <c r="B3302" s="19">
        <v>0.09185185185185185</v>
      </c>
      <c r="C3302" s="10" t="s">
        <v>952</v>
      </c>
      <c r="D3302" s="10" t="s">
        <v>125</v>
      </c>
      <c r="E3302" s="13" t="s">
        <v>753</v>
      </c>
      <c r="F3302" s="13">
        <v>4.0</v>
      </c>
      <c r="J3302" s="10" t="s">
        <v>977</v>
      </c>
    </row>
    <row r="3303">
      <c r="A3303" s="20">
        <v>43889.0</v>
      </c>
      <c r="B3303" s="19">
        <v>0.09137731481481481</v>
      </c>
      <c r="C3303" s="10" t="s">
        <v>74</v>
      </c>
      <c r="D3303" s="10" t="s">
        <v>125</v>
      </c>
      <c r="E3303" s="13" t="s">
        <v>75</v>
      </c>
      <c r="F3303" s="13" t="s">
        <v>75</v>
      </c>
    </row>
    <row r="3304">
      <c r="A3304" s="20">
        <v>43889.0</v>
      </c>
      <c r="B3304" s="19">
        <v>0.09230324074074074</v>
      </c>
      <c r="C3304" s="10" t="s">
        <v>964</v>
      </c>
      <c r="D3304" s="10" t="s">
        <v>67</v>
      </c>
      <c r="E3304" s="13">
        <v>16.0</v>
      </c>
      <c r="F3304" s="13">
        <v>8.0</v>
      </c>
    </row>
    <row r="3305">
      <c r="A3305" s="20">
        <v>43889.0</v>
      </c>
      <c r="B3305" s="19">
        <v>0.09280092592592593</v>
      </c>
      <c r="C3305" s="10" t="s">
        <v>70</v>
      </c>
      <c r="D3305" s="10" t="s">
        <v>67</v>
      </c>
      <c r="E3305" s="13" t="s">
        <v>68</v>
      </c>
      <c r="F3305" s="13">
        <v>20.0</v>
      </c>
    </row>
    <row r="3306">
      <c r="A3306" s="20">
        <v>43889.0</v>
      </c>
      <c r="B3306" s="19">
        <v>0.09325231481481482</v>
      </c>
      <c r="C3306" s="10" t="s">
        <v>74</v>
      </c>
      <c r="D3306" s="10" t="s">
        <v>217</v>
      </c>
      <c r="E3306" s="13">
        <v>23.0</v>
      </c>
      <c r="F3306" s="13">
        <v>16.0</v>
      </c>
    </row>
    <row r="3307">
      <c r="A3307" s="20">
        <v>43889.0</v>
      </c>
      <c r="B3307" s="19">
        <v>0.09590277777777778</v>
      </c>
      <c r="C3307" s="10" t="s">
        <v>900</v>
      </c>
      <c r="D3307" s="10" t="s">
        <v>125</v>
      </c>
      <c r="E3307" s="13" t="s">
        <v>75</v>
      </c>
      <c r="F3307" s="13" t="s">
        <v>75</v>
      </c>
      <c r="J3307" s="10" t="s">
        <v>160</v>
      </c>
    </row>
    <row r="3308">
      <c r="A3308" s="20">
        <v>43889.0</v>
      </c>
      <c r="B3308" s="19">
        <v>0.09590277777777778</v>
      </c>
      <c r="C3308" s="10" t="s">
        <v>900</v>
      </c>
      <c r="D3308" s="10" t="s">
        <v>125</v>
      </c>
      <c r="E3308" s="13">
        <v>17.0</v>
      </c>
      <c r="F3308" s="13">
        <v>2.0</v>
      </c>
      <c r="J3308" s="10" t="s">
        <v>978</v>
      </c>
    </row>
    <row r="3309">
      <c r="A3309" s="20">
        <v>43889.0</v>
      </c>
      <c r="B3309" s="19">
        <v>0.09592592592592593</v>
      </c>
      <c r="C3309" s="10" t="s">
        <v>74</v>
      </c>
      <c r="D3309" s="10" t="s">
        <v>125</v>
      </c>
      <c r="E3309" s="13">
        <v>23.0</v>
      </c>
      <c r="F3309" s="13">
        <v>13.0</v>
      </c>
    </row>
    <row r="3310">
      <c r="A3310" s="20">
        <v>43889.0</v>
      </c>
      <c r="B3310" s="19">
        <v>0.09600694444444445</v>
      </c>
      <c r="C3310" s="10" t="s">
        <v>952</v>
      </c>
      <c r="D3310" s="10" t="s">
        <v>125</v>
      </c>
      <c r="E3310" s="13">
        <v>12.0</v>
      </c>
      <c r="F3310" s="13">
        <v>2.0</v>
      </c>
      <c r="J3310" s="10" t="s">
        <v>979</v>
      </c>
    </row>
    <row r="3311">
      <c r="A3311" s="20">
        <v>43889.0</v>
      </c>
      <c r="B3311" s="19">
        <v>0.09672453703703704</v>
      </c>
      <c r="C3311" s="10" t="s">
        <v>964</v>
      </c>
      <c r="D3311" s="10" t="s">
        <v>80</v>
      </c>
      <c r="E3311" s="13" t="s">
        <v>75</v>
      </c>
      <c r="F3311" s="13" t="s">
        <v>75</v>
      </c>
      <c r="J3311" s="10" t="s">
        <v>85</v>
      </c>
    </row>
    <row r="3312">
      <c r="A3312" s="20">
        <v>43889.0</v>
      </c>
      <c r="B3312" s="19">
        <v>0.09672453703703704</v>
      </c>
      <c r="C3312" s="10" t="s">
        <v>964</v>
      </c>
      <c r="D3312" s="10" t="s">
        <v>80</v>
      </c>
      <c r="E3312" s="13" t="s">
        <v>68</v>
      </c>
      <c r="F3312" s="13">
        <v>20.0</v>
      </c>
      <c r="J3312" s="10" t="s">
        <v>86</v>
      </c>
    </row>
    <row r="3313">
      <c r="A3313" s="20">
        <v>43889.0</v>
      </c>
      <c r="B3313" s="19">
        <v>0.0998263888888889</v>
      </c>
      <c r="C3313" s="10" t="s">
        <v>157</v>
      </c>
      <c r="D3313" s="10" t="s">
        <v>125</v>
      </c>
      <c r="E3313" s="13">
        <v>18.0</v>
      </c>
      <c r="F3313" s="13">
        <v>14.0</v>
      </c>
      <c r="J3313" s="10" t="s">
        <v>980</v>
      </c>
    </row>
    <row r="3314">
      <c r="A3314" s="20">
        <v>43889.0</v>
      </c>
      <c r="B3314" s="19">
        <v>0.10355324074074074</v>
      </c>
      <c r="C3314" s="10" t="s">
        <v>900</v>
      </c>
      <c r="D3314" s="10" t="s">
        <v>67</v>
      </c>
      <c r="E3314" s="13">
        <v>14.0</v>
      </c>
      <c r="F3314" s="13">
        <v>12.0</v>
      </c>
    </row>
    <row r="3315">
      <c r="A3315" s="20">
        <v>43889.0</v>
      </c>
      <c r="B3315" s="19">
        <v>0.10480324074074074</v>
      </c>
      <c r="C3315" s="10" t="s">
        <v>74</v>
      </c>
      <c r="D3315" s="10" t="s">
        <v>83</v>
      </c>
      <c r="E3315" s="13">
        <v>22.0</v>
      </c>
      <c r="F3315" s="13">
        <v>16.0</v>
      </c>
    </row>
    <row r="3316">
      <c r="A3316" s="20">
        <v>43889.0</v>
      </c>
      <c r="B3316" s="19">
        <v>0.10494212962962964</v>
      </c>
      <c r="C3316" s="10" t="s">
        <v>74</v>
      </c>
      <c r="D3316" s="10" t="s">
        <v>217</v>
      </c>
      <c r="E3316" s="13">
        <v>9.0</v>
      </c>
      <c r="F3316" s="13">
        <v>2.0</v>
      </c>
    </row>
    <row r="3317">
      <c r="A3317" s="20">
        <v>43889.0</v>
      </c>
      <c r="B3317" s="19">
        <v>0.10666666666666667</v>
      </c>
      <c r="C3317" s="10" t="s">
        <v>74</v>
      </c>
      <c r="D3317" s="10" t="s">
        <v>125</v>
      </c>
      <c r="E3317" s="13" t="s">
        <v>88</v>
      </c>
      <c r="F3317" s="13">
        <v>1.0</v>
      </c>
    </row>
    <row r="3318">
      <c r="A3318" s="20">
        <v>43889.0</v>
      </c>
      <c r="B3318" s="19">
        <v>0.10726851851851851</v>
      </c>
      <c r="C3318" s="10" t="s">
        <v>900</v>
      </c>
      <c r="D3318" s="10" t="s">
        <v>87</v>
      </c>
      <c r="E3318" s="13">
        <v>10.0</v>
      </c>
      <c r="F3318" s="13">
        <v>10.0</v>
      </c>
    </row>
    <row r="3319">
      <c r="A3319" s="20">
        <v>43889.0</v>
      </c>
      <c r="B3319" s="19">
        <v>0.10732638888888889</v>
      </c>
      <c r="C3319" s="10" t="s">
        <v>82</v>
      </c>
      <c r="D3319" s="10" t="s">
        <v>87</v>
      </c>
      <c r="E3319" s="13" t="s">
        <v>68</v>
      </c>
      <c r="F3319" s="13">
        <v>20.0</v>
      </c>
    </row>
    <row r="3320">
      <c r="A3320" s="20">
        <v>43889.0</v>
      </c>
      <c r="B3320" s="19">
        <v>0.10737268518518518</v>
      </c>
      <c r="C3320" s="10" t="s">
        <v>70</v>
      </c>
      <c r="D3320" s="10" t="s">
        <v>87</v>
      </c>
      <c r="E3320" s="13">
        <v>21.0</v>
      </c>
      <c r="F3320" s="13">
        <v>17.0</v>
      </c>
    </row>
    <row r="3321">
      <c r="A3321" s="20">
        <v>43889.0</v>
      </c>
      <c r="B3321" s="19">
        <v>0.10737268518518518</v>
      </c>
      <c r="C3321" s="10" t="s">
        <v>70</v>
      </c>
      <c r="D3321" s="10" t="s">
        <v>76</v>
      </c>
      <c r="E3321" s="13">
        <v>7.0</v>
      </c>
      <c r="F3321" s="16"/>
      <c r="J3321" s="10" t="s">
        <v>981</v>
      </c>
    </row>
    <row r="3322">
      <c r="A3322" s="20">
        <v>43889.0</v>
      </c>
      <c r="B3322" s="19">
        <v>0.10777777777777778</v>
      </c>
      <c r="C3322" s="10" t="s">
        <v>74</v>
      </c>
      <c r="D3322" s="10" t="s">
        <v>87</v>
      </c>
      <c r="E3322" s="13">
        <v>15.0</v>
      </c>
      <c r="F3322" s="13">
        <v>11.0</v>
      </c>
    </row>
    <row r="3323">
      <c r="A3323" s="20">
        <v>43889.0</v>
      </c>
      <c r="B3323" s="19">
        <v>0.10780092592592593</v>
      </c>
      <c r="C3323" s="10" t="s">
        <v>952</v>
      </c>
      <c r="D3323" s="10" t="s">
        <v>87</v>
      </c>
      <c r="E3323" s="13">
        <v>18.0</v>
      </c>
      <c r="F3323" s="13">
        <v>16.0</v>
      </c>
    </row>
    <row r="3324">
      <c r="A3324" s="20">
        <v>43889.0</v>
      </c>
      <c r="B3324" s="19">
        <v>0.1079050925925926</v>
      </c>
      <c r="C3324" s="10" t="s">
        <v>964</v>
      </c>
      <c r="D3324" s="10" t="s">
        <v>87</v>
      </c>
      <c r="E3324" s="13">
        <v>12.0</v>
      </c>
      <c r="F3324" s="13">
        <v>11.0</v>
      </c>
    </row>
    <row r="3325">
      <c r="A3325" s="20">
        <v>43889.0</v>
      </c>
      <c r="B3325" s="19">
        <v>0.10884259259259259</v>
      </c>
      <c r="C3325" s="10" t="s">
        <v>70</v>
      </c>
      <c r="D3325" s="10" t="s">
        <v>129</v>
      </c>
      <c r="E3325" s="13" t="s">
        <v>68</v>
      </c>
      <c r="F3325" s="13">
        <v>20.0</v>
      </c>
    </row>
    <row r="3326">
      <c r="A3326" s="20">
        <v>43889.0</v>
      </c>
      <c r="B3326" s="19">
        <v>0.11181712962962963</v>
      </c>
      <c r="C3326" s="10" t="s">
        <v>952</v>
      </c>
      <c r="D3326" s="10" t="s">
        <v>91</v>
      </c>
      <c r="E3326" s="13">
        <v>12.0</v>
      </c>
      <c r="F3326" s="16"/>
      <c r="H3326" s="10" t="s">
        <v>982</v>
      </c>
      <c r="J3326" s="10" t="s">
        <v>983</v>
      </c>
    </row>
    <row r="3327">
      <c r="A3327" s="20">
        <v>43889.0</v>
      </c>
      <c r="B3327" s="19">
        <v>0.1125462962962963</v>
      </c>
      <c r="C3327" s="10" t="s">
        <v>74</v>
      </c>
      <c r="D3327" s="10" t="s">
        <v>217</v>
      </c>
      <c r="E3327" s="13">
        <v>12.0</v>
      </c>
      <c r="F3327" s="13">
        <v>5.0</v>
      </c>
    </row>
    <row r="3328">
      <c r="A3328" s="20">
        <v>43889.0</v>
      </c>
      <c r="B3328" s="19">
        <v>0.11375</v>
      </c>
      <c r="C3328" s="10" t="s">
        <v>900</v>
      </c>
      <c r="D3328" s="10" t="s">
        <v>93</v>
      </c>
      <c r="E3328" s="13">
        <v>17.0</v>
      </c>
      <c r="F3328" s="16"/>
      <c r="J3328" s="10" t="s">
        <v>911</v>
      </c>
    </row>
    <row r="3329">
      <c r="A3329" s="20">
        <v>43889.0</v>
      </c>
      <c r="B3329" s="19">
        <v>0.11384259259259259</v>
      </c>
      <c r="C3329" s="10" t="s">
        <v>900</v>
      </c>
      <c r="D3329" s="10" t="s">
        <v>91</v>
      </c>
      <c r="E3329" s="13">
        <v>8.0</v>
      </c>
      <c r="F3329" s="16"/>
      <c r="H3329" s="10" t="s">
        <v>984</v>
      </c>
    </row>
    <row r="3330">
      <c r="A3330" s="20">
        <v>43889.0</v>
      </c>
      <c r="B3330" s="19">
        <v>0.11403935185185185</v>
      </c>
      <c r="C3330" s="10" t="s">
        <v>900</v>
      </c>
      <c r="D3330" s="10" t="s">
        <v>93</v>
      </c>
      <c r="E3330" s="13">
        <v>22.0</v>
      </c>
      <c r="F3330" s="13">
        <v>15.0</v>
      </c>
      <c r="J3330" s="10" t="s">
        <v>910</v>
      </c>
    </row>
    <row r="3331">
      <c r="A3331" s="20">
        <v>43889.0</v>
      </c>
      <c r="B3331" s="19">
        <v>0.11412037037037037</v>
      </c>
      <c r="C3331" s="10" t="s">
        <v>900</v>
      </c>
      <c r="D3331" s="10" t="s">
        <v>91</v>
      </c>
      <c r="E3331" s="13">
        <v>11.0</v>
      </c>
      <c r="F3331" s="16"/>
      <c r="H3331" s="10" t="s">
        <v>985</v>
      </c>
      <c r="I3331" s="10">
        <v>1.0</v>
      </c>
    </row>
    <row r="3332">
      <c r="A3332" s="20">
        <v>43889.0</v>
      </c>
      <c r="B3332" s="19">
        <v>0.11434027777777778</v>
      </c>
      <c r="C3332" s="10" t="s">
        <v>900</v>
      </c>
      <c r="D3332" s="10" t="s">
        <v>93</v>
      </c>
      <c r="E3332" s="13">
        <v>11.0</v>
      </c>
      <c r="F3332" s="13">
        <v>4.0</v>
      </c>
      <c r="J3332" s="10" t="s">
        <v>911</v>
      </c>
    </row>
    <row r="3333">
      <c r="A3333" s="20">
        <v>43889.0</v>
      </c>
      <c r="B3333" s="19">
        <v>0.11453703703703703</v>
      </c>
      <c r="C3333" s="10" t="s">
        <v>900</v>
      </c>
      <c r="D3333" s="10" t="s">
        <v>93</v>
      </c>
      <c r="E3333" s="13">
        <v>12.0</v>
      </c>
      <c r="F3333" s="13">
        <v>5.0</v>
      </c>
      <c r="J3333" s="10" t="s">
        <v>910</v>
      </c>
    </row>
    <row r="3334">
      <c r="A3334" s="20">
        <v>43889.0</v>
      </c>
      <c r="B3334" s="19">
        <v>0.1152662037037037</v>
      </c>
      <c r="C3334" s="10" t="s">
        <v>70</v>
      </c>
      <c r="D3334" s="10" t="s">
        <v>78</v>
      </c>
      <c r="E3334" s="13">
        <v>14.0</v>
      </c>
      <c r="F3334" s="13">
        <v>7.0</v>
      </c>
    </row>
    <row r="3335">
      <c r="A3335" s="20">
        <v>43889.0</v>
      </c>
      <c r="B3335" s="19">
        <v>0.11616898148148148</v>
      </c>
      <c r="C3335" s="10" t="s">
        <v>82</v>
      </c>
      <c r="D3335" s="10" t="s">
        <v>89</v>
      </c>
      <c r="E3335" s="13">
        <v>15.0</v>
      </c>
      <c r="F3335" s="13">
        <v>7.0</v>
      </c>
      <c r="J3335" s="10" t="s">
        <v>151</v>
      </c>
    </row>
    <row r="3336">
      <c r="A3336" s="20">
        <v>43889.0</v>
      </c>
      <c r="B3336" s="19">
        <v>0.11636574074074074</v>
      </c>
      <c r="C3336" s="10" t="s">
        <v>82</v>
      </c>
      <c r="D3336" s="10" t="s">
        <v>91</v>
      </c>
      <c r="E3336" s="13">
        <v>10.0</v>
      </c>
      <c r="F3336" s="16"/>
      <c r="H3336" s="10" t="s">
        <v>986</v>
      </c>
    </row>
    <row r="3337">
      <c r="A3337" s="20">
        <v>43889.0</v>
      </c>
      <c r="B3337" s="19">
        <v>0.11868055555555555</v>
      </c>
      <c r="C3337" s="10" t="s">
        <v>952</v>
      </c>
      <c r="D3337" s="10" t="s">
        <v>93</v>
      </c>
      <c r="E3337" s="13">
        <v>19.0</v>
      </c>
      <c r="F3337" s="13">
        <v>12.0</v>
      </c>
      <c r="J3337" s="10" t="s">
        <v>973</v>
      </c>
    </row>
    <row r="3338">
      <c r="A3338" s="20">
        <v>43889.0</v>
      </c>
      <c r="B3338" s="19">
        <v>0.11868055555555555</v>
      </c>
      <c r="C3338" s="10" t="s">
        <v>952</v>
      </c>
      <c r="D3338" s="10" t="s">
        <v>93</v>
      </c>
      <c r="E3338" s="13" t="s">
        <v>75</v>
      </c>
      <c r="F3338" s="13" t="s">
        <v>75</v>
      </c>
      <c r="J3338" s="10" t="s">
        <v>85</v>
      </c>
    </row>
    <row r="3339">
      <c r="A3339" s="20">
        <v>43889.0</v>
      </c>
      <c r="B3339" s="19">
        <v>0.11883101851851852</v>
      </c>
      <c r="C3339" s="10" t="s">
        <v>952</v>
      </c>
      <c r="D3339" s="10" t="s">
        <v>91</v>
      </c>
      <c r="E3339" s="13">
        <v>10.0</v>
      </c>
      <c r="F3339" s="16"/>
      <c r="H3339" s="10" t="s">
        <v>987</v>
      </c>
    </row>
    <row r="3340">
      <c r="A3340" s="20">
        <v>43889.0</v>
      </c>
      <c r="B3340" s="19">
        <v>0.12241898148148148</v>
      </c>
      <c r="C3340" s="10" t="s">
        <v>964</v>
      </c>
      <c r="D3340" s="10" t="s">
        <v>78</v>
      </c>
      <c r="E3340" s="13">
        <v>14.0</v>
      </c>
      <c r="F3340" s="13">
        <v>13.0</v>
      </c>
    </row>
    <row r="3341">
      <c r="A3341" s="20">
        <v>43889.0</v>
      </c>
      <c r="B3341" s="19">
        <v>0.12293981481481482</v>
      </c>
      <c r="C3341" s="10" t="s">
        <v>900</v>
      </c>
      <c r="D3341" s="10" t="s">
        <v>93</v>
      </c>
      <c r="E3341" s="13">
        <v>18.0</v>
      </c>
      <c r="F3341" s="13">
        <v>11.0</v>
      </c>
      <c r="J3341" s="10" t="s">
        <v>910</v>
      </c>
    </row>
    <row r="3342">
      <c r="A3342" s="20">
        <v>43889.0</v>
      </c>
      <c r="B3342" s="19">
        <v>0.12299768518518518</v>
      </c>
      <c r="C3342" s="10" t="s">
        <v>900</v>
      </c>
      <c r="D3342" s="10" t="s">
        <v>91</v>
      </c>
      <c r="E3342" s="13">
        <v>9.0</v>
      </c>
      <c r="F3342" s="16"/>
      <c r="H3342" s="10" t="s">
        <v>988</v>
      </c>
      <c r="I3342" s="10">
        <v>1.0</v>
      </c>
    </row>
    <row r="3343">
      <c r="A3343" s="20">
        <v>43889.0</v>
      </c>
      <c r="B3343" s="19">
        <v>0.12375</v>
      </c>
      <c r="C3343" s="10" t="s">
        <v>900</v>
      </c>
      <c r="D3343" s="10" t="s">
        <v>93</v>
      </c>
      <c r="E3343" s="13">
        <v>11.0</v>
      </c>
      <c r="F3343" s="13">
        <v>4.0</v>
      </c>
      <c r="J3343" s="10" t="s">
        <v>989</v>
      </c>
    </row>
    <row r="3344">
      <c r="A3344" s="20">
        <v>43889.0</v>
      </c>
      <c r="B3344" s="19">
        <v>0.12375</v>
      </c>
      <c r="C3344" s="10" t="s">
        <v>900</v>
      </c>
      <c r="D3344" s="10" t="s">
        <v>93</v>
      </c>
      <c r="E3344" s="13" t="s">
        <v>75</v>
      </c>
      <c r="F3344" s="13" t="s">
        <v>75</v>
      </c>
      <c r="J3344" s="10" t="s">
        <v>85</v>
      </c>
    </row>
    <row r="3345">
      <c r="A3345" s="20">
        <v>43889.0</v>
      </c>
      <c r="B3345" s="19">
        <v>0.1240625</v>
      </c>
      <c r="C3345" s="10" t="s">
        <v>900</v>
      </c>
      <c r="D3345" s="10" t="s">
        <v>93</v>
      </c>
      <c r="E3345" s="13">
        <v>20.0</v>
      </c>
      <c r="F3345" s="13">
        <v>13.0</v>
      </c>
      <c r="J3345" s="10" t="s">
        <v>990</v>
      </c>
    </row>
    <row r="3346">
      <c r="A3346" s="20">
        <v>43889.0</v>
      </c>
      <c r="B3346" s="19">
        <v>0.1240625</v>
      </c>
      <c r="C3346" s="10" t="s">
        <v>900</v>
      </c>
      <c r="D3346" s="10" t="s">
        <v>93</v>
      </c>
      <c r="E3346" s="13" t="s">
        <v>75</v>
      </c>
      <c r="F3346" s="13" t="s">
        <v>75</v>
      </c>
      <c r="J3346" s="10" t="s">
        <v>85</v>
      </c>
    </row>
    <row r="3347">
      <c r="A3347" s="20">
        <v>43889.0</v>
      </c>
      <c r="B3347" s="19">
        <v>0.1241550925925926</v>
      </c>
      <c r="C3347" s="10" t="s">
        <v>900</v>
      </c>
      <c r="D3347" s="10" t="s">
        <v>91</v>
      </c>
      <c r="E3347" s="13">
        <v>10.0</v>
      </c>
      <c r="F3347" s="16"/>
      <c r="H3347" s="10" t="s">
        <v>991</v>
      </c>
    </row>
    <row r="3348">
      <c r="A3348" s="20">
        <v>43889.0</v>
      </c>
      <c r="B3348" s="19">
        <v>0.12452546296296296</v>
      </c>
      <c r="C3348" s="10" t="s">
        <v>900</v>
      </c>
      <c r="D3348" s="10" t="s">
        <v>93</v>
      </c>
      <c r="E3348" s="13" t="s">
        <v>75</v>
      </c>
      <c r="F3348" s="13" t="s">
        <v>75</v>
      </c>
      <c r="J3348" s="10" t="s">
        <v>85</v>
      </c>
    </row>
    <row r="3349">
      <c r="A3349" s="20">
        <v>43889.0</v>
      </c>
      <c r="B3349" s="19">
        <v>0.12452546296296296</v>
      </c>
      <c r="C3349" s="10" t="s">
        <v>900</v>
      </c>
      <c r="D3349" s="10" t="s">
        <v>93</v>
      </c>
      <c r="E3349" s="13">
        <v>14.0</v>
      </c>
      <c r="F3349" s="13">
        <v>7.0</v>
      </c>
      <c r="J3349" s="10" t="s">
        <v>990</v>
      </c>
    </row>
    <row r="3350">
      <c r="A3350" s="20">
        <v>43889.0</v>
      </c>
      <c r="B3350" s="19">
        <v>0.12481481481481481</v>
      </c>
      <c r="C3350" s="10" t="s">
        <v>900</v>
      </c>
      <c r="D3350" s="10" t="s">
        <v>93</v>
      </c>
      <c r="E3350" s="13" t="s">
        <v>75</v>
      </c>
      <c r="F3350" s="13" t="s">
        <v>75</v>
      </c>
      <c r="J3350" s="10" t="s">
        <v>85</v>
      </c>
    </row>
    <row r="3351">
      <c r="A3351" s="20">
        <v>43889.0</v>
      </c>
      <c r="B3351" s="19">
        <v>0.12481481481481481</v>
      </c>
      <c r="C3351" s="10" t="s">
        <v>900</v>
      </c>
      <c r="D3351" s="10" t="s">
        <v>93</v>
      </c>
      <c r="E3351" s="13">
        <v>17.0</v>
      </c>
      <c r="F3351" s="13">
        <v>10.0</v>
      </c>
      <c r="J3351" s="10" t="s">
        <v>990</v>
      </c>
    </row>
    <row r="3352">
      <c r="A3352" s="20">
        <v>43889.0</v>
      </c>
      <c r="B3352" s="19">
        <v>0.12487268518518518</v>
      </c>
      <c r="C3352" s="10" t="s">
        <v>900</v>
      </c>
      <c r="D3352" s="10" t="s">
        <v>91</v>
      </c>
      <c r="E3352" s="13">
        <v>11.0</v>
      </c>
      <c r="F3352" s="16"/>
      <c r="H3352" s="10" t="s">
        <v>992</v>
      </c>
    </row>
    <row r="3353">
      <c r="A3353" s="20">
        <v>43889.0</v>
      </c>
      <c r="B3353" s="19">
        <v>0.12496527777777777</v>
      </c>
      <c r="C3353" s="10" t="s">
        <v>900</v>
      </c>
      <c r="D3353" s="10" t="s">
        <v>93</v>
      </c>
      <c r="E3353" s="13" t="s">
        <v>68</v>
      </c>
      <c r="F3353" s="13">
        <v>20.0</v>
      </c>
      <c r="G3353" s="10" t="s">
        <v>137</v>
      </c>
      <c r="J3353" s="10" t="s">
        <v>989</v>
      </c>
    </row>
    <row r="3354">
      <c r="A3354" s="20">
        <v>43889.0</v>
      </c>
      <c r="B3354" s="19">
        <v>0.12496527777777777</v>
      </c>
      <c r="C3354" s="10" t="s">
        <v>900</v>
      </c>
      <c r="D3354" s="10" t="s">
        <v>93</v>
      </c>
      <c r="E3354" s="13" t="s">
        <v>75</v>
      </c>
      <c r="F3354" s="13" t="s">
        <v>75</v>
      </c>
      <c r="J3354" s="10" t="s">
        <v>85</v>
      </c>
    </row>
    <row r="3355">
      <c r="A3355" s="20">
        <v>43889.0</v>
      </c>
      <c r="B3355" s="19">
        <v>0.1252199074074074</v>
      </c>
      <c r="C3355" s="10" t="s">
        <v>900</v>
      </c>
      <c r="D3355" s="10" t="s">
        <v>91</v>
      </c>
      <c r="E3355" s="13">
        <v>14.0</v>
      </c>
      <c r="F3355" s="16"/>
      <c r="H3355" s="10" t="s">
        <v>993</v>
      </c>
    </row>
    <row r="3356">
      <c r="A3356" s="20">
        <v>43889.0</v>
      </c>
      <c r="B3356" s="19">
        <v>0.12832175925925926</v>
      </c>
      <c r="C3356" s="10" t="s">
        <v>82</v>
      </c>
      <c r="D3356" s="10" t="s">
        <v>89</v>
      </c>
      <c r="E3356" s="13" t="s">
        <v>75</v>
      </c>
      <c r="F3356" s="13" t="s">
        <v>75</v>
      </c>
      <c r="J3356" s="10" t="s">
        <v>160</v>
      </c>
    </row>
    <row r="3357">
      <c r="A3357" s="20">
        <v>43889.0</v>
      </c>
      <c r="B3357" s="19">
        <v>0.12832175925925926</v>
      </c>
      <c r="C3357" s="10" t="s">
        <v>82</v>
      </c>
      <c r="D3357" s="10" t="s">
        <v>89</v>
      </c>
      <c r="E3357" s="13">
        <v>13.0</v>
      </c>
      <c r="F3357" s="13">
        <v>5.0</v>
      </c>
      <c r="J3357" s="10" t="s">
        <v>529</v>
      </c>
    </row>
    <row r="3358">
      <c r="A3358" s="20">
        <v>43889.0</v>
      </c>
      <c r="B3358" s="19">
        <v>0.1300925925925926</v>
      </c>
      <c r="C3358" s="10" t="s">
        <v>952</v>
      </c>
      <c r="D3358" s="10" t="s">
        <v>209</v>
      </c>
      <c r="E3358" s="13">
        <v>19.0</v>
      </c>
      <c r="F3358" s="13">
        <v>17.0</v>
      </c>
    </row>
    <row r="3359">
      <c r="A3359" s="20">
        <v>43889.0</v>
      </c>
      <c r="B3359" s="19">
        <v>0.13150462962962964</v>
      </c>
      <c r="C3359" s="10" t="s">
        <v>74</v>
      </c>
      <c r="D3359" s="10" t="s">
        <v>217</v>
      </c>
      <c r="E3359" s="13">
        <v>13.0</v>
      </c>
      <c r="F3359" s="13">
        <v>6.0</v>
      </c>
    </row>
    <row r="3360">
      <c r="A3360" s="20">
        <v>43889.0</v>
      </c>
      <c r="B3360" s="19">
        <v>0.13162037037037036</v>
      </c>
      <c r="C3360" s="10" t="s">
        <v>74</v>
      </c>
      <c r="D3360" s="10" t="s">
        <v>217</v>
      </c>
      <c r="E3360" s="13" t="s">
        <v>75</v>
      </c>
      <c r="F3360" s="13" t="s">
        <v>75</v>
      </c>
    </row>
    <row r="3361">
      <c r="A3361" s="20">
        <v>43889.0</v>
      </c>
      <c r="B3361" s="19">
        <v>0.13304398148148147</v>
      </c>
      <c r="C3361" s="10" t="s">
        <v>964</v>
      </c>
      <c r="D3361" s="10" t="s">
        <v>120</v>
      </c>
      <c r="E3361" s="13">
        <v>6.0</v>
      </c>
      <c r="F3361" s="16"/>
      <c r="J3361" s="10" t="s">
        <v>994</v>
      </c>
    </row>
    <row r="3362">
      <c r="A3362" s="20">
        <v>43889.0</v>
      </c>
      <c r="B3362" s="19">
        <v>0.13399305555555555</v>
      </c>
      <c r="C3362" s="10" t="s">
        <v>70</v>
      </c>
      <c r="D3362" s="10" t="s">
        <v>93</v>
      </c>
      <c r="E3362" s="13">
        <v>17.0</v>
      </c>
      <c r="F3362" s="13">
        <v>10.0</v>
      </c>
      <c r="J3362" s="10" t="s">
        <v>85</v>
      </c>
    </row>
    <row r="3363">
      <c r="A3363" s="20">
        <v>43889.0</v>
      </c>
      <c r="B3363" s="19">
        <v>0.13399305555555555</v>
      </c>
      <c r="C3363" s="10" t="s">
        <v>70</v>
      </c>
      <c r="D3363" s="10" t="s">
        <v>93</v>
      </c>
      <c r="E3363" s="13">
        <v>20.0</v>
      </c>
      <c r="F3363" s="13">
        <v>13.0</v>
      </c>
      <c r="J3363" s="10" t="s">
        <v>995</v>
      </c>
    </row>
    <row r="3364">
      <c r="A3364" s="20">
        <v>43889.0</v>
      </c>
      <c r="B3364" s="19">
        <v>0.13429398148148147</v>
      </c>
      <c r="C3364" s="10" t="s">
        <v>70</v>
      </c>
      <c r="D3364" s="10" t="s">
        <v>91</v>
      </c>
      <c r="E3364" s="13">
        <v>5.0</v>
      </c>
      <c r="F3364" s="16"/>
      <c r="H3364" s="10" t="s">
        <v>996</v>
      </c>
    </row>
    <row r="3365">
      <c r="A3365" s="20">
        <v>43889.0</v>
      </c>
      <c r="B3365" s="19">
        <v>0.13436342592592593</v>
      </c>
      <c r="C3365" s="10" t="s">
        <v>70</v>
      </c>
      <c r="D3365" s="10" t="s">
        <v>93</v>
      </c>
      <c r="E3365" s="13" t="s">
        <v>75</v>
      </c>
      <c r="F3365" s="13" t="s">
        <v>75</v>
      </c>
      <c r="J3365" s="10" t="s">
        <v>85</v>
      </c>
    </row>
    <row r="3366">
      <c r="A3366" s="20">
        <v>43889.0</v>
      </c>
      <c r="B3366" s="19">
        <v>0.13436342592592593</v>
      </c>
      <c r="C3366" s="10" t="s">
        <v>70</v>
      </c>
      <c r="D3366" s="10" t="s">
        <v>93</v>
      </c>
      <c r="E3366" s="13">
        <v>21.0</v>
      </c>
      <c r="F3366" s="13">
        <v>14.0</v>
      </c>
      <c r="J3366" s="10" t="s">
        <v>995</v>
      </c>
    </row>
    <row r="3367">
      <c r="A3367" s="20">
        <v>43889.0</v>
      </c>
      <c r="B3367" s="19">
        <v>0.13440972222222222</v>
      </c>
      <c r="C3367" s="10" t="s">
        <v>70</v>
      </c>
      <c r="D3367" s="10" t="s">
        <v>91</v>
      </c>
      <c r="E3367" s="13">
        <v>8.0</v>
      </c>
      <c r="F3367" s="16"/>
      <c r="H3367" s="10" t="s">
        <v>997</v>
      </c>
    </row>
    <row r="3368">
      <c r="A3368" s="20">
        <v>43889.0</v>
      </c>
      <c r="B3368" s="19">
        <v>0.13520833333333335</v>
      </c>
      <c r="C3368" s="10" t="s">
        <v>82</v>
      </c>
      <c r="D3368" s="10" t="s">
        <v>89</v>
      </c>
      <c r="E3368" s="13" t="s">
        <v>75</v>
      </c>
      <c r="F3368" s="13" t="s">
        <v>75</v>
      </c>
      <c r="J3368" s="10" t="s">
        <v>741</v>
      </c>
    </row>
    <row r="3369">
      <c r="A3369" s="20">
        <v>43889.0</v>
      </c>
      <c r="B3369" s="19">
        <v>0.13530092592592594</v>
      </c>
      <c r="C3369" s="10" t="s">
        <v>82</v>
      </c>
      <c r="D3369" s="10" t="s">
        <v>89</v>
      </c>
      <c r="E3369" s="13">
        <v>15.0</v>
      </c>
      <c r="F3369" s="13">
        <v>8.0</v>
      </c>
      <c r="J3369" s="10" t="s">
        <v>741</v>
      </c>
    </row>
    <row r="3370">
      <c r="A3370" s="20">
        <v>43889.0</v>
      </c>
      <c r="B3370" s="19">
        <v>0.13538194444444446</v>
      </c>
      <c r="C3370" s="10" t="s">
        <v>82</v>
      </c>
      <c r="D3370" s="10" t="s">
        <v>89</v>
      </c>
      <c r="E3370" s="13" t="s">
        <v>75</v>
      </c>
      <c r="F3370" s="13" t="s">
        <v>75</v>
      </c>
      <c r="J3370" s="10" t="s">
        <v>741</v>
      </c>
    </row>
    <row r="3371">
      <c r="A3371" s="20">
        <v>43889.0</v>
      </c>
      <c r="B3371" s="19">
        <v>0.13546296296296295</v>
      </c>
      <c r="C3371" s="10" t="s">
        <v>82</v>
      </c>
      <c r="D3371" s="10" t="s">
        <v>91</v>
      </c>
      <c r="E3371" s="13">
        <v>8.0</v>
      </c>
      <c r="F3371" s="16"/>
      <c r="H3371" s="10" t="s">
        <v>998</v>
      </c>
    </row>
    <row r="3372">
      <c r="A3372" s="20">
        <v>43889.0</v>
      </c>
      <c r="B3372" s="19">
        <v>0.13549768518518518</v>
      </c>
      <c r="C3372" s="10" t="s">
        <v>82</v>
      </c>
      <c r="D3372" s="10" t="s">
        <v>91</v>
      </c>
      <c r="E3372" s="13">
        <v>8.0</v>
      </c>
      <c r="F3372" s="16"/>
      <c r="H3372" s="10" t="s">
        <v>998</v>
      </c>
      <c r="I3372" s="10">
        <v>1.0</v>
      </c>
      <c r="J3372" s="10" t="s">
        <v>119</v>
      </c>
    </row>
    <row r="3373">
      <c r="A3373" s="20">
        <v>43889.0</v>
      </c>
      <c r="B3373" s="19">
        <v>0.1361689814814815</v>
      </c>
      <c r="C3373" s="10" t="s">
        <v>82</v>
      </c>
      <c r="D3373" s="10" t="s">
        <v>166</v>
      </c>
      <c r="E3373" s="13">
        <v>13.0</v>
      </c>
      <c r="F3373" s="13">
        <v>7.0</v>
      </c>
    </row>
    <row r="3374">
      <c r="A3374" s="20">
        <v>43889.0</v>
      </c>
      <c r="B3374" s="19">
        <v>0.15057870370370371</v>
      </c>
      <c r="C3374" s="10" t="s">
        <v>74</v>
      </c>
      <c r="D3374" s="10" t="s">
        <v>217</v>
      </c>
      <c r="E3374" s="13">
        <v>15.0</v>
      </c>
      <c r="F3374" s="13">
        <v>8.0</v>
      </c>
    </row>
    <row r="3375">
      <c r="A3375" s="20">
        <v>43889.0</v>
      </c>
      <c r="B3375" s="19">
        <v>0.13689814814814816</v>
      </c>
      <c r="C3375" s="10" t="s">
        <v>952</v>
      </c>
      <c r="D3375" s="10" t="s">
        <v>209</v>
      </c>
      <c r="E3375" s="13" t="s">
        <v>75</v>
      </c>
      <c r="F3375" s="13" t="s">
        <v>75</v>
      </c>
      <c r="J3375" s="10" t="s">
        <v>85</v>
      </c>
    </row>
    <row r="3376">
      <c r="A3376" s="20">
        <v>43889.0</v>
      </c>
      <c r="B3376" s="19">
        <v>0.13689814814814816</v>
      </c>
      <c r="C3376" s="10" t="s">
        <v>952</v>
      </c>
      <c r="D3376" s="10" t="s">
        <v>209</v>
      </c>
      <c r="E3376" s="13" t="s">
        <v>75</v>
      </c>
      <c r="F3376" s="13" t="s">
        <v>75</v>
      </c>
      <c r="J3376" s="10" t="s">
        <v>86</v>
      </c>
    </row>
    <row r="3377">
      <c r="A3377" s="20">
        <v>43889.0</v>
      </c>
      <c r="B3377" s="19">
        <v>0.13708333333333333</v>
      </c>
      <c r="C3377" s="10" t="s">
        <v>964</v>
      </c>
      <c r="D3377" s="10" t="s">
        <v>120</v>
      </c>
      <c r="E3377" s="13">
        <v>12.0</v>
      </c>
      <c r="F3377" s="16"/>
      <c r="J3377" s="10" t="s">
        <v>999</v>
      </c>
    </row>
    <row r="3378">
      <c r="A3378" s="20">
        <v>43889.0</v>
      </c>
      <c r="B3378" s="19">
        <v>0.13761574074074073</v>
      </c>
      <c r="C3378" s="10" t="s">
        <v>900</v>
      </c>
      <c r="D3378" s="10" t="s">
        <v>83</v>
      </c>
      <c r="E3378" s="13">
        <v>14.0</v>
      </c>
      <c r="F3378" s="13">
        <v>7.0</v>
      </c>
    </row>
    <row r="3379">
      <c r="A3379" s="20">
        <v>43889.0</v>
      </c>
      <c r="B3379" s="19">
        <v>0.13891203703703703</v>
      </c>
      <c r="C3379" s="10" t="s">
        <v>74</v>
      </c>
      <c r="D3379" s="10" t="s">
        <v>83</v>
      </c>
      <c r="E3379" s="13">
        <v>26.0</v>
      </c>
      <c r="F3379" s="13">
        <v>20.0</v>
      </c>
      <c r="J3379" s="10" t="s">
        <v>1000</v>
      </c>
    </row>
    <row r="3380">
      <c r="A3380" s="20">
        <v>43889.0</v>
      </c>
      <c r="B3380" s="19">
        <v>0.13961805555555556</v>
      </c>
      <c r="C3380" s="10" t="s">
        <v>74</v>
      </c>
      <c r="D3380" s="10" t="s">
        <v>217</v>
      </c>
      <c r="E3380" s="13">
        <v>22.0</v>
      </c>
      <c r="F3380" s="13">
        <v>15.0</v>
      </c>
    </row>
    <row r="3381">
      <c r="A3381" s="20">
        <v>43889.0</v>
      </c>
      <c r="B3381" s="19">
        <v>0.14042824074074073</v>
      </c>
      <c r="C3381" s="10" t="s">
        <v>157</v>
      </c>
      <c r="D3381" s="10" t="s">
        <v>67</v>
      </c>
      <c r="E3381" s="13">
        <v>15.0</v>
      </c>
      <c r="F3381" s="13">
        <v>15.0</v>
      </c>
      <c r="J3381" s="10" t="s">
        <v>980</v>
      </c>
    </row>
    <row r="3382">
      <c r="A3382" s="20">
        <v>43889.0</v>
      </c>
      <c r="B3382" s="19">
        <v>0.14251157407407408</v>
      </c>
      <c r="C3382" s="10" t="s">
        <v>157</v>
      </c>
      <c r="D3382" s="10" t="s">
        <v>125</v>
      </c>
      <c r="E3382" s="13">
        <v>19.0</v>
      </c>
      <c r="F3382" s="13">
        <v>15.0</v>
      </c>
      <c r="J3382" s="10" t="s">
        <v>980</v>
      </c>
    </row>
    <row r="3383">
      <c r="A3383" s="20">
        <v>43889.0</v>
      </c>
      <c r="B3383" s="19">
        <v>0.14743055555555556</v>
      </c>
      <c r="C3383" s="10" t="s">
        <v>964</v>
      </c>
      <c r="D3383" s="10" t="s">
        <v>80</v>
      </c>
      <c r="E3383" s="13">
        <v>18.0</v>
      </c>
      <c r="F3383" s="13">
        <v>15.0</v>
      </c>
    </row>
    <row r="3384">
      <c r="A3384" s="20">
        <v>43889.0</v>
      </c>
      <c r="B3384" s="19">
        <v>0.14800925925925926</v>
      </c>
      <c r="C3384" s="10" t="s">
        <v>70</v>
      </c>
      <c r="D3384" s="10" t="s">
        <v>80</v>
      </c>
      <c r="E3384" s="13">
        <v>21.0</v>
      </c>
      <c r="F3384" s="13">
        <v>17.0</v>
      </c>
    </row>
    <row r="3385">
      <c r="A3385" s="20">
        <v>43889.0</v>
      </c>
      <c r="B3385" s="19">
        <v>0.1489351851851852</v>
      </c>
      <c r="C3385" s="10" t="s">
        <v>952</v>
      </c>
      <c r="D3385" s="10" t="s">
        <v>93</v>
      </c>
      <c r="E3385" s="13" t="s">
        <v>68</v>
      </c>
      <c r="F3385" s="13">
        <v>20.0</v>
      </c>
      <c r="G3385" s="10" t="s">
        <v>137</v>
      </c>
      <c r="J3385" s="10" t="s">
        <v>1001</v>
      </c>
    </row>
    <row r="3386">
      <c r="A3386" s="20">
        <v>43889.0</v>
      </c>
      <c r="B3386" s="19">
        <v>0.14899305555555556</v>
      </c>
      <c r="C3386" s="10" t="s">
        <v>900</v>
      </c>
      <c r="D3386" s="10" t="s">
        <v>93</v>
      </c>
      <c r="E3386" s="13">
        <v>19.0</v>
      </c>
      <c r="F3386" s="13">
        <v>12.0</v>
      </c>
      <c r="J3386" s="10" t="s">
        <v>911</v>
      </c>
    </row>
    <row r="3387">
      <c r="A3387" s="20">
        <v>43889.0</v>
      </c>
      <c r="B3387" s="19">
        <v>0.1490162037037037</v>
      </c>
      <c r="C3387" s="10" t="s">
        <v>74</v>
      </c>
      <c r="D3387" s="10" t="s">
        <v>93</v>
      </c>
      <c r="E3387" s="13">
        <v>15.0</v>
      </c>
      <c r="F3387" s="13">
        <v>7.0</v>
      </c>
      <c r="J3387" s="10" t="s">
        <v>915</v>
      </c>
    </row>
    <row r="3388">
      <c r="A3388" s="20">
        <v>43889.0</v>
      </c>
      <c r="B3388" s="19">
        <v>0.14895833333333333</v>
      </c>
      <c r="C3388" s="10" t="s">
        <v>964</v>
      </c>
      <c r="D3388" s="10" t="s">
        <v>93</v>
      </c>
      <c r="E3388" s="13">
        <v>20.0</v>
      </c>
      <c r="F3388" s="13">
        <v>17.0</v>
      </c>
      <c r="J3388" s="10" t="s">
        <v>148</v>
      </c>
    </row>
    <row r="3389">
      <c r="A3389" s="20">
        <v>43889.0</v>
      </c>
      <c r="B3389" s="19">
        <v>0.14916666666666667</v>
      </c>
      <c r="C3389" s="10" t="s">
        <v>70</v>
      </c>
      <c r="D3389" s="10" t="s">
        <v>93</v>
      </c>
      <c r="E3389" s="13">
        <v>12.0</v>
      </c>
      <c r="F3389" s="13">
        <v>5.0</v>
      </c>
      <c r="J3389" s="10" t="s">
        <v>148</v>
      </c>
    </row>
    <row r="3390">
      <c r="A3390" s="20">
        <v>43889.0</v>
      </c>
      <c r="B3390" s="19">
        <v>0.14928240740740742</v>
      </c>
      <c r="C3390" s="10" t="s">
        <v>952</v>
      </c>
      <c r="D3390" s="10" t="s">
        <v>91</v>
      </c>
      <c r="E3390" s="13">
        <v>16.0</v>
      </c>
      <c r="F3390" s="16"/>
      <c r="H3390" s="10" t="s">
        <v>1002</v>
      </c>
    </row>
    <row r="3391">
      <c r="A3391" s="20">
        <v>43889.0</v>
      </c>
      <c r="B3391" s="19">
        <v>0.1493634259259259</v>
      </c>
      <c r="C3391" s="10" t="s">
        <v>900</v>
      </c>
      <c r="D3391" s="10" t="s">
        <v>91</v>
      </c>
      <c r="E3391" s="13">
        <v>6.0</v>
      </c>
      <c r="F3391" s="16"/>
      <c r="H3391" s="10" t="s">
        <v>972</v>
      </c>
    </row>
    <row r="3392">
      <c r="A3392" s="20">
        <v>43889.0</v>
      </c>
      <c r="B3392" s="19">
        <v>0.14954861111111112</v>
      </c>
      <c r="C3392" s="10" t="s">
        <v>964</v>
      </c>
      <c r="D3392" s="10" t="s">
        <v>91</v>
      </c>
      <c r="E3392" s="13">
        <v>8.0</v>
      </c>
      <c r="F3392" s="16"/>
      <c r="H3392" s="10" t="s">
        <v>984</v>
      </c>
    </row>
    <row r="3393">
      <c r="A3393" s="20">
        <v>43889.0</v>
      </c>
      <c r="B3393" s="19">
        <v>0.14979166666666666</v>
      </c>
      <c r="C3393" s="10" t="s">
        <v>74</v>
      </c>
      <c r="D3393" s="10" t="s">
        <v>91</v>
      </c>
      <c r="E3393" s="13">
        <v>18.0</v>
      </c>
      <c r="F3393" s="16"/>
      <c r="H3393" s="10" t="s">
        <v>1003</v>
      </c>
    </row>
    <row r="3394">
      <c r="A3394" s="20">
        <v>43889.0</v>
      </c>
      <c r="B3394" s="19">
        <v>0.15270833333333333</v>
      </c>
      <c r="C3394" s="10" t="s">
        <v>952</v>
      </c>
      <c r="D3394" s="10" t="s">
        <v>100</v>
      </c>
      <c r="E3394" s="13">
        <v>21.0</v>
      </c>
      <c r="F3394" s="13">
        <v>19.0</v>
      </c>
      <c r="H3394" s="10" t="s">
        <v>1004</v>
      </c>
      <c r="J3394" s="10" t="s">
        <v>1005</v>
      </c>
    </row>
    <row r="3395">
      <c r="A3395" s="20">
        <v>43889.0</v>
      </c>
      <c r="B3395" s="19">
        <v>0.15273148148148147</v>
      </c>
      <c r="C3395" s="10" t="s">
        <v>74</v>
      </c>
      <c r="D3395" s="10" t="s">
        <v>100</v>
      </c>
      <c r="E3395" s="13">
        <v>11.0</v>
      </c>
      <c r="F3395" s="13">
        <v>4.0</v>
      </c>
      <c r="H3395" s="10" t="s">
        <v>1006</v>
      </c>
      <c r="J3395" s="10" t="s">
        <v>1005</v>
      </c>
    </row>
    <row r="3396">
      <c r="A3396" s="20">
        <v>43889.0</v>
      </c>
      <c r="B3396" s="19">
        <v>0.15363425925925925</v>
      </c>
      <c r="C3396" s="10" t="s">
        <v>952</v>
      </c>
      <c r="D3396" s="10" t="s">
        <v>83</v>
      </c>
      <c r="E3396" s="13">
        <v>7.0</v>
      </c>
      <c r="F3396" s="13">
        <v>8.0</v>
      </c>
      <c r="J3396" s="10" t="s">
        <v>961</v>
      </c>
    </row>
    <row r="3397">
      <c r="A3397" s="20">
        <v>43889.0</v>
      </c>
      <c r="B3397" s="19">
        <v>0.15363425925925925</v>
      </c>
      <c r="C3397" s="10" t="s">
        <v>952</v>
      </c>
      <c r="D3397" s="10" t="s">
        <v>83</v>
      </c>
      <c r="E3397" s="13" t="s">
        <v>88</v>
      </c>
      <c r="F3397" s="13">
        <v>1.0</v>
      </c>
      <c r="J3397" s="10" t="s">
        <v>959</v>
      </c>
    </row>
    <row r="3398">
      <c r="A3398" s="20">
        <v>43889.0</v>
      </c>
      <c r="B3398" s="19">
        <v>0.15539351851851851</v>
      </c>
      <c r="C3398" s="10" t="s">
        <v>952</v>
      </c>
      <c r="D3398" s="10" t="s">
        <v>120</v>
      </c>
      <c r="E3398" s="13">
        <v>7.0</v>
      </c>
      <c r="F3398" s="16"/>
      <c r="J3398" s="10" t="s">
        <v>1007</v>
      </c>
    </row>
    <row r="3399">
      <c r="A3399" s="20">
        <v>43889.0</v>
      </c>
      <c r="B3399" s="19">
        <v>0.15635416666666666</v>
      </c>
      <c r="C3399" s="10" t="s">
        <v>952</v>
      </c>
      <c r="D3399" s="10" t="s">
        <v>209</v>
      </c>
      <c r="E3399" s="13">
        <v>21.0</v>
      </c>
      <c r="F3399" s="13">
        <v>19.0</v>
      </c>
    </row>
    <row r="3400">
      <c r="A3400" s="20">
        <v>43889.0</v>
      </c>
      <c r="B3400" s="19">
        <v>0.15724537037037037</v>
      </c>
      <c r="C3400" s="10" t="s">
        <v>74</v>
      </c>
      <c r="D3400" s="10" t="s">
        <v>217</v>
      </c>
      <c r="E3400" s="13" t="s">
        <v>88</v>
      </c>
      <c r="F3400" s="13">
        <v>1.0</v>
      </c>
    </row>
    <row r="3401">
      <c r="A3401" s="20">
        <v>43889.0</v>
      </c>
      <c r="B3401" s="19">
        <v>0.1580324074074074</v>
      </c>
      <c r="C3401" s="10" t="s">
        <v>74</v>
      </c>
      <c r="D3401" s="10" t="s">
        <v>83</v>
      </c>
      <c r="E3401" s="13" t="s">
        <v>88</v>
      </c>
      <c r="F3401" s="13">
        <v>1.0</v>
      </c>
    </row>
    <row r="3402">
      <c r="A3402" s="20">
        <v>43889.0</v>
      </c>
      <c r="B3402" s="19">
        <v>0.1580324074074074</v>
      </c>
      <c r="C3402" s="10" t="s">
        <v>952</v>
      </c>
      <c r="D3402" s="10" t="s">
        <v>120</v>
      </c>
      <c r="E3402" s="13">
        <v>5.0</v>
      </c>
      <c r="F3402" s="16"/>
      <c r="J3402" s="10" t="s">
        <v>1008</v>
      </c>
    </row>
    <row r="3403">
      <c r="A3403" s="10" t="s">
        <v>1009</v>
      </c>
      <c r="B3403" s="19">
        <v>0.016747685185185185</v>
      </c>
      <c r="C3403" s="10" t="s">
        <v>900</v>
      </c>
      <c r="D3403" s="10" t="s">
        <v>125</v>
      </c>
      <c r="E3403" s="13" t="s">
        <v>75</v>
      </c>
      <c r="F3403" s="13" t="s">
        <v>75</v>
      </c>
      <c r="J3403" s="10" t="s">
        <v>160</v>
      </c>
    </row>
    <row r="3404">
      <c r="A3404" s="10" t="s">
        <v>1009</v>
      </c>
      <c r="B3404" s="19">
        <v>0.016747685185185185</v>
      </c>
      <c r="C3404" s="10" t="s">
        <v>900</v>
      </c>
      <c r="D3404" s="10" t="s">
        <v>125</v>
      </c>
      <c r="E3404" s="13">
        <v>9.0</v>
      </c>
      <c r="F3404" s="13">
        <v>4.0</v>
      </c>
      <c r="J3404" s="10" t="s">
        <v>161</v>
      </c>
    </row>
    <row r="3405">
      <c r="A3405" s="10" t="s">
        <v>1009</v>
      </c>
      <c r="B3405" s="19">
        <v>0.022395833333333334</v>
      </c>
      <c r="C3405" s="10" t="s">
        <v>157</v>
      </c>
      <c r="D3405" s="10" t="s">
        <v>67</v>
      </c>
      <c r="E3405" s="13">
        <v>17.0</v>
      </c>
      <c r="F3405" s="13">
        <v>17.0</v>
      </c>
    </row>
    <row r="3406">
      <c r="A3406" s="10" t="s">
        <v>1009</v>
      </c>
      <c r="B3406" s="19">
        <v>0.02466435185185185</v>
      </c>
      <c r="C3406" s="10" t="s">
        <v>900</v>
      </c>
      <c r="D3406" s="10" t="s">
        <v>125</v>
      </c>
      <c r="E3406" s="13" t="s">
        <v>75</v>
      </c>
      <c r="F3406" s="13" t="s">
        <v>75</v>
      </c>
      <c r="J3406" s="10" t="s">
        <v>160</v>
      </c>
    </row>
    <row r="3407">
      <c r="A3407" s="10" t="s">
        <v>1009</v>
      </c>
      <c r="B3407" s="19">
        <v>0.02466435185185185</v>
      </c>
      <c r="C3407" s="10" t="s">
        <v>900</v>
      </c>
      <c r="D3407" s="10" t="s">
        <v>125</v>
      </c>
      <c r="E3407" s="13">
        <v>10.0</v>
      </c>
      <c r="F3407" s="13">
        <v>4.0</v>
      </c>
      <c r="J3407" s="10" t="s">
        <v>161</v>
      </c>
    </row>
    <row r="3408">
      <c r="A3408" s="10" t="s">
        <v>1009</v>
      </c>
      <c r="B3408" s="19">
        <v>0.025590277777777778</v>
      </c>
      <c r="C3408" s="10" t="s">
        <v>74</v>
      </c>
      <c r="D3408" s="10" t="s">
        <v>125</v>
      </c>
      <c r="E3408" s="13" t="s">
        <v>88</v>
      </c>
      <c r="F3408" s="13">
        <v>1.0</v>
      </c>
    </row>
    <row r="3409">
      <c r="A3409" s="10" t="s">
        <v>1009</v>
      </c>
      <c r="B3409" s="19">
        <v>0.026516203703703705</v>
      </c>
      <c r="C3409" s="10" t="s">
        <v>964</v>
      </c>
      <c r="D3409" s="10" t="s">
        <v>80</v>
      </c>
      <c r="E3409" s="13" t="s">
        <v>75</v>
      </c>
      <c r="F3409" s="13" t="s">
        <v>75</v>
      </c>
      <c r="J3409" s="10" t="s">
        <v>160</v>
      </c>
    </row>
    <row r="3410">
      <c r="A3410" s="10" t="s">
        <v>1009</v>
      </c>
      <c r="B3410" s="19">
        <v>0.026516203703703705</v>
      </c>
      <c r="C3410" s="10" t="s">
        <v>964</v>
      </c>
      <c r="D3410" s="10" t="s">
        <v>80</v>
      </c>
      <c r="E3410" s="13">
        <v>15.0</v>
      </c>
      <c r="F3410" s="13">
        <v>12.0</v>
      </c>
      <c r="J3410" s="10" t="s">
        <v>161</v>
      </c>
    </row>
    <row r="3411">
      <c r="A3411" s="10" t="s">
        <v>1009</v>
      </c>
      <c r="B3411" s="19">
        <v>0.027291666666666665</v>
      </c>
      <c r="C3411" s="10" t="s">
        <v>74</v>
      </c>
      <c r="D3411" s="10" t="s">
        <v>87</v>
      </c>
      <c r="E3411" s="13">
        <v>7.0</v>
      </c>
      <c r="F3411" s="13">
        <v>3.0</v>
      </c>
    </row>
    <row r="3412">
      <c r="A3412" s="10" t="s">
        <v>1009</v>
      </c>
      <c r="B3412" s="19">
        <v>0.02732638888888889</v>
      </c>
      <c r="C3412" s="10" t="s">
        <v>964</v>
      </c>
      <c r="D3412" s="10" t="s">
        <v>87</v>
      </c>
      <c r="E3412" s="13">
        <v>6.0</v>
      </c>
      <c r="F3412" s="13">
        <v>5.0</v>
      </c>
    </row>
    <row r="3413">
      <c r="A3413" s="10" t="s">
        <v>1009</v>
      </c>
      <c r="B3413" s="19">
        <v>0.02736111111111111</v>
      </c>
      <c r="C3413" s="10" t="s">
        <v>70</v>
      </c>
      <c r="D3413" s="10" t="s">
        <v>87</v>
      </c>
      <c r="E3413" s="13">
        <v>12.0</v>
      </c>
      <c r="F3413" s="13">
        <v>8.0</v>
      </c>
    </row>
    <row r="3414">
      <c r="A3414" s="10" t="s">
        <v>1009</v>
      </c>
      <c r="B3414" s="19">
        <v>0.02802083333333333</v>
      </c>
      <c r="C3414" s="10" t="s">
        <v>70</v>
      </c>
      <c r="D3414" s="10" t="s">
        <v>93</v>
      </c>
      <c r="E3414" s="13">
        <v>19.0</v>
      </c>
      <c r="F3414" s="13">
        <v>12.0</v>
      </c>
      <c r="J3414" s="10" t="s">
        <v>99</v>
      </c>
    </row>
    <row r="3415">
      <c r="A3415" s="10" t="s">
        <v>1009</v>
      </c>
      <c r="B3415" s="19">
        <v>0.028101851851851854</v>
      </c>
      <c r="C3415" s="10" t="s">
        <v>70</v>
      </c>
      <c r="D3415" s="10" t="s">
        <v>91</v>
      </c>
      <c r="E3415" s="13">
        <v>11.0</v>
      </c>
      <c r="F3415" s="16"/>
      <c r="H3415" s="10" t="s">
        <v>985</v>
      </c>
    </row>
    <row r="3416">
      <c r="A3416" s="10" t="s">
        <v>1009</v>
      </c>
      <c r="B3416" s="19">
        <v>0.028541666666666667</v>
      </c>
      <c r="C3416" s="10" t="s">
        <v>70</v>
      </c>
      <c r="D3416" s="10" t="s">
        <v>93</v>
      </c>
      <c r="E3416" s="13" t="s">
        <v>88</v>
      </c>
      <c r="F3416" s="13">
        <v>1.0</v>
      </c>
      <c r="J3416" s="10" t="s">
        <v>85</v>
      </c>
    </row>
    <row r="3417">
      <c r="A3417" s="10" t="s">
        <v>1009</v>
      </c>
      <c r="B3417" s="19">
        <v>0.028541666666666667</v>
      </c>
      <c r="C3417" s="10" t="s">
        <v>70</v>
      </c>
      <c r="D3417" s="10" t="s">
        <v>93</v>
      </c>
      <c r="E3417" s="13">
        <v>17.0</v>
      </c>
      <c r="F3417" s="13">
        <v>10.0</v>
      </c>
      <c r="J3417" s="10" t="s">
        <v>294</v>
      </c>
    </row>
    <row r="3418">
      <c r="A3418" s="10" t="s">
        <v>1009</v>
      </c>
      <c r="B3418" s="19">
        <v>0.028587962962962964</v>
      </c>
      <c r="C3418" s="10" t="s">
        <v>70</v>
      </c>
      <c r="D3418" s="10" t="s">
        <v>91</v>
      </c>
      <c r="E3418" s="13">
        <v>11.0</v>
      </c>
      <c r="F3418" s="16"/>
      <c r="H3418" s="10" t="s">
        <v>985</v>
      </c>
    </row>
    <row r="3419">
      <c r="A3419" s="10" t="s">
        <v>1009</v>
      </c>
      <c r="B3419" s="19">
        <v>0.028877314814814814</v>
      </c>
      <c r="C3419" s="10" t="s">
        <v>70</v>
      </c>
      <c r="D3419" s="10" t="s">
        <v>93</v>
      </c>
      <c r="E3419" s="13" t="s">
        <v>75</v>
      </c>
      <c r="F3419" s="13" t="s">
        <v>75</v>
      </c>
      <c r="J3419" s="10" t="s">
        <v>85</v>
      </c>
    </row>
    <row r="3420">
      <c r="A3420" s="10" t="s">
        <v>1009</v>
      </c>
      <c r="B3420" s="19">
        <v>0.028877314814814814</v>
      </c>
      <c r="C3420" s="10" t="s">
        <v>70</v>
      </c>
      <c r="D3420" s="10" t="s">
        <v>93</v>
      </c>
      <c r="E3420" s="13">
        <v>19.0</v>
      </c>
      <c r="F3420" s="13">
        <v>12.0</v>
      </c>
      <c r="J3420" s="10" t="s">
        <v>294</v>
      </c>
    </row>
    <row r="3421">
      <c r="A3421" s="10" t="s">
        <v>1009</v>
      </c>
      <c r="B3421" s="19">
        <v>0.028935185185185185</v>
      </c>
      <c r="C3421" s="10" t="s">
        <v>70</v>
      </c>
      <c r="D3421" s="10" t="s">
        <v>91</v>
      </c>
      <c r="E3421" s="13">
        <v>9.0</v>
      </c>
      <c r="F3421" s="16"/>
      <c r="H3421" s="10" t="s">
        <v>971</v>
      </c>
      <c r="I3421" s="10">
        <v>1.0</v>
      </c>
    </row>
    <row r="3422">
      <c r="A3422" s="10" t="s">
        <v>1009</v>
      </c>
      <c r="B3422" s="19">
        <v>0.029548611111111112</v>
      </c>
      <c r="C3422" s="10" t="s">
        <v>900</v>
      </c>
      <c r="D3422" s="10" t="s">
        <v>87</v>
      </c>
      <c r="E3422" s="13">
        <v>16.0</v>
      </c>
      <c r="F3422" s="13">
        <v>13.0</v>
      </c>
    </row>
    <row r="3423">
      <c r="A3423" s="10" t="s">
        <v>1009</v>
      </c>
      <c r="B3423" s="19">
        <v>0.029895833333333333</v>
      </c>
      <c r="C3423" s="10" t="s">
        <v>74</v>
      </c>
      <c r="D3423" s="10" t="s">
        <v>93</v>
      </c>
      <c r="E3423" s="13">
        <v>27.0</v>
      </c>
      <c r="F3423" s="13">
        <v>19.0</v>
      </c>
      <c r="J3423" s="10" t="s">
        <v>1010</v>
      </c>
    </row>
    <row r="3424">
      <c r="A3424" s="10" t="s">
        <v>1009</v>
      </c>
      <c r="B3424" s="19">
        <v>0.030046296296296297</v>
      </c>
      <c r="C3424" s="10" t="s">
        <v>74</v>
      </c>
      <c r="D3424" s="10" t="s">
        <v>91</v>
      </c>
      <c r="E3424" s="13">
        <v>11.0</v>
      </c>
      <c r="F3424" s="16"/>
      <c r="H3424" s="10" t="s">
        <v>1011</v>
      </c>
    </row>
    <row r="3425">
      <c r="A3425" s="10" t="s">
        <v>1009</v>
      </c>
      <c r="B3425" s="19">
        <v>0.030127314814814815</v>
      </c>
      <c r="C3425" s="10" t="s">
        <v>74</v>
      </c>
      <c r="D3425" s="10" t="s">
        <v>93</v>
      </c>
      <c r="E3425" s="13">
        <v>21.0</v>
      </c>
      <c r="F3425" s="13">
        <v>13.0</v>
      </c>
      <c r="J3425" s="10" t="s">
        <v>1010</v>
      </c>
    </row>
    <row r="3426">
      <c r="A3426" s="10" t="s">
        <v>1009</v>
      </c>
      <c r="B3426" s="19">
        <v>0.030185185185185186</v>
      </c>
      <c r="C3426" s="10" t="s">
        <v>74</v>
      </c>
      <c r="D3426" s="10" t="s">
        <v>91</v>
      </c>
      <c r="E3426" s="13">
        <v>6.0</v>
      </c>
      <c r="F3426" s="16"/>
      <c r="H3426" s="10" t="s">
        <v>1012</v>
      </c>
    </row>
    <row r="3427">
      <c r="A3427" s="10" t="s">
        <v>1009</v>
      </c>
      <c r="B3427" s="19">
        <v>0.030648148148148147</v>
      </c>
      <c r="C3427" s="10" t="s">
        <v>964</v>
      </c>
      <c r="D3427" s="10" t="s">
        <v>91</v>
      </c>
      <c r="E3427" s="13">
        <v>14.0</v>
      </c>
      <c r="F3427" s="16"/>
      <c r="H3427" s="10" t="s">
        <v>1013</v>
      </c>
      <c r="J3427" s="10" t="s">
        <v>263</v>
      </c>
    </row>
    <row r="3428">
      <c r="A3428" s="10" t="s">
        <v>1009</v>
      </c>
      <c r="B3428" s="19">
        <v>0.03125</v>
      </c>
      <c r="C3428" s="10" t="s">
        <v>900</v>
      </c>
      <c r="D3428" s="10" t="s">
        <v>93</v>
      </c>
      <c r="E3428" s="13">
        <v>25.0</v>
      </c>
      <c r="F3428" s="13">
        <v>18.0</v>
      </c>
      <c r="J3428" s="10" t="s">
        <v>910</v>
      </c>
    </row>
    <row r="3429">
      <c r="A3429" s="10" t="s">
        <v>1009</v>
      </c>
      <c r="B3429" s="19">
        <v>0.03140046296296296</v>
      </c>
      <c r="C3429" s="10" t="s">
        <v>900</v>
      </c>
      <c r="D3429" s="10" t="s">
        <v>91</v>
      </c>
      <c r="E3429" s="13">
        <v>12.0</v>
      </c>
      <c r="F3429" s="16"/>
      <c r="H3429" s="10" t="s">
        <v>1014</v>
      </c>
      <c r="I3429" s="10">
        <v>1.0</v>
      </c>
    </row>
    <row r="3430">
      <c r="A3430" s="10" t="s">
        <v>1009</v>
      </c>
      <c r="B3430" s="19">
        <v>0.03252314814814815</v>
      </c>
      <c r="C3430" s="10" t="s">
        <v>70</v>
      </c>
      <c r="D3430" s="10" t="s">
        <v>67</v>
      </c>
      <c r="E3430" s="13">
        <v>10.0</v>
      </c>
      <c r="F3430" s="13">
        <v>7.0</v>
      </c>
    </row>
    <row r="3431">
      <c r="A3431" s="10" t="s">
        <v>1009</v>
      </c>
      <c r="B3431" s="19">
        <v>0.034305555555555554</v>
      </c>
      <c r="C3431" s="10" t="s">
        <v>74</v>
      </c>
      <c r="D3431" s="10" t="s">
        <v>125</v>
      </c>
      <c r="E3431" s="13">
        <v>27.0</v>
      </c>
      <c r="F3431" s="13">
        <v>17.0</v>
      </c>
    </row>
    <row r="3432">
      <c r="A3432" s="10" t="s">
        <v>1009</v>
      </c>
      <c r="B3432" s="19">
        <v>0.03449074074074074</v>
      </c>
      <c r="C3432" s="10" t="s">
        <v>70</v>
      </c>
      <c r="D3432" s="10" t="s">
        <v>125</v>
      </c>
      <c r="E3432" s="13">
        <v>18.0</v>
      </c>
      <c r="F3432" s="13">
        <v>11.0</v>
      </c>
    </row>
    <row r="3433">
      <c r="A3433" s="10" t="s">
        <v>1009</v>
      </c>
      <c r="B3433" s="19">
        <v>0.034513888888888886</v>
      </c>
      <c r="C3433" s="10" t="s">
        <v>82</v>
      </c>
      <c r="D3433" s="10" t="s">
        <v>125</v>
      </c>
      <c r="E3433" s="13">
        <v>17.0</v>
      </c>
      <c r="F3433" s="13">
        <v>16.0</v>
      </c>
    </row>
    <row r="3434">
      <c r="A3434" s="10" t="s">
        <v>1009</v>
      </c>
      <c r="B3434" s="19">
        <v>0.03454861111111111</v>
      </c>
      <c r="C3434" s="10" t="s">
        <v>964</v>
      </c>
      <c r="D3434" s="10" t="s">
        <v>125</v>
      </c>
      <c r="E3434" s="13">
        <v>12.0</v>
      </c>
      <c r="F3434" s="13">
        <v>12.0</v>
      </c>
    </row>
    <row r="3435">
      <c r="A3435" s="10" t="s">
        <v>1009</v>
      </c>
      <c r="B3435" s="19">
        <v>0.03599537037037037</v>
      </c>
      <c r="C3435" s="10" t="s">
        <v>82</v>
      </c>
      <c r="D3435" s="10" t="s">
        <v>67</v>
      </c>
      <c r="E3435" s="13">
        <v>19.0</v>
      </c>
      <c r="F3435" s="13">
        <v>16.0</v>
      </c>
    </row>
    <row r="3436">
      <c r="A3436" s="10" t="s">
        <v>1009</v>
      </c>
      <c r="B3436" s="19">
        <v>0.037696759259259256</v>
      </c>
      <c r="C3436" s="10" t="s">
        <v>900</v>
      </c>
      <c r="D3436" s="10" t="s">
        <v>125</v>
      </c>
      <c r="E3436" s="13" t="s">
        <v>75</v>
      </c>
      <c r="F3436" s="13" t="s">
        <v>75</v>
      </c>
      <c r="J3436" s="10" t="s">
        <v>160</v>
      </c>
    </row>
    <row r="3437">
      <c r="A3437" s="10" t="s">
        <v>1009</v>
      </c>
      <c r="B3437" s="19">
        <v>0.037696759259259256</v>
      </c>
      <c r="C3437" s="10" t="s">
        <v>900</v>
      </c>
      <c r="D3437" s="10" t="s">
        <v>125</v>
      </c>
      <c r="E3437" s="13">
        <v>8.0</v>
      </c>
      <c r="F3437" s="13">
        <v>2.0</v>
      </c>
      <c r="J3437" s="10" t="s">
        <v>161</v>
      </c>
    </row>
    <row r="3438">
      <c r="A3438" s="10" t="s">
        <v>1009</v>
      </c>
      <c r="B3438" s="19">
        <v>0.03849537037037037</v>
      </c>
      <c r="C3438" s="10" t="s">
        <v>304</v>
      </c>
      <c r="D3438" s="10" t="s">
        <v>87</v>
      </c>
      <c r="E3438" s="13">
        <v>22.0</v>
      </c>
      <c r="F3438" s="13">
        <v>19.0</v>
      </c>
    </row>
    <row r="3439">
      <c r="A3439" s="10" t="s">
        <v>1009</v>
      </c>
      <c r="B3439" s="19">
        <v>0.03895833333333333</v>
      </c>
      <c r="C3439" s="10" t="s">
        <v>74</v>
      </c>
      <c r="D3439" s="10" t="s">
        <v>87</v>
      </c>
      <c r="E3439" s="13">
        <v>18.0</v>
      </c>
      <c r="F3439" s="13">
        <v>14.0</v>
      </c>
    </row>
    <row r="3440">
      <c r="A3440" s="10" t="s">
        <v>1009</v>
      </c>
      <c r="B3440" s="19">
        <v>0.03898148148148148</v>
      </c>
      <c r="C3440" s="10" t="s">
        <v>82</v>
      </c>
      <c r="D3440" s="10" t="s">
        <v>87</v>
      </c>
      <c r="E3440" s="13">
        <v>17.0</v>
      </c>
      <c r="F3440" s="13">
        <v>16.0</v>
      </c>
    </row>
    <row r="3441">
      <c r="A3441" s="10" t="s">
        <v>1009</v>
      </c>
      <c r="B3441" s="19">
        <v>0.039282407407407405</v>
      </c>
      <c r="C3441" s="10" t="s">
        <v>70</v>
      </c>
      <c r="D3441" s="10" t="s">
        <v>87</v>
      </c>
      <c r="E3441" s="13">
        <v>7.0</v>
      </c>
      <c r="F3441" s="13">
        <v>3.0</v>
      </c>
    </row>
    <row r="3442">
      <c r="A3442" s="10" t="s">
        <v>1009</v>
      </c>
      <c r="B3442" s="19">
        <v>0.039421296296296295</v>
      </c>
      <c r="C3442" s="10" t="s">
        <v>900</v>
      </c>
      <c r="D3442" s="10" t="s">
        <v>87</v>
      </c>
      <c r="E3442" s="13">
        <v>3.0</v>
      </c>
      <c r="F3442" s="13">
        <v>0.0</v>
      </c>
      <c r="J3442" s="10" t="s">
        <v>1015</v>
      </c>
    </row>
    <row r="3443">
      <c r="A3443" s="10" t="s">
        <v>1009</v>
      </c>
      <c r="B3443" s="19">
        <v>0.03954861111111111</v>
      </c>
      <c r="C3443" s="10" t="s">
        <v>964</v>
      </c>
      <c r="D3443" s="10" t="s">
        <v>87</v>
      </c>
      <c r="E3443" s="13" t="s">
        <v>88</v>
      </c>
      <c r="F3443" s="13">
        <v>1.0</v>
      </c>
    </row>
    <row r="3444">
      <c r="A3444" s="10" t="s">
        <v>1009</v>
      </c>
      <c r="B3444" s="19">
        <v>0.042222222222222223</v>
      </c>
      <c r="C3444" s="10" t="s">
        <v>304</v>
      </c>
      <c r="D3444" s="10" t="s">
        <v>89</v>
      </c>
      <c r="E3444" s="13">
        <v>14.0</v>
      </c>
      <c r="F3444" s="13">
        <v>7.0</v>
      </c>
      <c r="J3444" s="10" t="s">
        <v>223</v>
      </c>
    </row>
    <row r="3445">
      <c r="A3445" s="10" t="s">
        <v>1009</v>
      </c>
      <c r="B3445" s="19">
        <v>0.04262731481481481</v>
      </c>
      <c r="C3445" s="10" t="s">
        <v>304</v>
      </c>
      <c r="D3445" s="10" t="s">
        <v>217</v>
      </c>
      <c r="E3445" s="13">
        <v>20.0</v>
      </c>
      <c r="F3445" s="13">
        <v>14.0</v>
      </c>
    </row>
    <row r="3446">
      <c r="A3446" s="10" t="s">
        <v>1009</v>
      </c>
      <c r="B3446" s="19">
        <v>0.04372685185185185</v>
      </c>
      <c r="C3446" s="10" t="s">
        <v>74</v>
      </c>
      <c r="D3446" s="10" t="s">
        <v>93</v>
      </c>
      <c r="E3446" s="13">
        <v>13.0</v>
      </c>
      <c r="F3446" s="13">
        <v>5.0</v>
      </c>
      <c r="J3446" s="10" t="s">
        <v>1010</v>
      </c>
    </row>
    <row r="3447">
      <c r="A3447" s="10" t="s">
        <v>1009</v>
      </c>
      <c r="B3447" s="19">
        <v>0.04383101851851852</v>
      </c>
      <c r="C3447" s="10" t="s">
        <v>74</v>
      </c>
      <c r="D3447" s="10" t="s">
        <v>93</v>
      </c>
      <c r="E3447" s="13">
        <v>19.0</v>
      </c>
      <c r="F3447" s="13">
        <v>11.0</v>
      </c>
      <c r="J3447" s="10" t="s">
        <v>1010</v>
      </c>
    </row>
    <row r="3448">
      <c r="A3448" s="10" t="s">
        <v>1009</v>
      </c>
      <c r="B3448" s="19">
        <v>0.04392361111111111</v>
      </c>
      <c r="C3448" s="10" t="s">
        <v>74</v>
      </c>
      <c r="D3448" s="10" t="s">
        <v>91</v>
      </c>
      <c r="E3448" s="13">
        <v>10.0</v>
      </c>
      <c r="F3448" s="16"/>
      <c r="H3448" s="10" t="s">
        <v>1016</v>
      </c>
    </row>
    <row r="3449">
      <c r="A3449" s="10" t="s">
        <v>1009</v>
      </c>
      <c r="B3449" s="19">
        <v>0.044849537037037035</v>
      </c>
      <c r="C3449" s="10" t="s">
        <v>82</v>
      </c>
      <c r="D3449" s="10" t="s">
        <v>67</v>
      </c>
      <c r="E3449" s="13">
        <v>19.0</v>
      </c>
      <c r="F3449" s="13">
        <v>16.0</v>
      </c>
    </row>
    <row r="3450">
      <c r="A3450" s="10" t="s">
        <v>1009</v>
      </c>
      <c r="B3450" s="19">
        <v>0.047719907407407405</v>
      </c>
      <c r="C3450" s="10" t="s">
        <v>900</v>
      </c>
      <c r="D3450" s="10" t="s">
        <v>209</v>
      </c>
      <c r="E3450" s="13" t="s">
        <v>75</v>
      </c>
      <c r="F3450" s="13" t="s">
        <v>75</v>
      </c>
    </row>
    <row r="3451">
      <c r="A3451" s="10" t="s">
        <v>1009</v>
      </c>
      <c r="B3451" s="19">
        <v>0.047719907407407405</v>
      </c>
      <c r="C3451" s="10" t="s">
        <v>900</v>
      </c>
      <c r="D3451" s="10" t="s">
        <v>209</v>
      </c>
      <c r="E3451" s="13">
        <v>16.0</v>
      </c>
      <c r="F3451" s="13">
        <v>12.0</v>
      </c>
    </row>
    <row r="3452">
      <c r="A3452" s="10" t="s">
        <v>1009</v>
      </c>
      <c r="B3452" s="19">
        <v>0.048275462962962964</v>
      </c>
      <c r="C3452" s="10" t="s">
        <v>964</v>
      </c>
      <c r="D3452" s="10" t="s">
        <v>83</v>
      </c>
      <c r="E3452" s="13">
        <v>1.0</v>
      </c>
      <c r="F3452" s="13">
        <v>2.0</v>
      </c>
    </row>
    <row r="3453">
      <c r="A3453" s="10" t="s">
        <v>1009</v>
      </c>
      <c r="B3453" s="19">
        <v>0.04913194444444444</v>
      </c>
      <c r="C3453" s="10" t="s">
        <v>304</v>
      </c>
      <c r="D3453" s="10" t="s">
        <v>166</v>
      </c>
      <c r="E3453" s="13">
        <v>20.0</v>
      </c>
      <c r="F3453" s="13">
        <v>13.0</v>
      </c>
    </row>
    <row r="3454">
      <c r="A3454" s="10" t="s">
        <v>1009</v>
      </c>
      <c r="B3454" s="19">
        <v>0.050011574074074076</v>
      </c>
      <c r="C3454" s="10" t="s">
        <v>304</v>
      </c>
      <c r="D3454" s="10" t="s">
        <v>89</v>
      </c>
      <c r="E3454" s="13">
        <v>10.0</v>
      </c>
      <c r="F3454" s="13">
        <v>3.0</v>
      </c>
      <c r="J3454" s="10" t="s">
        <v>1017</v>
      </c>
    </row>
    <row r="3455">
      <c r="A3455" s="10" t="s">
        <v>1009</v>
      </c>
      <c r="B3455" s="19">
        <v>0.051111111111111114</v>
      </c>
      <c r="C3455" s="10" t="s">
        <v>74</v>
      </c>
      <c r="D3455" s="10" t="s">
        <v>93</v>
      </c>
      <c r="E3455" s="13">
        <v>25.0</v>
      </c>
      <c r="F3455" s="13">
        <v>17.0</v>
      </c>
      <c r="J3455" s="10" t="s">
        <v>1018</v>
      </c>
    </row>
    <row r="3456">
      <c r="A3456" s="10" t="s">
        <v>1009</v>
      </c>
      <c r="B3456" s="19">
        <v>0.051215277777777776</v>
      </c>
      <c r="C3456" s="10" t="s">
        <v>74</v>
      </c>
      <c r="D3456" s="10" t="s">
        <v>91</v>
      </c>
      <c r="E3456" s="13">
        <v>6.0</v>
      </c>
      <c r="F3456" s="16"/>
      <c r="H3456" s="10" t="s">
        <v>1019</v>
      </c>
    </row>
    <row r="3457">
      <c r="A3457" s="10" t="s">
        <v>1009</v>
      </c>
      <c r="B3457" s="19">
        <v>0.051423611111111114</v>
      </c>
      <c r="C3457" s="10" t="s">
        <v>74</v>
      </c>
      <c r="D3457" s="10" t="s">
        <v>93</v>
      </c>
      <c r="E3457" s="13">
        <v>18.0</v>
      </c>
      <c r="F3457" s="13">
        <v>10.0</v>
      </c>
      <c r="J3457" s="10" t="s">
        <v>1018</v>
      </c>
    </row>
    <row r="3458">
      <c r="A3458" s="10" t="s">
        <v>1009</v>
      </c>
      <c r="B3458" s="19">
        <v>0.05146990740740741</v>
      </c>
      <c r="C3458" s="10" t="s">
        <v>74</v>
      </c>
      <c r="D3458" s="10" t="s">
        <v>91</v>
      </c>
      <c r="E3458" s="13">
        <v>11.0</v>
      </c>
      <c r="F3458" s="16"/>
      <c r="H3458" s="10" t="s">
        <v>1020</v>
      </c>
    </row>
    <row r="3459">
      <c r="A3459" s="10" t="s">
        <v>1009</v>
      </c>
      <c r="B3459" s="19">
        <v>0.052395833333333336</v>
      </c>
      <c r="C3459" s="10" t="s">
        <v>82</v>
      </c>
      <c r="D3459" s="10" t="s">
        <v>79</v>
      </c>
      <c r="E3459" s="13">
        <v>6.0</v>
      </c>
      <c r="F3459" s="13">
        <v>6.0</v>
      </c>
    </row>
    <row r="3460">
      <c r="A3460" s="10" t="s">
        <v>1009</v>
      </c>
      <c r="B3460" s="19">
        <v>0.05322916666666667</v>
      </c>
      <c r="C3460" s="10" t="s">
        <v>70</v>
      </c>
      <c r="D3460" s="10" t="s">
        <v>225</v>
      </c>
      <c r="E3460" s="13">
        <v>9.0</v>
      </c>
      <c r="F3460" s="16"/>
    </row>
    <row r="3461">
      <c r="A3461" s="10" t="s">
        <v>1009</v>
      </c>
      <c r="B3461" s="19">
        <v>0.05375</v>
      </c>
      <c r="C3461" s="10" t="s">
        <v>70</v>
      </c>
      <c r="D3461" s="10" t="s">
        <v>93</v>
      </c>
      <c r="E3461" s="13" t="s">
        <v>75</v>
      </c>
      <c r="F3461" s="13" t="s">
        <v>75</v>
      </c>
      <c r="J3461" s="10" t="s">
        <v>160</v>
      </c>
    </row>
    <row r="3462">
      <c r="A3462" s="10" t="s">
        <v>1009</v>
      </c>
      <c r="B3462" s="19">
        <v>0.05375</v>
      </c>
      <c r="C3462" s="10" t="s">
        <v>70</v>
      </c>
      <c r="D3462" s="10" t="s">
        <v>93</v>
      </c>
      <c r="E3462" s="13">
        <v>7.0</v>
      </c>
      <c r="F3462" s="13">
        <v>3.0</v>
      </c>
      <c r="J3462" s="10" t="s">
        <v>1021</v>
      </c>
    </row>
    <row r="3463">
      <c r="A3463" s="10" t="s">
        <v>1009</v>
      </c>
      <c r="B3463" s="19">
        <v>0.054247685185185184</v>
      </c>
      <c r="C3463" s="10" t="s">
        <v>900</v>
      </c>
      <c r="D3463" s="10" t="s">
        <v>79</v>
      </c>
      <c r="E3463" s="13" t="s">
        <v>68</v>
      </c>
      <c r="F3463" s="13">
        <v>20.0</v>
      </c>
      <c r="J3463" s="10" t="s">
        <v>1022</v>
      </c>
    </row>
    <row r="3464">
      <c r="A3464" s="10" t="s">
        <v>1009</v>
      </c>
      <c r="B3464" s="19">
        <v>0.059131944444444445</v>
      </c>
      <c r="C3464" s="10" t="s">
        <v>304</v>
      </c>
      <c r="D3464" s="10" t="s">
        <v>83</v>
      </c>
      <c r="E3464" s="13">
        <v>12.0</v>
      </c>
      <c r="F3464" s="13">
        <v>11.0</v>
      </c>
    </row>
    <row r="3465">
      <c r="A3465" s="10" t="s">
        <v>1009</v>
      </c>
      <c r="B3465" s="19">
        <v>0.059849537037037034</v>
      </c>
      <c r="C3465" s="10" t="s">
        <v>304</v>
      </c>
      <c r="D3465" s="10" t="s">
        <v>89</v>
      </c>
      <c r="E3465" s="13" t="s">
        <v>88</v>
      </c>
      <c r="F3465" s="13">
        <v>1.0</v>
      </c>
    </row>
    <row r="3466">
      <c r="A3466" s="10" t="s">
        <v>1009</v>
      </c>
      <c r="B3466" s="19">
        <v>0.06510416666666667</v>
      </c>
      <c r="C3466" s="10" t="s">
        <v>74</v>
      </c>
      <c r="D3466" s="10" t="s">
        <v>83</v>
      </c>
      <c r="E3466" s="13">
        <v>24.0</v>
      </c>
      <c r="F3466" s="13">
        <v>18.0</v>
      </c>
    </row>
    <row r="3467">
      <c r="A3467" s="10" t="s">
        <v>1009</v>
      </c>
      <c r="B3467" s="19">
        <v>0.06581018518518518</v>
      </c>
      <c r="C3467" s="10" t="s">
        <v>74</v>
      </c>
      <c r="D3467" s="10" t="s">
        <v>217</v>
      </c>
      <c r="E3467" s="13">
        <v>20.0</v>
      </c>
      <c r="F3467" s="13">
        <v>13.0</v>
      </c>
    </row>
    <row r="3468">
      <c r="A3468" s="10" t="s">
        <v>1009</v>
      </c>
      <c r="B3468" s="19">
        <v>0.06659722222222222</v>
      </c>
      <c r="C3468" s="10" t="s">
        <v>157</v>
      </c>
      <c r="D3468" s="10" t="s">
        <v>125</v>
      </c>
      <c r="E3468" s="13" t="s">
        <v>88</v>
      </c>
      <c r="F3468" s="13">
        <v>1.0</v>
      </c>
    </row>
    <row r="3469">
      <c r="A3469" s="10" t="s">
        <v>1009</v>
      </c>
      <c r="B3469" s="19">
        <v>0.06907407407407408</v>
      </c>
      <c r="C3469" s="10" t="s">
        <v>74</v>
      </c>
      <c r="D3469" s="10" t="s">
        <v>83</v>
      </c>
      <c r="E3469" s="13">
        <v>17.0</v>
      </c>
      <c r="F3469" s="13">
        <v>11.0</v>
      </c>
    </row>
    <row r="3470">
      <c r="A3470" s="10" t="s">
        <v>1009</v>
      </c>
      <c r="B3470" s="19">
        <v>0.07074074074074074</v>
      </c>
      <c r="C3470" s="10" t="s">
        <v>74</v>
      </c>
      <c r="D3470" s="10" t="s">
        <v>210</v>
      </c>
      <c r="E3470" s="13">
        <v>8.0</v>
      </c>
      <c r="F3470" s="13">
        <v>11.0</v>
      </c>
    </row>
    <row r="3471">
      <c r="A3471" s="10" t="s">
        <v>1009</v>
      </c>
      <c r="B3471" s="19">
        <v>0.0713425925925926</v>
      </c>
      <c r="C3471" s="10" t="s">
        <v>900</v>
      </c>
      <c r="D3471" s="10" t="s">
        <v>93</v>
      </c>
      <c r="E3471" s="13">
        <v>20.0</v>
      </c>
      <c r="F3471" s="13">
        <v>13.0</v>
      </c>
      <c r="J3471" s="10" t="s">
        <v>911</v>
      </c>
    </row>
    <row r="3472">
      <c r="A3472" s="10" t="s">
        <v>1009</v>
      </c>
      <c r="B3472" s="19">
        <v>0.07149305555555556</v>
      </c>
      <c r="C3472" s="10" t="s">
        <v>900</v>
      </c>
      <c r="D3472" s="10" t="s">
        <v>91</v>
      </c>
      <c r="E3472" s="13">
        <v>8.0</v>
      </c>
      <c r="F3472" s="16"/>
      <c r="H3472" s="10" t="s">
        <v>1023</v>
      </c>
    </row>
    <row r="3473">
      <c r="A3473" s="10" t="s">
        <v>1009</v>
      </c>
      <c r="B3473" s="19">
        <v>0.07149305555555556</v>
      </c>
      <c r="C3473" s="10" t="s">
        <v>74</v>
      </c>
      <c r="D3473" s="10" t="s">
        <v>129</v>
      </c>
      <c r="E3473" s="13">
        <v>14.0</v>
      </c>
      <c r="F3473" s="13">
        <v>10.0</v>
      </c>
    </row>
    <row r="3474">
      <c r="A3474" s="10" t="s">
        <v>1009</v>
      </c>
      <c r="B3474" s="19">
        <v>0.07234953703703703</v>
      </c>
      <c r="C3474" s="10" t="s">
        <v>304</v>
      </c>
      <c r="D3474" s="10" t="s">
        <v>217</v>
      </c>
      <c r="E3474" s="13">
        <v>17.0</v>
      </c>
      <c r="F3474" s="13">
        <v>11.0</v>
      </c>
    </row>
    <row r="3475">
      <c r="A3475" s="10" t="s">
        <v>1009</v>
      </c>
      <c r="B3475" s="19">
        <v>0.0725</v>
      </c>
      <c r="C3475" s="10" t="s">
        <v>900</v>
      </c>
      <c r="D3475" s="10" t="s">
        <v>93</v>
      </c>
      <c r="E3475" s="13" t="s">
        <v>88</v>
      </c>
      <c r="F3475" s="13">
        <v>1.0</v>
      </c>
      <c r="J3475" s="10" t="s">
        <v>911</v>
      </c>
    </row>
    <row r="3476">
      <c r="A3476" s="10" t="s">
        <v>1009</v>
      </c>
      <c r="B3476" s="19">
        <v>0.0734837962962963</v>
      </c>
      <c r="C3476" s="10" t="s">
        <v>900</v>
      </c>
      <c r="D3476" s="10" t="s">
        <v>166</v>
      </c>
      <c r="E3476" s="13">
        <v>15.0</v>
      </c>
      <c r="F3476" s="13">
        <v>13.0</v>
      </c>
    </row>
    <row r="3477">
      <c r="A3477" s="10" t="s">
        <v>1009</v>
      </c>
      <c r="B3477" s="19">
        <v>0.0740625</v>
      </c>
      <c r="C3477" s="10" t="s">
        <v>900</v>
      </c>
      <c r="D3477" s="10" t="s">
        <v>93</v>
      </c>
      <c r="E3477" s="13">
        <v>20.0</v>
      </c>
      <c r="F3477" s="13">
        <v>13.0</v>
      </c>
      <c r="J3477" s="10" t="s">
        <v>1024</v>
      </c>
    </row>
    <row r="3478">
      <c r="A3478" s="10" t="s">
        <v>1009</v>
      </c>
      <c r="B3478" s="19">
        <v>0.0770949074074074</v>
      </c>
      <c r="C3478" s="10" t="s">
        <v>82</v>
      </c>
      <c r="D3478" s="10" t="s">
        <v>361</v>
      </c>
      <c r="E3478" s="13" t="s">
        <v>68</v>
      </c>
      <c r="F3478" s="13">
        <v>20.0</v>
      </c>
    </row>
    <row r="3479">
      <c r="A3479" s="10" t="s">
        <v>1009</v>
      </c>
      <c r="B3479" s="19">
        <v>0.07737268518518518</v>
      </c>
      <c r="C3479" s="10" t="s">
        <v>70</v>
      </c>
      <c r="D3479" s="10" t="s">
        <v>100</v>
      </c>
      <c r="E3479" s="13">
        <v>9.0</v>
      </c>
      <c r="F3479" s="13">
        <v>2.0</v>
      </c>
      <c r="H3479" s="10" t="s">
        <v>1025</v>
      </c>
    </row>
    <row r="3480">
      <c r="A3480" s="10" t="s">
        <v>1009</v>
      </c>
      <c r="B3480" s="19">
        <v>0.07783564814814815</v>
      </c>
      <c r="C3480" s="10" t="s">
        <v>70</v>
      </c>
      <c r="D3480" s="10" t="s">
        <v>209</v>
      </c>
      <c r="E3480" s="13">
        <v>15.0</v>
      </c>
      <c r="F3480" s="13">
        <v>15.0</v>
      </c>
    </row>
    <row r="3481">
      <c r="A3481" s="10" t="s">
        <v>1009</v>
      </c>
      <c r="B3481" s="19">
        <v>0.07826388888888888</v>
      </c>
      <c r="C3481" s="10" t="s">
        <v>900</v>
      </c>
      <c r="D3481" s="10" t="s">
        <v>209</v>
      </c>
      <c r="E3481" s="13">
        <v>21.0</v>
      </c>
      <c r="F3481" s="13">
        <v>17.0</v>
      </c>
    </row>
    <row r="3482">
      <c r="A3482" s="10" t="s">
        <v>1009</v>
      </c>
      <c r="B3482" s="19">
        <v>0.07864583333333333</v>
      </c>
      <c r="C3482" s="10" t="s">
        <v>900</v>
      </c>
      <c r="D3482" s="10" t="s">
        <v>100</v>
      </c>
      <c r="E3482" s="13">
        <v>19.0</v>
      </c>
      <c r="F3482" s="13">
        <v>16.0</v>
      </c>
      <c r="H3482" s="10" t="s">
        <v>1026</v>
      </c>
    </row>
    <row r="3483">
      <c r="A3483" s="10" t="s">
        <v>1009</v>
      </c>
      <c r="B3483" s="19">
        <v>0.07868055555555556</v>
      </c>
      <c r="C3483" s="10" t="s">
        <v>70</v>
      </c>
      <c r="D3483" s="10" t="s">
        <v>100</v>
      </c>
      <c r="E3483" s="13">
        <v>12.0</v>
      </c>
      <c r="F3483" s="13">
        <v>5.0</v>
      </c>
      <c r="H3483" s="10" t="s">
        <v>1027</v>
      </c>
    </row>
    <row r="3484">
      <c r="A3484" s="10" t="s">
        <v>1009</v>
      </c>
      <c r="B3484" s="19">
        <v>0.08168981481481481</v>
      </c>
      <c r="C3484" s="10" t="s">
        <v>70</v>
      </c>
      <c r="D3484" s="10" t="s">
        <v>120</v>
      </c>
      <c r="E3484" s="13">
        <v>14.0</v>
      </c>
      <c r="F3484" s="16"/>
      <c r="J3484" s="10" t="s">
        <v>1028</v>
      </c>
    </row>
    <row r="3485">
      <c r="A3485" s="10" t="s">
        <v>1009</v>
      </c>
      <c r="B3485" s="19">
        <v>0.08429398148148148</v>
      </c>
      <c r="C3485" s="10" t="s">
        <v>964</v>
      </c>
      <c r="D3485" s="10" t="s">
        <v>120</v>
      </c>
      <c r="E3485" s="13">
        <v>12.0</v>
      </c>
      <c r="F3485" s="16"/>
      <c r="J3485" s="10" t="s">
        <v>1029</v>
      </c>
    </row>
    <row r="3486">
      <c r="A3486" s="10" t="s">
        <v>1009</v>
      </c>
      <c r="B3486" s="19">
        <v>0.08431712962962963</v>
      </c>
      <c r="C3486" s="10" t="s">
        <v>964</v>
      </c>
      <c r="D3486" s="10" t="s">
        <v>120</v>
      </c>
      <c r="E3486" s="13">
        <v>10.0</v>
      </c>
      <c r="F3486" s="16"/>
      <c r="J3486" s="10" t="s">
        <v>1030</v>
      </c>
    </row>
    <row r="3487">
      <c r="A3487" s="10" t="s">
        <v>1009</v>
      </c>
      <c r="B3487" s="19">
        <v>0.08519675925925926</v>
      </c>
      <c r="C3487" s="10" t="s">
        <v>1031</v>
      </c>
      <c r="D3487" s="10" t="s">
        <v>125</v>
      </c>
      <c r="E3487" s="13" t="s">
        <v>88</v>
      </c>
      <c r="F3487" s="13">
        <v>1.0</v>
      </c>
    </row>
    <row r="3488">
      <c r="A3488" s="10" t="s">
        <v>1009</v>
      </c>
      <c r="B3488" s="19">
        <v>0.09163194444444445</v>
      </c>
      <c r="C3488" s="10" t="s">
        <v>900</v>
      </c>
      <c r="D3488" s="10" t="s">
        <v>98</v>
      </c>
      <c r="E3488" s="13">
        <v>11.0</v>
      </c>
      <c r="F3488" s="16"/>
    </row>
    <row r="3489">
      <c r="A3489" s="10" t="s">
        <v>1009</v>
      </c>
      <c r="B3489" s="19">
        <v>0.09571759259259259</v>
      </c>
      <c r="C3489" s="10" t="s">
        <v>74</v>
      </c>
      <c r="D3489" s="10" t="s">
        <v>67</v>
      </c>
      <c r="E3489" s="13">
        <v>12.0</v>
      </c>
      <c r="F3489" s="13">
        <v>12.0</v>
      </c>
    </row>
    <row r="3490">
      <c r="A3490" s="10" t="s">
        <v>1009</v>
      </c>
      <c r="B3490" s="19">
        <v>0.0958912037037037</v>
      </c>
      <c r="C3490" s="10" t="s">
        <v>70</v>
      </c>
      <c r="D3490" s="10" t="s">
        <v>67</v>
      </c>
      <c r="E3490" s="13">
        <v>5.0</v>
      </c>
      <c r="F3490" s="13">
        <v>2.0</v>
      </c>
    </row>
    <row r="3491">
      <c r="A3491" s="10" t="s">
        <v>1009</v>
      </c>
      <c r="B3491" s="19">
        <v>0.09601851851851852</v>
      </c>
      <c r="C3491" s="10" t="s">
        <v>900</v>
      </c>
      <c r="D3491" s="10" t="s">
        <v>67</v>
      </c>
      <c r="E3491" s="13" t="s">
        <v>68</v>
      </c>
      <c r="F3491" s="13">
        <v>20.0</v>
      </c>
    </row>
    <row r="3492">
      <c r="A3492" s="10" t="s">
        <v>1009</v>
      </c>
      <c r="B3492" s="19">
        <v>0.09737268518518519</v>
      </c>
      <c r="C3492" s="10" t="s">
        <v>74</v>
      </c>
      <c r="D3492" s="10" t="s">
        <v>87</v>
      </c>
      <c r="E3492" s="13">
        <v>22.0</v>
      </c>
      <c r="F3492" s="13">
        <v>18.0</v>
      </c>
    </row>
    <row r="3493">
      <c r="A3493" s="10" t="s">
        <v>1009</v>
      </c>
      <c r="B3493" s="19">
        <v>0.09746527777777778</v>
      </c>
      <c r="C3493" s="10" t="s">
        <v>82</v>
      </c>
      <c r="D3493" s="10" t="s">
        <v>87</v>
      </c>
      <c r="E3493" s="13">
        <v>15.0</v>
      </c>
      <c r="F3493" s="13">
        <v>14.0</v>
      </c>
    </row>
    <row r="3494">
      <c r="A3494" s="10" t="s">
        <v>1009</v>
      </c>
      <c r="B3494" s="19">
        <v>0.09747685185185186</v>
      </c>
      <c r="C3494" s="10" t="s">
        <v>70</v>
      </c>
      <c r="D3494" s="10" t="s">
        <v>87</v>
      </c>
      <c r="E3494" s="13">
        <v>18.0</v>
      </c>
      <c r="F3494" s="13">
        <v>14.0</v>
      </c>
    </row>
    <row r="3495">
      <c r="A3495" s="10" t="s">
        <v>1009</v>
      </c>
      <c r="B3495" s="19">
        <v>0.0975</v>
      </c>
      <c r="C3495" s="10" t="s">
        <v>900</v>
      </c>
      <c r="D3495" s="10" t="s">
        <v>87</v>
      </c>
      <c r="E3495" s="13">
        <v>15.0</v>
      </c>
      <c r="F3495" s="13">
        <v>12.0</v>
      </c>
    </row>
    <row r="3496">
      <c r="A3496" s="10" t="s">
        <v>1009</v>
      </c>
      <c r="B3496" s="19">
        <v>0.09785879629629629</v>
      </c>
      <c r="C3496" s="10" t="s">
        <v>964</v>
      </c>
      <c r="D3496" s="10" t="s">
        <v>87</v>
      </c>
      <c r="E3496" s="13">
        <v>5.0</v>
      </c>
      <c r="F3496" s="13">
        <v>4.0</v>
      </c>
    </row>
    <row r="3497">
      <c r="A3497" s="10" t="s">
        <v>1009</v>
      </c>
      <c r="B3497" s="19">
        <v>0.09805555555555556</v>
      </c>
      <c r="C3497" s="10" t="s">
        <v>304</v>
      </c>
      <c r="D3497" s="10" t="s">
        <v>87</v>
      </c>
      <c r="E3497" s="13" t="s">
        <v>88</v>
      </c>
      <c r="F3497" s="13">
        <v>1.0</v>
      </c>
    </row>
    <row r="3498">
      <c r="A3498" s="10" t="s">
        <v>1009</v>
      </c>
      <c r="B3498" s="19">
        <v>0.09947916666666666</v>
      </c>
      <c r="C3498" s="10" t="s">
        <v>74</v>
      </c>
      <c r="D3498" s="10" t="s">
        <v>93</v>
      </c>
      <c r="E3498" s="13">
        <v>12.0</v>
      </c>
      <c r="F3498" s="13">
        <v>4.0</v>
      </c>
      <c r="J3498" s="10" t="s">
        <v>1010</v>
      </c>
    </row>
    <row r="3499">
      <c r="A3499" s="10" t="s">
        <v>1009</v>
      </c>
      <c r="B3499" s="19">
        <v>0.0996875</v>
      </c>
      <c r="C3499" s="10" t="s">
        <v>74</v>
      </c>
      <c r="D3499" s="10" t="s">
        <v>93</v>
      </c>
      <c r="E3499" s="13">
        <v>20.0</v>
      </c>
      <c r="F3499" s="13">
        <v>12.0</v>
      </c>
      <c r="J3499" s="10" t="s">
        <v>1010</v>
      </c>
    </row>
    <row r="3500">
      <c r="A3500" s="10" t="s">
        <v>1009</v>
      </c>
      <c r="B3500" s="19">
        <v>0.09978009259259259</v>
      </c>
      <c r="C3500" s="10" t="s">
        <v>74</v>
      </c>
      <c r="D3500" s="10" t="s">
        <v>91</v>
      </c>
      <c r="E3500" s="13">
        <v>10.0</v>
      </c>
      <c r="F3500" s="16"/>
      <c r="H3500" s="10" t="s">
        <v>1016</v>
      </c>
    </row>
    <row r="3501">
      <c r="A3501" s="10" t="s">
        <v>1009</v>
      </c>
      <c r="B3501" s="19">
        <v>0.10043981481481482</v>
      </c>
      <c r="C3501" s="10" t="s">
        <v>70</v>
      </c>
      <c r="D3501" s="10" t="s">
        <v>93</v>
      </c>
      <c r="E3501" s="13" t="s">
        <v>68</v>
      </c>
      <c r="F3501" s="13">
        <v>20.0</v>
      </c>
      <c r="G3501" s="10" t="s">
        <v>137</v>
      </c>
      <c r="J3501" s="10" t="s">
        <v>148</v>
      </c>
    </row>
    <row r="3502">
      <c r="A3502" s="10" t="s">
        <v>1009</v>
      </c>
      <c r="B3502" s="19">
        <v>0.10064814814814815</v>
      </c>
      <c r="C3502" s="10" t="s">
        <v>70</v>
      </c>
      <c r="D3502" s="10" t="s">
        <v>91</v>
      </c>
      <c r="E3502" s="13">
        <v>18.0</v>
      </c>
      <c r="F3502" s="16"/>
      <c r="H3502" s="10" t="s">
        <v>1003</v>
      </c>
    </row>
    <row r="3503">
      <c r="A3503" s="10" t="s">
        <v>1009</v>
      </c>
      <c r="B3503" s="19">
        <v>0.10099537037037037</v>
      </c>
      <c r="C3503" s="10" t="s">
        <v>70</v>
      </c>
      <c r="D3503" s="10" t="s">
        <v>93</v>
      </c>
      <c r="E3503" s="13">
        <v>14.0</v>
      </c>
      <c r="F3503" s="13">
        <v>7.0</v>
      </c>
      <c r="J3503" s="10" t="s">
        <v>148</v>
      </c>
    </row>
    <row r="3504">
      <c r="A3504" s="10" t="s">
        <v>1009</v>
      </c>
      <c r="B3504" s="19">
        <v>0.10109953703703704</v>
      </c>
      <c r="C3504" s="10" t="s">
        <v>70</v>
      </c>
      <c r="D3504" s="10" t="s">
        <v>91</v>
      </c>
      <c r="E3504" s="13">
        <v>6.0</v>
      </c>
      <c r="F3504" s="16"/>
      <c r="H3504" s="10" t="s">
        <v>972</v>
      </c>
    </row>
    <row r="3505">
      <c r="A3505" s="10" t="s">
        <v>1009</v>
      </c>
      <c r="B3505" s="19">
        <v>0.10137731481481481</v>
      </c>
      <c r="C3505" s="10" t="s">
        <v>70</v>
      </c>
      <c r="D3505" s="10" t="s">
        <v>93</v>
      </c>
      <c r="E3505" s="13">
        <v>12.0</v>
      </c>
      <c r="F3505" s="13">
        <v>5.0</v>
      </c>
      <c r="J3505" s="10" t="s">
        <v>99</v>
      </c>
    </row>
    <row r="3506">
      <c r="A3506" s="10" t="s">
        <v>1009</v>
      </c>
      <c r="B3506" s="19">
        <v>0.1024537037037037</v>
      </c>
      <c r="C3506" s="10" t="s">
        <v>900</v>
      </c>
      <c r="D3506" s="10" t="s">
        <v>93</v>
      </c>
      <c r="E3506" s="13" t="s">
        <v>88</v>
      </c>
      <c r="F3506" s="13">
        <v>1.0</v>
      </c>
      <c r="J3506" s="10" t="s">
        <v>911</v>
      </c>
    </row>
    <row r="3507">
      <c r="A3507" s="10" t="s">
        <v>1009</v>
      </c>
      <c r="B3507" s="19">
        <v>0.10262731481481481</v>
      </c>
      <c r="C3507" s="10" t="s">
        <v>900</v>
      </c>
      <c r="D3507" s="10" t="s">
        <v>93</v>
      </c>
      <c r="E3507" s="13">
        <v>19.0</v>
      </c>
      <c r="F3507" s="13">
        <v>12.0</v>
      </c>
      <c r="J3507" s="10" t="s">
        <v>910</v>
      </c>
    </row>
    <row r="3508">
      <c r="A3508" s="10" t="s">
        <v>1009</v>
      </c>
      <c r="B3508" s="19">
        <v>0.10270833333333333</v>
      </c>
      <c r="C3508" s="10" t="s">
        <v>900</v>
      </c>
      <c r="D3508" s="10" t="s">
        <v>91</v>
      </c>
      <c r="E3508" s="13">
        <v>7.0</v>
      </c>
      <c r="F3508" s="16"/>
      <c r="H3508" s="10" t="s">
        <v>1032</v>
      </c>
    </row>
    <row r="3509">
      <c r="A3509" s="10" t="s">
        <v>1009</v>
      </c>
      <c r="B3509" s="19">
        <v>0.10296296296296296</v>
      </c>
      <c r="C3509" s="10" t="s">
        <v>900</v>
      </c>
      <c r="D3509" s="10" t="s">
        <v>93</v>
      </c>
      <c r="E3509" s="13">
        <v>15.0</v>
      </c>
      <c r="F3509" s="13">
        <v>8.0</v>
      </c>
      <c r="J3509" s="10" t="s">
        <v>911</v>
      </c>
    </row>
    <row r="3510">
      <c r="A3510" s="10" t="s">
        <v>1009</v>
      </c>
      <c r="B3510" s="19">
        <v>0.10590277777777778</v>
      </c>
      <c r="C3510" s="10" t="s">
        <v>964</v>
      </c>
      <c r="D3510" s="10" t="s">
        <v>166</v>
      </c>
      <c r="E3510" s="13">
        <v>27.0</v>
      </c>
      <c r="F3510" s="13">
        <v>19.0</v>
      </c>
    </row>
    <row r="3511">
      <c r="A3511" s="10" t="s">
        <v>1009</v>
      </c>
      <c r="B3511" s="19">
        <v>0.10689814814814814</v>
      </c>
      <c r="C3511" s="10" t="s">
        <v>70</v>
      </c>
      <c r="D3511" s="10" t="s">
        <v>93</v>
      </c>
      <c r="E3511" s="13">
        <v>16.0</v>
      </c>
      <c r="F3511" s="13">
        <v>9.0</v>
      </c>
      <c r="J3511" s="10" t="s">
        <v>650</v>
      </c>
    </row>
    <row r="3512">
      <c r="A3512" s="10" t="s">
        <v>1009</v>
      </c>
      <c r="B3512" s="19">
        <v>0.10702546296296296</v>
      </c>
      <c r="C3512" s="10" t="s">
        <v>70</v>
      </c>
      <c r="D3512" s="10" t="s">
        <v>91</v>
      </c>
      <c r="E3512" s="13">
        <v>10.0</v>
      </c>
      <c r="F3512" s="16"/>
      <c r="H3512" s="10" t="s">
        <v>1033</v>
      </c>
      <c r="I3512" s="10">
        <v>1.0</v>
      </c>
    </row>
    <row r="3513">
      <c r="A3513" s="10" t="s">
        <v>1009</v>
      </c>
      <c r="B3513" s="19">
        <v>0.10881944444444444</v>
      </c>
      <c r="C3513" s="10" t="s">
        <v>304</v>
      </c>
      <c r="D3513" s="10" t="s">
        <v>89</v>
      </c>
      <c r="E3513" s="13">
        <v>11.0</v>
      </c>
      <c r="F3513" s="13">
        <v>4.0</v>
      </c>
      <c r="J3513" s="10" t="s">
        <v>223</v>
      </c>
    </row>
    <row r="3514">
      <c r="A3514" s="10" t="s">
        <v>1009</v>
      </c>
      <c r="B3514" s="19">
        <v>0.1112962962962963</v>
      </c>
      <c r="C3514" s="10" t="s">
        <v>74</v>
      </c>
      <c r="D3514" s="10" t="s">
        <v>93</v>
      </c>
      <c r="E3514" s="13">
        <v>12.0</v>
      </c>
      <c r="F3514" s="13">
        <v>4.0</v>
      </c>
      <c r="J3514" s="10" t="s">
        <v>1010</v>
      </c>
    </row>
    <row r="3515">
      <c r="A3515" s="10" t="s">
        <v>1009</v>
      </c>
      <c r="B3515" s="19">
        <v>0.1115625</v>
      </c>
      <c r="C3515" s="10" t="s">
        <v>74</v>
      </c>
      <c r="D3515" s="10" t="s">
        <v>93</v>
      </c>
      <c r="E3515" s="13">
        <v>22.0</v>
      </c>
      <c r="F3515" s="13">
        <v>14.0</v>
      </c>
      <c r="J3515" s="10" t="s">
        <v>1010</v>
      </c>
    </row>
    <row r="3516">
      <c r="A3516" s="10" t="s">
        <v>1009</v>
      </c>
      <c r="B3516" s="19">
        <v>0.11172453703703704</v>
      </c>
      <c r="C3516" s="10" t="s">
        <v>74</v>
      </c>
      <c r="D3516" s="10" t="s">
        <v>91</v>
      </c>
      <c r="E3516" s="13">
        <v>17.0</v>
      </c>
      <c r="F3516" s="16"/>
      <c r="H3516" s="10" t="s">
        <v>1034</v>
      </c>
    </row>
    <row r="3517">
      <c r="A3517" s="10" t="s">
        <v>1009</v>
      </c>
      <c r="B3517" s="19">
        <v>0.11307870370370371</v>
      </c>
      <c r="C3517" s="10" t="s">
        <v>70</v>
      </c>
      <c r="D3517" s="10" t="s">
        <v>93</v>
      </c>
      <c r="E3517" s="13" t="s">
        <v>88</v>
      </c>
      <c r="F3517" s="13">
        <v>1.0</v>
      </c>
      <c r="J3517" s="10" t="s">
        <v>148</v>
      </c>
    </row>
    <row r="3518">
      <c r="A3518" s="10" t="s">
        <v>1009</v>
      </c>
      <c r="B3518" s="19">
        <v>0.11333333333333333</v>
      </c>
      <c r="C3518" s="10" t="s">
        <v>70</v>
      </c>
      <c r="D3518" s="10" t="s">
        <v>93</v>
      </c>
      <c r="E3518" s="13">
        <v>17.0</v>
      </c>
      <c r="F3518" s="13">
        <v>10.0</v>
      </c>
      <c r="J3518" s="10" t="s">
        <v>148</v>
      </c>
    </row>
    <row r="3519">
      <c r="A3519" s="10" t="s">
        <v>1009</v>
      </c>
      <c r="B3519" s="19">
        <v>0.11341435185185185</v>
      </c>
      <c r="C3519" s="10" t="s">
        <v>70</v>
      </c>
      <c r="D3519" s="10" t="s">
        <v>91</v>
      </c>
      <c r="E3519" s="13">
        <v>9.0</v>
      </c>
      <c r="F3519" s="16"/>
      <c r="H3519" s="10" t="s">
        <v>1035</v>
      </c>
    </row>
    <row r="3520">
      <c r="A3520" s="10" t="s">
        <v>1009</v>
      </c>
      <c r="B3520" s="19">
        <v>0.1137962962962963</v>
      </c>
      <c r="C3520" s="10" t="s">
        <v>70</v>
      </c>
      <c r="D3520" s="10" t="s">
        <v>93</v>
      </c>
      <c r="E3520" s="13">
        <v>19.0</v>
      </c>
      <c r="F3520" s="13">
        <v>12.0</v>
      </c>
      <c r="J3520" s="10" t="s">
        <v>99</v>
      </c>
    </row>
    <row r="3521">
      <c r="A3521" s="10" t="s">
        <v>1009</v>
      </c>
      <c r="B3521" s="19">
        <v>0.11388888888888889</v>
      </c>
      <c r="C3521" s="10" t="s">
        <v>70</v>
      </c>
      <c r="D3521" s="10" t="s">
        <v>91</v>
      </c>
      <c r="E3521" s="13">
        <v>9.0</v>
      </c>
      <c r="F3521" s="16"/>
      <c r="H3521" s="10" t="s">
        <v>1035</v>
      </c>
    </row>
    <row r="3522">
      <c r="A3522" s="10" t="s">
        <v>1009</v>
      </c>
      <c r="B3522" s="19">
        <v>0.11398148148148148</v>
      </c>
      <c r="C3522" s="10" t="s">
        <v>70</v>
      </c>
      <c r="D3522" s="10" t="s">
        <v>93</v>
      </c>
      <c r="E3522" s="13">
        <v>19.0</v>
      </c>
      <c r="F3522" s="13">
        <v>12.0</v>
      </c>
      <c r="J3522" s="10" t="s">
        <v>99</v>
      </c>
    </row>
    <row r="3523">
      <c r="A3523" s="10" t="s">
        <v>1009</v>
      </c>
      <c r="B3523" s="19">
        <v>0.1140625</v>
      </c>
      <c r="C3523" s="10" t="s">
        <v>70</v>
      </c>
      <c r="D3523" s="10" t="s">
        <v>91</v>
      </c>
      <c r="E3523" s="13">
        <v>9.0</v>
      </c>
      <c r="F3523" s="16"/>
      <c r="H3523" s="10" t="s">
        <v>1035</v>
      </c>
      <c r="I3523" s="10">
        <v>1.0</v>
      </c>
    </row>
    <row r="3524">
      <c r="A3524" s="10" t="s">
        <v>1009</v>
      </c>
      <c r="B3524" s="19">
        <v>0.11510416666666666</v>
      </c>
      <c r="C3524" s="10" t="s">
        <v>82</v>
      </c>
      <c r="D3524" s="10" t="s">
        <v>89</v>
      </c>
      <c r="E3524" s="13" t="s">
        <v>68</v>
      </c>
      <c r="F3524" s="13">
        <v>20.0</v>
      </c>
      <c r="G3524" s="10" t="s">
        <v>137</v>
      </c>
      <c r="J3524" s="10" t="s">
        <v>229</v>
      </c>
    </row>
    <row r="3525">
      <c r="A3525" s="10" t="s">
        <v>1009</v>
      </c>
      <c r="B3525" s="19">
        <v>0.11520833333333333</v>
      </c>
      <c r="C3525" s="10" t="s">
        <v>82</v>
      </c>
      <c r="D3525" s="10" t="s">
        <v>89</v>
      </c>
      <c r="E3525" s="13">
        <v>19.0</v>
      </c>
      <c r="F3525" s="13">
        <v>11.0</v>
      </c>
      <c r="J3525" s="10" t="s">
        <v>229</v>
      </c>
    </row>
    <row r="3526">
      <c r="A3526" s="10" t="s">
        <v>1009</v>
      </c>
      <c r="B3526" s="19">
        <v>0.11528935185185185</v>
      </c>
      <c r="C3526" s="10" t="s">
        <v>82</v>
      </c>
      <c r="D3526" s="10" t="s">
        <v>89</v>
      </c>
      <c r="E3526" s="13">
        <v>23.0</v>
      </c>
      <c r="F3526" s="13">
        <v>15.0</v>
      </c>
      <c r="J3526" s="10" t="s">
        <v>229</v>
      </c>
    </row>
    <row r="3527">
      <c r="A3527" s="10" t="s">
        <v>1009</v>
      </c>
      <c r="B3527" s="19">
        <v>0.11559027777777778</v>
      </c>
      <c r="C3527" s="10" t="s">
        <v>82</v>
      </c>
      <c r="D3527" s="10" t="s">
        <v>91</v>
      </c>
      <c r="E3527" s="13">
        <v>19.0</v>
      </c>
      <c r="F3527" s="16"/>
      <c r="H3527" s="10" t="s">
        <v>1036</v>
      </c>
    </row>
    <row r="3528">
      <c r="A3528" s="10" t="s">
        <v>1009</v>
      </c>
      <c r="B3528" s="19">
        <v>0.11630787037037037</v>
      </c>
      <c r="C3528" s="10" t="s">
        <v>900</v>
      </c>
      <c r="D3528" s="10" t="s">
        <v>79</v>
      </c>
      <c r="E3528" s="13">
        <v>9.0</v>
      </c>
      <c r="F3528" s="16"/>
    </row>
    <row r="3529">
      <c r="A3529" s="10" t="s">
        <v>1009</v>
      </c>
      <c r="B3529" s="19">
        <v>0.11673611111111111</v>
      </c>
      <c r="C3529" s="10" t="s">
        <v>900</v>
      </c>
      <c r="D3529" s="10" t="s">
        <v>93</v>
      </c>
      <c r="E3529" s="13">
        <v>26.0</v>
      </c>
      <c r="F3529" s="13">
        <v>19.0</v>
      </c>
      <c r="J3529" s="10" t="s">
        <v>910</v>
      </c>
    </row>
    <row r="3530">
      <c r="A3530" s="10" t="s">
        <v>1009</v>
      </c>
      <c r="B3530" s="19">
        <v>0.1168287037037037</v>
      </c>
      <c r="C3530" s="10" t="s">
        <v>900</v>
      </c>
      <c r="D3530" s="10" t="s">
        <v>91</v>
      </c>
      <c r="E3530" s="13">
        <v>10.0</v>
      </c>
      <c r="F3530" s="16"/>
      <c r="H3530" s="10" t="s">
        <v>1037</v>
      </c>
    </row>
    <row r="3531">
      <c r="A3531" s="10" t="s">
        <v>1009</v>
      </c>
      <c r="B3531" s="19">
        <v>0.11702546296296296</v>
      </c>
      <c r="C3531" s="10" t="s">
        <v>900</v>
      </c>
      <c r="D3531" s="10" t="s">
        <v>93</v>
      </c>
      <c r="E3531" s="13">
        <v>19.0</v>
      </c>
      <c r="F3531" s="13">
        <v>12.0</v>
      </c>
      <c r="J3531" s="10" t="s">
        <v>911</v>
      </c>
    </row>
    <row r="3532">
      <c r="A3532" s="10" t="s">
        <v>1009</v>
      </c>
      <c r="B3532" s="19">
        <v>0.11710648148148148</v>
      </c>
      <c r="C3532" s="10" t="s">
        <v>900</v>
      </c>
      <c r="D3532" s="10" t="s">
        <v>91</v>
      </c>
      <c r="E3532" s="13">
        <v>12.0</v>
      </c>
      <c r="F3532" s="16"/>
      <c r="H3532" s="10" t="s">
        <v>1038</v>
      </c>
    </row>
    <row r="3533">
      <c r="A3533" s="10" t="s">
        <v>1009</v>
      </c>
      <c r="B3533" s="19">
        <v>0.11724537037037037</v>
      </c>
      <c r="C3533" s="10" t="s">
        <v>900</v>
      </c>
      <c r="D3533" s="10" t="s">
        <v>93</v>
      </c>
      <c r="E3533" s="13">
        <v>23.0</v>
      </c>
      <c r="F3533" s="13">
        <v>16.0</v>
      </c>
      <c r="J3533" s="10" t="s">
        <v>910</v>
      </c>
    </row>
    <row r="3534">
      <c r="A3534" s="10" t="s">
        <v>1009</v>
      </c>
      <c r="B3534" s="19">
        <v>0.11731481481481482</v>
      </c>
      <c r="C3534" s="10" t="s">
        <v>900</v>
      </c>
      <c r="D3534" s="10" t="s">
        <v>91</v>
      </c>
      <c r="E3534" s="13">
        <v>5.0</v>
      </c>
      <c r="F3534" s="16"/>
      <c r="H3534" s="10" t="s">
        <v>1039</v>
      </c>
    </row>
    <row r="3535">
      <c r="A3535" s="10" t="s">
        <v>1009</v>
      </c>
      <c r="B3535" s="19">
        <v>0.11934027777777778</v>
      </c>
      <c r="C3535" s="10" t="s">
        <v>900</v>
      </c>
      <c r="D3535" s="10" t="s">
        <v>166</v>
      </c>
      <c r="E3535" s="13">
        <v>18.0</v>
      </c>
      <c r="F3535" s="13">
        <v>16.0</v>
      </c>
    </row>
    <row r="3536">
      <c r="A3536" s="10" t="s">
        <v>1009</v>
      </c>
      <c r="B3536" s="19">
        <v>0.1194212962962963</v>
      </c>
      <c r="C3536" s="10" t="s">
        <v>70</v>
      </c>
      <c r="D3536" s="10" t="s">
        <v>166</v>
      </c>
      <c r="E3536" s="13">
        <v>10.0</v>
      </c>
      <c r="F3536" s="13">
        <v>7.0</v>
      </c>
      <c r="J3536" s="10" t="s">
        <v>1040</v>
      </c>
    </row>
    <row r="3537">
      <c r="A3537" s="10" t="s">
        <v>1009</v>
      </c>
      <c r="B3537" s="19">
        <v>0.12114583333333333</v>
      </c>
      <c r="C3537" s="10" t="s">
        <v>964</v>
      </c>
      <c r="D3537" s="10" t="s">
        <v>91</v>
      </c>
      <c r="E3537" s="13">
        <v>9.0</v>
      </c>
      <c r="F3537" s="16"/>
      <c r="H3537" s="10" t="s">
        <v>1041</v>
      </c>
      <c r="J3537" s="10" t="s">
        <v>1042</v>
      </c>
    </row>
    <row r="3538">
      <c r="A3538" s="10" t="s">
        <v>1009</v>
      </c>
      <c r="B3538" s="19">
        <v>0.11662037037037037</v>
      </c>
      <c r="C3538" s="10" t="s">
        <v>304</v>
      </c>
      <c r="D3538" s="10" t="s">
        <v>89</v>
      </c>
      <c r="E3538" s="13">
        <v>10.0</v>
      </c>
      <c r="F3538" s="13">
        <v>3.0</v>
      </c>
      <c r="J3538" s="10" t="s">
        <v>223</v>
      </c>
    </row>
    <row r="3539">
      <c r="A3539" s="10" t="s">
        <v>1009</v>
      </c>
      <c r="B3539" s="19">
        <v>0.12349537037037037</v>
      </c>
      <c r="C3539" s="10" t="s">
        <v>74</v>
      </c>
      <c r="D3539" s="10" t="s">
        <v>93</v>
      </c>
      <c r="E3539" s="13">
        <v>16.0</v>
      </c>
      <c r="F3539" s="13">
        <v>8.0</v>
      </c>
      <c r="J3539" s="10" t="s">
        <v>1043</v>
      </c>
    </row>
    <row r="3540">
      <c r="A3540" s="10" t="s">
        <v>1009</v>
      </c>
      <c r="B3540" s="19">
        <v>0.12362268518518518</v>
      </c>
      <c r="C3540" s="10" t="s">
        <v>74</v>
      </c>
      <c r="D3540" s="10" t="s">
        <v>91</v>
      </c>
      <c r="E3540" s="13">
        <v>17.0</v>
      </c>
      <c r="F3540" s="16"/>
      <c r="H3540" s="10" t="s">
        <v>1044</v>
      </c>
    </row>
    <row r="3541">
      <c r="A3541" s="10" t="s">
        <v>1009</v>
      </c>
      <c r="B3541" s="19">
        <v>0.12400462962962963</v>
      </c>
      <c r="C3541" s="10" t="s">
        <v>74</v>
      </c>
      <c r="D3541" s="10" t="s">
        <v>93</v>
      </c>
      <c r="E3541" s="13">
        <v>17.0</v>
      </c>
      <c r="F3541" s="13">
        <v>9.0</v>
      </c>
      <c r="J3541" s="10" t="s">
        <v>1010</v>
      </c>
    </row>
    <row r="3542">
      <c r="A3542" s="10" t="s">
        <v>1009</v>
      </c>
      <c r="B3542" s="19">
        <v>0.12408564814814815</v>
      </c>
      <c r="C3542" s="10" t="s">
        <v>74</v>
      </c>
      <c r="D3542" s="10" t="s">
        <v>91</v>
      </c>
      <c r="E3542" s="13">
        <v>7.0</v>
      </c>
      <c r="F3542" s="16"/>
      <c r="H3542" s="10" t="s">
        <v>1045</v>
      </c>
      <c r="I3542" s="10">
        <v>1.0</v>
      </c>
    </row>
    <row r="3543">
      <c r="A3543" s="10" t="s">
        <v>1009</v>
      </c>
      <c r="B3543" s="19">
        <v>0.1262962962962963</v>
      </c>
      <c r="C3543" s="10" t="s">
        <v>82</v>
      </c>
      <c r="D3543" s="10" t="s">
        <v>89</v>
      </c>
      <c r="E3543" s="13">
        <v>16.0</v>
      </c>
      <c r="F3543" s="13">
        <v>8.0</v>
      </c>
      <c r="J3543" s="10" t="s">
        <v>151</v>
      </c>
    </row>
    <row r="3544">
      <c r="A3544" s="10" t="s">
        <v>1009</v>
      </c>
      <c r="B3544" s="19">
        <v>0.12648148148148147</v>
      </c>
      <c r="C3544" s="10" t="s">
        <v>82</v>
      </c>
      <c r="D3544" s="10" t="s">
        <v>91</v>
      </c>
      <c r="E3544" s="13">
        <v>14.0</v>
      </c>
      <c r="F3544" s="16"/>
      <c r="H3544" s="10" t="s">
        <v>1046</v>
      </c>
    </row>
    <row r="3545">
      <c r="A3545" s="10" t="s">
        <v>1009</v>
      </c>
      <c r="B3545" s="19">
        <v>0.1271064814814815</v>
      </c>
      <c r="C3545" s="10" t="s">
        <v>900</v>
      </c>
      <c r="D3545" s="10" t="s">
        <v>93</v>
      </c>
      <c r="E3545" s="13">
        <v>18.0</v>
      </c>
      <c r="F3545" s="13">
        <v>11.0</v>
      </c>
      <c r="J3545" s="10" t="s">
        <v>911</v>
      </c>
    </row>
    <row r="3546">
      <c r="A3546" s="10" t="s">
        <v>1009</v>
      </c>
      <c r="B3546" s="19">
        <v>0.12717592592592591</v>
      </c>
      <c r="C3546" s="10" t="s">
        <v>900</v>
      </c>
      <c r="D3546" s="10" t="s">
        <v>91</v>
      </c>
      <c r="E3546" s="13">
        <v>6.0</v>
      </c>
      <c r="F3546" s="16"/>
      <c r="H3546" s="10" t="s">
        <v>950</v>
      </c>
    </row>
    <row r="3547">
      <c r="A3547" s="10" t="s">
        <v>1009</v>
      </c>
      <c r="B3547" s="19">
        <v>0.12724537037037037</v>
      </c>
      <c r="C3547" s="10" t="s">
        <v>900</v>
      </c>
      <c r="D3547" s="10" t="s">
        <v>93</v>
      </c>
      <c r="E3547" s="13" t="s">
        <v>75</v>
      </c>
      <c r="F3547" s="13" t="s">
        <v>75</v>
      </c>
      <c r="J3547" s="10" t="s">
        <v>911</v>
      </c>
    </row>
    <row r="3548">
      <c r="A3548" s="10" t="s">
        <v>1009</v>
      </c>
      <c r="B3548" s="19">
        <v>0.1272800925925926</v>
      </c>
      <c r="C3548" s="10" t="s">
        <v>900</v>
      </c>
      <c r="D3548" s="10" t="s">
        <v>93</v>
      </c>
      <c r="E3548" s="13" t="s">
        <v>75</v>
      </c>
      <c r="F3548" s="13" t="s">
        <v>75</v>
      </c>
      <c r="J3548" s="10" t="s">
        <v>910</v>
      </c>
    </row>
    <row r="3549">
      <c r="A3549" s="10" t="s">
        <v>1009</v>
      </c>
      <c r="B3549" s="19">
        <v>0.12850694444444444</v>
      </c>
      <c r="C3549" s="10" t="s">
        <v>964</v>
      </c>
      <c r="D3549" s="10" t="s">
        <v>91</v>
      </c>
      <c r="E3549" s="13">
        <v>18.0</v>
      </c>
      <c r="F3549" s="16"/>
      <c r="H3549" s="10" t="s">
        <v>1047</v>
      </c>
      <c r="J3549" s="10" t="s">
        <v>1042</v>
      </c>
    </row>
    <row r="3550">
      <c r="A3550" s="10" t="s">
        <v>1009</v>
      </c>
      <c r="B3550" s="19">
        <v>0.1298726851851852</v>
      </c>
      <c r="C3550" s="10" t="s">
        <v>964</v>
      </c>
      <c r="D3550" s="10" t="s">
        <v>67</v>
      </c>
      <c r="E3550" s="13" t="s">
        <v>75</v>
      </c>
      <c r="F3550" s="13" t="s">
        <v>75</v>
      </c>
      <c r="J3550" s="10" t="s">
        <v>160</v>
      </c>
    </row>
    <row r="3551">
      <c r="A3551" s="10" t="s">
        <v>1009</v>
      </c>
      <c r="B3551" s="19">
        <v>0.1298726851851852</v>
      </c>
      <c r="C3551" s="10" t="s">
        <v>964</v>
      </c>
      <c r="D3551" s="10" t="s">
        <v>67</v>
      </c>
      <c r="E3551" s="13">
        <v>15.0</v>
      </c>
      <c r="F3551" s="13">
        <v>7.0</v>
      </c>
      <c r="J3551" s="10" t="s">
        <v>161</v>
      </c>
    </row>
    <row r="3552">
      <c r="A3552" s="10" t="s">
        <v>1009</v>
      </c>
      <c r="B3552" s="19">
        <v>0.13104166666666667</v>
      </c>
      <c r="C3552" s="10" t="s">
        <v>1031</v>
      </c>
      <c r="D3552" s="10" t="s">
        <v>67</v>
      </c>
      <c r="E3552" s="13">
        <v>11.0</v>
      </c>
      <c r="F3552" s="13">
        <v>7.0</v>
      </c>
    </row>
    <row r="3553">
      <c r="A3553" s="10" t="s">
        <v>1009</v>
      </c>
      <c r="B3553" s="19">
        <v>0.13244212962962962</v>
      </c>
      <c r="C3553" s="10" t="s">
        <v>74</v>
      </c>
      <c r="D3553" s="10" t="s">
        <v>125</v>
      </c>
      <c r="E3553" s="13">
        <v>15.0</v>
      </c>
      <c r="F3553" s="13">
        <v>5.0</v>
      </c>
    </row>
    <row r="3554">
      <c r="A3554" s="10" t="s">
        <v>1009</v>
      </c>
      <c r="B3554" s="19">
        <v>0.13326388888888888</v>
      </c>
      <c r="C3554" s="10" t="s">
        <v>82</v>
      </c>
      <c r="D3554" s="10" t="s">
        <v>120</v>
      </c>
      <c r="E3554" s="13">
        <v>7.0</v>
      </c>
      <c r="F3554" s="16"/>
      <c r="J3554" s="10" t="s">
        <v>1048</v>
      </c>
    </row>
    <row r="3555">
      <c r="A3555" s="10" t="s">
        <v>1009</v>
      </c>
      <c r="B3555" s="19">
        <v>0.13368055555555555</v>
      </c>
      <c r="C3555" s="10" t="s">
        <v>82</v>
      </c>
      <c r="D3555" s="10" t="s">
        <v>89</v>
      </c>
      <c r="E3555" s="13" t="s">
        <v>68</v>
      </c>
      <c r="F3555" s="13">
        <v>20.0</v>
      </c>
      <c r="G3555" s="10" t="s">
        <v>137</v>
      </c>
      <c r="J3555" s="10" t="s">
        <v>160</v>
      </c>
    </row>
    <row r="3556">
      <c r="A3556" s="10" t="s">
        <v>1009</v>
      </c>
      <c r="B3556" s="19">
        <v>0.13368055555555555</v>
      </c>
      <c r="C3556" s="10" t="s">
        <v>82</v>
      </c>
      <c r="D3556" s="10" t="s">
        <v>89</v>
      </c>
      <c r="E3556" s="13">
        <v>12.0</v>
      </c>
      <c r="F3556" s="13">
        <v>4.0</v>
      </c>
      <c r="J3556" s="10" t="s">
        <v>529</v>
      </c>
    </row>
    <row r="3557">
      <c r="A3557" s="10" t="s">
        <v>1009</v>
      </c>
      <c r="B3557" s="19">
        <v>0.13399305555555555</v>
      </c>
      <c r="C3557" s="10" t="s">
        <v>900</v>
      </c>
      <c r="D3557" s="10" t="s">
        <v>67</v>
      </c>
      <c r="E3557" s="13">
        <v>18.0</v>
      </c>
      <c r="F3557" s="13">
        <v>16.0</v>
      </c>
    </row>
    <row r="3558">
      <c r="A3558" s="10" t="s">
        <v>1009</v>
      </c>
      <c r="B3558" s="19">
        <v>0.13444444444444445</v>
      </c>
      <c r="C3558" s="10" t="s">
        <v>900</v>
      </c>
      <c r="D3558" s="10" t="s">
        <v>93</v>
      </c>
      <c r="E3558" s="13">
        <v>17.0</v>
      </c>
      <c r="F3558" s="13">
        <v>10.0</v>
      </c>
      <c r="J3558" s="10" t="s">
        <v>1049</v>
      </c>
    </row>
    <row r="3559">
      <c r="A3559" s="10" t="s">
        <v>1009</v>
      </c>
      <c r="B3559" s="19">
        <v>0.13591435185185186</v>
      </c>
      <c r="C3559" s="10" t="s">
        <v>70</v>
      </c>
      <c r="D3559" s="10" t="s">
        <v>93</v>
      </c>
      <c r="E3559" s="13">
        <v>18.0</v>
      </c>
      <c r="F3559" s="13">
        <v>11.0</v>
      </c>
      <c r="J3559" s="10" t="s">
        <v>448</v>
      </c>
    </row>
    <row r="3560">
      <c r="A3560" s="10" t="s">
        <v>1009</v>
      </c>
      <c r="B3560" s="19">
        <v>0.13592592592592592</v>
      </c>
      <c r="C3560" s="10" t="s">
        <v>70</v>
      </c>
      <c r="D3560" s="10" t="s">
        <v>93</v>
      </c>
      <c r="E3560" s="13">
        <v>17.0</v>
      </c>
      <c r="F3560" s="13">
        <v>10.0</v>
      </c>
      <c r="J3560" s="10" t="s">
        <v>448</v>
      </c>
    </row>
    <row r="3561">
      <c r="A3561" s="10" t="s">
        <v>1009</v>
      </c>
      <c r="B3561" s="19">
        <v>0.13614583333333333</v>
      </c>
      <c r="C3561" s="10" t="s">
        <v>70</v>
      </c>
      <c r="D3561" s="10" t="s">
        <v>91</v>
      </c>
      <c r="E3561" s="13">
        <v>13.0</v>
      </c>
      <c r="F3561" s="16"/>
      <c r="J3561" s="10" t="s">
        <v>1050</v>
      </c>
    </row>
    <row r="3562">
      <c r="A3562" s="10" t="s">
        <v>1009</v>
      </c>
      <c r="B3562" s="19">
        <v>0.1362962962962963</v>
      </c>
      <c r="C3562" s="10" t="s">
        <v>70</v>
      </c>
      <c r="D3562" s="10" t="s">
        <v>91</v>
      </c>
      <c r="E3562" s="13">
        <v>7.0</v>
      </c>
      <c r="F3562" s="16"/>
      <c r="H3562" s="10" t="s">
        <v>1051</v>
      </c>
    </row>
    <row r="3563">
      <c r="A3563" s="10" t="s">
        <v>1009</v>
      </c>
      <c r="B3563" s="19">
        <v>0.13630787037037037</v>
      </c>
      <c r="C3563" s="10" t="s">
        <v>70</v>
      </c>
      <c r="D3563" s="10" t="s">
        <v>91</v>
      </c>
      <c r="E3563" s="13">
        <v>5.0</v>
      </c>
      <c r="F3563" s="16"/>
      <c r="H3563" s="10" t="s">
        <v>1052</v>
      </c>
    </row>
    <row r="3564">
      <c r="A3564" s="10" t="s">
        <v>1009</v>
      </c>
      <c r="B3564" s="19">
        <v>0.13637731481481483</v>
      </c>
      <c r="C3564" s="10" t="s">
        <v>74</v>
      </c>
      <c r="D3564" s="10" t="s">
        <v>93</v>
      </c>
      <c r="E3564" s="13">
        <v>9.0</v>
      </c>
      <c r="F3564" s="13">
        <v>1.0</v>
      </c>
      <c r="J3564" s="10" t="s">
        <v>1053</v>
      </c>
    </row>
    <row r="3565">
      <c r="A3565" s="10" t="s">
        <v>1009</v>
      </c>
      <c r="B3565" s="19">
        <v>0.13684027777777777</v>
      </c>
      <c r="C3565" s="10" t="s">
        <v>900</v>
      </c>
      <c r="D3565" s="10" t="s">
        <v>81</v>
      </c>
      <c r="E3565" s="13">
        <v>13.0</v>
      </c>
      <c r="F3565" s="13">
        <v>6.0</v>
      </c>
      <c r="H3565" s="10" t="s">
        <v>1054</v>
      </c>
      <c r="J3565" s="10" t="s">
        <v>941</v>
      </c>
    </row>
    <row r="3566">
      <c r="A3566" s="10" t="s">
        <v>1009</v>
      </c>
      <c r="B3566" s="19">
        <v>0.1369212962962963</v>
      </c>
      <c r="C3566" s="10" t="s">
        <v>964</v>
      </c>
      <c r="D3566" s="10" t="s">
        <v>81</v>
      </c>
      <c r="E3566" s="13">
        <v>14.0</v>
      </c>
      <c r="F3566" s="13">
        <v>8.0</v>
      </c>
      <c r="H3566" s="10" t="s">
        <v>1055</v>
      </c>
      <c r="J3566" s="10" t="s">
        <v>941</v>
      </c>
    </row>
    <row r="3567">
      <c r="A3567" s="10" t="s">
        <v>1009</v>
      </c>
      <c r="B3567" s="19">
        <v>0.13697916666666668</v>
      </c>
      <c r="C3567" s="10" t="s">
        <v>304</v>
      </c>
      <c r="D3567" s="10" t="s">
        <v>81</v>
      </c>
      <c r="E3567" s="13">
        <v>2.0</v>
      </c>
      <c r="F3567" s="13">
        <v>2.0</v>
      </c>
      <c r="H3567" s="10" t="s">
        <v>1056</v>
      </c>
      <c r="J3567" s="10" t="s">
        <v>1057</v>
      </c>
    </row>
    <row r="3568">
      <c r="A3568" s="10" t="s">
        <v>1009</v>
      </c>
      <c r="B3568" s="19">
        <v>0.13701388888888888</v>
      </c>
      <c r="C3568" s="10" t="s">
        <v>70</v>
      </c>
      <c r="D3568" s="10" t="s">
        <v>81</v>
      </c>
      <c r="E3568" s="13">
        <v>6.0</v>
      </c>
      <c r="F3568" s="13">
        <v>3.0</v>
      </c>
      <c r="H3568" s="10" t="s">
        <v>1058</v>
      </c>
      <c r="J3568" s="10" t="s">
        <v>1059</v>
      </c>
    </row>
    <row r="3569">
      <c r="A3569" s="10" t="s">
        <v>1009</v>
      </c>
      <c r="B3569" s="19">
        <v>0.13805555555555554</v>
      </c>
      <c r="C3569" s="10" t="s">
        <v>900</v>
      </c>
      <c r="D3569" s="10" t="s">
        <v>93</v>
      </c>
      <c r="E3569" s="13">
        <v>18.0</v>
      </c>
      <c r="F3569" s="13">
        <v>11.0</v>
      </c>
      <c r="J3569" s="10" t="s">
        <v>1060</v>
      </c>
    </row>
    <row r="3570">
      <c r="A3570" s="10" t="s">
        <v>1009</v>
      </c>
      <c r="B3570" s="19">
        <v>0.138125</v>
      </c>
      <c r="C3570" s="10" t="s">
        <v>900</v>
      </c>
      <c r="D3570" s="10" t="s">
        <v>91</v>
      </c>
      <c r="E3570" s="13">
        <v>7.0</v>
      </c>
      <c r="F3570" s="16"/>
      <c r="H3570" s="10" t="s">
        <v>1051</v>
      </c>
    </row>
    <row r="3571">
      <c r="A3571" s="10" t="s">
        <v>1009</v>
      </c>
      <c r="B3571" s="19">
        <v>0.1400462962962963</v>
      </c>
      <c r="C3571" s="10" t="s">
        <v>74</v>
      </c>
      <c r="D3571" s="10" t="s">
        <v>93</v>
      </c>
      <c r="E3571" s="13" t="s">
        <v>75</v>
      </c>
      <c r="F3571" s="13" t="s">
        <v>75</v>
      </c>
      <c r="J3571" s="10" t="s">
        <v>1010</v>
      </c>
    </row>
    <row r="3572">
      <c r="A3572" s="10" t="s">
        <v>1009</v>
      </c>
      <c r="B3572" s="19">
        <v>0.14011574074074074</v>
      </c>
      <c r="C3572" s="10" t="s">
        <v>74</v>
      </c>
      <c r="D3572" s="10" t="s">
        <v>91</v>
      </c>
      <c r="E3572" s="13">
        <v>9.0</v>
      </c>
      <c r="F3572" s="16"/>
      <c r="H3572" s="10" t="s">
        <v>1061</v>
      </c>
    </row>
    <row r="3573">
      <c r="A3573" s="10" t="s">
        <v>1009</v>
      </c>
      <c r="B3573" s="19">
        <v>0.1401851851851852</v>
      </c>
      <c r="C3573" s="10" t="s">
        <v>70</v>
      </c>
      <c r="D3573" s="10" t="s">
        <v>93</v>
      </c>
      <c r="E3573" s="13">
        <v>24.0</v>
      </c>
      <c r="F3573" s="13">
        <v>17.0</v>
      </c>
      <c r="J3573" s="10" t="s">
        <v>1062</v>
      </c>
    </row>
    <row r="3574">
      <c r="A3574" s="10" t="s">
        <v>1009</v>
      </c>
      <c r="B3574" s="19">
        <v>0.14097222222222222</v>
      </c>
      <c r="C3574" s="10" t="s">
        <v>70</v>
      </c>
      <c r="D3574" s="10" t="s">
        <v>93</v>
      </c>
      <c r="E3574" s="13" t="s">
        <v>75</v>
      </c>
      <c r="F3574" s="13" t="s">
        <v>75</v>
      </c>
      <c r="J3574" s="10" t="s">
        <v>85</v>
      </c>
    </row>
    <row r="3575">
      <c r="A3575" s="10" t="s">
        <v>1009</v>
      </c>
      <c r="B3575" s="19">
        <v>0.14195601851851852</v>
      </c>
      <c r="C3575" s="10" t="s">
        <v>70</v>
      </c>
      <c r="D3575" s="10" t="s">
        <v>93</v>
      </c>
      <c r="E3575" s="13">
        <v>21.0</v>
      </c>
      <c r="F3575" s="13">
        <v>14.0</v>
      </c>
      <c r="J3575" s="10" t="s">
        <v>294</v>
      </c>
    </row>
    <row r="3576">
      <c r="A3576" s="10" t="s">
        <v>1009</v>
      </c>
      <c r="B3576" s="19">
        <v>0.14216435185185186</v>
      </c>
      <c r="C3576" s="10" t="s">
        <v>70</v>
      </c>
      <c r="D3576" s="10" t="s">
        <v>91</v>
      </c>
      <c r="E3576" s="13">
        <v>7.0</v>
      </c>
      <c r="F3576" s="16"/>
      <c r="H3576" s="10" t="s">
        <v>1051</v>
      </c>
    </row>
    <row r="3577">
      <c r="A3577" s="10" t="s">
        <v>1009</v>
      </c>
      <c r="B3577" s="19">
        <v>0.14225694444444445</v>
      </c>
      <c r="C3577" s="10" t="s">
        <v>70</v>
      </c>
      <c r="D3577" s="10" t="s">
        <v>91</v>
      </c>
      <c r="E3577" s="13">
        <v>5.0</v>
      </c>
      <c r="F3577" s="16"/>
      <c r="H3577" s="10" t="s">
        <v>1052</v>
      </c>
    </row>
    <row r="3578">
      <c r="A3578" s="10" t="s">
        <v>1009</v>
      </c>
      <c r="B3578" s="19">
        <v>0.14243055555555556</v>
      </c>
      <c r="C3578" s="10" t="s">
        <v>70</v>
      </c>
      <c r="D3578" s="10" t="s">
        <v>93</v>
      </c>
      <c r="E3578" s="13">
        <v>23.0</v>
      </c>
      <c r="F3578" s="13">
        <v>16.0</v>
      </c>
      <c r="J3578" s="10" t="s">
        <v>294</v>
      </c>
    </row>
    <row r="3579">
      <c r="A3579" s="10" t="s">
        <v>1009</v>
      </c>
      <c r="B3579" s="19">
        <v>0.14243055555555556</v>
      </c>
      <c r="C3579" s="10" t="s">
        <v>70</v>
      </c>
      <c r="D3579" s="10" t="s">
        <v>93</v>
      </c>
      <c r="E3579" s="13">
        <v>23.0</v>
      </c>
      <c r="F3579" s="13">
        <v>16.0</v>
      </c>
      <c r="J3579" s="10" t="s">
        <v>85</v>
      </c>
    </row>
    <row r="3580">
      <c r="A3580" s="10" t="s">
        <v>1009</v>
      </c>
      <c r="B3580" s="19">
        <v>0.14248842592592592</v>
      </c>
      <c r="C3580" s="10" t="s">
        <v>70</v>
      </c>
      <c r="D3580" s="10" t="s">
        <v>91</v>
      </c>
      <c r="E3580" s="13">
        <v>8.0</v>
      </c>
      <c r="F3580" s="16"/>
      <c r="H3580" s="10" t="s">
        <v>1063</v>
      </c>
    </row>
    <row r="3581">
      <c r="A3581" s="10" t="s">
        <v>1009</v>
      </c>
      <c r="B3581" s="19">
        <v>0.1434837962962963</v>
      </c>
      <c r="C3581" s="10" t="s">
        <v>82</v>
      </c>
      <c r="D3581" s="10" t="s">
        <v>89</v>
      </c>
      <c r="E3581" s="13" t="s">
        <v>75</v>
      </c>
      <c r="F3581" s="13" t="s">
        <v>75</v>
      </c>
      <c r="J3581" s="10" t="s">
        <v>85</v>
      </c>
    </row>
    <row r="3582">
      <c r="A3582" s="10" t="s">
        <v>1009</v>
      </c>
      <c r="B3582" s="19">
        <v>0.1434837962962963</v>
      </c>
      <c r="C3582" s="10" t="s">
        <v>82</v>
      </c>
      <c r="D3582" s="10" t="s">
        <v>89</v>
      </c>
      <c r="E3582" s="13">
        <v>16.0</v>
      </c>
      <c r="F3582" s="13">
        <v>8.0</v>
      </c>
      <c r="J3582" s="10" t="s">
        <v>1064</v>
      </c>
    </row>
    <row r="3583">
      <c r="A3583" s="10" t="s">
        <v>1009</v>
      </c>
      <c r="B3583" s="19">
        <v>0.14363425925925927</v>
      </c>
      <c r="C3583" s="10" t="s">
        <v>82</v>
      </c>
      <c r="D3583" s="10" t="s">
        <v>91</v>
      </c>
      <c r="E3583" s="13">
        <v>6.0</v>
      </c>
      <c r="F3583" s="16"/>
      <c r="H3583" s="10" t="s">
        <v>1065</v>
      </c>
    </row>
    <row r="3584">
      <c r="A3584" s="10" t="s">
        <v>1009</v>
      </c>
      <c r="B3584" s="19">
        <v>0.1439814814814815</v>
      </c>
      <c r="C3584" s="10" t="s">
        <v>900</v>
      </c>
      <c r="D3584" s="10" t="s">
        <v>93</v>
      </c>
      <c r="E3584" s="13">
        <v>20.0</v>
      </c>
      <c r="F3584" s="13">
        <v>13.0</v>
      </c>
      <c r="J3584" s="10" t="s">
        <v>989</v>
      </c>
    </row>
    <row r="3585">
      <c r="A3585" s="10" t="s">
        <v>1009</v>
      </c>
      <c r="B3585" s="19">
        <v>0.1439814814814815</v>
      </c>
      <c r="C3585" s="10" t="s">
        <v>900</v>
      </c>
      <c r="D3585" s="10" t="s">
        <v>93</v>
      </c>
      <c r="E3585" s="13" t="s">
        <v>75</v>
      </c>
      <c r="F3585" s="13" t="s">
        <v>75</v>
      </c>
      <c r="J3585" s="10" t="s">
        <v>85</v>
      </c>
    </row>
    <row r="3586">
      <c r="A3586" s="10" t="s">
        <v>1009</v>
      </c>
      <c r="B3586" s="19">
        <v>0.14407407407407408</v>
      </c>
      <c r="C3586" s="10" t="s">
        <v>900</v>
      </c>
      <c r="D3586" s="10" t="s">
        <v>91</v>
      </c>
      <c r="E3586" s="13">
        <v>7.0</v>
      </c>
      <c r="F3586" s="16"/>
      <c r="H3586" s="10" t="s">
        <v>1051</v>
      </c>
    </row>
    <row r="3587">
      <c r="A3587" s="10" t="s">
        <v>1009</v>
      </c>
      <c r="B3587" s="19">
        <v>0.14414351851851853</v>
      </c>
      <c r="C3587" s="10" t="s">
        <v>900</v>
      </c>
      <c r="D3587" s="10" t="s">
        <v>93</v>
      </c>
      <c r="E3587" s="13" t="s">
        <v>75</v>
      </c>
      <c r="F3587" s="13" t="s">
        <v>75</v>
      </c>
      <c r="J3587" s="10" t="s">
        <v>85</v>
      </c>
    </row>
    <row r="3588">
      <c r="A3588" s="10" t="s">
        <v>1009</v>
      </c>
      <c r="B3588" s="19">
        <v>0.14414351851851853</v>
      </c>
      <c r="C3588" s="10" t="s">
        <v>900</v>
      </c>
      <c r="D3588" s="10" t="s">
        <v>93</v>
      </c>
      <c r="E3588" s="13">
        <v>26.0</v>
      </c>
      <c r="F3588" s="13">
        <v>19.0</v>
      </c>
      <c r="G3588" s="10" t="s">
        <v>137</v>
      </c>
      <c r="J3588" s="10" t="s">
        <v>989</v>
      </c>
    </row>
    <row r="3589">
      <c r="A3589" s="10" t="s">
        <v>1009</v>
      </c>
      <c r="B3589" s="19">
        <v>0.14431712962962964</v>
      </c>
      <c r="C3589" s="10" t="s">
        <v>900</v>
      </c>
      <c r="D3589" s="10" t="s">
        <v>91</v>
      </c>
      <c r="E3589" s="13">
        <v>6.0</v>
      </c>
      <c r="F3589" s="16"/>
      <c r="H3589" s="10" t="s">
        <v>950</v>
      </c>
    </row>
    <row r="3590">
      <c r="A3590" s="10" t="s">
        <v>1009</v>
      </c>
      <c r="B3590" s="19">
        <v>0.14438657407407407</v>
      </c>
      <c r="C3590" s="10" t="s">
        <v>900</v>
      </c>
      <c r="D3590" s="10" t="s">
        <v>93</v>
      </c>
      <c r="E3590" s="13" t="s">
        <v>75</v>
      </c>
      <c r="F3590" s="13" t="s">
        <v>75</v>
      </c>
      <c r="J3590" s="10" t="s">
        <v>85</v>
      </c>
    </row>
    <row r="3591">
      <c r="A3591" s="10" t="s">
        <v>1009</v>
      </c>
      <c r="B3591" s="19">
        <v>0.14438657407407407</v>
      </c>
      <c r="C3591" s="10" t="s">
        <v>900</v>
      </c>
      <c r="D3591" s="10" t="s">
        <v>93</v>
      </c>
      <c r="E3591" s="13">
        <v>14.0</v>
      </c>
      <c r="F3591" s="13">
        <v>7.0</v>
      </c>
      <c r="J3591" s="10" t="s">
        <v>990</v>
      </c>
    </row>
    <row r="3592">
      <c r="A3592" s="10" t="s">
        <v>1009</v>
      </c>
      <c r="B3592" s="19">
        <v>0.14504629629629628</v>
      </c>
      <c r="C3592" s="10" t="s">
        <v>964</v>
      </c>
      <c r="D3592" s="10" t="s">
        <v>120</v>
      </c>
      <c r="E3592" s="13">
        <v>7.0</v>
      </c>
      <c r="F3592" s="16"/>
      <c r="J3592" s="10" t="s">
        <v>1066</v>
      </c>
    </row>
    <row r="3593">
      <c r="A3593" s="10" t="s">
        <v>1009</v>
      </c>
      <c r="B3593" s="19">
        <v>0.14550925925925925</v>
      </c>
      <c r="C3593" s="10" t="s">
        <v>964</v>
      </c>
      <c r="D3593" s="10" t="s">
        <v>120</v>
      </c>
      <c r="E3593" s="13">
        <v>15.0</v>
      </c>
      <c r="F3593" s="16"/>
      <c r="J3593" s="10" t="s">
        <v>1067</v>
      </c>
    </row>
    <row r="3594">
      <c r="A3594" s="10" t="s">
        <v>1009</v>
      </c>
      <c r="B3594" s="19">
        <v>0.14675925925925926</v>
      </c>
      <c r="C3594" s="10" t="s">
        <v>304</v>
      </c>
      <c r="D3594" s="10" t="s">
        <v>120</v>
      </c>
      <c r="E3594" s="13">
        <v>7.0</v>
      </c>
      <c r="F3594" s="16"/>
      <c r="J3594" s="10" t="s">
        <v>1068</v>
      </c>
    </row>
    <row r="3595">
      <c r="A3595" s="10" t="s">
        <v>1009</v>
      </c>
      <c r="B3595" s="19">
        <v>0.14752314814814815</v>
      </c>
      <c r="C3595" s="10" t="s">
        <v>74</v>
      </c>
      <c r="D3595" s="10" t="s">
        <v>93</v>
      </c>
      <c r="E3595" s="13">
        <v>19.0</v>
      </c>
      <c r="F3595" s="13">
        <v>11.0</v>
      </c>
      <c r="J3595" s="10" t="s">
        <v>1069</v>
      </c>
    </row>
    <row r="3596">
      <c r="A3596" s="10" t="s">
        <v>1009</v>
      </c>
      <c r="B3596" s="19">
        <v>0.1476273148148148</v>
      </c>
      <c r="C3596" s="10" t="s">
        <v>74</v>
      </c>
      <c r="D3596" s="10" t="s">
        <v>91</v>
      </c>
      <c r="E3596" s="13">
        <v>17.0</v>
      </c>
      <c r="F3596" s="16"/>
      <c r="H3596" s="10" t="s">
        <v>1070</v>
      </c>
    </row>
    <row r="3597">
      <c r="A3597" s="10" t="s">
        <v>1009</v>
      </c>
      <c r="B3597" s="19">
        <v>0.14777777777777779</v>
      </c>
      <c r="C3597" s="10" t="s">
        <v>74</v>
      </c>
      <c r="D3597" s="10" t="s">
        <v>93</v>
      </c>
      <c r="E3597" s="13" t="s">
        <v>75</v>
      </c>
      <c r="F3597" s="13" t="s">
        <v>75</v>
      </c>
      <c r="J3597" s="10" t="s">
        <v>1010</v>
      </c>
    </row>
    <row r="3598">
      <c r="A3598" s="10" t="s">
        <v>1009</v>
      </c>
      <c r="B3598" s="19">
        <v>0.14833333333333334</v>
      </c>
      <c r="C3598" s="10" t="s">
        <v>70</v>
      </c>
      <c r="D3598" s="10" t="s">
        <v>93</v>
      </c>
      <c r="E3598" s="13">
        <v>18.0</v>
      </c>
      <c r="F3598" s="13">
        <v>11.0</v>
      </c>
      <c r="J3598" s="10" t="s">
        <v>148</v>
      </c>
    </row>
    <row r="3599">
      <c r="A3599" s="10" t="s">
        <v>1009</v>
      </c>
      <c r="B3599" s="19">
        <v>0.14841435185185184</v>
      </c>
      <c r="C3599" s="10" t="s">
        <v>70</v>
      </c>
      <c r="D3599" s="10" t="s">
        <v>91</v>
      </c>
      <c r="E3599" s="13">
        <v>8.0</v>
      </c>
      <c r="F3599" s="16"/>
      <c r="H3599" s="10" t="s">
        <v>1063</v>
      </c>
    </row>
    <row r="3600">
      <c r="A3600" s="10" t="s">
        <v>1009</v>
      </c>
      <c r="B3600" s="19">
        <v>0.14849537037037036</v>
      </c>
      <c r="C3600" s="10" t="s">
        <v>70</v>
      </c>
      <c r="D3600" s="10" t="s">
        <v>93</v>
      </c>
      <c r="E3600" s="13">
        <v>19.0</v>
      </c>
      <c r="F3600" s="13">
        <v>12.0</v>
      </c>
      <c r="J3600" s="10" t="s">
        <v>148</v>
      </c>
    </row>
    <row r="3601">
      <c r="A3601" s="10" t="s">
        <v>1009</v>
      </c>
      <c r="B3601" s="19">
        <v>0.14854166666666666</v>
      </c>
      <c r="C3601" s="10" t="s">
        <v>70</v>
      </c>
      <c r="D3601" s="10" t="s">
        <v>91</v>
      </c>
      <c r="E3601" s="13">
        <v>8.0</v>
      </c>
      <c r="F3601" s="16"/>
      <c r="H3601" s="10" t="s">
        <v>1063</v>
      </c>
    </row>
    <row r="3602">
      <c r="A3602" s="10" t="s">
        <v>1009</v>
      </c>
      <c r="B3602" s="19">
        <v>0.14872685185185186</v>
      </c>
      <c r="C3602" s="10" t="s">
        <v>70</v>
      </c>
      <c r="D3602" s="10" t="s">
        <v>93</v>
      </c>
      <c r="E3602" s="13">
        <v>16.0</v>
      </c>
      <c r="F3602" s="13">
        <v>9.0</v>
      </c>
      <c r="J3602" s="10" t="s">
        <v>148</v>
      </c>
    </row>
    <row r="3603">
      <c r="A3603" s="10" t="s">
        <v>1009</v>
      </c>
      <c r="B3603" s="19">
        <v>0.14878472222222222</v>
      </c>
      <c r="C3603" s="10" t="s">
        <v>70</v>
      </c>
      <c r="D3603" s="10" t="s">
        <v>91</v>
      </c>
      <c r="E3603" s="13">
        <v>7.0</v>
      </c>
      <c r="F3603" s="16"/>
      <c r="H3603" s="10" t="s">
        <v>1051</v>
      </c>
    </row>
    <row r="3604">
      <c r="A3604" s="10" t="s">
        <v>1009</v>
      </c>
      <c r="B3604" s="19">
        <v>0.1492013888888889</v>
      </c>
      <c r="C3604" s="10" t="s">
        <v>900</v>
      </c>
      <c r="D3604" s="10" t="s">
        <v>93</v>
      </c>
      <c r="E3604" s="13">
        <v>11.0</v>
      </c>
      <c r="F3604" s="13">
        <v>4.0</v>
      </c>
      <c r="J3604" s="10" t="s">
        <v>911</v>
      </c>
    </row>
    <row r="3605">
      <c r="A3605" s="10" t="s">
        <v>1009</v>
      </c>
      <c r="B3605" s="19">
        <v>0.14945601851851853</v>
      </c>
      <c r="C3605" s="10" t="s">
        <v>900</v>
      </c>
      <c r="D3605" s="10" t="s">
        <v>93</v>
      </c>
      <c r="E3605" s="13">
        <v>9.0</v>
      </c>
      <c r="F3605" s="13">
        <v>2.0</v>
      </c>
      <c r="J3605" s="10" t="s">
        <v>910</v>
      </c>
    </row>
    <row r="3606">
      <c r="A3606" s="10" t="s">
        <v>1009</v>
      </c>
      <c r="B3606" s="19">
        <v>0.1496875</v>
      </c>
      <c r="C3606" s="10" t="s">
        <v>900</v>
      </c>
      <c r="D3606" s="10" t="s">
        <v>93</v>
      </c>
      <c r="E3606" s="13">
        <v>17.0</v>
      </c>
      <c r="F3606" s="13">
        <v>10.0</v>
      </c>
      <c r="J3606" s="10" t="s">
        <v>911</v>
      </c>
    </row>
    <row r="3607">
      <c r="A3607" s="10" t="s">
        <v>1009</v>
      </c>
      <c r="B3607" s="19">
        <v>0.14975694444444446</v>
      </c>
      <c r="C3607" s="10" t="s">
        <v>900</v>
      </c>
      <c r="D3607" s="10" t="s">
        <v>91</v>
      </c>
      <c r="E3607" s="13">
        <v>6.0</v>
      </c>
      <c r="F3607" s="16"/>
      <c r="H3607" s="10" t="s">
        <v>950</v>
      </c>
    </row>
    <row r="3608">
      <c r="A3608" s="10" t="s">
        <v>1009</v>
      </c>
      <c r="B3608" s="19">
        <v>0.15037037037037038</v>
      </c>
      <c r="C3608" s="10" t="s">
        <v>82</v>
      </c>
      <c r="D3608" s="10" t="s">
        <v>89</v>
      </c>
      <c r="E3608" s="13">
        <v>16.0</v>
      </c>
      <c r="F3608" s="13">
        <v>8.0</v>
      </c>
      <c r="J3608" s="10" t="s">
        <v>151</v>
      </c>
    </row>
    <row r="3609">
      <c r="A3609" s="10" t="s">
        <v>1009</v>
      </c>
      <c r="B3609" s="19">
        <v>0.150625</v>
      </c>
      <c r="C3609" s="10" t="s">
        <v>82</v>
      </c>
      <c r="D3609" s="10" t="s">
        <v>91</v>
      </c>
      <c r="E3609" s="13">
        <v>11.0</v>
      </c>
      <c r="F3609" s="16"/>
      <c r="H3609" s="10" t="s">
        <v>1071</v>
      </c>
      <c r="I3609" s="10">
        <v>1.0</v>
      </c>
      <c r="J3609" s="10" t="s">
        <v>119</v>
      </c>
    </row>
    <row r="3610">
      <c r="A3610" s="10" t="s">
        <v>1009</v>
      </c>
      <c r="B3610" s="19">
        <v>0.1534837962962963</v>
      </c>
      <c r="C3610" s="10" t="s">
        <v>964</v>
      </c>
      <c r="D3610" s="10" t="s">
        <v>361</v>
      </c>
      <c r="E3610" s="13">
        <v>16.0</v>
      </c>
      <c r="F3610" s="13">
        <v>17.0</v>
      </c>
    </row>
    <row r="3611">
      <c r="A3611" s="10" t="s">
        <v>1009</v>
      </c>
      <c r="B3611" s="19">
        <v>0.1550462962962963</v>
      </c>
      <c r="C3611" s="10" t="s">
        <v>74</v>
      </c>
      <c r="D3611" s="10" t="s">
        <v>217</v>
      </c>
      <c r="E3611" s="13" t="s">
        <v>68</v>
      </c>
      <c r="F3611" s="13">
        <v>20.0</v>
      </c>
    </row>
    <row r="3612">
      <c r="A3612" s="10" t="s">
        <v>1009</v>
      </c>
      <c r="B3612" s="19">
        <v>0.15604166666666666</v>
      </c>
      <c r="C3612" s="10" t="s">
        <v>82</v>
      </c>
      <c r="D3612" s="10" t="s">
        <v>166</v>
      </c>
      <c r="E3612" s="13">
        <v>21.0</v>
      </c>
      <c r="F3612" s="13">
        <v>18.0</v>
      </c>
    </row>
    <row r="3613">
      <c r="A3613" s="10" t="s">
        <v>1009</v>
      </c>
      <c r="B3613" s="19">
        <v>0.16016203703703705</v>
      </c>
      <c r="C3613" s="10" t="s">
        <v>304</v>
      </c>
      <c r="D3613" s="10" t="s">
        <v>217</v>
      </c>
      <c r="E3613" s="13">
        <v>23.0</v>
      </c>
      <c r="F3613" s="13">
        <v>17.0</v>
      </c>
    </row>
    <row r="3614">
      <c r="A3614" s="10" t="s">
        <v>1072</v>
      </c>
      <c r="B3614" s="19">
        <v>0.02034722222222222</v>
      </c>
      <c r="C3614" s="10" t="s">
        <v>74</v>
      </c>
      <c r="D3614" s="10" t="s">
        <v>71</v>
      </c>
      <c r="E3614" s="13">
        <v>15.0</v>
      </c>
      <c r="F3614" s="13">
        <v>12.0</v>
      </c>
    </row>
    <row r="3615">
      <c r="A3615" s="10" t="s">
        <v>1072</v>
      </c>
      <c r="B3615" s="19">
        <v>0.02210648148148148</v>
      </c>
      <c r="C3615" s="10" t="s">
        <v>70</v>
      </c>
      <c r="D3615" s="10" t="s">
        <v>83</v>
      </c>
      <c r="E3615" s="13" t="s">
        <v>75</v>
      </c>
      <c r="F3615" s="13" t="s">
        <v>75</v>
      </c>
      <c r="J3615" s="10" t="s">
        <v>85</v>
      </c>
    </row>
    <row r="3616">
      <c r="A3616" s="10" t="s">
        <v>1072</v>
      </c>
      <c r="B3616" s="19">
        <v>0.02210648148148148</v>
      </c>
      <c r="C3616" s="10" t="s">
        <v>70</v>
      </c>
      <c r="D3616" s="10" t="s">
        <v>83</v>
      </c>
      <c r="E3616" s="13">
        <v>15.0</v>
      </c>
      <c r="F3616" s="13">
        <v>12.0</v>
      </c>
      <c r="J3616" s="10" t="s">
        <v>86</v>
      </c>
    </row>
    <row r="3617">
      <c r="A3617" s="10" t="s">
        <v>1072</v>
      </c>
      <c r="B3617" s="19">
        <v>0.024791666666666667</v>
      </c>
      <c r="C3617" s="10" t="s">
        <v>74</v>
      </c>
      <c r="D3617" s="10" t="s">
        <v>83</v>
      </c>
      <c r="E3617" s="13">
        <v>22.0</v>
      </c>
      <c r="F3617" s="13">
        <v>13.0</v>
      </c>
    </row>
    <row r="3618">
      <c r="A3618" s="10" t="s">
        <v>1072</v>
      </c>
      <c r="B3618" s="19">
        <v>0.03013888888888889</v>
      </c>
      <c r="C3618" s="10" t="s">
        <v>69</v>
      </c>
      <c r="D3618" s="10" t="s">
        <v>120</v>
      </c>
      <c r="E3618" s="13">
        <v>13.0</v>
      </c>
      <c r="F3618" s="16"/>
      <c r="J3618" s="10" t="s">
        <v>1073</v>
      </c>
    </row>
    <row r="3619">
      <c r="A3619" s="10" t="s">
        <v>1072</v>
      </c>
      <c r="B3619" s="19">
        <v>0.035</v>
      </c>
      <c r="C3619" s="10" t="s">
        <v>74</v>
      </c>
      <c r="D3619" s="10" t="s">
        <v>83</v>
      </c>
      <c r="E3619" s="13">
        <v>23.0</v>
      </c>
      <c r="F3619" s="13">
        <v>14.0</v>
      </c>
    </row>
    <row r="3620">
      <c r="A3620" s="10" t="s">
        <v>1072</v>
      </c>
      <c r="B3620" s="19">
        <v>0.0396875</v>
      </c>
      <c r="C3620" s="10" t="s">
        <v>66</v>
      </c>
      <c r="D3620" s="10" t="s">
        <v>131</v>
      </c>
      <c r="E3620" s="13">
        <v>7.0</v>
      </c>
      <c r="F3620" s="13">
        <v>5.0</v>
      </c>
    </row>
    <row r="3621">
      <c r="A3621" s="10" t="s">
        <v>1072</v>
      </c>
      <c r="B3621" s="19">
        <v>0.03979166666666667</v>
      </c>
      <c r="C3621" s="10" t="s">
        <v>70</v>
      </c>
      <c r="D3621" s="10" t="s">
        <v>131</v>
      </c>
      <c r="E3621" s="13">
        <v>5.0</v>
      </c>
      <c r="F3621" s="13">
        <v>3.0</v>
      </c>
    </row>
    <row r="3622">
      <c r="A3622" s="10" t="s">
        <v>1072</v>
      </c>
      <c r="B3622" s="19">
        <v>0.053078703703703704</v>
      </c>
      <c r="C3622" s="10" t="s">
        <v>82</v>
      </c>
      <c r="D3622" s="10" t="s">
        <v>67</v>
      </c>
      <c r="E3622" s="13">
        <v>17.0</v>
      </c>
      <c r="F3622" s="13">
        <v>14.0</v>
      </c>
    </row>
    <row r="3623">
      <c r="A3623" s="10" t="s">
        <v>1072</v>
      </c>
      <c r="B3623" s="19">
        <v>0.06648148148148147</v>
      </c>
      <c r="C3623" s="10" t="s">
        <v>82</v>
      </c>
      <c r="D3623" s="10" t="s">
        <v>127</v>
      </c>
      <c r="E3623" s="13" t="s">
        <v>75</v>
      </c>
      <c r="F3623" s="13" t="s">
        <v>75</v>
      </c>
      <c r="J3623" s="10" t="s">
        <v>85</v>
      </c>
    </row>
    <row r="3624">
      <c r="A3624" s="10" t="s">
        <v>1072</v>
      </c>
      <c r="B3624" s="19">
        <v>0.06648148148148147</v>
      </c>
      <c r="C3624" s="10" t="s">
        <v>82</v>
      </c>
      <c r="D3624" s="10" t="s">
        <v>127</v>
      </c>
      <c r="E3624" s="13" t="s">
        <v>68</v>
      </c>
      <c r="F3624" s="13">
        <v>20.0</v>
      </c>
      <c r="J3624" s="10" t="s">
        <v>86</v>
      </c>
    </row>
    <row r="3625">
      <c r="A3625" s="10" t="s">
        <v>1072</v>
      </c>
      <c r="B3625" s="19">
        <v>0.07927083333333333</v>
      </c>
      <c r="C3625" s="10" t="s">
        <v>69</v>
      </c>
      <c r="D3625" s="10" t="s">
        <v>125</v>
      </c>
      <c r="E3625" s="13">
        <v>8.0</v>
      </c>
      <c r="F3625" s="13">
        <v>4.0</v>
      </c>
    </row>
    <row r="3626">
      <c r="A3626" s="10" t="s">
        <v>1072</v>
      </c>
      <c r="B3626" s="19">
        <v>0.08372685185185186</v>
      </c>
      <c r="C3626" s="10" t="s">
        <v>74</v>
      </c>
      <c r="D3626" s="10" t="s">
        <v>67</v>
      </c>
      <c r="E3626" s="13">
        <v>14.0</v>
      </c>
      <c r="F3626" s="13">
        <v>14.0</v>
      </c>
    </row>
    <row r="3627">
      <c r="A3627" s="10" t="s">
        <v>1072</v>
      </c>
      <c r="B3627" s="19">
        <v>0.08376157407407407</v>
      </c>
      <c r="C3627" s="10" t="s">
        <v>66</v>
      </c>
      <c r="D3627" s="10" t="s">
        <v>67</v>
      </c>
      <c r="E3627" s="13">
        <v>12.0</v>
      </c>
      <c r="F3627" s="13">
        <v>11.0</v>
      </c>
    </row>
    <row r="3628">
      <c r="A3628" s="10" t="s">
        <v>1072</v>
      </c>
      <c r="B3628" s="19">
        <v>0.0837962962962963</v>
      </c>
      <c r="C3628" s="10" t="s">
        <v>964</v>
      </c>
      <c r="D3628" s="10" t="s">
        <v>67</v>
      </c>
      <c r="E3628" s="13">
        <v>24.0</v>
      </c>
      <c r="F3628" s="13">
        <v>16.0</v>
      </c>
    </row>
    <row r="3629">
      <c r="A3629" s="10" t="s">
        <v>1072</v>
      </c>
      <c r="B3629" s="19">
        <v>0.08381944444444445</v>
      </c>
      <c r="C3629" s="10" t="s">
        <v>69</v>
      </c>
      <c r="D3629" s="10" t="s">
        <v>67</v>
      </c>
      <c r="E3629" s="13">
        <v>21.0</v>
      </c>
      <c r="F3629" s="13">
        <v>17.0</v>
      </c>
    </row>
    <row r="3630">
      <c r="A3630" s="10" t="s">
        <v>1072</v>
      </c>
      <c r="B3630" s="19">
        <v>0.11834490740740741</v>
      </c>
      <c r="C3630" s="10" t="s">
        <v>964</v>
      </c>
      <c r="D3630" s="10" t="s">
        <v>71</v>
      </c>
      <c r="E3630" s="13">
        <v>23.0</v>
      </c>
      <c r="F3630" s="13">
        <v>15.0</v>
      </c>
    </row>
    <row r="3631">
      <c r="A3631" s="10" t="s">
        <v>1072</v>
      </c>
      <c r="B3631" s="19">
        <v>0.12038194444444444</v>
      </c>
      <c r="C3631" s="10" t="s">
        <v>82</v>
      </c>
      <c r="D3631" s="10" t="s">
        <v>80</v>
      </c>
      <c r="E3631" s="13" t="s">
        <v>68</v>
      </c>
      <c r="F3631" s="13">
        <v>20.0</v>
      </c>
    </row>
    <row r="3632">
      <c r="A3632" s="10" t="s">
        <v>1072</v>
      </c>
      <c r="B3632" s="19">
        <v>0.12238425925925926</v>
      </c>
      <c r="C3632" s="10" t="s">
        <v>964</v>
      </c>
      <c r="D3632" s="10" t="s">
        <v>76</v>
      </c>
      <c r="E3632" s="13" t="s">
        <v>75</v>
      </c>
      <c r="F3632" s="13" t="s">
        <v>75</v>
      </c>
      <c r="J3632" s="10" t="s">
        <v>1074</v>
      </c>
    </row>
    <row r="3633">
      <c r="A3633" s="10" t="s">
        <v>1072</v>
      </c>
      <c r="B3633" s="19">
        <v>0.12351851851851851</v>
      </c>
      <c r="C3633" s="10" t="s">
        <v>964</v>
      </c>
      <c r="D3633" s="10" t="s">
        <v>71</v>
      </c>
      <c r="E3633" s="13" t="s">
        <v>75</v>
      </c>
      <c r="F3633" s="13" t="s">
        <v>75</v>
      </c>
    </row>
    <row r="3634">
      <c r="A3634" s="10" t="s">
        <v>1072</v>
      </c>
      <c r="B3634" s="19">
        <v>0.12373842592592593</v>
      </c>
      <c r="C3634" s="10" t="s">
        <v>964</v>
      </c>
      <c r="D3634" s="10" t="s">
        <v>76</v>
      </c>
      <c r="E3634" s="13" t="s">
        <v>75</v>
      </c>
      <c r="F3634" s="13" t="s">
        <v>75</v>
      </c>
      <c r="J3634" s="10" t="s">
        <v>1074</v>
      </c>
    </row>
    <row r="3635">
      <c r="A3635" s="10" t="s">
        <v>1072</v>
      </c>
      <c r="B3635" s="19">
        <v>0.13690972222222222</v>
      </c>
      <c r="C3635" s="10" t="s">
        <v>69</v>
      </c>
      <c r="D3635" s="10" t="s">
        <v>71</v>
      </c>
      <c r="E3635" s="13">
        <v>12.0</v>
      </c>
      <c r="F3635" s="13">
        <v>7.0</v>
      </c>
    </row>
    <row r="3636">
      <c r="A3636" s="10" t="s">
        <v>1075</v>
      </c>
      <c r="B3636" s="19">
        <v>0.009791666666666667</v>
      </c>
      <c r="C3636" s="10" t="s">
        <v>74</v>
      </c>
      <c r="D3636" s="10" t="s">
        <v>131</v>
      </c>
      <c r="E3636" s="13">
        <v>17.0</v>
      </c>
      <c r="F3636" s="13">
        <v>14.0</v>
      </c>
    </row>
    <row r="3637">
      <c r="A3637" s="10" t="s">
        <v>1075</v>
      </c>
      <c r="B3637" s="19">
        <v>0.011168981481481481</v>
      </c>
      <c r="C3637" s="10" t="s">
        <v>74</v>
      </c>
      <c r="D3637" s="10" t="s">
        <v>131</v>
      </c>
      <c r="E3637" s="13">
        <v>14.0</v>
      </c>
      <c r="F3637" s="13">
        <v>11.0</v>
      </c>
    </row>
    <row r="3638">
      <c r="A3638" s="10" t="s">
        <v>1075</v>
      </c>
      <c r="B3638" s="19">
        <v>0.011666666666666667</v>
      </c>
      <c r="C3638" s="10" t="s">
        <v>74</v>
      </c>
      <c r="D3638" s="10" t="s">
        <v>131</v>
      </c>
      <c r="E3638" s="13">
        <v>15.0</v>
      </c>
      <c r="F3638" s="13">
        <v>12.0</v>
      </c>
    </row>
    <row r="3639">
      <c r="A3639" s="10" t="s">
        <v>1075</v>
      </c>
      <c r="B3639" s="19">
        <v>0.01673611111111111</v>
      </c>
      <c r="C3639" s="10" t="s">
        <v>69</v>
      </c>
      <c r="D3639" s="10" t="s">
        <v>1076</v>
      </c>
      <c r="E3639" s="13">
        <v>15.0</v>
      </c>
      <c r="F3639" s="13">
        <v>8.0</v>
      </c>
      <c r="J3639" s="10" t="s">
        <v>1077</v>
      </c>
    </row>
    <row r="3640">
      <c r="A3640" s="10" t="s">
        <v>1075</v>
      </c>
      <c r="B3640" s="19">
        <v>0.017152777777777777</v>
      </c>
      <c r="C3640" s="10" t="s">
        <v>69</v>
      </c>
      <c r="D3640" s="10" t="s">
        <v>129</v>
      </c>
      <c r="E3640" s="13">
        <v>10.0</v>
      </c>
      <c r="F3640" s="13">
        <v>6.0</v>
      </c>
    </row>
    <row r="3641">
      <c r="A3641" s="10" t="s">
        <v>1075</v>
      </c>
      <c r="B3641" s="19">
        <v>0.035590277777777776</v>
      </c>
      <c r="C3641" s="10" t="s">
        <v>82</v>
      </c>
      <c r="D3641" s="10" t="s">
        <v>127</v>
      </c>
      <c r="E3641" s="13" t="s">
        <v>75</v>
      </c>
      <c r="F3641" s="13" t="s">
        <v>75</v>
      </c>
      <c r="J3641" s="10" t="s">
        <v>85</v>
      </c>
    </row>
    <row r="3642">
      <c r="A3642" s="10" t="s">
        <v>1075</v>
      </c>
      <c r="B3642" s="19">
        <v>0.035590277777777776</v>
      </c>
      <c r="C3642" s="10" t="s">
        <v>82</v>
      </c>
      <c r="D3642" s="10" t="s">
        <v>127</v>
      </c>
      <c r="E3642" s="13">
        <v>21.0</v>
      </c>
      <c r="F3642" s="13">
        <v>18.0</v>
      </c>
      <c r="J3642" s="10" t="s">
        <v>86</v>
      </c>
    </row>
    <row r="3643">
      <c r="A3643" s="10" t="s">
        <v>1075</v>
      </c>
      <c r="B3643" s="19">
        <v>0.03806712962962963</v>
      </c>
      <c r="C3643" s="10" t="s">
        <v>69</v>
      </c>
      <c r="D3643" s="10" t="s">
        <v>127</v>
      </c>
      <c r="E3643" s="13">
        <v>20.0</v>
      </c>
      <c r="F3643" s="13">
        <v>16.0</v>
      </c>
    </row>
    <row r="3644">
      <c r="A3644" s="10" t="s">
        <v>1075</v>
      </c>
      <c r="B3644" s="19">
        <v>0.04429398148148148</v>
      </c>
      <c r="C3644" s="10" t="s">
        <v>69</v>
      </c>
      <c r="D3644" s="10" t="s">
        <v>83</v>
      </c>
      <c r="E3644" s="13" t="s">
        <v>75</v>
      </c>
      <c r="F3644" s="13" t="s">
        <v>75</v>
      </c>
      <c r="J3644" s="10" t="s">
        <v>85</v>
      </c>
    </row>
    <row r="3645">
      <c r="A3645" s="10" t="s">
        <v>1075</v>
      </c>
      <c r="B3645" s="19">
        <v>0.04429398148148148</v>
      </c>
      <c r="C3645" s="10" t="s">
        <v>69</v>
      </c>
      <c r="D3645" s="10" t="s">
        <v>83</v>
      </c>
      <c r="E3645" s="13">
        <v>11.0</v>
      </c>
      <c r="F3645" s="13">
        <v>10.0</v>
      </c>
      <c r="J3645" s="10" t="s">
        <v>86</v>
      </c>
    </row>
    <row r="3646">
      <c r="A3646" s="10" t="s">
        <v>1075</v>
      </c>
      <c r="B3646" s="19">
        <v>0.04697916666666667</v>
      </c>
      <c r="C3646" s="10" t="s">
        <v>69</v>
      </c>
      <c r="D3646" s="10" t="s">
        <v>67</v>
      </c>
      <c r="E3646" s="13">
        <v>20.0</v>
      </c>
      <c r="F3646" s="13">
        <v>16.0</v>
      </c>
    </row>
    <row r="3647">
      <c r="A3647" s="10" t="s">
        <v>1075</v>
      </c>
      <c r="B3647" s="19">
        <v>0.04699074074074074</v>
      </c>
      <c r="C3647" s="10" t="s">
        <v>964</v>
      </c>
      <c r="D3647" s="10" t="s">
        <v>67</v>
      </c>
      <c r="E3647" s="13">
        <v>14.0</v>
      </c>
      <c r="F3647" s="13">
        <v>6.0</v>
      </c>
    </row>
    <row r="3648">
      <c r="A3648" s="10" t="s">
        <v>1075</v>
      </c>
      <c r="B3648" s="19">
        <v>0.04884259259259259</v>
      </c>
      <c r="C3648" s="10" t="s">
        <v>69</v>
      </c>
      <c r="D3648" s="10" t="s">
        <v>132</v>
      </c>
      <c r="E3648" s="13" t="s">
        <v>88</v>
      </c>
      <c r="F3648" s="13">
        <v>1.0</v>
      </c>
    </row>
    <row r="3649">
      <c r="A3649" s="10" t="s">
        <v>1075</v>
      </c>
      <c r="B3649" s="19">
        <v>0.04988425925925926</v>
      </c>
      <c r="C3649" s="10" t="s">
        <v>964</v>
      </c>
      <c r="D3649" s="10" t="s">
        <v>127</v>
      </c>
      <c r="E3649" s="13">
        <v>20.0</v>
      </c>
      <c r="F3649" s="13">
        <v>17.0</v>
      </c>
    </row>
    <row r="3650">
      <c r="A3650" s="10" t="s">
        <v>1075</v>
      </c>
      <c r="B3650" s="19">
        <v>0.051076388888888886</v>
      </c>
      <c r="C3650" s="10" t="s">
        <v>69</v>
      </c>
      <c r="D3650" s="10" t="s">
        <v>127</v>
      </c>
      <c r="E3650" s="13">
        <v>7.0</v>
      </c>
      <c r="F3650" s="13">
        <v>3.0</v>
      </c>
    </row>
    <row r="3651">
      <c r="A3651" s="10" t="s">
        <v>1075</v>
      </c>
      <c r="B3651" s="19">
        <v>0.053564814814814815</v>
      </c>
      <c r="C3651" s="10" t="s">
        <v>66</v>
      </c>
      <c r="D3651" s="10" t="s">
        <v>83</v>
      </c>
      <c r="E3651" s="13">
        <v>12.0</v>
      </c>
      <c r="F3651" s="13">
        <v>7.0</v>
      </c>
    </row>
    <row r="3652">
      <c r="A3652" s="10" t="s">
        <v>1075</v>
      </c>
      <c r="B3652" s="19">
        <v>0.05362268518518518</v>
      </c>
      <c r="C3652" s="10" t="s">
        <v>66</v>
      </c>
      <c r="D3652" s="10" t="s">
        <v>83</v>
      </c>
      <c r="E3652" s="13">
        <v>9.0</v>
      </c>
      <c r="F3652" s="13">
        <v>4.0</v>
      </c>
    </row>
    <row r="3653">
      <c r="A3653" s="10" t="s">
        <v>1075</v>
      </c>
      <c r="B3653" s="19">
        <v>0.05364583333333333</v>
      </c>
      <c r="C3653" s="10" t="s">
        <v>66</v>
      </c>
      <c r="D3653" s="10" t="s">
        <v>83</v>
      </c>
      <c r="E3653" s="13">
        <v>6.0</v>
      </c>
      <c r="F3653" s="13">
        <v>1.0</v>
      </c>
      <c r="J3653" s="10" t="s">
        <v>1078</v>
      </c>
    </row>
    <row r="3654">
      <c r="A3654" s="10" t="s">
        <v>1075</v>
      </c>
      <c r="B3654" s="19">
        <v>0.06225694444444444</v>
      </c>
      <c r="C3654" s="10" t="s">
        <v>70</v>
      </c>
      <c r="D3654" s="10" t="s">
        <v>363</v>
      </c>
      <c r="E3654" s="13">
        <v>12.0</v>
      </c>
      <c r="F3654" s="13">
        <v>11.0</v>
      </c>
      <c r="J3654" s="10" t="s">
        <v>1079</v>
      </c>
    </row>
    <row r="3655">
      <c r="A3655" s="10" t="s">
        <v>1075</v>
      </c>
      <c r="B3655" s="19">
        <v>0.06392361111111111</v>
      </c>
      <c r="C3655" s="10" t="s">
        <v>70</v>
      </c>
      <c r="D3655" s="10" t="s">
        <v>225</v>
      </c>
      <c r="E3655" s="13">
        <v>9.0</v>
      </c>
      <c r="F3655" s="16"/>
      <c r="H3655" s="10" t="s">
        <v>1080</v>
      </c>
    </row>
    <row r="3656">
      <c r="A3656" s="10" t="s">
        <v>1075</v>
      </c>
      <c r="B3656" s="19">
        <v>0.06462962962962963</v>
      </c>
      <c r="C3656" s="10" t="s">
        <v>70</v>
      </c>
      <c r="D3656" s="10" t="s">
        <v>225</v>
      </c>
      <c r="E3656" s="13">
        <v>11.0</v>
      </c>
      <c r="F3656" s="16"/>
      <c r="H3656" s="10" t="s">
        <v>1080</v>
      </c>
    </row>
    <row r="3657">
      <c r="A3657" s="10" t="s">
        <v>1075</v>
      </c>
      <c r="B3657" s="19">
        <v>0.0647800925925926</v>
      </c>
      <c r="C3657" s="10" t="s">
        <v>70</v>
      </c>
      <c r="D3657" s="10" t="s">
        <v>225</v>
      </c>
      <c r="E3657" s="13">
        <v>12.0</v>
      </c>
      <c r="F3657" s="16"/>
    </row>
    <row r="3658">
      <c r="A3658" s="10" t="s">
        <v>1075</v>
      </c>
      <c r="B3658" s="19">
        <v>0.06596064814814814</v>
      </c>
      <c r="C3658" s="10" t="s">
        <v>82</v>
      </c>
      <c r="D3658" s="10" t="s">
        <v>83</v>
      </c>
      <c r="E3658" s="13" t="s">
        <v>75</v>
      </c>
      <c r="F3658" s="13" t="s">
        <v>75</v>
      </c>
      <c r="J3658" s="10" t="s">
        <v>85</v>
      </c>
    </row>
    <row r="3659">
      <c r="A3659" s="10" t="s">
        <v>1075</v>
      </c>
      <c r="B3659" s="19">
        <v>0.06596064814814814</v>
      </c>
      <c r="C3659" s="10" t="s">
        <v>82</v>
      </c>
      <c r="D3659" s="10" t="s">
        <v>83</v>
      </c>
      <c r="E3659" s="13">
        <v>19.0</v>
      </c>
      <c r="F3659" s="13">
        <v>11.0</v>
      </c>
      <c r="J3659" s="10" t="s">
        <v>86</v>
      </c>
    </row>
    <row r="3660">
      <c r="A3660" s="10" t="s">
        <v>1075</v>
      </c>
      <c r="B3660" s="19">
        <v>0.06887731481481481</v>
      </c>
      <c r="C3660" s="10" t="s">
        <v>82</v>
      </c>
      <c r="D3660" s="10" t="s">
        <v>83</v>
      </c>
      <c r="E3660" s="13" t="s">
        <v>75</v>
      </c>
      <c r="F3660" s="13" t="s">
        <v>75</v>
      </c>
      <c r="J3660" s="10" t="s">
        <v>85</v>
      </c>
    </row>
    <row r="3661">
      <c r="A3661" s="10" t="s">
        <v>1075</v>
      </c>
      <c r="B3661" s="19">
        <v>0.06887731481481481</v>
      </c>
      <c r="C3661" s="10" t="s">
        <v>82</v>
      </c>
      <c r="D3661" s="10" t="s">
        <v>83</v>
      </c>
      <c r="E3661" s="13">
        <v>22.0</v>
      </c>
      <c r="F3661" s="13">
        <v>14.0</v>
      </c>
      <c r="J3661" s="10" t="s">
        <v>86</v>
      </c>
    </row>
    <row r="3662">
      <c r="A3662" s="10" t="s">
        <v>1075</v>
      </c>
      <c r="B3662" s="19">
        <v>0.07494212962962964</v>
      </c>
      <c r="C3662" s="10" t="s">
        <v>66</v>
      </c>
      <c r="D3662" s="10" t="s">
        <v>127</v>
      </c>
      <c r="E3662" s="13">
        <v>18.0</v>
      </c>
      <c r="F3662" s="13">
        <v>14.0</v>
      </c>
    </row>
    <row r="3663">
      <c r="A3663" s="10" t="s">
        <v>1075</v>
      </c>
      <c r="B3663" s="19">
        <v>0.0783912037037037</v>
      </c>
      <c r="C3663" s="10" t="s">
        <v>964</v>
      </c>
      <c r="D3663" s="10" t="s">
        <v>320</v>
      </c>
      <c r="E3663" s="13" t="s">
        <v>88</v>
      </c>
      <c r="F3663" s="13">
        <v>1.0</v>
      </c>
    </row>
    <row r="3664">
      <c r="A3664" s="10" t="s">
        <v>1075</v>
      </c>
      <c r="B3664" s="19">
        <v>0.0827662037037037</v>
      </c>
      <c r="C3664" s="10" t="s">
        <v>69</v>
      </c>
      <c r="D3664" s="10" t="s">
        <v>83</v>
      </c>
      <c r="E3664" s="13" t="s">
        <v>75</v>
      </c>
      <c r="F3664" s="13" t="s">
        <v>75</v>
      </c>
      <c r="J3664" s="10" t="s">
        <v>85</v>
      </c>
    </row>
    <row r="3665">
      <c r="A3665" s="10" t="s">
        <v>1075</v>
      </c>
      <c r="B3665" s="19">
        <v>0.0827662037037037</v>
      </c>
      <c r="C3665" s="10" t="s">
        <v>69</v>
      </c>
      <c r="D3665" s="10" t="s">
        <v>83</v>
      </c>
      <c r="E3665" s="13">
        <v>9.0</v>
      </c>
      <c r="F3665" s="13">
        <v>8.0</v>
      </c>
      <c r="J3665" s="10" t="s">
        <v>86</v>
      </c>
    </row>
    <row r="3666">
      <c r="A3666" s="10" t="s">
        <v>1075</v>
      </c>
      <c r="B3666" s="19">
        <v>0.0842824074074074</v>
      </c>
      <c r="C3666" s="10" t="s">
        <v>964</v>
      </c>
      <c r="D3666" s="10" t="s">
        <v>67</v>
      </c>
      <c r="E3666" s="13" t="s">
        <v>75</v>
      </c>
      <c r="F3666" s="13" t="s">
        <v>75</v>
      </c>
    </row>
    <row r="3667">
      <c r="A3667" s="10" t="s">
        <v>1075</v>
      </c>
      <c r="B3667" s="19">
        <v>0.08653935185185185</v>
      </c>
      <c r="C3667" s="10" t="s">
        <v>74</v>
      </c>
      <c r="D3667" s="10" t="s">
        <v>80</v>
      </c>
      <c r="E3667" s="13" t="s">
        <v>75</v>
      </c>
      <c r="F3667" s="13" t="s">
        <v>75</v>
      </c>
      <c r="J3667" s="10" t="s">
        <v>160</v>
      </c>
    </row>
    <row r="3668">
      <c r="A3668" s="10" t="s">
        <v>1075</v>
      </c>
      <c r="B3668" s="19">
        <v>0.08653935185185185</v>
      </c>
      <c r="C3668" s="10" t="s">
        <v>74</v>
      </c>
      <c r="D3668" s="10" t="s">
        <v>80</v>
      </c>
      <c r="E3668" s="13">
        <v>13.0</v>
      </c>
      <c r="F3668" s="13">
        <v>16.0</v>
      </c>
      <c r="J3668" s="10" t="s">
        <v>161</v>
      </c>
    </row>
    <row r="3669">
      <c r="A3669" s="10" t="s">
        <v>1075</v>
      </c>
      <c r="B3669" s="19">
        <v>0.0880324074074074</v>
      </c>
      <c r="C3669" s="10" t="s">
        <v>74</v>
      </c>
      <c r="D3669" s="10" t="s">
        <v>67</v>
      </c>
      <c r="E3669" s="13">
        <v>14.0</v>
      </c>
      <c r="F3669" s="13">
        <v>14.0</v>
      </c>
    </row>
    <row r="3670">
      <c r="A3670" s="10" t="s">
        <v>1075</v>
      </c>
      <c r="B3670" s="19">
        <v>0.08916666666666667</v>
      </c>
      <c r="C3670" s="10" t="s">
        <v>69</v>
      </c>
      <c r="D3670" s="10" t="s">
        <v>80</v>
      </c>
      <c r="E3670" s="13">
        <v>16.0</v>
      </c>
      <c r="F3670" s="13">
        <v>12.0</v>
      </c>
    </row>
    <row r="3671">
      <c r="A3671" s="10" t="s">
        <v>1075</v>
      </c>
      <c r="B3671" s="19">
        <v>0.09048611111111111</v>
      </c>
      <c r="C3671" s="10" t="s">
        <v>69</v>
      </c>
      <c r="D3671" s="10" t="s">
        <v>79</v>
      </c>
      <c r="E3671" s="13">
        <v>22.0</v>
      </c>
      <c r="F3671" s="13">
        <v>19.0</v>
      </c>
    </row>
    <row r="3672">
      <c r="A3672" s="10" t="s">
        <v>1075</v>
      </c>
      <c r="B3672" s="19">
        <v>0.09111111111111111</v>
      </c>
      <c r="C3672" s="10" t="s">
        <v>74</v>
      </c>
      <c r="D3672" s="10" t="s">
        <v>125</v>
      </c>
      <c r="E3672" s="13" t="s">
        <v>75</v>
      </c>
      <c r="F3672" s="13" t="s">
        <v>75</v>
      </c>
      <c r="J3672" s="10" t="s">
        <v>85</v>
      </c>
    </row>
    <row r="3673">
      <c r="A3673" s="10" t="s">
        <v>1075</v>
      </c>
      <c r="B3673" s="19">
        <v>0.09111111111111111</v>
      </c>
      <c r="C3673" s="10" t="s">
        <v>74</v>
      </c>
      <c r="D3673" s="10" t="s">
        <v>125</v>
      </c>
      <c r="E3673" s="13" t="s">
        <v>75</v>
      </c>
      <c r="F3673" s="13" t="s">
        <v>75</v>
      </c>
      <c r="J3673" s="10" t="s">
        <v>86</v>
      </c>
    </row>
    <row r="3674">
      <c r="A3674" s="10" t="s">
        <v>1075</v>
      </c>
      <c r="B3674" s="19">
        <v>0.0916087962962963</v>
      </c>
      <c r="C3674" s="10" t="s">
        <v>69</v>
      </c>
      <c r="D3674" s="10" t="s">
        <v>78</v>
      </c>
      <c r="E3674" s="13">
        <v>21.0</v>
      </c>
      <c r="F3674" s="13">
        <v>17.0</v>
      </c>
    </row>
    <row r="3675">
      <c r="A3675" s="10" t="s">
        <v>1075</v>
      </c>
      <c r="B3675" s="19">
        <v>0.0920138888888889</v>
      </c>
      <c r="C3675" s="10" t="s">
        <v>69</v>
      </c>
      <c r="D3675" s="10" t="s">
        <v>67</v>
      </c>
      <c r="E3675" s="13">
        <v>23.0</v>
      </c>
      <c r="F3675" s="13">
        <v>19.0</v>
      </c>
    </row>
    <row r="3676">
      <c r="A3676" s="10" t="s">
        <v>1075</v>
      </c>
      <c r="B3676" s="19">
        <v>0.09287037037037037</v>
      </c>
      <c r="C3676" s="10" t="s">
        <v>69</v>
      </c>
      <c r="D3676" s="10" t="s">
        <v>125</v>
      </c>
      <c r="E3676" s="13">
        <v>19.0</v>
      </c>
      <c r="F3676" s="13">
        <v>15.0</v>
      </c>
    </row>
    <row r="3677">
      <c r="A3677" s="10" t="s">
        <v>1075</v>
      </c>
      <c r="B3677" s="19">
        <v>0.09309027777777777</v>
      </c>
      <c r="C3677" s="10" t="s">
        <v>74</v>
      </c>
      <c r="D3677" s="10" t="s">
        <v>80</v>
      </c>
      <c r="E3677" s="13">
        <v>9.0</v>
      </c>
      <c r="F3677" s="13">
        <v>12.0</v>
      </c>
    </row>
    <row r="3678">
      <c r="A3678" s="10" t="s">
        <v>1075</v>
      </c>
      <c r="B3678" s="19">
        <v>0.09363425925925926</v>
      </c>
      <c r="C3678" s="10" t="s">
        <v>74</v>
      </c>
      <c r="D3678" s="10" t="s">
        <v>100</v>
      </c>
      <c r="E3678" s="13">
        <v>12.0</v>
      </c>
      <c r="F3678" s="13">
        <v>5.0</v>
      </c>
      <c r="H3678" s="10" t="s">
        <v>1081</v>
      </c>
      <c r="J3678" s="10" t="s">
        <v>1082</v>
      </c>
    </row>
    <row r="3679">
      <c r="A3679" s="10" t="s">
        <v>1075</v>
      </c>
      <c r="B3679" s="19">
        <v>0.09363425925925926</v>
      </c>
      <c r="C3679" s="10" t="s">
        <v>74</v>
      </c>
      <c r="D3679" s="10" t="s">
        <v>100</v>
      </c>
      <c r="E3679" s="13" t="s">
        <v>68</v>
      </c>
      <c r="F3679" s="13">
        <v>20.0</v>
      </c>
      <c r="J3679" s="10" t="s">
        <v>274</v>
      </c>
    </row>
    <row r="3680">
      <c r="A3680" s="10" t="s">
        <v>1075</v>
      </c>
      <c r="B3680" s="19">
        <v>0.09594907407407408</v>
      </c>
      <c r="C3680" s="10" t="s">
        <v>69</v>
      </c>
      <c r="D3680" s="10" t="s">
        <v>784</v>
      </c>
      <c r="E3680" s="13">
        <v>8.0</v>
      </c>
      <c r="F3680" s="13">
        <v>8.0</v>
      </c>
    </row>
    <row r="3681">
      <c r="A3681" s="10" t="s">
        <v>1075</v>
      </c>
      <c r="B3681" s="19">
        <v>0.09734953703703704</v>
      </c>
      <c r="C3681" s="10" t="s">
        <v>69</v>
      </c>
      <c r="D3681" s="10" t="s">
        <v>784</v>
      </c>
      <c r="E3681" s="13">
        <v>5.0</v>
      </c>
      <c r="F3681" s="13">
        <v>5.0</v>
      </c>
    </row>
    <row r="3682">
      <c r="A3682" s="10" t="s">
        <v>1075</v>
      </c>
      <c r="B3682" s="19">
        <v>0.09774305555555556</v>
      </c>
      <c r="C3682" s="10" t="s">
        <v>69</v>
      </c>
      <c r="D3682" s="10" t="s">
        <v>79</v>
      </c>
      <c r="E3682" s="13">
        <v>12.0</v>
      </c>
      <c r="F3682" s="13">
        <v>9.0</v>
      </c>
    </row>
    <row r="3683">
      <c r="A3683" s="10" t="s">
        <v>1075</v>
      </c>
      <c r="B3683" s="19">
        <v>0.09802083333333333</v>
      </c>
      <c r="C3683" s="10" t="s">
        <v>69</v>
      </c>
      <c r="D3683" s="10" t="s">
        <v>784</v>
      </c>
      <c r="E3683" s="13" t="s">
        <v>68</v>
      </c>
      <c r="F3683" s="13">
        <v>20.0</v>
      </c>
    </row>
    <row r="3684">
      <c r="A3684" s="10" t="s">
        <v>1075</v>
      </c>
      <c r="B3684" s="19">
        <v>0.09905092592592593</v>
      </c>
      <c r="C3684" s="10" t="s">
        <v>69</v>
      </c>
      <c r="D3684" s="10" t="s">
        <v>80</v>
      </c>
      <c r="E3684" s="13" t="s">
        <v>75</v>
      </c>
      <c r="F3684" s="13" t="s">
        <v>75</v>
      </c>
      <c r="J3684" s="10" t="s">
        <v>160</v>
      </c>
    </row>
    <row r="3685">
      <c r="A3685" s="10" t="s">
        <v>1075</v>
      </c>
      <c r="B3685" s="19">
        <v>0.09905092592592593</v>
      </c>
      <c r="C3685" s="10" t="s">
        <v>69</v>
      </c>
      <c r="D3685" s="10" t="s">
        <v>80</v>
      </c>
      <c r="E3685" s="13">
        <v>16.0</v>
      </c>
      <c r="F3685" s="13">
        <v>12.0</v>
      </c>
      <c r="J3685" s="10" t="s">
        <v>161</v>
      </c>
    </row>
    <row r="3686">
      <c r="A3686" s="10" t="s">
        <v>1075</v>
      </c>
      <c r="B3686" s="19">
        <v>0.09967592592592593</v>
      </c>
      <c r="C3686" s="10" t="s">
        <v>69</v>
      </c>
      <c r="D3686" s="10" t="s">
        <v>784</v>
      </c>
      <c r="E3686" s="13">
        <v>10.0</v>
      </c>
      <c r="F3686" s="13">
        <v>10.0</v>
      </c>
    </row>
    <row r="3687">
      <c r="A3687" s="10" t="s">
        <v>1075</v>
      </c>
      <c r="B3687" s="19">
        <v>0.1000462962962963</v>
      </c>
      <c r="C3687" s="10" t="s">
        <v>69</v>
      </c>
      <c r="D3687" s="10" t="s">
        <v>320</v>
      </c>
      <c r="E3687" s="13">
        <v>22.0</v>
      </c>
      <c r="F3687" s="13">
        <v>18.0</v>
      </c>
    </row>
    <row r="3688">
      <c r="A3688" s="10" t="s">
        <v>1075</v>
      </c>
      <c r="B3688" s="19">
        <v>0.10032407407407408</v>
      </c>
      <c r="C3688" s="10" t="s">
        <v>74</v>
      </c>
      <c r="D3688" s="10" t="s">
        <v>78</v>
      </c>
      <c r="E3688" s="13">
        <v>17.0</v>
      </c>
      <c r="F3688" s="13">
        <v>10.0</v>
      </c>
    </row>
    <row r="3689">
      <c r="A3689" s="10" t="s">
        <v>1075</v>
      </c>
      <c r="B3689" s="19">
        <v>0.1004513888888889</v>
      </c>
      <c r="C3689" s="10" t="s">
        <v>69</v>
      </c>
      <c r="D3689" s="10" t="s">
        <v>784</v>
      </c>
      <c r="E3689" s="13">
        <v>7.0</v>
      </c>
      <c r="F3689" s="13">
        <v>7.0</v>
      </c>
    </row>
    <row r="3690">
      <c r="A3690" s="10" t="s">
        <v>1075</v>
      </c>
      <c r="B3690" s="19">
        <v>0.10068287037037037</v>
      </c>
      <c r="C3690" s="10" t="s">
        <v>69</v>
      </c>
      <c r="D3690" s="10" t="s">
        <v>784</v>
      </c>
      <c r="E3690" s="13">
        <v>12.0</v>
      </c>
      <c r="F3690" s="13">
        <v>12.0</v>
      </c>
    </row>
    <row r="3691">
      <c r="A3691" s="10" t="s">
        <v>1075</v>
      </c>
      <c r="B3691" s="19">
        <v>0.10208333333333333</v>
      </c>
      <c r="C3691" s="10" t="s">
        <v>69</v>
      </c>
      <c r="D3691" s="10" t="s">
        <v>784</v>
      </c>
      <c r="E3691" s="13">
        <v>12.0</v>
      </c>
      <c r="F3691" s="13">
        <v>12.0</v>
      </c>
    </row>
    <row r="3692">
      <c r="A3692" s="10" t="s">
        <v>1075</v>
      </c>
      <c r="B3692" s="19">
        <v>0.1024074074074074</v>
      </c>
      <c r="C3692" s="10" t="s">
        <v>74</v>
      </c>
      <c r="D3692" s="10" t="s">
        <v>125</v>
      </c>
      <c r="E3692" s="13" t="s">
        <v>75</v>
      </c>
      <c r="F3692" s="13" t="s">
        <v>75</v>
      </c>
      <c r="J3692" s="10" t="s">
        <v>85</v>
      </c>
    </row>
    <row r="3693">
      <c r="A3693" s="10" t="s">
        <v>1075</v>
      </c>
      <c r="B3693" s="19">
        <v>0.1024074074074074</v>
      </c>
      <c r="C3693" s="10" t="s">
        <v>74</v>
      </c>
      <c r="D3693" s="10" t="s">
        <v>125</v>
      </c>
      <c r="E3693" s="13">
        <v>25.0</v>
      </c>
      <c r="F3693" s="13">
        <v>15.0</v>
      </c>
      <c r="J3693" s="10" t="s">
        <v>86</v>
      </c>
    </row>
    <row r="3694">
      <c r="A3694" s="10" t="s">
        <v>1075</v>
      </c>
      <c r="B3694" s="19">
        <v>0.10311342592592593</v>
      </c>
      <c r="C3694" s="10" t="s">
        <v>69</v>
      </c>
      <c r="D3694" s="10" t="s">
        <v>784</v>
      </c>
      <c r="E3694" s="13">
        <v>5.0</v>
      </c>
      <c r="F3694" s="13">
        <v>5.0</v>
      </c>
    </row>
    <row r="3695">
      <c r="A3695" s="10" t="s">
        <v>1075</v>
      </c>
      <c r="B3695" s="19">
        <v>0.10414351851851852</v>
      </c>
      <c r="C3695" s="10" t="s">
        <v>69</v>
      </c>
      <c r="D3695" s="10" t="s">
        <v>125</v>
      </c>
      <c r="E3695" s="13" t="s">
        <v>75</v>
      </c>
      <c r="F3695" s="13" t="s">
        <v>75</v>
      </c>
      <c r="J3695" s="10" t="s">
        <v>85</v>
      </c>
    </row>
    <row r="3696">
      <c r="A3696" s="10" t="s">
        <v>1075</v>
      </c>
      <c r="B3696" s="19">
        <v>0.10414351851851852</v>
      </c>
      <c r="C3696" s="10" t="s">
        <v>69</v>
      </c>
      <c r="D3696" s="10" t="s">
        <v>125</v>
      </c>
      <c r="E3696" s="13" t="s">
        <v>68</v>
      </c>
      <c r="F3696" s="13">
        <v>20.0</v>
      </c>
      <c r="J3696" s="10" t="s">
        <v>86</v>
      </c>
    </row>
    <row r="3697">
      <c r="A3697" s="10" t="s">
        <v>1083</v>
      </c>
      <c r="B3697" s="19">
        <v>0.008425925925925925</v>
      </c>
      <c r="C3697" s="10" t="s">
        <v>66</v>
      </c>
      <c r="D3697" s="10" t="s">
        <v>540</v>
      </c>
      <c r="E3697" s="13">
        <v>20.0</v>
      </c>
      <c r="F3697" s="13">
        <v>16.0</v>
      </c>
    </row>
    <row r="3698">
      <c r="A3698" s="10" t="s">
        <v>1083</v>
      </c>
      <c r="B3698" s="19">
        <v>0.01574074074074074</v>
      </c>
      <c r="C3698" s="10" t="s">
        <v>82</v>
      </c>
      <c r="D3698" s="10" t="s">
        <v>67</v>
      </c>
      <c r="E3698" s="13" t="s">
        <v>75</v>
      </c>
      <c r="F3698" s="13" t="s">
        <v>75</v>
      </c>
      <c r="J3698" s="10" t="s">
        <v>85</v>
      </c>
    </row>
    <row r="3699">
      <c r="A3699" s="10" t="s">
        <v>1083</v>
      </c>
      <c r="B3699" s="19">
        <v>0.01574074074074074</v>
      </c>
      <c r="C3699" s="10" t="s">
        <v>82</v>
      </c>
      <c r="D3699" s="10" t="s">
        <v>67</v>
      </c>
      <c r="E3699" s="13">
        <v>18.0</v>
      </c>
      <c r="F3699" s="13">
        <v>15.0</v>
      </c>
      <c r="J3699" s="10" t="s">
        <v>86</v>
      </c>
    </row>
    <row r="3700">
      <c r="A3700" s="10" t="s">
        <v>1083</v>
      </c>
      <c r="B3700" s="19">
        <v>0.020625</v>
      </c>
      <c r="C3700" s="10" t="s">
        <v>964</v>
      </c>
      <c r="D3700" s="10" t="s">
        <v>130</v>
      </c>
      <c r="E3700" s="13">
        <v>11.0</v>
      </c>
      <c r="F3700" s="13">
        <v>12.0</v>
      </c>
    </row>
    <row r="3701">
      <c r="A3701" s="10" t="s">
        <v>1083</v>
      </c>
      <c r="B3701" s="19">
        <v>0.038877314814814816</v>
      </c>
      <c r="C3701" s="10" t="s">
        <v>964</v>
      </c>
      <c r="D3701" s="10" t="s">
        <v>67</v>
      </c>
      <c r="E3701" s="13" t="s">
        <v>75</v>
      </c>
      <c r="F3701" s="13" t="s">
        <v>75</v>
      </c>
      <c r="J3701" s="10" t="s">
        <v>85</v>
      </c>
    </row>
    <row r="3702">
      <c r="A3702" s="10" t="s">
        <v>1083</v>
      </c>
      <c r="B3702" s="19">
        <v>0.038877314814814816</v>
      </c>
      <c r="C3702" s="10" t="s">
        <v>964</v>
      </c>
      <c r="D3702" s="10" t="s">
        <v>67</v>
      </c>
      <c r="E3702" s="13" t="s">
        <v>68</v>
      </c>
      <c r="F3702" s="13">
        <v>20.0</v>
      </c>
      <c r="J3702" s="10" t="s">
        <v>86</v>
      </c>
    </row>
    <row r="3703">
      <c r="A3703" s="10" t="s">
        <v>1083</v>
      </c>
      <c r="B3703" s="19">
        <v>0.040671296296296296</v>
      </c>
      <c r="C3703" s="10" t="s">
        <v>69</v>
      </c>
      <c r="D3703" s="10" t="s">
        <v>209</v>
      </c>
      <c r="E3703" s="13">
        <v>11.0</v>
      </c>
      <c r="F3703" s="13">
        <v>8.0</v>
      </c>
    </row>
    <row r="3704">
      <c r="A3704" s="10" t="s">
        <v>1083</v>
      </c>
      <c r="B3704" s="19">
        <v>0.042118055555555554</v>
      </c>
      <c r="C3704" s="10" t="s">
        <v>157</v>
      </c>
      <c r="D3704" s="10" t="s">
        <v>67</v>
      </c>
      <c r="E3704" s="13">
        <v>10.0</v>
      </c>
      <c r="F3704" s="13">
        <v>7.0</v>
      </c>
    </row>
    <row r="3705">
      <c r="A3705" s="10" t="s">
        <v>1083</v>
      </c>
      <c r="B3705" s="19">
        <v>0.04335648148148148</v>
      </c>
      <c r="C3705" s="10" t="s">
        <v>82</v>
      </c>
      <c r="D3705" s="10" t="s">
        <v>83</v>
      </c>
      <c r="E3705" s="13">
        <v>25.0</v>
      </c>
      <c r="F3705" s="13">
        <v>17.0</v>
      </c>
    </row>
    <row r="3706">
      <c r="A3706" s="10" t="s">
        <v>1083</v>
      </c>
      <c r="B3706" s="19">
        <v>0.0465625</v>
      </c>
      <c r="C3706" s="10" t="s">
        <v>74</v>
      </c>
      <c r="D3706" s="10" t="s">
        <v>154</v>
      </c>
      <c r="E3706" s="13">
        <v>19.0</v>
      </c>
      <c r="F3706" s="13">
        <v>19.0</v>
      </c>
    </row>
    <row r="3707">
      <c r="A3707" s="10" t="s">
        <v>1083</v>
      </c>
      <c r="B3707" s="19">
        <v>0.04710648148148148</v>
      </c>
      <c r="C3707" s="10" t="s">
        <v>964</v>
      </c>
      <c r="D3707" s="10" t="s">
        <v>67</v>
      </c>
      <c r="E3707" s="13">
        <v>21.0</v>
      </c>
      <c r="F3707" s="13">
        <v>18.0</v>
      </c>
    </row>
    <row r="3708">
      <c r="A3708" s="10" t="s">
        <v>1083</v>
      </c>
      <c r="B3708" s="19">
        <v>0.04711805555555556</v>
      </c>
      <c r="C3708" s="10" t="s">
        <v>70</v>
      </c>
      <c r="D3708" s="10" t="s">
        <v>67</v>
      </c>
      <c r="E3708" s="13">
        <v>8.0</v>
      </c>
      <c r="F3708" s="13">
        <v>5.0</v>
      </c>
    </row>
    <row r="3709">
      <c r="A3709" s="10" t="s">
        <v>1083</v>
      </c>
      <c r="B3709" s="19">
        <v>0.04821759259259259</v>
      </c>
      <c r="C3709" s="10" t="s">
        <v>964</v>
      </c>
      <c r="D3709" s="10" t="s">
        <v>67</v>
      </c>
      <c r="E3709" s="13" t="s">
        <v>75</v>
      </c>
      <c r="F3709" s="13" t="s">
        <v>75</v>
      </c>
      <c r="J3709" s="10" t="s">
        <v>85</v>
      </c>
    </row>
    <row r="3710">
      <c r="A3710" s="10" t="s">
        <v>1083</v>
      </c>
      <c r="B3710" s="19">
        <v>0.04821759259259259</v>
      </c>
      <c r="C3710" s="10" t="s">
        <v>964</v>
      </c>
      <c r="D3710" s="10" t="s">
        <v>67</v>
      </c>
      <c r="E3710" s="13">
        <v>23.0</v>
      </c>
      <c r="F3710" s="13">
        <v>15.0</v>
      </c>
      <c r="J3710" s="10" t="s">
        <v>86</v>
      </c>
    </row>
    <row r="3711">
      <c r="A3711" s="10" t="s">
        <v>1083</v>
      </c>
      <c r="B3711" s="19">
        <v>0.060069444444444446</v>
      </c>
      <c r="C3711" s="10" t="s">
        <v>964</v>
      </c>
      <c r="D3711" s="10" t="s">
        <v>71</v>
      </c>
      <c r="E3711" s="13">
        <v>27.0</v>
      </c>
      <c r="F3711" s="13">
        <v>19.0</v>
      </c>
    </row>
    <row r="3712">
      <c r="A3712" s="10" t="s">
        <v>1083</v>
      </c>
      <c r="B3712" s="19">
        <v>0.06466435185185185</v>
      </c>
      <c r="C3712" s="10" t="s">
        <v>964</v>
      </c>
      <c r="D3712" s="10" t="s">
        <v>127</v>
      </c>
      <c r="E3712" s="13">
        <v>12.0</v>
      </c>
      <c r="F3712" s="13">
        <v>9.0</v>
      </c>
    </row>
    <row r="3713">
      <c r="A3713" s="10" t="s">
        <v>1083</v>
      </c>
      <c r="B3713" s="19">
        <v>0.06667824074074075</v>
      </c>
      <c r="C3713" s="10" t="s">
        <v>70</v>
      </c>
      <c r="D3713" s="10" t="s">
        <v>127</v>
      </c>
      <c r="E3713" s="13" t="s">
        <v>68</v>
      </c>
      <c r="F3713" s="13">
        <v>20.0</v>
      </c>
      <c r="J3713" s="10" t="s">
        <v>86</v>
      </c>
    </row>
    <row r="3714">
      <c r="A3714" s="10" t="s">
        <v>1083</v>
      </c>
      <c r="B3714" s="19">
        <v>0.06667824074074075</v>
      </c>
      <c r="C3714" s="10" t="s">
        <v>70</v>
      </c>
      <c r="D3714" s="10" t="s">
        <v>127</v>
      </c>
      <c r="E3714" s="13">
        <v>17.0</v>
      </c>
      <c r="F3714" s="13">
        <v>16.0</v>
      </c>
      <c r="J3714" s="10" t="s">
        <v>85</v>
      </c>
    </row>
    <row r="3715">
      <c r="A3715" s="10" t="s">
        <v>1083</v>
      </c>
      <c r="B3715" s="19">
        <v>0.06954861111111112</v>
      </c>
      <c r="C3715" s="10" t="s">
        <v>964</v>
      </c>
      <c r="D3715" s="10" t="s">
        <v>210</v>
      </c>
      <c r="E3715" s="13">
        <v>7.0</v>
      </c>
      <c r="F3715" s="13">
        <v>4.0</v>
      </c>
    </row>
    <row r="3716">
      <c r="A3716" s="10" t="s">
        <v>1083</v>
      </c>
      <c r="B3716" s="19">
        <v>0.07078703703703704</v>
      </c>
      <c r="C3716" s="10" t="s">
        <v>964</v>
      </c>
      <c r="D3716" s="10" t="s">
        <v>129</v>
      </c>
      <c r="E3716" s="13">
        <v>12.0</v>
      </c>
      <c r="F3716" s="13">
        <v>11.0</v>
      </c>
    </row>
    <row r="3717">
      <c r="A3717" s="10" t="s">
        <v>1083</v>
      </c>
      <c r="B3717" s="19">
        <v>0.07554398148148148</v>
      </c>
      <c r="C3717" s="10" t="s">
        <v>74</v>
      </c>
      <c r="D3717" s="10" t="s">
        <v>80</v>
      </c>
      <c r="E3717" s="13">
        <v>-1.0</v>
      </c>
      <c r="F3717" s="13">
        <v>2.0</v>
      </c>
    </row>
    <row r="3718">
      <c r="A3718" s="10" t="s">
        <v>1083</v>
      </c>
      <c r="B3718" s="19">
        <v>0.07690972222222223</v>
      </c>
      <c r="C3718" s="10" t="s">
        <v>74</v>
      </c>
      <c r="D3718" s="10" t="s">
        <v>125</v>
      </c>
      <c r="E3718" s="13">
        <v>17.0</v>
      </c>
      <c r="F3718" s="13">
        <v>7.0</v>
      </c>
      <c r="J3718" s="10" t="s">
        <v>86</v>
      </c>
    </row>
    <row r="3719">
      <c r="A3719" s="10" t="s">
        <v>1083</v>
      </c>
      <c r="B3719" s="19">
        <v>0.07690972222222223</v>
      </c>
      <c r="C3719" s="10" t="s">
        <v>74</v>
      </c>
      <c r="D3719" s="10" t="s">
        <v>125</v>
      </c>
      <c r="E3719" s="13" t="s">
        <v>75</v>
      </c>
      <c r="F3719" s="13" t="s">
        <v>75</v>
      </c>
      <c r="J3719" s="10" t="s">
        <v>85</v>
      </c>
    </row>
    <row r="3720">
      <c r="A3720" s="10" t="s">
        <v>1083</v>
      </c>
      <c r="B3720" s="19">
        <v>0.07815972222222223</v>
      </c>
      <c r="C3720" s="10" t="s">
        <v>964</v>
      </c>
      <c r="D3720" s="10" t="s">
        <v>67</v>
      </c>
      <c r="E3720" s="13" t="s">
        <v>75</v>
      </c>
      <c r="F3720" s="13" t="s">
        <v>75</v>
      </c>
      <c r="J3720" s="10" t="s">
        <v>85</v>
      </c>
    </row>
    <row r="3721">
      <c r="A3721" s="10" t="s">
        <v>1083</v>
      </c>
      <c r="B3721" s="19">
        <v>0.07815972222222223</v>
      </c>
      <c r="C3721" s="10" t="s">
        <v>964</v>
      </c>
      <c r="D3721" s="10" t="s">
        <v>67</v>
      </c>
      <c r="E3721" s="13">
        <v>19.0</v>
      </c>
      <c r="F3721" s="13">
        <v>11.0</v>
      </c>
      <c r="J3721" s="10" t="s">
        <v>86</v>
      </c>
    </row>
    <row r="3722">
      <c r="A3722" s="10" t="s">
        <v>1083</v>
      </c>
      <c r="B3722" s="19">
        <v>0.07887731481481482</v>
      </c>
      <c r="C3722" s="10" t="s">
        <v>964</v>
      </c>
      <c r="D3722" s="10" t="s">
        <v>67</v>
      </c>
      <c r="E3722" s="13" t="s">
        <v>75</v>
      </c>
      <c r="F3722" s="13" t="s">
        <v>75</v>
      </c>
      <c r="J3722" s="10" t="s">
        <v>85</v>
      </c>
    </row>
    <row r="3723">
      <c r="A3723" s="10" t="s">
        <v>1083</v>
      </c>
      <c r="B3723" s="19">
        <v>0.07887731481481482</v>
      </c>
      <c r="C3723" s="10" t="s">
        <v>964</v>
      </c>
      <c r="D3723" s="10" t="s">
        <v>67</v>
      </c>
      <c r="E3723" s="13" t="s">
        <v>68</v>
      </c>
      <c r="F3723" s="13">
        <v>20.0</v>
      </c>
      <c r="J3723" s="10" t="s">
        <v>86</v>
      </c>
    </row>
    <row r="3724">
      <c r="A3724" s="10" t="s">
        <v>1083</v>
      </c>
      <c r="B3724" s="19">
        <v>0.08195601851851853</v>
      </c>
      <c r="C3724" s="10" t="s">
        <v>964</v>
      </c>
      <c r="D3724" s="10" t="s">
        <v>361</v>
      </c>
      <c r="E3724" s="13" t="s">
        <v>88</v>
      </c>
      <c r="F3724" s="13">
        <v>1.0</v>
      </c>
    </row>
    <row r="3725">
      <c r="A3725" s="10" t="s">
        <v>1083</v>
      </c>
      <c r="B3725" s="19">
        <v>0.0825462962962963</v>
      </c>
      <c r="C3725" s="10" t="s">
        <v>82</v>
      </c>
      <c r="D3725" s="10" t="s">
        <v>361</v>
      </c>
      <c r="E3725" s="13">
        <v>22.0</v>
      </c>
      <c r="F3725" s="13">
        <v>14.0</v>
      </c>
    </row>
    <row r="3726">
      <c r="A3726" s="10" t="s">
        <v>1083</v>
      </c>
      <c r="B3726" s="19">
        <v>0.08722222222222223</v>
      </c>
      <c r="C3726" s="10" t="s">
        <v>964</v>
      </c>
      <c r="D3726" s="10" t="s">
        <v>127</v>
      </c>
      <c r="E3726" s="13">
        <v>10.0</v>
      </c>
      <c r="F3726" s="13">
        <v>7.0</v>
      </c>
    </row>
    <row r="3727">
      <c r="A3727" s="10" t="s">
        <v>1083</v>
      </c>
      <c r="B3727" s="19">
        <v>0.08799768518518518</v>
      </c>
      <c r="C3727" s="10" t="s">
        <v>66</v>
      </c>
      <c r="D3727" s="10" t="s">
        <v>80</v>
      </c>
      <c r="E3727" s="13" t="s">
        <v>75</v>
      </c>
      <c r="F3727" s="13" t="s">
        <v>75</v>
      </c>
      <c r="J3727" s="10" t="s">
        <v>857</v>
      </c>
    </row>
    <row r="3728">
      <c r="A3728" s="10" t="s">
        <v>1083</v>
      </c>
      <c r="B3728" s="19">
        <v>0.08799768518518518</v>
      </c>
      <c r="C3728" s="10" t="s">
        <v>66</v>
      </c>
      <c r="D3728" s="10" t="s">
        <v>80</v>
      </c>
      <c r="E3728" s="13">
        <v>17.0</v>
      </c>
      <c r="F3728" s="13">
        <v>10.0</v>
      </c>
      <c r="J3728" s="10" t="s">
        <v>858</v>
      </c>
    </row>
    <row r="3729">
      <c r="A3729" s="10" t="s">
        <v>1083</v>
      </c>
      <c r="B3729" s="19">
        <v>0.08878472222222222</v>
      </c>
      <c r="C3729" s="10" t="s">
        <v>66</v>
      </c>
      <c r="D3729" s="10" t="s">
        <v>67</v>
      </c>
      <c r="E3729" s="13">
        <v>19.0</v>
      </c>
      <c r="F3729" s="13">
        <v>18.0</v>
      </c>
    </row>
    <row r="3730">
      <c r="A3730" s="10" t="s">
        <v>1083</v>
      </c>
      <c r="B3730" s="19">
        <v>0.09030092592592592</v>
      </c>
      <c r="C3730" s="10" t="s">
        <v>964</v>
      </c>
      <c r="D3730" s="10" t="s">
        <v>67</v>
      </c>
      <c r="E3730" s="13">
        <v>27.0</v>
      </c>
      <c r="F3730" s="13">
        <v>19.0</v>
      </c>
    </row>
    <row r="3731">
      <c r="A3731" s="10" t="s">
        <v>1083</v>
      </c>
      <c r="B3731" s="19">
        <v>0.0939699074074074</v>
      </c>
      <c r="C3731" s="10" t="s">
        <v>82</v>
      </c>
      <c r="D3731" s="10" t="s">
        <v>131</v>
      </c>
      <c r="E3731" s="13">
        <v>23.0</v>
      </c>
      <c r="F3731" s="13">
        <v>18.0</v>
      </c>
    </row>
    <row r="3732">
      <c r="A3732" s="10" t="s">
        <v>1083</v>
      </c>
      <c r="B3732" s="19">
        <v>0.0939699074074074</v>
      </c>
      <c r="C3732" s="10" t="s">
        <v>69</v>
      </c>
      <c r="D3732" s="10" t="s">
        <v>131</v>
      </c>
      <c r="E3732" s="13" t="s">
        <v>75</v>
      </c>
      <c r="F3732" s="13" t="s">
        <v>75</v>
      </c>
    </row>
    <row r="3733">
      <c r="A3733" s="10" t="s">
        <v>1083</v>
      </c>
      <c r="B3733" s="19">
        <v>0.09809027777777778</v>
      </c>
      <c r="C3733" s="10" t="s">
        <v>964</v>
      </c>
      <c r="D3733" s="10" t="s">
        <v>126</v>
      </c>
      <c r="E3733" s="13">
        <v>21.0</v>
      </c>
      <c r="F3733" s="13">
        <v>16.0</v>
      </c>
    </row>
    <row r="3734">
      <c r="A3734" s="10" t="s">
        <v>1083</v>
      </c>
      <c r="B3734" s="19">
        <v>0.09969907407407408</v>
      </c>
      <c r="C3734" s="10" t="s">
        <v>74</v>
      </c>
      <c r="D3734" s="10" t="s">
        <v>87</v>
      </c>
      <c r="E3734" s="13" t="s">
        <v>68</v>
      </c>
      <c r="F3734" s="13">
        <v>20.0</v>
      </c>
    </row>
    <row r="3735">
      <c r="A3735" s="10" t="s">
        <v>1083</v>
      </c>
      <c r="B3735" s="19">
        <v>0.09972222222222223</v>
      </c>
      <c r="C3735" s="10" t="s">
        <v>70</v>
      </c>
      <c r="D3735" s="10" t="s">
        <v>87</v>
      </c>
      <c r="E3735" s="13">
        <v>23.0</v>
      </c>
      <c r="F3735" s="13">
        <v>19.0</v>
      </c>
    </row>
    <row r="3736">
      <c r="A3736" s="10" t="s">
        <v>1083</v>
      </c>
      <c r="B3736" s="19">
        <v>0.09978009259259259</v>
      </c>
      <c r="C3736" s="10" t="s">
        <v>82</v>
      </c>
      <c r="D3736" s="10" t="s">
        <v>87</v>
      </c>
      <c r="E3736" s="13">
        <v>16.0</v>
      </c>
      <c r="F3736" s="13">
        <v>15.0</v>
      </c>
    </row>
    <row r="3737">
      <c r="A3737" s="10" t="s">
        <v>1083</v>
      </c>
      <c r="B3737" s="19">
        <v>0.09978009259259259</v>
      </c>
      <c r="C3737" s="10" t="s">
        <v>964</v>
      </c>
      <c r="D3737" s="10" t="s">
        <v>87</v>
      </c>
      <c r="E3737" s="13">
        <v>16.0</v>
      </c>
      <c r="F3737" s="13">
        <v>15.0</v>
      </c>
    </row>
    <row r="3738">
      <c r="A3738" s="10" t="s">
        <v>1083</v>
      </c>
      <c r="B3738" s="19">
        <v>0.09998842592592593</v>
      </c>
      <c r="C3738" s="10" t="s">
        <v>66</v>
      </c>
      <c r="D3738" s="10" t="s">
        <v>87</v>
      </c>
      <c r="E3738" s="13">
        <v>10.0</v>
      </c>
      <c r="F3738" s="13">
        <v>10.0</v>
      </c>
    </row>
    <row r="3739">
      <c r="A3739" s="10" t="s">
        <v>1083</v>
      </c>
      <c r="B3739" s="19">
        <v>0.1000462962962963</v>
      </c>
      <c r="C3739" s="10" t="s">
        <v>69</v>
      </c>
      <c r="D3739" s="10" t="s">
        <v>87</v>
      </c>
      <c r="E3739" s="13">
        <v>6.0</v>
      </c>
      <c r="F3739" s="13">
        <v>2.0</v>
      </c>
    </row>
    <row r="3740">
      <c r="A3740" s="10" t="s">
        <v>1083</v>
      </c>
      <c r="B3740" s="19">
        <v>0.1009837962962963</v>
      </c>
      <c r="C3740" s="10" t="s">
        <v>74</v>
      </c>
      <c r="D3740" s="10" t="s">
        <v>93</v>
      </c>
      <c r="E3740" s="13">
        <v>10.0</v>
      </c>
      <c r="F3740" s="13">
        <v>3.0</v>
      </c>
      <c r="J3740" s="10" t="s">
        <v>915</v>
      </c>
    </row>
    <row r="3741">
      <c r="A3741" s="10" t="s">
        <v>1083</v>
      </c>
      <c r="B3741" s="19">
        <v>0.1019675925925926</v>
      </c>
      <c r="C3741" s="10" t="s">
        <v>74</v>
      </c>
      <c r="D3741" s="10" t="s">
        <v>93</v>
      </c>
      <c r="E3741" s="13">
        <v>17.0</v>
      </c>
      <c r="F3741" s="13">
        <v>10.0</v>
      </c>
      <c r="J3741" s="10" t="s">
        <v>1084</v>
      </c>
    </row>
    <row r="3742">
      <c r="A3742" s="10" t="s">
        <v>1083</v>
      </c>
      <c r="B3742" s="19">
        <v>0.10228009259259259</v>
      </c>
      <c r="C3742" s="10" t="s">
        <v>74</v>
      </c>
      <c r="D3742" s="10" t="s">
        <v>91</v>
      </c>
      <c r="E3742" s="13">
        <v>25.0</v>
      </c>
      <c r="F3742" s="16"/>
      <c r="H3742" s="10" t="s">
        <v>1085</v>
      </c>
      <c r="J3742" s="10" t="s">
        <v>491</v>
      </c>
    </row>
    <row r="3743">
      <c r="A3743" s="10" t="s">
        <v>1083</v>
      </c>
      <c r="B3743" s="19">
        <v>0.10662037037037037</v>
      </c>
      <c r="C3743" s="10" t="s">
        <v>70</v>
      </c>
      <c r="D3743" s="10" t="s">
        <v>93</v>
      </c>
      <c r="E3743" s="13">
        <v>10.0</v>
      </c>
      <c r="F3743" s="13">
        <v>3.0</v>
      </c>
      <c r="J3743" s="10" t="s">
        <v>148</v>
      </c>
    </row>
    <row r="3744">
      <c r="A3744" s="10" t="s">
        <v>1083</v>
      </c>
      <c r="B3744" s="19">
        <v>0.10672453703703703</v>
      </c>
      <c r="C3744" s="10" t="s">
        <v>70</v>
      </c>
      <c r="D3744" s="10" t="s">
        <v>93</v>
      </c>
      <c r="E3744" s="13">
        <v>11.0</v>
      </c>
      <c r="F3744" s="13">
        <v>4.0</v>
      </c>
      <c r="J3744" s="10" t="s">
        <v>148</v>
      </c>
    </row>
    <row r="3745">
      <c r="A3745" s="10" t="s">
        <v>1083</v>
      </c>
      <c r="B3745" s="19">
        <v>0.10770833333333334</v>
      </c>
      <c r="C3745" s="10" t="s">
        <v>66</v>
      </c>
      <c r="D3745" s="10" t="s">
        <v>93</v>
      </c>
      <c r="E3745" s="13">
        <v>13.0</v>
      </c>
      <c r="F3745" s="13">
        <v>5.0</v>
      </c>
      <c r="J3745" s="10" t="s">
        <v>1086</v>
      </c>
    </row>
    <row r="3746">
      <c r="A3746" s="10" t="s">
        <v>1083</v>
      </c>
      <c r="B3746" s="19">
        <v>0.10774305555555555</v>
      </c>
      <c r="C3746" s="10" t="s">
        <v>66</v>
      </c>
      <c r="D3746" s="10" t="s">
        <v>93</v>
      </c>
      <c r="E3746" s="13">
        <v>16.0</v>
      </c>
      <c r="F3746" s="13">
        <v>8.0</v>
      </c>
      <c r="J3746" s="10" t="s">
        <v>1086</v>
      </c>
    </row>
    <row r="3747">
      <c r="A3747" s="10" t="s">
        <v>1083</v>
      </c>
      <c r="B3747" s="19">
        <v>0.10784722222222222</v>
      </c>
      <c r="C3747" s="10" t="s">
        <v>66</v>
      </c>
      <c r="D3747" s="10" t="s">
        <v>91</v>
      </c>
      <c r="E3747" s="13">
        <v>9.0</v>
      </c>
      <c r="F3747" s="16"/>
      <c r="H3747" s="10" t="s">
        <v>1087</v>
      </c>
    </row>
    <row r="3748">
      <c r="A3748" s="10" t="s">
        <v>1083</v>
      </c>
      <c r="B3748" s="19">
        <v>0.10788194444444445</v>
      </c>
      <c r="C3748" s="10" t="s">
        <v>66</v>
      </c>
      <c r="D3748" s="10" t="s">
        <v>91</v>
      </c>
      <c r="E3748" s="13">
        <v>5.0</v>
      </c>
      <c r="F3748" s="16"/>
      <c r="H3748" s="10" t="s">
        <v>1088</v>
      </c>
      <c r="J3748" s="10" t="s">
        <v>1089</v>
      </c>
    </row>
    <row r="3749">
      <c r="A3749" s="10" t="s">
        <v>1083</v>
      </c>
      <c r="B3749" s="19">
        <v>0.10887731481481482</v>
      </c>
      <c r="C3749" s="10" t="s">
        <v>69</v>
      </c>
      <c r="D3749" s="10" t="s">
        <v>89</v>
      </c>
      <c r="E3749" s="13">
        <v>24.0</v>
      </c>
      <c r="F3749" s="13">
        <v>17.0</v>
      </c>
      <c r="J3749" s="10" t="s">
        <v>223</v>
      </c>
    </row>
    <row r="3750">
      <c r="A3750" s="10" t="s">
        <v>1083</v>
      </c>
      <c r="B3750" s="19">
        <v>0.10900462962962963</v>
      </c>
      <c r="C3750" s="10" t="s">
        <v>69</v>
      </c>
      <c r="D3750" s="10" t="s">
        <v>91</v>
      </c>
      <c r="E3750" s="13">
        <v>5.0</v>
      </c>
      <c r="F3750" s="16"/>
      <c r="H3750" s="10" t="s">
        <v>1090</v>
      </c>
    </row>
    <row r="3751">
      <c r="A3751" s="10" t="s">
        <v>1083</v>
      </c>
      <c r="B3751" s="19">
        <v>0.10945601851851852</v>
      </c>
      <c r="C3751" s="10" t="s">
        <v>69</v>
      </c>
      <c r="D3751" s="10" t="s">
        <v>91</v>
      </c>
      <c r="E3751" s="13">
        <v>18.0</v>
      </c>
      <c r="F3751" s="16"/>
      <c r="H3751" s="10" t="s">
        <v>1091</v>
      </c>
      <c r="J3751" s="10" t="s">
        <v>104</v>
      </c>
    </row>
    <row r="3752">
      <c r="A3752" s="10" t="s">
        <v>1083</v>
      </c>
      <c r="B3752" s="19">
        <v>0.11025462962962963</v>
      </c>
      <c r="C3752" s="10" t="s">
        <v>74</v>
      </c>
      <c r="D3752" s="10" t="s">
        <v>93</v>
      </c>
      <c r="E3752" s="13" t="s">
        <v>75</v>
      </c>
      <c r="F3752" s="13" t="s">
        <v>75</v>
      </c>
      <c r="J3752" s="10" t="s">
        <v>1084</v>
      </c>
    </row>
    <row r="3753">
      <c r="A3753" s="10" t="s">
        <v>1083</v>
      </c>
      <c r="B3753" s="19">
        <v>0.11032407407407407</v>
      </c>
      <c r="C3753" s="10" t="s">
        <v>74</v>
      </c>
      <c r="D3753" s="10" t="s">
        <v>91</v>
      </c>
      <c r="E3753" s="13">
        <v>21.0</v>
      </c>
      <c r="F3753" s="13">
        <v>14.0</v>
      </c>
      <c r="H3753" s="10" t="s">
        <v>1092</v>
      </c>
    </row>
    <row r="3754">
      <c r="A3754" s="10" t="s">
        <v>1083</v>
      </c>
      <c r="B3754" s="19">
        <v>0.11119212962962963</v>
      </c>
      <c r="C3754" s="10" t="s">
        <v>70</v>
      </c>
      <c r="D3754" s="10" t="s">
        <v>93</v>
      </c>
      <c r="E3754" s="13">
        <v>17.0</v>
      </c>
      <c r="F3754" s="13">
        <v>10.0</v>
      </c>
      <c r="J3754" s="10" t="s">
        <v>99</v>
      </c>
    </row>
    <row r="3755">
      <c r="A3755" s="10" t="s">
        <v>1083</v>
      </c>
      <c r="B3755" s="19">
        <v>0.11128472222222222</v>
      </c>
      <c r="C3755" s="10" t="s">
        <v>70</v>
      </c>
      <c r="D3755" s="10" t="s">
        <v>91</v>
      </c>
      <c r="E3755" s="13">
        <v>8.0</v>
      </c>
      <c r="F3755" s="16"/>
      <c r="H3755" s="10" t="s">
        <v>1093</v>
      </c>
    </row>
    <row r="3756">
      <c r="A3756" s="10" t="s">
        <v>1083</v>
      </c>
      <c r="B3756" s="19">
        <v>0.11177083333333333</v>
      </c>
      <c r="C3756" s="10" t="s">
        <v>70</v>
      </c>
      <c r="D3756" s="10" t="s">
        <v>91</v>
      </c>
      <c r="E3756" s="13">
        <v>1.0</v>
      </c>
      <c r="F3756" s="16"/>
      <c r="H3756" s="10" t="s">
        <v>1094</v>
      </c>
      <c r="J3756" s="10" t="s">
        <v>1095</v>
      </c>
    </row>
    <row r="3757">
      <c r="A3757" s="10" t="s">
        <v>1083</v>
      </c>
      <c r="B3757" s="19">
        <v>0.11207175925925926</v>
      </c>
      <c r="C3757" s="10" t="s">
        <v>70</v>
      </c>
      <c r="D3757" s="10" t="s">
        <v>79</v>
      </c>
      <c r="E3757" s="13" t="s">
        <v>75</v>
      </c>
      <c r="F3757" s="13" t="s">
        <v>75</v>
      </c>
      <c r="J3757" s="10" t="s">
        <v>85</v>
      </c>
    </row>
    <row r="3758">
      <c r="A3758" s="10" t="s">
        <v>1083</v>
      </c>
      <c r="B3758" s="19">
        <v>0.11207175925925926</v>
      </c>
      <c r="C3758" s="10" t="s">
        <v>70</v>
      </c>
      <c r="D3758" s="10" t="s">
        <v>79</v>
      </c>
      <c r="E3758" s="13">
        <v>16.0</v>
      </c>
      <c r="F3758" s="13">
        <v>10.0</v>
      </c>
    </row>
    <row r="3759">
      <c r="A3759" s="10" t="s">
        <v>1096</v>
      </c>
      <c r="B3759" s="19">
        <v>0.11278935185185185</v>
      </c>
      <c r="C3759" s="10" t="s">
        <v>70</v>
      </c>
      <c r="D3759" s="10" t="s">
        <v>93</v>
      </c>
      <c r="E3759" s="13">
        <v>25.0</v>
      </c>
      <c r="F3759" s="13">
        <v>18.0</v>
      </c>
      <c r="J3759" s="10" t="s">
        <v>1097</v>
      </c>
    </row>
    <row r="3760">
      <c r="A3760" s="10" t="s">
        <v>1098</v>
      </c>
      <c r="B3760" s="19">
        <v>0.11283564814814814</v>
      </c>
      <c r="C3760" s="10" t="s">
        <v>70</v>
      </c>
      <c r="D3760" s="10" t="s">
        <v>93</v>
      </c>
      <c r="E3760" s="13" t="s">
        <v>88</v>
      </c>
      <c r="F3760" s="13">
        <v>1.0</v>
      </c>
      <c r="J3760" s="10" t="s">
        <v>1097</v>
      </c>
    </row>
    <row r="3761">
      <c r="A3761" s="10" t="s">
        <v>1099</v>
      </c>
      <c r="B3761" s="19">
        <v>0.11296296296296296</v>
      </c>
      <c r="C3761" s="10" t="s">
        <v>70</v>
      </c>
      <c r="D3761" s="10" t="s">
        <v>91</v>
      </c>
      <c r="E3761" s="13">
        <v>10.0</v>
      </c>
      <c r="F3761" s="16"/>
    </row>
    <row r="3762">
      <c r="A3762" s="10" t="s">
        <v>1083</v>
      </c>
      <c r="B3762" s="19">
        <v>0.11427083333333334</v>
      </c>
      <c r="C3762" s="10" t="s">
        <v>70</v>
      </c>
      <c r="D3762" s="10" t="s">
        <v>93</v>
      </c>
      <c r="E3762" s="13">
        <v>22.0</v>
      </c>
      <c r="F3762" s="13">
        <v>15.0</v>
      </c>
      <c r="J3762" s="10" t="s">
        <v>1100</v>
      </c>
    </row>
    <row r="3763">
      <c r="A3763" s="10" t="s">
        <v>1083</v>
      </c>
      <c r="B3763" s="19">
        <v>0.11438657407407407</v>
      </c>
      <c r="C3763" s="10" t="s">
        <v>70</v>
      </c>
      <c r="D3763" s="10" t="s">
        <v>91</v>
      </c>
      <c r="E3763" s="13">
        <v>9.0</v>
      </c>
      <c r="F3763" s="16"/>
      <c r="H3763" s="10" t="s">
        <v>1087</v>
      </c>
    </row>
    <row r="3764">
      <c r="A3764" s="10" t="s">
        <v>1083</v>
      </c>
      <c r="B3764" s="19">
        <v>0.11511574074074074</v>
      </c>
      <c r="C3764" s="10" t="s">
        <v>82</v>
      </c>
      <c r="D3764" s="10" t="s">
        <v>89</v>
      </c>
      <c r="E3764" s="13" t="s">
        <v>75</v>
      </c>
      <c r="F3764" s="13" t="s">
        <v>75</v>
      </c>
      <c r="J3764" s="10" t="s">
        <v>160</v>
      </c>
    </row>
    <row r="3765">
      <c r="A3765" s="10" t="s">
        <v>1083</v>
      </c>
      <c r="B3765" s="19">
        <v>0.11511574074074074</v>
      </c>
      <c r="C3765" s="10" t="s">
        <v>82</v>
      </c>
      <c r="D3765" s="10" t="s">
        <v>89</v>
      </c>
      <c r="E3765" s="13">
        <v>10.0</v>
      </c>
      <c r="F3765" s="13">
        <v>2.0</v>
      </c>
      <c r="J3765" s="10" t="s">
        <v>741</v>
      </c>
    </row>
    <row r="3766">
      <c r="A3766" s="10" t="s">
        <v>1083</v>
      </c>
      <c r="B3766" s="19">
        <v>0.11517361111111112</v>
      </c>
      <c r="C3766" s="10" t="s">
        <v>82</v>
      </c>
      <c r="D3766" s="10" t="s">
        <v>89</v>
      </c>
      <c r="E3766" s="13" t="s">
        <v>75</v>
      </c>
      <c r="F3766" s="13" t="s">
        <v>75</v>
      </c>
      <c r="J3766" s="10" t="s">
        <v>160</v>
      </c>
    </row>
    <row r="3767">
      <c r="A3767" s="10" t="s">
        <v>1083</v>
      </c>
      <c r="B3767" s="19">
        <v>0.11517361111111112</v>
      </c>
      <c r="C3767" s="10" t="s">
        <v>82</v>
      </c>
      <c r="D3767" s="10" t="s">
        <v>89</v>
      </c>
      <c r="E3767" s="13">
        <v>20.0</v>
      </c>
      <c r="F3767" s="13">
        <v>12.0</v>
      </c>
      <c r="J3767" s="10" t="s">
        <v>741</v>
      </c>
    </row>
    <row r="3768">
      <c r="A3768" s="10" t="s">
        <v>1083</v>
      </c>
      <c r="B3768" s="19">
        <v>0.11524305555555556</v>
      </c>
      <c r="C3768" s="10" t="s">
        <v>82</v>
      </c>
      <c r="D3768" s="10" t="s">
        <v>89</v>
      </c>
      <c r="E3768" s="13" t="s">
        <v>75</v>
      </c>
      <c r="F3768" s="13" t="s">
        <v>75</v>
      </c>
      <c r="J3768" s="10" t="s">
        <v>160</v>
      </c>
    </row>
    <row r="3769">
      <c r="A3769" s="10" t="s">
        <v>1083</v>
      </c>
      <c r="B3769" s="19">
        <v>0.11524305555555556</v>
      </c>
      <c r="C3769" s="10" t="s">
        <v>82</v>
      </c>
      <c r="D3769" s="10" t="s">
        <v>89</v>
      </c>
      <c r="E3769" s="13">
        <v>19.0</v>
      </c>
      <c r="F3769" s="13">
        <v>11.0</v>
      </c>
      <c r="J3769" s="10" t="s">
        <v>741</v>
      </c>
    </row>
    <row r="3770">
      <c r="A3770" s="10" t="s">
        <v>1083</v>
      </c>
      <c r="B3770" s="19">
        <v>0.11537037037037037</v>
      </c>
      <c r="C3770" s="10" t="s">
        <v>82</v>
      </c>
      <c r="D3770" s="10" t="s">
        <v>91</v>
      </c>
      <c r="E3770" s="13">
        <v>12.0</v>
      </c>
      <c r="F3770" s="16"/>
      <c r="H3770" s="10" t="s">
        <v>1101</v>
      </c>
    </row>
    <row r="3771">
      <c r="A3771" s="10" t="s">
        <v>1083</v>
      </c>
      <c r="B3771" s="19">
        <v>0.11537037037037037</v>
      </c>
      <c r="C3771" s="10" t="s">
        <v>82</v>
      </c>
      <c r="D3771" s="10" t="s">
        <v>91</v>
      </c>
      <c r="E3771" s="13">
        <v>2.0</v>
      </c>
      <c r="F3771" s="16"/>
      <c r="H3771" s="10" t="s">
        <v>1102</v>
      </c>
    </row>
    <row r="3772">
      <c r="A3772" s="10" t="s">
        <v>1083</v>
      </c>
      <c r="B3772" s="19">
        <v>0.11572916666666666</v>
      </c>
      <c r="C3772" s="10" t="s">
        <v>82</v>
      </c>
      <c r="D3772" s="10" t="s">
        <v>89</v>
      </c>
      <c r="E3772" s="13">
        <v>10.0</v>
      </c>
      <c r="F3772" s="13">
        <v>2.0</v>
      </c>
      <c r="J3772" s="10" t="s">
        <v>741</v>
      </c>
    </row>
    <row r="3773">
      <c r="A3773" s="10" t="s">
        <v>1083</v>
      </c>
      <c r="B3773" s="19">
        <v>0.11672453703703704</v>
      </c>
      <c r="C3773" s="10" t="s">
        <v>1103</v>
      </c>
      <c r="D3773" s="10" t="s">
        <v>93</v>
      </c>
      <c r="E3773" s="13">
        <v>10.0</v>
      </c>
      <c r="F3773" s="13">
        <v>3.0</v>
      </c>
      <c r="J3773" s="10" t="s">
        <v>1104</v>
      </c>
    </row>
    <row r="3774">
      <c r="A3774" s="10" t="s">
        <v>1083</v>
      </c>
      <c r="B3774" s="19">
        <v>0.11811342592592593</v>
      </c>
      <c r="C3774" s="10" t="s">
        <v>70</v>
      </c>
      <c r="D3774" s="10" t="s">
        <v>93</v>
      </c>
      <c r="E3774" s="13">
        <v>16.0</v>
      </c>
      <c r="F3774" s="13">
        <v>9.0</v>
      </c>
      <c r="J3774" s="10" t="s">
        <v>798</v>
      </c>
    </row>
    <row r="3775">
      <c r="A3775" s="10" t="s">
        <v>1083</v>
      </c>
      <c r="B3775" s="19">
        <v>0.11836805555555556</v>
      </c>
      <c r="C3775" s="10" t="s">
        <v>70</v>
      </c>
      <c r="D3775" s="10" t="s">
        <v>91</v>
      </c>
      <c r="E3775" s="13">
        <v>9.0</v>
      </c>
      <c r="F3775" s="16"/>
      <c r="H3775" s="10" t="s">
        <v>1087</v>
      </c>
      <c r="I3775" s="10">
        <v>1.0</v>
      </c>
      <c r="J3775" s="10" t="s">
        <v>119</v>
      </c>
    </row>
    <row r="3776">
      <c r="A3776" s="10" t="s">
        <v>1083</v>
      </c>
      <c r="B3776" s="19">
        <v>0.11943287037037037</v>
      </c>
      <c r="C3776" s="10" t="s">
        <v>66</v>
      </c>
      <c r="D3776" s="10" t="s">
        <v>89</v>
      </c>
      <c r="E3776" s="13">
        <v>22.0</v>
      </c>
      <c r="F3776" s="13">
        <v>14.0</v>
      </c>
      <c r="J3776" s="10" t="s">
        <v>171</v>
      </c>
    </row>
    <row r="3777">
      <c r="A3777" s="10" t="s">
        <v>1083</v>
      </c>
      <c r="B3777" s="19">
        <v>0.12087962962962963</v>
      </c>
      <c r="C3777" s="10" t="s">
        <v>66</v>
      </c>
      <c r="D3777" s="10" t="s">
        <v>89</v>
      </c>
      <c r="E3777" s="13">
        <v>12.0</v>
      </c>
      <c r="F3777" s="13">
        <v>4.0</v>
      </c>
      <c r="J3777" s="10" t="s">
        <v>171</v>
      </c>
    </row>
    <row r="3778">
      <c r="A3778" s="10" t="s">
        <v>1083</v>
      </c>
      <c r="B3778" s="19">
        <v>0.1195486111111111</v>
      </c>
      <c r="C3778" s="10" t="s">
        <v>66</v>
      </c>
      <c r="D3778" s="10" t="s">
        <v>91</v>
      </c>
      <c r="E3778" s="13">
        <v>7.0</v>
      </c>
      <c r="F3778" s="16"/>
      <c r="H3778" s="10" t="s">
        <v>1105</v>
      </c>
    </row>
    <row r="3779">
      <c r="A3779" s="10" t="s">
        <v>1083</v>
      </c>
      <c r="B3779" s="19">
        <v>0.11958333333333333</v>
      </c>
      <c r="C3779" s="10" t="s">
        <v>66</v>
      </c>
      <c r="D3779" s="10" t="s">
        <v>91</v>
      </c>
      <c r="E3779" s="13">
        <v>9.0</v>
      </c>
      <c r="F3779" s="16"/>
      <c r="H3779" s="10" t="s">
        <v>1106</v>
      </c>
    </row>
    <row r="3780">
      <c r="A3780" s="10" t="s">
        <v>1083</v>
      </c>
      <c r="B3780" s="19">
        <v>0.12025462962962963</v>
      </c>
      <c r="C3780" s="10" t="s">
        <v>69</v>
      </c>
      <c r="D3780" s="10" t="s">
        <v>89</v>
      </c>
      <c r="E3780" s="13">
        <v>19.0</v>
      </c>
      <c r="F3780" s="13">
        <v>12.0</v>
      </c>
      <c r="J3780" s="10" t="s">
        <v>839</v>
      </c>
    </row>
    <row r="3781">
      <c r="A3781" s="10" t="s">
        <v>1083</v>
      </c>
      <c r="B3781" s="19">
        <v>0.12048611111111111</v>
      </c>
      <c r="C3781" s="10" t="s">
        <v>69</v>
      </c>
      <c r="D3781" s="10" t="s">
        <v>91</v>
      </c>
      <c r="E3781" s="13">
        <v>24.0</v>
      </c>
      <c r="F3781" s="16"/>
      <c r="H3781" s="10" t="s">
        <v>1107</v>
      </c>
    </row>
    <row r="3782">
      <c r="A3782" s="10" t="s">
        <v>1083</v>
      </c>
      <c r="B3782" s="19">
        <v>0.1215625</v>
      </c>
      <c r="C3782" s="10" t="s">
        <v>74</v>
      </c>
      <c r="D3782" s="10" t="s">
        <v>125</v>
      </c>
      <c r="E3782" s="13">
        <v>21.0</v>
      </c>
      <c r="F3782" s="13">
        <v>11.0</v>
      </c>
    </row>
    <row r="3783">
      <c r="A3783" s="10" t="s">
        <v>1083</v>
      </c>
      <c r="B3783" s="19">
        <v>0.12317129629629629</v>
      </c>
      <c r="C3783" s="10" t="s">
        <v>82</v>
      </c>
      <c r="D3783" s="10" t="s">
        <v>91</v>
      </c>
      <c r="E3783" s="13">
        <v>16.0</v>
      </c>
      <c r="F3783" s="16"/>
      <c r="H3783" s="10" t="s">
        <v>1108</v>
      </c>
      <c r="J3783" s="10" t="s">
        <v>698</v>
      </c>
    </row>
    <row r="3784">
      <c r="A3784" s="10" t="s">
        <v>1083</v>
      </c>
      <c r="B3784" s="19">
        <v>0.12503472222222223</v>
      </c>
      <c r="C3784" s="10" t="s">
        <v>82</v>
      </c>
      <c r="D3784" s="10" t="s">
        <v>91</v>
      </c>
      <c r="E3784" s="13">
        <v>25.0</v>
      </c>
      <c r="F3784" s="16"/>
      <c r="H3784" s="10" t="s">
        <v>1109</v>
      </c>
      <c r="I3784" s="10">
        <v>1.0</v>
      </c>
      <c r="J3784" s="10" t="s">
        <v>1110</v>
      </c>
    </row>
    <row r="3785">
      <c r="A3785" s="10" t="s">
        <v>1083</v>
      </c>
      <c r="B3785" s="19">
        <v>0.1259259259259259</v>
      </c>
      <c r="C3785" s="10" t="s">
        <v>82</v>
      </c>
      <c r="D3785" s="10" t="s">
        <v>166</v>
      </c>
      <c r="E3785" s="13">
        <v>10.0</v>
      </c>
      <c r="F3785" s="13">
        <v>4.0</v>
      </c>
      <c r="J3785" s="10" t="s">
        <v>358</v>
      </c>
    </row>
    <row r="3786">
      <c r="A3786" s="10" t="s">
        <v>1083</v>
      </c>
      <c r="B3786" s="19">
        <v>0.1262037037037037</v>
      </c>
      <c r="C3786" s="10" t="s">
        <v>964</v>
      </c>
      <c r="D3786" s="10" t="s">
        <v>120</v>
      </c>
      <c r="E3786" s="13">
        <v>19.0</v>
      </c>
      <c r="F3786" s="16"/>
      <c r="J3786" s="10" t="s">
        <v>1111</v>
      </c>
    </row>
    <row r="3787">
      <c r="A3787" s="10" t="s">
        <v>1083</v>
      </c>
      <c r="B3787" s="19">
        <v>0.12758101851851852</v>
      </c>
      <c r="C3787" s="10" t="s">
        <v>74</v>
      </c>
      <c r="D3787" s="10" t="s">
        <v>83</v>
      </c>
      <c r="E3787" s="13">
        <v>24.0</v>
      </c>
      <c r="F3787" s="13">
        <v>18.0</v>
      </c>
    </row>
    <row r="3788">
      <c r="A3788" s="10" t="s">
        <v>1083</v>
      </c>
      <c r="B3788" s="19">
        <v>0.12880787037037036</v>
      </c>
      <c r="C3788" s="10" t="s">
        <v>964</v>
      </c>
      <c r="D3788" s="10" t="s">
        <v>67</v>
      </c>
      <c r="E3788" s="13" t="s">
        <v>75</v>
      </c>
      <c r="F3788" s="13" t="s">
        <v>75</v>
      </c>
      <c r="J3788" s="10" t="s">
        <v>85</v>
      </c>
    </row>
    <row r="3789">
      <c r="A3789" s="10" t="s">
        <v>1083</v>
      </c>
      <c r="B3789" s="19">
        <v>0.12880787037037036</v>
      </c>
      <c r="C3789" s="10" t="s">
        <v>964</v>
      </c>
      <c r="D3789" s="10" t="s">
        <v>67</v>
      </c>
      <c r="E3789" s="13">
        <v>17.0</v>
      </c>
      <c r="F3789" s="13">
        <v>9.0</v>
      </c>
      <c r="J3789" s="10" t="s">
        <v>86</v>
      </c>
    </row>
    <row r="3790">
      <c r="A3790" s="10" t="s">
        <v>1083</v>
      </c>
      <c r="B3790" s="19">
        <v>0.13055555555555556</v>
      </c>
      <c r="C3790" s="10" t="s">
        <v>69</v>
      </c>
      <c r="D3790" s="10" t="s">
        <v>67</v>
      </c>
      <c r="E3790" s="13">
        <v>19.0</v>
      </c>
      <c r="F3790" s="13">
        <v>15.0</v>
      </c>
    </row>
    <row r="3791">
      <c r="A3791" s="10" t="s">
        <v>1083</v>
      </c>
      <c r="B3791" s="19">
        <v>0.1395486111111111</v>
      </c>
      <c r="C3791" s="10" t="s">
        <v>964</v>
      </c>
      <c r="D3791" s="10" t="s">
        <v>130</v>
      </c>
      <c r="E3791" s="13">
        <v>12.0</v>
      </c>
      <c r="F3791" s="13">
        <v>13.0</v>
      </c>
    </row>
    <row r="3792">
      <c r="A3792" s="10" t="s">
        <v>1083</v>
      </c>
      <c r="B3792" s="19">
        <v>0.14046296296296296</v>
      </c>
      <c r="C3792" s="10" t="s">
        <v>70</v>
      </c>
      <c r="D3792" s="10" t="s">
        <v>126</v>
      </c>
      <c r="E3792" s="13">
        <v>16.0</v>
      </c>
      <c r="F3792" s="13">
        <v>13.0</v>
      </c>
    </row>
    <row r="3793">
      <c r="A3793" s="10" t="s">
        <v>1083</v>
      </c>
      <c r="B3793" s="19">
        <v>0.14402777777777778</v>
      </c>
      <c r="C3793" s="10" t="s">
        <v>69</v>
      </c>
      <c r="D3793" s="10" t="s">
        <v>126</v>
      </c>
      <c r="E3793" s="13">
        <v>12.0</v>
      </c>
      <c r="F3793" s="13">
        <v>8.0</v>
      </c>
    </row>
    <row r="3794">
      <c r="A3794" s="10" t="s">
        <v>1096</v>
      </c>
      <c r="B3794" s="19">
        <v>0.014004629629629629</v>
      </c>
      <c r="C3794" s="10" t="s">
        <v>66</v>
      </c>
      <c r="D3794" s="10" t="s">
        <v>71</v>
      </c>
      <c r="E3794" s="13">
        <v>14.0</v>
      </c>
      <c r="F3794" s="13">
        <v>13.0</v>
      </c>
    </row>
    <row r="3795">
      <c r="A3795" s="10" t="s">
        <v>1096</v>
      </c>
      <c r="B3795" s="19">
        <v>0.017592592592592594</v>
      </c>
      <c r="C3795" s="10" t="s">
        <v>964</v>
      </c>
      <c r="D3795" s="10" t="s">
        <v>83</v>
      </c>
      <c r="E3795" s="13">
        <v>6.0</v>
      </c>
      <c r="F3795" s="13">
        <v>7.0</v>
      </c>
    </row>
    <row r="3796">
      <c r="A3796" s="10" t="s">
        <v>1096</v>
      </c>
      <c r="B3796" s="19">
        <v>0.01853009259259259</v>
      </c>
      <c r="C3796" s="10" t="s">
        <v>70</v>
      </c>
      <c r="D3796" s="10" t="s">
        <v>79</v>
      </c>
      <c r="E3796" s="13">
        <v>25.0</v>
      </c>
      <c r="F3796" s="13">
        <v>19.0</v>
      </c>
    </row>
    <row r="3797">
      <c r="A3797" s="10" t="s">
        <v>1096</v>
      </c>
      <c r="B3797" s="19">
        <v>0.020648148148148148</v>
      </c>
      <c r="C3797" s="10" t="s">
        <v>74</v>
      </c>
      <c r="D3797" s="10" t="s">
        <v>129</v>
      </c>
      <c r="E3797" s="13">
        <v>11.0</v>
      </c>
      <c r="F3797" s="13">
        <v>7.0</v>
      </c>
    </row>
    <row r="3798">
      <c r="A3798" s="10" t="s">
        <v>1096</v>
      </c>
      <c r="B3798" s="19">
        <v>0.021099537037037038</v>
      </c>
      <c r="C3798" s="10" t="s">
        <v>74</v>
      </c>
      <c r="D3798" s="10" t="s">
        <v>78</v>
      </c>
      <c r="E3798" s="13">
        <v>10.0</v>
      </c>
      <c r="F3798" s="13">
        <v>3.0</v>
      </c>
    </row>
    <row r="3799">
      <c r="A3799" s="10" t="s">
        <v>1096</v>
      </c>
      <c r="B3799" s="19">
        <v>0.022476851851851852</v>
      </c>
      <c r="C3799" s="10" t="s">
        <v>69</v>
      </c>
      <c r="D3799" s="10" t="s">
        <v>126</v>
      </c>
      <c r="E3799" s="13">
        <v>17.0</v>
      </c>
      <c r="F3799" s="13">
        <v>13.0</v>
      </c>
    </row>
    <row r="3800">
      <c r="A3800" s="10" t="s">
        <v>1096</v>
      </c>
      <c r="B3800" s="19">
        <v>0.024444444444444446</v>
      </c>
      <c r="C3800" s="10" t="s">
        <v>70</v>
      </c>
      <c r="D3800" s="10" t="s">
        <v>126</v>
      </c>
      <c r="E3800" s="13">
        <v>21.0</v>
      </c>
      <c r="F3800" s="13">
        <v>18.0</v>
      </c>
    </row>
    <row r="3801">
      <c r="A3801" s="10" t="s">
        <v>1096</v>
      </c>
      <c r="B3801" s="19">
        <v>0.03449074074074074</v>
      </c>
      <c r="C3801" s="10" t="s">
        <v>69</v>
      </c>
      <c r="D3801" s="10" t="s">
        <v>127</v>
      </c>
      <c r="E3801" s="13">
        <v>15.0</v>
      </c>
      <c r="F3801" s="13">
        <v>11.0</v>
      </c>
    </row>
    <row r="3802">
      <c r="A3802" s="10" t="s">
        <v>1096</v>
      </c>
      <c r="B3802" s="19">
        <v>0.03501157407407408</v>
      </c>
      <c r="C3802" s="10" t="s">
        <v>69</v>
      </c>
      <c r="D3802" s="10" t="s">
        <v>80</v>
      </c>
      <c r="E3802" s="13">
        <v>7.0</v>
      </c>
      <c r="F3802" s="13">
        <v>3.0</v>
      </c>
    </row>
    <row r="3803">
      <c r="A3803" s="10" t="s">
        <v>1096</v>
      </c>
      <c r="B3803" s="19">
        <v>0.03967592592592593</v>
      </c>
      <c r="C3803" s="10" t="s">
        <v>66</v>
      </c>
      <c r="D3803" s="10" t="s">
        <v>67</v>
      </c>
      <c r="E3803" s="13">
        <v>9.0</v>
      </c>
      <c r="F3803" s="13">
        <v>8.0</v>
      </c>
    </row>
    <row r="3804">
      <c r="A3804" s="10" t="s">
        <v>1096</v>
      </c>
      <c r="B3804" s="19">
        <v>0.04707175925925926</v>
      </c>
      <c r="C3804" s="10" t="s">
        <v>69</v>
      </c>
      <c r="D3804" s="10" t="s">
        <v>365</v>
      </c>
      <c r="E3804" s="13">
        <v>13.0</v>
      </c>
      <c r="F3804" s="13">
        <v>12.0</v>
      </c>
    </row>
    <row r="3805">
      <c r="A3805" s="10" t="s">
        <v>1096</v>
      </c>
      <c r="B3805" s="19">
        <v>0.050208333333333334</v>
      </c>
      <c r="C3805" s="10" t="s">
        <v>964</v>
      </c>
      <c r="D3805" s="10" t="s">
        <v>131</v>
      </c>
      <c r="E3805" s="13">
        <v>14.0</v>
      </c>
      <c r="F3805" s="13">
        <v>16.0</v>
      </c>
    </row>
    <row r="3806">
      <c r="A3806" s="10" t="s">
        <v>1096</v>
      </c>
      <c r="B3806" s="19">
        <v>0.11166666666666666</v>
      </c>
      <c r="C3806" s="10" t="s">
        <v>66</v>
      </c>
      <c r="D3806" s="10" t="s">
        <v>83</v>
      </c>
      <c r="E3806" s="13">
        <v>8.0</v>
      </c>
      <c r="F3806" s="13">
        <v>3.0</v>
      </c>
      <c r="J3806" s="10" t="s">
        <v>85</v>
      </c>
    </row>
    <row r="3807">
      <c r="A3807" s="10" t="s">
        <v>1096</v>
      </c>
      <c r="B3807" s="19">
        <v>0.11166666666666666</v>
      </c>
      <c r="C3807" s="10" t="s">
        <v>66</v>
      </c>
      <c r="D3807" s="10" t="s">
        <v>83</v>
      </c>
      <c r="E3807" s="13">
        <v>8.0</v>
      </c>
      <c r="F3807" s="13">
        <v>3.0</v>
      </c>
      <c r="J3807" s="10" t="s">
        <v>86</v>
      </c>
    </row>
    <row r="3808">
      <c r="A3808" s="10" t="s">
        <v>1096</v>
      </c>
      <c r="B3808" s="19">
        <v>0.11454861111111111</v>
      </c>
      <c r="C3808" s="10" t="s">
        <v>66</v>
      </c>
      <c r="D3808" s="10" t="s">
        <v>80</v>
      </c>
      <c r="E3808" s="13">
        <v>20.0</v>
      </c>
      <c r="F3808" s="13">
        <v>13.0</v>
      </c>
    </row>
    <row r="3809">
      <c r="A3809" s="10" t="s">
        <v>1096</v>
      </c>
      <c r="B3809" s="19">
        <v>0.11454861111111111</v>
      </c>
      <c r="C3809" s="10" t="s">
        <v>66</v>
      </c>
      <c r="D3809" s="10" t="s">
        <v>80</v>
      </c>
      <c r="E3809" s="13">
        <v>26.0</v>
      </c>
      <c r="F3809" s="13">
        <v>19.0</v>
      </c>
      <c r="J3809" s="10" t="s">
        <v>274</v>
      </c>
    </row>
    <row r="3810">
      <c r="A3810" s="10" t="s">
        <v>1096</v>
      </c>
      <c r="B3810" s="19">
        <v>0.11707175925925926</v>
      </c>
      <c r="C3810" s="10" t="s">
        <v>66</v>
      </c>
      <c r="D3810" s="10" t="s">
        <v>127</v>
      </c>
      <c r="E3810" s="13">
        <v>15.0</v>
      </c>
      <c r="F3810" s="13">
        <v>11.0</v>
      </c>
    </row>
    <row r="3811">
      <c r="A3811" s="10" t="s">
        <v>1096</v>
      </c>
      <c r="B3811" s="19">
        <v>0.12074074074074075</v>
      </c>
      <c r="C3811" s="10" t="s">
        <v>964</v>
      </c>
      <c r="D3811" s="10" t="s">
        <v>127</v>
      </c>
      <c r="E3811" s="13" t="s">
        <v>75</v>
      </c>
      <c r="F3811" s="13" t="s">
        <v>75</v>
      </c>
      <c r="J3811" s="10" t="s">
        <v>85</v>
      </c>
    </row>
    <row r="3812">
      <c r="A3812" s="10" t="s">
        <v>1096</v>
      </c>
      <c r="B3812" s="19">
        <v>0.12074074074074075</v>
      </c>
      <c r="C3812" s="10" t="s">
        <v>964</v>
      </c>
      <c r="D3812" s="10" t="s">
        <v>127</v>
      </c>
      <c r="E3812" s="13">
        <v>12.0</v>
      </c>
      <c r="F3812" s="13">
        <v>9.0</v>
      </c>
      <c r="J3812" s="10" t="s">
        <v>86</v>
      </c>
    </row>
    <row r="3813">
      <c r="A3813" s="10" t="s">
        <v>1096</v>
      </c>
      <c r="B3813" s="19">
        <v>0.13012731481481482</v>
      </c>
      <c r="C3813" s="10" t="s">
        <v>69</v>
      </c>
      <c r="D3813" s="10" t="s">
        <v>127</v>
      </c>
      <c r="E3813" s="13" t="s">
        <v>75</v>
      </c>
      <c r="F3813" s="13" t="s">
        <v>75</v>
      </c>
      <c r="J3813" s="10" t="s">
        <v>160</v>
      </c>
    </row>
    <row r="3814">
      <c r="A3814" s="10" t="s">
        <v>1096</v>
      </c>
      <c r="B3814" s="19">
        <v>0.13012731481481482</v>
      </c>
      <c r="C3814" s="10" t="s">
        <v>69</v>
      </c>
      <c r="D3814" s="10" t="s">
        <v>127</v>
      </c>
      <c r="E3814" s="13">
        <v>11.0</v>
      </c>
      <c r="F3814" s="13">
        <v>7.0</v>
      </c>
      <c r="J3814" s="10" t="s">
        <v>161</v>
      </c>
    </row>
    <row r="3815">
      <c r="A3815" s="10" t="s">
        <v>1096</v>
      </c>
      <c r="B3815" s="19">
        <v>0.13447916666666668</v>
      </c>
      <c r="C3815" s="10" t="s">
        <v>69</v>
      </c>
      <c r="D3815" s="10" t="s">
        <v>125</v>
      </c>
      <c r="E3815" s="13">
        <v>8.0</v>
      </c>
      <c r="F3815" s="13">
        <v>4.0</v>
      </c>
    </row>
    <row r="3816">
      <c r="A3816" s="10" t="s">
        <v>1096</v>
      </c>
      <c r="B3816" s="19">
        <v>0.13934027777777777</v>
      </c>
      <c r="C3816" s="10" t="s">
        <v>70</v>
      </c>
      <c r="D3816" s="10" t="s">
        <v>83</v>
      </c>
      <c r="E3816" s="13">
        <v>19.0</v>
      </c>
      <c r="F3816" s="13">
        <v>14.0</v>
      </c>
    </row>
    <row r="3817">
      <c r="A3817" s="10" t="s">
        <v>1096</v>
      </c>
      <c r="B3817" s="19">
        <v>0.14159722222222224</v>
      </c>
      <c r="C3817" s="10" t="s">
        <v>70</v>
      </c>
      <c r="D3817" s="10" t="s">
        <v>78</v>
      </c>
      <c r="E3817" s="13">
        <v>17.0</v>
      </c>
      <c r="F3817" s="13">
        <v>10.0</v>
      </c>
      <c r="J3817" s="10" t="s">
        <v>86</v>
      </c>
    </row>
    <row r="3818">
      <c r="A3818" s="10" t="s">
        <v>1096</v>
      </c>
      <c r="B3818" s="19">
        <v>0.14159722222222224</v>
      </c>
      <c r="C3818" s="10" t="s">
        <v>70</v>
      </c>
      <c r="D3818" s="10" t="s">
        <v>78</v>
      </c>
      <c r="E3818" s="13" t="s">
        <v>75</v>
      </c>
      <c r="F3818" s="13" t="s">
        <v>75</v>
      </c>
      <c r="J3818" s="10" t="s">
        <v>85</v>
      </c>
    </row>
    <row r="3819">
      <c r="A3819" s="10" t="s">
        <v>1096</v>
      </c>
      <c r="B3819" s="19">
        <v>0.14574074074074075</v>
      </c>
      <c r="C3819" s="10" t="s">
        <v>70</v>
      </c>
      <c r="D3819" s="10" t="s">
        <v>83</v>
      </c>
      <c r="E3819" s="13" t="s">
        <v>75</v>
      </c>
      <c r="F3819" s="13" t="s">
        <v>75</v>
      </c>
      <c r="J3819" s="10" t="s">
        <v>85</v>
      </c>
    </row>
    <row r="3820">
      <c r="A3820" s="10" t="s">
        <v>1096</v>
      </c>
      <c r="B3820" s="19">
        <v>0.14574074074074075</v>
      </c>
      <c r="C3820" s="10" t="s">
        <v>70</v>
      </c>
      <c r="D3820" s="10" t="s">
        <v>83</v>
      </c>
      <c r="E3820" s="13">
        <v>15.0</v>
      </c>
      <c r="F3820" s="13">
        <v>8.0</v>
      </c>
      <c r="J3820" s="10" t="s">
        <v>86</v>
      </c>
    </row>
    <row r="3821">
      <c r="A3821" s="10" t="s">
        <v>1098</v>
      </c>
      <c r="B3821" s="19">
        <v>0.016712962962962964</v>
      </c>
      <c r="C3821" s="10" t="s">
        <v>74</v>
      </c>
      <c r="D3821" s="10" t="s">
        <v>127</v>
      </c>
      <c r="E3821" s="13" t="s">
        <v>412</v>
      </c>
      <c r="F3821" s="13">
        <v>13.0</v>
      </c>
    </row>
    <row r="3822">
      <c r="A3822" s="10" t="s">
        <v>1098</v>
      </c>
      <c r="B3822" s="19">
        <v>0.01931712962962963</v>
      </c>
      <c r="C3822" s="10" t="s">
        <v>964</v>
      </c>
      <c r="D3822" s="10" t="s">
        <v>127</v>
      </c>
      <c r="E3822" s="13">
        <v>21.0</v>
      </c>
      <c r="F3822" s="13">
        <v>18.0</v>
      </c>
    </row>
    <row r="3823">
      <c r="A3823" s="10" t="s">
        <v>1098</v>
      </c>
      <c r="B3823" s="19">
        <v>0.02210648148148148</v>
      </c>
      <c r="C3823" s="10" t="s">
        <v>66</v>
      </c>
      <c r="D3823" s="10" t="s">
        <v>71</v>
      </c>
      <c r="E3823" s="13">
        <v>4.0</v>
      </c>
      <c r="F3823" s="13">
        <v>6.0</v>
      </c>
    </row>
    <row r="3824">
      <c r="A3824" s="10" t="s">
        <v>1098</v>
      </c>
      <c r="B3824" s="19">
        <v>0.02318287037037037</v>
      </c>
      <c r="C3824" s="10" t="s">
        <v>69</v>
      </c>
      <c r="D3824" s="10" t="s">
        <v>71</v>
      </c>
      <c r="E3824" s="13" t="s">
        <v>88</v>
      </c>
      <c r="F3824" s="13">
        <v>1.0</v>
      </c>
    </row>
    <row r="3825">
      <c r="A3825" s="10" t="s">
        <v>1098</v>
      </c>
      <c r="B3825" s="19">
        <v>0.028587962962962964</v>
      </c>
      <c r="C3825" s="10" t="s">
        <v>66</v>
      </c>
      <c r="D3825" s="10" t="s">
        <v>365</v>
      </c>
      <c r="E3825" s="13">
        <v>18.0</v>
      </c>
      <c r="F3825" s="13">
        <v>16.0</v>
      </c>
    </row>
    <row r="3826">
      <c r="A3826" s="10" t="s">
        <v>1098</v>
      </c>
      <c r="B3826" s="19">
        <v>0.04725694444444444</v>
      </c>
      <c r="C3826" s="10" t="s">
        <v>66</v>
      </c>
      <c r="D3826" s="10" t="s">
        <v>67</v>
      </c>
      <c r="E3826" s="13">
        <v>13.0</v>
      </c>
      <c r="F3826" s="13">
        <v>12.0</v>
      </c>
    </row>
    <row r="3827">
      <c r="A3827" s="10" t="s">
        <v>1098</v>
      </c>
      <c r="B3827" s="19">
        <v>0.05354166666666667</v>
      </c>
      <c r="C3827" s="10" t="s">
        <v>70</v>
      </c>
      <c r="D3827" s="10" t="s">
        <v>71</v>
      </c>
      <c r="E3827" s="13">
        <v>14.0</v>
      </c>
      <c r="F3827" s="13">
        <v>7.0</v>
      </c>
    </row>
    <row r="3828">
      <c r="A3828" s="10" t="s">
        <v>1098</v>
      </c>
      <c r="B3828" s="19">
        <v>0.054907407407407405</v>
      </c>
      <c r="C3828" s="10" t="s">
        <v>70</v>
      </c>
      <c r="D3828" s="10" t="s">
        <v>127</v>
      </c>
      <c r="E3828" s="13">
        <v>14.0</v>
      </c>
      <c r="F3828" s="13">
        <v>11.0</v>
      </c>
    </row>
    <row r="3829">
      <c r="A3829" s="10" t="s">
        <v>1098</v>
      </c>
      <c r="B3829" s="19">
        <v>0.056979166666666664</v>
      </c>
      <c r="C3829" s="10" t="s">
        <v>70</v>
      </c>
      <c r="D3829" s="10" t="s">
        <v>67</v>
      </c>
      <c r="E3829" s="13">
        <v>15.0</v>
      </c>
      <c r="F3829" s="13">
        <v>12.0</v>
      </c>
    </row>
    <row r="3830">
      <c r="A3830" s="10" t="s">
        <v>1098</v>
      </c>
      <c r="B3830" s="19">
        <v>0.05945601851851852</v>
      </c>
      <c r="C3830" s="10" t="s">
        <v>74</v>
      </c>
      <c r="D3830" s="10" t="s">
        <v>125</v>
      </c>
      <c r="E3830" s="13">
        <v>12.0</v>
      </c>
      <c r="F3830" s="13">
        <v>2.0</v>
      </c>
    </row>
    <row r="3831">
      <c r="A3831" s="10" t="s">
        <v>1098</v>
      </c>
      <c r="B3831" s="19">
        <v>0.06049768518518518</v>
      </c>
      <c r="C3831" s="10" t="s">
        <v>964</v>
      </c>
      <c r="D3831" s="10" t="s">
        <v>67</v>
      </c>
      <c r="E3831" s="13" t="s">
        <v>75</v>
      </c>
      <c r="F3831" s="13" t="s">
        <v>75</v>
      </c>
      <c r="J3831" s="10" t="s">
        <v>85</v>
      </c>
    </row>
    <row r="3832">
      <c r="A3832" s="10" t="s">
        <v>1098</v>
      </c>
      <c r="B3832" s="19">
        <v>0.06049768518518518</v>
      </c>
      <c r="C3832" s="10" t="s">
        <v>964</v>
      </c>
      <c r="D3832" s="10" t="s">
        <v>67</v>
      </c>
      <c r="E3832" s="13">
        <v>25.0</v>
      </c>
      <c r="F3832" s="13">
        <v>17.0</v>
      </c>
    </row>
    <row r="3833">
      <c r="A3833" s="10" t="s">
        <v>1098</v>
      </c>
      <c r="B3833" s="19">
        <v>0.06150462962962963</v>
      </c>
      <c r="C3833" s="10" t="s">
        <v>82</v>
      </c>
      <c r="D3833" s="10" t="s">
        <v>67</v>
      </c>
      <c r="E3833" s="13">
        <v>18.0</v>
      </c>
      <c r="F3833" s="13">
        <v>15.0</v>
      </c>
    </row>
    <row r="3834">
      <c r="A3834" s="10" t="s">
        <v>1098</v>
      </c>
      <c r="B3834" s="19">
        <v>0.06384259259259259</v>
      </c>
      <c r="C3834" s="10" t="s">
        <v>157</v>
      </c>
      <c r="D3834" s="10" t="s">
        <v>83</v>
      </c>
      <c r="E3834" s="13">
        <v>14.0</v>
      </c>
      <c r="F3834" s="13">
        <v>18.0</v>
      </c>
    </row>
    <row r="3835">
      <c r="A3835" s="10" t="s">
        <v>1098</v>
      </c>
      <c r="B3835" s="19">
        <v>0.06438657407407407</v>
      </c>
      <c r="C3835" s="10" t="s">
        <v>157</v>
      </c>
      <c r="D3835" s="10" t="s">
        <v>83</v>
      </c>
      <c r="E3835" s="13">
        <v>12.0</v>
      </c>
      <c r="F3835" s="13">
        <v>16.0</v>
      </c>
    </row>
    <row r="3836">
      <c r="A3836" s="10" t="s">
        <v>1098</v>
      </c>
      <c r="B3836" s="19">
        <v>0.06462962962962963</v>
      </c>
      <c r="C3836" s="10" t="s">
        <v>66</v>
      </c>
      <c r="D3836" s="10" t="s">
        <v>67</v>
      </c>
      <c r="E3836" s="13">
        <v>17.0</v>
      </c>
      <c r="F3836" s="13">
        <v>16.0</v>
      </c>
    </row>
    <row r="3837">
      <c r="A3837" s="10" t="s">
        <v>1098</v>
      </c>
      <c r="B3837" s="19">
        <v>0.06510416666666667</v>
      </c>
      <c r="C3837" s="10" t="s">
        <v>84</v>
      </c>
      <c r="D3837" s="10" t="s">
        <v>67</v>
      </c>
      <c r="E3837" s="13">
        <v>7.0</v>
      </c>
      <c r="F3837" s="13">
        <v>5.0</v>
      </c>
    </row>
    <row r="3838">
      <c r="A3838" s="10" t="s">
        <v>1098</v>
      </c>
      <c r="B3838" s="19">
        <v>0.06619212962962963</v>
      </c>
      <c r="C3838" s="10" t="s">
        <v>157</v>
      </c>
      <c r="D3838" s="10" t="s">
        <v>79</v>
      </c>
      <c r="E3838" s="13">
        <v>9.0</v>
      </c>
      <c r="F3838" s="13">
        <v>12.0</v>
      </c>
    </row>
    <row r="3839">
      <c r="A3839" s="10" t="s">
        <v>1098</v>
      </c>
      <c r="B3839" s="19">
        <v>0.0669212962962963</v>
      </c>
      <c r="C3839" s="10" t="s">
        <v>157</v>
      </c>
      <c r="D3839" s="10" t="s">
        <v>67</v>
      </c>
      <c r="E3839" s="13">
        <v>17.0</v>
      </c>
      <c r="F3839" s="13">
        <v>15.0</v>
      </c>
    </row>
    <row r="3840">
      <c r="A3840" s="10" t="s">
        <v>1098</v>
      </c>
      <c r="B3840" s="19">
        <v>0.06787037037037037</v>
      </c>
      <c r="C3840" s="10" t="s">
        <v>964</v>
      </c>
      <c r="D3840" s="10" t="s">
        <v>131</v>
      </c>
      <c r="E3840" s="13">
        <v>14.0</v>
      </c>
      <c r="F3840" s="13">
        <v>15.0</v>
      </c>
    </row>
    <row r="3841">
      <c r="A3841" s="10" t="s">
        <v>1098</v>
      </c>
      <c r="B3841" s="19">
        <v>0.07018518518518518</v>
      </c>
      <c r="C3841" s="10" t="s">
        <v>84</v>
      </c>
      <c r="D3841" s="10" t="s">
        <v>209</v>
      </c>
      <c r="E3841" s="13">
        <v>20.0</v>
      </c>
      <c r="F3841" s="13">
        <v>17.0</v>
      </c>
    </row>
    <row r="3842">
      <c r="A3842" s="10" t="s">
        <v>1098</v>
      </c>
      <c r="B3842" s="19">
        <v>0.07018518518518518</v>
      </c>
      <c r="C3842" s="10" t="s">
        <v>69</v>
      </c>
      <c r="D3842" s="10" t="s">
        <v>209</v>
      </c>
      <c r="E3842" s="13" t="s">
        <v>75</v>
      </c>
      <c r="F3842" s="13" t="s">
        <v>75</v>
      </c>
    </row>
    <row r="3843">
      <c r="A3843" s="10" t="s">
        <v>1098</v>
      </c>
      <c r="B3843" s="19">
        <v>0.07258101851851852</v>
      </c>
      <c r="C3843" s="10" t="s">
        <v>69</v>
      </c>
      <c r="D3843" s="10" t="s">
        <v>209</v>
      </c>
      <c r="E3843" s="13" t="s">
        <v>68</v>
      </c>
      <c r="F3843" s="13">
        <v>20.0</v>
      </c>
    </row>
    <row r="3844">
      <c r="A3844" s="10" t="s">
        <v>1098</v>
      </c>
      <c r="B3844" s="19">
        <v>0.07268518518518519</v>
      </c>
      <c r="C3844" s="10" t="s">
        <v>84</v>
      </c>
      <c r="D3844" s="10" t="s">
        <v>209</v>
      </c>
      <c r="E3844" s="13">
        <v>10.0</v>
      </c>
      <c r="F3844" s="13">
        <v>7.0</v>
      </c>
    </row>
    <row r="3845">
      <c r="A3845" s="10" t="s">
        <v>1098</v>
      </c>
      <c r="B3845" s="19">
        <v>0.07483796296296297</v>
      </c>
      <c r="C3845" s="10" t="s">
        <v>74</v>
      </c>
      <c r="D3845" s="10" t="s">
        <v>166</v>
      </c>
      <c r="E3845" s="13">
        <v>3.0</v>
      </c>
      <c r="F3845" s="13">
        <v>3.0</v>
      </c>
    </row>
    <row r="3846">
      <c r="A3846" s="10" t="s">
        <v>1098</v>
      </c>
      <c r="B3846" s="19">
        <v>0.0765162037037037</v>
      </c>
      <c r="C3846" s="10" t="s">
        <v>70</v>
      </c>
      <c r="D3846" s="10" t="s">
        <v>79</v>
      </c>
      <c r="E3846" s="13">
        <v>21.0</v>
      </c>
      <c r="F3846" s="13">
        <v>16.0</v>
      </c>
    </row>
    <row r="3847">
      <c r="A3847" s="10" t="s">
        <v>1098</v>
      </c>
      <c r="B3847" s="19">
        <v>0.0778587962962963</v>
      </c>
      <c r="C3847" s="10" t="s">
        <v>964</v>
      </c>
      <c r="D3847" s="10" t="s">
        <v>126</v>
      </c>
      <c r="E3847" s="13">
        <v>18.0</v>
      </c>
      <c r="F3847" s="13">
        <v>13.0</v>
      </c>
    </row>
    <row r="3848">
      <c r="A3848" s="10" t="s">
        <v>1098</v>
      </c>
      <c r="B3848" s="19">
        <v>0.07847222222222222</v>
      </c>
      <c r="C3848" s="10" t="s">
        <v>964</v>
      </c>
      <c r="D3848" s="10" t="s">
        <v>67</v>
      </c>
      <c r="E3848" s="13">
        <v>11.0</v>
      </c>
      <c r="F3848" s="13">
        <v>3.0</v>
      </c>
    </row>
    <row r="3849">
      <c r="A3849" s="10" t="s">
        <v>1098</v>
      </c>
      <c r="B3849" s="19">
        <v>0.07881944444444444</v>
      </c>
      <c r="C3849" s="10" t="s">
        <v>964</v>
      </c>
      <c r="D3849" s="10" t="s">
        <v>79</v>
      </c>
      <c r="E3849" s="13">
        <v>3.0</v>
      </c>
      <c r="F3849" s="13">
        <v>3.0</v>
      </c>
    </row>
    <row r="3850">
      <c r="A3850" s="10" t="s">
        <v>1098</v>
      </c>
      <c r="B3850" s="19">
        <v>0.07934027777777777</v>
      </c>
      <c r="C3850" s="10" t="s">
        <v>964</v>
      </c>
      <c r="D3850" s="10" t="s">
        <v>79</v>
      </c>
      <c r="E3850" s="13">
        <v>18.0</v>
      </c>
      <c r="F3850" s="13">
        <v>18.0</v>
      </c>
    </row>
    <row r="3851">
      <c r="A3851" s="10" t="s">
        <v>1098</v>
      </c>
      <c r="B3851" s="19">
        <v>0.08131944444444444</v>
      </c>
      <c r="C3851" s="10" t="s">
        <v>69</v>
      </c>
      <c r="D3851" s="10" t="s">
        <v>209</v>
      </c>
      <c r="E3851" s="13">
        <v>9.0</v>
      </c>
      <c r="F3851" s="13">
        <v>6.0</v>
      </c>
    </row>
    <row r="3852">
      <c r="A3852" s="10" t="s">
        <v>1098</v>
      </c>
      <c r="B3852" s="19">
        <v>0.08133101851851852</v>
      </c>
      <c r="C3852" s="10" t="s">
        <v>84</v>
      </c>
      <c r="D3852" s="10" t="s">
        <v>209</v>
      </c>
      <c r="E3852" s="13">
        <v>12.0</v>
      </c>
      <c r="F3852" s="13">
        <v>9.0</v>
      </c>
    </row>
    <row r="3853">
      <c r="A3853" s="10" t="s">
        <v>1098</v>
      </c>
      <c r="B3853" s="19">
        <v>0.08174768518518519</v>
      </c>
      <c r="C3853" s="10" t="s">
        <v>69</v>
      </c>
      <c r="D3853" s="10" t="s">
        <v>67</v>
      </c>
      <c r="E3853" s="13" t="s">
        <v>75</v>
      </c>
      <c r="F3853" s="13" t="s">
        <v>75</v>
      </c>
    </row>
    <row r="3854">
      <c r="A3854" s="10" t="s">
        <v>1098</v>
      </c>
      <c r="B3854" s="19">
        <v>0.08229166666666667</v>
      </c>
      <c r="C3854" s="10" t="s">
        <v>69</v>
      </c>
      <c r="D3854" s="10" t="s">
        <v>83</v>
      </c>
      <c r="E3854" s="13">
        <v>18.0</v>
      </c>
      <c r="F3854" s="13">
        <v>17.0</v>
      </c>
    </row>
    <row r="3855">
      <c r="A3855" s="10" t="s">
        <v>1098</v>
      </c>
      <c r="B3855" s="19">
        <v>0.0827662037037037</v>
      </c>
      <c r="C3855" s="10" t="s">
        <v>70</v>
      </c>
      <c r="D3855" s="10" t="s">
        <v>67</v>
      </c>
      <c r="E3855" s="13">
        <v>20.0</v>
      </c>
      <c r="F3855" s="13">
        <v>17.0</v>
      </c>
    </row>
    <row r="3856">
      <c r="A3856" s="10" t="s">
        <v>1098</v>
      </c>
      <c r="B3856" s="19">
        <v>0.08417824074074073</v>
      </c>
      <c r="C3856" s="10" t="s">
        <v>70</v>
      </c>
      <c r="D3856" s="10" t="s">
        <v>93</v>
      </c>
      <c r="E3856" s="13">
        <v>25.0</v>
      </c>
      <c r="F3856" s="13">
        <v>18.0</v>
      </c>
      <c r="J3856" s="10" t="s">
        <v>1112</v>
      </c>
    </row>
    <row r="3857">
      <c r="A3857" s="10" t="s">
        <v>1098</v>
      </c>
      <c r="B3857" s="19">
        <v>0.08450231481481481</v>
      </c>
      <c r="C3857" s="10" t="s">
        <v>70</v>
      </c>
      <c r="D3857" s="10" t="s">
        <v>91</v>
      </c>
      <c r="E3857" s="13">
        <v>13.0</v>
      </c>
      <c r="F3857" s="16"/>
      <c r="H3857" s="10" t="s">
        <v>1113</v>
      </c>
    </row>
    <row r="3858">
      <c r="A3858" s="10" t="s">
        <v>1098</v>
      </c>
      <c r="B3858" s="19">
        <v>0.08637731481481481</v>
      </c>
      <c r="C3858" s="10" t="s">
        <v>70</v>
      </c>
      <c r="D3858" s="10" t="s">
        <v>87</v>
      </c>
      <c r="E3858" s="13" t="s">
        <v>68</v>
      </c>
      <c r="F3858" s="13">
        <v>20.0</v>
      </c>
    </row>
    <row r="3859">
      <c r="A3859" s="10" t="s">
        <v>1098</v>
      </c>
      <c r="B3859" s="19">
        <v>0.08652777777777777</v>
      </c>
      <c r="C3859" s="10" t="s">
        <v>69</v>
      </c>
      <c r="D3859" s="10" t="s">
        <v>87</v>
      </c>
      <c r="E3859" s="13">
        <v>19.0</v>
      </c>
      <c r="F3859" s="13">
        <v>15.0</v>
      </c>
    </row>
    <row r="3860">
      <c r="A3860" s="10" t="s">
        <v>1098</v>
      </c>
      <c r="B3860" s="19">
        <v>0.08653935185185185</v>
      </c>
      <c r="C3860" s="10" t="s">
        <v>66</v>
      </c>
      <c r="D3860" s="10" t="s">
        <v>87</v>
      </c>
      <c r="E3860" s="13">
        <v>16.0</v>
      </c>
      <c r="F3860" s="13">
        <v>16.0</v>
      </c>
    </row>
    <row r="3861">
      <c r="A3861" s="10" t="s">
        <v>1098</v>
      </c>
      <c r="B3861" s="19">
        <v>0.08666666666666667</v>
      </c>
      <c r="C3861" s="10" t="s">
        <v>964</v>
      </c>
      <c r="D3861" s="10" t="s">
        <v>87</v>
      </c>
      <c r="E3861" s="13">
        <v>14.0</v>
      </c>
      <c r="F3861" s="13">
        <v>13.0</v>
      </c>
    </row>
    <row r="3862">
      <c r="A3862" s="10" t="s">
        <v>1098</v>
      </c>
      <c r="B3862" s="19">
        <v>0.08667824074074074</v>
      </c>
      <c r="C3862" s="10" t="s">
        <v>74</v>
      </c>
      <c r="D3862" s="10" t="s">
        <v>87</v>
      </c>
      <c r="E3862" s="13">
        <v>10.0</v>
      </c>
      <c r="F3862" s="13">
        <v>6.0</v>
      </c>
    </row>
    <row r="3863">
      <c r="A3863" s="10" t="s">
        <v>1098</v>
      </c>
      <c r="B3863" s="19">
        <v>0.08668981481481482</v>
      </c>
      <c r="C3863" s="10" t="s">
        <v>82</v>
      </c>
      <c r="D3863" s="10" t="s">
        <v>87</v>
      </c>
      <c r="E3863" s="13">
        <v>13.0</v>
      </c>
      <c r="F3863" s="13">
        <v>12.0</v>
      </c>
    </row>
    <row r="3864">
      <c r="A3864" s="10" t="s">
        <v>1098</v>
      </c>
      <c r="B3864" s="19">
        <v>0.08684027777777778</v>
      </c>
      <c r="C3864" s="10" t="s">
        <v>84</v>
      </c>
      <c r="D3864" s="10" t="s">
        <v>87</v>
      </c>
      <c r="E3864" s="13">
        <v>9.0</v>
      </c>
      <c r="F3864" s="13">
        <v>7.0</v>
      </c>
    </row>
    <row r="3865">
      <c r="A3865" s="10" t="s">
        <v>1098</v>
      </c>
      <c r="B3865" s="19">
        <v>0.08748842592592593</v>
      </c>
      <c r="C3865" s="10" t="s">
        <v>70</v>
      </c>
      <c r="D3865" s="10" t="s">
        <v>93</v>
      </c>
      <c r="E3865" s="13" t="s">
        <v>88</v>
      </c>
      <c r="F3865" s="13">
        <v>1.0</v>
      </c>
      <c r="J3865" s="10" t="s">
        <v>1114</v>
      </c>
    </row>
    <row r="3866">
      <c r="A3866" s="10" t="s">
        <v>1098</v>
      </c>
      <c r="B3866" s="19">
        <v>0.08774305555555556</v>
      </c>
      <c r="C3866" s="10" t="s">
        <v>70</v>
      </c>
      <c r="D3866" s="10" t="s">
        <v>93</v>
      </c>
      <c r="E3866" s="13">
        <v>15.0</v>
      </c>
      <c r="F3866" s="13">
        <v>8.0</v>
      </c>
      <c r="J3866" s="10" t="s">
        <v>1114</v>
      </c>
    </row>
    <row r="3867">
      <c r="A3867" s="10" t="s">
        <v>1098</v>
      </c>
      <c r="B3867" s="19">
        <v>0.08783564814814815</v>
      </c>
      <c r="C3867" s="10" t="s">
        <v>70</v>
      </c>
      <c r="D3867" s="10" t="s">
        <v>91</v>
      </c>
      <c r="E3867" s="13">
        <v>7.0</v>
      </c>
      <c r="F3867" s="16"/>
      <c r="H3867" s="10" t="s">
        <v>1115</v>
      </c>
    </row>
    <row r="3868">
      <c r="A3868" s="10" t="s">
        <v>1098</v>
      </c>
      <c r="B3868" s="19">
        <v>0.08836805555555556</v>
      </c>
      <c r="C3868" s="10" t="s">
        <v>70</v>
      </c>
      <c r="D3868" s="10" t="s">
        <v>93</v>
      </c>
      <c r="E3868" s="13">
        <v>9.0</v>
      </c>
      <c r="F3868" s="13">
        <v>2.0</v>
      </c>
      <c r="J3868" s="10" t="s">
        <v>1116</v>
      </c>
    </row>
    <row r="3869">
      <c r="A3869" s="10" t="s">
        <v>1098</v>
      </c>
      <c r="B3869" s="19">
        <v>0.08925925925925926</v>
      </c>
      <c r="C3869" s="10" t="s">
        <v>69</v>
      </c>
      <c r="D3869" s="10" t="s">
        <v>89</v>
      </c>
      <c r="E3869" s="13">
        <v>14.0</v>
      </c>
      <c r="F3869" s="13">
        <v>7.0</v>
      </c>
      <c r="J3869" s="10" t="s">
        <v>1117</v>
      </c>
    </row>
    <row r="3870">
      <c r="A3870" s="10" t="s">
        <v>1098</v>
      </c>
      <c r="B3870" s="19">
        <v>0.08935185185185185</v>
      </c>
      <c r="C3870" s="10" t="s">
        <v>69</v>
      </c>
      <c r="D3870" s="10" t="s">
        <v>91</v>
      </c>
      <c r="E3870" s="13">
        <v>11.0</v>
      </c>
      <c r="F3870" s="16"/>
      <c r="H3870" s="10" t="s">
        <v>1118</v>
      </c>
    </row>
    <row r="3871">
      <c r="A3871" s="10" t="s">
        <v>1098</v>
      </c>
      <c r="B3871" s="19">
        <v>0.08986111111111111</v>
      </c>
      <c r="C3871" s="10" t="s">
        <v>69</v>
      </c>
      <c r="D3871" s="10" t="s">
        <v>91</v>
      </c>
      <c r="E3871" s="13">
        <v>11.0</v>
      </c>
      <c r="F3871" s="16"/>
      <c r="H3871" s="10" t="s">
        <v>1119</v>
      </c>
      <c r="J3871" s="10" t="s">
        <v>1120</v>
      </c>
    </row>
    <row r="3872">
      <c r="A3872" s="10" t="s">
        <v>1098</v>
      </c>
      <c r="B3872" s="19">
        <v>0.09049768518518518</v>
      </c>
      <c r="C3872" s="10" t="s">
        <v>66</v>
      </c>
      <c r="D3872" s="10" t="s">
        <v>89</v>
      </c>
      <c r="E3872" s="13">
        <v>13.0</v>
      </c>
      <c r="F3872" s="13">
        <v>6.0</v>
      </c>
      <c r="J3872" s="10" t="s">
        <v>1121</v>
      </c>
    </row>
    <row r="3873">
      <c r="A3873" s="10" t="s">
        <v>1098</v>
      </c>
      <c r="B3873" s="19">
        <v>0.09194444444444444</v>
      </c>
      <c r="C3873" s="10" t="s">
        <v>66</v>
      </c>
      <c r="D3873" s="10" t="s">
        <v>89</v>
      </c>
      <c r="E3873" s="13">
        <v>12.0</v>
      </c>
      <c r="F3873" s="13">
        <v>5.0</v>
      </c>
      <c r="J3873" s="10" t="s">
        <v>1121</v>
      </c>
    </row>
    <row r="3874">
      <c r="A3874" s="10" t="s">
        <v>1098</v>
      </c>
      <c r="B3874" s="19">
        <v>0.09063657407407408</v>
      </c>
      <c r="C3874" s="10" t="s">
        <v>66</v>
      </c>
      <c r="D3874" s="10" t="s">
        <v>91</v>
      </c>
      <c r="E3874" s="13">
        <v>5.0</v>
      </c>
      <c r="F3874" s="16"/>
      <c r="H3874" s="10" t="s">
        <v>1122</v>
      </c>
    </row>
    <row r="3875">
      <c r="A3875" s="10" t="s">
        <v>1098</v>
      </c>
      <c r="B3875" s="19">
        <v>0.09116898148148148</v>
      </c>
      <c r="C3875" s="10" t="s">
        <v>70</v>
      </c>
      <c r="D3875" s="10" t="s">
        <v>584</v>
      </c>
      <c r="E3875" s="13" t="s">
        <v>88</v>
      </c>
      <c r="F3875" s="13">
        <v>1.0</v>
      </c>
    </row>
    <row r="3876">
      <c r="A3876" s="10" t="s">
        <v>1098</v>
      </c>
      <c r="B3876" s="19">
        <v>0.09173611111111112</v>
      </c>
      <c r="C3876" s="10" t="s">
        <v>964</v>
      </c>
      <c r="D3876" s="10" t="s">
        <v>584</v>
      </c>
      <c r="E3876" s="13">
        <v>17.0</v>
      </c>
      <c r="F3876" s="13">
        <v>17.0</v>
      </c>
    </row>
    <row r="3877">
      <c r="A3877" s="10" t="s">
        <v>1098</v>
      </c>
      <c r="B3877" s="19">
        <v>0.09378472222222223</v>
      </c>
      <c r="C3877" s="10" t="s">
        <v>74</v>
      </c>
      <c r="D3877" s="10" t="s">
        <v>93</v>
      </c>
      <c r="E3877" s="13" t="s">
        <v>75</v>
      </c>
      <c r="F3877" s="13" t="s">
        <v>75</v>
      </c>
      <c r="J3877" s="10" t="s">
        <v>1123</v>
      </c>
    </row>
    <row r="3878">
      <c r="A3878" s="10" t="s">
        <v>1098</v>
      </c>
      <c r="B3878" s="19">
        <v>0.09398148148148149</v>
      </c>
      <c r="C3878" s="10" t="s">
        <v>74</v>
      </c>
      <c r="D3878" s="10" t="s">
        <v>91</v>
      </c>
      <c r="E3878" s="13">
        <v>17.0</v>
      </c>
      <c r="F3878" s="16"/>
      <c r="H3878" s="10" t="s">
        <v>1124</v>
      </c>
    </row>
    <row r="3879">
      <c r="A3879" s="10" t="s">
        <v>1098</v>
      </c>
      <c r="B3879" s="19">
        <v>0.09483796296296296</v>
      </c>
      <c r="C3879" s="10" t="s">
        <v>74</v>
      </c>
      <c r="D3879" s="10" t="s">
        <v>125</v>
      </c>
      <c r="E3879" s="13">
        <v>18.0</v>
      </c>
      <c r="F3879" s="13">
        <v>8.0</v>
      </c>
    </row>
    <row r="3880">
      <c r="A3880" s="10" t="s">
        <v>1098</v>
      </c>
      <c r="B3880" s="19">
        <v>0.09576388888888888</v>
      </c>
      <c r="C3880" s="10" t="s">
        <v>84</v>
      </c>
      <c r="D3880" s="10" t="s">
        <v>209</v>
      </c>
      <c r="E3880" s="13">
        <v>8.0</v>
      </c>
      <c r="F3880" s="13">
        <v>5.0</v>
      </c>
      <c r="J3880" s="10" t="s">
        <v>85</v>
      </c>
    </row>
    <row r="3881">
      <c r="A3881" s="10" t="s">
        <v>1098</v>
      </c>
      <c r="B3881" s="19">
        <v>0.09606481481481481</v>
      </c>
      <c r="C3881" s="10" t="s">
        <v>84</v>
      </c>
      <c r="D3881" s="10" t="s">
        <v>209</v>
      </c>
      <c r="E3881" s="13">
        <v>17.0</v>
      </c>
      <c r="F3881" s="13">
        <v>14.0</v>
      </c>
    </row>
    <row r="3882">
      <c r="A3882" s="10" t="s">
        <v>1098</v>
      </c>
      <c r="B3882" s="19">
        <v>0.09616898148148148</v>
      </c>
      <c r="C3882" s="10" t="s">
        <v>74</v>
      </c>
      <c r="D3882" s="10" t="s">
        <v>91</v>
      </c>
      <c r="E3882" s="13">
        <v>1.0</v>
      </c>
      <c r="F3882" s="16"/>
      <c r="H3882" s="10" t="s">
        <v>1125</v>
      </c>
      <c r="J3882" s="10" t="s">
        <v>1126</v>
      </c>
    </row>
    <row r="3883">
      <c r="A3883" s="10" t="s">
        <v>1098</v>
      </c>
      <c r="B3883" s="19">
        <v>0.09694444444444444</v>
      </c>
      <c r="C3883" s="10" t="s">
        <v>70</v>
      </c>
      <c r="D3883" s="10" t="s">
        <v>93</v>
      </c>
      <c r="E3883" s="13">
        <v>25.0</v>
      </c>
      <c r="F3883" s="13">
        <v>18.0</v>
      </c>
      <c r="J3883" s="10" t="s">
        <v>1116</v>
      </c>
    </row>
    <row r="3884">
      <c r="A3884" s="10" t="s">
        <v>1098</v>
      </c>
      <c r="B3884" s="19">
        <v>0.09696759259259259</v>
      </c>
      <c r="C3884" s="10" t="s">
        <v>70</v>
      </c>
      <c r="D3884" s="10" t="s">
        <v>93</v>
      </c>
      <c r="E3884" s="13">
        <v>15.0</v>
      </c>
      <c r="F3884" s="13">
        <v>8.0</v>
      </c>
      <c r="J3884" s="10" t="s">
        <v>1116</v>
      </c>
    </row>
    <row r="3885">
      <c r="A3885" s="10" t="s">
        <v>1098</v>
      </c>
      <c r="B3885" s="19">
        <v>0.0972800925925926</v>
      </c>
      <c r="C3885" s="10" t="s">
        <v>70</v>
      </c>
      <c r="D3885" s="10" t="s">
        <v>91</v>
      </c>
      <c r="E3885" s="13">
        <v>9.0</v>
      </c>
      <c r="F3885" s="16"/>
      <c r="H3885" s="10" t="s">
        <v>1127</v>
      </c>
    </row>
    <row r="3886">
      <c r="A3886" s="10" t="s">
        <v>1098</v>
      </c>
      <c r="B3886" s="19">
        <v>0.09825231481481482</v>
      </c>
      <c r="C3886" s="10" t="s">
        <v>70</v>
      </c>
      <c r="D3886" s="10" t="s">
        <v>93</v>
      </c>
      <c r="E3886" s="13">
        <v>22.0</v>
      </c>
      <c r="F3886" s="13">
        <v>15.0</v>
      </c>
      <c r="J3886" s="10" t="s">
        <v>1116</v>
      </c>
    </row>
    <row r="3887">
      <c r="A3887" s="10" t="s">
        <v>1098</v>
      </c>
      <c r="B3887" s="19">
        <v>0.09819444444444445</v>
      </c>
      <c r="C3887" s="10" t="s">
        <v>70</v>
      </c>
      <c r="D3887" s="10" t="s">
        <v>93</v>
      </c>
      <c r="E3887" s="13">
        <v>9.0</v>
      </c>
      <c r="F3887" s="13">
        <v>2.0</v>
      </c>
      <c r="J3887" s="10" t="s">
        <v>1116</v>
      </c>
    </row>
    <row r="3888">
      <c r="A3888" s="10" t="s">
        <v>1098</v>
      </c>
      <c r="B3888" s="19">
        <v>0.09841435185185185</v>
      </c>
      <c r="C3888" s="10" t="s">
        <v>70</v>
      </c>
      <c r="D3888" s="10" t="s">
        <v>91</v>
      </c>
      <c r="E3888" s="13">
        <v>10.0</v>
      </c>
      <c r="F3888" s="16"/>
      <c r="H3888" s="10" t="s">
        <v>1128</v>
      </c>
    </row>
    <row r="3889">
      <c r="A3889" s="10" t="s">
        <v>1098</v>
      </c>
      <c r="B3889" s="19">
        <v>0.09872685185185186</v>
      </c>
      <c r="C3889" s="10" t="s">
        <v>69</v>
      </c>
      <c r="D3889" s="10" t="s">
        <v>89</v>
      </c>
      <c r="E3889" s="13">
        <v>16.0</v>
      </c>
      <c r="F3889" s="13">
        <v>9.0</v>
      </c>
      <c r="J3889" s="10" t="s">
        <v>1117</v>
      </c>
    </row>
    <row r="3890">
      <c r="A3890" s="10" t="s">
        <v>1098</v>
      </c>
      <c r="B3890" s="19">
        <v>0.09883101851851851</v>
      </c>
      <c r="C3890" s="10" t="s">
        <v>69</v>
      </c>
      <c r="D3890" s="10" t="s">
        <v>91</v>
      </c>
      <c r="E3890" s="13">
        <v>5.0</v>
      </c>
      <c r="F3890" s="16"/>
      <c r="H3890" s="10" t="s">
        <v>1122</v>
      </c>
    </row>
    <row r="3891">
      <c r="A3891" s="10" t="s">
        <v>1098</v>
      </c>
      <c r="B3891" s="19">
        <v>0.0992013888888889</v>
      </c>
      <c r="C3891" s="10" t="s">
        <v>69</v>
      </c>
      <c r="D3891" s="10" t="s">
        <v>89</v>
      </c>
      <c r="E3891" s="13">
        <v>18.0</v>
      </c>
      <c r="F3891" s="13">
        <v>11.0</v>
      </c>
      <c r="J3891" s="10" t="s">
        <v>1129</v>
      </c>
    </row>
    <row r="3892">
      <c r="A3892" s="10" t="s">
        <v>1098</v>
      </c>
      <c r="B3892" s="19">
        <v>0.09930555555555555</v>
      </c>
      <c r="C3892" s="10" t="s">
        <v>69</v>
      </c>
      <c r="D3892" s="10" t="s">
        <v>91</v>
      </c>
      <c r="E3892" s="13">
        <v>15.0</v>
      </c>
      <c r="F3892" s="16"/>
      <c r="H3892" s="10" t="s">
        <v>1130</v>
      </c>
    </row>
    <row r="3893">
      <c r="A3893" s="10" t="s">
        <v>1098</v>
      </c>
      <c r="B3893" s="19">
        <v>0.09974537037037037</v>
      </c>
      <c r="C3893" s="10" t="s">
        <v>964</v>
      </c>
      <c r="D3893" s="10" t="s">
        <v>91</v>
      </c>
      <c r="E3893" s="13">
        <v>12.0</v>
      </c>
      <c r="F3893" s="16"/>
      <c r="H3893" s="10" t="s">
        <v>1131</v>
      </c>
      <c r="J3893" s="10" t="s">
        <v>263</v>
      </c>
    </row>
    <row r="3894">
      <c r="A3894" s="10" t="s">
        <v>1098</v>
      </c>
      <c r="B3894" s="19">
        <v>0.10021990740740741</v>
      </c>
      <c r="C3894" s="10" t="s">
        <v>66</v>
      </c>
      <c r="D3894" s="10" t="s">
        <v>93</v>
      </c>
      <c r="E3894" s="13" t="s">
        <v>75</v>
      </c>
      <c r="F3894" s="13" t="s">
        <v>75</v>
      </c>
      <c r="J3894" s="10" t="s">
        <v>1132</v>
      </c>
    </row>
    <row r="3895">
      <c r="A3895" s="10" t="s">
        <v>1098</v>
      </c>
      <c r="B3895" s="19">
        <v>0.10021990740740741</v>
      </c>
      <c r="C3895" s="10" t="s">
        <v>66</v>
      </c>
      <c r="D3895" s="10" t="s">
        <v>93</v>
      </c>
      <c r="E3895" s="13" t="s">
        <v>68</v>
      </c>
      <c r="F3895" s="13">
        <v>20.0</v>
      </c>
      <c r="J3895" s="10" t="s">
        <v>1132</v>
      </c>
    </row>
    <row r="3896">
      <c r="A3896" s="10" t="s">
        <v>1098</v>
      </c>
      <c r="B3896" s="19">
        <v>0.10037037037037037</v>
      </c>
      <c r="C3896" s="10" t="s">
        <v>66</v>
      </c>
      <c r="D3896" s="10" t="s">
        <v>91</v>
      </c>
      <c r="E3896" s="13">
        <v>8.0</v>
      </c>
      <c r="F3896" s="16"/>
      <c r="H3896" s="10" t="s">
        <v>1133</v>
      </c>
      <c r="J3896" s="10" t="s">
        <v>1134</v>
      </c>
    </row>
    <row r="3897">
      <c r="A3897" s="10" t="s">
        <v>1098</v>
      </c>
      <c r="B3897" s="19">
        <v>0.10190972222222222</v>
      </c>
      <c r="C3897" s="10" t="s">
        <v>66</v>
      </c>
      <c r="D3897" s="10" t="s">
        <v>91</v>
      </c>
      <c r="E3897" s="13">
        <v>9.0</v>
      </c>
      <c r="F3897" s="16"/>
      <c r="H3897" s="10" t="s">
        <v>1135</v>
      </c>
      <c r="J3897" s="10" t="s">
        <v>1136</v>
      </c>
    </row>
    <row r="3898">
      <c r="A3898" s="10" t="s">
        <v>1098</v>
      </c>
      <c r="B3898" s="19">
        <v>0.10203703703703704</v>
      </c>
      <c r="C3898" s="10" t="s">
        <v>964</v>
      </c>
      <c r="D3898" s="10" t="s">
        <v>93</v>
      </c>
      <c r="E3898" s="13" t="s">
        <v>75</v>
      </c>
      <c r="F3898" s="13" t="s">
        <v>75</v>
      </c>
      <c r="J3898" s="10" t="s">
        <v>720</v>
      </c>
    </row>
    <row r="3899">
      <c r="A3899" s="10" t="s">
        <v>1098</v>
      </c>
      <c r="B3899" s="19">
        <v>0.10305555555555555</v>
      </c>
      <c r="C3899" s="10" t="s">
        <v>82</v>
      </c>
      <c r="D3899" s="10" t="s">
        <v>89</v>
      </c>
      <c r="E3899" s="13">
        <v>23.0</v>
      </c>
      <c r="F3899" s="13">
        <v>15.0</v>
      </c>
      <c r="J3899" s="10" t="s">
        <v>1137</v>
      </c>
    </row>
    <row r="3900">
      <c r="A3900" s="10" t="s">
        <v>1098</v>
      </c>
      <c r="B3900" s="19">
        <v>0.1031712962962963</v>
      </c>
      <c r="C3900" s="10" t="s">
        <v>82</v>
      </c>
      <c r="D3900" s="10" t="s">
        <v>91</v>
      </c>
      <c r="E3900" s="13">
        <v>9.0</v>
      </c>
      <c r="F3900" s="16"/>
      <c r="H3900" s="10" t="s">
        <v>1138</v>
      </c>
      <c r="I3900" s="10">
        <v>1.0</v>
      </c>
      <c r="J3900" s="10" t="s">
        <v>1139</v>
      </c>
    </row>
    <row r="3901">
      <c r="A3901" s="10" t="s">
        <v>1098</v>
      </c>
      <c r="B3901" s="19">
        <v>0.10412037037037038</v>
      </c>
      <c r="C3901" s="10" t="s">
        <v>74</v>
      </c>
      <c r="D3901" s="10" t="s">
        <v>93</v>
      </c>
      <c r="E3901" s="13" t="s">
        <v>75</v>
      </c>
      <c r="F3901" s="13" t="s">
        <v>75</v>
      </c>
      <c r="J3901" s="10" t="s">
        <v>1123</v>
      </c>
    </row>
    <row r="3902">
      <c r="A3902" s="10" t="s">
        <v>1098</v>
      </c>
      <c r="B3902" s="19">
        <v>0.10428240740740741</v>
      </c>
      <c r="C3902" s="10" t="s">
        <v>74</v>
      </c>
      <c r="D3902" s="10" t="s">
        <v>91</v>
      </c>
      <c r="E3902" s="13">
        <v>17.0</v>
      </c>
      <c r="F3902" s="16"/>
      <c r="H3902" s="10" t="s">
        <v>1124</v>
      </c>
      <c r="I3902" s="10">
        <v>1.0</v>
      </c>
      <c r="J3902" s="10" t="s">
        <v>1140</v>
      </c>
    </row>
    <row r="3903">
      <c r="A3903" s="10" t="s">
        <v>1098</v>
      </c>
      <c r="B3903" s="19">
        <v>0.10479166666666667</v>
      </c>
      <c r="C3903" s="10" t="s">
        <v>66</v>
      </c>
      <c r="D3903" s="10" t="s">
        <v>83</v>
      </c>
      <c r="E3903" s="13">
        <v>14.0</v>
      </c>
      <c r="F3903" s="13">
        <v>9.0</v>
      </c>
    </row>
    <row r="3904">
      <c r="A3904" s="10" t="s">
        <v>1098</v>
      </c>
      <c r="B3904" s="19">
        <v>0.10615740740740741</v>
      </c>
      <c r="C3904" s="10" t="s">
        <v>157</v>
      </c>
      <c r="D3904" s="10" t="s">
        <v>209</v>
      </c>
      <c r="E3904" s="13">
        <v>3.0</v>
      </c>
      <c r="F3904" s="13">
        <v>6.0</v>
      </c>
    </row>
    <row r="3905">
      <c r="A3905" s="10" t="s">
        <v>1098</v>
      </c>
      <c r="B3905" s="19">
        <v>0.10672453703703703</v>
      </c>
      <c r="C3905" s="10" t="s">
        <v>964</v>
      </c>
      <c r="D3905" s="10" t="s">
        <v>120</v>
      </c>
      <c r="E3905" s="13">
        <v>10.0</v>
      </c>
      <c r="F3905" s="16"/>
      <c r="H3905" s="10" t="s">
        <v>1141</v>
      </c>
      <c r="J3905" s="10" t="s">
        <v>1142</v>
      </c>
    </row>
    <row r="3906">
      <c r="A3906" s="10" t="s">
        <v>1098</v>
      </c>
      <c r="B3906" s="19">
        <v>0.1070949074074074</v>
      </c>
      <c r="C3906" s="10" t="s">
        <v>84</v>
      </c>
      <c r="D3906" s="10" t="s">
        <v>67</v>
      </c>
      <c r="E3906" s="13">
        <v>5.0</v>
      </c>
      <c r="F3906" s="13">
        <v>3.0</v>
      </c>
    </row>
    <row r="3907">
      <c r="A3907" s="10" t="s">
        <v>1098</v>
      </c>
      <c r="B3907" s="19">
        <v>0.10752314814814815</v>
      </c>
      <c r="C3907" s="10" t="s">
        <v>964</v>
      </c>
      <c r="D3907" s="10" t="s">
        <v>130</v>
      </c>
      <c r="E3907" s="13">
        <v>5.0</v>
      </c>
      <c r="F3907" s="13">
        <v>6.0</v>
      </c>
    </row>
    <row r="3908">
      <c r="A3908" s="10" t="s">
        <v>1098</v>
      </c>
      <c r="B3908" s="19">
        <v>0.10800925925925926</v>
      </c>
      <c r="C3908" s="10" t="s">
        <v>84</v>
      </c>
      <c r="D3908" s="10" t="s">
        <v>83</v>
      </c>
      <c r="E3908" s="13">
        <v>17.0</v>
      </c>
      <c r="F3908" s="16"/>
    </row>
    <row r="3909">
      <c r="A3909" s="10" t="s">
        <v>1098</v>
      </c>
      <c r="B3909" s="19">
        <v>0.10958333333333334</v>
      </c>
      <c r="C3909" s="10" t="s">
        <v>69</v>
      </c>
      <c r="D3909" s="10" t="s">
        <v>126</v>
      </c>
      <c r="E3909" s="13">
        <v>23.0</v>
      </c>
      <c r="F3909" s="13">
        <v>19.0</v>
      </c>
    </row>
    <row r="3910">
      <c r="A3910" s="10" t="s">
        <v>1098</v>
      </c>
      <c r="B3910" s="19">
        <v>0.11025462962962963</v>
      </c>
      <c r="C3910" s="10" t="s">
        <v>157</v>
      </c>
      <c r="D3910" s="10" t="s">
        <v>67</v>
      </c>
      <c r="E3910" s="13">
        <v>18.0</v>
      </c>
      <c r="F3910" s="13">
        <v>16.0</v>
      </c>
    </row>
    <row r="3911">
      <c r="A3911" s="10" t="s">
        <v>1098</v>
      </c>
      <c r="B3911" s="19">
        <v>0.11383101851851851</v>
      </c>
      <c r="C3911" s="10" t="s">
        <v>964</v>
      </c>
      <c r="D3911" s="10" t="s">
        <v>125</v>
      </c>
      <c r="E3911" s="13">
        <v>27.0</v>
      </c>
      <c r="F3911" s="13">
        <v>16.0</v>
      </c>
      <c r="J3911" s="10" t="s">
        <v>953</v>
      </c>
    </row>
    <row r="3912">
      <c r="A3912" s="10" t="s">
        <v>1098</v>
      </c>
      <c r="B3912" s="19">
        <v>0.11385416666666667</v>
      </c>
      <c r="C3912" s="10" t="s">
        <v>66</v>
      </c>
      <c r="D3912" s="10" t="s">
        <v>125</v>
      </c>
      <c r="E3912" s="13">
        <v>26.0</v>
      </c>
      <c r="F3912" s="13">
        <v>16.0</v>
      </c>
      <c r="J3912" s="10" t="s">
        <v>953</v>
      </c>
    </row>
    <row r="3913">
      <c r="A3913" s="10" t="s">
        <v>1098</v>
      </c>
      <c r="B3913" s="19">
        <v>0.11386574074074074</v>
      </c>
      <c r="C3913" s="10" t="s">
        <v>69</v>
      </c>
      <c r="D3913" s="10" t="s">
        <v>125</v>
      </c>
      <c r="E3913" s="13">
        <v>19.0</v>
      </c>
      <c r="F3913" s="13">
        <v>5.0</v>
      </c>
      <c r="J3913" s="10" t="s">
        <v>953</v>
      </c>
    </row>
    <row r="3914">
      <c r="A3914" s="10" t="s">
        <v>1098</v>
      </c>
      <c r="B3914" s="19">
        <v>0.11388888888888889</v>
      </c>
      <c r="C3914" s="10" t="s">
        <v>84</v>
      </c>
      <c r="D3914" s="10" t="s">
        <v>125</v>
      </c>
      <c r="E3914" s="13">
        <v>15.0</v>
      </c>
      <c r="F3914" s="13">
        <v>13.0</v>
      </c>
      <c r="J3914" s="10" t="s">
        <v>953</v>
      </c>
    </row>
    <row r="3915">
      <c r="A3915" s="10" t="s">
        <v>1098</v>
      </c>
      <c r="B3915" s="19">
        <v>0.11388888888888889</v>
      </c>
      <c r="C3915" s="10" t="s">
        <v>82</v>
      </c>
      <c r="D3915" s="10" t="s">
        <v>125</v>
      </c>
      <c r="E3915" s="13">
        <v>14.0</v>
      </c>
      <c r="F3915" s="13">
        <v>3.0</v>
      </c>
      <c r="J3915" s="10" t="s">
        <v>953</v>
      </c>
    </row>
    <row r="3916">
      <c r="A3916" s="10" t="s">
        <v>1098</v>
      </c>
      <c r="B3916" s="19">
        <v>0.11391203703703703</v>
      </c>
      <c r="C3916" s="10" t="s">
        <v>74</v>
      </c>
      <c r="D3916" s="10" t="s">
        <v>125</v>
      </c>
      <c r="E3916" s="13">
        <v>38.0</v>
      </c>
      <c r="F3916" s="13">
        <v>18.0</v>
      </c>
      <c r="J3916" s="10" t="s">
        <v>953</v>
      </c>
    </row>
    <row r="3917">
      <c r="A3917" s="10" t="s">
        <v>1098</v>
      </c>
      <c r="B3917" s="19">
        <v>0.11394675925925926</v>
      </c>
      <c r="C3917" s="10" t="s">
        <v>70</v>
      </c>
      <c r="D3917" s="10" t="s">
        <v>125</v>
      </c>
      <c r="E3917" s="13">
        <v>24.0</v>
      </c>
      <c r="F3917" s="13">
        <v>7.0</v>
      </c>
      <c r="J3917" s="10" t="s">
        <v>953</v>
      </c>
    </row>
    <row r="3918">
      <c r="A3918" s="10" t="s">
        <v>1098</v>
      </c>
      <c r="B3918" s="19">
        <v>0.12131944444444444</v>
      </c>
      <c r="C3918" s="10" t="s">
        <v>74</v>
      </c>
      <c r="D3918" s="10" t="s">
        <v>87</v>
      </c>
      <c r="E3918" s="13">
        <v>21.0</v>
      </c>
      <c r="F3918" s="13">
        <v>17.0</v>
      </c>
    </row>
    <row r="3919">
      <c r="A3919" s="10" t="s">
        <v>1098</v>
      </c>
      <c r="B3919" s="19">
        <v>0.12143518518518519</v>
      </c>
      <c r="C3919" s="10" t="s">
        <v>70</v>
      </c>
      <c r="D3919" s="10" t="s">
        <v>87</v>
      </c>
      <c r="E3919" s="13">
        <v>19.0</v>
      </c>
      <c r="F3919" s="13">
        <v>15.0</v>
      </c>
    </row>
    <row r="3920">
      <c r="A3920" s="10" t="s">
        <v>1098</v>
      </c>
      <c r="B3920" s="19">
        <v>0.12143518518518519</v>
      </c>
      <c r="C3920" s="10" t="s">
        <v>66</v>
      </c>
      <c r="D3920" s="10" t="s">
        <v>87</v>
      </c>
      <c r="E3920" s="13">
        <v>16.0</v>
      </c>
      <c r="F3920" s="13">
        <v>16.0</v>
      </c>
    </row>
    <row r="3921">
      <c r="A3921" s="10" t="s">
        <v>1098</v>
      </c>
      <c r="B3921" s="19">
        <v>0.12149305555555556</v>
      </c>
      <c r="C3921" s="10" t="s">
        <v>964</v>
      </c>
      <c r="D3921" s="10" t="s">
        <v>87</v>
      </c>
      <c r="E3921" s="13">
        <v>17.0</v>
      </c>
      <c r="F3921" s="13">
        <v>16.0</v>
      </c>
    </row>
    <row r="3922">
      <c r="A3922" s="10" t="s">
        <v>1098</v>
      </c>
      <c r="B3922" s="19">
        <v>0.12150462962962963</v>
      </c>
      <c r="C3922" s="10" t="s">
        <v>84</v>
      </c>
      <c r="D3922" s="10" t="s">
        <v>87</v>
      </c>
      <c r="E3922" s="13">
        <v>15.0</v>
      </c>
      <c r="F3922" s="13">
        <v>13.0</v>
      </c>
    </row>
    <row r="3923">
      <c r="A3923" s="10" t="s">
        <v>1098</v>
      </c>
      <c r="B3923" s="19">
        <v>0.12212962962962963</v>
      </c>
      <c r="C3923" s="10" t="s">
        <v>82</v>
      </c>
      <c r="D3923" s="10" t="s">
        <v>87</v>
      </c>
      <c r="E3923" s="13">
        <v>13.0</v>
      </c>
      <c r="F3923" s="13">
        <v>12.0</v>
      </c>
    </row>
    <row r="3924">
      <c r="A3924" s="10" t="s">
        <v>1098</v>
      </c>
      <c r="B3924" s="19">
        <v>0.1222337962962963</v>
      </c>
      <c r="C3924" s="10" t="s">
        <v>69</v>
      </c>
      <c r="D3924" s="10" t="s">
        <v>87</v>
      </c>
      <c r="E3924" s="13">
        <v>9.0</v>
      </c>
      <c r="F3924" s="13">
        <v>5.0</v>
      </c>
    </row>
    <row r="3925">
      <c r="A3925" s="10" t="s">
        <v>1098</v>
      </c>
      <c r="B3925" s="19">
        <v>0.12539351851851852</v>
      </c>
      <c r="C3925" s="10" t="s">
        <v>70</v>
      </c>
      <c r="D3925" s="10" t="s">
        <v>78</v>
      </c>
      <c r="E3925" s="13" t="s">
        <v>75</v>
      </c>
      <c r="F3925" s="13" t="s">
        <v>75</v>
      </c>
      <c r="J3925" s="10" t="s">
        <v>160</v>
      </c>
    </row>
    <row r="3926">
      <c r="A3926" s="10" t="s">
        <v>1098</v>
      </c>
      <c r="B3926" s="19">
        <v>0.12539351851851852</v>
      </c>
      <c r="C3926" s="10" t="s">
        <v>70</v>
      </c>
      <c r="D3926" s="10" t="s">
        <v>78</v>
      </c>
      <c r="E3926" s="13">
        <v>22.0</v>
      </c>
      <c r="F3926" s="13">
        <v>16.0</v>
      </c>
    </row>
    <row r="3927">
      <c r="A3927" s="10" t="s">
        <v>1098</v>
      </c>
      <c r="B3927" s="19">
        <v>0.12608796296296296</v>
      </c>
      <c r="C3927" s="10" t="s">
        <v>70</v>
      </c>
      <c r="D3927" s="10" t="s">
        <v>78</v>
      </c>
      <c r="E3927" s="13" t="s">
        <v>75</v>
      </c>
      <c r="F3927" s="13" t="s">
        <v>75</v>
      </c>
      <c r="J3927" s="10" t="s">
        <v>160</v>
      </c>
    </row>
    <row r="3928">
      <c r="A3928" s="10" t="s">
        <v>1098</v>
      </c>
      <c r="B3928" s="19">
        <v>0.12608796296296296</v>
      </c>
      <c r="C3928" s="10" t="s">
        <v>70</v>
      </c>
      <c r="D3928" s="10" t="s">
        <v>78</v>
      </c>
      <c r="E3928" s="13">
        <v>12.0</v>
      </c>
      <c r="F3928" s="13">
        <v>5.0</v>
      </c>
    </row>
    <row r="3929">
      <c r="A3929" s="10" t="s">
        <v>1098</v>
      </c>
      <c r="B3929" s="19">
        <v>0.12672453703703704</v>
      </c>
      <c r="C3929" s="10" t="s">
        <v>70</v>
      </c>
      <c r="D3929" s="10" t="s">
        <v>93</v>
      </c>
      <c r="E3929" s="13">
        <v>21.0</v>
      </c>
      <c r="F3929" s="13">
        <v>14.0</v>
      </c>
      <c r="J3929" s="10" t="s">
        <v>1143</v>
      </c>
    </row>
    <row r="3930">
      <c r="A3930" s="10" t="s">
        <v>1098</v>
      </c>
      <c r="B3930" s="19">
        <v>0.1267939814814815</v>
      </c>
      <c r="C3930" s="10" t="s">
        <v>70</v>
      </c>
      <c r="D3930" s="10" t="s">
        <v>93</v>
      </c>
      <c r="E3930" s="13">
        <v>16.0</v>
      </c>
      <c r="F3930" s="13">
        <v>9.0</v>
      </c>
      <c r="J3930" s="10" t="s">
        <v>1143</v>
      </c>
    </row>
    <row r="3931">
      <c r="A3931" s="10" t="s">
        <v>1098</v>
      </c>
      <c r="B3931" s="19">
        <v>0.12702546296296297</v>
      </c>
      <c r="C3931" s="10" t="s">
        <v>70</v>
      </c>
      <c r="D3931" s="10" t="s">
        <v>91</v>
      </c>
      <c r="E3931" s="13">
        <v>9.0</v>
      </c>
      <c r="F3931" s="16"/>
      <c r="H3931" s="10" t="s">
        <v>1144</v>
      </c>
    </row>
    <row r="3932">
      <c r="A3932" s="10" t="s">
        <v>1098</v>
      </c>
      <c r="B3932" s="19">
        <v>0.12827546296296297</v>
      </c>
      <c r="C3932" s="10" t="s">
        <v>82</v>
      </c>
      <c r="D3932" s="10" t="s">
        <v>100</v>
      </c>
      <c r="E3932" s="13">
        <v>16.0</v>
      </c>
      <c r="F3932" s="13">
        <v>15.0</v>
      </c>
      <c r="H3932" s="10" t="s">
        <v>1145</v>
      </c>
    </row>
    <row r="3933">
      <c r="A3933" s="10" t="s">
        <v>1098</v>
      </c>
      <c r="B3933" s="19">
        <v>0.12828703703703703</v>
      </c>
      <c r="C3933" s="10" t="s">
        <v>964</v>
      </c>
      <c r="D3933" s="10" t="s">
        <v>100</v>
      </c>
      <c r="E3933" s="13">
        <v>4.0</v>
      </c>
      <c r="F3933" s="13">
        <v>3.0</v>
      </c>
      <c r="H3933" s="10" t="s">
        <v>1146</v>
      </c>
    </row>
    <row r="3934">
      <c r="A3934" s="10" t="s">
        <v>1098</v>
      </c>
      <c r="B3934" s="19">
        <v>0.1283101851851852</v>
      </c>
      <c r="C3934" s="10" t="s">
        <v>84</v>
      </c>
      <c r="D3934" s="10" t="s">
        <v>100</v>
      </c>
      <c r="E3934" s="13" t="s">
        <v>88</v>
      </c>
      <c r="F3934" s="13">
        <v>1.0</v>
      </c>
      <c r="H3934" s="10" t="s">
        <v>1147</v>
      </c>
    </row>
    <row r="3935">
      <c r="A3935" s="10" t="s">
        <v>1098</v>
      </c>
      <c r="B3935" s="19">
        <v>0.1309722222222222</v>
      </c>
      <c r="C3935" s="10" t="s">
        <v>964</v>
      </c>
      <c r="D3935" s="10" t="s">
        <v>93</v>
      </c>
      <c r="E3935" s="13">
        <v>11.0</v>
      </c>
      <c r="F3935" s="13">
        <v>8.0</v>
      </c>
      <c r="J3935" s="10" t="s">
        <v>1148</v>
      </c>
    </row>
    <row r="3936">
      <c r="A3936" s="10" t="s">
        <v>1098</v>
      </c>
      <c r="B3936" s="19">
        <v>0.13262731481481482</v>
      </c>
      <c r="C3936" s="10" t="s">
        <v>70</v>
      </c>
      <c r="D3936" s="10" t="s">
        <v>93</v>
      </c>
      <c r="E3936" s="13">
        <v>14.0</v>
      </c>
      <c r="F3936" s="13">
        <v>7.0</v>
      </c>
      <c r="J3936" s="10" t="s">
        <v>1149</v>
      </c>
    </row>
    <row r="3937">
      <c r="A3937" s="10" t="s">
        <v>1098</v>
      </c>
      <c r="B3937" s="19">
        <v>0.13270833333333334</v>
      </c>
      <c r="C3937" s="10" t="s">
        <v>70</v>
      </c>
      <c r="D3937" s="10" t="s">
        <v>91</v>
      </c>
      <c r="E3937" s="13">
        <v>6.0</v>
      </c>
      <c r="F3937" s="16"/>
      <c r="H3937" s="10" t="s">
        <v>1150</v>
      </c>
    </row>
    <row r="3938">
      <c r="A3938" s="10" t="s">
        <v>1098</v>
      </c>
      <c r="B3938" s="19">
        <v>0.13427083333333334</v>
      </c>
      <c r="C3938" s="10" t="s">
        <v>66</v>
      </c>
      <c r="D3938" s="10" t="s">
        <v>91</v>
      </c>
      <c r="E3938" s="13">
        <v>19.0</v>
      </c>
      <c r="F3938" s="16"/>
      <c r="H3938" s="10" t="s">
        <v>1151</v>
      </c>
    </row>
    <row r="3939">
      <c r="A3939" s="10" t="s">
        <v>1098</v>
      </c>
      <c r="B3939" s="19">
        <v>0.1352199074074074</v>
      </c>
      <c r="C3939" s="10" t="s">
        <v>84</v>
      </c>
      <c r="D3939" s="10" t="s">
        <v>93</v>
      </c>
      <c r="E3939" s="13">
        <v>17.0</v>
      </c>
      <c r="F3939" s="13">
        <v>10.0</v>
      </c>
      <c r="J3939" s="10" t="s">
        <v>1152</v>
      </c>
    </row>
    <row r="3940">
      <c r="A3940" s="10" t="s">
        <v>1098</v>
      </c>
      <c r="B3940" s="19">
        <v>0.12849537037037037</v>
      </c>
      <c r="C3940" s="10" t="s">
        <v>84</v>
      </c>
      <c r="D3940" s="10" t="s">
        <v>91</v>
      </c>
      <c r="E3940" s="13">
        <v>13.0</v>
      </c>
      <c r="F3940" s="16"/>
      <c r="H3940" s="10" t="s">
        <v>1153</v>
      </c>
    </row>
    <row r="3941">
      <c r="A3941" s="10" t="s">
        <v>1098</v>
      </c>
      <c r="B3941" s="19">
        <v>0.135625</v>
      </c>
      <c r="C3941" s="10" t="s">
        <v>84</v>
      </c>
      <c r="D3941" s="10" t="s">
        <v>93</v>
      </c>
      <c r="E3941" s="13" t="s">
        <v>958</v>
      </c>
      <c r="F3941" s="13">
        <v>7.0</v>
      </c>
      <c r="J3941" s="10" t="s">
        <v>1152</v>
      </c>
    </row>
    <row r="3942">
      <c r="A3942" s="10" t="s">
        <v>1098</v>
      </c>
      <c r="B3942" s="19">
        <v>0.13703703703703704</v>
      </c>
      <c r="C3942" s="10" t="s">
        <v>82</v>
      </c>
      <c r="D3942" s="10" t="s">
        <v>91</v>
      </c>
      <c r="E3942" s="13">
        <v>34.0</v>
      </c>
      <c r="F3942" s="16"/>
      <c r="H3942" s="10" t="s">
        <v>1154</v>
      </c>
      <c r="J3942" s="10" t="s">
        <v>698</v>
      </c>
    </row>
    <row r="3943">
      <c r="A3943" s="10" t="s">
        <v>1098</v>
      </c>
      <c r="B3943" s="19">
        <v>0.13855324074074074</v>
      </c>
      <c r="C3943" s="10" t="s">
        <v>69</v>
      </c>
      <c r="D3943" s="10" t="s">
        <v>89</v>
      </c>
      <c r="E3943" s="13" t="s">
        <v>68</v>
      </c>
      <c r="F3943" s="13">
        <v>20.0</v>
      </c>
      <c r="J3943" s="10" t="s">
        <v>1155</v>
      </c>
    </row>
    <row r="3944">
      <c r="A3944" s="10" t="s">
        <v>1098</v>
      </c>
      <c r="B3944" s="19">
        <v>0.13876157407407408</v>
      </c>
      <c r="C3944" s="10" t="s">
        <v>69</v>
      </c>
      <c r="D3944" s="10" t="s">
        <v>91</v>
      </c>
      <c r="E3944" s="13">
        <v>10.0</v>
      </c>
      <c r="F3944" s="16"/>
      <c r="H3944" s="10" t="s">
        <v>1156</v>
      </c>
    </row>
    <row r="3945">
      <c r="A3945" s="10" t="s">
        <v>1098</v>
      </c>
      <c r="B3945" s="19">
        <v>0.14043981481481482</v>
      </c>
      <c r="C3945" s="10" t="s">
        <v>74</v>
      </c>
      <c r="D3945" s="10" t="s">
        <v>361</v>
      </c>
      <c r="E3945" s="13">
        <v>19.0</v>
      </c>
      <c r="F3945" s="13">
        <v>16.0</v>
      </c>
    </row>
    <row r="3946">
      <c r="A3946" s="10" t="s">
        <v>1098</v>
      </c>
      <c r="B3946" s="19">
        <v>0.14101851851851852</v>
      </c>
      <c r="C3946" s="10" t="s">
        <v>74</v>
      </c>
      <c r="D3946" s="10" t="s">
        <v>93</v>
      </c>
      <c r="E3946" s="13">
        <v>17.0</v>
      </c>
      <c r="F3946" s="13">
        <v>10.0</v>
      </c>
      <c r="J3946" s="10" t="s">
        <v>1157</v>
      </c>
    </row>
    <row r="3947">
      <c r="A3947" s="10" t="s">
        <v>1098</v>
      </c>
      <c r="B3947" s="19">
        <v>0.14252314814814815</v>
      </c>
      <c r="C3947" s="10" t="s">
        <v>70</v>
      </c>
      <c r="D3947" s="10" t="s">
        <v>78</v>
      </c>
      <c r="E3947" s="13" t="s">
        <v>75</v>
      </c>
      <c r="F3947" s="13" t="s">
        <v>75</v>
      </c>
      <c r="J3947" s="10" t="s">
        <v>160</v>
      </c>
    </row>
    <row r="3948">
      <c r="A3948" s="10" t="s">
        <v>1098</v>
      </c>
      <c r="B3948" s="19">
        <v>0.14252314814814815</v>
      </c>
      <c r="C3948" s="10" t="s">
        <v>70</v>
      </c>
      <c r="D3948" s="10" t="s">
        <v>78</v>
      </c>
      <c r="E3948" s="13" t="s">
        <v>88</v>
      </c>
      <c r="F3948" s="13">
        <v>1.0</v>
      </c>
    </row>
    <row r="3949">
      <c r="A3949" s="10" t="s">
        <v>1098</v>
      </c>
      <c r="B3949" s="19">
        <v>0.1431712962962963</v>
      </c>
      <c r="C3949" s="10" t="s">
        <v>70</v>
      </c>
      <c r="D3949" s="10" t="s">
        <v>79</v>
      </c>
      <c r="E3949" s="13">
        <v>22.0</v>
      </c>
      <c r="F3949" s="13">
        <v>16.0</v>
      </c>
    </row>
    <row r="3950">
      <c r="A3950" s="10" t="s">
        <v>1098</v>
      </c>
      <c r="B3950" s="19">
        <v>0.14375</v>
      </c>
      <c r="C3950" s="10" t="s">
        <v>70</v>
      </c>
      <c r="D3950" s="10" t="s">
        <v>93</v>
      </c>
      <c r="E3950" s="13">
        <v>9.0</v>
      </c>
      <c r="F3950" s="13">
        <v>2.0</v>
      </c>
      <c r="J3950" s="10" t="s">
        <v>1158</v>
      </c>
    </row>
    <row r="3951">
      <c r="A3951" s="10" t="s">
        <v>1098</v>
      </c>
      <c r="B3951" s="19">
        <v>0.14378472222222222</v>
      </c>
      <c r="C3951" s="10" t="s">
        <v>70</v>
      </c>
      <c r="D3951" s="10" t="s">
        <v>93</v>
      </c>
      <c r="E3951" s="13">
        <v>12.0</v>
      </c>
      <c r="F3951" s="13">
        <v>5.0</v>
      </c>
      <c r="J3951" s="10" t="s">
        <v>1143</v>
      </c>
    </row>
    <row r="3952">
      <c r="A3952" s="10" t="s">
        <v>1098</v>
      </c>
      <c r="B3952" s="19">
        <v>0.14435185185185184</v>
      </c>
      <c r="C3952" s="10" t="s">
        <v>964</v>
      </c>
      <c r="D3952" s="10" t="s">
        <v>584</v>
      </c>
      <c r="E3952" s="13">
        <v>9.0</v>
      </c>
      <c r="F3952" s="13">
        <v>9.0</v>
      </c>
    </row>
    <row r="3953">
      <c r="A3953" s="10" t="s">
        <v>1098</v>
      </c>
      <c r="B3953" s="19">
        <v>0.14438657407407407</v>
      </c>
      <c r="C3953" s="10" t="s">
        <v>84</v>
      </c>
      <c r="D3953" s="10" t="s">
        <v>584</v>
      </c>
      <c r="E3953" s="13" t="s">
        <v>75</v>
      </c>
      <c r="F3953" s="13" t="s">
        <v>75</v>
      </c>
      <c r="J3953" s="10" t="s">
        <v>85</v>
      </c>
    </row>
    <row r="3954">
      <c r="A3954" s="10" t="s">
        <v>1098</v>
      </c>
      <c r="B3954" s="19">
        <v>0.14438657407407407</v>
      </c>
      <c r="C3954" s="10" t="s">
        <v>84</v>
      </c>
      <c r="D3954" s="10" t="s">
        <v>584</v>
      </c>
      <c r="E3954" s="13">
        <v>18.0</v>
      </c>
      <c r="F3954" s="13">
        <v>12.0</v>
      </c>
    </row>
    <row r="3955">
      <c r="A3955" s="10" t="s">
        <v>1098</v>
      </c>
      <c r="B3955" s="19">
        <v>0.1454050925925926</v>
      </c>
      <c r="C3955" s="10" t="s">
        <v>964</v>
      </c>
      <c r="D3955" s="10" t="s">
        <v>100</v>
      </c>
      <c r="E3955" s="13" t="s">
        <v>75</v>
      </c>
      <c r="F3955" s="13" t="s">
        <v>75</v>
      </c>
      <c r="H3955" s="10" t="s">
        <v>1159</v>
      </c>
      <c r="J3955" s="10" t="s">
        <v>1160</v>
      </c>
    </row>
    <row r="3956">
      <c r="A3956" s="10" t="s">
        <v>1098</v>
      </c>
      <c r="B3956" s="19">
        <v>0.1457175925925926</v>
      </c>
      <c r="C3956" s="10" t="s">
        <v>82</v>
      </c>
      <c r="D3956" s="10" t="s">
        <v>100</v>
      </c>
      <c r="E3956" s="13">
        <v>17.0</v>
      </c>
      <c r="F3956" s="13">
        <v>16.0</v>
      </c>
      <c r="H3956" s="10" t="s">
        <v>1161</v>
      </c>
      <c r="J3956" s="10" t="s">
        <v>1162</v>
      </c>
    </row>
    <row r="3957">
      <c r="A3957" s="10" t="s">
        <v>1098</v>
      </c>
      <c r="B3957" s="19">
        <v>0.14704861111111112</v>
      </c>
      <c r="C3957" s="10" t="s">
        <v>964</v>
      </c>
      <c r="D3957" s="10" t="s">
        <v>195</v>
      </c>
      <c r="E3957" s="13">
        <v>11.0</v>
      </c>
      <c r="F3957" s="13">
        <v>11.0</v>
      </c>
    </row>
    <row r="3958">
      <c r="A3958" s="10" t="s">
        <v>1098</v>
      </c>
      <c r="B3958" s="19">
        <v>0.14824074074074073</v>
      </c>
      <c r="C3958" s="10" t="s">
        <v>66</v>
      </c>
      <c r="D3958" s="10" t="s">
        <v>91</v>
      </c>
      <c r="E3958" s="13">
        <v>7.0</v>
      </c>
      <c r="F3958" s="16"/>
      <c r="H3958" s="10" t="s">
        <v>1163</v>
      </c>
      <c r="J3958" s="10" t="s">
        <v>1164</v>
      </c>
    </row>
    <row r="3959">
      <c r="A3959" s="10" t="s">
        <v>1098</v>
      </c>
      <c r="B3959" s="19">
        <v>0.14939814814814814</v>
      </c>
      <c r="C3959" s="10" t="s">
        <v>84</v>
      </c>
      <c r="D3959" s="10" t="s">
        <v>93</v>
      </c>
      <c r="E3959" s="13">
        <v>19.0</v>
      </c>
      <c r="F3959" s="13">
        <v>12.0</v>
      </c>
      <c r="J3959" s="10" t="s">
        <v>1152</v>
      </c>
    </row>
    <row r="3960">
      <c r="A3960" s="10" t="s">
        <v>1098</v>
      </c>
      <c r="B3960" s="19">
        <v>0.1496412037037037</v>
      </c>
      <c r="C3960" s="10" t="s">
        <v>84</v>
      </c>
      <c r="D3960" s="10" t="s">
        <v>91</v>
      </c>
      <c r="E3960" s="13">
        <v>18.0</v>
      </c>
      <c r="F3960" s="16"/>
      <c r="H3960" s="10" t="s">
        <v>1165</v>
      </c>
    </row>
    <row r="3961">
      <c r="A3961" s="10" t="s">
        <v>1098</v>
      </c>
      <c r="B3961" s="19">
        <v>0.1501736111111111</v>
      </c>
      <c r="C3961" s="10" t="s">
        <v>84</v>
      </c>
      <c r="D3961" s="10" t="s">
        <v>93</v>
      </c>
      <c r="E3961" s="13" t="s">
        <v>75</v>
      </c>
      <c r="F3961" s="13" t="s">
        <v>75</v>
      </c>
      <c r="J3961" s="10" t="s">
        <v>85</v>
      </c>
    </row>
    <row r="3962">
      <c r="A3962" s="10" t="s">
        <v>1098</v>
      </c>
      <c r="B3962" s="19">
        <v>0.1501736111111111</v>
      </c>
      <c r="C3962" s="10" t="s">
        <v>84</v>
      </c>
      <c r="D3962" s="10" t="s">
        <v>93</v>
      </c>
      <c r="E3962" s="13">
        <v>24.0</v>
      </c>
      <c r="F3962" s="13">
        <v>17.0</v>
      </c>
      <c r="J3962" s="10" t="s">
        <v>1166</v>
      </c>
    </row>
    <row r="3963">
      <c r="A3963" s="10" t="s">
        <v>1098</v>
      </c>
      <c r="B3963" s="19">
        <v>0.1502662037037037</v>
      </c>
      <c r="C3963" s="10" t="s">
        <v>84</v>
      </c>
      <c r="D3963" s="10" t="s">
        <v>91</v>
      </c>
      <c r="E3963" s="13">
        <v>15.0</v>
      </c>
      <c r="F3963" s="16"/>
      <c r="H3963" s="10" t="s">
        <v>1167</v>
      </c>
    </row>
    <row r="3964">
      <c r="A3964" s="10" t="s">
        <v>1098</v>
      </c>
      <c r="B3964" s="19">
        <v>0.15106481481481482</v>
      </c>
      <c r="C3964" s="10" t="s">
        <v>82</v>
      </c>
      <c r="D3964" s="10" t="s">
        <v>81</v>
      </c>
      <c r="E3964" s="13">
        <v>6.0</v>
      </c>
      <c r="F3964" s="13">
        <v>4.0</v>
      </c>
    </row>
    <row r="3965">
      <c r="A3965" s="10" t="s">
        <v>1098</v>
      </c>
      <c r="B3965" s="19">
        <v>0.15224537037037036</v>
      </c>
      <c r="C3965" s="10" t="s">
        <v>69</v>
      </c>
      <c r="D3965" s="10" t="s">
        <v>120</v>
      </c>
      <c r="E3965" s="13">
        <v>19.0</v>
      </c>
      <c r="F3965" s="16"/>
      <c r="H3965" s="10" t="s">
        <v>1168</v>
      </c>
      <c r="J3965" s="10" t="s">
        <v>1169</v>
      </c>
    </row>
    <row r="3966">
      <c r="A3966" s="10" t="s">
        <v>1098</v>
      </c>
      <c r="B3966" s="19">
        <v>0.15291666666666667</v>
      </c>
      <c r="C3966" s="10" t="s">
        <v>69</v>
      </c>
      <c r="D3966" s="10" t="s">
        <v>89</v>
      </c>
      <c r="E3966" s="13" t="s">
        <v>68</v>
      </c>
      <c r="F3966" s="13">
        <v>20.0</v>
      </c>
      <c r="J3966" s="10" t="s">
        <v>160</v>
      </c>
    </row>
    <row r="3967">
      <c r="A3967" s="10" t="s">
        <v>1098</v>
      </c>
      <c r="B3967" s="19">
        <v>0.15291666666666667</v>
      </c>
      <c r="C3967" s="10" t="s">
        <v>69</v>
      </c>
      <c r="D3967" s="10" t="s">
        <v>89</v>
      </c>
      <c r="E3967" s="13">
        <v>15.0</v>
      </c>
      <c r="F3967" s="13">
        <v>8.0</v>
      </c>
      <c r="J3967" s="10" t="s">
        <v>223</v>
      </c>
    </row>
    <row r="3968">
      <c r="A3968" s="10" t="s">
        <v>1098</v>
      </c>
      <c r="B3968" s="19">
        <v>0.15403935185185186</v>
      </c>
      <c r="C3968" s="10" t="s">
        <v>66</v>
      </c>
      <c r="D3968" s="10" t="s">
        <v>91</v>
      </c>
      <c r="E3968" s="13">
        <v>5.0</v>
      </c>
      <c r="F3968" s="16"/>
      <c r="H3968" s="10" t="s">
        <v>1170</v>
      </c>
      <c r="J3968" s="10" t="s">
        <v>1171</v>
      </c>
    </row>
    <row r="3969">
      <c r="A3969" s="10" t="s">
        <v>1098</v>
      </c>
      <c r="B3969" s="19">
        <v>0.15645833333333334</v>
      </c>
      <c r="C3969" s="10" t="s">
        <v>82</v>
      </c>
      <c r="D3969" s="10" t="s">
        <v>584</v>
      </c>
      <c r="E3969" s="13" t="s">
        <v>68</v>
      </c>
      <c r="F3969" s="13">
        <v>20.0</v>
      </c>
    </row>
    <row r="3970">
      <c r="A3970" s="10" t="s">
        <v>1098</v>
      </c>
      <c r="B3970" s="19">
        <v>0.1568402777777778</v>
      </c>
      <c r="C3970" s="10" t="s">
        <v>74</v>
      </c>
      <c r="D3970" s="10" t="s">
        <v>120</v>
      </c>
      <c r="E3970" s="13">
        <v>7.0</v>
      </c>
      <c r="F3970" s="16"/>
      <c r="H3970" s="10" t="s">
        <v>1172</v>
      </c>
      <c r="J3970" s="10" t="s">
        <v>1173</v>
      </c>
    </row>
    <row r="3971">
      <c r="A3971" s="10" t="s">
        <v>1098</v>
      </c>
      <c r="B3971" s="19">
        <v>0.15790509259259258</v>
      </c>
      <c r="C3971" s="10" t="s">
        <v>84</v>
      </c>
      <c r="D3971" s="10" t="s">
        <v>93</v>
      </c>
      <c r="E3971" s="13">
        <v>10.0</v>
      </c>
      <c r="F3971" s="13">
        <v>3.0</v>
      </c>
      <c r="J3971" s="10" t="s">
        <v>1174</v>
      </c>
    </row>
    <row r="3972">
      <c r="A3972" s="10" t="s">
        <v>1098</v>
      </c>
      <c r="B3972" s="19">
        <v>0.1585300925925926</v>
      </c>
      <c r="C3972" s="10" t="s">
        <v>69</v>
      </c>
      <c r="D3972" s="10" t="s">
        <v>100</v>
      </c>
      <c r="E3972" s="13">
        <v>7.0</v>
      </c>
      <c r="F3972" s="13">
        <v>3.0</v>
      </c>
      <c r="H3972" s="10" t="s">
        <v>1175</v>
      </c>
    </row>
    <row r="3973">
      <c r="A3973" s="10" t="s">
        <v>1098</v>
      </c>
      <c r="B3973" s="19">
        <v>0.15921296296296297</v>
      </c>
      <c r="C3973" s="10" t="s">
        <v>69</v>
      </c>
      <c r="D3973" s="10" t="s">
        <v>91</v>
      </c>
      <c r="E3973" s="13">
        <v>11.0</v>
      </c>
      <c r="F3973" s="16"/>
      <c r="H3973" s="10" t="s">
        <v>1176</v>
      </c>
    </row>
    <row r="3974">
      <c r="A3974" s="10" t="s">
        <v>1098</v>
      </c>
      <c r="B3974" s="19">
        <v>0.16</v>
      </c>
      <c r="C3974" s="10" t="s">
        <v>66</v>
      </c>
      <c r="D3974" s="10" t="s">
        <v>100</v>
      </c>
      <c r="E3974" s="13">
        <v>16.0</v>
      </c>
      <c r="F3974" s="13">
        <v>15.0</v>
      </c>
      <c r="H3974" s="10" t="s">
        <v>1177</v>
      </c>
    </row>
    <row r="3975">
      <c r="A3975" s="10" t="s">
        <v>1098</v>
      </c>
      <c r="B3975" s="19">
        <v>0.16001157407407407</v>
      </c>
      <c r="C3975" s="10" t="s">
        <v>70</v>
      </c>
      <c r="D3975" s="10" t="s">
        <v>100</v>
      </c>
      <c r="E3975" s="13">
        <v>15.0</v>
      </c>
      <c r="F3975" s="13">
        <v>8.0</v>
      </c>
      <c r="H3975" s="10" t="s">
        <v>1178</v>
      </c>
    </row>
    <row r="3976">
      <c r="A3976" s="10" t="s">
        <v>1098</v>
      </c>
      <c r="B3976" s="19">
        <v>0.16027777777777777</v>
      </c>
      <c r="C3976" s="10" t="s">
        <v>66</v>
      </c>
      <c r="D3976" s="10" t="s">
        <v>81</v>
      </c>
      <c r="E3976" s="13" t="s">
        <v>1179</v>
      </c>
      <c r="F3976" s="13">
        <v>19.0</v>
      </c>
    </row>
    <row r="3977">
      <c r="A3977" s="10" t="s">
        <v>1098</v>
      </c>
      <c r="B3977" s="19">
        <v>0.16105324074074073</v>
      </c>
      <c r="C3977" s="10" t="s">
        <v>964</v>
      </c>
      <c r="D3977" s="10" t="s">
        <v>195</v>
      </c>
      <c r="E3977" s="13">
        <v>11.0</v>
      </c>
      <c r="F3977" s="13">
        <v>11.0</v>
      </c>
    </row>
    <row r="3978">
      <c r="A3978" s="10" t="s">
        <v>1098</v>
      </c>
      <c r="B3978" s="19">
        <v>0.16241898148148148</v>
      </c>
      <c r="C3978" s="10" t="s">
        <v>66</v>
      </c>
      <c r="D3978" s="10" t="s">
        <v>89</v>
      </c>
      <c r="E3978" s="13">
        <v>12.0</v>
      </c>
      <c r="F3978" s="13">
        <v>5.0</v>
      </c>
      <c r="J3978" s="10" t="s">
        <v>171</v>
      </c>
    </row>
    <row r="3979">
      <c r="A3979" s="10" t="s">
        <v>1098</v>
      </c>
      <c r="B3979" s="19">
        <v>0.1624537037037037</v>
      </c>
      <c r="C3979" s="10" t="s">
        <v>66</v>
      </c>
      <c r="D3979" s="10" t="s">
        <v>89</v>
      </c>
      <c r="E3979" s="13">
        <v>16.0</v>
      </c>
      <c r="F3979" s="13">
        <v>9.0</v>
      </c>
      <c r="J3979" s="10" t="s">
        <v>171</v>
      </c>
    </row>
    <row r="3980">
      <c r="A3980" s="10" t="s">
        <v>1098</v>
      </c>
      <c r="B3980" s="19">
        <v>0.16258101851851853</v>
      </c>
      <c r="C3980" s="10" t="s">
        <v>66</v>
      </c>
      <c r="D3980" s="10" t="s">
        <v>91</v>
      </c>
      <c r="E3980" s="13">
        <v>10.0</v>
      </c>
      <c r="F3980" s="16"/>
      <c r="H3980" s="10" t="s">
        <v>1180</v>
      </c>
      <c r="I3980" s="10">
        <v>1.0</v>
      </c>
      <c r="J3980" s="10" t="s">
        <v>1181</v>
      </c>
    </row>
    <row r="3981">
      <c r="A3981" s="10" t="s">
        <v>1098</v>
      </c>
      <c r="B3981" s="19">
        <v>0.16314814814814815</v>
      </c>
      <c r="C3981" s="10" t="s">
        <v>84</v>
      </c>
      <c r="D3981" s="10" t="s">
        <v>93</v>
      </c>
      <c r="E3981" s="13" t="s">
        <v>75</v>
      </c>
      <c r="F3981" s="13" t="s">
        <v>75</v>
      </c>
      <c r="J3981" s="10" t="s">
        <v>85</v>
      </c>
    </row>
    <row r="3982">
      <c r="A3982" s="10" t="s">
        <v>1098</v>
      </c>
      <c r="B3982" s="19">
        <v>0.16314814814814815</v>
      </c>
      <c r="C3982" s="10" t="s">
        <v>84</v>
      </c>
      <c r="D3982" s="10" t="s">
        <v>93</v>
      </c>
      <c r="E3982" s="13">
        <v>13.0</v>
      </c>
      <c r="F3982" s="13">
        <v>6.0</v>
      </c>
      <c r="J3982" s="10" t="s">
        <v>1166</v>
      </c>
    </row>
    <row r="3983">
      <c r="A3983" s="10" t="s">
        <v>1098</v>
      </c>
      <c r="B3983" s="19">
        <v>0.1633564814814815</v>
      </c>
      <c r="C3983" s="10" t="s">
        <v>84</v>
      </c>
      <c r="D3983" s="10" t="s">
        <v>93</v>
      </c>
      <c r="E3983" s="13" t="s">
        <v>75</v>
      </c>
      <c r="F3983" s="13" t="s">
        <v>75</v>
      </c>
      <c r="J3983" s="10" t="s">
        <v>85</v>
      </c>
    </row>
    <row r="3984">
      <c r="A3984" s="10" t="s">
        <v>1098</v>
      </c>
      <c r="B3984" s="19">
        <v>0.1633564814814815</v>
      </c>
      <c r="C3984" s="10" t="s">
        <v>84</v>
      </c>
      <c r="D3984" s="10" t="s">
        <v>93</v>
      </c>
      <c r="E3984" s="13">
        <v>15.0</v>
      </c>
      <c r="F3984" s="13">
        <v>8.0</v>
      </c>
      <c r="J3984" s="10" t="s">
        <v>1166</v>
      </c>
    </row>
    <row r="3985">
      <c r="A3985" s="10" t="s">
        <v>1098</v>
      </c>
      <c r="B3985" s="19">
        <v>0.16349537037037037</v>
      </c>
      <c r="C3985" s="10" t="s">
        <v>84</v>
      </c>
      <c r="D3985" s="10" t="s">
        <v>91</v>
      </c>
      <c r="E3985" s="13">
        <v>17.0</v>
      </c>
      <c r="F3985" s="16"/>
      <c r="H3985" s="10" t="s">
        <v>1182</v>
      </c>
      <c r="I3985" s="10">
        <v>1.0</v>
      </c>
      <c r="J3985" s="10" t="s">
        <v>1183</v>
      </c>
    </row>
    <row r="3986">
      <c r="A3986" s="10" t="s">
        <v>1098</v>
      </c>
      <c r="B3986" s="19">
        <v>0.1665625</v>
      </c>
      <c r="C3986" s="10" t="s">
        <v>82</v>
      </c>
      <c r="D3986" s="10" t="s">
        <v>91</v>
      </c>
      <c r="E3986" s="13">
        <v>20.0</v>
      </c>
      <c r="F3986" s="16"/>
      <c r="H3986" s="10" t="s">
        <v>1184</v>
      </c>
      <c r="J3986" s="10" t="s">
        <v>698</v>
      </c>
    </row>
    <row r="3987">
      <c r="A3987" s="10" t="s">
        <v>1098</v>
      </c>
      <c r="B3987" s="19">
        <v>0.16723379629629628</v>
      </c>
      <c r="C3987" s="10" t="s">
        <v>69</v>
      </c>
      <c r="D3987" s="10" t="s">
        <v>120</v>
      </c>
      <c r="E3987" s="13">
        <v>22.0</v>
      </c>
      <c r="F3987" s="16"/>
      <c r="H3987" s="10" t="s">
        <v>1185</v>
      </c>
      <c r="J3987" s="10" t="s">
        <v>1169</v>
      </c>
    </row>
    <row r="3988">
      <c r="A3988" s="10" t="s">
        <v>1098</v>
      </c>
      <c r="B3988" s="19">
        <v>0.16747685185185185</v>
      </c>
      <c r="C3988" s="10" t="s">
        <v>69</v>
      </c>
      <c r="D3988" s="10" t="s">
        <v>89</v>
      </c>
      <c r="E3988" s="13" t="s">
        <v>75</v>
      </c>
      <c r="F3988" s="13" t="s">
        <v>75</v>
      </c>
      <c r="J3988" s="10" t="s">
        <v>160</v>
      </c>
    </row>
    <row r="3989">
      <c r="A3989" s="10" t="s">
        <v>1098</v>
      </c>
      <c r="B3989" s="19">
        <v>0.16747685185185185</v>
      </c>
      <c r="C3989" s="10" t="s">
        <v>69</v>
      </c>
      <c r="D3989" s="10" t="s">
        <v>89</v>
      </c>
      <c r="E3989" s="13">
        <v>19.0</v>
      </c>
      <c r="F3989" s="13">
        <v>12.0</v>
      </c>
      <c r="J3989" s="10" t="s">
        <v>1186</v>
      </c>
    </row>
    <row r="3990">
      <c r="A3990" s="10" t="s">
        <v>1098</v>
      </c>
      <c r="B3990" s="19">
        <v>0.16755787037037037</v>
      </c>
      <c r="C3990" s="10" t="s">
        <v>69</v>
      </c>
      <c r="D3990" s="10" t="s">
        <v>91</v>
      </c>
      <c r="E3990" s="13">
        <v>12.0</v>
      </c>
      <c r="F3990" s="16"/>
      <c r="H3990" s="10" t="s">
        <v>1187</v>
      </c>
      <c r="I3990" s="10">
        <v>1.0</v>
      </c>
      <c r="J3990" s="10" t="s">
        <v>1188</v>
      </c>
    </row>
    <row r="3991">
      <c r="A3991" s="10" t="s">
        <v>1098</v>
      </c>
      <c r="B3991" s="19">
        <v>0.16885416666666667</v>
      </c>
      <c r="C3991" s="10" t="s">
        <v>74</v>
      </c>
      <c r="D3991" s="10" t="s">
        <v>127</v>
      </c>
      <c r="E3991" s="13">
        <v>11.0</v>
      </c>
      <c r="F3991" s="13">
        <v>11.0</v>
      </c>
    </row>
    <row r="3992">
      <c r="A3992" s="10" t="s">
        <v>1098</v>
      </c>
      <c r="B3992" s="19">
        <v>0.1692013888888889</v>
      </c>
      <c r="C3992" s="10" t="s">
        <v>74</v>
      </c>
      <c r="D3992" s="10" t="s">
        <v>125</v>
      </c>
      <c r="E3992" s="13" t="s">
        <v>75</v>
      </c>
      <c r="F3992" s="13" t="s">
        <v>75</v>
      </c>
      <c r="J3992" s="10" t="s">
        <v>85</v>
      </c>
    </row>
    <row r="3993">
      <c r="A3993" s="10" t="s">
        <v>1098</v>
      </c>
      <c r="B3993" s="19">
        <v>0.1692013888888889</v>
      </c>
      <c r="C3993" s="10" t="s">
        <v>74</v>
      </c>
      <c r="D3993" s="10" t="s">
        <v>125</v>
      </c>
      <c r="E3993" s="13">
        <v>22.0</v>
      </c>
      <c r="F3993" s="13">
        <v>12.0</v>
      </c>
    </row>
    <row r="3994">
      <c r="A3994" s="10" t="s">
        <v>1098</v>
      </c>
      <c r="B3994" s="19">
        <v>0.17032407407407407</v>
      </c>
      <c r="C3994" s="10" t="s">
        <v>70</v>
      </c>
      <c r="D3994" s="10" t="s">
        <v>79</v>
      </c>
      <c r="E3994" s="13">
        <v>19.0</v>
      </c>
      <c r="F3994" s="13">
        <v>13.0</v>
      </c>
    </row>
    <row r="3995">
      <c r="A3995" s="10" t="s">
        <v>1098</v>
      </c>
      <c r="B3995" s="19">
        <v>0.17097222222222222</v>
      </c>
      <c r="C3995" s="10" t="s">
        <v>82</v>
      </c>
      <c r="D3995" s="10" t="s">
        <v>100</v>
      </c>
      <c r="E3995" s="13">
        <v>19.0</v>
      </c>
      <c r="F3995" s="13">
        <v>18.0</v>
      </c>
      <c r="H3995" s="10" t="s">
        <v>1189</v>
      </c>
      <c r="J3995" s="10" t="s">
        <v>1162</v>
      </c>
    </row>
    <row r="3996">
      <c r="A3996" s="10" t="s">
        <v>1098</v>
      </c>
      <c r="B3996" s="19">
        <v>0.17101851851851851</v>
      </c>
      <c r="C3996" s="10" t="s">
        <v>964</v>
      </c>
      <c r="D3996" s="10" t="s">
        <v>100</v>
      </c>
      <c r="E3996" s="13">
        <v>18.0</v>
      </c>
      <c r="F3996" s="13">
        <v>17.0</v>
      </c>
      <c r="H3996" s="10" t="s">
        <v>1190</v>
      </c>
    </row>
    <row r="3997">
      <c r="A3997" s="10" t="s">
        <v>1098</v>
      </c>
      <c r="B3997" s="19">
        <v>0.17190972222222223</v>
      </c>
      <c r="C3997" s="10" t="s">
        <v>964</v>
      </c>
      <c r="D3997" s="10" t="s">
        <v>120</v>
      </c>
      <c r="E3997" s="13">
        <v>13.0</v>
      </c>
      <c r="F3997" s="16"/>
      <c r="H3997" s="10" t="s">
        <v>1191</v>
      </c>
      <c r="J3997" s="10" t="s">
        <v>207</v>
      </c>
    </row>
    <row r="3998">
      <c r="A3998" s="10" t="s">
        <v>1098</v>
      </c>
      <c r="B3998" s="19">
        <v>0.17298611111111112</v>
      </c>
      <c r="C3998" s="10" t="s">
        <v>66</v>
      </c>
      <c r="D3998" s="10" t="s">
        <v>93</v>
      </c>
      <c r="E3998" s="13" t="s">
        <v>75</v>
      </c>
      <c r="F3998" s="13" t="s">
        <v>75</v>
      </c>
      <c r="J3998" s="10" t="s">
        <v>85</v>
      </c>
    </row>
    <row r="3999">
      <c r="A3999" s="10" t="s">
        <v>1098</v>
      </c>
      <c r="B3999" s="19">
        <v>0.17298611111111112</v>
      </c>
      <c r="C3999" s="10" t="s">
        <v>66</v>
      </c>
      <c r="D3999" s="10" t="s">
        <v>93</v>
      </c>
      <c r="E3999" s="13">
        <v>21.0</v>
      </c>
      <c r="F3999" s="13">
        <v>13.0</v>
      </c>
      <c r="J3999" s="10" t="s">
        <v>1192</v>
      </c>
    </row>
    <row r="4000">
      <c r="A4000" s="10" t="s">
        <v>1099</v>
      </c>
      <c r="B4000" s="19">
        <v>0.011122685185185185</v>
      </c>
      <c r="C4000" s="10" t="s">
        <v>66</v>
      </c>
      <c r="D4000" s="10" t="s">
        <v>210</v>
      </c>
      <c r="E4000" s="13" t="s">
        <v>75</v>
      </c>
      <c r="F4000" s="13" t="s">
        <v>75</v>
      </c>
    </row>
    <row r="4001">
      <c r="A4001" s="10" t="s">
        <v>1099</v>
      </c>
      <c r="B4001" s="19">
        <v>0.011122685185185185</v>
      </c>
      <c r="C4001" s="10" t="s">
        <v>66</v>
      </c>
      <c r="D4001" s="10" t="s">
        <v>210</v>
      </c>
      <c r="E4001" s="13">
        <v>25.0</v>
      </c>
      <c r="F4001" s="13">
        <v>18.0</v>
      </c>
    </row>
    <row r="4002">
      <c r="A4002" s="10" t="s">
        <v>1099</v>
      </c>
      <c r="B4002" s="19">
        <v>0.014479166666666666</v>
      </c>
      <c r="C4002" s="10" t="s">
        <v>66</v>
      </c>
      <c r="D4002" s="10" t="s">
        <v>128</v>
      </c>
      <c r="E4002" s="13">
        <v>11.0</v>
      </c>
      <c r="F4002" s="13">
        <v>13.0</v>
      </c>
    </row>
    <row r="4003">
      <c r="A4003" s="10" t="s">
        <v>1099</v>
      </c>
      <c r="B4003" s="19">
        <v>0.019074074074074073</v>
      </c>
      <c r="C4003" s="10" t="s">
        <v>964</v>
      </c>
      <c r="D4003" s="10" t="s">
        <v>120</v>
      </c>
      <c r="E4003" s="13">
        <v>14.0</v>
      </c>
      <c r="F4003" s="16"/>
      <c r="H4003" s="10" t="s">
        <v>1193</v>
      </c>
      <c r="J4003" s="10" t="s">
        <v>1194</v>
      </c>
    </row>
    <row r="4004">
      <c r="A4004" s="10" t="s">
        <v>1099</v>
      </c>
      <c r="B4004" s="19">
        <v>0.02039351851851852</v>
      </c>
      <c r="C4004" s="10" t="s">
        <v>74</v>
      </c>
      <c r="D4004" s="10" t="s">
        <v>83</v>
      </c>
      <c r="E4004" s="13">
        <v>12.0</v>
      </c>
      <c r="F4004" s="13">
        <v>3.0</v>
      </c>
    </row>
    <row r="4005">
      <c r="A4005" s="10" t="s">
        <v>1099</v>
      </c>
      <c r="B4005" s="19">
        <v>0.02277777777777778</v>
      </c>
      <c r="C4005" s="10" t="s">
        <v>70</v>
      </c>
      <c r="D4005" s="10" t="s">
        <v>210</v>
      </c>
      <c r="E4005" s="13" t="s">
        <v>75</v>
      </c>
      <c r="F4005" s="13" t="s">
        <v>75</v>
      </c>
      <c r="J4005" s="10" t="s">
        <v>85</v>
      </c>
    </row>
    <row r="4006">
      <c r="A4006" s="10" t="s">
        <v>1099</v>
      </c>
      <c r="B4006" s="19">
        <v>0.02277777777777778</v>
      </c>
      <c r="C4006" s="10" t="s">
        <v>70</v>
      </c>
      <c r="D4006" s="10" t="s">
        <v>210</v>
      </c>
      <c r="E4006" s="13">
        <v>19.0</v>
      </c>
      <c r="F4006" s="13">
        <v>18.0</v>
      </c>
    </row>
    <row r="4007">
      <c r="A4007" s="10" t="s">
        <v>1099</v>
      </c>
      <c r="B4007" s="19">
        <v>0.025358796296296296</v>
      </c>
      <c r="C4007" s="10" t="s">
        <v>66</v>
      </c>
      <c r="D4007" s="10" t="s">
        <v>210</v>
      </c>
      <c r="E4007" s="13" t="s">
        <v>75</v>
      </c>
      <c r="F4007" s="13" t="s">
        <v>75</v>
      </c>
    </row>
    <row r="4008">
      <c r="A4008" s="10" t="s">
        <v>1099</v>
      </c>
      <c r="B4008" s="19">
        <v>0.025358796296296296</v>
      </c>
      <c r="C4008" s="10" t="s">
        <v>66</v>
      </c>
      <c r="D4008" s="10" t="s">
        <v>210</v>
      </c>
      <c r="E4008" s="13">
        <v>19.0</v>
      </c>
      <c r="F4008" s="13">
        <v>12.0</v>
      </c>
    </row>
    <row r="4009">
      <c r="A4009" s="10" t="s">
        <v>1099</v>
      </c>
      <c r="B4009" s="19">
        <v>0.027604166666666666</v>
      </c>
      <c r="C4009" s="10" t="s">
        <v>69</v>
      </c>
      <c r="D4009" s="10" t="s">
        <v>410</v>
      </c>
      <c r="E4009" s="13">
        <v>20.0</v>
      </c>
      <c r="F4009" s="13">
        <v>12.0</v>
      </c>
      <c r="J4009" s="10" t="s">
        <v>1195</v>
      </c>
    </row>
    <row r="4010">
      <c r="A4010" s="10" t="s">
        <v>1099</v>
      </c>
      <c r="B4010" s="19">
        <v>0.031030092592592592</v>
      </c>
      <c r="C4010" s="10" t="s">
        <v>82</v>
      </c>
      <c r="D4010" s="10" t="s">
        <v>83</v>
      </c>
      <c r="E4010" s="13">
        <v>10.0</v>
      </c>
      <c r="F4010" s="13">
        <v>2.0</v>
      </c>
    </row>
    <row r="4011">
      <c r="A4011" s="10" t="s">
        <v>1099</v>
      </c>
      <c r="B4011" s="19">
        <v>0.03207175925925926</v>
      </c>
      <c r="C4011" s="10" t="s">
        <v>964</v>
      </c>
      <c r="D4011" s="10" t="s">
        <v>83</v>
      </c>
      <c r="E4011" s="13">
        <v>6.0</v>
      </c>
      <c r="F4011" s="13">
        <v>7.0</v>
      </c>
    </row>
    <row r="4012">
      <c r="A4012" s="10" t="s">
        <v>1099</v>
      </c>
      <c r="B4012" s="19">
        <v>0.0341087962962963</v>
      </c>
      <c r="C4012" s="10" t="s">
        <v>66</v>
      </c>
      <c r="D4012" s="10" t="s">
        <v>76</v>
      </c>
      <c r="E4012" s="13" t="s">
        <v>75</v>
      </c>
      <c r="F4012" s="16"/>
      <c r="J4012" s="10" t="s">
        <v>1196</v>
      </c>
    </row>
    <row r="4013">
      <c r="A4013" s="10" t="s">
        <v>1099</v>
      </c>
      <c r="B4013" s="19">
        <v>0.03844907407407407</v>
      </c>
      <c r="C4013" s="10" t="s">
        <v>69</v>
      </c>
      <c r="D4013" s="10" t="s">
        <v>91</v>
      </c>
      <c r="E4013" s="13">
        <v>11.0</v>
      </c>
      <c r="F4013" s="16"/>
      <c r="H4013" s="10" t="s">
        <v>1197</v>
      </c>
    </row>
    <row r="4014">
      <c r="A4014" s="10" t="s">
        <v>1099</v>
      </c>
      <c r="B4014" s="19">
        <v>0.038622685185185184</v>
      </c>
      <c r="C4014" s="10" t="s">
        <v>964</v>
      </c>
      <c r="D4014" s="10" t="s">
        <v>91</v>
      </c>
      <c r="E4014" s="13">
        <v>3.0</v>
      </c>
      <c r="F4014" s="16"/>
      <c r="H4014" s="10" t="s">
        <v>1198</v>
      </c>
    </row>
    <row r="4015">
      <c r="A4015" s="10" t="s">
        <v>1099</v>
      </c>
      <c r="B4015" s="19">
        <v>0.04041666666666666</v>
      </c>
      <c r="C4015" s="10" t="s">
        <v>69</v>
      </c>
      <c r="D4015" s="10" t="s">
        <v>425</v>
      </c>
      <c r="E4015" s="13" t="s">
        <v>75</v>
      </c>
      <c r="F4015" s="13" t="s">
        <v>75</v>
      </c>
      <c r="J4015" s="10" t="s">
        <v>85</v>
      </c>
    </row>
    <row r="4016">
      <c r="A4016" s="10" t="s">
        <v>1099</v>
      </c>
      <c r="B4016" s="19">
        <v>0.04041666666666666</v>
      </c>
      <c r="C4016" s="10" t="s">
        <v>69</v>
      </c>
      <c r="D4016" s="10" t="s">
        <v>425</v>
      </c>
      <c r="E4016" s="13">
        <v>22.0</v>
      </c>
      <c r="F4016" s="13">
        <v>14.0</v>
      </c>
      <c r="J4016" s="10" t="s">
        <v>1199</v>
      </c>
    </row>
    <row r="4017">
      <c r="A4017" s="10" t="s">
        <v>1099</v>
      </c>
      <c r="B4017" s="19">
        <v>0.04269675925925926</v>
      </c>
      <c r="C4017" s="10" t="s">
        <v>70</v>
      </c>
      <c r="D4017" s="10" t="s">
        <v>67</v>
      </c>
      <c r="E4017" s="13">
        <v>7.0</v>
      </c>
      <c r="F4017" s="13">
        <v>4.0</v>
      </c>
    </row>
    <row r="4018">
      <c r="A4018" s="10" t="s">
        <v>1099</v>
      </c>
      <c r="B4018" s="19">
        <v>0.043055555555555555</v>
      </c>
      <c r="C4018" s="10" t="s">
        <v>70</v>
      </c>
      <c r="D4018" s="10" t="s">
        <v>67</v>
      </c>
      <c r="E4018" s="13">
        <v>11.0</v>
      </c>
      <c r="F4018" s="13">
        <v>8.0</v>
      </c>
    </row>
    <row r="4019">
      <c r="A4019" s="10" t="s">
        <v>1099</v>
      </c>
      <c r="B4019" s="19">
        <v>0.04555555555555556</v>
      </c>
      <c r="C4019" s="10" t="s">
        <v>69</v>
      </c>
      <c r="D4019" s="10" t="s">
        <v>67</v>
      </c>
      <c r="E4019" s="13" t="s">
        <v>68</v>
      </c>
      <c r="F4019" s="13">
        <v>20.0</v>
      </c>
    </row>
    <row r="4020">
      <c r="A4020" s="10" t="s">
        <v>1099</v>
      </c>
      <c r="B4020" s="19">
        <v>0.04693287037037037</v>
      </c>
      <c r="C4020" s="10" t="s">
        <v>82</v>
      </c>
      <c r="D4020" s="10" t="s">
        <v>131</v>
      </c>
      <c r="E4020" s="13">
        <v>16.0</v>
      </c>
      <c r="F4020" s="13">
        <v>11.0</v>
      </c>
    </row>
    <row r="4021">
      <c r="A4021" s="10" t="s">
        <v>1099</v>
      </c>
      <c r="B4021" s="19">
        <v>0.05609953703703704</v>
      </c>
      <c r="C4021" s="10" t="s">
        <v>70</v>
      </c>
      <c r="D4021" s="10" t="s">
        <v>126</v>
      </c>
      <c r="E4021" s="13">
        <v>6.0</v>
      </c>
      <c r="F4021" s="13">
        <v>3.0</v>
      </c>
    </row>
    <row r="4022">
      <c r="A4022" s="10" t="s">
        <v>1099</v>
      </c>
      <c r="B4022" s="19">
        <v>0.05700231481481482</v>
      </c>
      <c r="C4022" s="10" t="s">
        <v>964</v>
      </c>
      <c r="D4022" s="10" t="s">
        <v>126</v>
      </c>
      <c r="E4022" s="13">
        <v>12.0</v>
      </c>
      <c r="F4022" s="13">
        <v>7.0</v>
      </c>
    </row>
    <row r="4023">
      <c r="A4023" s="10" t="s">
        <v>1099</v>
      </c>
      <c r="B4023" s="19">
        <v>0.05924768518518519</v>
      </c>
      <c r="C4023" s="10" t="s">
        <v>70</v>
      </c>
      <c r="D4023" s="10" t="s">
        <v>126</v>
      </c>
      <c r="E4023" s="13">
        <v>22.0</v>
      </c>
      <c r="F4023" s="13">
        <v>19.0</v>
      </c>
    </row>
    <row r="4024">
      <c r="A4024" s="10" t="s">
        <v>1099</v>
      </c>
      <c r="B4024" s="19">
        <v>0.061412037037037036</v>
      </c>
      <c r="C4024" s="10" t="s">
        <v>964</v>
      </c>
      <c r="D4024" s="10" t="s">
        <v>67</v>
      </c>
      <c r="E4024" s="13">
        <v>26.0</v>
      </c>
      <c r="F4024" s="13">
        <v>18.0</v>
      </c>
    </row>
    <row r="4025">
      <c r="A4025" s="10" t="s">
        <v>1099</v>
      </c>
      <c r="B4025" s="19">
        <v>0.06344907407407407</v>
      </c>
      <c r="C4025" s="10" t="s">
        <v>74</v>
      </c>
      <c r="D4025" s="10" t="s">
        <v>125</v>
      </c>
      <c r="E4025" s="13" t="s">
        <v>88</v>
      </c>
      <c r="F4025" s="13">
        <v>1.0</v>
      </c>
      <c r="J4025" s="10" t="s">
        <v>85</v>
      </c>
    </row>
    <row r="4026">
      <c r="A4026" s="10" t="s">
        <v>1099</v>
      </c>
      <c r="B4026" s="19">
        <v>0.06344907407407407</v>
      </c>
      <c r="C4026" s="10" t="s">
        <v>74</v>
      </c>
      <c r="D4026" s="10" t="s">
        <v>125</v>
      </c>
      <c r="E4026" s="13">
        <v>17.0</v>
      </c>
      <c r="F4026" s="13">
        <v>7.0</v>
      </c>
    </row>
    <row r="4027">
      <c r="A4027" s="10" t="s">
        <v>1099</v>
      </c>
      <c r="B4027" s="19">
        <v>0.0640625</v>
      </c>
      <c r="C4027" s="10" t="s">
        <v>74</v>
      </c>
      <c r="D4027" s="10" t="s">
        <v>67</v>
      </c>
      <c r="E4027" s="13">
        <v>9.0</v>
      </c>
      <c r="F4027" s="13">
        <v>9.0</v>
      </c>
    </row>
    <row r="4028">
      <c r="A4028" s="10" t="s">
        <v>1099</v>
      </c>
      <c r="B4028" s="19">
        <v>0.06501157407407407</v>
      </c>
      <c r="C4028" s="10" t="s">
        <v>69</v>
      </c>
      <c r="D4028" s="10" t="s">
        <v>67</v>
      </c>
      <c r="E4028" s="13">
        <v>14.0</v>
      </c>
      <c r="F4028" s="13">
        <v>10.0</v>
      </c>
    </row>
    <row r="4029">
      <c r="A4029" s="10" t="s">
        <v>1099</v>
      </c>
      <c r="B4029" s="19">
        <v>0.06716435185185185</v>
      </c>
      <c r="C4029" s="10" t="s">
        <v>66</v>
      </c>
      <c r="D4029" s="10" t="s">
        <v>78</v>
      </c>
      <c r="E4029" s="13">
        <v>5.0</v>
      </c>
      <c r="F4029" s="13">
        <v>5.0</v>
      </c>
    </row>
    <row r="4030">
      <c r="A4030" s="10" t="s">
        <v>1099</v>
      </c>
      <c r="B4030" s="19">
        <v>0.06753472222222222</v>
      </c>
      <c r="C4030" s="10" t="s">
        <v>69</v>
      </c>
      <c r="D4030" s="10" t="s">
        <v>98</v>
      </c>
      <c r="E4030" s="13">
        <v>7.0</v>
      </c>
      <c r="F4030" s="13">
        <v>6.0</v>
      </c>
    </row>
    <row r="4031">
      <c r="A4031" s="10" t="s">
        <v>1099</v>
      </c>
      <c r="B4031" s="19">
        <v>0.06849537037037037</v>
      </c>
      <c r="C4031" s="10" t="s">
        <v>70</v>
      </c>
      <c r="D4031" s="10" t="s">
        <v>80</v>
      </c>
      <c r="E4031" s="13" t="s">
        <v>75</v>
      </c>
      <c r="F4031" s="13" t="s">
        <v>75</v>
      </c>
      <c r="J4031" s="10" t="s">
        <v>160</v>
      </c>
    </row>
    <row r="4032">
      <c r="A4032" s="10" t="s">
        <v>1099</v>
      </c>
      <c r="B4032" s="19">
        <v>0.06849537037037037</v>
      </c>
      <c r="C4032" s="10" t="s">
        <v>70</v>
      </c>
      <c r="D4032" s="10" t="s">
        <v>80</v>
      </c>
      <c r="E4032" s="13">
        <v>11.0</v>
      </c>
      <c r="F4032" s="13">
        <v>7.0</v>
      </c>
    </row>
    <row r="4033">
      <c r="A4033" s="10" t="s">
        <v>1099</v>
      </c>
      <c r="B4033" s="19">
        <v>0.07040509259259259</v>
      </c>
      <c r="C4033" s="10" t="s">
        <v>70</v>
      </c>
      <c r="D4033" s="10" t="s">
        <v>225</v>
      </c>
      <c r="E4033" s="13" t="s">
        <v>75</v>
      </c>
      <c r="F4033" s="16"/>
    </row>
    <row r="4034">
      <c r="A4034" s="10" t="s">
        <v>1099</v>
      </c>
      <c r="B4034" s="19">
        <v>0.0706712962962963</v>
      </c>
      <c r="C4034" s="10" t="s">
        <v>70</v>
      </c>
      <c r="D4034" s="10" t="s">
        <v>93</v>
      </c>
      <c r="E4034" s="13" t="s">
        <v>68</v>
      </c>
      <c r="F4034" s="13">
        <v>20.0</v>
      </c>
      <c r="J4034" s="10" t="s">
        <v>1200</v>
      </c>
    </row>
    <row r="4035">
      <c r="A4035" s="10" t="s">
        <v>1099</v>
      </c>
      <c r="B4035" s="19">
        <v>0.07109953703703703</v>
      </c>
      <c r="C4035" s="10" t="s">
        <v>70</v>
      </c>
      <c r="D4035" s="10" t="s">
        <v>91</v>
      </c>
      <c r="E4035" s="13">
        <v>7.0</v>
      </c>
      <c r="F4035" s="16"/>
      <c r="H4035" s="10" t="s">
        <v>1201</v>
      </c>
    </row>
    <row r="4036">
      <c r="A4036" s="10" t="s">
        <v>1099</v>
      </c>
      <c r="B4036" s="19">
        <v>0.0715625</v>
      </c>
      <c r="C4036" s="10" t="s">
        <v>70</v>
      </c>
      <c r="D4036" s="10" t="s">
        <v>225</v>
      </c>
      <c r="E4036" s="13">
        <v>7.0</v>
      </c>
      <c r="F4036" s="16"/>
    </row>
    <row r="4037">
      <c r="A4037" s="10" t="s">
        <v>1099</v>
      </c>
      <c r="B4037" s="19">
        <v>0.07174768518518519</v>
      </c>
      <c r="C4037" s="10" t="s">
        <v>70</v>
      </c>
      <c r="D4037" s="10" t="s">
        <v>93</v>
      </c>
      <c r="E4037" s="13">
        <v>17.0</v>
      </c>
      <c r="F4037" s="13">
        <v>10.0</v>
      </c>
      <c r="J4037" s="10" t="s">
        <v>1200</v>
      </c>
    </row>
    <row r="4038">
      <c r="A4038" s="10" t="s">
        <v>1099</v>
      </c>
      <c r="B4038" s="19">
        <v>0.07185185185185185</v>
      </c>
      <c r="C4038" s="10" t="s">
        <v>70</v>
      </c>
      <c r="D4038" s="10" t="s">
        <v>91</v>
      </c>
      <c r="E4038" s="13">
        <v>8.0</v>
      </c>
      <c r="F4038" s="16"/>
      <c r="H4038" s="10" t="s">
        <v>1202</v>
      </c>
    </row>
    <row r="4039">
      <c r="A4039" s="10" t="s">
        <v>1099</v>
      </c>
      <c r="B4039" s="19">
        <v>0.0752199074074074</v>
      </c>
      <c r="C4039" s="10" t="s">
        <v>964</v>
      </c>
      <c r="D4039" s="10" t="s">
        <v>87</v>
      </c>
      <c r="E4039" s="13">
        <v>3.0</v>
      </c>
      <c r="F4039" s="13">
        <v>2.0</v>
      </c>
    </row>
    <row r="4040">
      <c r="A4040" s="10" t="s">
        <v>1099</v>
      </c>
      <c r="B4040" s="19">
        <v>0.07526620370370371</v>
      </c>
      <c r="C4040" s="10" t="s">
        <v>66</v>
      </c>
      <c r="D4040" s="10" t="s">
        <v>87</v>
      </c>
      <c r="E4040" s="13" t="s">
        <v>68</v>
      </c>
      <c r="F4040" s="13">
        <v>20.0</v>
      </c>
    </row>
    <row r="4041">
      <c r="A4041" s="10" t="s">
        <v>1099</v>
      </c>
      <c r="B4041" s="19">
        <v>0.07527777777777778</v>
      </c>
      <c r="C4041" s="10" t="s">
        <v>84</v>
      </c>
      <c r="D4041" s="10" t="s">
        <v>87</v>
      </c>
      <c r="E4041" s="13">
        <v>4.0</v>
      </c>
      <c r="F4041" s="13">
        <v>2.0</v>
      </c>
    </row>
    <row r="4042">
      <c r="A4042" s="10" t="s">
        <v>1099</v>
      </c>
      <c r="B4042" s="19">
        <v>0.07547453703703703</v>
      </c>
      <c r="C4042" s="10" t="s">
        <v>70</v>
      </c>
      <c r="D4042" s="10" t="s">
        <v>87</v>
      </c>
      <c r="E4042" s="13">
        <v>16.0</v>
      </c>
      <c r="F4042" s="13">
        <v>12.0</v>
      </c>
    </row>
    <row r="4043">
      <c r="A4043" s="10" t="s">
        <v>1099</v>
      </c>
      <c r="B4043" s="19">
        <v>0.07548611111111111</v>
      </c>
      <c r="C4043" s="10" t="s">
        <v>74</v>
      </c>
      <c r="D4043" s="10" t="s">
        <v>87</v>
      </c>
      <c r="E4043" s="13">
        <v>16.0</v>
      </c>
      <c r="F4043" s="13">
        <v>12.0</v>
      </c>
    </row>
    <row r="4044">
      <c r="A4044" s="10" t="s">
        <v>1099</v>
      </c>
      <c r="B4044" s="19">
        <v>0.07565972222222223</v>
      </c>
      <c r="C4044" s="10" t="s">
        <v>82</v>
      </c>
      <c r="D4044" s="10" t="s">
        <v>87</v>
      </c>
      <c r="E4044" s="13">
        <v>12.0</v>
      </c>
      <c r="F4044" s="13">
        <v>11.0</v>
      </c>
    </row>
    <row r="4045">
      <c r="A4045" s="10" t="s">
        <v>1099</v>
      </c>
      <c r="B4045" s="19">
        <v>0.07570601851851852</v>
      </c>
      <c r="C4045" s="10" t="s">
        <v>69</v>
      </c>
      <c r="D4045" s="10" t="s">
        <v>87</v>
      </c>
      <c r="E4045" s="13">
        <v>13.0</v>
      </c>
      <c r="F4045" s="13">
        <v>9.0</v>
      </c>
    </row>
    <row r="4046">
      <c r="A4046" s="10" t="s">
        <v>1099</v>
      </c>
      <c r="B4046" s="19">
        <v>0.07732638888888889</v>
      </c>
      <c r="C4046" s="10" t="s">
        <v>66</v>
      </c>
      <c r="D4046" s="10" t="s">
        <v>127</v>
      </c>
      <c r="E4046" s="13" t="s">
        <v>75</v>
      </c>
      <c r="F4046" s="13" t="s">
        <v>75</v>
      </c>
      <c r="J4046" s="10" t="s">
        <v>160</v>
      </c>
    </row>
    <row r="4047">
      <c r="A4047" s="10" t="s">
        <v>1099</v>
      </c>
      <c r="B4047" s="19">
        <v>0.07732638888888889</v>
      </c>
      <c r="C4047" s="10" t="s">
        <v>66</v>
      </c>
      <c r="D4047" s="10" t="s">
        <v>127</v>
      </c>
      <c r="E4047" s="13" t="s">
        <v>88</v>
      </c>
      <c r="F4047" s="13">
        <v>1.0</v>
      </c>
    </row>
    <row r="4048">
      <c r="A4048" s="10" t="s">
        <v>1099</v>
      </c>
      <c r="B4048" s="19">
        <v>0.07802083333333333</v>
      </c>
      <c r="C4048" s="10" t="s">
        <v>66</v>
      </c>
      <c r="D4048" s="10" t="s">
        <v>91</v>
      </c>
      <c r="E4048" s="13">
        <v>8.0</v>
      </c>
      <c r="F4048" s="16"/>
      <c r="H4048" s="10" t="s">
        <v>1203</v>
      </c>
    </row>
    <row r="4049">
      <c r="A4049" s="10" t="s">
        <v>1099</v>
      </c>
      <c r="B4049" s="19">
        <v>0.07934027777777777</v>
      </c>
      <c r="C4049" s="10" t="s">
        <v>70</v>
      </c>
      <c r="D4049" s="10" t="s">
        <v>225</v>
      </c>
      <c r="E4049" s="13" t="s">
        <v>75</v>
      </c>
      <c r="F4049" s="16"/>
    </row>
    <row r="4050">
      <c r="A4050" s="10" t="s">
        <v>1099</v>
      </c>
      <c r="B4050" s="19">
        <v>0.08041666666666666</v>
      </c>
      <c r="C4050" s="10" t="s">
        <v>70</v>
      </c>
      <c r="D4050" s="10" t="s">
        <v>93</v>
      </c>
      <c r="E4050" s="13">
        <v>12.0</v>
      </c>
      <c r="F4050" s="13">
        <v>5.0</v>
      </c>
      <c r="J4050" s="10" t="s">
        <v>1204</v>
      </c>
    </row>
    <row r="4051">
      <c r="A4051" s="10" t="s">
        <v>1099</v>
      </c>
      <c r="B4051" s="19">
        <v>0.08072916666666667</v>
      </c>
      <c r="C4051" s="10" t="s">
        <v>70</v>
      </c>
      <c r="D4051" s="10" t="s">
        <v>93</v>
      </c>
      <c r="E4051" s="13">
        <v>17.0</v>
      </c>
      <c r="F4051" s="13">
        <v>10.0</v>
      </c>
      <c r="J4051" s="10" t="s">
        <v>1204</v>
      </c>
    </row>
    <row r="4052">
      <c r="A4052" s="10" t="s">
        <v>1099</v>
      </c>
      <c r="B4052" s="19">
        <v>0.08086805555555555</v>
      </c>
      <c r="C4052" s="10" t="s">
        <v>70</v>
      </c>
      <c r="D4052" s="10" t="s">
        <v>91</v>
      </c>
      <c r="E4052" s="13">
        <v>6.0</v>
      </c>
      <c r="F4052" s="16"/>
      <c r="H4052" s="10" t="s">
        <v>1205</v>
      </c>
    </row>
    <row r="4053">
      <c r="A4053" s="10" t="s">
        <v>1099</v>
      </c>
      <c r="B4053" s="19">
        <v>0.08172453703703704</v>
      </c>
      <c r="C4053" s="10" t="s">
        <v>74</v>
      </c>
      <c r="D4053" s="10" t="s">
        <v>93</v>
      </c>
      <c r="E4053" s="13">
        <v>24.0</v>
      </c>
      <c r="F4053" s="13">
        <v>16.0</v>
      </c>
      <c r="J4053" s="10" t="s">
        <v>1206</v>
      </c>
    </row>
    <row r="4054">
      <c r="A4054" s="10" t="s">
        <v>1099</v>
      </c>
      <c r="B4054" s="19">
        <v>0.08184027777777778</v>
      </c>
      <c r="C4054" s="10" t="s">
        <v>74</v>
      </c>
      <c r="D4054" s="10" t="s">
        <v>91</v>
      </c>
      <c r="E4054" s="13">
        <v>21.0</v>
      </c>
      <c r="F4054" s="16"/>
      <c r="H4054" s="10" t="s">
        <v>1207</v>
      </c>
    </row>
    <row r="4055">
      <c r="A4055" s="10" t="s">
        <v>1099</v>
      </c>
      <c r="B4055" s="19">
        <v>0.08226851851851852</v>
      </c>
      <c r="C4055" s="10" t="s">
        <v>74</v>
      </c>
      <c r="D4055" s="10" t="s">
        <v>125</v>
      </c>
      <c r="E4055" s="13">
        <v>19.0</v>
      </c>
      <c r="F4055" s="13">
        <v>9.0</v>
      </c>
    </row>
    <row r="4056">
      <c r="A4056" s="10" t="s">
        <v>1099</v>
      </c>
      <c r="B4056" s="19">
        <v>0.08226851851851852</v>
      </c>
      <c r="C4056" s="10" t="s">
        <v>74</v>
      </c>
      <c r="D4056" s="10" t="s">
        <v>125</v>
      </c>
      <c r="E4056" s="13" t="s">
        <v>75</v>
      </c>
      <c r="F4056" s="13" t="s">
        <v>75</v>
      </c>
      <c r="J4056" s="10" t="s">
        <v>85</v>
      </c>
    </row>
    <row r="4057">
      <c r="A4057" s="10" t="s">
        <v>1099</v>
      </c>
      <c r="B4057" s="19">
        <v>0.08461805555555556</v>
      </c>
      <c r="C4057" s="10" t="s">
        <v>82</v>
      </c>
      <c r="D4057" s="10" t="s">
        <v>91</v>
      </c>
      <c r="E4057" s="13">
        <v>30.0</v>
      </c>
      <c r="F4057" s="16"/>
      <c r="H4057" s="10" t="s">
        <v>1208</v>
      </c>
    </row>
    <row r="4058">
      <c r="A4058" s="10" t="s">
        <v>1099</v>
      </c>
      <c r="B4058" s="19">
        <v>0.08623842592592593</v>
      </c>
      <c r="C4058" s="10" t="s">
        <v>964</v>
      </c>
      <c r="D4058" s="10" t="s">
        <v>89</v>
      </c>
      <c r="E4058" s="13">
        <v>25.0</v>
      </c>
      <c r="F4058" s="13">
        <v>17.0</v>
      </c>
      <c r="J4058" s="10" t="s">
        <v>90</v>
      </c>
    </row>
    <row r="4059">
      <c r="A4059" s="10" t="s">
        <v>1099</v>
      </c>
      <c r="B4059" s="19">
        <v>0.0866087962962963</v>
      </c>
      <c r="C4059" s="10" t="s">
        <v>964</v>
      </c>
      <c r="D4059" s="10" t="s">
        <v>91</v>
      </c>
      <c r="E4059" s="13">
        <v>15.0</v>
      </c>
      <c r="F4059" s="16"/>
    </row>
    <row r="4060">
      <c r="A4060" s="10" t="s">
        <v>1099</v>
      </c>
      <c r="B4060" s="19">
        <v>0.08788194444444444</v>
      </c>
      <c r="C4060" s="10" t="s">
        <v>84</v>
      </c>
      <c r="D4060" s="10" t="s">
        <v>93</v>
      </c>
      <c r="E4060" s="13">
        <v>19.0</v>
      </c>
      <c r="F4060" s="13">
        <v>12.0</v>
      </c>
      <c r="J4060" s="10" t="s">
        <v>1209</v>
      </c>
    </row>
    <row r="4061">
      <c r="A4061" s="10" t="s">
        <v>1099</v>
      </c>
      <c r="B4061" s="19">
        <v>0.08788194444444444</v>
      </c>
      <c r="C4061" s="10" t="s">
        <v>84</v>
      </c>
      <c r="D4061" s="10" t="s">
        <v>93</v>
      </c>
      <c r="E4061" s="13" t="s">
        <v>75</v>
      </c>
      <c r="F4061" s="13" t="s">
        <v>75</v>
      </c>
      <c r="J4061" s="10" t="s">
        <v>85</v>
      </c>
    </row>
    <row r="4062">
      <c r="A4062" s="10" t="s">
        <v>1099</v>
      </c>
      <c r="B4062" s="19">
        <v>0.0880787037037037</v>
      </c>
      <c r="C4062" s="10" t="s">
        <v>84</v>
      </c>
      <c r="D4062" s="10" t="s">
        <v>93</v>
      </c>
      <c r="E4062" s="13">
        <v>12.0</v>
      </c>
      <c r="F4062" s="13">
        <v>5.0</v>
      </c>
      <c r="J4062" s="10" t="s">
        <v>1209</v>
      </c>
    </row>
    <row r="4063">
      <c r="A4063" s="10" t="s">
        <v>1099</v>
      </c>
      <c r="B4063" s="19">
        <v>0.0880787037037037</v>
      </c>
      <c r="C4063" s="10" t="s">
        <v>84</v>
      </c>
      <c r="D4063" s="10" t="s">
        <v>93</v>
      </c>
      <c r="E4063" s="13" t="s">
        <v>75</v>
      </c>
      <c r="F4063" s="13" t="s">
        <v>75</v>
      </c>
      <c r="J4063" s="10" t="s">
        <v>85</v>
      </c>
    </row>
    <row r="4064">
      <c r="A4064" s="10" t="s">
        <v>1099</v>
      </c>
      <c r="B4064" s="19">
        <v>0.08853009259259259</v>
      </c>
      <c r="C4064" s="10" t="s">
        <v>84</v>
      </c>
      <c r="D4064" s="10" t="s">
        <v>91</v>
      </c>
      <c r="E4064" s="13">
        <v>34.0</v>
      </c>
      <c r="F4064" s="16"/>
      <c r="H4064" s="10" t="s">
        <v>1210</v>
      </c>
      <c r="I4064" s="10">
        <v>1.0</v>
      </c>
      <c r="J4064" s="10" t="s">
        <v>1211</v>
      </c>
    </row>
    <row r="4065">
      <c r="A4065" s="10" t="s">
        <v>1099</v>
      </c>
      <c r="B4065" s="19">
        <v>0.09180555555555556</v>
      </c>
      <c r="C4065" s="10" t="s">
        <v>74</v>
      </c>
      <c r="D4065" s="10" t="s">
        <v>93</v>
      </c>
      <c r="E4065" s="13">
        <v>24.0</v>
      </c>
      <c r="F4065" s="13">
        <v>16.0</v>
      </c>
      <c r="J4065" s="10" t="s">
        <v>1212</v>
      </c>
    </row>
    <row r="4066">
      <c r="A4066" s="10" t="s">
        <v>1099</v>
      </c>
      <c r="B4066" s="19">
        <v>0.09180555555555556</v>
      </c>
      <c r="C4066" s="10" t="s">
        <v>74</v>
      </c>
      <c r="D4066" s="10" t="s">
        <v>93</v>
      </c>
      <c r="E4066" s="13">
        <v>24.0</v>
      </c>
      <c r="F4066" s="13">
        <v>16.0</v>
      </c>
      <c r="J4066" s="10" t="s">
        <v>85</v>
      </c>
    </row>
    <row r="4067">
      <c r="A4067" s="10" t="s">
        <v>1099</v>
      </c>
      <c r="B4067" s="19">
        <v>0.09207175925925926</v>
      </c>
      <c r="C4067" s="10" t="s">
        <v>74</v>
      </c>
      <c r="D4067" s="10" t="s">
        <v>91</v>
      </c>
      <c r="E4067" s="13">
        <v>20.0</v>
      </c>
      <c r="F4067" s="16"/>
      <c r="H4067" s="10" t="s">
        <v>1213</v>
      </c>
    </row>
    <row r="4068">
      <c r="A4068" s="10" t="s">
        <v>1099</v>
      </c>
      <c r="B4068" s="19">
        <v>0.09244212962962962</v>
      </c>
      <c r="C4068" s="10" t="s">
        <v>74</v>
      </c>
      <c r="D4068" s="10" t="s">
        <v>93</v>
      </c>
      <c r="E4068" s="13">
        <v>17.0</v>
      </c>
      <c r="F4068" s="13">
        <v>9.0</v>
      </c>
      <c r="J4068" s="10" t="s">
        <v>1212</v>
      </c>
    </row>
    <row r="4069">
      <c r="A4069" s="10" t="s">
        <v>1099</v>
      </c>
      <c r="B4069" s="19">
        <v>0.09244212962962962</v>
      </c>
      <c r="C4069" s="10" t="s">
        <v>74</v>
      </c>
      <c r="D4069" s="10" t="s">
        <v>93</v>
      </c>
      <c r="E4069" s="13" t="s">
        <v>75</v>
      </c>
      <c r="F4069" s="13" t="s">
        <v>75</v>
      </c>
      <c r="J4069" s="10" t="s">
        <v>85</v>
      </c>
    </row>
    <row r="4070">
      <c r="A4070" s="10" t="s">
        <v>1099</v>
      </c>
      <c r="B4070" s="19">
        <v>0.09253472222222223</v>
      </c>
      <c r="C4070" s="10" t="s">
        <v>74</v>
      </c>
      <c r="D4070" s="10" t="s">
        <v>91</v>
      </c>
      <c r="E4070" s="13">
        <v>8.0</v>
      </c>
      <c r="F4070" s="16"/>
      <c r="H4070" s="10" t="s">
        <v>1214</v>
      </c>
      <c r="I4070" s="10">
        <v>1.0</v>
      </c>
      <c r="J4070" s="10" t="s">
        <v>1215</v>
      </c>
    </row>
    <row r="4071">
      <c r="A4071" s="10" t="s">
        <v>1099</v>
      </c>
      <c r="B4071" s="19">
        <v>0.09381944444444444</v>
      </c>
      <c r="C4071" s="10" t="s">
        <v>70</v>
      </c>
      <c r="D4071" s="10" t="s">
        <v>79</v>
      </c>
      <c r="E4071" s="13" t="s">
        <v>75</v>
      </c>
      <c r="F4071" s="13" t="s">
        <v>75</v>
      </c>
    </row>
    <row r="4072">
      <c r="A4072" s="10" t="s">
        <v>1099</v>
      </c>
      <c r="B4072" s="19">
        <v>0.09571759259259259</v>
      </c>
      <c r="C4072" s="10" t="s">
        <v>70</v>
      </c>
      <c r="D4072" s="10" t="s">
        <v>225</v>
      </c>
      <c r="E4072" s="13">
        <v>13.0</v>
      </c>
      <c r="F4072" s="16"/>
    </row>
    <row r="4073">
      <c r="A4073" s="10" t="s">
        <v>1099</v>
      </c>
      <c r="B4073" s="19">
        <v>0.09771990740740741</v>
      </c>
      <c r="C4073" s="10" t="s">
        <v>69</v>
      </c>
      <c r="D4073" s="10" t="s">
        <v>91</v>
      </c>
      <c r="E4073" s="13">
        <v>6.0</v>
      </c>
      <c r="F4073" s="16"/>
    </row>
    <row r="4074">
      <c r="A4074" s="10" t="s">
        <v>1099</v>
      </c>
      <c r="B4074" s="19">
        <v>0.09884259259259259</v>
      </c>
      <c r="C4074" s="10" t="s">
        <v>82</v>
      </c>
      <c r="D4074" s="10" t="s">
        <v>91</v>
      </c>
      <c r="E4074" s="13">
        <v>27.0</v>
      </c>
      <c r="F4074" s="16"/>
      <c r="H4074" s="10" t="s">
        <v>1216</v>
      </c>
    </row>
    <row r="4075">
      <c r="A4075" s="10" t="s">
        <v>1099</v>
      </c>
      <c r="B4075" s="19">
        <v>0.10018518518518518</v>
      </c>
      <c r="C4075" s="10" t="s">
        <v>964</v>
      </c>
      <c r="D4075" s="10" t="s">
        <v>120</v>
      </c>
      <c r="E4075" s="13">
        <v>8.0</v>
      </c>
      <c r="F4075" s="16"/>
      <c r="H4075" s="10" t="s">
        <v>1217</v>
      </c>
      <c r="J4075" s="10" t="s">
        <v>1218</v>
      </c>
    </row>
    <row r="4076">
      <c r="A4076" s="10" t="s">
        <v>1099</v>
      </c>
      <c r="B4076" s="19">
        <v>0.10090277777777777</v>
      </c>
      <c r="C4076" s="10" t="s">
        <v>84</v>
      </c>
      <c r="D4076" s="10" t="s">
        <v>79</v>
      </c>
      <c r="E4076" s="13" t="s">
        <v>1219</v>
      </c>
      <c r="F4076" s="13">
        <v>15.0</v>
      </c>
    </row>
    <row r="4077">
      <c r="A4077" s="10" t="s">
        <v>1099</v>
      </c>
      <c r="B4077" s="19">
        <v>0.10140046296296296</v>
      </c>
      <c r="C4077" s="10" t="s">
        <v>70</v>
      </c>
      <c r="D4077" s="10" t="s">
        <v>79</v>
      </c>
      <c r="E4077" s="13" t="s">
        <v>75</v>
      </c>
      <c r="F4077" s="13" t="s">
        <v>75</v>
      </c>
      <c r="J4077" s="10" t="s">
        <v>1220</v>
      </c>
    </row>
    <row r="4078">
      <c r="A4078" s="10" t="s">
        <v>1099</v>
      </c>
      <c r="B4078" s="19">
        <v>0.10140046296296296</v>
      </c>
      <c r="C4078" s="10" t="s">
        <v>70</v>
      </c>
      <c r="D4078" s="10" t="s">
        <v>79</v>
      </c>
      <c r="E4078" s="13">
        <v>11.0</v>
      </c>
      <c r="F4078" s="13">
        <v>6.0</v>
      </c>
    </row>
    <row r="4079">
      <c r="A4079" s="10" t="s">
        <v>1099</v>
      </c>
      <c r="B4079" s="19">
        <v>0.1022337962962963</v>
      </c>
      <c r="C4079" s="10" t="s">
        <v>66</v>
      </c>
      <c r="D4079" s="10" t="s">
        <v>89</v>
      </c>
      <c r="E4079" s="13">
        <v>20.0</v>
      </c>
      <c r="F4079" s="13">
        <v>13.0</v>
      </c>
      <c r="J4079" s="10" t="s">
        <v>1221</v>
      </c>
    </row>
    <row r="4080">
      <c r="A4080" s="10" t="s">
        <v>1099</v>
      </c>
      <c r="B4080" s="19">
        <v>0.10234953703703703</v>
      </c>
      <c r="C4080" s="10" t="s">
        <v>66</v>
      </c>
      <c r="D4080" s="10" t="s">
        <v>89</v>
      </c>
      <c r="E4080" s="13">
        <v>11.0</v>
      </c>
      <c r="F4080" s="13">
        <v>4.0</v>
      </c>
      <c r="J4080" s="10" t="s">
        <v>1221</v>
      </c>
    </row>
    <row r="4081">
      <c r="A4081" s="10" t="s">
        <v>1099</v>
      </c>
      <c r="B4081" s="19">
        <v>0.10243055555555555</v>
      </c>
      <c r="C4081" s="10" t="s">
        <v>66</v>
      </c>
      <c r="D4081" s="10" t="s">
        <v>91</v>
      </c>
      <c r="E4081" s="13">
        <v>11.0</v>
      </c>
      <c r="F4081" s="16"/>
      <c r="H4081" s="10" t="s">
        <v>1222</v>
      </c>
    </row>
    <row r="4082">
      <c r="A4082" s="10" t="s">
        <v>1099</v>
      </c>
      <c r="B4082" s="19">
        <v>0.10246527777777778</v>
      </c>
      <c r="C4082" s="10" t="s">
        <v>66</v>
      </c>
      <c r="D4082" s="10" t="s">
        <v>91</v>
      </c>
      <c r="E4082" s="13">
        <v>10.0</v>
      </c>
      <c r="F4082" s="16"/>
      <c r="H4082" s="10" t="s">
        <v>1223</v>
      </c>
      <c r="I4082" s="10">
        <v>1.0</v>
      </c>
      <c r="J4082" s="10" t="s">
        <v>1224</v>
      </c>
    </row>
    <row r="4083">
      <c r="A4083" s="10" t="s">
        <v>1099</v>
      </c>
      <c r="B4083" s="19">
        <v>0.10512731481481481</v>
      </c>
      <c r="C4083" s="10" t="s">
        <v>74</v>
      </c>
      <c r="D4083" s="10" t="s">
        <v>125</v>
      </c>
      <c r="E4083" s="13" t="s">
        <v>75</v>
      </c>
      <c r="F4083" s="13" t="s">
        <v>75</v>
      </c>
    </row>
    <row r="4084">
      <c r="A4084" s="10" t="s">
        <v>1099</v>
      </c>
      <c r="B4084" s="19">
        <v>0.10518518518518519</v>
      </c>
      <c r="C4084" s="10" t="s">
        <v>74</v>
      </c>
      <c r="D4084" s="10" t="s">
        <v>93</v>
      </c>
      <c r="E4084" s="13">
        <v>23.0</v>
      </c>
      <c r="F4084" s="13">
        <v>15.0</v>
      </c>
      <c r="J4084" s="10" t="s">
        <v>1212</v>
      </c>
    </row>
    <row r="4085">
      <c r="A4085" s="10" t="s">
        <v>1099</v>
      </c>
      <c r="B4085" s="19">
        <v>0.10524305555555556</v>
      </c>
      <c r="C4085" s="10" t="s">
        <v>74</v>
      </c>
      <c r="D4085" s="10" t="s">
        <v>91</v>
      </c>
      <c r="E4085" s="13">
        <v>23.0</v>
      </c>
      <c r="F4085" s="16"/>
      <c r="H4085" s="10" t="s">
        <v>1225</v>
      </c>
    </row>
    <row r="4086">
      <c r="A4086" s="10" t="s">
        <v>1099</v>
      </c>
      <c r="B4086" s="19">
        <v>0.10579861111111111</v>
      </c>
      <c r="C4086" s="10" t="s">
        <v>70</v>
      </c>
      <c r="D4086" s="10" t="s">
        <v>93</v>
      </c>
      <c r="E4086" s="13">
        <v>10.0</v>
      </c>
      <c r="F4086" s="13">
        <v>3.0</v>
      </c>
      <c r="J4086" s="10" t="s">
        <v>1226</v>
      </c>
    </row>
    <row r="4087">
      <c r="A4087" s="10" t="s">
        <v>1099</v>
      </c>
      <c r="B4087" s="19">
        <v>0.10603009259259259</v>
      </c>
      <c r="C4087" s="10" t="s">
        <v>70</v>
      </c>
      <c r="D4087" s="10" t="s">
        <v>93</v>
      </c>
      <c r="E4087" s="13">
        <v>23.0</v>
      </c>
      <c r="F4087" s="13">
        <v>16.0</v>
      </c>
      <c r="J4087" s="10" t="s">
        <v>1226</v>
      </c>
    </row>
    <row r="4088">
      <c r="A4088" s="10" t="s">
        <v>1099</v>
      </c>
      <c r="B4088" s="19">
        <v>0.10614583333333333</v>
      </c>
      <c r="C4088" s="10" t="s">
        <v>70</v>
      </c>
      <c r="D4088" s="10" t="s">
        <v>91</v>
      </c>
      <c r="E4088" s="13">
        <v>8.0</v>
      </c>
      <c r="F4088" s="16"/>
      <c r="H4088" s="10" t="s">
        <v>1214</v>
      </c>
      <c r="I4088" s="10">
        <v>1.0</v>
      </c>
      <c r="J4088" s="10" t="s">
        <v>1215</v>
      </c>
    </row>
    <row r="4089">
      <c r="A4089" s="10" t="s">
        <v>1099</v>
      </c>
      <c r="B4089" s="19">
        <v>0.10652777777777778</v>
      </c>
      <c r="C4089" s="10" t="s">
        <v>70</v>
      </c>
      <c r="D4089" s="10" t="s">
        <v>93</v>
      </c>
      <c r="E4089" s="13">
        <v>19.0</v>
      </c>
      <c r="F4089" s="13">
        <v>12.0</v>
      </c>
      <c r="J4089" s="10" t="s">
        <v>1226</v>
      </c>
    </row>
    <row r="4090">
      <c r="A4090" s="10" t="s">
        <v>1099</v>
      </c>
      <c r="B4090" s="19">
        <v>0.10657407407407407</v>
      </c>
      <c r="C4090" s="10" t="s">
        <v>70</v>
      </c>
      <c r="D4090" s="10" t="s">
        <v>91</v>
      </c>
      <c r="E4090" s="13">
        <v>9.0</v>
      </c>
      <c r="F4090" s="16"/>
      <c r="H4090" s="10" t="s">
        <v>1227</v>
      </c>
      <c r="I4090" s="10">
        <v>1.0</v>
      </c>
      <c r="J4090" s="10" t="s">
        <v>1215</v>
      </c>
    </row>
    <row r="4091">
      <c r="A4091" s="10" t="s">
        <v>1099</v>
      </c>
      <c r="B4091" s="19">
        <v>0.10681712962962962</v>
      </c>
      <c r="C4091" s="10" t="s">
        <v>70</v>
      </c>
      <c r="D4091" s="10" t="s">
        <v>127</v>
      </c>
      <c r="E4091" s="13">
        <v>7.0</v>
      </c>
      <c r="F4091" s="13">
        <v>6.0</v>
      </c>
    </row>
    <row r="4092">
      <c r="A4092" s="10" t="s">
        <v>1099</v>
      </c>
      <c r="B4092" s="19">
        <v>0.1150925925925926</v>
      </c>
      <c r="C4092" s="10" t="s">
        <v>82</v>
      </c>
      <c r="D4092" s="10" t="s">
        <v>89</v>
      </c>
      <c r="E4092" s="13">
        <v>24.0</v>
      </c>
      <c r="F4092" s="13">
        <v>16.0</v>
      </c>
      <c r="J4092" s="10" t="s">
        <v>1228</v>
      </c>
    </row>
    <row r="4093">
      <c r="A4093" s="10" t="s">
        <v>1099</v>
      </c>
      <c r="B4093" s="19">
        <v>0.11516203703703703</v>
      </c>
      <c r="C4093" s="10" t="s">
        <v>82</v>
      </c>
      <c r="D4093" s="10" t="s">
        <v>89</v>
      </c>
      <c r="E4093" s="13" t="s">
        <v>88</v>
      </c>
      <c r="F4093" s="13">
        <v>1.0</v>
      </c>
      <c r="J4093" s="10" t="s">
        <v>1228</v>
      </c>
    </row>
    <row r="4094">
      <c r="A4094" s="10" t="s">
        <v>1099</v>
      </c>
      <c r="B4094" s="19">
        <v>0.11519675925925926</v>
      </c>
      <c r="C4094" s="10" t="s">
        <v>82</v>
      </c>
      <c r="D4094" s="10" t="s">
        <v>89</v>
      </c>
      <c r="E4094" s="13" t="s">
        <v>1229</v>
      </c>
      <c r="F4094" s="13">
        <v>17.0</v>
      </c>
      <c r="J4094" s="10" t="s">
        <v>1228</v>
      </c>
    </row>
    <row r="4095">
      <c r="A4095" s="10" t="s">
        <v>1099</v>
      </c>
      <c r="B4095" s="19">
        <v>0.11532407407407408</v>
      </c>
      <c r="C4095" s="10" t="s">
        <v>82</v>
      </c>
      <c r="D4095" s="10" t="s">
        <v>91</v>
      </c>
      <c r="E4095" s="13">
        <v>12.0</v>
      </c>
      <c r="F4095" s="16"/>
      <c r="H4095" s="10" t="s">
        <v>1230</v>
      </c>
    </row>
    <row r="4096">
      <c r="A4096" s="10" t="s">
        <v>1099</v>
      </c>
      <c r="B4096" s="19">
        <v>0.1208449074074074</v>
      </c>
      <c r="C4096" s="10" t="s">
        <v>70</v>
      </c>
      <c r="D4096" s="10" t="s">
        <v>131</v>
      </c>
      <c r="E4096" s="13">
        <v>19.0</v>
      </c>
      <c r="F4096" s="13">
        <v>17.0</v>
      </c>
    </row>
    <row r="4097">
      <c r="A4097" s="10" t="s">
        <v>1099</v>
      </c>
      <c r="B4097" s="19">
        <v>0.12180555555555556</v>
      </c>
      <c r="C4097" s="10" t="s">
        <v>74</v>
      </c>
      <c r="D4097" s="10" t="s">
        <v>79</v>
      </c>
      <c r="E4097" s="13">
        <v>18.0</v>
      </c>
      <c r="F4097" s="13">
        <v>18.0</v>
      </c>
    </row>
    <row r="4098">
      <c r="A4098" s="10" t="s">
        <v>1099</v>
      </c>
      <c r="B4098" s="19">
        <v>0.12799768518518517</v>
      </c>
      <c r="C4098" s="10" t="s">
        <v>964</v>
      </c>
      <c r="D4098" s="10" t="s">
        <v>79</v>
      </c>
      <c r="E4098" s="13">
        <v>9.0</v>
      </c>
      <c r="F4098" s="13">
        <v>9.0</v>
      </c>
    </row>
    <row r="4099">
      <c r="A4099" s="10" t="s">
        <v>1099</v>
      </c>
      <c r="B4099" s="19">
        <v>0.12876157407407407</v>
      </c>
      <c r="C4099" s="10" t="s">
        <v>84</v>
      </c>
      <c r="D4099" s="10" t="s">
        <v>79</v>
      </c>
      <c r="E4099" s="13">
        <v>26.0</v>
      </c>
      <c r="F4099" s="13" t="s">
        <v>75</v>
      </c>
      <c r="J4099" s="10" t="s">
        <v>1231</v>
      </c>
    </row>
    <row r="4100">
      <c r="A4100" s="10" t="s">
        <v>1099</v>
      </c>
      <c r="B4100" s="19">
        <v>0.13157407407407407</v>
      </c>
      <c r="C4100" s="10" t="s">
        <v>74</v>
      </c>
      <c r="D4100" s="10" t="s">
        <v>129</v>
      </c>
      <c r="E4100" s="13">
        <v>7.0</v>
      </c>
      <c r="F4100" s="13">
        <v>3.0</v>
      </c>
    </row>
    <row r="4101">
      <c r="A4101" s="10" t="s">
        <v>1099</v>
      </c>
      <c r="B4101" s="19">
        <v>0.13668981481481482</v>
      </c>
      <c r="C4101" s="10" t="s">
        <v>66</v>
      </c>
      <c r="D4101" s="10" t="s">
        <v>67</v>
      </c>
      <c r="E4101" s="13">
        <v>18.0</v>
      </c>
      <c r="F4101" s="13">
        <v>17.0</v>
      </c>
    </row>
    <row r="4102">
      <c r="A4102" s="10" t="s">
        <v>1099</v>
      </c>
      <c r="B4102" s="19">
        <v>0.13789351851851853</v>
      </c>
      <c r="C4102" s="10" t="s">
        <v>82</v>
      </c>
      <c r="D4102" s="10" t="s">
        <v>91</v>
      </c>
      <c r="E4102" s="13">
        <v>17.0</v>
      </c>
      <c r="F4102" s="16"/>
      <c r="H4102" s="10" t="s">
        <v>1232</v>
      </c>
      <c r="J4102" s="10" t="s">
        <v>1233</v>
      </c>
    </row>
    <row r="4103">
      <c r="A4103" s="10" t="s">
        <v>1099</v>
      </c>
      <c r="B4103" s="19">
        <v>0.13871527777777778</v>
      </c>
      <c r="C4103" s="10" t="s">
        <v>69</v>
      </c>
      <c r="D4103" s="10" t="s">
        <v>91</v>
      </c>
      <c r="E4103" s="13">
        <v>21.0</v>
      </c>
      <c r="F4103" s="16"/>
      <c r="H4103" s="10" t="s">
        <v>1222</v>
      </c>
      <c r="J4103" s="10" t="s">
        <v>1234</v>
      </c>
    </row>
    <row r="4104">
      <c r="A4104" s="10" t="s">
        <v>1099</v>
      </c>
      <c r="B4104" s="19">
        <v>0.14002314814814815</v>
      </c>
      <c r="C4104" s="10" t="s">
        <v>964</v>
      </c>
      <c r="D4104" s="10" t="s">
        <v>120</v>
      </c>
      <c r="E4104" s="13">
        <v>7.0</v>
      </c>
      <c r="F4104" s="16"/>
      <c r="H4104" s="10" t="s">
        <v>1235</v>
      </c>
      <c r="J4104" s="10" t="s">
        <v>1218</v>
      </c>
    </row>
    <row r="4105">
      <c r="A4105" s="10" t="s">
        <v>1099</v>
      </c>
      <c r="B4105" s="19">
        <v>0.1408912037037037</v>
      </c>
      <c r="C4105" s="10" t="s">
        <v>69</v>
      </c>
      <c r="D4105" s="10" t="s">
        <v>210</v>
      </c>
      <c r="E4105" s="13">
        <v>13.0</v>
      </c>
      <c r="F4105" s="13">
        <v>12.0</v>
      </c>
    </row>
    <row r="4106">
      <c r="A4106" s="10" t="s">
        <v>1099</v>
      </c>
      <c r="B4106" s="19">
        <v>0.14167824074074073</v>
      </c>
      <c r="C4106" s="10" t="s">
        <v>82</v>
      </c>
      <c r="D4106" s="10" t="s">
        <v>127</v>
      </c>
      <c r="E4106" s="13">
        <v>10.0</v>
      </c>
      <c r="F4106" s="13">
        <v>7.0</v>
      </c>
    </row>
    <row r="4107">
      <c r="A4107" s="10" t="s">
        <v>1099</v>
      </c>
      <c r="B4107" s="19">
        <v>0.14190972222222223</v>
      </c>
      <c r="C4107" s="10" t="s">
        <v>964</v>
      </c>
      <c r="D4107" s="10" t="s">
        <v>120</v>
      </c>
      <c r="E4107" s="13">
        <v>16.0</v>
      </c>
      <c r="F4107" s="16"/>
      <c r="H4107" s="10" t="s">
        <v>1236</v>
      </c>
      <c r="J4107" s="10" t="s">
        <v>1194</v>
      </c>
    </row>
    <row r="4108">
      <c r="A4108" s="10" t="s">
        <v>1099</v>
      </c>
      <c r="B4108" s="19">
        <v>0.14255787037037038</v>
      </c>
      <c r="C4108" s="10" t="s">
        <v>69</v>
      </c>
      <c r="D4108" s="10" t="s">
        <v>93</v>
      </c>
      <c r="E4108" s="13">
        <v>25.0</v>
      </c>
      <c r="F4108" s="13">
        <v>18.0</v>
      </c>
      <c r="J4108" s="10" t="s">
        <v>1237</v>
      </c>
    </row>
    <row r="4109">
      <c r="A4109" s="10" t="s">
        <v>1099</v>
      </c>
      <c r="B4109" s="19">
        <v>0.14260416666666667</v>
      </c>
      <c r="C4109" s="10" t="s">
        <v>69</v>
      </c>
      <c r="D4109" s="10" t="s">
        <v>91</v>
      </c>
      <c r="E4109" s="13">
        <v>10.0</v>
      </c>
      <c r="F4109" s="16"/>
      <c r="H4109" s="10" t="s">
        <v>1223</v>
      </c>
      <c r="I4109" s="10">
        <v>1.0</v>
      </c>
      <c r="J4109" s="10" t="s">
        <v>1224</v>
      </c>
    </row>
    <row r="4110">
      <c r="A4110" s="10" t="s">
        <v>1099</v>
      </c>
      <c r="B4110" s="19">
        <v>0.14657407407407408</v>
      </c>
      <c r="C4110" s="10" t="s">
        <v>82</v>
      </c>
      <c r="D4110" s="10" t="s">
        <v>210</v>
      </c>
      <c r="E4110" s="13">
        <v>21.0</v>
      </c>
      <c r="F4110" s="13">
        <v>18.0</v>
      </c>
    </row>
    <row r="4111">
      <c r="A4111" s="10" t="s">
        <v>1099</v>
      </c>
      <c r="B4111" s="19">
        <v>0.1479976851851852</v>
      </c>
      <c r="C4111" s="10" t="s">
        <v>74</v>
      </c>
      <c r="D4111" s="10" t="s">
        <v>83</v>
      </c>
      <c r="E4111" s="13">
        <v>18.0</v>
      </c>
      <c r="F4111" s="13">
        <v>9.0</v>
      </c>
    </row>
    <row r="4112">
      <c r="A4112" s="10" t="s">
        <v>1099</v>
      </c>
      <c r="B4112" s="19">
        <v>0.15006944444444445</v>
      </c>
      <c r="C4112" s="10" t="s">
        <v>70</v>
      </c>
      <c r="D4112" s="10" t="s">
        <v>126</v>
      </c>
      <c r="E4112" s="13">
        <v>19.0</v>
      </c>
      <c r="F4112" s="13">
        <v>16.0</v>
      </c>
    </row>
    <row r="4113">
      <c r="A4113" s="10" t="s">
        <v>1238</v>
      </c>
      <c r="B4113" s="19">
        <v>0.010902777777777779</v>
      </c>
      <c r="C4113" s="10" t="s">
        <v>70</v>
      </c>
      <c r="D4113" s="10" t="s">
        <v>83</v>
      </c>
      <c r="E4113" s="13">
        <v>15.0</v>
      </c>
      <c r="F4113" s="13">
        <v>10.0</v>
      </c>
    </row>
    <row r="4114">
      <c r="A4114" s="10" t="s">
        <v>1238</v>
      </c>
      <c r="B4114" s="19">
        <v>0.0140625</v>
      </c>
      <c r="C4114" s="10" t="s">
        <v>964</v>
      </c>
      <c r="D4114" s="10" t="s">
        <v>120</v>
      </c>
      <c r="E4114" s="13">
        <v>11.0</v>
      </c>
      <c r="F4114" s="16"/>
      <c r="H4114" s="10" t="s">
        <v>1239</v>
      </c>
      <c r="J4114" s="10" t="s">
        <v>1240</v>
      </c>
    </row>
    <row r="4115">
      <c r="A4115" s="10" t="s">
        <v>1238</v>
      </c>
      <c r="B4115" s="19">
        <v>0.0165625</v>
      </c>
      <c r="C4115" s="10" t="s">
        <v>82</v>
      </c>
      <c r="D4115" s="10" t="s">
        <v>210</v>
      </c>
      <c r="E4115" s="13">
        <v>18.0</v>
      </c>
      <c r="F4115" s="13">
        <v>15.0</v>
      </c>
    </row>
    <row r="4116">
      <c r="A4116" s="10" t="s">
        <v>1238</v>
      </c>
      <c r="B4116" s="19">
        <v>0.035972222222222225</v>
      </c>
      <c r="C4116" s="10" t="s">
        <v>66</v>
      </c>
      <c r="D4116" s="10" t="s">
        <v>365</v>
      </c>
      <c r="E4116" s="13" t="s">
        <v>75</v>
      </c>
      <c r="F4116" s="13" t="s">
        <v>75</v>
      </c>
      <c r="J4116" s="10" t="s">
        <v>85</v>
      </c>
    </row>
    <row r="4117">
      <c r="A4117" s="10" t="s">
        <v>1238</v>
      </c>
      <c r="B4117" s="19">
        <v>0.035972222222222225</v>
      </c>
      <c r="C4117" s="10" t="s">
        <v>66</v>
      </c>
      <c r="D4117" s="10" t="s">
        <v>365</v>
      </c>
      <c r="E4117" s="13">
        <v>11.0</v>
      </c>
      <c r="F4117" s="13">
        <v>9.0</v>
      </c>
    </row>
    <row r="4118">
      <c r="A4118" s="10" t="s">
        <v>1238</v>
      </c>
      <c r="B4118" s="19">
        <v>0.06060185185185185</v>
      </c>
      <c r="C4118" s="10" t="s">
        <v>74</v>
      </c>
      <c r="D4118" s="10" t="s">
        <v>67</v>
      </c>
      <c r="E4118" s="13">
        <v>14.0</v>
      </c>
      <c r="F4118" s="13">
        <v>14.0</v>
      </c>
    </row>
    <row r="4119">
      <c r="A4119" s="10" t="s">
        <v>1238</v>
      </c>
      <c r="B4119" s="19">
        <v>0.06060185185185185</v>
      </c>
      <c r="C4119" s="10" t="s">
        <v>82</v>
      </c>
      <c r="D4119" s="10" t="s">
        <v>67</v>
      </c>
      <c r="E4119" s="13">
        <v>22.0</v>
      </c>
      <c r="F4119" s="13">
        <v>19.0</v>
      </c>
    </row>
    <row r="4120">
      <c r="A4120" s="10" t="s">
        <v>1238</v>
      </c>
      <c r="B4120" s="19">
        <v>0.0641550925925926</v>
      </c>
      <c r="C4120" s="10" t="s">
        <v>964</v>
      </c>
      <c r="D4120" s="10" t="s">
        <v>67</v>
      </c>
      <c r="E4120" s="13" t="s">
        <v>75</v>
      </c>
      <c r="F4120" s="13" t="s">
        <v>75</v>
      </c>
      <c r="J4120" s="10" t="s">
        <v>85</v>
      </c>
    </row>
    <row r="4121">
      <c r="A4121" s="10" t="s">
        <v>1238</v>
      </c>
      <c r="B4121" s="19">
        <v>0.0641550925925926</v>
      </c>
      <c r="C4121" s="10" t="s">
        <v>964</v>
      </c>
      <c r="D4121" s="10" t="s">
        <v>67</v>
      </c>
      <c r="E4121" s="13">
        <v>21.0</v>
      </c>
      <c r="F4121" s="13">
        <v>13.0</v>
      </c>
    </row>
    <row r="4122">
      <c r="A4122" s="10" t="s">
        <v>1238</v>
      </c>
      <c r="B4122" s="19">
        <v>0.0707175925925926</v>
      </c>
      <c r="C4122" s="10" t="s">
        <v>66</v>
      </c>
      <c r="D4122" s="10" t="s">
        <v>131</v>
      </c>
      <c r="E4122" s="13" t="s">
        <v>75</v>
      </c>
      <c r="F4122" s="13" t="s">
        <v>75</v>
      </c>
      <c r="J4122" s="10" t="s">
        <v>85</v>
      </c>
    </row>
    <row r="4123">
      <c r="A4123" s="10" t="s">
        <v>1238</v>
      </c>
      <c r="B4123" s="19">
        <v>0.0707175925925926</v>
      </c>
      <c r="C4123" s="10" t="s">
        <v>66</v>
      </c>
      <c r="D4123" s="10" t="s">
        <v>131</v>
      </c>
      <c r="E4123" s="13">
        <v>16.0</v>
      </c>
      <c r="F4123" s="13">
        <v>14.0</v>
      </c>
    </row>
    <row r="4124">
      <c r="A4124" s="10" t="s">
        <v>1238</v>
      </c>
      <c r="B4124" s="19">
        <v>0.07166666666666667</v>
      </c>
      <c r="C4124" s="10" t="s">
        <v>69</v>
      </c>
      <c r="D4124" s="10" t="s">
        <v>425</v>
      </c>
      <c r="E4124" s="13">
        <v>20.0</v>
      </c>
      <c r="F4124" s="13">
        <v>15.0</v>
      </c>
      <c r="J4124" s="10" t="s">
        <v>1241</v>
      </c>
    </row>
    <row r="4125">
      <c r="A4125" s="10" t="s">
        <v>1238</v>
      </c>
      <c r="B4125" s="19">
        <v>0.07342592592592592</v>
      </c>
      <c r="C4125" s="10" t="s">
        <v>69</v>
      </c>
      <c r="D4125" s="10" t="s">
        <v>410</v>
      </c>
      <c r="E4125" s="13">
        <v>21.0</v>
      </c>
      <c r="F4125" s="13">
        <v>14.0</v>
      </c>
      <c r="J4125" s="10" t="s">
        <v>1242</v>
      </c>
    </row>
    <row r="4126">
      <c r="A4126" s="10" t="s">
        <v>1238</v>
      </c>
      <c r="B4126" s="19">
        <v>0.07553240740740741</v>
      </c>
      <c r="C4126" s="10" t="s">
        <v>66</v>
      </c>
      <c r="D4126" s="10" t="s">
        <v>80</v>
      </c>
      <c r="E4126" s="13">
        <v>15.0</v>
      </c>
      <c r="F4126" s="13">
        <v>8.0</v>
      </c>
    </row>
    <row r="4127">
      <c r="A4127" s="10" t="s">
        <v>1238</v>
      </c>
      <c r="B4127" s="19">
        <v>0.07953703703703703</v>
      </c>
      <c r="C4127" s="10" t="s">
        <v>66</v>
      </c>
      <c r="D4127" s="10" t="s">
        <v>83</v>
      </c>
      <c r="E4127" s="13">
        <v>10.0</v>
      </c>
      <c r="F4127" s="13">
        <v>5.0</v>
      </c>
    </row>
    <row r="4128">
      <c r="A4128" s="10" t="s">
        <v>1238</v>
      </c>
      <c r="B4128" s="19">
        <v>0.08043981481481481</v>
      </c>
      <c r="C4128" s="10" t="s">
        <v>74</v>
      </c>
      <c r="D4128" s="10" t="s">
        <v>83</v>
      </c>
      <c r="E4128" s="13">
        <v>17.0</v>
      </c>
      <c r="F4128" s="13">
        <v>8.0</v>
      </c>
    </row>
    <row r="4129">
      <c r="A4129" s="10" t="s">
        <v>1238</v>
      </c>
      <c r="B4129" s="19">
        <v>0.08046296296296296</v>
      </c>
      <c r="C4129" s="10" t="s">
        <v>70</v>
      </c>
      <c r="D4129" s="10" t="s">
        <v>80</v>
      </c>
      <c r="E4129" s="13" t="s">
        <v>68</v>
      </c>
      <c r="F4129" s="13">
        <v>20.0</v>
      </c>
    </row>
    <row r="4130">
      <c r="A4130" s="10" t="s">
        <v>1238</v>
      </c>
      <c r="B4130" s="19">
        <v>0.08414351851851852</v>
      </c>
      <c r="C4130" s="10" t="s">
        <v>82</v>
      </c>
      <c r="D4130" s="10" t="s">
        <v>131</v>
      </c>
      <c r="E4130" s="13">
        <v>14.0</v>
      </c>
      <c r="F4130" s="13">
        <v>9.0</v>
      </c>
    </row>
    <row r="4131">
      <c r="A4131" s="10" t="s">
        <v>1238</v>
      </c>
      <c r="B4131" s="19">
        <v>0.08804398148148149</v>
      </c>
      <c r="C4131" s="10" t="s">
        <v>66</v>
      </c>
      <c r="D4131" s="10" t="s">
        <v>127</v>
      </c>
      <c r="E4131" s="13">
        <v>19.0</v>
      </c>
      <c r="F4131" s="13">
        <v>15.0</v>
      </c>
    </row>
    <row r="4132">
      <c r="A4132" s="10" t="s">
        <v>1238</v>
      </c>
      <c r="B4132" s="19">
        <v>0.0992013888888889</v>
      </c>
      <c r="C4132" s="10" t="s">
        <v>70</v>
      </c>
      <c r="D4132" s="10" t="s">
        <v>67</v>
      </c>
      <c r="E4132" s="13">
        <v>7.0</v>
      </c>
      <c r="F4132" s="13">
        <v>4.0</v>
      </c>
    </row>
    <row r="4133">
      <c r="A4133" s="10" t="s">
        <v>1238</v>
      </c>
      <c r="B4133" s="19">
        <v>0.10091435185185185</v>
      </c>
      <c r="C4133" s="10" t="s">
        <v>66</v>
      </c>
      <c r="D4133" s="10" t="s">
        <v>67</v>
      </c>
      <c r="E4133" s="13">
        <v>10.0</v>
      </c>
      <c r="F4133" s="13">
        <v>9.0</v>
      </c>
    </row>
    <row r="4134">
      <c r="A4134" s="10" t="s">
        <v>1238</v>
      </c>
      <c r="B4134" s="19">
        <v>0.1009375</v>
      </c>
      <c r="C4134" s="10" t="s">
        <v>69</v>
      </c>
      <c r="D4134" s="10" t="s">
        <v>67</v>
      </c>
      <c r="E4134" s="13">
        <v>15.0</v>
      </c>
      <c r="F4134" s="13">
        <v>11.0</v>
      </c>
    </row>
    <row r="4135">
      <c r="A4135" s="10" t="s">
        <v>1238</v>
      </c>
      <c r="B4135" s="19">
        <v>0.10613425925925926</v>
      </c>
      <c r="C4135" s="10" t="s">
        <v>70</v>
      </c>
      <c r="D4135" s="10" t="s">
        <v>67</v>
      </c>
      <c r="E4135" s="13" t="s">
        <v>88</v>
      </c>
      <c r="F4135" s="13">
        <v>1.0</v>
      </c>
    </row>
    <row r="4136">
      <c r="A4136" s="10" t="s">
        <v>1238</v>
      </c>
      <c r="B4136" s="19">
        <v>0.10614583333333333</v>
      </c>
      <c r="C4136" s="10" t="s">
        <v>82</v>
      </c>
      <c r="D4136" s="10" t="s">
        <v>67</v>
      </c>
      <c r="E4136" s="13">
        <v>17.0</v>
      </c>
      <c r="F4136" s="13">
        <v>14.0</v>
      </c>
    </row>
    <row r="4137">
      <c r="A4137" s="10" t="s">
        <v>1238</v>
      </c>
      <c r="B4137" s="19">
        <v>0.1076388888888889</v>
      </c>
      <c r="C4137" s="10" t="s">
        <v>66</v>
      </c>
      <c r="D4137" s="10" t="s">
        <v>154</v>
      </c>
      <c r="E4137" s="13" t="s">
        <v>75</v>
      </c>
      <c r="F4137" s="13" t="s">
        <v>75</v>
      </c>
      <c r="J4137" s="10" t="s">
        <v>85</v>
      </c>
    </row>
    <row r="4138">
      <c r="A4138" s="10" t="s">
        <v>1238</v>
      </c>
      <c r="B4138" s="19">
        <v>0.1076388888888889</v>
      </c>
      <c r="C4138" s="10" t="s">
        <v>66</v>
      </c>
      <c r="D4138" s="10" t="s">
        <v>154</v>
      </c>
      <c r="E4138" s="13" t="s">
        <v>68</v>
      </c>
      <c r="F4138" s="13">
        <v>20.0</v>
      </c>
    </row>
    <row r="4139">
      <c r="A4139" s="10" t="s">
        <v>1238</v>
      </c>
      <c r="B4139" s="19">
        <v>0.1102662037037037</v>
      </c>
      <c r="C4139" s="10" t="s">
        <v>74</v>
      </c>
      <c r="D4139" s="10" t="s">
        <v>67</v>
      </c>
      <c r="E4139" s="13">
        <v>9.0</v>
      </c>
      <c r="F4139" s="13">
        <v>9.0</v>
      </c>
    </row>
    <row r="4140">
      <c r="A4140" s="10" t="s">
        <v>1238</v>
      </c>
      <c r="B4140" s="19">
        <v>0.11032407407407407</v>
      </c>
      <c r="C4140" s="10" t="s">
        <v>964</v>
      </c>
      <c r="D4140" s="10" t="s">
        <v>67</v>
      </c>
      <c r="E4140" s="13">
        <v>15.0</v>
      </c>
      <c r="F4140" s="13">
        <v>7.0</v>
      </c>
    </row>
    <row r="4141">
      <c r="A4141" s="10" t="s">
        <v>1238</v>
      </c>
      <c r="B4141" s="19">
        <v>0.11483796296296296</v>
      </c>
      <c r="C4141" s="10" t="s">
        <v>66</v>
      </c>
      <c r="D4141" s="10" t="s">
        <v>67</v>
      </c>
      <c r="E4141" s="13">
        <v>7.0</v>
      </c>
      <c r="F4141" s="13">
        <v>6.0</v>
      </c>
    </row>
    <row r="4142">
      <c r="A4142" s="10" t="s">
        <v>1238</v>
      </c>
      <c r="B4142" s="19">
        <v>0.11707175925925926</v>
      </c>
      <c r="C4142" s="10" t="s">
        <v>70</v>
      </c>
      <c r="D4142" s="10" t="s">
        <v>67</v>
      </c>
      <c r="E4142" s="13" t="s">
        <v>75</v>
      </c>
      <c r="F4142" s="13" t="s">
        <v>75</v>
      </c>
      <c r="J4142" s="10" t="s">
        <v>160</v>
      </c>
    </row>
    <row r="4143">
      <c r="A4143" s="10" t="s">
        <v>1238</v>
      </c>
      <c r="B4143" s="19">
        <v>0.11707175925925926</v>
      </c>
      <c r="C4143" s="10" t="s">
        <v>70</v>
      </c>
      <c r="D4143" s="10" t="s">
        <v>67</v>
      </c>
      <c r="E4143" s="13">
        <v>8.0</v>
      </c>
      <c r="F4143" s="13">
        <v>5.0</v>
      </c>
    </row>
    <row r="4144">
      <c r="A4144" s="10" t="s">
        <v>1238</v>
      </c>
      <c r="B4144" s="19">
        <v>0.11734953703703704</v>
      </c>
      <c r="C4144" s="10" t="s">
        <v>69</v>
      </c>
      <c r="D4144" s="10" t="s">
        <v>83</v>
      </c>
      <c r="E4144" s="13">
        <v>12.0</v>
      </c>
      <c r="F4144" s="13">
        <v>11.0</v>
      </c>
    </row>
    <row r="4145">
      <c r="A4145" s="10" t="s">
        <v>1238</v>
      </c>
      <c r="B4145" s="19">
        <v>0.11831018518518518</v>
      </c>
      <c r="C4145" s="10" t="s">
        <v>84</v>
      </c>
      <c r="D4145" s="10" t="s">
        <v>87</v>
      </c>
      <c r="E4145" s="13">
        <v>16.0</v>
      </c>
      <c r="F4145" s="13">
        <v>14.0</v>
      </c>
    </row>
    <row r="4146">
      <c r="A4146" s="10" t="s">
        <v>1238</v>
      </c>
      <c r="B4146" s="19">
        <v>0.11836805555555556</v>
      </c>
      <c r="C4146" s="10" t="s">
        <v>70</v>
      </c>
      <c r="D4146" s="10" t="s">
        <v>87</v>
      </c>
      <c r="E4146" s="13">
        <v>20.0</v>
      </c>
      <c r="F4146" s="13" t="s">
        <v>75</v>
      </c>
      <c r="J4146" s="10" t="s">
        <v>1243</v>
      </c>
    </row>
    <row r="4147">
      <c r="A4147" s="10" t="s">
        <v>1238</v>
      </c>
      <c r="B4147" s="19">
        <v>0.11856481481481482</v>
      </c>
      <c r="C4147" s="10" t="s">
        <v>69</v>
      </c>
      <c r="D4147" s="10" t="s">
        <v>87</v>
      </c>
      <c r="E4147" s="13">
        <v>18.0</v>
      </c>
      <c r="F4147" s="13">
        <v>14.0</v>
      </c>
    </row>
    <row r="4148">
      <c r="A4148" s="10" t="s">
        <v>1238</v>
      </c>
      <c r="B4148" s="19">
        <v>0.11856481481481482</v>
      </c>
      <c r="C4148" s="10" t="s">
        <v>964</v>
      </c>
      <c r="D4148" s="10" t="s">
        <v>87</v>
      </c>
      <c r="E4148" s="13">
        <v>17.0</v>
      </c>
      <c r="F4148" s="13">
        <v>16.0</v>
      </c>
    </row>
    <row r="4149">
      <c r="A4149" s="10" t="s">
        <v>1238</v>
      </c>
      <c r="B4149" s="19">
        <v>0.11869212962962963</v>
      </c>
      <c r="C4149" s="10" t="s">
        <v>66</v>
      </c>
      <c r="D4149" s="10" t="s">
        <v>87</v>
      </c>
      <c r="E4149" s="13">
        <v>11.0</v>
      </c>
      <c r="F4149" s="13">
        <v>11.0</v>
      </c>
    </row>
    <row r="4150">
      <c r="A4150" s="10" t="s">
        <v>1238</v>
      </c>
      <c r="B4150" s="19">
        <v>0.11869212962962963</v>
      </c>
      <c r="C4150" s="10" t="s">
        <v>74</v>
      </c>
      <c r="D4150" s="10" t="s">
        <v>87</v>
      </c>
      <c r="E4150" s="13">
        <v>11.0</v>
      </c>
      <c r="F4150" s="13">
        <v>7.0</v>
      </c>
    </row>
    <row r="4151">
      <c r="A4151" s="10" t="s">
        <v>1238</v>
      </c>
      <c r="B4151" s="19">
        <v>0.1187962962962963</v>
      </c>
      <c r="C4151" s="10" t="s">
        <v>82</v>
      </c>
      <c r="D4151" s="10" t="s">
        <v>87</v>
      </c>
      <c r="E4151" s="13">
        <v>5.0</v>
      </c>
      <c r="F4151" s="13">
        <v>4.0</v>
      </c>
    </row>
    <row r="4152">
      <c r="A4152" s="10" t="s">
        <v>1238</v>
      </c>
      <c r="B4152" s="19">
        <v>0.12068287037037037</v>
      </c>
      <c r="C4152" s="10" t="s">
        <v>70</v>
      </c>
      <c r="D4152" s="10" t="s">
        <v>166</v>
      </c>
      <c r="E4152" s="13" t="s">
        <v>68</v>
      </c>
      <c r="F4152" s="13">
        <v>20.0</v>
      </c>
    </row>
    <row r="4153">
      <c r="A4153" s="10" t="s">
        <v>1238</v>
      </c>
      <c r="B4153" s="19">
        <v>0.12072916666666667</v>
      </c>
      <c r="C4153" s="10" t="s">
        <v>66</v>
      </c>
      <c r="D4153" s="10" t="s">
        <v>166</v>
      </c>
      <c r="E4153" s="13">
        <v>16.0</v>
      </c>
      <c r="F4153" s="13">
        <v>14.0</v>
      </c>
    </row>
    <row r="4154">
      <c r="A4154" s="10" t="s">
        <v>1238</v>
      </c>
      <c r="B4154" s="19">
        <v>0.12075231481481481</v>
      </c>
      <c r="C4154" s="10" t="s">
        <v>82</v>
      </c>
      <c r="D4154" s="10" t="s">
        <v>166</v>
      </c>
      <c r="E4154" s="13">
        <v>16.0</v>
      </c>
      <c r="F4154" s="13">
        <v>10.0</v>
      </c>
    </row>
    <row r="4155">
      <c r="A4155" s="10" t="s">
        <v>1238</v>
      </c>
      <c r="B4155" s="19">
        <v>0.12077546296296296</v>
      </c>
      <c r="C4155" s="10" t="s">
        <v>74</v>
      </c>
      <c r="D4155" s="10" t="s">
        <v>166</v>
      </c>
      <c r="E4155" s="13">
        <v>8.0</v>
      </c>
      <c r="F4155" s="13">
        <v>8.0</v>
      </c>
    </row>
    <row r="4156">
      <c r="A4156" s="10" t="s">
        <v>1238</v>
      </c>
      <c r="B4156" s="19">
        <v>0.12078703703703704</v>
      </c>
      <c r="C4156" s="10" t="s">
        <v>69</v>
      </c>
      <c r="D4156" s="10" t="s">
        <v>166</v>
      </c>
      <c r="E4156" s="13">
        <v>24.0</v>
      </c>
      <c r="F4156" s="13">
        <v>17.0</v>
      </c>
    </row>
    <row r="4157">
      <c r="A4157" s="10" t="s">
        <v>1238</v>
      </c>
      <c r="B4157" s="19">
        <v>0.1207986111111111</v>
      </c>
      <c r="C4157" s="10" t="s">
        <v>964</v>
      </c>
      <c r="D4157" s="10" t="s">
        <v>166</v>
      </c>
      <c r="E4157" s="13">
        <v>17.0</v>
      </c>
      <c r="F4157" s="13">
        <v>9.0</v>
      </c>
    </row>
    <row r="4158">
      <c r="A4158" s="10" t="s">
        <v>1238</v>
      </c>
      <c r="B4158" s="19">
        <v>0.12087962962962963</v>
      </c>
      <c r="C4158" s="10" t="s">
        <v>84</v>
      </c>
      <c r="D4158" s="10" t="s">
        <v>166</v>
      </c>
      <c r="E4158" s="13">
        <v>14.0</v>
      </c>
      <c r="F4158" s="13">
        <v>15.0</v>
      </c>
    </row>
    <row r="4159">
      <c r="A4159" s="10" t="s">
        <v>1238</v>
      </c>
      <c r="B4159" s="19">
        <v>0.12204861111111111</v>
      </c>
      <c r="C4159" s="10" t="s">
        <v>70</v>
      </c>
      <c r="D4159" s="10" t="s">
        <v>131</v>
      </c>
      <c r="E4159" s="13">
        <v>17.0</v>
      </c>
      <c r="F4159" s="13">
        <v>15.0</v>
      </c>
    </row>
    <row r="4160">
      <c r="A4160" s="10" t="s">
        <v>1238</v>
      </c>
      <c r="B4160" s="19">
        <v>0.12293981481481482</v>
      </c>
      <c r="C4160" s="10" t="s">
        <v>69</v>
      </c>
      <c r="D4160" s="10" t="s">
        <v>89</v>
      </c>
      <c r="E4160" s="13">
        <v>12.0</v>
      </c>
      <c r="F4160" s="13">
        <v>5.0</v>
      </c>
      <c r="J4160" s="10" t="s">
        <v>1244</v>
      </c>
    </row>
    <row r="4161">
      <c r="A4161" s="10" t="s">
        <v>1238</v>
      </c>
      <c r="B4161" s="19">
        <v>0.12340277777777778</v>
      </c>
      <c r="C4161" s="10" t="s">
        <v>69</v>
      </c>
      <c r="D4161" s="10" t="s">
        <v>91</v>
      </c>
      <c r="E4161" s="13">
        <v>12.0</v>
      </c>
      <c r="F4161" s="16"/>
      <c r="H4161" s="10" t="s">
        <v>1245</v>
      </c>
    </row>
    <row r="4162">
      <c r="A4162" s="10" t="s">
        <v>1238</v>
      </c>
      <c r="B4162" s="19">
        <v>0.12373842592592593</v>
      </c>
      <c r="C4162" s="10" t="s">
        <v>69</v>
      </c>
      <c r="D4162" s="10" t="s">
        <v>91</v>
      </c>
      <c r="E4162" s="13">
        <v>7.0</v>
      </c>
      <c r="F4162" s="16"/>
      <c r="H4162" s="10" t="s">
        <v>1246</v>
      </c>
      <c r="J4162" s="10" t="s">
        <v>104</v>
      </c>
    </row>
    <row r="4163">
      <c r="A4163" s="10" t="s">
        <v>1238</v>
      </c>
      <c r="B4163" s="19">
        <v>0.12574074074074074</v>
      </c>
      <c r="C4163" s="10" t="s">
        <v>964</v>
      </c>
      <c r="D4163" s="10" t="s">
        <v>93</v>
      </c>
      <c r="E4163" s="13">
        <v>17.0</v>
      </c>
      <c r="F4163" s="13">
        <v>14.0</v>
      </c>
      <c r="J4163" s="10" t="s">
        <v>1247</v>
      </c>
    </row>
    <row r="4164">
      <c r="A4164" s="10" t="s">
        <v>1238</v>
      </c>
      <c r="B4164" s="19">
        <v>0.12606481481481482</v>
      </c>
      <c r="C4164" s="10" t="s">
        <v>964</v>
      </c>
      <c r="D4164" s="10" t="s">
        <v>91</v>
      </c>
      <c r="E4164" s="13">
        <v>15.0</v>
      </c>
      <c r="F4164" s="16"/>
      <c r="H4164" s="10" t="s">
        <v>1248</v>
      </c>
    </row>
    <row r="4165">
      <c r="A4165" s="10" t="s">
        <v>1238</v>
      </c>
      <c r="B4165" s="19">
        <v>0.13358796296296296</v>
      </c>
      <c r="C4165" s="10" t="s">
        <v>84</v>
      </c>
      <c r="D4165" s="10" t="s">
        <v>93</v>
      </c>
      <c r="E4165" s="13" t="s">
        <v>1249</v>
      </c>
      <c r="F4165" s="13">
        <v>10.0</v>
      </c>
      <c r="J4165" s="10" t="s">
        <v>1250</v>
      </c>
    </row>
    <row r="4166">
      <c r="A4166" s="10" t="s">
        <v>1238</v>
      </c>
      <c r="B4166" s="19">
        <v>0.13358796296296296</v>
      </c>
      <c r="C4166" s="10" t="s">
        <v>84</v>
      </c>
      <c r="D4166" s="10" t="s">
        <v>93</v>
      </c>
      <c r="E4166" s="13" t="s">
        <v>88</v>
      </c>
      <c r="F4166" s="13">
        <v>1.0</v>
      </c>
      <c r="J4166" s="10" t="s">
        <v>1250</v>
      </c>
    </row>
    <row r="4167">
      <c r="A4167" s="10" t="s">
        <v>1238</v>
      </c>
      <c r="B4167" s="19">
        <v>0.12686342592592592</v>
      </c>
      <c r="C4167" s="10" t="s">
        <v>84</v>
      </c>
      <c r="D4167" s="10" t="s">
        <v>91</v>
      </c>
      <c r="E4167" s="13">
        <v>13.0</v>
      </c>
      <c r="F4167" s="16"/>
      <c r="H4167" s="10" t="s">
        <v>1251</v>
      </c>
    </row>
    <row r="4168">
      <c r="A4168" s="10" t="s">
        <v>1238</v>
      </c>
      <c r="B4168" s="19">
        <v>0.12725694444444444</v>
      </c>
      <c r="C4168" s="10" t="s">
        <v>74</v>
      </c>
      <c r="D4168" s="10" t="s">
        <v>93</v>
      </c>
      <c r="E4168" s="13">
        <v>15.0</v>
      </c>
      <c r="F4168" s="13">
        <v>7.0</v>
      </c>
      <c r="J4168" s="10" t="s">
        <v>1252</v>
      </c>
    </row>
    <row r="4169">
      <c r="A4169" s="10" t="s">
        <v>1238</v>
      </c>
      <c r="B4169" s="19">
        <v>0.12739583333333335</v>
      </c>
      <c r="C4169" s="10" t="s">
        <v>74</v>
      </c>
      <c r="D4169" s="10" t="s">
        <v>91</v>
      </c>
      <c r="E4169" s="13">
        <v>18.0</v>
      </c>
      <c r="F4169" s="16"/>
      <c r="H4169" s="10" t="s">
        <v>1253</v>
      </c>
    </row>
    <row r="4170">
      <c r="A4170" s="10" t="s">
        <v>1238</v>
      </c>
      <c r="B4170" s="19">
        <v>0.12763888888888889</v>
      </c>
      <c r="C4170" s="10" t="s">
        <v>74</v>
      </c>
      <c r="D4170" s="10" t="s">
        <v>93</v>
      </c>
      <c r="E4170" s="13">
        <v>11.0</v>
      </c>
      <c r="F4170" s="13">
        <v>3.0</v>
      </c>
      <c r="J4170" s="10" t="s">
        <v>1252</v>
      </c>
    </row>
    <row r="4171">
      <c r="A4171" s="10" t="s">
        <v>1238</v>
      </c>
      <c r="B4171" s="19">
        <v>0.12770833333333334</v>
      </c>
      <c r="C4171" s="10" t="s">
        <v>74</v>
      </c>
      <c r="D4171" s="10" t="s">
        <v>91</v>
      </c>
      <c r="E4171" s="13">
        <v>8.0</v>
      </c>
      <c r="F4171" s="16"/>
      <c r="H4171" s="10" t="s">
        <v>1254</v>
      </c>
      <c r="I4171" s="10">
        <v>1.0</v>
      </c>
      <c r="J4171" s="10" t="s">
        <v>1255</v>
      </c>
    </row>
    <row r="4172">
      <c r="A4172" s="10" t="s">
        <v>1238</v>
      </c>
      <c r="B4172" s="19">
        <v>0.1283101851851852</v>
      </c>
      <c r="C4172" s="10" t="s">
        <v>66</v>
      </c>
      <c r="D4172" s="10" t="s">
        <v>89</v>
      </c>
      <c r="E4172" s="13">
        <v>19.0</v>
      </c>
      <c r="F4172" s="13">
        <v>12.0</v>
      </c>
      <c r="J4172" s="10" t="s">
        <v>1256</v>
      </c>
    </row>
    <row r="4173">
      <c r="A4173" s="10" t="s">
        <v>1238</v>
      </c>
      <c r="B4173" s="19">
        <v>0.1283564814814815</v>
      </c>
      <c r="C4173" s="10" t="s">
        <v>66</v>
      </c>
      <c r="D4173" s="10" t="s">
        <v>89</v>
      </c>
      <c r="E4173" s="13">
        <v>25.0</v>
      </c>
      <c r="F4173" s="13">
        <v>18.0</v>
      </c>
      <c r="J4173" s="10" t="s">
        <v>1256</v>
      </c>
    </row>
    <row r="4174">
      <c r="A4174" s="10" t="s">
        <v>1238</v>
      </c>
      <c r="B4174" s="19">
        <v>0.1284837962962963</v>
      </c>
      <c r="C4174" s="10" t="s">
        <v>66</v>
      </c>
      <c r="D4174" s="10" t="s">
        <v>91</v>
      </c>
      <c r="E4174" s="13">
        <v>11.0</v>
      </c>
      <c r="F4174" s="16"/>
      <c r="H4174" s="10" t="s">
        <v>1257</v>
      </c>
    </row>
    <row r="4175">
      <c r="A4175" s="10" t="s">
        <v>1238</v>
      </c>
      <c r="B4175" s="19">
        <v>0.12850694444444444</v>
      </c>
      <c r="C4175" s="10" t="s">
        <v>66</v>
      </c>
      <c r="D4175" s="10" t="s">
        <v>91</v>
      </c>
      <c r="E4175" s="13">
        <v>7.0</v>
      </c>
      <c r="F4175" s="16"/>
      <c r="H4175" s="10" t="s">
        <v>1258</v>
      </c>
    </row>
    <row r="4176">
      <c r="A4176" s="10" t="s">
        <v>1238</v>
      </c>
      <c r="B4176" s="19">
        <v>0.13166666666666665</v>
      </c>
      <c r="C4176" s="10" t="s">
        <v>70</v>
      </c>
      <c r="D4176" s="10" t="s">
        <v>93</v>
      </c>
      <c r="E4176" s="13">
        <v>13.0</v>
      </c>
      <c r="F4176" s="13">
        <v>6.0</v>
      </c>
      <c r="J4176" s="10" t="s">
        <v>1259</v>
      </c>
    </row>
    <row r="4177">
      <c r="A4177" s="10" t="s">
        <v>1238</v>
      </c>
      <c r="B4177" s="19">
        <v>0.13174768518518518</v>
      </c>
      <c r="C4177" s="10" t="s">
        <v>70</v>
      </c>
      <c r="D4177" s="10" t="s">
        <v>91</v>
      </c>
      <c r="E4177" s="13">
        <v>10.0</v>
      </c>
      <c r="F4177" s="16"/>
      <c r="H4177" s="10" t="s">
        <v>1260</v>
      </c>
    </row>
    <row r="4178">
      <c r="A4178" s="10" t="s">
        <v>1238</v>
      </c>
      <c r="B4178" s="19">
        <v>0.13244212962962962</v>
      </c>
      <c r="C4178" s="10" t="s">
        <v>70</v>
      </c>
      <c r="D4178" s="10" t="s">
        <v>93</v>
      </c>
      <c r="E4178" s="13">
        <v>16.0</v>
      </c>
      <c r="F4178" s="13">
        <v>9.0</v>
      </c>
      <c r="J4178" s="10" t="s">
        <v>1261</v>
      </c>
    </row>
    <row r="4179">
      <c r="A4179" s="10" t="s">
        <v>1238</v>
      </c>
      <c r="B4179" s="19">
        <v>0.13246527777777778</v>
      </c>
      <c r="C4179" s="10" t="s">
        <v>70</v>
      </c>
      <c r="D4179" s="10" t="s">
        <v>93</v>
      </c>
      <c r="E4179" s="13">
        <v>19.0</v>
      </c>
      <c r="F4179" s="13">
        <v>12.0</v>
      </c>
      <c r="J4179" s="10" t="s">
        <v>1261</v>
      </c>
    </row>
    <row r="4180">
      <c r="A4180" s="10" t="s">
        <v>1238</v>
      </c>
      <c r="B4180" s="19">
        <v>0.13267361111111112</v>
      </c>
      <c r="C4180" s="10" t="s">
        <v>70</v>
      </c>
      <c r="D4180" s="10" t="s">
        <v>91</v>
      </c>
      <c r="E4180" s="13">
        <v>19.0</v>
      </c>
      <c r="F4180" s="16"/>
      <c r="H4180" s="10" t="s">
        <v>1262</v>
      </c>
    </row>
    <row r="4181">
      <c r="A4181" s="10" t="s">
        <v>1238</v>
      </c>
      <c r="B4181" s="19">
        <v>0.1330324074074074</v>
      </c>
      <c r="C4181" s="10" t="s">
        <v>70</v>
      </c>
      <c r="D4181" s="10" t="s">
        <v>93</v>
      </c>
      <c r="E4181" s="13">
        <v>14.0</v>
      </c>
      <c r="F4181" s="13">
        <v>7.0</v>
      </c>
      <c r="J4181" s="10" t="s">
        <v>1261</v>
      </c>
    </row>
    <row r="4182">
      <c r="A4182" s="10" t="s">
        <v>1238</v>
      </c>
      <c r="B4182" s="19">
        <v>0.13304398148148147</v>
      </c>
      <c r="C4182" s="10" t="s">
        <v>70</v>
      </c>
      <c r="D4182" s="10" t="s">
        <v>93</v>
      </c>
      <c r="E4182" s="13" t="s">
        <v>1179</v>
      </c>
      <c r="F4182" s="13">
        <v>19.0</v>
      </c>
      <c r="J4182" s="10" t="s">
        <v>1261</v>
      </c>
    </row>
    <row r="4183">
      <c r="A4183" s="10" t="s">
        <v>1238</v>
      </c>
      <c r="B4183" s="19">
        <v>0.13311342592592593</v>
      </c>
      <c r="C4183" s="10" t="s">
        <v>70</v>
      </c>
      <c r="D4183" s="10" t="s">
        <v>91</v>
      </c>
      <c r="E4183" s="13">
        <v>10.0</v>
      </c>
      <c r="F4183" s="16"/>
      <c r="H4183" s="10" t="s">
        <v>1260</v>
      </c>
      <c r="I4183" s="10">
        <v>1.0</v>
      </c>
      <c r="J4183" s="10" t="s">
        <v>1263</v>
      </c>
    </row>
    <row r="4184">
      <c r="A4184" s="10" t="s">
        <v>1238</v>
      </c>
      <c r="B4184" s="19">
        <v>0.1337384259259259</v>
      </c>
      <c r="C4184" s="10" t="s">
        <v>69</v>
      </c>
      <c r="D4184" s="10" t="s">
        <v>89</v>
      </c>
      <c r="E4184" s="13">
        <v>16.0</v>
      </c>
      <c r="F4184" s="13">
        <v>9.0</v>
      </c>
      <c r="J4184" s="10" t="s">
        <v>1264</v>
      </c>
    </row>
    <row r="4185">
      <c r="A4185" s="10" t="s">
        <v>1238</v>
      </c>
      <c r="B4185" s="19">
        <v>0.13381944444444444</v>
      </c>
      <c r="C4185" s="10" t="s">
        <v>69</v>
      </c>
      <c r="D4185" s="10" t="s">
        <v>91</v>
      </c>
      <c r="E4185" s="13">
        <v>8.0</v>
      </c>
      <c r="F4185" s="16"/>
      <c r="H4185" s="10" t="s">
        <v>1265</v>
      </c>
    </row>
    <row r="4186">
      <c r="A4186" s="10" t="s">
        <v>1238</v>
      </c>
      <c r="B4186" s="19">
        <v>0.13427083333333334</v>
      </c>
      <c r="C4186" s="10" t="s">
        <v>69</v>
      </c>
      <c r="D4186" s="10" t="s">
        <v>89</v>
      </c>
      <c r="E4186" s="13">
        <v>25.0</v>
      </c>
      <c r="F4186" s="13">
        <v>18.0</v>
      </c>
      <c r="J4186" s="10" t="s">
        <v>1266</v>
      </c>
    </row>
    <row r="4187">
      <c r="A4187" s="10" t="s">
        <v>1238</v>
      </c>
      <c r="B4187" s="19">
        <v>0.13439814814814816</v>
      </c>
      <c r="C4187" s="10" t="s">
        <v>69</v>
      </c>
      <c r="D4187" s="10" t="s">
        <v>91</v>
      </c>
      <c r="E4187" s="13">
        <v>7.0</v>
      </c>
      <c r="F4187" s="16"/>
      <c r="H4187" s="10" t="s">
        <v>1258</v>
      </c>
      <c r="I4187" s="10">
        <v>1.0</v>
      </c>
      <c r="J4187" s="10" t="s">
        <v>1263</v>
      </c>
    </row>
    <row r="4188">
      <c r="A4188" s="10" t="s">
        <v>1238</v>
      </c>
      <c r="B4188" s="19">
        <v>0.1352199074074074</v>
      </c>
      <c r="C4188" s="10" t="s">
        <v>964</v>
      </c>
      <c r="D4188" s="10" t="s">
        <v>89</v>
      </c>
      <c r="E4188" s="13">
        <v>19.0</v>
      </c>
      <c r="F4188" s="13">
        <v>11.0</v>
      </c>
      <c r="J4188" s="10" t="s">
        <v>1267</v>
      </c>
    </row>
    <row r="4189">
      <c r="A4189" s="10" t="s">
        <v>1238</v>
      </c>
      <c r="B4189" s="19">
        <v>0.13541666666666666</v>
      </c>
      <c r="C4189" s="10" t="s">
        <v>964</v>
      </c>
      <c r="D4189" s="10" t="s">
        <v>91</v>
      </c>
      <c r="E4189" s="13">
        <v>16.0</v>
      </c>
      <c r="F4189" s="16"/>
      <c r="H4189" s="10" t="s">
        <v>1268</v>
      </c>
    </row>
    <row r="4190">
      <c r="A4190" s="10" t="s">
        <v>1238</v>
      </c>
      <c r="B4190" s="19">
        <v>0.13657407407407407</v>
      </c>
      <c r="C4190" s="10" t="s">
        <v>74</v>
      </c>
      <c r="D4190" s="10" t="s">
        <v>93</v>
      </c>
      <c r="E4190" s="13">
        <v>11.0</v>
      </c>
      <c r="F4190" s="13">
        <v>3.0</v>
      </c>
      <c r="J4190" s="10" t="s">
        <v>85</v>
      </c>
    </row>
    <row r="4191">
      <c r="A4191" s="10" t="s">
        <v>1238</v>
      </c>
      <c r="B4191" s="19">
        <v>0.13657407407407407</v>
      </c>
      <c r="C4191" s="10" t="s">
        <v>74</v>
      </c>
      <c r="D4191" s="10" t="s">
        <v>93</v>
      </c>
      <c r="E4191" s="13">
        <v>17.0</v>
      </c>
      <c r="F4191" s="13">
        <v>9.0</v>
      </c>
      <c r="J4191" s="10" t="s">
        <v>1269</v>
      </c>
    </row>
    <row r="4192">
      <c r="A4192" s="10" t="s">
        <v>1238</v>
      </c>
      <c r="B4192" s="19">
        <v>0.13679398148148147</v>
      </c>
      <c r="C4192" s="10" t="s">
        <v>74</v>
      </c>
      <c r="D4192" s="10" t="s">
        <v>91</v>
      </c>
      <c r="E4192" s="13">
        <v>7.0</v>
      </c>
      <c r="F4192" s="16"/>
      <c r="H4192" s="10" t="s">
        <v>1258</v>
      </c>
    </row>
    <row r="4193">
      <c r="A4193" s="10" t="s">
        <v>1238</v>
      </c>
      <c r="B4193" s="19">
        <v>0.13688657407407406</v>
      </c>
      <c r="C4193" s="10" t="s">
        <v>74</v>
      </c>
      <c r="D4193" s="10" t="s">
        <v>93</v>
      </c>
      <c r="E4193" s="13">
        <v>18.0</v>
      </c>
      <c r="F4193" s="13">
        <v>10.0</v>
      </c>
      <c r="J4193" s="10" t="s">
        <v>1269</v>
      </c>
    </row>
    <row r="4194">
      <c r="A4194" s="10" t="s">
        <v>1238</v>
      </c>
      <c r="B4194" s="19">
        <v>0.13693287037037036</v>
      </c>
      <c r="C4194" s="10" t="s">
        <v>74</v>
      </c>
      <c r="D4194" s="10" t="s">
        <v>91</v>
      </c>
      <c r="E4194" s="13">
        <v>8.0</v>
      </c>
      <c r="F4194" s="16"/>
      <c r="H4194" s="10" t="s">
        <v>1265</v>
      </c>
      <c r="I4194" s="10">
        <v>1.0</v>
      </c>
      <c r="J4194" s="10" t="s">
        <v>1263</v>
      </c>
    </row>
    <row r="4195">
      <c r="A4195" s="10" t="s">
        <v>1238</v>
      </c>
      <c r="B4195" s="19">
        <v>0.13836805555555556</v>
      </c>
      <c r="C4195" s="10" t="s">
        <v>82</v>
      </c>
      <c r="D4195" s="10" t="s">
        <v>80</v>
      </c>
      <c r="E4195" s="13">
        <v>20.0</v>
      </c>
      <c r="F4195" s="13">
        <v>14.0</v>
      </c>
    </row>
    <row r="4196">
      <c r="A4196" s="10" t="s">
        <v>1238</v>
      </c>
      <c r="B4196" s="19">
        <v>0.1398611111111111</v>
      </c>
      <c r="C4196" s="10" t="s">
        <v>69</v>
      </c>
      <c r="D4196" s="10" t="s">
        <v>67</v>
      </c>
      <c r="E4196" s="13" t="s">
        <v>75</v>
      </c>
      <c r="F4196" s="13" t="s">
        <v>75</v>
      </c>
      <c r="J4196" s="10" t="s">
        <v>160</v>
      </c>
    </row>
    <row r="4197">
      <c r="A4197" s="10" t="s">
        <v>1238</v>
      </c>
      <c r="B4197" s="19">
        <v>0.1398611111111111</v>
      </c>
      <c r="C4197" s="10" t="s">
        <v>69</v>
      </c>
      <c r="D4197" s="10" t="s">
        <v>67</v>
      </c>
      <c r="E4197" s="13">
        <v>12.0</v>
      </c>
      <c r="F4197" s="13">
        <v>8.0</v>
      </c>
    </row>
    <row r="4198">
      <c r="A4198" s="10" t="s">
        <v>1238</v>
      </c>
      <c r="B4198" s="19">
        <v>0.14087962962962963</v>
      </c>
      <c r="C4198" s="10" t="s">
        <v>74</v>
      </c>
      <c r="D4198" s="10" t="s">
        <v>128</v>
      </c>
      <c r="E4198" s="13" t="s">
        <v>75</v>
      </c>
      <c r="F4198" s="13" t="s">
        <v>75</v>
      </c>
      <c r="J4198" s="10" t="s">
        <v>160</v>
      </c>
    </row>
    <row r="4199">
      <c r="A4199" s="10" t="s">
        <v>1238</v>
      </c>
      <c r="B4199" s="19">
        <v>0.14087962962962963</v>
      </c>
      <c r="C4199" s="10" t="s">
        <v>74</v>
      </c>
      <c r="D4199" s="10" t="s">
        <v>128</v>
      </c>
      <c r="E4199" s="13">
        <v>8.0</v>
      </c>
      <c r="F4199" s="13">
        <v>8.0</v>
      </c>
    </row>
    <row r="4200">
      <c r="A4200" s="10" t="s">
        <v>1238</v>
      </c>
      <c r="B4200" s="19">
        <v>0.14206018518518518</v>
      </c>
      <c r="C4200" s="10" t="s">
        <v>964</v>
      </c>
      <c r="D4200" s="10" t="s">
        <v>67</v>
      </c>
      <c r="E4200" s="13">
        <v>13.0</v>
      </c>
      <c r="F4200" s="13">
        <v>5.0</v>
      </c>
    </row>
    <row r="4201">
      <c r="A4201" s="10" t="s">
        <v>1238</v>
      </c>
      <c r="B4201" s="19">
        <v>0.14292824074074073</v>
      </c>
      <c r="C4201" s="10" t="s">
        <v>66</v>
      </c>
      <c r="D4201" s="10" t="s">
        <v>67</v>
      </c>
      <c r="E4201" s="13">
        <v>14.0</v>
      </c>
      <c r="F4201" s="13">
        <v>13.0</v>
      </c>
    </row>
    <row r="4202">
      <c r="A4202" s="10" t="s">
        <v>1238</v>
      </c>
      <c r="B4202" s="19">
        <v>0.1430787037037037</v>
      </c>
      <c r="C4202" s="10" t="s">
        <v>66</v>
      </c>
      <c r="D4202" s="10" t="s">
        <v>154</v>
      </c>
      <c r="E4202" s="13" t="s">
        <v>75</v>
      </c>
      <c r="F4202" s="13" t="s">
        <v>75</v>
      </c>
      <c r="J4202" s="10" t="s">
        <v>85</v>
      </c>
    </row>
    <row r="4203">
      <c r="A4203" s="10" t="s">
        <v>1238</v>
      </c>
      <c r="B4203" s="19">
        <v>0.1430787037037037</v>
      </c>
      <c r="C4203" s="10" t="s">
        <v>66</v>
      </c>
      <c r="D4203" s="10" t="s">
        <v>154</v>
      </c>
      <c r="E4203" s="13">
        <v>12.0</v>
      </c>
      <c r="F4203" s="13">
        <v>14.0</v>
      </c>
    </row>
    <row r="4204">
      <c r="A4204" s="10" t="s">
        <v>1238</v>
      </c>
      <c r="B4204" s="19">
        <v>0.14457175925925925</v>
      </c>
      <c r="C4204" s="10" t="s">
        <v>66</v>
      </c>
      <c r="D4204" s="10" t="s">
        <v>154</v>
      </c>
      <c r="E4204" s="13" t="s">
        <v>75</v>
      </c>
      <c r="F4204" s="13" t="s">
        <v>75</v>
      </c>
      <c r="J4204" s="10" t="s">
        <v>85</v>
      </c>
    </row>
    <row r="4205">
      <c r="A4205" s="10" t="s">
        <v>1238</v>
      </c>
      <c r="B4205" s="19">
        <v>0.14457175925925925</v>
      </c>
      <c r="C4205" s="10" t="s">
        <v>66</v>
      </c>
      <c r="D4205" s="10" t="s">
        <v>154</v>
      </c>
      <c r="E4205" s="13">
        <v>16.0</v>
      </c>
      <c r="F4205" s="13">
        <v>18.0</v>
      </c>
    </row>
    <row r="4206">
      <c r="A4206" s="10" t="s">
        <v>1238</v>
      </c>
      <c r="B4206" s="19">
        <v>0.14574074074074075</v>
      </c>
      <c r="C4206" s="10" t="s">
        <v>66</v>
      </c>
      <c r="D4206" s="10" t="s">
        <v>154</v>
      </c>
      <c r="E4206" s="13" t="s">
        <v>75</v>
      </c>
      <c r="F4206" s="13" t="s">
        <v>75</v>
      </c>
      <c r="J4206" s="10" t="s">
        <v>85</v>
      </c>
    </row>
    <row r="4207">
      <c r="A4207" s="10" t="s">
        <v>1238</v>
      </c>
      <c r="B4207" s="19">
        <v>0.14574074074074075</v>
      </c>
      <c r="C4207" s="10" t="s">
        <v>66</v>
      </c>
      <c r="D4207" s="10" t="s">
        <v>154</v>
      </c>
      <c r="E4207" s="13" t="s">
        <v>75</v>
      </c>
      <c r="F4207" s="13" t="s">
        <v>75</v>
      </c>
      <c r="J4207" s="10" t="s">
        <v>857</v>
      </c>
    </row>
    <row r="4208">
      <c r="A4208" s="10" t="s">
        <v>1238</v>
      </c>
      <c r="B4208" s="19">
        <v>0.14574074074074075</v>
      </c>
      <c r="C4208" s="10" t="s">
        <v>66</v>
      </c>
      <c r="D4208" s="10" t="s">
        <v>154</v>
      </c>
      <c r="E4208" s="13">
        <v>10.0</v>
      </c>
      <c r="F4208" s="13">
        <v>12.0</v>
      </c>
      <c r="H4208" s="10" t="s">
        <v>1270</v>
      </c>
    </row>
    <row r="4209">
      <c r="A4209" s="10" t="s">
        <v>1238</v>
      </c>
      <c r="B4209" s="19">
        <v>0.14690972222222223</v>
      </c>
      <c r="C4209" s="10" t="s">
        <v>66</v>
      </c>
      <c r="D4209" s="10" t="s">
        <v>154</v>
      </c>
      <c r="E4209" s="13" t="s">
        <v>75</v>
      </c>
      <c r="F4209" s="13" t="s">
        <v>75</v>
      </c>
      <c r="J4209" s="10" t="s">
        <v>85</v>
      </c>
    </row>
    <row r="4210">
      <c r="A4210" s="10" t="s">
        <v>1238</v>
      </c>
      <c r="B4210" s="19">
        <v>0.14690972222222223</v>
      </c>
      <c r="C4210" s="10" t="s">
        <v>66</v>
      </c>
      <c r="D4210" s="10" t="s">
        <v>154</v>
      </c>
      <c r="E4210" s="13" t="s">
        <v>68</v>
      </c>
      <c r="F4210" s="13">
        <v>20.0</v>
      </c>
    </row>
    <row r="4211">
      <c r="A4211" s="10" t="s">
        <v>1238</v>
      </c>
      <c r="B4211" s="19">
        <v>0.14798611111111112</v>
      </c>
      <c r="C4211" s="10" t="s">
        <v>66</v>
      </c>
      <c r="D4211" s="10" t="s">
        <v>154</v>
      </c>
      <c r="E4211" s="13" t="s">
        <v>75</v>
      </c>
      <c r="F4211" s="13" t="s">
        <v>75</v>
      </c>
      <c r="J4211" s="10" t="s">
        <v>85</v>
      </c>
    </row>
    <row r="4212">
      <c r="A4212" s="10" t="s">
        <v>1238</v>
      </c>
      <c r="B4212" s="19">
        <v>0.14798611111111112</v>
      </c>
      <c r="C4212" s="10" t="s">
        <v>66</v>
      </c>
      <c r="D4212" s="10" t="s">
        <v>154</v>
      </c>
      <c r="E4212" s="13">
        <v>13.0</v>
      </c>
      <c r="F4212" s="13">
        <v>15.0</v>
      </c>
      <c r="H4212" s="10" t="s">
        <v>1271</v>
      </c>
    </row>
    <row r="4213">
      <c r="A4213" s="10" t="s">
        <v>1238</v>
      </c>
      <c r="B4213" s="19">
        <v>0.14923611111111112</v>
      </c>
      <c r="C4213" s="10" t="s">
        <v>69</v>
      </c>
      <c r="D4213" s="10" t="s">
        <v>67</v>
      </c>
      <c r="E4213" s="13">
        <v>9.0</v>
      </c>
      <c r="F4213" s="13">
        <v>5.0</v>
      </c>
    </row>
    <row r="4214">
      <c r="A4214" s="10" t="s">
        <v>1238</v>
      </c>
      <c r="B4214" s="19">
        <v>0.15046296296296297</v>
      </c>
      <c r="C4214" s="10" t="s">
        <v>69</v>
      </c>
      <c r="D4214" s="10" t="s">
        <v>209</v>
      </c>
      <c r="E4214" s="13" t="s">
        <v>75</v>
      </c>
      <c r="F4214" s="13" t="s">
        <v>75</v>
      </c>
      <c r="J4214" s="10" t="s">
        <v>85</v>
      </c>
    </row>
    <row r="4215">
      <c r="A4215" s="10" t="s">
        <v>1238</v>
      </c>
      <c r="B4215" s="19">
        <v>0.15046296296296297</v>
      </c>
      <c r="C4215" s="10" t="s">
        <v>69</v>
      </c>
      <c r="D4215" s="10" t="s">
        <v>209</v>
      </c>
      <c r="E4215" s="13">
        <v>12.0</v>
      </c>
      <c r="F4215" s="13">
        <v>9.0</v>
      </c>
    </row>
    <row r="4216">
      <c r="A4216" s="10" t="s">
        <v>1238</v>
      </c>
      <c r="B4216" s="19">
        <v>0.15172453703703703</v>
      </c>
      <c r="C4216" s="10" t="s">
        <v>66</v>
      </c>
      <c r="D4216" s="10" t="s">
        <v>67</v>
      </c>
      <c r="E4216" s="13">
        <v>20.0</v>
      </c>
      <c r="F4216" s="13">
        <v>19.0</v>
      </c>
    </row>
    <row r="4217">
      <c r="A4217" s="10" t="s">
        <v>1238</v>
      </c>
      <c r="B4217" s="19">
        <v>0.15305555555555556</v>
      </c>
      <c r="C4217" s="10" t="s">
        <v>69</v>
      </c>
      <c r="D4217" s="10" t="s">
        <v>1272</v>
      </c>
      <c r="E4217" s="13">
        <v>2.0</v>
      </c>
      <c r="F4217" s="13">
        <v>2.0</v>
      </c>
      <c r="J4217" s="10" t="s">
        <v>1273</v>
      </c>
    </row>
    <row r="4218">
      <c r="A4218" s="10" t="s">
        <v>1238</v>
      </c>
      <c r="B4218" s="19">
        <v>0.15498842592592593</v>
      </c>
      <c r="C4218" s="10" t="s">
        <v>964</v>
      </c>
      <c r="D4218" s="10" t="s">
        <v>67</v>
      </c>
      <c r="E4218" s="13">
        <v>26.0</v>
      </c>
      <c r="F4218" s="13">
        <v>18.0</v>
      </c>
    </row>
    <row r="4219">
      <c r="A4219" s="10" t="s">
        <v>1238</v>
      </c>
      <c r="B4219" s="19">
        <v>0.1577199074074074</v>
      </c>
      <c r="C4219" s="10" t="s">
        <v>66</v>
      </c>
      <c r="D4219" s="10" t="s">
        <v>67</v>
      </c>
      <c r="E4219" s="13">
        <v>16.0</v>
      </c>
      <c r="F4219" s="13">
        <v>15.0</v>
      </c>
    </row>
    <row r="4220">
      <c r="A4220" s="10" t="s">
        <v>1238</v>
      </c>
      <c r="B4220" s="19">
        <v>0.15969907407407408</v>
      </c>
      <c r="C4220" s="10" t="s">
        <v>70</v>
      </c>
      <c r="D4220" s="10" t="s">
        <v>67</v>
      </c>
      <c r="E4220" s="13">
        <v>6.0</v>
      </c>
      <c r="F4220" s="13">
        <v>3.0</v>
      </c>
    </row>
    <row r="4221">
      <c r="A4221" s="10" t="s">
        <v>1274</v>
      </c>
      <c r="B4221" s="19">
        <v>0.017013888888888887</v>
      </c>
      <c r="C4221" s="10" t="s">
        <v>964</v>
      </c>
      <c r="D4221" s="10" t="s">
        <v>67</v>
      </c>
      <c r="E4221" s="13">
        <v>12.0</v>
      </c>
      <c r="F4221" s="13">
        <v>4.0</v>
      </c>
    </row>
    <row r="4222">
      <c r="A4222" s="10" t="s">
        <v>1274</v>
      </c>
      <c r="B4222" s="19">
        <v>0.020416666666666666</v>
      </c>
      <c r="C4222" s="10" t="s">
        <v>66</v>
      </c>
      <c r="D4222" s="10" t="s">
        <v>80</v>
      </c>
      <c r="E4222" s="13" t="s">
        <v>75</v>
      </c>
      <c r="F4222" s="13" t="s">
        <v>75</v>
      </c>
      <c r="J4222" s="10" t="s">
        <v>85</v>
      </c>
    </row>
    <row r="4223">
      <c r="A4223" s="10" t="s">
        <v>1274</v>
      </c>
      <c r="B4223" s="19">
        <v>0.020416666666666666</v>
      </c>
      <c r="C4223" s="10" t="s">
        <v>66</v>
      </c>
      <c r="D4223" s="10" t="s">
        <v>80</v>
      </c>
      <c r="E4223" s="13">
        <v>17.0</v>
      </c>
      <c r="F4223" s="13">
        <v>10.0</v>
      </c>
    </row>
    <row r="4224">
      <c r="A4224" s="10" t="s">
        <v>1274</v>
      </c>
      <c r="B4224" s="19">
        <v>0.02476851851851852</v>
      </c>
      <c r="C4224" s="10" t="s">
        <v>74</v>
      </c>
      <c r="D4224" s="10" t="s">
        <v>80</v>
      </c>
      <c r="E4224" s="13">
        <v>16.0</v>
      </c>
      <c r="F4224" s="13">
        <v>19.0</v>
      </c>
    </row>
    <row r="4225">
      <c r="A4225" s="10" t="s">
        <v>1274</v>
      </c>
      <c r="B4225" s="19">
        <v>0.034375</v>
      </c>
      <c r="C4225" s="10" t="s">
        <v>70</v>
      </c>
      <c r="D4225" s="10" t="s">
        <v>67</v>
      </c>
      <c r="E4225" s="13">
        <v>11.0</v>
      </c>
      <c r="F4225" s="13">
        <v>8.0</v>
      </c>
    </row>
    <row r="4226">
      <c r="A4226" s="10" t="s">
        <v>1274</v>
      </c>
      <c r="B4226" s="19">
        <v>0.04456018518518518</v>
      </c>
      <c r="C4226" s="10" t="s">
        <v>66</v>
      </c>
      <c r="D4226" s="10" t="s">
        <v>67</v>
      </c>
      <c r="E4226" s="13">
        <v>14.0</v>
      </c>
      <c r="F4226" s="13">
        <v>13.0</v>
      </c>
    </row>
    <row r="4227">
      <c r="A4227" s="10" t="s">
        <v>1274</v>
      </c>
      <c r="B4227" s="19">
        <v>0.045960648148148146</v>
      </c>
      <c r="C4227" s="10" t="s">
        <v>70</v>
      </c>
      <c r="D4227" s="10" t="s">
        <v>67</v>
      </c>
      <c r="E4227" s="13">
        <v>8.0</v>
      </c>
      <c r="F4227" s="13">
        <v>5.0</v>
      </c>
    </row>
    <row r="4228">
      <c r="A4228" s="10" t="s">
        <v>1274</v>
      </c>
      <c r="B4228" s="19">
        <v>0.046099537037037036</v>
      </c>
      <c r="C4228" s="10" t="s">
        <v>82</v>
      </c>
      <c r="D4228" s="10" t="s">
        <v>67</v>
      </c>
      <c r="E4228" s="13">
        <v>11.0</v>
      </c>
      <c r="F4228" s="13">
        <v>8.0</v>
      </c>
    </row>
    <row r="4229">
      <c r="A4229" s="10" t="s">
        <v>1274</v>
      </c>
      <c r="B4229" s="19">
        <v>0.04730324074074074</v>
      </c>
      <c r="C4229" s="10" t="s">
        <v>74</v>
      </c>
      <c r="D4229" s="10" t="s">
        <v>80</v>
      </c>
      <c r="E4229" s="13">
        <v>9.0</v>
      </c>
      <c r="F4229" s="13">
        <v>12.0</v>
      </c>
    </row>
    <row r="4230">
      <c r="A4230" s="10" t="s">
        <v>1274</v>
      </c>
      <c r="B4230" s="19">
        <v>0.0484375</v>
      </c>
      <c r="C4230" s="10" t="s">
        <v>66</v>
      </c>
      <c r="D4230" s="10" t="s">
        <v>80</v>
      </c>
      <c r="E4230" s="13">
        <v>20.0</v>
      </c>
      <c r="F4230" s="13">
        <v>13.0</v>
      </c>
    </row>
    <row r="4231">
      <c r="A4231" s="10" t="s">
        <v>1274</v>
      </c>
      <c r="B4231" s="19">
        <v>0.05557870370370371</v>
      </c>
      <c r="C4231" s="10" t="s">
        <v>69</v>
      </c>
      <c r="D4231" s="10" t="s">
        <v>98</v>
      </c>
      <c r="E4231" s="13">
        <v>20.0</v>
      </c>
      <c r="F4231" s="13">
        <v>19.0</v>
      </c>
    </row>
    <row r="4232">
      <c r="A4232" s="10" t="s">
        <v>1274</v>
      </c>
      <c r="B4232" s="19">
        <v>0.0609375</v>
      </c>
      <c r="C4232" s="10" t="s">
        <v>66</v>
      </c>
      <c r="D4232" s="10" t="s">
        <v>67</v>
      </c>
      <c r="E4232" s="13">
        <v>10.0</v>
      </c>
      <c r="F4232" s="13">
        <v>9.0</v>
      </c>
    </row>
    <row r="4233">
      <c r="A4233" s="10" t="s">
        <v>1274</v>
      </c>
      <c r="B4233" s="19">
        <v>0.06174768518518518</v>
      </c>
      <c r="C4233" s="10" t="s">
        <v>82</v>
      </c>
      <c r="D4233" s="10" t="s">
        <v>131</v>
      </c>
      <c r="E4233" s="13">
        <v>12.0</v>
      </c>
      <c r="F4233" s="13">
        <v>7.0</v>
      </c>
    </row>
    <row r="4234">
      <c r="A4234" s="10" t="s">
        <v>1274</v>
      </c>
      <c r="B4234" s="19">
        <v>0.06553240740740741</v>
      </c>
      <c r="C4234" s="10" t="s">
        <v>69</v>
      </c>
      <c r="D4234" s="10" t="s">
        <v>83</v>
      </c>
      <c r="E4234" s="13">
        <v>12.0</v>
      </c>
      <c r="F4234" s="13">
        <v>11.0</v>
      </c>
    </row>
    <row r="4235">
      <c r="A4235" s="10" t="s">
        <v>1274</v>
      </c>
      <c r="B4235" s="19">
        <v>0.07282407407407407</v>
      </c>
      <c r="C4235" s="10" t="s">
        <v>69</v>
      </c>
      <c r="D4235" s="10" t="s">
        <v>128</v>
      </c>
      <c r="E4235" s="13">
        <v>18.0</v>
      </c>
      <c r="F4235" s="13">
        <v>11.0</v>
      </c>
    </row>
    <row r="4236">
      <c r="A4236" s="10" t="s">
        <v>1274</v>
      </c>
      <c r="B4236" s="19">
        <v>0.075625</v>
      </c>
      <c r="C4236" s="10" t="s">
        <v>74</v>
      </c>
      <c r="D4236" s="10" t="s">
        <v>125</v>
      </c>
      <c r="E4236" s="13" t="s">
        <v>75</v>
      </c>
      <c r="F4236" s="13" t="s">
        <v>75</v>
      </c>
      <c r="J4236" s="10" t="s">
        <v>85</v>
      </c>
    </row>
    <row r="4237">
      <c r="A4237" s="10" t="s">
        <v>1274</v>
      </c>
      <c r="B4237" s="19">
        <v>0.075625</v>
      </c>
      <c r="C4237" s="10" t="s">
        <v>74</v>
      </c>
      <c r="D4237" s="10" t="s">
        <v>125</v>
      </c>
      <c r="E4237" s="13">
        <v>26.0</v>
      </c>
      <c r="F4237" s="13">
        <v>16.0</v>
      </c>
    </row>
    <row r="4238">
      <c r="A4238" s="10" t="s">
        <v>1274</v>
      </c>
      <c r="B4238" s="19">
        <v>0.07798611111111112</v>
      </c>
      <c r="C4238" s="10" t="s">
        <v>74</v>
      </c>
      <c r="D4238" s="10" t="s">
        <v>67</v>
      </c>
      <c r="E4238" s="13" t="s">
        <v>753</v>
      </c>
      <c r="F4238" s="13">
        <v>4.0</v>
      </c>
    </row>
    <row r="4239">
      <c r="A4239" s="10" t="s">
        <v>1274</v>
      </c>
      <c r="B4239" s="19">
        <v>0.0803125</v>
      </c>
      <c r="C4239" s="10" t="s">
        <v>74</v>
      </c>
      <c r="D4239" s="10" t="s">
        <v>83</v>
      </c>
      <c r="E4239" s="13">
        <v>22.0</v>
      </c>
      <c r="F4239" s="13">
        <v>13.0</v>
      </c>
    </row>
    <row r="4240">
      <c r="A4240" s="10" t="s">
        <v>1274</v>
      </c>
      <c r="B4240" s="19">
        <v>0.08237268518518519</v>
      </c>
      <c r="C4240" s="10" t="s">
        <v>74</v>
      </c>
      <c r="D4240" s="10" t="s">
        <v>129</v>
      </c>
      <c r="E4240" s="13">
        <v>13.0</v>
      </c>
      <c r="F4240" s="13">
        <v>9.0</v>
      </c>
    </row>
    <row r="4241">
      <c r="A4241" s="10" t="s">
        <v>1274</v>
      </c>
      <c r="B4241" s="19">
        <v>0.08326388888888889</v>
      </c>
      <c r="C4241" s="10" t="s">
        <v>74</v>
      </c>
      <c r="D4241" s="10" t="s">
        <v>125</v>
      </c>
      <c r="E4241" s="13">
        <v>29.0</v>
      </c>
      <c r="F4241" s="13">
        <v>19.0</v>
      </c>
    </row>
    <row r="4242">
      <c r="A4242" s="10" t="s">
        <v>1274</v>
      </c>
      <c r="B4242" s="19">
        <v>0.08326388888888889</v>
      </c>
      <c r="C4242" s="10" t="s">
        <v>74</v>
      </c>
      <c r="D4242" s="10" t="s">
        <v>125</v>
      </c>
      <c r="E4242" s="13" t="s">
        <v>75</v>
      </c>
      <c r="F4242" s="13" t="s">
        <v>75</v>
      </c>
      <c r="J4242" s="10" t="s">
        <v>85</v>
      </c>
    </row>
    <row r="4243">
      <c r="A4243" s="10" t="s">
        <v>1274</v>
      </c>
      <c r="B4243" s="19">
        <v>0.09304398148148148</v>
      </c>
      <c r="C4243" s="10" t="s">
        <v>66</v>
      </c>
      <c r="D4243" s="10" t="s">
        <v>127</v>
      </c>
      <c r="E4243" s="13" t="s">
        <v>68</v>
      </c>
      <c r="F4243" s="13">
        <v>20.0</v>
      </c>
    </row>
    <row r="4244">
      <c r="A4244" s="10" t="s">
        <v>1274</v>
      </c>
      <c r="B4244" s="19">
        <v>0.09387731481481482</v>
      </c>
      <c r="C4244" s="10" t="s">
        <v>66</v>
      </c>
      <c r="D4244" s="10" t="s">
        <v>67</v>
      </c>
      <c r="E4244" s="13">
        <v>16.0</v>
      </c>
      <c r="F4244" s="13">
        <v>15.0</v>
      </c>
    </row>
    <row r="4245">
      <c r="A4245" s="10" t="s">
        <v>1274</v>
      </c>
      <c r="B4245" s="19">
        <v>0.10061342592592593</v>
      </c>
      <c r="C4245" s="10" t="s">
        <v>82</v>
      </c>
      <c r="D4245" s="10" t="s">
        <v>67</v>
      </c>
      <c r="E4245" s="13">
        <v>10.0</v>
      </c>
      <c r="F4245" s="13">
        <v>7.0</v>
      </c>
    </row>
    <row r="4246">
      <c r="A4246" s="10" t="s">
        <v>1274</v>
      </c>
      <c r="B4246" s="19">
        <v>0.11376157407407407</v>
      </c>
      <c r="C4246" s="10" t="s">
        <v>66</v>
      </c>
      <c r="D4246" s="10" t="s">
        <v>67</v>
      </c>
      <c r="E4246" s="13">
        <v>19.0</v>
      </c>
      <c r="F4246" s="13">
        <v>18.0</v>
      </c>
    </row>
    <row r="4247">
      <c r="A4247" s="10" t="s">
        <v>1274</v>
      </c>
      <c r="B4247" s="19">
        <v>0.11559027777777778</v>
      </c>
      <c r="C4247" s="10" t="s">
        <v>66</v>
      </c>
      <c r="D4247" s="10" t="s">
        <v>67</v>
      </c>
      <c r="E4247" s="13">
        <v>16.0</v>
      </c>
      <c r="F4247" s="13">
        <v>15.0</v>
      </c>
    </row>
    <row r="4248">
      <c r="A4248" s="10" t="s">
        <v>1274</v>
      </c>
      <c r="B4248" s="19">
        <v>0.1178587962962963</v>
      </c>
      <c r="C4248" s="10" t="s">
        <v>66</v>
      </c>
      <c r="D4248" s="10" t="s">
        <v>80</v>
      </c>
      <c r="E4248" s="13">
        <v>16.0</v>
      </c>
      <c r="F4248" s="13">
        <v>9.0</v>
      </c>
    </row>
    <row r="4249">
      <c r="A4249" s="10" t="s">
        <v>1274</v>
      </c>
      <c r="B4249" s="19">
        <v>0.11788194444444444</v>
      </c>
      <c r="C4249" s="10" t="s">
        <v>69</v>
      </c>
      <c r="D4249" s="10" t="s">
        <v>71</v>
      </c>
      <c r="E4249" s="13" t="s">
        <v>88</v>
      </c>
      <c r="F4249" s="13">
        <v>1.0</v>
      </c>
    </row>
    <row r="4250">
      <c r="A4250" s="10" t="s">
        <v>1275</v>
      </c>
      <c r="B4250" s="19">
        <v>0.009664351851851851</v>
      </c>
      <c r="C4250" s="10" t="s">
        <v>964</v>
      </c>
      <c r="D4250" s="10" t="s">
        <v>125</v>
      </c>
      <c r="E4250" s="13">
        <v>15.0</v>
      </c>
      <c r="F4250" s="13">
        <v>4.0</v>
      </c>
      <c r="J4250" s="10" t="s">
        <v>966</v>
      </c>
    </row>
    <row r="4251">
      <c r="A4251" s="10" t="s">
        <v>1275</v>
      </c>
      <c r="B4251" s="19">
        <v>0.0096875</v>
      </c>
      <c r="C4251" s="10" t="s">
        <v>69</v>
      </c>
      <c r="D4251" s="10" t="s">
        <v>125</v>
      </c>
      <c r="E4251" s="13">
        <v>32.0</v>
      </c>
      <c r="F4251" s="13">
        <v>18.0</v>
      </c>
      <c r="J4251" s="10" t="s">
        <v>966</v>
      </c>
    </row>
    <row r="4252">
      <c r="A4252" s="10" t="s">
        <v>1275</v>
      </c>
      <c r="B4252" s="19">
        <v>0.009780092592592592</v>
      </c>
      <c r="C4252" s="10" t="s">
        <v>74</v>
      </c>
      <c r="D4252" s="10" t="s">
        <v>125</v>
      </c>
      <c r="E4252" s="13" t="s">
        <v>75</v>
      </c>
      <c r="F4252" s="13" t="s">
        <v>75</v>
      </c>
      <c r="J4252" s="10" t="s">
        <v>85</v>
      </c>
    </row>
    <row r="4253">
      <c r="A4253" s="10" t="s">
        <v>1275</v>
      </c>
      <c r="B4253" s="19">
        <v>0.009780092592592592</v>
      </c>
      <c r="C4253" s="10" t="s">
        <v>74</v>
      </c>
      <c r="D4253" s="10" t="s">
        <v>125</v>
      </c>
      <c r="E4253" s="13">
        <v>24.0</v>
      </c>
      <c r="F4253" s="13">
        <v>4.0</v>
      </c>
      <c r="J4253" s="10" t="s">
        <v>1276</v>
      </c>
    </row>
    <row r="4254">
      <c r="A4254" s="10" t="s">
        <v>1275</v>
      </c>
      <c r="B4254" s="19">
        <v>0.00980324074074074</v>
      </c>
      <c r="C4254" s="10" t="s">
        <v>82</v>
      </c>
      <c r="D4254" s="10" t="s">
        <v>125</v>
      </c>
      <c r="E4254" s="13">
        <v>26.0</v>
      </c>
      <c r="F4254" s="13">
        <v>15.0</v>
      </c>
      <c r="J4254" s="10" t="s">
        <v>966</v>
      </c>
    </row>
    <row r="4255">
      <c r="A4255" s="10" t="s">
        <v>1275</v>
      </c>
      <c r="B4255" s="19">
        <v>0.009814814814814814</v>
      </c>
      <c r="C4255" s="10" t="s">
        <v>70</v>
      </c>
      <c r="D4255" s="10" t="s">
        <v>125</v>
      </c>
      <c r="E4255" s="13">
        <v>25.0</v>
      </c>
      <c r="F4255" s="13">
        <v>11.0</v>
      </c>
      <c r="J4255" s="10" t="s">
        <v>966</v>
      </c>
    </row>
    <row r="4256">
      <c r="A4256" s="10" t="s">
        <v>1275</v>
      </c>
      <c r="B4256" s="19">
        <v>0.00982638888888889</v>
      </c>
      <c r="C4256" s="10" t="s">
        <v>66</v>
      </c>
      <c r="D4256" s="10" t="s">
        <v>125</v>
      </c>
      <c r="E4256" s="13">
        <v>29.0</v>
      </c>
      <c r="F4256" s="13">
        <v>19.0</v>
      </c>
      <c r="J4256" s="10" t="s">
        <v>966</v>
      </c>
    </row>
    <row r="4257">
      <c r="A4257" s="10" t="s">
        <v>1275</v>
      </c>
      <c r="B4257" s="19">
        <v>0.00988425925925926</v>
      </c>
      <c r="C4257" s="10" t="s">
        <v>84</v>
      </c>
      <c r="D4257" s="10" t="s">
        <v>125</v>
      </c>
      <c r="E4257" s="13" t="s">
        <v>1277</v>
      </c>
      <c r="F4257" s="13">
        <v>18.0</v>
      </c>
      <c r="J4257" s="10" t="s">
        <v>1278</v>
      </c>
    </row>
    <row r="4258">
      <c r="A4258" s="10" t="s">
        <v>1275</v>
      </c>
      <c r="B4258" s="19">
        <v>0.01074074074074074</v>
      </c>
      <c r="C4258" s="10" t="s">
        <v>74</v>
      </c>
      <c r="D4258" s="10" t="s">
        <v>67</v>
      </c>
      <c r="E4258" s="13">
        <v>3.0</v>
      </c>
      <c r="F4258" s="13">
        <v>3.0</v>
      </c>
    </row>
    <row r="4259">
      <c r="A4259" s="10" t="s">
        <v>1275</v>
      </c>
      <c r="B4259" s="19">
        <v>0.010833333333333334</v>
      </c>
      <c r="C4259" s="10" t="s">
        <v>964</v>
      </c>
      <c r="D4259" s="10" t="s">
        <v>67</v>
      </c>
      <c r="E4259" s="13">
        <v>17.0</v>
      </c>
      <c r="F4259" s="13">
        <v>9.0</v>
      </c>
    </row>
    <row r="4260">
      <c r="A4260" s="10" t="s">
        <v>1275</v>
      </c>
      <c r="B4260" s="19">
        <v>0.013993055555555555</v>
      </c>
      <c r="C4260" s="10" t="s">
        <v>74</v>
      </c>
      <c r="D4260" s="10" t="s">
        <v>83</v>
      </c>
      <c r="E4260" s="13">
        <v>13.0</v>
      </c>
      <c r="F4260" s="13">
        <v>7.0</v>
      </c>
    </row>
    <row r="4261">
      <c r="A4261" s="10" t="s">
        <v>1275</v>
      </c>
      <c r="B4261" s="19">
        <v>0.014016203703703704</v>
      </c>
      <c r="C4261" s="10" t="s">
        <v>964</v>
      </c>
      <c r="D4261" s="10" t="s">
        <v>67</v>
      </c>
      <c r="E4261" s="13">
        <v>27.0</v>
      </c>
      <c r="F4261" s="13">
        <v>19.0</v>
      </c>
    </row>
    <row r="4262">
      <c r="A4262" s="10" t="s">
        <v>1275</v>
      </c>
      <c r="B4262" s="19">
        <v>0.015509259259259259</v>
      </c>
      <c r="C4262" s="10" t="s">
        <v>964</v>
      </c>
      <c r="D4262" s="10" t="s">
        <v>83</v>
      </c>
      <c r="E4262" s="13">
        <v>12.0</v>
      </c>
      <c r="F4262" s="13">
        <v>13.0</v>
      </c>
    </row>
    <row r="4263">
      <c r="A4263" s="10" t="s">
        <v>1275</v>
      </c>
      <c r="B4263" s="19">
        <v>0.016342592592592593</v>
      </c>
      <c r="C4263" s="10" t="s">
        <v>74</v>
      </c>
      <c r="D4263" s="10" t="s">
        <v>83</v>
      </c>
      <c r="E4263" s="13">
        <v>13.0</v>
      </c>
      <c r="F4263" s="13">
        <v>7.0</v>
      </c>
    </row>
    <row r="4264">
      <c r="A4264" s="10" t="s">
        <v>1275</v>
      </c>
      <c r="B4264" s="19">
        <v>0.01650462962962963</v>
      </c>
      <c r="C4264" s="10" t="s">
        <v>74</v>
      </c>
      <c r="D4264" s="10" t="s">
        <v>217</v>
      </c>
      <c r="E4264" s="13">
        <v>24.0</v>
      </c>
      <c r="F4264" s="13">
        <v>14.0</v>
      </c>
    </row>
    <row r="4265">
      <c r="A4265" s="10" t="s">
        <v>1275</v>
      </c>
      <c r="B4265" s="19">
        <v>0.017893518518518517</v>
      </c>
      <c r="C4265" s="10" t="s">
        <v>74</v>
      </c>
      <c r="D4265" s="10" t="s">
        <v>100</v>
      </c>
      <c r="E4265" s="13">
        <v>23.0</v>
      </c>
      <c r="F4265" s="13">
        <v>16.0</v>
      </c>
    </row>
    <row r="4266">
      <c r="A4266" s="10" t="s">
        <v>1275</v>
      </c>
      <c r="B4266" s="19">
        <v>0.019074074074074073</v>
      </c>
      <c r="C4266" s="10" t="s">
        <v>74</v>
      </c>
      <c r="D4266" s="10" t="s">
        <v>67</v>
      </c>
      <c r="E4266" s="13">
        <v>12.0</v>
      </c>
      <c r="F4266" s="13">
        <v>12.0</v>
      </c>
    </row>
    <row r="4267">
      <c r="A4267" s="10" t="s">
        <v>1275</v>
      </c>
      <c r="B4267" s="19">
        <v>0.023958333333333335</v>
      </c>
      <c r="C4267" s="10" t="s">
        <v>70</v>
      </c>
      <c r="D4267" s="10" t="s">
        <v>67</v>
      </c>
      <c r="E4267" s="13">
        <v>6.0</v>
      </c>
      <c r="F4267" s="13">
        <v>3.0</v>
      </c>
    </row>
    <row r="4268">
      <c r="A4268" s="10" t="s">
        <v>1275</v>
      </c>
      <c r="B4268" s="19">
        <v>0.02644675925925926</v>
      </c>
      <c r="C4268" s="10" t="s">
        <v>66</v>
      </c>
      <c r="D4268" s="10" t="s">
        <v>125</v>
      </c>
      <c r="E4268" s="13" t="s">
        <v>75</v>
      </c>
      <c r="F4268" s="13" t="s">
        <v>75</v>
      </c>
      <c r="J4268" s="10" t="s">
        <v>85</v>
      </c>
    </row>
    <row r="4269">
      <c r="A4269" s="10" t="s">
        <v>1275</v>
      </c>
      <c r="B4269" s="19">
        <v>0.02644675925925926</v>
      </c>
      <c r="C4269" s="10" t="s">
        <v>66</v>
      </c>
      <c r="D4269" s="10" t="s">
        <v>125</v>
      </c>
      <c r="E4269" s="13">
        <v>21.0</v>
      </c>
      <c r="F4269" s="13">
        <v>11.0</v>
      </c>
      <c r="J4269" s="10" t="s">
        <v>1276</v>
      </c>
    </row>
    <row r="4270">
      <c r="A4270" s="10" t="s">
        <v>1275</v>
      </c>
      <c r="B4270" s="19">
        <v>0.026469907407407407</v>
      </c>
      <c r="C4270" s="10" t="s">
        <v>70</v>
      </c>
      <c r="D4270" s="10" t="s">
        <v>125</v>
      </c>
      <c r="E4270" s="13">
        <v>19.0</v>
      </c>
      <c r="F4270" s="13">
        <v>5.0</v>
      </c>
      <c r="J4270" s="10" t="s">
        <v>966</v>
      </c>
    </row>
    <row r="4271">
      <c r="A4271" s="10" t="s">
        <v>1275</v>
      </c>
      <c r="B4271" s="19">
        <v>0.02648148148148148</v>
      </c>
      <c r="C4271" s="10" t="s">
        <v>82</v>
      </c>
      <c r="D4271" s="10" t="s">
        <v>125</v>
      </c>
      <c r="E4271" s="13">
        <v>29.0</v>
      </c>
      <c r="F4271" s="13">
        <v>18.0</v>
      </c>
      <c r="J4271" s="10" t="s">
        <v>966</v>
      </c>
    </row>
    <row r="4272">
      <c r="A4272" s="10" t="s">
        <v>1275</v>
      </c>
      <c r="B4272" s="19">
        <v>0.026493055555555554</v>
      </c>
      <c r="C4272" s="10" t="s">
        <v>74</v>
      </c>
      <c r="D4272" s="10" t="s">
        <v>125</v>
      </c>
      <c r="E4272" s="13" t="s">
        <v>75</v>
      </c>
      <c r="F4272" s="13" t="s">
        <v>75</v>
      </c>
      <c r="J4272" s="10" t="s">
        <v>85</v>
      </c>
    </row>
    <row r="4273">
      <c r="A4273" s="10" t="s">
        <v>1275</v>
      </c>
      <c r="B4273" s="19">
        <v>0.026493055555555554</v>
      </c>
      <c r="C4273" s="10" t="s">
        <v>74</v>
      </c>
      <c r="D4273" s="10" t="s">
        <v>125</v>
      </c>
      <c r="E4273" s="13">
        <v>29.0</v>
      </c>
      <c r="F4273" s="13">
        <v>9.0</v>
      </c>
      <c r="J4273" s="10" t="s">
        <v>1276</v>
      </c>
    </row>
    <row r="4274">
      <c r="A4274" s="10" t="s">
        <v>1275</v>
      </c>
      <c r="B4274" s="19">
        <v>0.026504629629629628</v>
      </c>
      <c r="C4274" s="10" t="s">
        <v>69</v>
      </c>
      <c r="D4274" s="10" t="s">
        <v>125</v>
      </c>
      <c r="E4274" s="13">
        <v>22.0</v>
      </c>
      <c r="F4274" s="13">
        <v>8.0</v>
      </c>
      <c r="J4274" s="10" t="s">
        <v>966</v>
      </c>
    </row>
    <row r="4275">
      <c r="A4275" s="10" t="s">
        <v>1275</v>
      </c>
      <c r="B4275" s="19">
        <v>0.026504629629629628</v>
      </c>
      <c r="C4275" s="10" t="s">
        <v>964</v>
      </c>
      <c r="D4275" s="10" t="s">
        <v>125</v>
      </c>
      <c r="E4275" s="13">
        <v>17.0</v>
      </c>
      <c r="F4275" s="13">
        <v>6.0</v>
      </c>
      <c r="J4275" s="10" t="s">
        <v>966</v>
      </c>
    </row>
    <row r="4276">
      <c r="A4276" s="10" t="s">
        <v>1275</v>
      </c>
      <c r="B4276" s="19">
        <v>0.028101851851851854</v>
      </c>
      <c r="C4276" s="10" t="s">
        <v>66</v>
      </c>
      <c r="D4276" s="10" t="s">
        <v>81</v>
      </c>
      <c r="E4276" s="13">
        <v>20.0</v>
      </c>
      <c r="F4276" s="13">
        <v>15.0</v>
      </c>
    </row>
    <row r="4277">
      <c r="A4277" s="10" t="s">
        <v>1275</v>
      </c>
      <c r="B4277" s="19">
        <v>0.028125</v>
      </c>
      <c r="C4277" s="10" t="s">
        <v>70</v>
      </c>
      <c r="D4277" s="10" t="s">
        <v>81</v>
      </c>
      <c r="E4277" s="13">
        <v>9.0</v>
      </c>
      <c r="F4277" s="13">
        <v>6.0</v>
      </c>
    </row>
    <row r="4278">
      <c r="A4278" s="10" t="s">
        <v>1275</v>
      </c>
      <c r="B4278" s="19">
        <v>0.028194444444444446</v>
      </c>
      <c r="C4278" s="10" t="s">
        <v>82</v>
      </c>
      <c r="D4278" s="10" t="s">
        <v>81</v>
      </c>
      <c r="E4278" s="13" t="s">
        <v>68</v>
      </c>
      <c r="F4278" s="13">
        <v>20.0</v>
      </c>
      <c r="G4278" s="10" t="s">
        <v>137</v>
      </c>
    </row>
    <row r="4279">
      <c r="A4279" s="10" t="s">
        <v>1275</v>
      </c>
      <c r="B4279" s="19">
        <v>0.028217592592592593</v>
      </c>
      <c r="C4279" s="10" t="s">
        <v>74</v>
      </c>
      <c r="D4279" s="10" t="s">
        <v>81</v>
      </c>
      <c r="E4279" s="13">
        <v>14.0</v>
      </c>
      <c r="F4279" s="13">
        <v>12.0</v>
      </c>
    </row>
    <row r="4280">
      <c r="A4280" s="10" t="s">
        <v>1275</v>
      </c>
      <c r="B4280" s="19">
        <v>0.028252314814814813</v>
      </c>
      <c r="C4280" s="10" t="s">
        <v>69</v>
      </c>
      <c r="D4280" s="10" t="s">
        <v>81</v>
      </c>
      <c r="E4280" s="13">
        <v>12.0</v>
      </c>
      <c r="F4280" s="13">
        <v>10.0</v>
      </c>
    </row>
    <row r="4281">
      <c r="A4281" s="10" t="s">
        <v>1275</v>
      </c>
      <c r="B4281" s="19">
        <v>0.028275462962962964</v>
      </c>
      <c r="C4281" s="10" t="s">
        <v>964</v>
      </c>
      <c r="D4281" s="10" t="s">
        <v>81</v>
      </c>
      <c r="E4281" s="13" t="s">
        <v>68</v>
      </c>
      <c r="F4281" s="13">
        <v>20.0</v>
      </c>
      <c r="G4281" s="10" t="s">
        <v>137</v>
      </c>
    </row>
    <row r="4282">
      <c r="A4282" s="10" t="s">
        <v>1275</v>
      </c>
      <c r="B4282" s="19">
        <v>0.03177083333333333</v>
      </c>
      <c r="C4282" s="10" t="s">
        <v>69</v>
      </c>
      <c r="D4282" s="10" t="s">
        <v>130</v>
      </c>
      <c r="E4282" s="13" t="s">
        <v>88</v>
      </c>
      <c r="F4282" s="13">
        <v>1.0</v>
      </c>
    </row>
    <row r="4283">
      <c r="A4283" s="10" t="s">
        <v>1275</v>
      </c>
      <c r="B4283" s="19">
        <v>0.03575231481481481</v>
      </c>
      <c r="C4283" s="10" t="s">
        <v>69</v>
      </c>
      <c r="D4283" s="10" t="s">
        <v>127</v>
      </c>
      <c r="E4283" s="13">
        <v>22.0</v>
      </c>
      <c r="F4283" s="13">
        <v>18.0</v>
      </c>
    </row>
    <row r="4284">
      <c r="A4284" s="10" t="s">
        <v>1275</v>
      </c>
      <c r="B4284" s="19">
        <v>0.03958333333333333</v>
      </c>
      <c r="C4284" s="10" t="s">
        <v>82</v>
      </c>
      <c r="D4284" s="10" t="s">
        <v>67</v>
      </c>
      <c r="E4284" s="13">
        <v>16.0</v>
      </c>
      <c r="F4284" s="13">
        <v>13.0</v>
      </c>
    </row>
    <row r="4285">
      <c r="A4285" s="10" t="s">
        <v>1275</v>
      </c>
      <c r="B4285" s="19">
        <v>0.04396990740740741</v>
      </c>
      <c r="C4285" s="10" t="s">
        <v>69</v>
      </c>
      <c r="D4285" s="10" t="s">
        <v>83</v>
      </c>
      <c r="E4285" s="13">
        <v>11.0</v>
      </c>
      <c r="F4285" s="13">
        <v>10.0</v>
      </c>
    </row>
    <row r="4286">
      <c r="A4286" s="10" t="s">
        <v>1275</v>
      </c>
      <c r="B4286" s="19">
        <v>0.047858796296296295</v>
      </c>
      <c r="C4286" s="10" t="s">
        <v>964</v>
      </c>
      <c r="D4286" s="10" t="s">
        <v>67</v>
      </c>
      <c r="E4286" s="13">
        <v>21.0</v>
      </c>
      <c r="F4286" s="13">
        <v>13.0</v>
      </c>
    </row>
    <row r="4287">
      <c r="A4287" s="10" t="s">
        <v>1275</v>
      </c>
      <c r="B4287" s="19">
        <v>0.05033564814814815</v>
      </c>
      <c r="C4287" s="10" t="s">
        <v>82</v>
      </c>
      <c r="D4287" s="10" t="s">
        <v>131</v>
      </c>
      <c r="E4287" s="13">
        <v>12.0</v>
      </c>
      <c r="F4287" s="13">
        <v>7.0</v>
      </c>
    </row>
    <row r="4288">
      <c r="A4288" s="10" t="s">
        <v>1275</v>
      </c>
      <c r="B4288" s="19">
        <v>0.051597222222222225</v>
      </c>
      <c r="C4288" s="10" t="s">
        <v>964</v>
      </c>
      <c r="D4288" s="10" t="s">
        <v>83</v>
      </c>
      <c r="E4288" s="13">
        <v>12.0</v>
      </c>
      <c r="F4288" s="13">
        <v>13.0</v>
      </c>
    </row>
    <row r="4289">
      <c r="A4289" s="10" t="s">
        <v>1275</v>
      </c>
      <c r="B4289" s="19">
        <v>0.051597222222222225</v>
      </c>
      <c r="C4289" s="10" t="s">
        <v>69</v>
      </c>
      <c r="D4289" s="10" t="s">
        <v>83</v>
      </c>
      <c r="E4289" s="13" t="s">
        <v>88</v>
      </c>
      <c r="F4289" s="13">
        <v>1.0</v>
      </c>
    </row>
    <row r="4290">
      <c r="A4290" s="10" t="s">
        <v>1275</v>
      </c>
      <c r="B4290" s="19">
        <v>0.05291666666666667</v>
      </c>
      <c r="C4290" s="10" t="s">
        <v>964</v>
      </c>
      <c r="D4290" s="10" t="s">
        <v>584</v>
      </c>
      <c r="E4290" s="13">
        <v>10.0</v>
      </c>
      <c r="F4290" s="13">
        <v>10.0</v>
      </c>
    </row>
    <row r="4291">
      <c r="A4291" s="10" t="s">
        <v>1275</v>
      </c>
      <c r="B4291" s="19">
        <v>0.05388888888888889</v>
      </c>
      <c r="C4291" s="10" t="s">
        <v>964</v>
      </c>
      <c r="D4291" s="10" t="s">
        <v>81</v>
      </c>
      <c r="E4291" s="13">
        <v>15.0</v>
      </c>
      <c r="F4291" s="13">
        <v>13.0</v>
      </c>
      <c r="H4291" s="10" t="s">
        <v>1279</v>
      </c>
      <c r="J4291" s="10" t="s">
        <v>1280</v>
      </c>
    </row>
    <row r="4292">
      <c r="A4292" s="10" t="s">
        <v>1275</v>
      </c>
      <c r="B4292" s="19">
        <v>0.05589120370370371</v>
      </c>
      <c r="C4292" s="10" t="s">
        <v>84</v>
      </c>
      <c r="D4292" s="10" t="s">
        <v>87</v>
      </c>
      <c r="E4292" s="13">
        <v>9.0</v>
      </c>
      <c r="F4292" s="13">
        <v>7.0</v>
      </c>
    </row>
    <row r="4293">
      <c r="A4293" s="10" t="s">
        <v>1275</v>
      </c>
      <c r="B4293" s="19">
        <v>0.05604166666666666</v>
      </c>
      <c r="C4293" s="10" t="s">
        <v>70</v>
      </c>
      <c r="D4293" s="10" t="s">
        <v>87</v>
      </c>
      <c r="E4293" s="13">
        <v>18.0</v>
      </c>
      <c r="F4293" s="13">
        <v>14.0</v>
      </c>
    </row>
    <row r="4294">
      <c r="A4294" s="10" t="s">
        <v>1275</v>
      </c>
      <c r="B4294" s="19">
        <v>0.05609953703703704</v>
      </c>
      <c r="C4294" s="10" t="s">
        <v>964</v>
      </c>
      <c r="D4294" s="10" t="s">
        <v>87</v>
      </c>
      <c r="E4294" s="13">
        <v>17.0</v>
      </c>
      <c r="F4294" s="13">
        <v>16.0</v>
      </c>
    </row>
    <row r="4295">
      <c r="A4295" s="10" t="s">
        <v>1275</v>
      </c>
      <c r="B4295" s="19">
        <v>0.05618055555555555</v>
      </c>
      <c r="C4295" s="10" t="s">
        <v>69</v>
      </c>
      <c r="D4295" s="10" t="s">
        <v>87</v>
      </c>
      <c r="E4295" s="13">
        <v>13.0</v>
      </c>
      <c r="F4295" s="13">
        <v>9.0</v>
      </c>
    </row>
    <row r="4296">
      <c r="A4296" s="10" t="s">
        <v>1275</v>
      </c>
      <c r="B4296" s="19">
        <v>0.056331018518518516</v>
      </c>
      <c r="C4296" s="10" t="s">
        <v>66</v>
      </c>
      <c r="D4296" s="10" t="s">
        <v>87</v>
      </c>
      <c r="E4296" s="13">
        <v>8.0</v>
      </c>
      <c r="F4296" s="13">
        <v>8.0</v>
      </c>
    </row>
    <row r="4297">
      <c r="A4297" s="10" t="s">
        <v>1275</v>
      </c>
      <c r="B4297" s="19">
        <v>0.05638888888888889</v>
      </c>
      <c r="C4297" s="10" t="s">
        <v>74</v>
      </c>
      <c r="D4297" s="10" t="s">
        <v>87</v>
      </c>
      <c r="E4297" s="13">
        <v>8.0</v>
      </c>
      <c r="F4297" s="13">
        <v>4.0</v>
      </c>
    </row>
    <row r="4298">
      <c r="A4298" s="10" t="s">
        <v>1275</v>
      </c>
      <c r="B4298" s="19">
        <v>0.05645833333333333</v>
      </c>
      <c r="C4298" s="10" t="s">
        <v>82</v>
      </c>
      <c r="D4298" s="10" t="s">
        <v>87</v>
      </c>
      <c r="E4298" s="13">
        <v>4.0</v>
      </c>
      <c r="F4298" s="13">
        <v>3.0</v>
      </c>
    </row>
    <row r="4299">
      <c r="A4299" s="10" t="s">
        <v>1275</v>
      </c>
      <c r="B4299" s="19">
        <v>0.057199074074074076</v>
      </c>
      <c r="C4299" s="10" t="s">
        <v>964</v>
      </c>
      <c r="D4299" s="10" t="s">
        <v>93</v>
      </c>
      <c r="E4299" s="13">
        <v>13.0</v>
      </c>
      <c r="F4299" s="13">
        <v>10.0</v>
      </c>
      <c r="J4299" s="10" t="s">
        <v>1281</v>
      </c>
    </row>
    <row r="4300">
      <c r="A4300" s="10" t="s">
        <v>1275</v>
      </c>
      <c r="B4300" s="19">
        <v>0.05797453703703704</v>
      </c>
      <c r="C4300" s="10" t="s">
        <v>964</v>
      </c>
      <c r="D4300" s="10" t="s">
        <v>89</v>
      </c>
      <c r="E4300" s="13">
        <v>20.0</v>
      </c>
      <c r="F4300" s="13">
        <v>12.0</v>
      </c>
      <c r="J4300" s="10" t="s">
        <v>1282</v>
      </c>
    </row>
    <row r="4301">
      <c r="A4301" s="10" t="s">
        <v>1275</v>
      </c>
      <c r="B4301" s="19">
        <v>0.05797453703703704</v>
      </c>
      <c r="C4301" s="10" t="s">
        <v>964</v>
      </c>
      <c r="D4301" s="10" t="s">
        <v>91</v>
      </c>
      <c r="E4301" s="13">
        <v>10.0</v>
      </c>
      <c r="F4301" s="16"/>
      <c r="H4301" s="10" t="s">
        <v>1283</v>
      </c>
      <c r="J4301" s="10" t="s">
        <v>1284</v>
      </c>
    </row>
    <row r="4302">
      <c r="A4302" s="10" t="s">
        <v>1275</v>
      </c>
      <c r="B4302" s="19">
        <v>0.059270833333333335</v>
      </c>
      <c r="C4302" s="10" t="s">
        <v>964</v>
      </c>
      <c r="D4302" s="10" t="s">
        <v>81</v>
      </c>
      <c r="E4302" s="13">
        <v>20.0</v>
      </c>
      <c r="F4302" s="13">
        <v>18.0</v>
      </c>
      <c r="J4302" s="10" t="s">
        <v>1285</v>
      </c>
    </row>
    <row r="4303">
      <c r="A4303" s="10" t="s">
        <v>1275</v>
      </c>
      <c r="B4303" s="19">
        <v>0.059305555555555556</v>
      </c>
      <c r="C4303" s="10" t="s">
        <v>69</v>
      </c>
      <c r="D4303" s="10" t="s">
        <v>81</v>
      </c>
      <c r="E4303" s="13">
        <v>9.0</v>
      </c>
      <c r="F4303" s="13">
        <v>7.0</v>
      </c>
      <c r="J4303" s="10" t="s">
        <v>1285</v>
      </c>
    </row>
    <row r="4304">
      <c r="A4304" s="10" t="s">
        <v>1275</v>
      </c>
      <c r="B4304" s="19">
        <v>0.060474537037037035</v>
      </c>
      <c r="C4304" s="10" t="s">
        <v>964</v>
      </c>
      <c r="D4304" s="10" t="s">
        <v>81</v>
      </c>
      <c r="E4304" s="13">
        <v>12.0</v>
      </c>
      <c r="F4304" s="13">
        <v>10.0</v>
      </c>
      <c r="H4304" s="10" t="s">
        <v>1286</v>
      </c>
      <c r="J4304" s="10" t="s">
        <v>1287</v>
      </c>
    </row>
    <row r="4305">
      <c r="A4305" s="10" t="s">
        <v>1275</v>
      </c>
      <c r="B4305" s="19">
        <v>0.06202546296296296</v>
      </c>
      <c r="C4305" s="10" t="s">
        <v>84</v>
      </c>
      <c r="D4305" s="10" t="s">
        <v>93</v>
      </c>
      <c r="E4305" s="13">
        <v>17.0</v>
      </c>
      <c r="F4305" s="13">
        <v>10.0</v>
      </c>
      <c r="J4305" s="10" t="s">
        <v>553</v>
      </c>
    </row>
    <row r="4306">
      <c r="A4306" s="10" t="s">
        <v>1275</v>
      </c>
      <c r="B4306" s="19">
        <v>0.06226851851851852</v>
      </c>
      <c r="C4306" s="10" t="s">
        <v>84</v>
      </c>
      <c r="D4306" s="10" t="s">
        <v>91</v>
      </c>
      <c r="E4306" s="13">
        <v>9.0</v>
      </c>
      <c r="F4306" s="16"/>
      <c r="H4306" s="10" t="s">
        <v>1288</v>
      </c>
    </row>
    <row r="4307">
      <c r="A4307" s="10" t="s">
        <v>1275</v>
      </c>
      <c r="B4307" s="19">
        <v>0.06238425925925926</v>
      </c>
      <c r="C4307" s="10" t="s">
        <v>84</v>
      </c>
      <c r="D4307" s="10" t="s">
        <v>93</v>
      </c>
      <c r="E4307" s="13">
        <v>16.0</v>
      </c>
      <c r="F4307" s="13">
        <v>9.0</v>
      </c>
      <c r="J4307" s="10" t="s">
        <v>553</v>
      </c>
    </row>
    <row r="4308">
      <c r="A4308" s="10" t="s">
        <v>1275</v>
      </c>
      <c r="B4308" s="19">
        <v>0.062488425925925926</v>
      </c>
      <c r="C4308" s="10" t="s">
        <v>84</v>
      </c>
      <c r="D4308" s="10" t="s">
        <v>91</v>
      </c>
      <c r="E4308" s="13">
        <v>10.0</v>
      </c>
      <c r="F4308" s="16"/>
      <c r="H4308" s="10" t="s">
        <v>1289</v>
      </c>
    </row>
    <row r="4309">
      <c r="A4309" s="10" t="s">
        <v>1275</v>
      </c>
      <c r="B4309" s="19">
        <v>0.06296296296296296</v>
      </c>
      <c r="C4309" s="10" t="s">
        <v>74</v>
      </c>
      <c r="D4309" s="10" t="s">
        <v>93</v>
      </c>
      <c r="E4309" s="13">
        <v>12.0</v>
      </c>
      <c r="F4309" s="13">
        <v>4.0</v>
      </c>
      <c r="J4309" s="10" t="s">
        <v>1010</v>
      </c>
    </row>
    <row r="4310">
      <c r="A4310" s="10" t="s">
        <v>1275</v>
      </c>
      <c r="B4310" s="19">
        <v>0.06318287037037038</v>
      </c>
      <c r="C4310" s="10" t="s">
        <v>74</v>
      </c>
      <c r="D4310" s="10" t="s">
        <v>125</v>
      </c>
      <c r="E4310" s="13">
        <v>28.0</v>
      </c>
      <c r="F4310" s="13">
        <v>18.0</v>
      </c>
      <c r="J4310" s="10" t="s">
        <v>86</v>
      </c>
    </row>
    <row r="4311">
      <c r="A4311" s="10" t="s">
        <v>1275</v>
      </c>
      <c r="B4311" s="19">
        <v>0.06318287037037038</v>
      </c>
      <c r="C4311" s="10" t="s">
        <v>74</v>
      </c>
      <c r="D4311" s="10" t="s">
        <v>125</v>
      </c>
      <c r="E4311" s="13" t="s">
        <v>75</v>
      </c>
      <c r="F4311" s="13" t="s">
        <v>75</v>
      </c>
      <c r="J4311" s="10" t="s">
        <v>85</v>
      </c>
    </row>
    <row r="4312">
      <c r="A4312" s="10" t="s">
        <v>1275</v>
      </c>
      <c r="B4312" s="19">
        <v>0.06351851851851852</v>
      </c>
      <c r="C4312" s="10" t="s">
        <v>66</v>
      </c>
      <c r="D4312" s="10" t="s">
        <v>89</v>
      </c>
      <c r="E4312" s="13">
        <v>13.0</v>
      </c>
      <c r="F4312" s="13">
        <v>6.0</v>
      </c>
      <c r="J4312" s="10" t="s">
        <v>171</v>
      </c>
    </row>
    <row r="4313">
      <c r="A4313" s="10" t="s">
        <v>1275</v>
      </c>
      <c r="B4313" s="19">
        <v>0.06358796296296296</v>
      </c>
      <c r="C4313" s="10" t="s">
        <v>66</v>
      </c>
      <c r="D4313" s="10" t="s">
        <v>89</v>
      </c>
      <c r="E4313" s="13">
        <v>23.0</v>
      </c>
      <c r="F4313" s="13">
        <v>16.0</v>
      </c>
      <c r="J4313" s="10" t="s">
        <v>171</v>
      </c>
    </row>
    <row r="4314">
      <c r="A4314" s="10" t="s">
        <v>1275</v>
      </c>
      <c r="B4314" s="19">
        <v>0.06366898148148148</v>
      </c>
      <c r="C4314" s="10" t="s">
        <v>66</v>
      </c>
      <c r="D4314" s="10" t="s">
        <v>91</v>
      </c>
      <c r="E4314" s="13">
        <v>11.0</v>
      </c>
      <c r="F4314" s="16"/>
      <c r="H4314" s="10" t="s">
        <v>1290</v>
      </c>
    </row>
    <row r="4315">
      <c r="A4315" s="10" t="s">
        <v>1275</v>
      </c>
      <c r="B4315" s="19">
        <v>0.06501157407407407</v>
      </c>
      <c r="C4315" s="10" t="s">
        <v>70</v>
      </c>
      <c r="D4315" s="10" t="s">
        <v>78</v>
      </c>
      <c r="E4315" s="13">
        <v>25.0</v>
      </c>
      <c r="F4315" s="13">
        <v>18.0</v>
      </c>
    </row>
    <row r="4316">
      <c r="A4316" s="10" t="s">
        <v>1275</v>
      </c>
      <c r="B4316" s="19">
        <v>0.06520833333333333</v>
      </c>
      <c r="C4316" s="10" t="s">
        <v>70</v>
      </c>
      <c r="D4316" s="10" t="s">
        <v>93</v>
      </c>
      <c r="E4316" s="13">
        <v>12.0</v>
      </c>
      <c r="F4316" s="13">
        <v>5.0</v>
      </c>
      <c r="J4316" s="10" t="s">
        <v>99</v>
      </c>
    </row>
    <row r="4317">
      <c r="A4317" s="10" t="s">
        <v>1275</v>
      </c>
      <c r="B4317" s="19">
        <v>0.06534722222222222</v>
      </c>
      <c r="C4317" s="10" t="s">
        <v>70</v>
      </c>
      <c r="D4317" s="10" t="s">
        <v>93</v>
      </c>
      <c r="E4317" s="13">
        <v>22.0</v>
      </c>
      <c r="F4317" s="13">
        <v>15.0</v>
      </c>
      <c r="J4317" s="10" t="s">
        <v>99</v>
      </c>
    </row>
    <row r="4318">
      <c r="A4318" s="10" t="s">
        <v>1275</v>
      </c>
      <c r="B4318" s="19">
        <v>0.06543981481481481</v>
      </c>
      <c r="C4318" s="10" t="s">
        <v>70</v>
      </c>
      <c r="D4318" s="10" t="s">
        <v>91</v>
      </c>
      <c r="E4318" s="13">
        <v>5.0</v>
      </c>
      <c r="F4318" s="16"/>
      <c r="H4318" s="10" t="s">
        <v>1291</v>
      </c>
    </row>
    <row r="4319">
      <c r="A4319" s="10" t="s">
        <v>1275</v>
      </c>
      <c r="B4319" s="19">
        <v>0.06607638888888889</v>
      </c>
      <c r="C4319" s="10" t="s">
        <v>70</v>
      </c>
      <c r="D4319" s="10" t="s">
        <v>93</v>
      </c>
      <c r="E4319" s="13" t="s">
        <v>75</v>
      </c>
      <c r="F4319" s="13" t="s">
        <v>75</v>
      </c>
      <c r="J4319" s="10" t="s">
        <v>85</v>
      </c>
    </row>
    <row r="4320">
      <c r="A4320" s="10" t="s">
        <v>1275</v>
      </c>
      <c r="B4320" s="19">
        <v>0.06607638888888889</v>
      </c>
      <c r="C4320" s="10" t="s">
        <v>70</v>
      </c>
      <c r="D4320" s="10" t="s">
        <v>93</v>
      </c>
      <c r="E4320" s="13">
        <v>24.0</v>
      </c>
      <c r="F4320" s="13">
        <v>17.0</v>
      </c>
      <c r="J4320" s="10" t="s">
        <v>99</v>
      </c>
    </row>
    <row r="4321">
      <c r="A4321" s="10" t="s">
        <v>1275</v>
      </c>
      <c r="B4321" s="19">
        <v>0.06612268518518519</v>
      </c>
      <c r="C4321" s="10" t="s">
        <v>70</v>
      </c>
      <c r="D4321" s="10" t="s">
        <v>91</v>
      </c>
      <c r="E4321" s="13">
        <v>9.0</v>
      </c>
      <c r="F4321" s="16"/>
      <c r="H4321" s="10" t="s">
        <v>1288</v>
      </c>
    </row>
    <row r="4322">
      <c r="A4322" s="10" t="s">
        <v>1275</v>
      </c>
      <c r="B4322" s="19">
        <v>0.06616898148148148</v>
      </c>
      <c r="C4322" s="10" t="s">
        <v>70</v>
      </c>
      <c r="D4322" s="10" t="s">
        <v>93</v>
      </c>
      <c r="E4322" s="13" t="s">
        <v>75</v>
      </c>
      <c r="F4322" s="13" t="s">
        <v>75</v>
      </c>
      <c r="J4322" s="10" t="s">
        <v>85</v>
      </c>
    </row>
    <row r="4323">
      <c r="A4323" s="10" t="s">
        <v>1275</v>
      </c>
      <c r="B4323" s="19">
        <v>0.06616898148148148</v>
      </c>
      <c r="C4323" s="10" t="s">
        <v>70</v>
      </c>
      <c r="D4323" s="10" t="s">
        <v>93</v>
      </c>
      <c r="E4323" s="13" t="s">
        <v>68</v>
      </c>
      <c r="F4323" s="13">
        <v>20.0</v>
      </c>
      <c r="G4323" s="10" t="s">
        <v>137</v>
      </c>
      <c r="J4323" s="10" t="s">
        <v>99</v>
      </c>
    </row>
    <row r="4324">
      <c r="A4324" s="10" t="s">
        <v>1275</v>
      </c>
      <c r="B4324" s="19">
        <v>0.06628472222222222</v>
      </c>
      <c r="C4324" s="10" t="s">
        <v>70</v>
      </c>
      <c r="D4324" s="10" t="s">
        <v>91</v>
      </c>
      <c r="E4324" s="13">
        <v>16.0</v>
      </c>
      <c r="F4324" s="16"/>
      <c r="H4324" s="10" t="s">
        <v>1292</v>
      </c>
    </row>
    <row r="4325">
      <c r="A4325" s="10" t="s">
        <v>1275</v>
      </c>
      <c r="B4325" s="19">
        <v>0.06701388888888889</v>
      </c>
      <c r="C4325" s="10" t="s">
        <v>964</v>
      </c>
      <c r="D4325" s="10" t="s">
        <v>89</v>
      </c>
      <c r="E4325" s="13">
        <v>17.0</v>
      </c>
      <c r="F4325" s="13">
        <v>9.0</v>
      </c>
      <c r="J4325" s="10" t="s">
        <v>1282</v>
      </c>
    </row>
    <row r="4326">
      <c r="A4326" s="10" t="s">
        <v>1275</v>
      </c>
      <c r="B4326" s="19">
        <v>0.06711805555555556</v>
      </c>
      <c r="C4326" s="10" t="s">
        <v>964</v>
      </c>
      <c r="D4326" s="10" t="s">
        <v>91</v>
      </c>
      <c r="E4326" s="13">
        <v>7.0</v>
      </c>
      <c r="F4326" s="16"/>
      <c r="H4326" s="10" t="s">
        <v>1293</v>
      </c>
      <c r="J4326" s="10" t="s">
        <v>1294</v>
      </c>
    </row>
    <row r="4327">
      <c r="A4327" s="10" t="s">
        <v>1275</v>
      </c>
      <c r="B4327" s="19">
        <v>0.06835648148148148</v>
      </c>
      <c r="C4327" s="10" t="s">
        <v>66</v>
      </c>
      <c r="D4327" s="10" t="s">
        <v>81</v>
      </c>
      <c r="E4327" s="13">
        <v>21.0</v>
      </c>
      <c r="F4327" s="13">
        <v>16.0</v>
      </c>
      <c r="J4327" s="10" t="s">
        <v>1285</v>
      </c>
    </row>
    <row r="4328">
      <c r="A4328" s="10" t="s">
        <v>1275</v>
      </c>
      <c r="B4328" s="19">
        <v>0.0683912037037037</v>
      </c>
      <c r="C4328" s="10" t="s">
        <v>74</v>
      </c>
      <c r="D4328" s="10" t="s">
        <v>81</v>
      </c>
      <c r="E4328" s="13">
        <v>17.0</v>
      </c>
      <c r="F4328" s="13">
        <v>15.0</v>
      </c>
      <c r="J4328" s="10" t="s">
        <v>1285</v>
      </c>
    </row>
    <row r="4329">
      <c r="A4329" s="10" t="s">
        <v>1275</v>
      </c>
      <c r="B4329" s="19">
        <v>0.06841435185185185</v>
      </c>
      <c r="C4329" s="10" t="s">
        <v>70</v>
      </c>
      <c r="D4329" s="10" t="s">
        <v>81</v>
      </c>
      <c r="E4329" s="13">
        <v>13.0</v>
      </c>
      <c r="F4329" s="13">
        <v>10.0</v>
      </c>
      <c r="J4329" s="10" t="s">
        <v>1285</v>
      </c>
    </row>
    <row r="4330">
      <c r="A4330" s="10" t="s">
        <v>1275</v>
      </c>
      <c r="B4330" s="19">
        <v>0.06873842592592593</v>
      </c>
      <c r="C4330" s="10" t="s">
        <v>84</v>
      </c>
      <c r="D4330" s="10" t="s">
        <v>93</v>
      </c>
      <c r="E4330" s="13">
        <v>24.0</v>
      </c>
      <c r="F4330" s="13">
        <v>17.0</v>
      </c>
      <c r="J4330" s="10" t="s">
        <v>1295</v>
      </c>
    </row>
    <row r="4331">
      <c r="A4331" s="10" t="s">
        <v>1275</v>
      </c>
      <c r="B4331" s="19">
        <v>0.06883101851851851</v>
      </c>
      <c r="C4331" s="10" t="s">
        <v>84</v>
      </c>
      <c r="D4331" s="10" t="s">
        <v>91</v>
      </c>
      <c r="E4331" s="13">
        <v>14.0</v>
      </c>
      <c r="F4331" s="16"/>
      <c r="H4331" s="10" t="s">
        <v>1296</v>
      </c>
    </row>
    <row r="4332">
      <c r="A4332" s="10" t="s">
        <v>1275</v>
      </c>
      <c r="B4332" s="19">
        <v>0.06976851851851852</v>
      </c>
      <c r="C4332" s="10" t="s">
        <v>84</v>
      </c>
      <c r="D4332" s="10" t="s">
        <v>93</v>
      </c>
      <c r="E4332" s="13" t="s">
        <v>75</v>
      </c>
      <c r="F4332" s="13" t="s">
        <v>75</v>
      </c>
      <c r="J4332" s="10" t="s">
        <v>85</v>
      </c>
    </row>
    <row r="4333">
      <c r="A4333" s="10" t="s">
        <v>1275</v>
      </c>
      <c r="B4333" s="19">
        <v>0.06976851851851852</v>
      </c>
      <c r="C4333" s="10" t="s">
        <v>84</v>
      </c>
      <c r="D4333" s="10" t="s">
        <v>93</v>
      </c>
      <c r="E4333" s="13" t="s">
        <v>68</v>
      </c>
      <c r="F4333" s="13">
        <v>20.0</v>
      </c>
      <c r="G4333" s="10" t="s">
        <v>137</v>
      </c>
      <c r="J4333" s="10" t="s">
        <v>871</v>
      </c>
    </row>
    <row r="4334">
      <c r="A4334" s="10" t="s">
        <v>1275</v>
      </c>
      <c r="B4334" s="19">
        <v>0.06996527777777778</v>
      </c>
      <c r="C4334" s="10" t="s">
        <v>84</v>
      </c>
      <c r="D4334" s="10" t="s">
        <v>91</v>
      </c>
      <c r="E4334" s="13">
        <v>20.0</v>
      </c>
      <c r="F4334" s="16"/>
      <c r="H4334" s="10" t="s">
        <v>1297</v>
      </c>
      <c r="I4334" s="10">
        <v>1.0</v>
      </c>
      <c r="J4334" s="10" t="s">
        <v>119</v>
      </c>
    </row>
    <row r="4335">
      <c r="A4335" s="10" t="s">
        <v>1275</v>
      </c>
      <c r="B4335" s="19">
        <v>0.07046296296296296</v>
      </c>
      <c r="C4335" s="10" t="s">
        <v>84</v>
      </c>
      <c r="D4335" s="10" t="s">
        <v>93</v>
      </c>
      <c r="E4335" s="13" t="s">
        <v>75</v>
      </c>
      <c r="F4335" s="13" t="s">
        <v>75</v>
      </c>
      <c r="J4335" s="10" t="s">
        <v>85</v>
      </c>
    </row>
    <row r="4336">
      <c r="A4336" s="10" t="s">
        <v>1275</v>
      </c>
      <c r="B4336" s="19">
        <v>0.07046296296296296</v>
      </c>
      <c r="C4336" s="10" t="s">
        <v>84</v>
      </c>
      <c r="D4336" s="10" t="s">
        <v>93</v>
      </c>
      <c r="E4336" s="13">
        <v>21.0</v>
      </c>
      <c r="F4336" s="13">
        <v>14.0</v>
      </c>
      <c r="J4336" s="10" t="s">
        <v>871</v>
      </c>
    </row>
    <row r="4337">
      <c r="A4337" s="10" t="s">
        <v>1275</v>
      </c>
      <c r="B4337" s="19">
        <v>0.07055555555555555</v>
      </c>
      <c r="C4337" s="10" t="s">
        <v>84</v>
      </c>
      <c r="D4337" s="10" t="s">
        <v>91</v>
      </c>
      <c r="E4337" s="13">
        <v>14.0</v>
      </c>
      <c r="F4337" s="16"/>
      <c r="H4337" s="10" t="s">
        <v>1296</v>
      </c>
    </row>
    <row r="4338">
      <c r="A4338" s="10" t="s">
        <v>1275</v>
      </c>
      <c r="B4338" s="19">
        <v>0.07097222222222223</v>
      </c>
      <c r="C4338" s="10" t="s">
        <v>74</v>
      </c>
      <c r="D4338" s="10" t="s">
        <v>93</v>
      </c>
      <c r="E4338" s="13">
        <v>21.0</v>
      </c>
      <c r="F4338" s="13">
        <v>13.0</v>
      </c>
      <c r="J4338" s="10" t="s">
        <v>1298</v>
      </c>
    </row>
    <row r="4339">
      <c r="A4339" s="10" t="s">
        <v>1275</v>
      </c>
      <c r="B4339" s="19">
        <v>0.07097222222222223</v>
      </c>
      <c r="C4339" s="10" t="s">
        <v>74</v>
      </c>
      <c r="D4339" s="10" t="s">
        <v>93</v>
      </c>
      <c r="E4339" s="13" t="s">
        <v>75</v>
      </c>
      <c r="F4339" s="13" t="s">
        <v>75</v>
      </c>
      <c r="J4339" s="10" t="s">
        <v>85</v>
      </c>
    </row>
    <row r="4340">
      <c r="A4340" s="10" t="s">
        <v>1275</v>
      </c>
      <c r="B4340" s="19">
        <v>0.07119212962962963</v>
      </c>
      <c r="C4340" s="10" t="s">
        <v>74</v>
      </c>
      <c r="D4340" s="10" t="s">
        <v>91</v>
      </c>
      <c r="E4340" s="13">
        <v>15.0</v>
      </c>
      <c r="F4340" s="16"/>
      <c r="H4340" s="10" t="s">
        <v>1299</v>
      </c>
    </row>
    <row r="4341">
      <c r="A4341" s="10" t="s">
        <v>1275</v>
      </c>
      <c r="B4341" s="19">
        <v>0.07141203703703704</v>
      </c>
      <c r="C4341" s="10" t="s">
        <v>74</v>
      </c>
      <c r="D4341" s="10" t="s">
        <v>93</v>
      </c>
      <c r="E4341" s="13" t="s">
        <v>75</v>
      </c>
      <c r="F4341" s="13" t="s">
        <v>75</v>
      </c>
      <c r="J4341" s="10" t="s">
        <v>85</v>
      </c>
    </row>
    <row r="4342">
      <c r="A4342" s="10" t="s">
        <v>1275</v>
      </c>
      <c r="B4342" s="19">
        <v>0.07141203703703704</v>
      </c>
      <c r="C4342" s="10" t="s">
        <v>74</v>
      </c>
      <c r="D4342" s="10" t="s">
        <v>93</v>
      </c>
      <c r="E4342" s="13">
        <v>26.0</v>
      </c>
      <c r="F4342" s="13">
        <v>18.0</v>
      </c>
      <c r="J4342" s="10" t="s">
        <v>1300</v>
      </c>
    </row>
    <row r="4343">
      <c r="A4343" s="10" t="s">
        <v>1275</v>
      </c>
      <c r="B4343" s="19">
        <v>0.07155092592592592</v>
      </c>
      <c r="C4343" s="10" t="s">
        <v>74</v>
      </c>
      <c r="D4343" s="10" t="s">
        <v>91</v>
      </c>
      <c r="E4343" s="13">
        <v>16.0</v>
      </c>
      <c r="F4343" s="16"/>
      <c r="H4343" s="10" t="s">
        <v>1299</v>
      </c>
      <c r="I4343" s="10">
        <v>0.5</v>
      </c>
      <c r="J4343" s="10" t="s">
        <v>119</v>
      </c>
    </row>
    <row r="4344">
      <c r="A4344" s="10" t="s">
        <v>1275</v>
      </c>
      <c r="B4344" s="19">
        <v>0.07185185185185185</v>
      </c>
      <c r="C4344" s="10" t="s">
        <v>66</v>
      </c>
      <c r="D4344" s="10" t="s">
        <v>89</v>
      </c>
      <c r="E4344" s="13">
        <v>14.0</v>
      </c>
      <c r="F4344" s="13">
        <v>7.0</v>
      </c>
      <c r="J4344" s="10" t="s">
        <v>171</v>
      </c>
    </row>
    <row r="4345">
      <c r="A4345" s="10" t="s">
        <v>1275</v>
      </c>
      <c r="B4345" s="19">
        <v>0.07197916666666666</v>
      </c>
      <c r="C4345" s="10" t="s">
        <v>66</v>
      </c>
      <c r="D4345" s="10" t="s">
        <v>89</v>
      </c>
      <c r="E4345" s="13">
        <v>14.0</v>
      </c>
      <c r="F4345" s="13">
        <v>7.0</v>
      </c>
      <c r="J4345" s="10" t="s">
        <v>493</v>
      </c>
    </row>
    <row r="4346">
      <c r="A4346" s="10" t="s">
        <v>1275</v>
      </c>
      <c r="B4346" s="19">
        <v>0.07197916666666666</v>
      </c>
      <c r="C4346" s="10" t="s">
        <v>66</v>
      </c>
      <c r="D4346" s="10" t="s">
        <v>89</v>
      </c>
      <c r="E4346" s="13" t="s">
        <v>75</v>
      </c>
      <c r="F4346" s="13" t="s">
        <v>75</v>
      </c>
      <c r="J4346" s="10" t="s">
        <v>85</v>
      </c>
    </row>
    <row r="4347">
      <c r="A4347" s="10" t="s">
        <v>1275</v>
      </c>
      <c r="B4347" s="19">
        <v>0.07214120370370371</v>
      </c>
      <c r="C4347" s="10" t="s">
        <v>66</v>
      </c>
      <c r="D4347" s="10" t="s">
        <v>91</v>
      </c>
      <c r="E4347" s="13">
        <v>19.0</v>
      </c>
      <c r="F4347" s="16"/>
      <c r="H4347" s="10" t="s">
        <v>1301</v>
      </c>
      <c r="I4347" s="10">
        <v>0.5</v>
      </c>
      <c r="J4347" s="10" t="s">
        <v>119</v>
      </c>
    </row>
    <row r="4348">
      <c r="A4348" s="10" t="s">
        <v>1275</v>
      </c>
      <c r="B4348" s="19">
        <v>0.0728125</v>
      </c>
      <c r="C4348" s="10" t="s">
        <v>66</v>
      </c>
      <c r="D4348" s="10" t="s">
        <v>67</v>
      </c>
      <c r="E4348" s="13">
        <v>6.0</v>
      </c>
      <c r="F4348" s="13">
        <v>5.0</v>
      </c>
    </row>
    <row r="4349">
      <c r="A4349" s="10" t="s">
        <v>1275</v>
      </c>
      <c r="B4349" s="19">
        <v>0.0728587962962963</v>
      </c>
      <c r="C4349" s="10" t="s">
        <v>70</v>
      </c>
      <c r="D4349" s="10" t="s">
        <v>67</v>
      </c>
      <c r="E4349" s="13" t="s">
        <v>1302</v>
      </c>
      <c r="F4349" s="13">
        <v>3.0</v>
      </c>
    </row>
    <row r="4350">
      <c r="A4350" s="10" t="s">
        <v>1275</v>
      </c>
      <c r="B4350" s="19">
        <v>0.07290509259259259</v>
      </c>
      <c r="C4350" s="10" t="s">
        <v>964</v>
      </c>
      <c r="D4350" s="10" t="s">
        <v>67</v>
      </c>
      <c r="E4350" s="13">
        <v>13.0</v>
      </c>
      <c r="F4350" s="13">
        <v>5.0</v>
      </c>
    </row>
    <row r="4351">
      <c r="A4351" s="10" t="s">
        <v>1275</v>
      </c>
      <c r="B4351" s="19">
        <v>0.07349537037037036</v>
      </c>
      <c r="C4351" s="10" t="s">
        <v>82</v>
      </c>
      <c r="D4351" s="10" t="s">
        <v>80</v>
      </c>
      <c r="E4351" s="13">
        <v>19.0</v>
      </c>
      <c r="F4351" s="13">
        <v>13.0</v>
      </c>
    </row>
    <row r="4352">
      <c r="A4352" s="10" t="s">
        <v>1275</v>
      </c>
      <c r="B4352" s="19">
        <v>0.07428240740740741</v>
      </c>
      <c r="C4352" s="10" t="s">
        <v>964</v>
      </c>
      <c r="D4352" s="10" t="s">
        <v>120</v>
      </c>
      <c r="E4352" s="13" t="s">
        <v>75</v>
      </c>
      <c r="F4352" s="13" t="s">
        <v>75</v>
      </c>
      <c r="J4352" s="10" t="s">
        <v>1303</v>
      </c>
    </row>
    <row r="4353">
      <c r="A4353" s="10" t="s">
        <v>1275</v>
      </c>
      <c r="B4353" s="19">
        <v>0.074375</v>
      </c>
      <c r="C4353" s="10" t="s">
        <v>69</v>
      </c>
      <c r="D4353" s="10" t="s">
        <v>120</v>
      </c>
      <c r="E4353" s="13" t="s">
        <v>75</v>
      </c>
      <c r="F4353" s="13" t="s">
        <v>75</v>
      </c>
      <c r="J4353" s="10" t="s">
        <v>1303</v>
      </c>
    </row>
    <row r="4354">
      <c r="A4354" s="10" t="s">
        <v>1275</v>
      </c>
      <c r="B4354" s="19">
        <v>0.07454861111111111</v>
      </c>
      <c r="C4354" s="10" t="s">
        <v>82</v>
      </c>
      <c r="D4354" s="10" t="s">
        <v>131</v>
      </c>
      <c r="E4354" s="13">
        <v>20.0</v>
      </c>
      <c r="F4354" s="13">
        <v>15.0</v>
      </c>
    </row>
    <row r="4355">
      <c r="A4355" s="10" t="s">
        <v>1275</v>
      </c>
      <c r="B4355" s="19">
        <v>0.07842592592592593</v>
      </c>
      <c r="C4355" s="10" t="s">
        <v>74</v>
      </c>
      <c r="D4355" s="10" t="s">
        <v>67</v>
      </c>
      <c r="E4355" s="13">
        <v>12.0</v>
      </c>
      <c r="F4355" s="13">
        <v>12.0</v>
      </c>
    </row>
    <row r="4356">
      <c r="A4356" s="10" t="s">
        <v>1275</v>
      </c>
      <c r="B4356" s="19">
        <v>0.0784375</v>
      </c>
      <c r="C4356" s="10" t="s">
        <v>82</v>
      </c>
      <c r="D4356" s="10" t="s">
        <v>67</v>
      </c>
      <c r="E4356" s="13" t="s">
        <v>88</v>
      </c>
      <c r="F4356" s="13">
        <v>1.0</v>
      </c>
    </row>
    <row r="4357">
      <c r="A4357" s="10" t="s">
        <v>1275</v>
      </c>
      <c r="B4357" s="19">
        <v>0.08114583333333333</v>
      </c>
      <c r="C4357" s="10" t="s">
        <v>69</v>
      </c>
      <c r="D4357" s="10" t="s">
        <v>67</v>
      </c>
      <c r="E4357" s="13">
        <v>20.0</v>
      </c>
      <c r="F4357" s="13">
        <v>16.0</v>
      </c>
    </row>
    <row r="4358">
      <c r="A4358" s="10" t="s">
        <v>1275</v>
      </c>
      <c r="B4358" s="19">
        <v>0.08653935185185185</v>
      </c>
      <c r="C4358" s="10" t="s">
        <v>70</v>
      </c>
      <c r="D4358" s="10" t="s">
        <v>154</v>
      </c>
      <c r="E4358" s="13">
        <v>9.0</v>
      </c>
      <c r="F4358" s="13">
        <v>6.0</v>
      </c>
    </row>
    <row r="4359">
      <c r="A4359" s="10" t="s">
        <v>1275</v>
      </c>
      <c r="B4359" s="19">
        <v>0.08956018518518519</v>
      </c>
      <c r="C4359" s="10" t="s">
        <v>82</v>
      </c>
      <c r="D4359" s="10" t="s">
        <v>125</v>
      </c>
      <c r="E4359" s="13" t="s">
        <v>68</v>
      </c>
      <c r="F4359" s="13">
        <v>20.0</v>
      </c>
      <c r="G4359" s="10" t="s">
        <v>137</v>
      </c>
      <c r="J4359" s="10" t="s">
        <v>966</v>
      </c>
    </row>
    <row r="4360">
      <c r="A4360" s="10" t="s">
        <v>1275</v>
      </c>
      <c r="B4360" s="19">
        <v>0.08958333333333333</v>
      </c>
      <c r="C4360" s="10" t="s">
        <v>69</v>
      </c>
      <c r="D4360" s="10" t="s">
        <v>125</v>
      </c>
      <c r="E4360" s="13" t="s">
        <v>68</v>
      </c>
      <c r="F4360" s="13">
        <v>20.0</v>
      </c>
      <c r="J4360" s="10" t="s">
        <v>966</v>
      </c>
    </row>
    <row r="4361">
      <c r="A4361" s="10" t="s">
        <v>1275</v>
      </c>
      <c r="B4361" s="19">
        <v>0.08969907407407407</v>
      </c>
      <c r="C4361" s="10" t="s">
        <v>74</v>
      </c>
      <c r="D4361" s="10" t="s">
        <v>125</v>
      </c>
      <c r="E4361" s="13">
        <v>24.0</v>
      </c>
      <c r="F4361" s="13">
        <v>4.0</v>
      </c>
      <c r="J4361" s="10" t="s">
        <v>85</v>
      </c>
    </row>
    <row r="4362">
      <c r="A4362" s="10" t="s">
        <v>1275</v>
      </c>
      <c r="B4362" s="19">
        <v>0.08969907407407407</v>
      </c>
      <c r="C4362" s="10" t="s">
        <v>74</v>
      </c>
      <c r="D4362" s="10" t="s">
        <v>125</v>
      </c>
      <c r="E4362" s="13">
        <v>30.0</v>
      </c>
      <c r="F4362" s="13">
        <v>10.0</v>
      </c>
      <c r="J4362" s="10" t="s">
        <v>1276</v>
      </c>
    </row>
    <row r="4363">
      <c r="A4363" s="10" t="s">
        <v>1275</v>
      </c>
      <c r="B4363" s="19">
        <v>0.08971064814814815</v>
      </c>
      <c r="C4363" s="10" t="s">
        <v>964</v>
      </c>
      <c r="D4363" s="10" t="s">
        <v>125</v>
      </c>
      <c r="E4363" s="13">
        <v>15.0</v>
      </c>
      <c r="F4363" s="13">
        <v>4.0</v>
      </c>
      <c r="J4363" s="10" t="s">
        <v>966</v>
      </c>
    </row>
    <row r="4364">
      <c r="A4364" s="10" t="s">
        <v>1275</v>
      </c>
      <c r="B4364" s="19">
        <v>0.08979166666666667</v>
      </c>
      <c r="C4364" s="10" t="s">
        <v>66</v>
      </c>
      <c r="D4364" s="10" t="s">
        <v>125</v>
      </c>
      <c r="E4364" s="13">
        <v>14.0</v>
      </c>
      <c r="F4364" s="13">
        <v>14.0</v>
      </c>
      <c r="J4364" s="10" t="s">
        <v>966</v>
      </c>
    </row>
    <row r="4365">
      <c r="A4365" s="10" t="s">
        <v>1275</v>
      </c>
      <c r="B4365" s="19">
        <v>0.08981481481481482</v>
      </c>
      <c r="C4365" s="10" t="s">
        <v>70</v>
      </c>
      <c r="D4365" s="10" t="s">
        <v>125</v>
      </c>
      <c r="E4365" s="13">
        <v>33.0</v>
      </c>
      <c r="F4365" s="13">
        <v>16.0</v>
      </c>
      <c r="J4365" s="10" t="s">
        <v>966</v>
      </c>
    </row>
    <row r="4366">
      <c r="A4366" s="10" t="s">
        <v>1275</v>
      </c>
      <c r="B4366" s="19">
        <v>0.09002314814814814</v>
      </c>
      <c r="C4366" s="10" t="s">
        <v>84</v>
      </c>
      <c r="D4366" s="10" t="s">
        <v>125</v>
      </c>
      <c r="E4366" s="13" t="s">
        <v>1277</v>
      </c>
      <c r="F4366" s="13">
        <v>18.0</v>
      </c>
      <c r="J4366" s="10" t="s">
        <v>966</v>
      </c>
    </row>
    <row r="4367">
      <c r="A4367" s="10" t="s">
        <v>1275</v>
      </c>
      <c r="B4367" s="19">
        <v>0.09167824074074074</v>
      </c>
      <c r="C4367" s="10" t="s">
        <v>69</v>
      </c>
      <c r="D4367" s="10" t="s">
        <v>67</v>
      </c>
      <c r="E4367" s="13">
        <v>8.0</v>
      </c>
      <c r="F4367" s="13">
        <v>4.0</v>
      </c>
    </row>
    <row r="4368">
      <c r="A4368" s="10" t="s">
        <v>1275</v>
      </c>
      <c r="B4368" s="19">
        <v>0.09267361111111111</v>
      </c>
      <c r="C4368" s="10" t="s">
        <v>964</v>
      </c>
      <c r="D4368" s="10" t="s">
        <v>128</v>
      </c>
      <c r="E4368" s="13">
        <v>22.0</v>
      </c>
      <c r="F4368" s="13">
        <v>14.0</v>
      </c>
    </row>
    <row r="4369">
      <c r="A4369" s="10" t="s">
        <v>1275</v>
      </c>
      <c r="B4369" s="19">
        <v>0.10123842592592593</v>
      </c>
      <c r="C4369" s="10" t="s">
        <v>69</v>
      </c>
      <c r="D4369" s="10" t="s">
        <v>67</v>
      </c>
      <c r="E4369" s="13">
        <v>14.0</v>
      </c>
      <c r="F4369" s="13">
        <v>10.0</v>
      </c>
    </row>
    <row r="4370">
      <c r="A4370" s="10" t="s">
        <v>1275</v>
      </c>
      <c r="B4370" s="19">
        <v>0.10376157407407408</v>
      </c>
      <c r="C4370" s="10" t="s">
        <v>69</v>
      </c>
      <c r="D4370" s="10" t="s">
        <v>410</v>
      </c>
      <c r="E4370" s="13">
        <v>8.0</v>
      </c>
      <c r="F4370" s="13" t="s">
        <v>75</v>
      </c>
      <c r="J4370" s="10" t="s">
        <v>1304</v>
      </c>
    </row>
    <row r="4371">
      <c r="A4371" s="10" t="s">
        <v>1275</v>
      </c>
      <c r="B4371" s="19">
        <v>0.10393518518518519</v>
      </c>
      <c r="C4371" s="10" t="s">
        <v>69</v>
      </c>
      <c r="D4371" s="10" t="s">
        <v>410</v>
      </c>
      <c r="E4371" s="13">
        <v>17.0</v>
      </c>
      <c r="F4371" s="13">
        <v>10.0</v>
      </c>
      <c r="J4371" s="10" t="s">
        <v>1304</v>
      </c>
    </row>
    <row r="4372">
      <c r="A4372" s="10" t="s">
        <v>1275</v>
      </c>
      <c r="B4372" s="19">
        <v>0.10434027777777778</v>
      </c>
      <c r="C4372" s="10" t="s">
        <v>69</v>
      </c>
      <c r="D4372" s="10" t="s">
        <v>410</v>
      </c>
      <c r="E4372" s="13" t="s">
        <v>88</v>
      </c>
      <c r="F4372" s="13">
        <v>1.0</v>
      </c>
      <c r="J4372" s="10" t="s">
        <v>1304</v>
      </c>
    </row>
    <row r="4373">
      <c r="A4373" s="10" t="s">
        <v>1275</v>
      </c>
      <c r="B4373" s="19">
        <v>0.10600694444444445</v>
      </c>
      <c r="C4373" s="10" t="s">
        <v>74</v>
      </c>
      <c r="D4373" s="10" t="s">
        <v>67</v>
      </c>
      <c r="E4373" s="13">
        <v>18.0</v>
      </c>
      <c r="F4373" s="13">
        <v>18.0</v>
      </c>
    </row>
    <row r="4374">
      <c r="A4374" s="10" t="s">
        <v>1275</v>
      </c>
      <c r="B4374" s="19">
        <v>0.10884259259259259</v>
      </c>
      <c r="C4374" s="10" t="s">
        <v>66</v>
      </c>
      <c r="D4374" s="10" t="s">
        <v>125</v>
      </c>
      <c r="E4374" s="13">
        <v>21.0</v>
      </c>
      <c r="F4374" s="13">
        <v>11.0</v>
      </c>
      <c r="J4374" s="10" t="s">
        <v>966</v>
      </c>
    </row>
    <row r="4375">
      <c r="A4375" s="10" t="s">
        <v>1275</v>
      </c>
      <c r="B4375" s="19">
        <v>0.10890046296296296</v>
      </c>
      <c r="C4375" s="10" t="s">
        <v>70</v>
      </c>
      <c r="D4375" s="10" t="s">
        <v>125</v>
      </c>
      <c r="E4375" s="13">
        <v>20.0</v>
      </c>
      <c r="F4375" s="13">
        <v>3.0</v>
      </c>
      <c r="J4375" s="10" t="s">
        <v>966</v>
      </c>
    </row>
    <row r="4376">
      <c r="A4376" s="10" t="s">
        <v>1275</v>
      </c>
      <c r="B4376" s="19">
        <v>0.10892361111111111</v>
      </c>
      <c r="C4376" s="10" t="s">
        <v>82</v>
      </c>
      <c r="D4376" s="10" t="s">
        <v>125</v>
      </c>
      <c r="E4376" s="13">
        <v>25.0</v>
      </c>
      <c r="F4376" s="13">
        <v>14.0</v>
      </c>
      <c r="J4376" s="10" t="s">
        <v>966</v>
      </c>
    </row>
    <row r="4377">
      <c r="A4377" s="10" t="s">
        <v>1275</v>
      </c>
      <c r="B4377" s="19">
        <v>0.10899305555555555</v>
      </c>
      <c r="C4377" s="10" t="s">
        <v>74</v>
      </c>
      <c r="D4377" s="10" t="s">
        <v>125</v>
      </c>
      <c r="E4377" s="13" t="s">
        <v>75</v>
      </c>
      <c r="F4377" s="13" t="s">
        <v>75</v>
      </c>
      <c r="J4377" s="10" t="s">
        <v>85</v>
      </c>
    </row>
    <row r="4378">
      <c r="A4378" s="10" t="s">
        <v>1275</v>
      </c>
      <c r="B4378" s="19">
        <v>0.10899305555555555</v>
      </c>
      <c r="C4378" s="10" t="s">
        <v>74</v>
      </c>
      <c r="D4378" s="10" t="s">
        <v>125</v>
      </c>
      <c r="E4378" s="13">
        <v>38.0</v>
      </c>
      <c r="F4378" s="13">
        <v>18.0</v>
      </c>
      <c r="J4378" s="10" t="s">
        <v>1276</v>
      </c>
    </row>
    <row r="4379">
      <c r="A4379" s="10" t="s">
        <v>1275</v>
      </c>
      <c r="B4379" s="19">
        <v>0.1007175925925926</v>
      </c>
      <c r="C4379" s="10" t="s">
        <v>69</v>
      </c>
      <c r="D4379" s="10" t="s">
        <v>125</v>
      </c>
      <c r="E4379" s="13" t="s">
        <v>88</v>
      </c>
      <c r="F4379" s="13">
        <v>1.0</v>
      </c>
      <c r="J4379" s="10" t="s">
        <v>966</v>
      </c>
    </row>
    <row r="4380">
      <c r="A4380" s="10" t="s">
        <v>1275</v>
      </c>
      <c r="B4380" s="19">
        <v>0.1091087962962963</v>
      </c>
      <c r="C4380" s="10" t="s">
        <v>964</v>
      </c>
      <c r="D4380" s="10" t="s">
        <v>125</v>
      </c>
      <c r="E4380" s="13">
        <v>26.0</v>
      </c>
      <c r="F4380" s="13">
        <v>15.0</v>
      </c>
      <c r="J4380" s="10" t="s">
        <v>966</v>
      </c>
    </row>
    <row r="4381">
      <c r="A4381" s="10" t="s">
        <v>1275</v>
      </c>
      <c r="B4381" s="19">
        <v>0.10918981481481481</v>
      </c>
      <c r="C4381" s="10" t="s">
        <v>84</v>
      </c>
      <c r="D4381" s="10" t="s">
        <v>125</v>
      </c>
      <c r="E4381" s="13" t="s">
        <v>75</v>
      </c>
      <c r="F4381" s="13" t="s">
        <v>75</v>
      </c>
      <c r="J4381" s="10" t="s">
        <v>85</v>
      </c>
    </row>
    <row r="4382">
      <c r="A4382" s="10" t="s">
        <v>1275</v>
      </c>
      <c r="B4382" s="19">
        <v>0.10918981481481481</v>
      </c>
      <c r="C4382" s="10" t="s">
        <v>84</v>
      </c>
      <c r="D4382" s="10" t="s">
        <v>125</v>
      </c>
      <c r="E4382" s="13" t="s">
        <v>1219</v>
      </c>
      <c r="F4382" s="13">
        <v>15.0</v>
      </c>
      <c r="J4382" s="10" t="s">
        <v>1276</v>
      </c>
    </row>
    <row r="4383">
      <c r="A4383" s="10" t="s">
        <v>1275</v>
      </c>
      <c r="B4383" s="19">
        <v>0.11203703703703703</v>
      </c>
      <c r="C4383" s="10" t="s">
        <v>69</v>
      </c>
      <c r="D4383" s="10" t="s">
        <v>80</v>
      </c>
      <c r="E4383" s="13" t="s">
        <v>68</v>
      </c>
      <c r="F4383" s="13">
        <v>20.0</v>
      </c>
      <c r="G4383" s="10" t="s">
        <v>137</v>
      </c>
    </row>
    <row r="4384">
      <c r="A4384" s="10" t="s">
        <v>1275</v>
      </c>
      <c r="B4384" s="19">
        <v>0.11212962962962963</v>
      </c>
      <c r="C4384" s="10" t="s">
        <v>84</v>
      </c>
      <c r="D4384" s="10" t="s">
        <v>80</v>
      </c>
      <c r="E4384" s="13" t="s">
        <v>75</v>
      </c>
      <c r="F4384" s="13" t="s">
        <v>75</v>
      </c>
    </row>
    <row r="4385">
      <c r="A4385" s="10" t="s">
        <v>1275</v>
      </c>
      <c r="B4385" s="19">
        <v>0.11335648148148147</v>
      </c>
      <c r="C4385" s="10" t="s">
        <v>66</v>
      </c>
      <c r="D4385" s="10" t="s">
        <v>67</v>
      </c>
      <c r="E4385" s="13">
        <v>7.0</v>
      </c>
      <c r="F4385" s="13">
        <v>6.0</v>
      </c>
    </row>
    <row r="4386">
      <c r="A4386" s="10" t="s">
        <v>1275</v>
      </c>
      <c r="B4386" s="19">
        <v>0.11476851851851852</v>
      </c>
      <c r="C4386" s="10" t="s">
        <v>69</v>
      </c>
      <c r="D4386" s="10" t="s">
        <v>80</v>
      </c>
      <c r="E4386" s="13">
        <v>22.0</v>
      </c>
      <c r="F4386" s="13">
        <v>18.0</v>
      </c>
    </row>
    <row r="4387">
      <c r="A4387" s="10" t="s">
        <v>1275</v>
      </c>
      <c r="B4387" s="19">
        <v>0.11480324074074075</v>
      </c>
      <c r="C4387" s="10" t="s">
        <v>84</v>
      </c>
      <c r="D4387" s="10" t="s">
        <v>80</v>
      </c>
      <c r="E4387" s="13" t="s">
        <v>75</v>
      </c>
      <c r="F4387" s="13" t="s">
        <v>75</v>
      </c>
    </row>
    <row r="4388">
      <c r="A4388" s="10" t="s">
        <v>1275</v>
      </c>
      <c r="B4388" s="19">
        <v>0.11622685185185185</v>
      </c>
      <c r="C4388" s="10" t="s">
        <v>66</v>
      </c>
      <c r="D4388" s="10" t="s">
        <v>67</v>
      </c>
      <c r="E4388" s="13">
        <v>20.0</v>
      </c>
      <c r="F4388" s="13">
        <v>19.0</v>
      </c>
    </row>
    <row r="4389">
      <c r="A4389" s="10" t="s">
        <v>1275</v>
      </c>
      <c r="B4389" s="19">
        <v>0.11697916666666666</v>
      </c>
      <c r="C4389" s="10" t="s">
        <v>964</v>
      </c>
      <c r="D4389" s="10" t="s">
        <v>67</v>
      </c>
      <c r="E4389" s="13">
        <v>11.0</v>
      </c>
      <c r="F4389" s="13">
        <v>3.0</v>
      </c>
    </row>
    <row r="4390">
      <c r="A4390" s="10" t="s">
        <v>1275</v>
      </c>
      <c r="B4390" s="19">
        <v>0.11756944444444445</v>
      </c>
      <c r="C4390" s="10" t="s">
        <v>66</v>
      </c>
      <c r="D4390" s="10" t="s">
        <v>93</v>
      </c>
      <c r="E4390" s="13" t="s">
        <v>75</v>
      </c>
      <c r="F4390" s="13" t="s">
        <v>75</v>
      </c>
      <c r="J4390" s="10" t="s">
        <v>85</v>
      </c>
    </row>
    <row r="4391">
      <c r="A4391" s="10" t="s">
        <v>1275</v>
      </c>
      <c r="B4391" s="19">
        <v>0.11756944444444445</v>
      </c>
      <c r="C4391" s="10" t="s">
        <v>66</v>
      </c>
      <c r="D4391" s="10" t="s">
        <v>93</v>
      </c>
      <c r="E4391" s="13">
        <v>16.0</v>
      </c>
      <c r="F4391" s="13">
        <v>8.0</v>
      </c>
      <c r="J4391" s="10" t="s">
        <v>94</v>
      </c>
    </row>
    <row r="4392">
      <c r="A4392" s="10" t="s">
        <v>1275</v>
      </c>
      <c r="B4392" s="19">
        <v>0.11770833333333333</v>
      </c>
      <c r="C4392" s="10" t="s">
        <v>66</v>
      </c>
      <c r="D4392" s="10" t="s">
        <v>93</v>
      </c>
      <c r="E4392" s="13">
        <v>23.0</v>
      </c>
      <c r="F4392" s="13">
        <v>15.0</v>
      </c>
      <c r="J4392" s="10" t="s">
        <v>94</v>
      </c>
    </row>
    <row r="4393">
      <c r="A4393" s="10" t="s">
        <v>1275</v>
      </c>
      <c r="B4393" s="19">
        <v>0.11770833333333333</v>
      </c>
      <c r="C4393" s="10" t="s">
        <v>66</v>
      </c>
      <c r="D4393" s="10" t="s">
        <v>93</v>
      </c>
      <c r="E4393" s="13" t="s">
        <v>75</v>
      </c>
      <c r="F4393" s="13" t="s">
        <v>75</v>
      </c>
      <c r="J4393" s="10" t="s">
        <v>85</v>
      </c>
    </row>
    <row r="4394">
      <c r="A4394" s="10" t="s">
        <v>1275</v>
      </c>
      <c r="B4394" s="19">
        <v>0.11778935185185185</v>
      </c>
      <c r="C4394" s="10" t="s">
        <v>66</v>
      </c>
      <c r="D4394" s="10" t="s">
        <v>91</v>
      </c>
      <c r="E4394" s="13">
        <v>29.0</v>
      </c>
      <c r="F4394" s="16"/>
      <c r="H4394" s="10" t="s">
        <v>1305</v>
      </c>
      <c r="I4394" s="10">
        <v>1.0</v>
      </c>
    </row>
    <row r="4395">
      <c r="A4395" s="10" t="s">
        <v>1275</v>
      </c>
      <c r="B4395" s="19">
        <v>0.11831018518518518</v>
      </c>
      <c r="C4395" s="10" t="s">
        <v>82</v>
      </c>
      <c r="D4395" s="10" t="s">
        <v>89</v>
      </c>
      <c r="E4395" s="13">
        <v>17.0</v>
      </c>
      <c r="F4395" s="13">
        <v>9.0</v>
      </c>
      <c r="J4395" s="10" t="s">
        <v>151</v>
      </c>
    </row>
    <row r="4396">
      <c r="A4396" s="10" t="s">
        <v>1275</v>
      </c>
      <c r="B4396" s="19">
        <v>0.11853009259259259</v>
      </c>
      <c r="C4396" s="10" t="s">
        <v>74</v>
      </c>
      <c r="D4396" s="10" t="s">
        <v>93</v>
      </c>
      <c r="E4396" s="13">
        <v>22.0</v>
      </c>
      <c r="F4396" s="13">
        <v>14.0</v>
      </c>
      <c r="J4396" s="10" t="s">
        <v>1010</v>
      </c>
    </row>
    <row r="4397">
      <c r="A4397" s="10" t="s">
        <v>1275</v>
      </c>
      <c r="B4397" s="19">
        <v>0.11855324074074074</v>
      </c>
      <c r="C4397" s="10" t="s">
        <v>70</v>
      </c>
      <c r="D4397" s="10" t="s">
        <v>93</v>
      </c>
      <c r="E4397" s="13">
        <v>24.0</v>
      </c>
      <c r="F4397" s="13">
        <v>17.0</v>
      </c>
      <c r="J4397" s="10" t="s">
        <v>99</v>
      </c>
    </row>
    <row r="4398">
      <c r="A4398" s="10" t="s">
        <v>1275</v>
      </c>
      <c r="B4398" s="19">
        <v>0.11871527777777778</v>
      </c>
      <c r="C4398" s="10" t="s">
        <v>70</v>
      </c>
      <c r="D4398" s="10" t="s">
        <v>91</v>
      </c>
      <c r="E4398" s="13">
        <v>6.0</v>
      </c>
      <c r="F4398" s="16"/>
      <c r="H4398" s="10" t="s">
        <v>1306</v>
      </c>
    </row>
    <row r="4399">
      <c r="A4399" s="10" t="s">
        <v>1275</v>
      </c>
      <c r="B4399" s="19">
        <v>0.11877314814814814</v>
      </c>
      <c r="C4399" s="10" t="s">
        <v>74</v>
      </c>
      <c r="D4399" s="10" t="s">
        <v>91</v>
      </c>
      <c r="E4399" s="13">
        <v>17.0</v>
      </c>
      <c r="F4399" s="16"/>
      <c r="H4399" s="10" t="s">
        <v>1307</v>
      </c>
    </row>
    <row r="4400">
      <c r="A4400" s="10" t="s">
        <v>1275</v>
      </c>
      <c r="B4400" s="19">
        <v>0.11886574074074074</v>
      </c>
      <c r="C4400" s="10" t="s">
        <v>82</v>
      </c>
      <c r="D4400" s="10" t="s">
        <v>91</v>
      </c>
      <c r="E4400" s="13">
        <v>19.0</v>
      </c>
      <c r="F4400" s="16"/>
      <c r="H4400" s="10" t="s">
        <v>1308</v>
      </c>
      <c r="I4400" s="10">
        <v>1.0</v>
      </c>
    </row>
    <row r="4401">
      <c r="A4401" s="10" t="s">
        <v>1275</v>
      </c>
      <c r="B4401" s="19">
        <v>0.11952546296296296</v>
      </c>
      <c r="C4401" s="10" t="s">
        <v>70</v>
      </c>
      <c r="D4401" s="10" t="s">
        <v>93</v>
      </c>
      <c r="E4401" s="13">
        <v>15.0</v>
      </c>
      <c r="F4401" s="13">
        <v>8.0</v>
      </c>
      <c r="J4401" s="10" t="s">
        <v>99</v>
      </c>
    </row>
    <row r="4402">
      <c r="A4402" s="10" t="s">
        <v>1275</v>
      </c>
      <c r="B4402" s="19">
        <v>0.13458333333333333</v>
      </c>
      <c r="C4402" s="10" t="s">
        <v>69</v>
      </c>
      <c r="D4402" s="10" t="s">
        <v>80</v>
      </c>
      <c r="E4402" s="13">
        <v>9.0</v>
      </c>
      <c r="F4402" s="13">
        <v>5.0</v>
      </c>
    </row>
    <row r="4403">
      <c r="A4403" s="10" t="s">
        <v>1275</v>
      </c>
      <c r="B4403" s="19">
        <v>0.12268518518518519</v>
      </c>
      <c r="C4403" s="10" t="s">
        <v>69</v>
      </c>
      <c r="D4403" s="10" t="s">
        <v>78</v>
      </c>
      <c r="E4403" s="13" t="s">
        <v>88</v>
      </c>
      <c r="F4403" s="13">
        <v>1.0</v>
      </c>
    </row>
    <row r="4404">
      <c r="A4404" s="10" t="s">
        <v>1275</v>
      </c>
      <c r="B4404" s="19">
        <v>0.12314814814814815</v>
      </c>
      <c r="C4404" s="10" t="s">
        <v>69</v>
      </c>
      <c r="D4404" s="10" t="s">
        <v>78</v>
      </c>
      <c r="E4404" s="13">
        <v>7.0</v>
      </c>
      <c r="F4404" s="13">
        <v>3.0</v>
      </c>
    </row>
    <row r="4405">
      <c r="A4405" s="10" t="s">
        <v>1275</v>
      </c>
      <c r="B4405" s="19">
        <v>0.12354166666666666</v>
      </c>
      <c r="C4405" s="10" t="s">
        <v>66</v>
      </c>
      <c r="D4405" s="10" t="s">
        <v>93</v>
      </c>
      <c r="E4405" s="13">
        <v>17.0</v>
      </c>
      <c r="F4405" s="13">
        <v>9.0</v>
      </c>
      <c r="J4405" s="10" t="s">
        <v>110</v>
      </c>
    </row>
    <row r="4406">
      <c r="A4406" s="10" t="s">
        <v>1275</v>
      </c>
      <c r="B4406" s="19">
        <v>0.12365740740740741</v>
      </c>
      <c r="C4406" s="10" t="s">
        <v>66</v>
      </c>
      <c r="D4406" s="10" t="s">
        <v>91</v>
      </c>
      <c r="E4406" s="13">
        <v>14.0</v>
      </c>
      <c r="F4406" s="16"/>
      <c r="H4406" s="10" t="s">
        <v>1309</v>
      </c>
    </row>
    <row r="4407">
      <c r="A4407" s="10" t="s">
        <v>1275</v>
      </c>
      <c r="B4407" s="19">
        <v>0.12456018518518519</v>
      </c>
      <c r="C4407" s="10" t="s">
        <v>66</v>
      </c>
      <c r="D4407" s="10" t="s">
        <v>125</v>
      </c>
      <c r="E4407" s="13">
        <v>13.0</v>
      </c>
      <c r="F4407" s="13">
        <v>13.0</v>
      </c>
    </row>
    <row r="4408">
      <c r="A4408" s="10" t="s">
        <v>1275</v>
      </c>
      <c r="B4408" s="19">
        <v>0.12456018518518519</v>
      </c>
      <c r="C4408" s="10" t="s">
        <v>70</v>
      </c>
      <c r="D4408" s="10" t="s">
        <v>125</v>
      </c>
      <c r="E4408" s="13">
        <v>22.0</v>
      </c>
      <c r="F4408" s="13">
        <v>15.0</v>
      </c>
    </row>
    <row r="4409">
      <c r="A4409" s="10" t="s">
        <v>1275</v>
      </c>
      <c r="B4409" s="19">
        <v>0.12456018518518519</v>
      </c>
      <c r="C4409" s="10" t="s">
        <v>82</v>
      </c>
      <c r="D4409" s="10" t="s">
        <v>125</v>
      </c>
      <c r="E4409" s="13">
        <v>7.0</v>
      </c>
      <c r="F4409" s="13">
        <v>6.0</v>
      </c>
    </row>
    <row r="4410">
      <c r="A4410" s="10" t="s">
        <v>1275</v>
      </c>
      <c r="B4410" s="19">
        <v>0.12456018518518519</v>
      </c>
      <c r="C4410" s="10" t="s">
        <v>74</v>
      </c>
      <c r="D4410" s="10" t="s">
        <v>125</v>
      </c>
      <c r="E4410" s="13">
        <v>20.0</v>
      </c>
      <c r="F4410" s="13">
        <v>10.0</v>
      </c>
      <c r="J4410" s="10" t="s">
        <v>86</v>
      </c>
    </row>
    <row r="4411">
      <c r="A4411" s="10" t="s">
        <v>1275</v>
      </c>
      <c r="B4411" s="19">
        <v>0.12456018518518519</v>
      </c>
      <c r="C4411" s="10" t="s">
        <v>74</v>
      </c>
      <c r="D4411" s="10" t="s">
        <v>125</v>
      </c>
      <c r="E4411" s="13" t="s">
        <v>75</v>
      </c>
      <c r="F4411" s="13" t="s">
        <v>75</v>
      </c>
      <c r="J4411" s="10" t="s">
        <v>85</v>
      </c>
    </row>
    <row r="4412">
      <c r="A4412" s="10" t="s">
        <v>1275</v>
      </c>
      <c r="B4412" s="19">
        <v>0.12456018518518519</v>
      </c>
      <c r="C4412" s="10" t="s">
        <v>69</v>
      </c>
      <c r="D4412" s="10" t="s">
        <v>125</v>
      </c>
      <c r="E4412" s="13">
        <v>12.0</v>
      </c>
      <c r="F4412" s="13">
        <v>8.0</v>
      </c>
    </row>
    <row r="4413">
      <c r="A4413" s="10" t="s">
        <v>1275</v>
      </c>
      <c r="B4413" s="19">
        <v>0.12456018518518519</v>
      </c>
      <c r="C4413" s="10" t="s">
        <v>964</v>
      </c>
      <c r="D4413" s="10" t="s">
        <v>125</v>
      </c>
      <c r="E4413" s="13">
        <v>17.0</v>
      </c>
      <c r="F4413" s="13">
        <v>6.0</v>
      </c>
    </row>
    <row r="4414">
      <c r="A4414" s="10" t="s">
        <v>1275</v>
      </c>
      <c r="B4414" s="19">
        <v>0.12456018518518519</v>
      </c>
      <c r="C4414" s="10" t="s">
        <v>84</v>
      </c>
      <c r="D4414" s="10" t="s">
        <v>125</v>
      </c>
      <c r="E4414" s="13">
        <v>10.0</v>
      </c>
      <c r="F4414" s="13">
        <v>8.0</v>
      </c>
    </row>
    <row r="4415">
      <c r="A4415" s="10" t="s">
        <v>1275</v>
      </c>
      <c r="B4415" s="19">
        <v>0.1255787037037037</v>
      </c>
      <c r="C4415" s="10" t="s">
        <v>66</v>
      </c>
      <c r="D4415" s="10" t="s">
        <v>79</v>
      </c>
      <c r="E4415" s="13">
        <v>17.0</v>
      </c>
      <c r="F4415" s="13">
        <v>14.0</v>
      </c>
    </row>
    <row r="4416">
      <c r="A4416" s="10" t="s">
        <v>1275</v>
      </c>
      <c r="B4416" s="19">
        <v>0.12584490740740742</v>
      </c>
      <c r="C4416" s="10" t="s">
        <v>82</v>
      </c>
      <c r="D4416" s="10" t="s">
        <v>89</v>
      </c>
      <c r="E4416" s="13">
        <v>22.0</v>
      </c>
      <c r="F4416" s="13">
        <v>14.0</v>
      </c>
      <c r="J4416" s="10" t="s">
        <v>529</v>
      </c>
    </row>
    <row r="4417">
      <c r="A4417" s="10" t="s">
        <v>1275</v>
      </c>
      <c r="B4417" s="19">
        <v>0.12584490740740742</v>
      </c>
      <c r="C4417" s="10" t="s">
        <v>82</v>
      </c>
      <c r="D4417" s="10" t="s">
        <v>89</v>
      </c>
      <c r="E4417" s="13">
        <v>23.0</v>
      </c>
      <c r="F4417" s="13">
        <v>15.0</v>
      </c>
      <c r="J4417" s="10" t="s">
        <v>160</v>
      </c>
    </row>
    <row r="4418">
      <c r="A4418" s="10" t="s">
        <v>1275</v>
      </c>
      <c r="B4418" s="19">
        <v>0.1260763888888889</v>
      </c>
      <c r="C4418" s="10" t="s">
        <v>82</v>
      </c>
      <c r="D4418" s="10" t="s">
        <v>91</v>
      </c>
      <c r="E4418" s="13">
        <v>5.0</v>
      </c>
      <c r="F4418" s="16"/>
      <c r="H4418" s="10" t="s">
        <v>1310</v>
      </c>
      <c r="I4418" s="10">
        <v>1.0</v>
      </c>
    </row>
    <row r="4419">
      <c r="A4419" s="10" t="s">
        <v>1275</v>
      </c>
      <c r="B4419" s="19">
        <v>0.12655092592592593</v>
      </c>
      <c r="C4419" s="10" t="s">
        <v>70</v>
      </c>
      <c r="D4419" s="10" t="s">
        <v>67</v>
      </c>
      <c r="E4419" s="13">
        <v>15.0</v>
      </c>
      <c r="F4419" s="13">
        <v>12.0</v>
      </c>
    </row>
    <row r="4420">
      <c r="A4420" s="10" t="s">
        <v>1275</v>
      </c>
      <c r="B4420" s="19">
        <v>0.12747685185185184</v>
      </c>
      <c r="C4420" s="10" t="s">
        <v>66</v>
      </c>
      <c r="D4420" s="10" t="s">
        <v>125</v>
      </c>
      <c r="E4420" s="13">
        <v>12.0</v>
      </c>
      <c r="F4420" s="13">
        <v>12.0</v>
      </c>
    </row>
    <row r="4421">
      <c r="A4421" s="10" t="s">
        <v>1275</v>
      </c>
      <c r="B4421" s="19">
        <v>0.12747685185185184</v>
      </c>
      <c r="C4421" s="10" t="s">
        <v>84</v>
      </c>
      <c r="D4421" s="10" t="s">
        <v>125</v>
      </c>
      <c r="E4421" s="13" t="s">
        <v>1277</v>
      </c>
      <c r="F4421" s="13">
        <v>18.0</v>
      </c>
    </row>
    <row r="4422">
      <c r="A4422" s="10" t="s">
        <v>1275</v>
      </c>
      <c r="B4422" s="19">
        <v>0.12747685185185184</v>
      </c>
      <c r="C4422" s="10" t="s">
        <v>70</v>
      </c>
      <c r="D4422" s="10" t="s">
        <v>125</v>
      </c>
      <c r="E4422" s="13">
        <v>12.0</v>
      </c>
      <c r="F4422" s="13">
        <v>5.0</v>
      </c>
    </row>
    <row r="4423">
      <c r="A4423" s="10" t="s">
        <v>1275</v>
      </c>
      <c r="B4423" s="19">
        <v>0.12747685185185184</v>
      </c>
      <c r="C4423" s="10" t="s">
        <v>82</v>
      </c>
      <c r="D4423" s="10" t="s">
        <v>125</v>
      </c>
      <c r="E4423" s="13">
        <v>11.0</v>
      </c>
      <c r="F4423" s="13">
        <v>3.0</v>
      </c>
    </row>
    <row r="4424">
      <c r="A4424" s="10" t="s">
        <v>1275</v>
      </c>
      <c r="B4424" s="19">
        <v>0.12747685185185184</v>
      </c>
      <c r="C4424" s="10" t="s">
        <v>74</v>
      </c>
      <c r="D4424" s="10" t="s">
        <v>125</v>
      </c>
      <c r="E4424" s="13" t="s">
        <v>75</v>
      </c>
      <c r="F4424" s="13" t="s">
        <v>75</v>
      </c>
      <c r="J4424" s="10" t="s">
        <v>85</v>
      </c>
    </row>
    <row r="4425">
      <c r="A4425" s="10" t="s">
        <v>1275</v>
      </c>
      <c r="B4425" s="19">
        <v>0.12747685185185184</v>
      </c>
      <c r="C4425" s="10" t="s">
        <v>74</v>
      </c>
      <c r="D4425" s="10" t="s">
        <v>125</v>
      </c>
      <c r="E4425" s="13">
        <v>20.0</v>
      </c>
      <c r="F4425" s="13">
        <v>10.0</v>
      </c>
      <c r="J4425" s="10" t="s">
        <v>86</v>
      </c>
    </row>
    <row r="4426">
      <c r="A4426" s="10" t="s">
        <v>1275</v>
      </c>
      <c r="B4426" s="19">
        <v>0.12747685185185184</v>
      </c>
      <c r="C4426" s="10" t="s">
        <v>69</v>
      </c>
      <c r="D4426" s="10" t="s">
        <v>125</v>
      </c>
      <c r="E4426" s="13">
        <v>19.0</v>
      </c>
      <c r="F4426" s="13">
        <v>15.0</v>
      </c>
    </row>
    <row r="4427">
      <c r="A4427" s="10" t="s">
        <v>1275</v>
      </c>
      <c r="B4427" s="19">
        <v>0.12747685185185184</v>
      </c>
      <c r="C4427" s="10" t="s">
        <v>964</v>
      </c>
      <c r="D4427" s="10" t="s">
        <v>125</v>
      </c>
      <c r="E4427" s="13">
        <v>17.0</v>
      </c>
      <c r="F4427" s="13">
        <v>6.0</v>
      </c>
    </row>
    <row r="4428">
      <c r="A4428" s="10" t="s">
        <v>1275</v>
      </c>
      <c r="B4428" s="19">
        <v>0.12958333333333333</v>
      </c>
      <c r="C4428" s="10" t="s">
        <v>82</v>
      </c>
      <c r="D4428" s="10" t="s">
        <v>361</v>
      </c>
      <c r="E4428" s="13" t="s">
        <v>88</v>
      </c>
      <c r="F4428" s="13">
        <v>1.0</v>
      </c>
    </row>
    <row r="4429">
      <c r="A4429" s="10" t="s">
        <v>1275</v>
      </c>
      <c r="B4429" s="19">
        <v>0.12962962962962962</v>
      </c>
      <c r="C4429" s="10" t="s">
        <v>964</v>
      </c>
      <c r="D4429" s="10" t="s">
        <v>132</v>
      </c>
      <c r="E4429" s="13">
        <v>12.0</v>
      </c>
      <c r="F4429" s="13">
        <v>13.0</v>
      </c>
    </row>
    <row r="4430">
      <c r="A4430" s="10" t="s">
        <v>1275</v>
      </c>
      <c r="B4430" s="19">
        <v>0.12998842592592594</v>
      </c>
      <c r="C4430" s="10" t="s">
        <v>74</v>
      </c>
      <c r="D4430" s="10" t="s">
        <v>83</v>
      </c>
      <c r="E4430" s="13">
        <v>18.0</v>
      </c>
      <c r="F4430" s="13">
        <v>9.0</v>
      </c>
    </row>
    <row r="4431">
      <c r="A4431" s="10" t="s">
        <v>1275</v>
      </c>
      <c r="B4431" s="19">
        <v>0.13012731481481482</v>
      </c>
      <c r="C4431" s="10" t="s">
        <v>74</v>
      </c>
      <c r="D4431" s="10" t="s">
        <v>217</v>
      </c>
      <c r="E4431" s="13">
        <v>28.0</v>
      </c>
      <c r="F4431" s="13">
        <v>18.0</v>
      </c>
    </row>
    <row r="4432">
      <c r="A4432" s="10" t="s">
        <v>1275</v>
      </c>
      <c r="B4432" s="19">
        <v>0.13105324074074073</v>
      </c>
      <c r="C4432" s="10" t="s">
        <v>964</v>
      </c>
      <c r="D4432" s="10" t="s">
        <v>71</v>
      </c>
      <c r="E4432" s="13">
        <v>25.0</v>
      </c>
      <c r="F4432" s="13">
        <v>17.0</v>
      </c>
    </row>
    <row r="4433">
      <c r="A4433" s="10" t="s">
        <v>1275</v>
      </c>
      <c r="B4433" s="19">
        <v>0.13105324074074073</v>
      </c>
      <c r="C4433" s="10" t="s">
        <v>70</v>
      </c>
      <c r="D4433" s="10" t="s">
        <v>71</v>
      </c>
      <c r="E4433" s="13">
        <v>9.0</v>
      </c>
      <c r="F4433" s="13">
        <v>2.0</v>
      </c>
    </row>
    <row r="4434">
      <c r="A4434" s="10" t="s">
        <v>1275</v>
      </c>
      <c r="B4434" s="19">
        <v>0.13225694444444444</v>
      </c>
      <c r="C4434" s="10" t="s">
        <v>74</v>
      </c>
      <c r="D4434" s="10" t="s">
        <v>83</v>
      </c>
      <c r="E4434" s="13">
        <v>11.0</v>
      </c>
      <c r="F4434" s="13">
        <v>2.0</v>
      </c>
    </row>
    <row r="4435">
      <c r="A4435" s="10" t="s">
        <v>1311</v>
      </c>
      <c r="B4435" s="19">
        <v>0.008981481481481481</v>
      </c>
      <c r="C4435" s="10" t="s">
        <v>70</v>
      </c>
      <c r="D4435" s="10" t="s">
        <v>87</v>
      </c>
      <c r="E4435" s="13">
        <v>22.0</v>
      </c>
      <c r="F4435" s="13">
        <v>18.0</v>
      </c>
    </row>
    <row r="4436">
      <c r="A4436" s="10" t="s">
        <v>1311</v>
      </c>
      <c r="B4436" s="19">
        <v>0.009074074074074075</v>
      </c>
      <c r="C4436" s="10" t="s">
        <v>84</v>
      </c>
      <c r="D4436" s="10" t="s">
        <v>87</v>
      </c>
      <c r="E4436" s="13">
        <v>21.0</v>
      </c>
      <c r="F4436" s="13">
        <v>19.0</v>
      </c>
    </row>
    <row r="4437">
      <c r="A4437" s="10" t="s">
        <v>1311</v>
      </c>
      <c r="B4437" s="19">
        <v>0.009189814814814816</v>
      </c>
      <c r="C4437" s="10" t="s">
        <v>66</v>
      </c>
      <c r="D4437" s="10" t="s">
        <v>87</v>
      </c>
      <c r="E4437" s="13">
        <v>16.0</v>
      </c>
      <c r="F4437" s="13">
        <v>16.0</v>
      </c>
    </row>
    <row r="4438">
      <c r="A4438" s="10" t="s">
        <v>1311</v>
      </c>
      <c r="B4438" s="19">
        <v>0.009270833333333334</v>
      </c>
      <c r="C4438" s="10" t="s">
        <v>74</v>
      </c>
      <c r="D4438" s="10" t="s">
        <v>87</v>
      </c>
      <c r="E4438" s="13">
        <v>14.0</v>
      </c>
      <c r="F4438" s="13">
        <v>9.0</v>
      </c>
    </row>
    <row r="4439">
      <c r="A4439" s="10" t="s">
        <v>1311</v>
      </c>
      <c r="B4439" s="19">
        <v>0.009432870370370371</v>
      </c>
      <c r="C4439" s="10" t="s">
        <v>69</v>
      </c>
      <c r="D4439" s="10" t="s">
        <v>87</v>
      </c>
      <c r="E4439" s="13">
        <v>7.0</v>
      </c>
      <c r="F4439" s="13">
        <v>3.0</v>
      </c>
    </row>
    <row r="4440">
      <c r="A4440" s="10" t="s">
        <v>1311</v>
      </c>
      <c r="B4440" s="19">
        <v>0.009456018518518518</v>
      </c>
      <c r="C4440" s="10" t="s">
        <v>82</v>
      </c>
      <c r="D4440" s="10" t="s">
        <v>87</v>
      </c>
      <c r="E4440" s="13">
        <v>6.0</v>
      </c>
      <c r="F4440" s="13">
        <v>5.0</v>
      </c>
    </row>
    <row r="4441">
      <c r="A4441" s="10" t="s">
        <v>1311</v>
      </c>
      <c r="B4441" s="19">
        <v>0.009456018518518518</v>
      </c>
      <c r="C4441" s="10" t="s">
        <v>964</v>
      </c>
      <c r="D4441" s="10" t="s">
        <v>87</v>
      </c>
      <c r="E4441" s="13">
        <v>6.0</v>
      </c>
      <c r="F4441" s="13">
        <v>5.0</v>
      </c>
    </row>
    <row r="4442">
      <c r="A4442" s="10" t="s">
        <v>1311</v>
      </c>
      <c r="B4442" s="19">
        <v>0.010983796296296297</v>
      </c>
      <c r="C4442" s="10" t="s">
        <v>70</v>
      </c>
      <c r="D4442" s="10" t="s">
        <v>93</v>
      </c>
      <c r="E4442" s="13">
        <v>15.0</v>
      </c>
      <c r="F4442" s="13">
        <v>8.0</v>
      </c>
      <c r="J4442" s="10" t="s">
        <v>99</v>
      </c>
    </row>
    <row r="4443">
      <c r="A4443" s="10" t="s">
        <v>1311</v>
      </c>
      <c r="B4443" s="19">
        <v>0.011076388888888889</v>
      </c>
      <c r="C4443" s="10" t="s">
        <v>70</v>
      </c>
      <c r="D4443" s="10" t="s">
        <v>91</v>
      </c>
      <c r="E4443" s="13">
        <v>9.0</v>
      </c>
      <c r="F4443" s="16"/>
      <c r="H4443" s="10" t="s">
        <v>1312</v>
      </c>
    </row>
    <row r="4444">
      <c r="A4444" s="10" t="s">
        <v>1311</v>
      </c>
      <c r="B4444" s="19">
        <v>0.011342592592592593</v>
      </c>
      <c r="C4444" s="10" t="s">
        <v>70</v>
      </c>
      <c r="D4444" s="10" t="s">
        <v>93</v>
      </c>
      <c r="E4444" s="13">
        <v>13.0</v>
      </c>
      <c r="F4444" s="13">
        <v>6.0</v>
      </c>
      <c r="J4444" s="10" t="s">
        <v>99</v>
      </c>
    </row>
    <row r="4445">
      <c r="A4445" s="10" t="s">
        <v>1311</v>
      </c>
      <c r="B4445" s="19">
        <v>0.011423611111111112</v>
      </c>
      <c r="C4445" s="10" t="s">
        <v>70</v>
      </c>
      <c r="D4445" s="10" t="s">
        <v>91</v>
      </c>
      <c r="E4445" s="13">
        <v>8.0</v>
      </c>
      <c r="F4445" s="16"/>
      <c r="H4445" s="10" t="s">
        <v>1313</v>
      </c>
    </row>
    <row r="4446">
      <c r="A4446" s="10" t="s">
        <v>1311</v>
      </c>
      <c r="B4446" s="19">
        <v>0.011840277777777778</v>
      </c>
      <c r="C4446" s="10" t="s">
        <v>70</v>
      </c>
      <c r="D4446" s="10" t="s">
        <v>93</v>
      </c>
      <c r="E4446" s="13">
        <v>15.0</v>
      </c>
      <c r="F4446" s="13">
        <v>8.0</v>
      </c>
      <c r="J4446" s="10" t="s">
        <v>99</v>
      </c>
    </row>
    <row r="4447">
      <c r="A4447" s="10" t="s">
        <v>1311</v>
      </c>
      <c r="B4447" s="19">
        <v>0.011875</v>
      </c>
      <c r="C4447" s="10" t="s">
        <v>70</v>
      </c>
      <c r="D4447" s="10" t="s">
        <v>91</v>
      </c>
      <c r="E4447" s="13">
        <v>10.0</v>
      </c>
      <c r="F4447" s="16"/>
      <c r="H4447" s="10" t="s">
        <v>1314</v>
      </c>
    </row>
    <row r="4448">
      <c r="A4448" s="10" t="s">
        <v>1311</v>
      </c>
      <c r="B4448" s="19">
        <v>0.011967592592592592</v>
      </c>
      <c r="C4448" s="10" t="s">
        <v>70</v>
      </c>
      <c r="D4448" s="10" t="s">
        <v>93</v>
      </c>
      <c r="E4448" s="13">
        <v>23.0</v>
      </c>
      <c r="F4448" s="13">
        <v>16.0</v>
      </c>
      <c r="J4448" s="10" t="s">
        <v>99</v>
      </c>
    </row>
    <row r="4449">
      <c r="A4449" s="10" t="s">
        <v>1311</v>
      </c>
      <c r="B4449" s="19">
        <v>0.012002314814814815</v>
      </c>
      <c r="C4449" s="10" t="s">
        <v>70</v>
      </c>
      <c r="D4449" s="10" t="s">
        <v>91</v>
      </c>
      <c r="E4449" s="13">
        <v>10.0</v>
      </c>
      <c r="F4449" s="16"/>
      <c r="H4449" s="10" t="s">
        <v>1315</v>
      </c>
    </row>
    <row r="4450">
      <c r="A4450" s="10" t="s">
        <v>1311</v>
      </c>
      <c r="B4450" s="19">
        <v>0.013055555555555556</v>
      </c>
      <c r="C4450" s="10" t="s">
        <v>84</v>
      </c>
      <c r="D4450" s="10" t="s">
        <v>93</v>
      </c>
      <c r="E4450" s="13" t="s">
        <v>75</v>
      </c>
      <c r="F4450" s="13" t="s">
        <v>75</v>
      </c>
      <c r="J4450" s="10" t="s">
        <v>85</v>
      </c>
    </row>
    <row r="4451">
      <c r="A4451" s="10" t="s">
        <v>1311</v>
      </c>
      <c r="B4451" s="19">
        <v>0.013055555555555556</v>
      </c>
      <c r="C4451" s="10" t="s">
        <v>84</v>
      </c>
      <c r="D4451" s="10" t="s">
        <v>93</v>
      </c>
      <c r="E4451" s="13">
        <v>18.0</v>
      </c>
      <c r="F4451" s="13">
        <v>11.0</v>
      </c>
      <c r="J4451" s="10" t="s">
        <v>871</v>
      </c>
    </row>
    <row r="4452">
      <c r="A4452" s="10" t="s">
        <v>1311</v>
      </c>
      <c r="B4452" s="19">
        <v>0.013194444444444444</v>
      </c>
      <c r="C4452" s="10" t="s">
        <v>84</v>
      </c>
      <c r="D4452" s="10" t="s">
        <v>91</v>
      </c>
      <c r="E4452" s="13">
        <v>17.0</v>
      </c>
      <c r="F4452" s="16"/>
      <c r="H4452" s="10" t="s">
        <v>1316</v>
      </c>
    </row>
    <row r="4453">
      <c r="A4453" s="10" t="s">
        <v>1311</v>
      </c>
      <c r="B4453" s="19">
        <v>0.013391203703703704</v>
      </c>
      <c r="C4453" s="10" t="s">
        <v>84</v>
      </c>
      <c r="D4453" s="10" t="s">
        <v>93</v>
      </c>
      <c r="E4453" s="13" t="s">
        <v>75</v>
      </c>
      <c r="F4453" s="13" t="s">
        <v>75</v>
      </c>
      <c r="J4453" s="10" t="s">
        <v>85</v>
      </c>
    </row>
    <row r="4454">
      <c r="A4454" s="10" t="s">
        <v>1311</v>
      </c>
      <c r="B4454" s="19">
        <v>0.013391203703703704</v>
      </c>
      <c r="C4454" s="10" t="s">
        <v>84</v>
      </c>
      <c r="D4454" s="10" t="s">
        <v>93</v>
      </c>
      <c r="E4454" s="13" t="s">
        <v>68</v>
      </c>
      <c r="F4454" s="13">
        <v>20.0</v>
      </c>
      <c r="G4454" s="10" t="s">
        <v>137</v>
      </c>
      <c r="J4454" s="10" t="s">
        <v>871</v>
      </c>
    </row>
    <row r="4455">
      <c r="A4455" s="10" t="s">
        <v>1311</v>
      </c>
      <c r="B4455" s="19">
        <v>0.013541666666666667</v>
      </c>
      <c r="C4455" s="10" t="s">
        <v>84</v>
      </c>
      <c r="D4455" s="10" t="s">
        <v>91</v>
      </c>
      <c r="E4455" s="13">
        <v>17.0</v>
      </c>
      <c r="F4455" s="16"/>
      <c r="H4455" s="10" t="s">
        <v>1316</v>
      </c>
      <c r="I4455" s="10">
        <v>1.0</v>
      </c>
    </row>
    <row r="4456">
      <c r="A4456" s="10" t="s">
        <v>1311</v>
      </c>
      <c r="B4456" s="19">
        <v>0.014618055555555556</v>
      </c>
      <c r="C4456" s="10" t="s">
        <v>70</v>
      </c>
      <c r="D4456" s="10" t="s">
        <v>166</v>
      </c>
      <c r="E4456" s="13">
        <v>18.0</v>
      </c>
      <c r="F4456" s="13">
        <v>15.0</v>
      </c>
    </row>
    <row r="4457">
      <c r="A4457" s="10" t="s">
        <v>1311</v>
      </c>
      <c r="B4457" s="19">
        <v>0.015092592592592593</v>
      </c>
      <c r="C4457" s="10" t="s">
        <v>84</v>
      </c>
      <c r="D4457" s="10" t="s">
        <v>93</v>
      </c>
      <c r="E4457" s="13" t="s">
        <v>75</v>
      </c>
      <c r="F4457" s="13" t="s">
        <v>75</v>
      </c>
      <c r="J4457" s="10" t="s">
        <v>85</v>
      </c>
    </row>
    <row r="4458">
      <c r="A4458" s="10" t="s">
        <v>1311</v>
      </c>
      <c r="B4458" s="19">
        <v>0.015092592592592593</v>
      </c>
      <c r="C4458" s="10" t="s">
        <v>84</v>
      </c>
      <c r="D4458" s="10" t="s">
        <v>93</v>
      </c>
      <c r="E4458" s="13">
        <v>18.0</v>
      </c>
      <c r="F4458" s="13">
        <v>11.0</v>
      </c>
      <c r="J4458" s="10" t="s">
        <v>1317</v>
      </c>
    </row>
    <row r="4459">
      <c r="A4459" s="10" t="s">
        <v>1311</v>
      </c>
      <c r="B4459" s="19">
        <v>0.015196759259259259</v>
      </c>
      <c r="C4459" s="10" t="s">
        <v>84</v>
      </c>
      <c r="D4459" s="10" t="s">
        <v>91</v>
      </c>
      <c r="E4459" s="13">
        <v>15.0</v>
      </c>
      <c r="F4459" s="16"/>
      <c r="H4459" s="10" t="s">
        <v>1318</v>
      </c>
    </row>
    <row r="4460">
      <c r="A4460" s="10" t="s">
        <v>1311</v>
      </c>
      <c r="B4460" s="19">
        <v>0.018206018518518517</v>
      </c>
      <c r="C4460" s="10" t="s">
        <v>66</v>
      </c>
      <c r="D4460" s="10" t="s">
        <v>89</v>
      </c>
      <c r="E4460" s="13">
        <v>16.0</v>
      </c>
      <c r="F4460" s="13">
        <v>9.0</v>
      </c>
      <c r="J4460" s="10" t="s">
        <v>171</v>
      </c>
    </row>
    <row r="4461">
      <c r="A4461" s="10" t="s">
        <v>1311</v>
      </c>
      <c r="B4461" s="19">
        <v>0.01824074074074074</v>
      </c>
      <c r="C4461" s="10" t="s">
        <v>66</v>
      </c>
      <c r="D4461" s="10" t="s">
        <v>89</v>
      </c>
      <c r="E4461" s="13">
        <v>15.0</v>
      </c>
      <c r="F4461" s="13">
        <v>8.0</v>
      </c>
      <c r="J4461" s="10" t="s">
        <v>171</v>
      </c>
    </row>
    <row r="4462">
      <c r="A4462" s="10" t="s">
        <v>1311</v>
      </c>
      <c r="B4462" s="19">
        <v>0.01840277777777778</v>
      </c>
      <c r="C4462" s="10" t="s">
        <v>66</v>
      </c>
      <c r="D4462" s="10" t="s">
        <v>91</v>
      </c>
      <c r="E4462" s="13">
        <v>12.0</v>
      </c>
      <c r="F4462" s="16"/>
      <c r="H4462" s="10" t="s">
        <v>1319</v>
      </c>
    </row>
    <row r="4463">
      <c r="A4463" s="10" t="s">
        <v>1311</v>
      </c>
      <c r="B4463" s="19">
        <v>0.019050925925925926</v>
      </c>
      <c r="C4463" s="10" t="s">
        <v>74</v>
      </c>
      <c r="D4463" s="10" t="s">
        <v>93</v>
      </c>
      <c r="E4463" s="13">
        <v>22.0</v>
      </c>
      <c r="F4463" s="13">
        <v>14.0</v>
      </c>
      <c r="J4463" s="10" t="s">
        <v>1320</v>
      </c>
    </row>
    <row r="4464">
      <c r="A4464" s="10" t="s">
        <v>1311</v>
      </c>
      <c r="B4464" s="19">
        <v>0.019212962962962963</v>
      </c>
      <c r="C4464" s="10" t="s">
        <v>74</v>
      </c>
      <c r="D4464" s="10" t="s">
        <v>91</v>
      </c>
      <c r="E4464" s="13">
        <v>34.0</v>
      </c>
      <c r="F4464" s="16"/>
      <c r="H4464" s="10" t="s">
        <v>1321</v>
      </c>
    </row>
    <row r="4465">
      <c r="A4465" s="10" t="s">
        <v>1311</v>
      </c>
      <c r="B4465" s="19">
        <v>0.020324074074074074</v>
      </c>
      <c r="C4465" s="10" t="s">
        <v>74</v>
      </c>
      <c r="D4465" s="10" t="s">
        <v>125</v>
      </c>
      <c r="E4465" s="13">
        <v>23.0</v>
      </c>
      <c r="F4465" s="13">
        <v>13.0</v>
      </c>
      <c r="J4465" s="10" t="s">
        <v>86</v>
      </c>
    </row>
    <row r="4466">
      <c r="A4466" s="10" t="s">
        <v>1311</v>
      </c>
      <c r="B4466" s="19">
        <v>0.020439814814814813</v>
      </c>
      <c r="C4466" s="10" t="s">
        <v>74</v>
      </c>
      <c r="D4466" s="10" t="s">
        <v>125</v>
      </c>
      <c r="E4466" s="13" t="s">
        <v>75</v>
      </c>
      <c r="F4466" s="13" t="s">
        <v>75</v>
      </c>
      <c r="J4466" s="10" t="s">
        <v>85</v>
      </c>
    </row>
    <row r="4467">
      <c r="A4467" s="10" t="s">
        <v>1311</v>
      </c>
      <c r="B4467" s="19">
        <v>0.022997685185185184</v>
      </c>
      <c r="C4467" s="10" t="s">
        <v>82</v>
      </c>
      <c r="D4467" s="10" t="s">
        <v>89</v>
      </c>
      <c r="E4467" s="13">
        <v>21.0</v>
      </c>
      <c r="F4467" s="13">
        <v>13.0</v>
      </c>
      <c r="J4467" s="10" t="s">
        <v>840</v>
      </c>
    </row>
    <row r="4468">
      <c r="A4468" s="10" t="s">
        <v>1311</v>
      </c>
      <c r="B4468" s="19">
        <v>0.023240740740740742</v>
      </c>
      <c r="C4468" s="10" t="s">
        <v>82</v>
      </c>
      <c r="D4468" s="10" t="s">
        <v>91</v>
      </c>
      <c r="E4468" s="13">
        <v>25.0</v>
      </c>
      <c r="F4468" s="16"/>
      <c r="H4468" s="10" t="s">
        <v>1322</v>
      </c>
    </row>
    <row r="4469">
      <c r="A4469" s="10" t="s">
        <v>1311</v>
      </c>
      <c r="B4469" s="19">
        <v>0.02533564814814815</v>
      </c>
      <c r="C4469" s="10" t="s">
        <v>964</v>
      </c>
      <c r="D4469" s="10" t="s">
        <v>120</v>
      </c>
      <c r="E4469" s="13">
        <v>8.0</v>
      </c>
      <c r="F4469" s="16"/>
      <c r="J4469" s="10" t="s">
        <v>1323</v>
      </c>
    </row>
    <row r="4470">
      <c r="A4470" s="10" t="s">
        <v>1311</v>
      </c>
      <c r="B4470" s="19">
        <v>0.02605324074074074</v>
      </c>
      <c r="C4470" s="10" t="s">
        <v>70</v>
      </c>
      <c r="D4470" s="10" t="s">
        <v>93</v>
      </c>
      <c r="E4470" s="13">
        <v>21.0</v>
      </c>
      <c r="F4470" s="13">
        <v>14.0</v>
      </c>
      <c r="J4470" s="10" t="s">
        <v>99</v>
      </c>
    </row>
    <row r="4471">
      <c r="A4471" s="10" t="s">
        <v>1311</v>
      </c>
      <c r="B4471" s="19">
        <v>0.026111111111111113</v>
      </c>
      <c r="C4471" s="10" t="s">
        <v>70</v>
      </c>
      <c r="D4471" s="10" t="s">
        <v>91</v>
      </c>
      <c r="E4471" s="13">
        <v>8.0</v>
      </c>
      <c r="F4471" s="16"/>
      <c r="H4471" s="10" t="s">
        <v>1324</v>
      </c>
    </row>
    <row r="4472">
      <c r="A4472" s="10" t="s">
        <v>1311</v>
      </c>
      <c r="B4472" s="19">
        <v>0.025868055555555554</v>
      </c>
      <c r="C4472" s="10" t="s">
        <v>70</v>
      </c>
      <c r="D4472" s="10" t="s">
        <v>93</v>
      </c>
      <c r="E4472" s="13">
        <v>11.0</v>
      </c>
      <c r="F4472" s="13">
        <v>4.0</v>
      </c>
      <c r="J4472" s="10" t="s">
        <v>99</v>
      </c>
    </row>
    <row r="4473">
      <c r="A4473" s="10" t="s">
        <v>1311</v>
      </c>
      <c r="B4473" s="19">
        <v>0.02755787037037037</v>
      </c>
      <c r="C4473" s="10" t="s">
        <v>84</v>
      </c>
      <c r="D4473" s="10" t="s">
        <v>93</v>
      </c>
      <c r="E4473" s="13" t="s">
        <v>75</v>
      </c>
      <c r="F4473" s="13" t="s">
        <v>75</v>
      </c>
      <c r="J4473" s="10" t="s">
        <v>85</v>
      </c>
    </row>
    <row r="4474">
      <c r="A4474" s="10" t="s">
        <v>1311</v>
      </c>
      <c r="B4474" s="19">
        <v>0.02755787037037037</v>
      </c>
      <c r="C4474" s="10" t="s">
        <v>84</v>
      </c>
      <c r="D4474" s="10" t="s">
        <v>93</v>
      </c>
      <c r="E4474" s="13">
        <v>22.0</v>
      </c>
      <c r="F4474" s="13">
        <v>15.0</v>
      </c>
      <c r="J4474" s="10" t="s">
        <v>553</v>
      </c>
    </row>
    <row r="4475">
      <c r="A4475" s="10" t="s">
        <v>1311</v>
      </c>
      <c r="B4475" s="19">
        <v>0.027685185185185184</v>
      </c>
      <c r="C4475" s="10" t="s">
        <v>84</v>
      </c>
      <c r="D4475" s="10" t="s">
        <v>91</v>
      </c>
      <c r="E4475" s="13">
        <v>16.0</v>
      </c>
      <c r="F4475" s="16"/>
      <c r="H4475" s="10" t="s">
        <v>1325</v>
      </c>
    </row>
    <row r="4476">
      <c r="A4476" s="10" t="s">
        <v>1311</v>
      </c>
      <c r="B4476" s="19">
        <v>0.030219907407407407</v>
      </c>
      <c r="C4476" s="10" t="s">
        <v>66</v>
      </c>
      <c r="D4476" s="10" t="s">
        <v>210</v>
      </c>
      <c r="E4476" s="13">
        <v>18.0</v>
      </c>
      <c r="F4476" s="13">
        <v>11.0</v>
      </c>
    </row>
    <row r="4477">
      <c r="A4477" s="10" t="s">
        <v>1311</v>
      </c>
      <c r="B4477" s="19">
        <v>0.03197916666666667</v>
      </c>
      <c r="C4477" s="10" t="s">
        <v>964</v>
      </c>
      <c r="D4477" s="10" t="s">
        <v>67</v>
      </c>
      <c r="E4477" s="13">
        <v>20.0</v>
      </c>
      <c r="F4477" s="13">
        <v>12.0</v>
      </c>
    </row>
    <row r="4478">
      <c r="A4478" s="10" t="s">
        <v>1311</v>
      </c>
      <c r="B4478" s="19">
        <v>0.03232638888888889</v>
      </c>
      <c r="C4478" s="10" t="s">
        <v>964</v>
      </c>
      <c r="D4478" s="10" t="s">
        <v>132</v>
      </c>
      <c r="E4478" s="13">
        <v>21.0</v>
      </c>
      <c r="F4478" s="13">
        <v>19.0</v>
      </c>
    </row>
    <row r="4479">
      <c r="A4479" s="10" t="s">
        <v>1311</v>
      </c>
      <c r="B4479" s="19">
        <v>0.031828703703703706</v>
      </c>
      <c r="C4479" s="10" t="s">
        <v>66</v>
      </c>
      <c r="D4479" s="10" t="s">
        <v>127</v>
      </c>
      <c r="E4479" s="13">
        <v>19.0</v>
      </c>
      <c r="F4479" s="13">
        <v>15.0</v>
      </c>
    </row>
    <row r="4480">
      <c r="A4480" s="10" t="s">
        <v>1311</v>
      </c>
      <c r="B4480" s="19">
        <v>0.034618055555555555</v>
      </c>
      <c r="C4480" s="10" t="s">
        <v>964</v>
      </c>
      <c r="D4480" s="10" t="s">
        <v>129</v>
      </c>
      <c r="E4480" s="13">
        <v>8.0</v>
      </c>
      <c r="F4480" s="13">
        <v>7.0</v>
      </c>
    </row>
    <row r="4481">
      <c r="A4481" s="10" t="s">
        <v>1311</v>
      </c>
      <c r="B4481" s="19">
        <v>0.035474537037037034</v>
      </c>
      <c r="C4481" s="10" t="s">
        <v>74</v>
      </c>
      <c r="D4481" s="10" t="s">
        <v>83</v>
      </c>
      <c r="E4481" s="13">
        <v>19.0</v>
      </c>
      <c r="F4481" s="13">
        <v>13.0</v>
      </c>
    </row>
    <row r="4482">
      <c r="A4482" s="10" t="s">
        <v>1311</v>
      </c>
      <c r="B4482" s="19">
        <v>0.03671296296296296</v>
      </c>
      <c r="C4482" s="10" t="s">
        <v>82</v>
      </c>
      <c r="D4482" s="10" t="s">
        <v>361</v>
      </c>
      <c r="E4482" s="13">
        <v>13.0</v>
      </c>
      <c r="F4482" s="13">
        <v>5.0</v>
      </c>
    </row>
    <row r="4483">
      <c r="A4483" s="10" t="s">
        <v>1311</v>
      </c>
      <c r="B4483" s="19">
        <v>0.037696759259259256</v>
      </c>
      <c r="C4483" s="10" t="s">
        <v>66</v>
      </c>
      <c r="D4483" s="10" t="s">
        <v>67</v>
      </c>
      <c r="E4483" s="13">
        <v>16.0</v>
      </c>
      <c r="F4483" s="13">
        <v>15.0</v>
      </c>
    </row>
    <row r="4484">
      <c r="A4484" s="10" t="s">
        <v>1311</v>
      </c>
      <c r="B4484" s="19">
        <v>0.03837962962962963</v>
      </c>
      <c r="C4484" s="10" t="s">
        <v>964</v>
      </c>
      <c r="D4484" s="10" t="s">
        <v>128</v>
      </c>
      <c r="E4484" s="13">
        <v>21.0</v>
      </c>
      <c r="F4484" s="13">
        <v>13.0</v>
      </c>
    </row>
    <row r="4485">
      <c r="A4485" s="10" t="s">
        <v>1311</v>
      </c>
      <c r="B4485" s="19">
        <v>0.03894675925925926</v>
      </c>
      <c r="C4485" s="10" t="s">
        <v>74</v>
      </c>
      <c r="D4485" s="10" t="s">
        <v>83</v>
      </c>
      <c r="E4485" s="13">
        <v>11.0</v>
      </c>
      <c r="F4485" s="13">
        <v>5.0</v>
      </c>
    </row>
    <row r="4486">
      <c r="A4486" s="10" t="s">
        <v>1311</v>
      </c>
      <c r="B4486" s="19">
        <v>0.03966435185185185</v>
      </c>
      <c r="C4486" s="10" t="s">
        <v>69</v>
      </c>
      <c r="D4486" s="10" t="s">
        <v>130</v>
      </c>
      <c r="E4486" s="13">
        <v>15.0</v>
      </c>
      <c r="F4486" s="13">
        <v>14.0</v>
      </c>
    </row>
    <row r="4487">
      <c r="A4487" s="10" t="s">
        <v>1311</v>
      </c>
      <c r="B4487" s="19">
        <v>0.03998842592592593</v>
      </c>
      <c r="C4487" s="10" t="s">
        <v>964</v>
      </c>
      <c r="D4487" s="10" t="s">
        <v>67</v>
      </c>
      <c r="E4487" s="13">
        <v>10.0</v>
      </c>
      <c r="F4487" s="13">
        <v>2.0</v>
      </c>
    </row>
    <row r="4488">
      <c r="A4488" s="10" t="s">
        <v>1311</v>
      </c>
      <c r="B4488" s="19">
        <v>0.041944444444444444</v>
      </c>
      <c r="C4488" s="10" t="s">
        <v>70</v>
      </c>
      <c r="D4488" s="10" t="s">
        <v>120</v>
      </c>
      <c r="E4488" s="13">
        <v>22.0</v>
      </c>
      <c r="F4488" s="16"/>
      <c r="J4488" s="10" t="s">
        <v>155</v>
      </c>
    </row>
    <row r="4489">
      <c r="A4489" s="10" t="s">
        <v>1311</v>
      </c>
      <c r="B4489" s="19">
        <v>0.04306712962962963</v>
      </c>
      <c r="C4489" s="10" t="s">
        <v>69</v>
      </c>
      <c r="D4489" s="10" t="s">
        <v>67</v>
      </c>
      <c r="E4489" s="13">
        <v>20.0</v>
      </c>
      <c r="F4489" s="13">
        <v>16.0</v>
      </c>
    </row>
    <row r="4490">
      <c r="A4490" s="10" t="s">
        <v>1311</v>
      </c>
      <c r="B4490" s="19">
        <v>0.0433912037037037</v>
      </c>
      <c r="C4490" s="10" t="s">
        <v>66</v>
      </c>
      <c r="D4490" s="10" t="s">
        <v>83</v>
      </c>
      <c r="E4490" s="13" t="s">
        <v>68</v>
      </c>
      <c r="F4490" s="13">
        <v>20.0</v>
      </c>
    </row>
    <row r="4491">
      <c r="A4491" s="10" t="s">
        <v>1311</v>
      </c>
      <c r="B4491" s="19">
        <v>0.04449074074074074</v>
      </c>
      <c r="C4491" s="10" t="s">
        <v>74</v>
      </c>
      <c r="D4491" s="10" t="s">
        <v>120</v>
      </c>
      <c r="E4491" s="13" t="s">
        <v>75</v>
      </c>
      <c r="F4491" s="13" t="s">
        <v>75</v>
      </c>
      <c r="J4491" s="10" t="s">
        <v>155</v>
      </c>
    </row>
    <row r="4492">
      <c r="A4492" s="10" t="s">
        <v>1311</v>
      </c>
      <c r="B4492" s="19">
        <v>0.04549768518518518</v>
      </c>
      <c r="C4492" s="10" t="s">
        <v>82</v>
      </c>
      <c r="D4492" s="10" t="s">
        <v>120</v>
      </c>
      <c r="E4492" s="13" t="s">
        <v>75</v>
      </c>
      <c r="F4492" s="13" t="s">
        <v>75</v>
      </c>
      <c r="J4492" s="10" t="s">
        <v>155</v>
      </c>
    </row>
    <row r="4493">
      <c r="A4493" s="10" t="s">
        <v>1311</v>
      </c>
      <c r="B4493" s="19">
        <v>0.046828703703703706</v>
      </c>
      <c r="C4493" s="10" t="s">
        <v>964</v>
      </c>
      <c r="D4493" s="10" t="s">
        <v>83</v>
      </c>
      <c r="E4493" s="13">
        <v>8.0</v>
      </c>
      <c r="F4493" s="13">
        <v>9.0</v>
      </c>
    </row>
    <row r="4494">
      <c r="A4494" s="10" t="s">
        <v>1311</v>
      </c>
      <c r="B4494" s="19">
        <v>0.048344907407407406</v>
      </c>
      <c r="C4494" s="10" t="s">
        <v>69</v>
      </c>
      <c r="D4494" s="10" t="s">
        <v>128</v>
      </c>
      <c r="E4494" s="13">
        <v>24.0</v>
      </c>
      <c r="F4494" s="13">
        <v>17.0</v>
      </c>
    </row>
    <row r="4495">
      <c r="A4495" s="10" t="s">
        <v>1311</v>
      </c>
      <c r="B4495" s="19">
        <v>0.050659722222222224</v>
      </c>
      <c r="C4495" s="10" t="s">
        <v>74</v>
      </c>
      <c r="D4495" s="10" t="s">
        <v>67</v>
      </c>
      <c r="E4495" s="13">
        <v>10.0</v>
      </c>
      <c r="F4495" s="13">
        <v>10.0</v>
      </c>
    </row>
    <row r="4496">
      <c r="A4496" s="10" t="s">
        <v>1311</v>
      </c>
      <c r="B4496" s="19">
        <v>0.05761574074074074</v>
      </c>
      <c r="C4496" s="10" t="s">
        <v>157</v>
      </c>
      <c r="D4496" s="10" t="s">
        <v>67</v>
      </c>
      <c r="E4496" s="13" t="s">
        <v>75</v>
      </c>
      <c r="F4496" s="13" t="s">
        <v>75</v>
      </c>
      <c r="J4496" s="10" t="s">
        <v>85</v>
      </c>
    </row>
    <row r="4497">
      <c r="A4497" s="10" t="s">
        <v>1311</v>
      </c>
      <c r="B4497" s="19">
        <v>0.05761574074074074</v>
      </c>
      <c r="C4497" s="10" t="s">
        <v>157</v>
      </c>
      <c r="D4497" s="10" t="s">
        <v>67</v>
      </c>
      <c r="E4497" s="13">
        <v>8.0</v>
      </c>
      <c r="F4497" s="13">
        <v>5.0</v>
      </c>
      <c r="J4497" s="10" t="s">
        <v>86</v>
      </c>
    </row>
    <row r="4498">
      <c r="A4498" s="10" t="s">
        <v>1311</v>
      </c>
      <c r="B4498" s="19">
        <v>0.058993055555555556</v>
      </c>
      <c r="C4498" s="10" t="s">
        <v>74</v>
      </c>
      <c r="D4498" s="10" t="s">
        <v>78</v>
      </c>
      <c r="E4498" s="13">
        <v>26.0</v>
      </c>
      <c r="F4498" s="13">
        <v>19.0</v>
      </c>
    </row>
    <row r="4499">
      <c r="A4499" s="10" t="s">
        <v>1311</v>
      </c>
      <c r="B4499" s="19">
        <v>0.059375</v>
      </c>
      <c r="C4499" s="10" t="s">
        <v>74</v>
      </c>
      <c r="D4499" s="10" t="s">
        <v>83</v>
      </c>
      <c r="E4499" s="13">
        <v>17.0</v>
      </c>
      <c r="F4499" s="13">
        <v>11.0</v>
      </c>
    </row>
    <row r="4500">
      <c r="A4500" s="10" t="s">
        <v>1311</v>
      </c>
      <c r="B4500" s="19">
        <v>0.060520833333333336</v>
      </c>
      <c r="C4500" s="10" t="s">
        <v>69</v>
      </c>
      <c r="D4500" s="10" t="s">
        <v>78</v>
      </c>
      <c r="E4500" s="13">
        <v>18.0</v>
      </c>
      <c r="F4500" s="13">
        <v>14.0</v>
      </c>
    </row>
    <row r="4501">
      <c r="A4501" s="10" t="s">
        <v>1311</v>
      </c>
      <c r="B4501" s="19">
        <v>0.060856481481481484</v>
      </c>
      <c r="C4501" s="10" t="s">
        <v>70</v>
      </c>
      <c r="D4501" s="10" t="s">
        <v>78</v>
      </c>
      <c r="E4501" s="13">
        <v>14.0</v>
      </c>
      <c r="F4501" s="13">
        <v>7.0</v>
      </c>
    </row>
    <row r="4502">
      <c r="A4502" s="10" t="s">
        <v>1311</v>
      </c>
      <c r="B4502" s="19">
        <v>0.061168981481481484</v>
      </c>
      <c r="C4502" s="10" t="s">
        <v>964</v>
      </c>
      <c r="D4502" s="10" t="s">
        <v>79</v>
      </c>
      <c r="E4502" s="13">
        <v>10.0</v>
      </c>
      <c r="F4502" s="13">
        <v>10.0</v>
      </c>
    </row>
    <row r="4503">
      <c r="A4503" s="10" t="s">
        <v>1311</v>
      </c>
      <c r="B4503" s="19">
        <v>0.06251157407407408</v>
      </c>
      <c r="C4503" s="10" t="s">
        <v>74</v>
      </c>
      <c r="D4503" s="10" t="s">
        <v>67</v>
      </c>
      <c r="E4503" s="13" t="s">
        <v>75</v>
      </c>
      <c r="F4503" s="13" t="s">
        <v>75</v>
      </c>
      <c r="J4503" s="10" t="s">
        <v>160</v>
      </c>
    </row>
    <row r="4504">
      <c r="A4504" s="10" t="s">
        <v>1311</v>
      </c>
      <c r="B4504" s="19">
        <v>0.06251157407407408</v>
      </c>
      <c r="C4504" s="10" t="s">
        <v>74</v>
      </c>
      <c r="D4504" s="10" t="s">
        <v>67</v>
      </c>
      <c r="E4504" s="13">
        <v>6.0</v>
      </c>
      <c r="F4504" s="13">
        <v>6.0</v>
      </c>
      <c r="J4504" s="10" t="s">
        <v>161</v>
      </c>
    </row>
    <row r="4505">
      <c r="A4505" s="10" t="s">
        <v>1311</v>
      </c>
      <c r="B4505" s="19">
        <v>0.06377314814814815</v>
      </c>
      <c r="C4505" s="10" t="s">
        <v>82</v>
      </c>
      <c r="D4505" s="10" t="s">
        <v>131</v>
      </c>
      <c r="E4505" s="13" t="s">
        <v>68</v>
      </c>
      <c r="F4505" s="13">
        <v>20.0</v>
      </c>
    </row>
    <row r="4506">
      <c r="A4506" s="10" t="s">
        <v>1311</v>
      </c>
      <c r="B4506" s="19">
        <v>0.06413194444444445</v>
      </c>
      <c r="C4506" s="10" t="s">
        <v>69</v>
      </c>
      <c r="D4506" s="10" t="s">
        <v>67</v>
      </c>
      <c r="E4506" s="13">
        <v>6.0</v>
      </c>
      <c r="F4506" s="13">
        <v>2.0</v>
      </c>
    </row>
    <row r="4507">
      <c r="A4507" s="10" t="s">
        <v>1311</v>
      </c>
      <c r="B4507" s="19">
        <v>0.06724537037037037</v>
      </c>
      <c r="C4507" s="10" t="s">
        <v>82</v>
      </c>
      <c r="D4507" s="10" t="s">
        <v>83</v>
      </c>
      <c r="E4507" s="13">
        <v>18.0</v>
      </c>
      <c r="F4507" s="13">
        <v>10.0</v>
      </c>
    </row>
    <row r="4508">
      <c r="A4508" s="10" t="s">
        <v>1311</v>
      </c>
      <c r="B4508" s="19">
        <v>0.06953703703703704</v>
      </c>
      <c r="C4508" s="10" t="s">
        <v>74</v>
      </c>
      <c r="D4508" s="10" t="s">
        <v>67</v>
      </c>
      <c r="E4508" s="13">
        <v>7.0</v>
      </c>
      <c r="F4508" s="13">
        <v>7.0</v>
      </c>
    </row>
    <row r="4509">
      <c r="A4509" s="10" t="s">
        <v>1311</v>
      </c>
      <c r="B4509" s="19">
        <v>0.06983796296296296</v>
      </c>
      <c r="C4509" s="10" t="s">
        <v>66</v>
      </c>
      <c r="D4509" s="10" t="s">
        <v>154</v>
      </c>
      <c r="E4509" s="13">
        <v>13.0</v>
      </c>
      <c r="F4509" s="13">
        <v>15.0</v>
      </c>
    </row>
    <row r="4510">
      <c r="A4510" s="10" t="s">
        <v>1311</v>
      </c>
      <c r="B4510" s="19">
        <v>0.0703587962962963</v>
      </c>
      <c r="C4510" s="10" t="s">
        <v>74</v>
      </c>
      <c r="D4510" s="10" t="s">
        <v>131</v>
      </c>
      <c r="E4510" s="13" t="s">
        <v>75</v>
      </c>
      <c r="F4510" s="13" t="s">
        <v>75</v>
      </c>
      <c r="J4510" s="10" t="s">
        <v>160</v>
      </c>
    </row>
    <row r="4511">
      <c r="A4511" s="10" t="s">
        <v>1311</v>
      </c>
      <c r="B4511" s="19">
        <v>0.0703587962962963</v>
      </c>
      <c r="C4511" s="10" t="s">
        <v>74</v>
      </c>
      <c r="D4511" s="10" t="s">
        <v>131</v>
      </c>
      <c r="E4511" s="13">
        <v>13.0</v>
      </c>
      <c r="F4511" s="13">
        <v>10.0</v>
      </c>
      <c r="J4511" s="10" t="s">
        <v>161</v>
      </c>
    </row>
    <row r="4512">
      <c r="A4512" s="10" t="s">
        <v>1311</v>
      </c>
      <c r="B4512" s="19">
        <v>0.0719675925925926</v>
      </c>
      <c r="C4512" s="10" t="s">
        <v>82</v>
      </c>
      <c r="D4512" s="10" t="s">
        <v>67</v>
      </c>
      <c r="E4512" s="13">
        <v>16.0</v>
      </c>
      <c r="F4512" s="13">
        <v>13.0</v>
      </c>
    </row>
    <row r="4513">
      <c r="A4513" s="10" t="s">
        <v>1311</v>
      </c>
      <c r="B4513" s="19">
        <v>0.0719675925925926</v>
      </c>
      <c r="C4513" s="10" t="s">
        <v>82</v>
      </c>
      <c r="D4513" s="10" t="s">
        <v>67</v>
      </c>
      <c r="E4513" s="13">
        <v>12.0</v>
      </c>
      <c r="F4513" s="13">
        <v>9.0</v>
      </c>
    </row>
    <row r="4514">
      <c r="A4514" s="10" t="s">
        <v>1311</v>
      </c>
      <c r="B4514" s="19">
        <v>0.07591435185185186</v>
      </c>
      <c r="C4514" s="10" t="s">
        <v>84</v>
      </c>
      <c r="D4514" s="10" t="s">
        <v>93</v>
      </c>
      <c r="E4514" s="13">
        <v>21.0</v>
      </c>
      <c r="F4514" s="13">
        <v>14.0</v>
      </c>
      <c r="J4514" s="10" t="s">
        <v>553</v>
      </c>
    </row>
    <row r="4515">
      <c r="A4515" s="10" t="s">
        <v>1311</v>
      </c>
      <c r="B4515" s="19">
        <v>0.07592592592592592</v>
      </c>
      <c r="C4515" s="10" t="s">
        <v>84</v>
      </c>
      <c r="D4515" s="10" t="s">
        <v>93</v>
      </c>
      <c r="E4515" s="13">
        <v>14.0</v>
      </c>
      <c r="F4515" s="13">
        <v>7.0</v>
      </c>
      <c r="J4515" s="10" t="s">
        <v>553</v>
      </c>
    </row>
    <row r="4516">
      <c r="A4516" s="10" t="s">
        <v>1311</v>
      </c>
      <c r="B4516" s="19">
        <v>0.07601851851851851</v>
      </c>
      <c r="C4516" s="10" t="s">
        <v>84</v>
      </c>
      <c r="D4516" s="10" t="s">
        <v>91</v>
      </c>
      <c r="E4516" s="13">
        <v>9.0</v>
      </c>
      <c r="F4516" s="16"/>
      <c r="H4516" s="10" t="s">
        <v>1326</v>
      </c>
    </row>
    <row r="4517">
      <c r="A4517" s="10" t="s">
        <v>1311</v>
      </c>
      <c r="B4517" s="19">
        <v>0.07608796296296297</v>
      </c>
      <c r="C4517" s="10" t="s">
        <v>84</v>
      </c>
      <c r="D4517" s="10" t="s">
        <v>91</v>
      </c>
      <c r="E4517" s="13">
        <v>12.0</v>
      </c>
      <c r="F4517" s="16"/>
      <c r="H4517" s="10" t="s">
        <v>1327</v>
      </c>
    </row>
    <row r="4518">
      <c r="A4518" s="10" t="s">
        <v>1311</v>
      </c>
      <c r="B4518" s="19">
        <v>0.0771412037037037</v>
      </c>
      <c r="C4518" s="10" t="s">
        <v>70</v>
      </c>
      <c r="D4518" s="10" t="s">
        <v>79</v>
      </c>
      <c r="E4518" s="13">
        <v>9.0</v>
      </c>
      <c r="F4518" s="13">
        <v>4.0</v>
      </c>
    </row>
    <row r="4519">
      <c r="A4519" s="10" t="s">
        <v>1311</v>
      </c>
      <c r="B4519" s="19">
        <v>0.07770833333333334</v>
      </c>
      <c r="C4519" s="10" t="s">
        <v>74</v>
      </c>
      <c r="D4519" s="10" t="s">
        <v>81</v>
      </c>
      <c r="E4519" s="13">
        <v>18.0</v>
      </c>
      <c r="F4519" s="13">
        <v>16.0</v>
      </c>
    </row>
    <row r="4520">
      <c r="A4520" s="10" t="s">
        <v>1311</v>
      </c>
      <c r="B4520" s="19">
        <v>0.07872685185185185</v>
      </c>
      <c r="C4520" s="10" t="s">
        <v>964</v>
      </c>
      <c r="D4520" s="10" t="s">
        <v>91</v>
      </c>
      <c r="E4520" s="13">
        <v>11.0</v>
      </c>
      <c r="F4520" s="16"/>
      <c r="H4520" s="10" t="s">
        <v>1328</v>
      </c>
      <c r="J4520" s="10" t="s">
        <v>263</v>
      </c>
    </row>
    <row r="4521">
      <c r="A4521" s="10" t="s">
        <v>1311</v>
      </c>
      <c r="B4521" s="19">
        <v>0.08023148148148149</v>
      </c>
      <c r="C4521" s="10" t="s">
        <v>69</v>
      </c>
      <c r="D4521" s="10" t="s">
        <v>91</v>
      </c>
      <c r="E4521" s="13">
        <v>15.0</v>
      </c>
      <c r="F4521" s="16"/>
      <c r="H4521" s="10" t="s">
        <v>1329</v>
      </c>
      <c r="J4521" s="10" t="s">
        <v>1330</v>
      </c>
    </row>
    <row r="4522">
      <c r="A4522" s="10" t="s">
        <v>1311</v>
      </c>
      <c r="B4522" s="19">
        <v>0.0806712962962963</v>
      </c>
      <c r="C4522" s="10" t="s">
        <v>84</v>
      </c>
      <c r="D4522" s="10" t="s">
        <v>93</v>
      </c>
      <c r="E4522" s="13" t="s">
        <v>75</v>
      </c>
      <c r="F4522" s="13" t="s">
        <v>75</v>
      </c>
      <c r="J4522" s="10" t="s">
        <v>85</v>
      </c>
    </row>
    <row r="4523">
      <c r="A4523" s="10" t="s">
        <v>1311</v>
      </c>
      <c r="B4523" s="19">
        <v>0.0806712962962963</v>
      </c>
      <c r="C4523" s="10" t="s">
        <v>84</v>
      </c>
      <c r="D4523" s="10" t="s">
        <v>93</v>
      </c>
      <c r="E4523" s="13">
        <v>20.0</v>
      </c>
      <c r="F4523" s="13">
        <v>13.0</v>
      </c>
      <c r="J4523" s="10" t="s">
        <v>564</v>
      </c>
    </row>
    <row r="4524">
      <c r="A4524" s="10" t="s">
        <v>1311</v>
      </c>
      <c r="B4524" s="19">
        <v>0.08069444444444444</v>
      </c>
      <c r="C4524" s="10" t="s">
        <v>84</v>
      </c>
      <c r="D4524" s="10" t="s">
        <v>93</v>
      </c>
      <c r="E4524" s="13" t="s">
        <v>75</v>
      </c>
      <c r="F4524" s="13" t="s">
        <v>75</v>
      </c>
      <c r="J4524" s="10" t="s">
        <v>85</v>
      </c>
    </row>
    <row r="4525">
      <c r="A4525" s="10" t="s">
        <v>1311</v>
      </c>
      <c r="B4525" s="19">
        <v>0.08069444444444444</v>
      </c>
      <c r="C4525" s="10" t="s">
        <v>84</v>
      </c>
      <c r="D4525" s="10" t="s">
        <v>93</v>
      </c>
      <c r="E4525" s="13">
        <v>23.0</v>
      </c>
      <c r="F4525" s="13">
        <v>16.0</v>
      </c>
      <c r="J4525" s="10" t="s">
        <v>564</v>
      </c>
    </row>
    <row r="4526">
      <c r="A4526" s="10" t="s">
        <v>1311</v>
      </c>
      <c r="B4526" s="19">
        <v>0.08079861111111111</v>
      </c>
      <c r="C4526" s="10" t="s">
        <v>84</v>
      </c>
      <c r="D4526" s="10" t="s">
        <v>91</v>
      </c>
      <c r="E4526" s="13">
        <v>19.0</v>
      </c>
      <c r="F4526" s="16"/>
      <c r="H4526" s="10" t="s">
        <v>1331</v>
      </c>
    </row>
    <row r="4527">
      <c r="A4527" s="10" t="s">
        <v>1311</v>
      </c>
      <c r="B4527" s="19">
        <v>0.08092592592592593</v>
      </c>
      <c r="C4527" s="10" t="s">
        <v>84</v>
      </c>
      <c r="D4527" s="10" t="s">
        <v>91</v>
      </c>
      <c r="E4527" s="13">
        <v>11.0</v>
      </c>
      <c r="F4527" s="16"/>
      <c r="H4527" s="10" t="s">
        <v>1328</v>
      </c>
    </row>
    <row r="4528">
      <c r="A4528" s="10" t="s">
        <v>1311</v>
      </c>
      <c r="B4528" s="19">
        <v>0.08160879629629629</v>
      </c>
      <c r="C4528" s="10" t="s">
        <v>70</v>
      </c>
      <c r="D4528" s="10" t="s">
        <v>93</v>
      </c>
      <c r="E4528" s="13">
        <v>22.0</v>
      </c>
      <c r="F4528" s="13">
        <v>15.0</v>
      </c>
      <c r="J4528" s="10" t="s">
        <v>148</v>
      </c>
    </row>
    <row r="4529">
      <c r="A4529" s="10" t="s">
        <v>1311</v>
      </c>
      <c r="B4529" s="19">
        <v>0.08172453703703704</v>
      </c>
      <c r="C4529" s="10" t="s">
        <v>70</v>
      </c>
      <c r="D4529" s="10" t="s">
        <v>91</v>
      </c>
      <c r="E4529" s="13">
        <v>10.0</v>
      </c>
      <c r="F4529" s="16"/>
      <c r="H4529" s="10" t="s">
        <v>1332</v>
      </c>
    </row>
    <row r="4530">
      <c r="A4530" s="10" t="s">
        <v>1311</v>
      </c>
      <c r="B4530" s="19">
        <v>0.08179398148148148</v>
      </c>
      <c r="C4530" s="10" t="s">
        <v>70</v>
      </c>
      <c r="D4530" s="10" t="s">
        <v>93</v>
      </c>
      <c r="E4530" s="13">
        <v>12.0</v>
      </c>
      <c r="F4530" s="13">
        <v>5.0</v>
      </c>
      <c r="J4530" s="10" t="s">
        <v>148</v>
      </c>
    </row>
    <row r="4531">
      <c r="A4531" s="10" t="s">
        <v>1311</v>
      </c>
      <c r="B4531" s="19">
        <v>0.08197916666666667</v>
      </c>
      <c r="C4531" s="10" t="s">
        <v>70</v>
      </c>
      <c r="D4531" s="10" t="s">
        <v>93</v>
      </c>
      <c r="E4531" s="13">
        <v>13.0</v>
      </c>
      <c r="F4531" s="13">
        <v>6.0</v>
      </c>
      <c r="J4531" s="10" t="s">
        <v>99</v>
      </c>
    </row>
    <row r="4532">
      <c r="A4532" s="10" t="s">
        <v>1311</v>
      </c>
      <c r="B4532" s="19">
        <v>0.08206018518518518</v>
      </c>
      <c r="C4532" s="10" t="s">
        <v>70</v>
      </c>
      <c r="D4532" s="10" t="s">
        <v>91</v>
      </c>
      <c r="E4532" s="13">
        <v>8.0</v>
      </c>
      <c r="F4532" s="16"/>
      <c r="H4532" s="10" t="s">
        <v>1333</v>
      </c>
    </row>
    <row r="4533">
      <c r="A4533" s="10" t="s">
        <v>1311</v>
      </c>
      <c r="B4533" s="19">
        <v>0.08226851851851852</v>
      </c>
      <c r="C4533" s="10" t="s">
        <v>70</v>
      </c>
      <c r="D4533" s="10" t="s">
        <v>584</v>
      </c>
      <c r="E4533" s="13">
        <v>14.0</v>
      </c>
      <c r="F4533" s="13">
        <v>11.0</v>
      </c>
    </row>
    <row r="4534">
      <c r="A4534" s="10" t="s">
        <v>1311</v>
      </c>
      <c r="B4534" s="19">
        <v>0.08245370370370371</v>
      </c>
      <c r="C4534" s="10" t="s">
        <v>69</v>
      </c>
      <c r="D4534" s="10" t="s">
        <v>584</v>
      </c>
      <c r="E4534" s="13" t="s">
        <v>75</v>
      </c>
      <c r="F4534" s="13" t="s">
        <v>75</v>
      </c>
      <c r="J4534" s="10" t="s">
        <v>85</v>
      </c>
    </row>
    <row r="4535">
      <c r="A4535" s="10" t="s">
        <v>1311</v>
      </c>
      <c r="B4535" s="19">
        <v>0.08245370370370371</v>
      </c>
      <c r="C4535" s="10" t="s">
        <v>69</v>
      </c>
      <c r="D4535" s="10" t="s">
        <v>584</v>
      </c>
      <c r="E4535" s="13">
        <v>22.0</v>
      </c>
      <c r="F4535" s="13">
        <v>19.0</v>
      </c>
      <c r="J4535" s="10" t="s">
        <v>86</v>
      </c>
    </row>
    <row r="4536">
      <c r="A4536" s="10" t="s">
        <v>1311</v>
      </c>
      <c r="B4536" s="19">
        <v>0.08304398148148148</v>
      </c>
      <c r="C4536" s="10" t="s">
        <v>74</v>
      </c>
      <c r="D4536" s="10" t="s">
        <v>195</v>
      </c>
      <c r="E4536" s="13">
        <v>16.0</v>
      </c>
      <c r="F4536" s="13">
        <v>16.0</v>
      </c>
      <c r="J4536" s="10" t="s">
        <v>1334</v>
      </c>
    </row>
    <row r="4537">
      <c r="A4537" s="10" t="s">
        <v>1311</v>
      </c>
      <c r="B4537" s="19">
        <v>0.08377314814814815</v>
      </c>
      <c r="C4537" s="10" t="s">
        <v>964</v>
      </c>
      <c r="D4537" s="10" t="s">
        <v>210</v>
      </c>
      <c r="E4537" s="13" t="s">
        <v>75</v>
      </c>
      <c r="F4537" s="13" t="s">
        <v>75</v>
      </c>
      <c r="J4537" s="10" t="s">
        <v>85</v>
      </c>
    </row>
    <row r="4538">
      <c r="A4538" s="10" t="s">
        <v>1311</v>
      </c>
      <c r="B4538" s="19">
        <v>0.08377314814814815</v>
      </c>
      <c r="C4538" s="10" t="s">
        <v>964</v>
      </c>
      <c r="D4538" s="10" t="s">
        <v>210</v>
      </c>
      <c r="E4538" s="13">
        <v>8.0</v>
      </c>
      <c r="F4538" s="13">
        <v>5.0</v>
      </c>
      <c r="J4538" s="10" t="s">
        <v>86</v>
      </c>
    </row>
    <row r="4539">
      <c r="A4539" s="10" t="s">
        <v>1311</v>
      </c>
      <c r="B4539" s="19">
        <v>0.08454861111111112</v>
      </c>
      <c r="C4539" s="10" t="s">
        <v>66</v>
      </c>
      <c r="D4539" s="10" t="s">
        <v>584</v>
      </c>
      <c r="E4539" s="13" t="s">
        <v>1335</v>
      </c>
      <c r="F4539" s="13">
        <v>16.0</v>
      </c>
    </row>
    <row r="4540">
      <c r="A4540" s="10" t="s">
        <v>1311</v>
      </c>
      <c r="B4540" s="19">
        <v>0.08480324074074073</v>
      </c>
      <c r="C4540" s="10" t="s">
        <v>66</v>
      </c>
      <c r="D4540" s="10" t="s">
        <v>93</v>
      </c>
      <c r="E4540" s="13">
        <v>23.0</v>
      </c>
      <c r="F4540" s="13">
        <v>15.0</v>
      </c>
      <c r="J4540" s="10" t="s">
        <v>1086</v>
      </c>
    </row>
    <row r="4541">
      <c r="A4541" s="10" t="s">
        <v>1311</v>
      </c>
      <c r="B4541" s="19">
        <v>0.08489583333333334</v>
      </c>
      <c r="C4541" s="10" t="s">
        <v>66</v>
      </c>
      <c r="D4541" s="10" t="s">
        <v>91</v>
      </c>
      <c r="E4541" s="13">
        <v>5.0</v>
      </c>
      <c r="F4541" s="16"/>
      <c r="H4541" s="10" t="s">
        <v>1336</v>
      </c>
      <c r="I4541" s="10">
        <v>1.0</v>
      </c>
    </row>
    <row r="4542">
      <c r="A4542" s="10" t="s">
        <v>1311</v>
      </c>
      <c r="B4542" s="19">
        <v>0.08530092592592593</v>
      </c>
      <c r="C4542" s="10" t="s">
        <v>66</v>
      </c>
      <c r="D4542" s="10" t="s">
        <v>93</v>
      </c>
      <c r="E4542" s="13" t="s">
        <v>956</v>
      </c>
      <c r="F4542" s="13">
        <v>9.0</v>
      </c>
      <c r="J4542" s="10" t="s">
        <v>1086</v>
      </c>
    </row>
    <row r="4543">
      <c r="A4543" s="10" t="s">
        <v>1311</v>
      </c>
      <c r="B4543" s="19">
        <v>0.08582175925925926</v>
      </c>
      <c r="C4543" s="10" t="s">
        <v>82</v>
      </c>
      <c r="D4543" s="10" t="s">
        <v>89</v>
      </c>
      <c r="E4543" s="13">
        <v>25.0</v>
      </c>
      <c r="F4543" s="13">
        <v>17.0</v>
      </c>
      <c r="J4543" s="10" t="s">
        <v>151</v>
      </c>
    </row>
    <row r="4544">
      <c r="A4544" s="10" t="s">
        <v>1311</v>
      </c>
      <c r="B4544" s="19">
        <v>0.08605324074074074</v>
      </c>
      <c r="C4544" s="10" t="s">
        <v>82</v>
      </c>
      <c r="D4544" s="10" t="s">
        <v>91</v>
      </c>
      <c r="E4544" s="13">
        <v>3.0</v>
      </c>
      <c r="F4544" s="16"/>
      <c r="H4544" s="10" t="s">
        <v>1337</v>
      </c>
    </row>
    <row r="4545">
      <c r="A4545" s="10" t="s">
        <v>1311</v>
      </c>
      <c r="B4545" s="19">
        <v>0.08628472222222222</v>
      </c>
      <c r="C4545" s="10" t="s">
        <v>69</v>
      </c>
      <c r="D4545" s="10" t="s">
        <v>91</v>
      </c>
      <c r="E4545" s="13">
        <v>14.0</v>
      </c>
      <c r="F4545" s="16"/>
      <c r="H4545" s="10" t="s">
        <v>1338</v>
      </c>
      <c r="J4545" s="10" t="s">
        <v>1339</v>
      </c>
    </row>
    <row r="4546">
      <c r="A4546" s="10" t="s">
        <v>1311</v>
      </c>
      <c r="B4546" s="19">
        <v>0.08738425925925926</v>
      </c>
      <c r="C4546" s="10" t="s">
        <v>84</v>
      </c>
      <c r="D4546" s="10" t="s">
        <v>93</v>
      </c>
      <c r="E4546" s="13" t="s">
        <v>75</v>
      </c>
      <c r="F4546" s="13" t="s">
        <v>75</v>
      </c>
      <c r="J4546" s="10" t="s">
        <v>85</v>
      </c>
    </row>
    <row r="4547">
      <c r="A4547" s="10" t="s">
        <v>1311</v>
      </c>
      <c r="B4547" s="19">
        <v>0.08738425925925926</v>
      </c>
      <c r="C4547" s="10" t="s">
        <v>84</v>
      </c>
      <c r="D4547" s="10" t="s">
        <v>93</v>
      </c>
      <c r="E4547" s="13">
        <v>9.0</v>
      </c>
      <c r="F4547" s="13">
        <v>2.0</v>
      </c>
      <c r="J4547" s="10" t="s">
        <v>564</v>
      </c>
    </row>
    <row r="4548">
      <c r="A4548" s="10" t="s">
        <v>1311</v>
      </c>
      <c r="B4548" s="19">
        <v>0.08744212962962963</v>
      </c>
      <c r="C4548" s="10" t="s">
        <v>84</v>
      </c>
      <c r="D4548" s="10" t="s">
        <v>93</v>
      </c>
      <c r="E4548" s="13" t="s">
        <v>75</v>
      </c>
      <c r="F4548" s="13" t="s">
        <v>75</v>
      </c>
      <c r="J4548" s="10" t="s">
        <v>85</v>
      </c>
    </row>
    <row r="4549">
      <c r="A4549" s="10" t="s">
        <v>1311</v>
      </c>
      <c r="B4549" s="19">
        <v>0.08744212962962963</v>
      </c>
      <c r="C4549" s="10" t="s">
        <v>84</v>
      </c>
      <c r="D4549" s="10" t="s">
        <v>93</v>
      </c>
      <c r="E4549" s="13" t="s">
        <v>68</v>
      </c>
      <c r="F4549" s="13">
        <v>20.0</v>
      </c>
      <c r="G4549" s="10" t="s">
        <v>137</v>
      </c>
      <c r="J4549" s="10" t="s">
        <v>564</v>
      </c>
    </row>
    <row r="4550">
      <c r="A4550" s="10" t="s">
        <v>1311</v>
      </c>
      <c r="B4550" s="19">
        <v>0.08766203703703704</v>
      </c>
      <c r="C4550" s="10" t="s">
        <v>84</v>
      </c>
      <c r="D4550" s="10" t="s">
        <v>91</v>
      </c>
      <c r="E4550" s="13">
        <v>26.0</v>
      </c>
      <c r="F4550" s="16"/>
      <c r="H4550" s="10" t="s">
        <v>1340</v>
      </c>
    </row>
    <row r="4551">
      <c r="A4551" s="10" t="s">
        <v>1311</v>
      </c>
      <c r="B4551" s="19">
        <v>0.08815972222222222</v>
      </c>
      <c r="C4551" s="10" t="s">
        <v>69</v>
      </c>
      <c r="D4551" s="10" t="s">
        <v>91</v>
      </c>
      <c r="E4551" s="13">
        <v>5.0</v>
      </c>
      <c r="F4551" s="16"/>
      <c r="H4551" s="10" t="s">
        <v>1341</v>
      </c>
      <c r="I4551" s="10">
        <v>1.0</v>
      </c>
      <c r="J4551" s="10" t="s">
        <v>263</v>
      </c>
    </row>
    <row r="4552">
      <c r="A4552" s="10" t="s">
        <v>1311</v>
      </c>
      <c r="B4552" s="19">
        <v>0.08907407407407407</v>
      </c>
      <c r="C4552" s="10" t="s">
        <v>964</v>
      </c>
      <c r="D4552" s="10" t="s">
        <v>67</v>
      </c>
      <c r="E4552" s="13">
        <v>20.0</v>
      </c>
      <c r="F4552" s="13">
        <v>12.0</v>
      </c>
    </row>
    <row r="4553">
      <c r="A4553" s="10" t="s">
        <v>1311</v>
      </c>
      <c r="B4553" s="19">
        <v>0.09232638888888889</v>
      </c>
      <c r="C4553" s="10" t="s">
        <v>964</v>
      </c>
      <c r="D4553" s="10" t="s">
        <v>67</v>
      </c>
      <c r="E4553" s="13">
        <v>15.0</v>
      </c>
      <c r="F4553" s="13">
        <v>7.0</v>
      </c>
    </row>
    <row r="4554">
      <c r="A4554" s="10" t="s">
        <v>1311</v>
      </c>
      <c r="B4554" s="19">
        <v>0.09351851851851851</v>
      </c>
      <c r="C4554" s="10" t="s">
        <v>964</v>
      </c>
      <c r="D4554" s="10" t="s">
        <v>67</v>
      </c>
      <c r="E4554" s="13">
        <v>14.0</v>
      </c>
      <c r="F4554" s="13">
        <v>6.0</v>
      </c>
    </row>
    <row r="4555">
      <c r="A4555" s="10" t="s">
        <v>1311</v>
      </c>
      <c r="B4555" s="19">
        <v>0.09409722222222222</v>
      </c>
      <c r="C4555" s="10" t="s">
        <v>964</v>
      </c>
      <c r="D4555" s="10" t="s">
        <v>67</v>
      </c>
      <c r="E4555" s="13">
        <v>19.0</v>
      </c>
      <c r="F4555" s="13">
        <v>11.0</v>
      </c>
    </row>
    <row r="4556">
      <c r="A4556" s="10" t="s">
        <v>1311</v>
      </c>
      <c r="B4556" s="19">
        <v>0.0948611111111111</v>
      </c>
      <c r="C4556" s="10" t="s">
        <v>964</v>
      </c>
      <c r="D4556" s="10" t="s">
        <v>67</v>
      </c>
      <c r="E4556" s="13">
        <v>22.0</v>
      </c>
      <c r="F4556" s="13">
        <v>14.0</v>
      </c>
    </row>
    <row r="4557">
      <c r="A4557" s="10" t="s">
        <v>1311</v>
      </c>
      <c r="B4557" s="19">
        <v>0.09513888888888888</v>
      </c>
      <c r="C4557" s="10" t="s">
        <v>964</v>
      </c>
      <c r="D4557" s="10" t="s">
        <v>130</v>
      </c>
      <c r="E4557" s="13" t="s">
        <v>68</v>
      </c>
      <c r="F4557" s="13">
        <v>20.0</v>
      </c>
    </row>
    <row r="4558">
      <c r="A4558" s="10" t="s">
        <v>1311</v>
      </c>
      <c r="B4558" s="19">
        <v>0.09599537037037037</v>
      </c>
      <c r="C4558" s="10" t="s">
        <v>70</v>
      </c>
      <c r="D4558" s="10" t="s">
        <v>83</v>
      </c>
      <c r="E4558" s="13" t="s">
        <v>88</v>
      </c>
      <c r="F4558" s="13">
        <v>1.0</v>
      </c>
    </row>
    <row r="4559">
      <c r="A4559" s="10" t="s">
        <v>1311</v>
      </c>
      <c r="B4559" s="19">
        <v>0.09614583333333333</v>
      </c>
      <c r="C4559" s="10" t="s">
        <v>69</v>
      </c>
      <c r="D4559" s="10" t="s">
        <v>209</v>
      </c>
      <c r="E4559" s="13">
        <v>12.0</v>
      </c>
      <c r="F4559" s="13">
        <v>9.0</v>
      </c>
    </row>
    <row r="4560">
      <c r="A4560" s="10" t="s">
        <v>1311</v>
      </c>
      <c r="B4560" s="19">
        <v>0.09644675925925926</v>
      </c>
      <c r="C4560" s="10" t="s">
        <v>964</v>
      </c>
      <c r="D4560" s="10" t="s">
        <v>83</v>
      </c>
      <c r="E4560" s="13">
        <v>13.0</v>
      </c>
      <c r="F4560" s="13">
        <v>14.0</v>
      </c>
    </row>
    <row r="4561">
      <c r="A4561" s="10" t="s">
        <v>1311</v>
      </c>
      <c r="B4561" s="19">
        <v>0.09710648148148149</v>
      </c>
      <c r="C4561" s="10" t="s">
        <v>74</v>
      </c>
      <c r="D4561" s="10" t="s">
        <v>78</v>
      </c>
      <c r="E4561" s="13">
        <v>14.0</v>
      </c>
      <c r="F4561" s="13">
        <v>7.0</v>
      </c>
    </row>
    <row r="4562">
      <c r="A4562" s="10" t="s">
        <v>1311</v>
      </c>
      <c r="B4562" s="19">
        <v>0.09810185185185186</v>
      </c>
      <c r="C4562" s="10" t="s">
        <v>74</v>
      </c>
      <c r="D4562" s="10" t="s">
        <v>83</v>
      </c>
      <c r="E4562" s="13">
        <v>28.0</v>
      </c>
      <c r="F4562" s="13">
        <v>19.0</v>
      </c>
    </row>
    <row r="4563">
      <c r="A4563" s="10" t="s">
        <v>1311</v>
      </c>
      <c r="B4563" s="19">
        <v>0.1008912037037037</v>
      </c>
      <c r="C4563" s="10" t="s">
        <v>69</v>
      </c>
      <c r="D4563" s="10" t="s">
        <v>67</v>
      </c>
      <c r="E4563" s="13">
        <v>13.0</v>
      </c>
      <c r="F4563" s="13">
        <v>9.0</v>
      </c>
    </row>
    <row r="4564">
      <c r="A4564" s="10" t="s">
        <v>1311</v>
      </c>
      <c r="B4564" s="19">
        <v>0.10302083333333334</v>
      </c>
      <c r="C4564" s="10" t="s">
        <v>66</v>
      </c>
      <c r="D4564" s="10" t="s">
        <v>125</v>
      </c>
      <c r="E4564" s="13" t="s">
        <v>68</v>
      </c>
      <c r="F4564" s="13">
        <v>20.0</v>
      </c>
    </row>
    <row r="4565">
      <c r="A4565" s="10" t="s">
        <v>1311</v>
      </c>
      <c r="B4565" s="19">
        <v>0.10302083333333334</v>
      </c>
      <c r="C4565" s="10" t="s">
        <v>82</v>
      </c>
      <c r="D4565" s="10" t="s">
        <v>125</v>
      </c>
      <c r="E4565" s="13" t="s">
        <v>68</v>
      </c>
      <c r="F4565" s="13">
        <v>20.0</v>
      </c>
    </row>
    <row r="4566">
      <c r="A4566" s="10" t="s">
        <v>1311</v>
      </c>
      <c r="B4566" s="19">
        <v>0.10314814814814814</v>
      </c>
      <c r="C4566" s="10" t="s">
        <v>70</v>
      </c>
      <c r="D4566" s="10" t="s">
        <v>125</v>
      </c>
      <c r="E4566" s="13" t="s">
        <v>75</v>
      </c>
      <c r="F4566" s="13" t="s">
        <v>75</v>
      </c>
      <c r="J4566" s="10" t="s">
        <v>85</v>
      </c>
    </row>
    <row r="4567">
      <c r="A4567" s="10" t="s">
        <v>1311</v>
      </c>
      <c r="B4567" s="19">
        <v>0.10314814814814814</v>
      </c>
      <c r="C4567" s="10" t="s">
        <v>70</v>
      </c>
      <c r="D4567" s="10" t="s">
        <v>125</v>
      </c>
      <c r="E4567" s="13">
        <v>17.0</v>
      </c>
      <c r="F4567" s="13">
        <v>10.0</v>
      </c>
      <c r="J4567" s="10" t="s">
        <v>86</v>
      </c>
    </row>
    <row r="4568">
      <c r="A4568" s="10" t="s">
        <v>1311</v>
      </c>
      <c r="B4568" s="19">
        <v>0.1031712962962963</v>
      </c>
      <c r="C4568" s="10" t="s">
        <v>74</v>
      </c>
      <c r="D4568" s="10" t="s">
        <v>125</v>
      </c>
      <c r="E4568" s="13">
        <v>20.0</v>
      </c>
      <c r="F4568" s="13">
        <v>10.0</v>
      </c>
    </row>
    <row r="4569">
      <c r="A4569" s="10" t="s">
        <v>1311</v>
      </c>
      <c r="B4569" s="19">
        <v>0.10318287037037037</v>
      </c>
      <c r="C4569" s="10" t="s">
        <v>69</v>
      </c>
      <c r="D4569" s="10" t="s">
        <v>125</v>
      </c>
      <c r="E4569" s="13">
        <v>15.0</v>
      </c>
      <c r="F4569" s="13">
        <v>11.0</v>
      </c>
    </row>
    <row r="4570">
      <c r="A4570" s="10" t="s">
        <v>1311</v>
      </c>
      <c r="B4570" s="19">
        <v>0.10319444444444445</v>
      </c>
      <c r="C4570" s="10" t="s">
        <v>964</v>
      </c>
      <c r="D4570" s="10" t="s">
        <v>125</v>
      </c>
      <c r="E4570" s="13">
        <v>5.0</v>
      </c>
      <c r="F4570" s="13">
        <v>4.0</v>
      </c>
    </row>
    <row r="4571">
      <c r="A4571" s="10" t="s">
        <v>1311</v>
      </c>
      <c r="B4571" s="19">
        <v>0.10324074074074074</v>
      </c>
      <c r="C4571" s="10" t="s">
        <v>84</v>
      </c>
      <c r="D4571" s="10" t="s">
        <v>125</v>
      </c>
      <c r="E4571" s="13" t="s">
        <v>68</v>
      </c>
      <c r="F4571" s="13">
        <v>20.0</v>
      </c>
    </row>
    <row r="4572">
      <c r="A4572" s="10" t="s">
        <v>1311</v>
      </c>
      <c r="B4572" s="19">
        <v>0.11472222222222223</v>
      </c>
      <c r="C4572" s="10" t="s">
        <v>69</v>
      </c>
      <c r="D4572" s="10" t="s">
        <v>67</v>
      </c>
      <c r="E4572" s="13">
        <v>19.0</v>
      </c>
      <c r="F4572" s="13">
        <v>15.0</v>
      </c>
    </row>
    <row r="4573">
      <c r="A4573" s="10" t="s">
        <v>1311</v>
      </c>
      <c r="B4573" s="19">
        <v>0.11525462962962962</v>
      </c>
      <c r="C4573" s="10" t="s">
        <v>69</v>
      </c>
      <c r="D4573" s="10" t="s">
        <v>89</v>
      </c>
      <c r="E4573" s="13" t="s">
        <v>75</v>
      </c>
      <c r="F4573" s="13" t="s">
        <v>75</v>
      </c>
      <c r="J4573" s="10" t="s">
        <v>85</v>
      </c>
    </row>
    <row r="4574">
      <c r="A4574" s="10" t="s">
        <v>1311</v>
      </c>
      <c r="B4574" s="19">
        <v>0.11525462962962962</v>
      </c>
      <c r="C4574" s="10" t="s">
        <v>69</v>
      </c>
      <c r="D4574" s="10" t="s">
        <v>89</v>
      </c>
      <c r="E4574" s="13">
        <v>23.0</v>
      </c>
      <c r="F4574" s="13">
        <v>16.0</v>
      </c>
      <c r="J4574" s="10" t="s">
        <v>1342</v>
      </c>
    </row>
    <row r="4575">
      <c r="A4575" s="10" t="s">
        <v>1311</v>
      </c>
      <c r="B4575" s="19">
        <v>0.11525462962962962</v>
      </c>
      <c r="C4575" s="10" t="s">
        <v>74</v>
      </c>
      <c r="D4575" s="10" t="s">
        <v>93</v>
      </c>
      <c r="E4575" s="13">
        <v>20.0</v>
      </c>
      <c r="F4575" s="13">
        <v>12.0</v>
      </c>
      <c r="J4575" s="10" t="s">
        <v>1043</v>
      </c>
    </row>
    <row r="4576">
      <c r="A4576" s="10" t="s">
        <v>1311</v>
      </c>
      <c r="B4576" s="19">
        <v>0.11525462962962962</v>
      </c>
      <c r="C4576" s="10" t="s">
        <v>74</v>
      </c>
      <c r="D4576" s="10" t="s">
        <v>93</v>
      </c>
      <c r="E4576" s="13">
        <v>10.0</v>
      </c>
      <c r="F4576" s="13">
        <v>2.0</v>
      </c>
      <c r="J4576" s="10" t="s">
        <v>274</v>
      </c>
    </row>
    <row r="4577">
      <c r="A4577" s="10" t="s">
        <v>1311</v>
      </c>
      <c r="B4577" s="19">
        <v>0.1159837962962963</v>
      </c>
      <c r="C4577" s="10" t="s">
        <v>69</v>
      </c>
      <c r="D4577" s="10" t="s">
        <v>91</v>
      </c>
      <c r="E4577" s="13">
        <v>38.0</v>
      </c>
      <c r="F4577" s="16"/>
      <c r="H4577" s="10" t="s">
        <v>1343</v>
      </c>
    </row>
    <row r="4578">
      <c r="A4578" s="10" t="s">
        <v>1311</v>
      </c>
      <c r="B4578" s="19">
        <v>0.1159837962962963</v>
      </c>
      <c r="C4578" s="10" t="s">
        <v>74</v>
      </c>
      <c r="D4578" s="10" t="s">
        <v>91</v>
      </c>
      <c r="E4578" s="13">
        <v>21.0</v>
      </c>
      <c r="F4578" s="16"/>
      <c r="H4578" s="10" t="s">
        <v>1344</v>
      </c>
    </row>
    <row r="4579">
      <c r="A4579" s="10" t="s">
        <v>1311</v>
      </c>
      <c r="B4579" s="19">
        <v>0.11712962962962963</v>
      </c>
      <c r="C4579" s="10" t="s">
        <v>70</v>
      </c>
      <c r="D4579" s="10" t="s">
        <v>87</v>
      </c>
      <c r="E4579" s="13">
        <v>19.0</v>
      </c>
      <c r="F4579" s="13">
        <v>15.0</v>
      </c>
    </row>
    <row r="4580">
      <c r="A4580" s="10" t="s">
        <v>1311</v>
      </c>
      <c r="B4580" s="19">
        <v>0.1171412037037037</v>
      </c>
      <c r="C4580" s="10" t="s">
        <v>74</v>
      </c>
      <c r="D4580" s="10" t="s">
        <v>87</v>
      </c>
      <c r="E4580" s="13">
        <v>18.0</v>
      </c>
      <c r="F4580" s="13">
        <v>14.0</v>
      </c>
    </row>
    <row r="4581">
      <c r="A4581" s="10" t="s">
        <v>1311</v>
      </c>
      <c r="B4581" s="19">
        <v>0.11715277777777777</v>
      </c>
      <c r="C4581" s="10" t="s">
        <v>66</v>
      </c>
      <c r="D4581" s="10" t="s">
        <v>87</v>
      </c>
      <c r="E4581" s="13">
        <v>15.0</v>
      </c>
      <c r="F4581" s="13">
        <v>15.0</v>
      </c>
    </row>
    <row r="4582">
      <c r="A4582" s="10" t="s">
        <v>1311</v>
      </c>
      <c r="B4582" s="19">
        <v>0.11719907407407408</v>
      </c>
      <c r="C4582" s="10" t="s">
        <v>82</v>
      </c>
      <c r="D4582" s="10" t="s">
        <v>87</v>
      </c>
      <c r="E4582" s="13">
        <v>14.0</v>
      </c>
      <c r="F4582" s="13">
        <v>13.0</v>
      </c>
    </row>
    <row r="4583">
      <c r="A4583" s="10" t="s">
        <v>1311</v>
      </c>
      <c r="B4583" s="19">
        <v>0.1174537037037037</v>
      </c>
      <c r="C4583" s="10" t="s">
        <v>69</v>
      </c>
      <c r="D4583" s="10" t="s">
        <v>87</v>
      </c>
      <c r="E4583" s="13">
        <v>8.0</v>
      </c>
      <c r="F4583" s="13">
        <v>4.0</v>
      </c>
    </row>
    <row r="4584">
      <c r="A4584" s="10" t="s">
        <v>1311</v>
      </c>
      <c r="B4584" s="19">
        <v>0.1174537037037037</v>
      </c>
      <c r="C4584" s="10" t="s">
        <v>964</v>
      </c>
      <c r="D4584" s="10" t="s">
        <v>87</v>
      </c>
      <c r="E4584" s="13">
        <v>8.0</v>
      </c>
      <c r="F4584" s="13">
        <v>7.0</v>
      </c>
    </row>
    <row r="4585">
      <c r="A4585" s="10" t="s">
        <v>1311</v>
      </c>
      <c r="B4585" s="19">
        <v>0.11751157407407407</v>
      </c>
      <c r="C4585" s="10" t="s">
        <v>84</v>
      </c>
      <c r="D4585" s="10" t="s">
        <v>87</v>
      </c>
      <c r="E4585" s="13">
        <v>8.0</v>
      </c>
      <c r="F4585" s="13">
        <v>6.0</v>
      </c>
    </row>
    <row r="4586">
      <c r="A4586" s="10" t="s">
        <v>1311</v>
      </c>
      <c r="B4586" s="19">
        <v>0.11859953703703703</v>
      </c>
      <c r="C4586" s="10" t="s">
        <v>70</v>
      </c>
      <c r="D4586" s="10" t="s">
        <v>93</v>
      </c>
      <c r="E4586" s="13">
        <v>18.0</v>
      </c>
      <c r="F4586" s="13">
        <v>11.0</v>
      </c>
      <c r="J4586" s="10" t="s">
        <v>448</v>
      </c>
    </row>
    <row r="4587">
      <c r="A4587" s="10" t="s">
        <v>1311</v>
      </c>
      <c r="B4587" s="19">
        <v>0.11875</v>
      </c>
      <c r="C4587" s="10" t="s">
        <v>70</v>
      </c>
      <c r="D4587" s="10" t="s">
        <v>93</v>
      </c>
      <c r="E4587" s="13" t="s">
        <v>412</v>
      </c>
      <c r="F4587" s="13">
        <v>13.0</v>
      </c>
      <c r="J4587" s="10" t="s">
        <v>448</v>
      </c>
    </row>
    <row r="4588">
      <c r="A4588" s="10" t="s">
        <v>1311</v>
      </c>
      <c r="B4588" s="19">
        <v>0.11890046296296296</v>
      </c>
      <c r="C4588" s="10" t="s">
        <v>70</v>
      </c>
      <c r="D4588" s="10" t="s">
        <v>91</v>
      </c>
      <c r="E4588" s="13">
        <v>13.0</v>
      </c>
      <c r="F4588" s="16"/>
      <c r="H4588" s="10" t="s">
        <v>1345</v>
      </c>
    </row>
    <row r="4589">
      <c r="A4589" s="10" t="s">
        <v>1311</v>
      </c>
      <c r="B4589" s="19">
        <v>0.12012731481481481</v>
      </c>
      <c r="C4589" s="10" t="s">
        <v>74</v>
      </c>
      <c r="D4589" s="10" t="s">
        <v>93</v>
      </c>
      <c r="E4589" s="13">
        <v>16.0</v>
      </c>
      <c r="F4589" s="13">
        <v>8.0</v>
      </c>
      <c r="J4589" s="10" t="s">
        <v>1010</v>
      </c>
    </row>
    <row r="4590">
      <c r="A4590" s="10" t="s">
        <v>1311</v>
      </c>
      <c r="B4590" s="19">
        <v>0.1203125</v>
      </c>
      <c r="C4590" s="10" t="s">
        <v>74</v>
      </c>
      <c r="D4590" s="10" t="s">
        <v>91</v>
      </c>
      <c r="E4590" s="13">
        <v>11.0</v>
      </c>
      <c r="F4590" s="16"/>
      <c r="H4590" s="10" t="s">
        <v>1346</v>
      </c>
    </row>
    <row r="4591">
      <c r="A4591" s="10" t="s">
        <v>1311</v>
      </c>
      <c r="B4591" s="19">
        <v>0.12053240740740741</v>
      </c>
      <c r="C4591" s="10" t="s">
        <v>74</v>
      </c>
      <c r="D4591" s="10" t="s">
        <v>125</v>
      </c>
      <c r="E4591" s="13" t="s">
        <v>75</v>
      </c>
      <c r="F4591" s="13" t="s">
        <v>75</v>
      </c>
      <c r="J4591" s="10" t="s">
        <v>85</v>
      </c>
    </row>
    <row r="4592">
      <c r="A4592" s="10" t="s">
        <v>1311</v>
      </c>
      <c r="B4592" s="19">
        <v>0.12053240740740741</v>
      </c>
      <c r="C4592" s="10" t="s">
        <v>74</v>
      </c>
      <c r="D4592" s="10" t="s">
        <v>125</v>
      </c>
      <c r="E4592" s="13">
        <v>29.0</v>
      </c>
      <c r="F4592" s="13">
        <v>19.0</v>
      </c>
      <c r="J4592" s="10" t="s">
        <v>86</v>
      </c>
    </row>
    <row r="4593">
      <c r="A4593" s="10" t="s">
        <v>1311</v>
      </c>
      <c r="B4593" s="19">
        <v>0.12416666666666666</v>
      </c>
      <c r="C4593" s="10" t="s">
        <v>964</v>
      </c>
      <c r="D4593" s="10" t="s">
        <v>120</v>
      </c>
      <c r="E4593" s="13">
        <v>9.0</v>
      </c>
      <c r="F4593" s="16"/>
      <c r="J4593" s="10" t="s">
        <v>194</v>
      </c>
    </row>
    <row r="4594">
      <c r="A4594" s="10" t="s">
        <v>1311</v>
      </c>
      <c r="B4594" s="19">
        <v>0.1254398148148148</v>
      </c>
      <c r="C4594" s="10" t="s">
        <v>69</v>
      </c>
      <c r="D4594" s="10" t="s">
        <v>89</v>
      </c>
      <c r="E4594" s="13">
        <v>9.0</v>
      </c>
      <c r="F4594" s="13">
        <v>2.0</v>
      </c>
      <c r="J4594" s="10" t="s">
        <v>1342</v>
      </c>
    </row>
    <row r="4595">
      <c r="A4595" s="10" t="s">
        <v>1311</v>
      </c>
      <c r="B4595" s="19">
        <v>0.1254398148148148</v>
      </c>
      <c r="C4595" s="10" t="s">
        <v>69</v>
      </c>
      <c r="D4595" s="10" t="s">
        <v>89</v>
      </c>
      <c r="E4595" s="13" t="s">
        <v>75</v>
      </c>
      <c r="F4595" s="13" t="s">
        <v>75</v>
      </c>
      <c r="J4595" s="10" t="s">
        <v>160</v>
      </c>
    </row>
    <row r="4596">
      <c r="A4596" s="10" t="s">
        <v>1311</v>
      </c>
      <c r="B4596" s="19">
        <v>0.12741898148148148</v>
      </c>
      <c r="C4596" s="10" t="s">
        <v>66</v>
      </c>
      <c r="D4596" s="10" t="s">
        <v>91</v>
      </c>
      <c r="E4596" s="13">
        <v>10.0</v>
      </c>
      <c r="F4596" s="16"/>
      <c r="H4596" s="10" t="s">
        <v>1347</v>
      </c>
      <c r="J4596" s="10" t="s">
        <v>1348</v>
      </c>
    </row>
    <row r="4597">
      <c r="A4597" s="10" t="s">
        <v>1311</v>
      </c>
      <c r="B4597" s="19">
        <v>0.12854166666666667</v>
      </c>
      <c r="C4597" s="10" t="s">
        <v>66</v>
      </c>
      <c r="D4597" s="10" t="s">
        <v>91</v>
      </c>
      <c r="E4597" s="13">
        <v>9.0</v>
      </c>
      <c r="F4597" s="16"/>
      <c r="H4597" s="10" t="s">
        <v>1349</v>
      </c>
      <c r="J4597" s="10" t="s">
        <v>1348</v>
      </c>
    </row>
    <row r="4598">
      <c r="A4598" s="10" t="s">
        <v>1311</v>
      </c>
      <c r="B4598" s="19">
        <v>0.12925925925925927</v>
      </c>
      <c r="C4598" s="10" t="s">
        <v>70</v>
      </c>
      <c r="D4598" s="10" t="s">
        <v>93</v>
      </c>
      <c r="E4598" s="13">
        <v>14.0</v>
      </c>
      <c r="F4598" s="13">
        <v>7.0</v>
      </c>
      <c r="J4598" s="10" t="s">
        <v>99</v>
      </c>
    </row>
    <row r="4599">
      <c r="A4599" s="10" t="s">
        <v>1311</v>
      </c>
      <c r="B4599" s="19">
        <v>0.12925925925925927</v>
      </c>
      <c r="C4599" s="10" t="s">
        <v>70</v>
      </c>
      <c r="D4599" s="10" t="s">
        <v>93</v>
      </c>
      <c r="E4599" s="13" t="s">
        <v>75</v>
      </c>
      <c r="F4599" s="13" t="s">
        <v>75</v>
      </c>
      <c r="J4599" s="10" t="s">
        <v>99</v>
      </c>
    </row>
    <row r="4600">
      <c r="A4600" s="10" t="s">
        <v>1311</v>
      </c>
      <c r="B4600" s="19">
        <v>0.1296064814814815</v>
      </c>
      <c r="C4600" s="10" t="s">
        <v>70</v>
      </c>
      <c r="D4600" s="10" t="s">
        <v>93</v>
      </c>
      <c r="E4600" s="13" t="s">
        <v>75</v>
      </c>
      <c r="F4600" s="13" t="s">
        <v>75</v>
      </c>
      <c r="J4600" s="10" t="s">
        <v>99</v>
      </c>
    </row>
    <row r="4601">
      <c r="A4601" s="10" t="s">
        <v>1311</v>
      </c>
      <c r="B4601" s="19">
        <v>0.1307986111111111</v>
      </c>
      <c r="C4601" s="10" t="s">
        <v>74</v>
      </c>
      <c r="D4601" s="10" t="s">
        <v>93</v>
      </c>
      <c r="E4601" s="13">
        <v>11.0</v>
      </c>
      <c r="F4601" s="13">
        <v>3.0</v>
      </c>
      <c r="J4601" s="10" t="s">
        <v>85</v>
      </c>
    </row>
    <row r="4602">
      <c r="A4602" s="10" t="s">
        <v>1311</v>
      </c>
      <c r="B4602" s="19">
        <v>0.1307986111111111</v>
      </c>
      <c r="C4602" s="10" t="s">
        <v>74</v>
      </c>
      <c r="D4602" s="10" t="s">
        <v>93</v>
      </c>
      <c r="E4602" s="13">
        <v>20.0</v>
      </c>
      <c r="F4602" s="13">
        <v>12.0</v>
      </c>
      <c r="J4602" s="10" t="s">
        <v>1298</v>
      </c>
    </row>
    <row r="4603">
      <c r="A4603" s="10" t="s">
        <v>1311</v>
      </c>
      <c r="B4603" s="19">
        <v>0.13131944444444443</v>
      </c>
      <c r="C4603" s="10" t="s">
        <v>74</v>
      </c>
      <c r="D4603" s="10" t="s">
        <v>125</v>
      </c>
      <c r="E4603" s="13">
        <v>20.0</v>
      </c>
      <c r="F4603" s="13">
        <v>10.0</v>
      </c>
    </row>
    <row r="4604">
      <c r="A4604" s="10" t="s">
        <v>1311</v>
      </c>
      <c r="B4604" s="19">
        <v>0.13158564814814816</v>
      </c>
      <c r="C4604" s="10" t="s">
        <v>66</v>
      </c>
      <c r="D4604" s="10" t="s">
        <v>91</v>
      </c>
      <c r="E4604" s="13">
        <v>11.0</v>
      </c>
      <c r="F4604" s="16"/>
      <c r="H4604" s="10" t="s">
        <v>1350</v>
      </c>
      <c r="J4604" s="10" t="s">
        <v>1348</v>
      </c>
    </row>
    <row r="4605">
      <c r="A4605" s="10" t="s">
        <v>1311</v>
      </c>
      <c r="B4605" s="19">
        <v>0.1327662037037037</v>
      </c>
      <c r="C4605" s="10" t="s">
        <v>66</v>
      </c>
      <c r="D4605" s="10" t="s">
        <v>89</v>
      </c>
      <c r="E4605" s="13">
        <v>17.0</v>
      </c>
      <c r="F4605" s="13">
        <v>10.0</v>
      </c>
      <c r="J4605" s="10" t="s">
        <v>171</v>
      </c>
    </row>
    <row r="4606">
      <c r="A4606" s="10" t="s">
        <v>1311</v>
      </c>
      <c r="B4606" s="19">
        <v>0.13293981481481482</v>
      </c>
      <c r="C4606" s="10" t="s">
        <v>66</v>
      </c>
      <c r="D4606" s="10" t="s">
        <v>89</v>
      </c>
      <c r="E4606" s="13" t="s">
        <v>68</v>
      </c>
      <c r="F4606" s="13">
        <v>20.0</v>
      </c>
      <c r="G4606" s="10" t="s">
        <v>137</v>
      </c>
      <c r="J4606" s="10" t="s">
        <v>171</v>
      </c>
    </row>
    <row r="4607">
      <c r="A4607" s="10" t="s">
        <v>1311</v>
      </c>
      <c r="B4607" s="19">
        <v>0.13299768518518518</v>
      </c>
      <c r="C4607" s="10" t="s">
        <v>66</v>
      </c>
      <c r="D4607" s="10" t="s">
        <v>91</v>
      </c>
      <c r="E4607" s="13">
        <v>12.0</v>
      </c>
      <c r="F4607" s="16"/>
      <c r="H4607" s="10" t="s">
        <v>1351</v>
      </c>
    </row>
    <row r="4608">
      <c r="A4608" s="10" t="s">
        <v>1311</v>
      </c>
      <c r="B4608" s="19">
        <v>0.13311342592592593</v>
      </c>
      <c r="C4608" s="10" t="s">
        <v>66</v>
      </c>
      <c r="D4608" s="10" t="s">
        <v>91</v>
      </c>
      <c r="E4608" s="13">
        <v>22.0</v>
      </c>
      <c r="F4608" s="16"/>
      <c r="H4608" s="10" t="s">
        <v>1352</v>
      </c>
      <c r="J4608" s="10" t="s">
        <v>1353</v>
      </c>
    </row>
    <row r="4609">
      <c r="A4609" s="10" t="s">
        <v>1311</v>
      </c>
      <c r="B4609" s="19">
        <v>0.13366898148148149</v>
      </c>
      <c r="C4609" s="10" t="s">
        <v>82</v>
      </c>
      <c r="D4609" s="10" t="s">
        <v>89</v>
      </c>
      <c r="E4609" s="13" t="s">
        <v>68</v>
      </c>
      <c r="F4609" s="13">
        <v>20.0</v>
      </c>
      <c r="G4609" s="10" t="s">
        <v>137</v>
      </c>
      <c r="J4609" s="10" t="s">
        <v>229</v>
      </c>
    </row>
    <row r="4610">
      <c r="A4610" s="10" t="s">
        <v>1311</v>
      </c>
      <c r="B4610" s="19">
        <v>0.13371527777777778</v>
      </c>
      <c r="C4610" s="10" t="s">
        <v>82</v>
      </c>
      <c r="D4610" s="10" t="s">
        <v>89</v>
      </c>
      <c r="E4610" s="13">
        <v>18.0</v>
      </c>
      <c r="F4610" s="13">
        <v>10.0</v>
      </c>
      <c r="J4610" s="10" t="s">
        <v>229</v>
      </c>
    </row>
    <row r="4611">
      <c r="A4611" s="10" t="s">
        <v>1311</v>
      </c>
      <c r="B4611" s="19">
        <v>0.13380787037037037</v>
      </c>
      <c r="C4611" s="10" t="s">
        <v>82</v>
      </c>
      <c r="D4611" s="10" t="s">
        <v>89</v>
      </c>
      <c r="E4611" s="13" t="s">
        <v>75</v>
      </c>
      <c r="F4611" s="13" t="s">
        <v>75</v>
      </c>
      <c r="J4611" s="10" t="s">
        <v>229</v>
      </c>
    </row>
    <row r="4612">
      <c r="A4612" s="10" t="s">
        <v>1311</v>
      </c>
      <c r="B4612" s="19">
        <v>0.1338425925925926</v>
      </c>
      <c r="C4612" s="10" t="s">
        <v>82</v>
      </c>
      <c r="D4612" s="10" t="s">
        <v>91</v>
      </c>
      <c r="E4612" s="13">
        <v>16.0</v>
      </c>
      <c r="F4612" s="16"/>
      <c r="H4612" s="10" t="s">
        <v>1354</v>
      </c>
    </row>
    <row r="4613">
      <c r="A4613" s="10" t="s">
        <v>1311</v>
      </c>
      <c r="B4613" s="19">
        <v>0.13391203703703702</v>
      </c>
      <c r="C4613" s="10" t="s">
        <v>82</v>
      </c>
      <c r="D4613" s="10" t="s">
        <v>91</v>
      </c>
      <c r="E4613" s="13">
        <v>10.0</v>
      </c>
      <c r="F4613" s="16"/>
      <c r="H4613" s="10" t="s">
        <v>1355</v>
      </c>
    </row>
    <row r="4614">
      <c r="A4614" s="10" t="s">
        <v>1311</v>
      </c>
      <c r="B4614" s="19">
        <v>0.13394675925925925</v>
      </c>
      <c r="C4614" s="10" t="s">
        <v>82</v>
      </c>
      <c r="D4614" s="10" t="s">
        <v>91</v>
      </c>
      <c r="E4614" s="13">
        <v>9.0</v>
      </c>
      <c r="F4614" s="16"/>
      <c r="H4614" s="10" t="s">
        <v>1356</v>
      </c>
      <c r="J4614" s="10" t="s">
        <v>1357</v>
      </c>
    </row>
    <row r="4615">
      <c r="A4615" s="10" t="s">
        <v>1311</v>
      </c>
      <c r="B4615" s="19">
        <v>0.13666666666666666</v>
      </c>
      <c r="C4615" s="10" t="s">
        <v>69</v>
      </c>
      <c r="D4615" s="10" t="s">
        <v>89</v>
      </c>
      <c r="E4615" s="13">
        <v>16.0</v>
      </c>
      <c r="F4615" s="13">
        <v>9.0</v>
      </c>
      <c r="J4615" s="10" t="s">
        <v>267</v>
      </c>
    </row>
    <row r="4616">
      <c r="A4616" s="10" t="s">
        <v>1311</v>
      </c>
      <c r="B4616" s="19">
        <v>0.13681712962962964</v>
      </c>
      <c r="C4616" s="10" t="s">
        <v>69</v>
      </c>
      <c r="D4616" s="10" t="s">
        <v>91</v>
      </c>
      <c r="E4616" s="13">
        <v>12.0</v>
      </c>
      <c r="F4616" s="16"/>
      <c r="H4616" s="10" t="s">
        <v>1351</v>
      </c>
    </row>
    <row r="4617">
      <c r="A4617" s="10" t="s">
        <v>1311</v>
      </c>
      <c r="B4617" s="19">
        <v>0.13756944444444444</v>
      </c>
      <c r="C4617" s="10" t="s">
        <v>66</v>
      </c>
      <c r="D4617" s="10" t="s">
        <v>91</v>
      </c>
      <c r="E4617" s="13">
        <v>9.0</v>
      </c>
      <c r="F4617" s="16"/>
      <c r="H4617" s="10" t="s">
        <v>1356</v>
      </c>
    </row>
    <row r="4618">
      <c r="A4618" s="10" t="s">
        <v>1311</v>
      </c>
      <c r="B4618" s="19">
        <v>0.13907407407407407</v>
      </c>
      <c r="C4618" s="10" t="s">
        <v>70</v>
      </c>
      <c r="D4618" s="10" t="s">
        <v>93</v>
      </c>
      <c r="E4618" s="13">
        <v>21.0</v>
      </c>
      <c r="F4618" s="13">
        <v>14.0</v>
      </c>
      <c r="J4618" s="10" t="s">
        <v>294</v>
      </c>
    </row>
    <row r="4619">
      <c r="A4619" s="10" t="s">
        <v>1311</v>
      </c>
      <c r="B4619" s="19">
        <v>0.13907407407407407</v>
      </c>
      <c r="C4619" s="10" t="s">
        <v>70</v>
      </c>
      <c r="D4619" s="10" t="s">
        <v>93</v>
      </c>
      <c r="E4619" s="13" t="s">
        <v>75</v>
      </c>
      <c r="F4619" s="13" t="s">
        <v>75</v>
      </c>
      <c r="J4619" s="10" t="s">
        <v>85</v>
      </c>
    </row>
    <row r="4620">
      <c r="A4620" s="10" t="s">
        <v>1311</v>
      </c>
      <c r="B4620" s="19">
        <v>0.13907407407407407</v>
      </c>
      <c r="C4620" s="10" t="s">
        <v>70</v>
      </c>
      <c r="D4620" s="10" t="s">
        <v>93</v>
      </c>
      <c r="E4620" s="13">
        <v>20.0</v>
      </c>
      <c r="F4620" s="13">
        <v>13.0</v>
      </c>
      <c r="J4620" s="10" t="s">
        <v>99</v>
      </c>
    </row>
    <row r="4621">
      <c r="A4621" s="10" t="s">
        <v>1311</v>
      </c>
      <c r="B4621" s="19">
        <v>0.14016203703703703</v>
      </c>
      <c r="C4621" s="10" t="s">
        <v>70</v>
      </c>
      <c r="D4621" s="10" t="s">
        <v>93</v>
      </c>
      <c r="E4621" s="13">
        <v>23.0</v>
      </c>
      <c r="F4621" s="13">
        <v>16.0</v>
      </c>
      <c r="J4621" s="10" t="s">
        <v>148</v>
      </c>
    </row>
    <row r="4622">
      <c r="A4622" s="10" t="s">
        <v>1311</v>
      </c>
      <c r="B4622" s="19">
        <v>0.14025462962962962</v>
      </c>
      <c r="C4622" s="10" t="s">
        <v>70</v>
      </c>
      <c r="D4622" s="10" t="s">
        <v>91</v>
      </c>
      <c r="E4622" s="13">
        <v>6.0</v>
      </c>
      <c r="F4622" s="16"/>
      <c r="H4622" s="10" t="s">
        <v>1358</v>
      </c>
    </row>
    <row r="4623">
      <c r="A4623" s="10" t="s">
        <v>1311</v>
      </c>
      <c r="B4623" s="19">
        <v>0.14037037037037037</v>
      </c>
      <c r="C4623" s="10" t="s">
        <v>70</v>
      </c>
      <c r="D4623" s="10" t="s">
        <v>93</v>
      </c>
      <c r="E4623" s="13">
        <v>15.0</v>
      </c>
      <c r="F4623" s="13">
        <v>8.0</v>
      </c>
      <c r="J4623" s="10" t="s">
        <v>99</v>
      </c>
    </row>
    <row r="4624">
      <c r="A4624" s="10" t="s">
        <v>1311</v>
      </c>
      <c r="B4624" s="19">
        <v>0.14048611111111112</v>
      </c>
      <c r="C4624" s="10" t="s">
        <v>70</v>
      </c>
      <c r="D4624" s="10" t="s">
        <v>93</v>
      </c>
      <c r="E4624" s="13">
        <v>11.0</v>
      </c>
      <c r="F4624" s="13">
        <v>4.0</v>
      </c>
      <c r="J4624" s="10" t="s">
        <v>99</v>
      </c>
    </row>
    <row r="4625">
      <c r="A4625" s="10" t="s">
        <v>1311</v>
      </c>
      <c r="B4625" s="19">
        <v>0.14054398148148148</v>
      </c>
      <c r="C4625" s="10" t="s">
        <v>70</v>
      </c>
      <c r="D4625" s="10" t="s">
        <v>91</v>
      </c>
      <c r="E4625" s="13">
        <v>6.0</v>
      </c>
      <c r="F4625" s="16"/>
    </row>
    <row r="4626">
      <c r="A4626" s="10" t="s">
        <v>1311</v>
      </c>
      <c r="B4626" s="19">
        <v>0.14243055555555556</v>
      </c>
      <c r="C4626" s="10" t="s">
        <v>70</v>
      </c>
      <c r="D4626" s="10" t="s">
        <v>225</v>
      </c>
      <c r="E4626" s="13">
        <v>16.0</v>
      </c>
      <c r="F4626" s="16"/>
    </row>
    <row r="4627">
      <c r="A4627" s="10" t="s">
        <v>1311</v>
      </c>
      <c r="B4627" s="19">
        <v>0.14357638888888888</v>
      </c>
      <c r="C4627" s="10" t="s">
        <v>66</v>
      </c>
      <c r="D4627" s="10" t="s">
        <v>89</v>
      </c>
      <c r="E4627" s="13">
        <v>18.0</v>
      </c>
      <c r="F4627" s="13">
        <v>11.0</v>
      </c>
      <c r="J4627" s="10" t="s">
        <v>171</v>
      </c>
    </row>
    <row r="4628">
      <c r="A4628" s="10" t="s">
        <v>1311</v>
      </c>
      <c r="B4628" s="19">
        <v>0.14364583333333333</v>
      </c>
      <c r="C4628" s="10" t="s">
        <v>66</v>
      </c>
      <c r="D4628" s="10" t="s">
        <v>89</v>
      </c>
      <c r="E4628" s="13" t="s">
        <v>75</v>
      </c>
      <c r="F4628" s="13" t="s">
        <v>75</v>
      </c>
      <c r="J4628" s="10" t="s">
        <v>171</v>
      </c>
    </row>
    <row r="4629">
      <c r="A4629" s="10" t="s">
        <v>1311</v>
      </c>
      <c r="B4629" s="19">
        <v>0.1436689814814815</v>
      </c>
      <c r="C4629" s="10" t="s">
        <v>66</v>
      </c>
      <c r="D4629" s="10" t="s">
        <v>91</v>
      </c>
      <c r="E4629" s="13">
        <v>16.0</v>
      </c>
      <c r="F4629" s="16"/>
      <c r="H4629" s="10" t="s">
        <v>1354</v>
      </c>
    </row>
    <row r="4630">
      <c r="A4630" s="10" t="s">
        <v>1311</v>
      </c>
      <c r="B4630" s="19">
        <v>0.14561342592592594</v>
      </c>
      <c r="C4630" s="10" t="s">
        <v>69</v>
      </c>
      <c r="D4630" s="10" t="s">
        <v>209</v>
      </c>
      <c r="E4630" s="13">
        <v>11.0</v>
      </c>
      <c r="F4630" s="13">
        <v>8.0</v>
      </c>
    </row>
    <row r="4631">
      <c r="A4631" s="10" t="s">
        <v>1311</v>
      </c>
      <c r="B4631" s="19">
        <v>0.14579861111111111</v>
      </c>
      <c r="C4631" s="10" t="s">
        <v>74</v>
      </c>
      <c r="D4631" s="10" t="s">
        <v>93</v>
      </c>
      <c r="E4631" s="13">
        <v>12.0</v>
      </c>
      <c r="F4631" s="13">
        <v>4.0</v>
      </c>
      <c r="J4631" s="10" t="s">
        <v>1359</v>
      </c>
    </row>
    <row r="4632">
      <c r="A4632" s="10" t="s">
        <v>1311</v>
      </c>
      <c r="B4632" s="19">
        <v>0.14746527777777776</v>
      </c>
      <c r="C4632" s="10" t="s">
        <v>84</v>
      </c>
      <c r="D4632" s="10" t="s">
        <v>93</v>
      </c>
      <c r="E4632" s="13" t="s">
        <v>75</v>
      </c>
      <c r="F4632" s="13" t="s">
        <v>75</v>
      </c>
      <c r="J4632" s="10" t="s">
        <v>85</v>
      </c>
    </row>
    <row r="4633">
      <c r="A4633" s="10" t="s">
        <v>1311</v>
      </c>
      <c r="B4633" s="19">
        <v>0.14746527777777776</v>
      </c>
      <c r="C4633" s="10" t="s">
        <v>84</v>
      </c>
      <c r="D4633" s="10" t="s">
        <v>93</v>
      </c>
      <c r="E4633" s="13">
        <v>14.0</v>
      </c>
      <c r="F4633" s="13">
        <v>7.0</v>
      </c>
      <c r="J4633" s="10" t="s">
        <v>871</v>
      </c>
    </row>
    <row r="4634">
      <c r="A4634" s="10" t="s">
        <v>1311</v>
      </c>
      <c r="B4634" s="19">
        <v>0.1475462962962963</v>
      </c>
      <c r="C4634" s="10" t="s">
        <v>84</v>
      </c>
      <c r="D4634" s="10" t="s">
        <v>93</v>
      </c>
      <c r="E4634" s="13" t="s">
        <v>75</v>
      </c>
      <c r="F4634" s="13" t="s">
        <v>75</v>
      </c>
      <c r="J4634" s="10" t="s">
        <v>85</v>
      </c>
    </row>
    <row r="4635">
      <c r="A4635" s="10" t="s">
        <v>1311</v>
      </c>
      <c r="B4635" s="19">
        <v>0.1475462962962963</v>
      </c>
      <c r="C4635" s="10" t="s">
        <v>84</v>
      </c>
      <c r="D4635" s="10" t="s">
        <v>93</v>
      </c>
      <c r="E4635" s="13">
        <v>16.0</v>
      </c>
      <c r="F4635" s="13">
        <v>9.0</v>
      </c>
      <c r="J4635" s="10" t="s">
        <v>871</v>
      </c>
    </row>
    <row r="4636">
      <c r="A4636" s="10" t="s">
        <v>1311</v>
      </c>
      <c r="B4636" s="19">
        <v>0.14763888888888888</v>
      </c>
      <c r="C4636" s="10" t="s">
        <v>84</v>
      </c>
      <c r="D4636" s="10" t="s">
        <v>91</v>
      </c>
      <c r="E4636" s="13">
        <v>16.0</v>
      </c>
      <c r="F4636" s="16"/>
      <c r="H4636" s="10" t="s">
        <v>1360</v>
      </c>
      <c r="J4636" s="10" t="s">
        <v>1353</v>
      </c>
    </row>
    <row r="4637">
      <c r="A4637" s="10" t="s">
        <v>1311</v>
      </c>
      <c r="B4637" s="19">
        <v>0.14905092592592592</v>
      </c>
      <c r="C4637" s="10" t="s">
        <v>84</v>
      </c>
      <c r="D4637" s="10" t="s">
        <v>93</v>
      </c>
      <c r="E4637" s="13">
        <v>15.0</v>
      </c>
      <c r="F4637" s="13">
        <v>8.0</v>
      </c>
      <c r="J4637" s="10" t="s">
        <v>1361</v>
      </c>
    </row>
    <row r="4638">
      <c r="A4638" s="10" t="s">
        <v>1311</v>
      </c>
      <c r="B4638" s="19">
        <v>0.14922453703703703</v>
      </c>
      <c r="C4638" s="10" t="s">
        <v>84</v>
      </c>
      <c r="D4638" s="10" t="s">
        <v>91</v>
      </c>
      <c r="E4638" s="13">
        <v>17.0</v>
      </c>
      <c r="F4638" s="16"/>
      <c r="H4638" s="10" t="s">
        <v>1362</v>
      </c>
    </row>
    <row r="4639">
      <c r="A4639" s="10" t="s">
        <v>1311</v>
      </c>
      <c r="B4639" s="19">
        <v>0.1511111111111111</v>
      </c>
      <c r="C4639" s="10" t="s">
        <v>70</v>
      </c>
      <c r="D4639" s="10" t="s">
        <v>93</v>
      </c>
      <c r="E4639" s="13">
        <v>21.0</v>
      </c>
      <c r="F4639" s="13">
        <v>14.0</v>
      </c>
      <c r="J4639" s="10" t="s">
        <v>148</v>
      </c>
    </row>
    <row r="4640">
      <c r="A4640" s="10" t="s">
        <v>1311</v>
      </c>
      <c r="B4640" s="19">
        <v>0.15119212962962963</v>
      </c>
      <c r="C4640" s="10" t="s">
        <v>70</v>
      </c>
      <c r="D4640" s="10" t="s">
        <v>91</v>
      </c>
      <c r="E4640" s="13">
        <v>5.0</v>
      </c>
      <c r="F4640" s="16"/>
      <c r="H4640" s="10" t="s">
        <v>1363</v>
      </c>
    </row>
    <row r="4641">
      <c r="A4641" s="10" t="s">
        <v>1311</v>
      </c>
      <c r="B4641" s="19">
        <v>0.15131944444444445</v>
      </c>
      <c r="C4641" s="10" t="s">
        <v>70</v>
      </c>
      <c r="D4641" s="10" t="s">
        <v>93</v>
      </c>
      <c r="E4641" s="13">
        <v>12.0</v>
      </c>
      <c r="F4641" s="13">
        <v>5.0</v>
      </c>
      <c r="J4641" s="10" t="s">
        <v>148</v>
      </c>
    </row>
    <row r="4642">
      <c r="A4642" s="10" t="s">
        <v>1311</v>
      </c>
      <c r="B4642" s="19">
        <v>0.15208333333333332</v>
      </c>
      <c r="C4642" s="10" t="s">
        <v>74</v>
      </c>
      <c r="D4642" s="10" t="s">
        <v>93</v>
      </c>
      <c r="E4642" s="13">
        <v>13.0</v>
      </c>
      <c r="F4642" s="13">
        <v>5.0</v>
      </c>
      <c r="J4642" s="10" t="s">
        <v>85</v>
      </c>
    </row>
    <row r="4643">
      <c r="A4643" s="10" t="s">
        <v>1311</v>
      </c>
      <c r="B4643" s="19">
        <v>0.15208333333333332</v>
      </c>
      <c r="C4643" s="10" t="s">
        <v>74</v>
      </c>
      <c r="D4643" s="10" t="s">
        <v>93</v>
      </c>
      <c r="E4643" s="13">
        <v>18.0</v>
      </c>
      <c r="F4643" s="13">
        <v>10.0</v>
      </c>
      <c r="J4643" s="10" t="s">
        <v>1298</v>
      </c>
    </row>
    <row r="4644">
      <c r="A4644" s="10" t="s">
        <v>1311</v>
      </c>
      <c r="B4644" s="19">
        <v>0.1522337962962963</v>
      </c>
      <c r="C4644" s="10" t="s">
        <v>74</v>
      </c>
      <c r="D4644" s="10" t="s">
        <v>91</v>
      </c>
      <c r="E4644" s="13">
        <v>23.0</v>
      </c>
      <c r="F4644" s="16"/>
      <c r="H4644" s="10" t="s">
        <v>1364</v>
      </c>
    </row>
    <row r="4645">
      <c r="A4645" s="10" t="s">
        <v>1311</v>
      </c>
      <c r="B4645" s="19">
        <v>0.15372685185185186</v>
      </c>
      <c r="C4645" s="10" t="s">
        <v>66</v>
      </c>
      <c r="D4645" s="10" t="s">
        <v>89</v>
      </c>
      <c r="E4645" s="13">
        <v>12.0</v>
      </c>
      <c r="F4645" s="13">
        <v>5.0</v>
      </c>
      <c r="J4645" s="10" t="s">
        <v>171</v>
      </c>
    </row>
    <row r="4646">
      <c r="A4646" s="10" t="s">
        <v>1311</v>
      </c>
      <c r="B4646" s="19">
        <v>0.15380787037037036</v>
      </c>
      <c r="C4646" s="10" t="s">
        <v>66</v>
      </c>
      <c r="D4646" s="10" t="s">
        <v>89</v>
      </c>
      <c r="E4646" s="13" t="s">
        <v>68</v>
      </c>
      <c r="F4646" s="13">
        <v>20.0</v>
      </c>
      <c r="G4646" s="10" t="s">
        <v>137</v>
      </c>
      <c r="J4646" s="10" t="s">
        <v>171</v>
      </c>
    </row>
    <row r="4647">
      <c r="A4647" s="10" t="s">
        <v>1311</v>
      </c>
      <c r="B4647" s="19">
        <v>0.15385416666666665</v>
      </c>
      <c r="C4647" s="10" t="s">
        <v>66</v>
      </c>
      <c r="D4647" s="10" t="s">
        <v>91</v>
      </c>
      <c r="E4647" s="13">
        <v>30.0</v>
      </c>
      <c r="F4647" s="16"/>
      <c r="H4647" s="10" t="s">
        <v>1365</v>
      </c>
      <c r="J4647" s="10" t="s">
        <v>1353</v>
      </c>
    </row>
    <row r="4648">
      <c r="A4648" s="10" t="s">
        <v>1311</v>
      </c>
      <c r="B4648" s="19">
        <v>0.15840277777777778</v>
      </c>
      <c r="C4648" s="10" t="s">
        <v>964</v>
      </c>
      <c r="D4648" s="10" t="s">
        <v>120</v>
      </c>
      <c r="E4648" s="13">
        <v>8.0</v>
      </c>
      <c r="F4648" s="16"/>
      <c r="J4648" s="10" t="s">
        <v>1366</v>
      </c>
    </row>
    <row r="4649">
      <c r="A4649" s="10" t="s">
        <v>1311</v>
      </c>
      <c r="B4649" s="19">
        <v>0.15888888888888889</v>
      </c>
      <c r="C4649" s="10" t="s">
        <v>84</v>
      </c>
      <c r="D4649" s="10" t="s">
        <v>93</v>
      </c>
      <c r="E4649" s="13" t="s">
        <v>75</v>
      </c>
      <c r="F4649" s="13" t="s">
        <v>75</v>
      </c>
      <c r="J4649" s="10" t="s">
        <v>85</v>
      </c>
    </row>
    <row r="4650">
      <c r="A4650" s="10" t="s">
        <v>1311</v>
      </c>
      <c r="B4650" s="19">
        <v>0.15888888888888889</v>
      </c>
      <c r="C4650" s="10" t="s">
        <v>84</v>
      </c>
      <c r="D4650" s="10" t="s">
        <v>93</v>
      </c>
      <c r="E4650" s="13">
        <v>25.0</v>
      </c>
      <c r="F4650" s="13">
        <v>18.0</v>
      </c>
      <c r="J4650" s="10" t="s">
        <v>871</v>
      </c>
    </row>
    <row r="4651">
      <c r="A4651" s="10" t="s">
        <v>1311</v>
      </c>
      <c r="B4651" s="19">
        <v>0.15900462962962963</v>
      </c>
      <c r="C4651" s="10" t="s">
        <v>84</v>
      </c>
      <c r="D4651" s="10" t="s">
        <v>91</v>
      </c>
      <c r="E4651" s="13">
        <v>18.0</v>
      </c>
      <c r="F4651" s="16"/>
      <c r="H4651" s="10" t="s">
        <v>1367</v>
      </c>
      <c r="J4651" s="10" t="s">
        <v>1353</v>
      </c>
    </row>
    <row r="4652">
      <c r="A4652" s="10" t="s">
        <v>1311</v>
      </c>
      <c r="B4652" s="19">
        <v>0.1593287037037037</v>
      </c>
      <c r="C4652" s="10" t="s">
        <v>84</v>
      </c>
      <c r="D4652" s="10" t="s">
        <v>93</v>
      </c>
      <c r="E4652" s="13">
        <v>22.0</v>
      </c>
      <c r="F4652" s="13">
        <v>15.0</v>
      </c>
      <c r="J4652" s="10" t="s">
        <v>553</v>
      </c>
    </row>
    <row r="4653">
      <c r="A4653" s="10" t="s">
        <v>1311</v>
      </c>
      <c r="B4653" s="19">
        <v>0.15944444444444444</v>
      </c>
      <c r="C4653" s="10" t="s">
        <v>84</v>
      </c>
      <c r="D4653" s="10" t="s">
        <v>91</v>
      </c>
      <c r="E4653" s="13">
        <v>16.0</v>
      </c>
      <c r="F4653" s="16"/>
      <c r="H4653" s="10" t="s">
        <v>1354</v>
      </c>
    </row>
    <row r="4654">
      <c r="A4654" s="10" t="s">
        <v>1311</v>
      </c>
      <c r="B4654" s="19">
        <v>0.1600462962962963</v>
      </c>
      <c r="C4654" s="10" t="s">
        <v>964</v>
      </c>
      <c r="D4654" s="10" t="s">
        <v>71</v>
      </c>
      <c r="E4654" s="13">
        <v>10.0</v>
      </c>
      <c r="F4654" s="13">
        <v>2.0</v>
      </c>
    </row>
    <row r="4655">
      <c r="A4655" s="10" t="s">
        <v>1311</v>
      </c>
      <c r="B4655" s="19">
        <v>0.16074074074074074</v>
      </c>
      <c r="C4655" s="10" t="s">
        <v>84</v>
      </c>
      <c r="D4655" s="10" t="s">
        <v>93</v>
      </c>
      <c r="E4655" s="13">
        <v>19.0</v>
      </c>
      <c r="F4655" s="13">
        <v>12.0</v>
      </c>
      <c r="J4655" s="10" t="s">
        <v>1361</v>
      </c>
    </row>
    <row r="4656">
      <c r="A4656" s="10" t="s">
        <v>1311</v>
      </c>
      <c r="B4656" s="19">
        <v>0.16077546296296297</v>
      </c>
      <c r="C4656" s="10" t="s">
        <v>84</v>
      </c>
      <c r="D4656" s="10" t="s">
        <v>91</v>
      </c>
      <c r="E4656" s="13">
        <v>12.0</v>
      </c>
      <c r="F4656" s="16"/>
      <c r="H4656" s="10" t="s">
        <v>1351</v>
      </c>
    </row>
    <row r="4657">
      <c r="A4657" s="10" t="s">
        <v>1311</v>
      </c>
      <c r="B4657" s="19">
        <v>0.16186342592592592</v>
      </c>
      <c r="C4657" s="10" t="s">
        <v>70</v>
      </c>
      <c r="D4657" s="10" t="s">
        <v>195</v>
      </c>
      <c r="E4657" s="13" t="s">
        <v>75</v>
      </c>
      <c r="F4657" s="13" t="s">
        <v>75</v>
      </c>
    </row>
    <row r="4658">
      <c r="A4658" s="10" t="s">
        <v>1311</v>
      </c>
      <c r="B4658" s="19">
        <v>0.1624537037037037</v>
      </c>
      <c r="C4658" s="10" t="s">
        <v>74</v>
      </c>
      <c r="D4658" s="10" t="s">
        <v>93</v>
      </c>
      <c r="E4658" s="13">
        <v>19.0</v>
      </c>
      <c r="F4658" s="13">
        <v>11.0</v>
      </c>
      <c r="J4658" s="10" t="s">
        <v>1043</v>
      </c>
    </row>
    <row r="4659">
      <c r="A4659" s="10" t="s">
        <v>1311</v>
      </c>
      <c r="B4659" s="19">
        <v>0.16256944444444443</v>
      </c>
      <c r="C4659" s="10" t="s">
        <v>74</v>
      </c>
      <c r="D4659" s="10" t="s">
        <v>91</v>
      </c>
      <c r="E4659" s="13">
        <v>20.0</v>
      </c>
      <c r="F4659" s="16"/>
      <c r="H4659" s="10" t="s">
        <v>1368</v>
      </c>
    </row>
    <row r="4660">
      <c r="A4660" s="10" t="s">
        <v>1311</v>
      </c>
      <c r="B4660" s="19">
        <v>0.16288194444444445</v>
      </c>
      <c r="C4660" s="10" t="s">
        <v>74</v>
      </c>
      <c r="D4660" s="10" t="s">
        <v>93</v>
      </c>
      <c r="E4660" s="13">
        <v>24.0</v>
      </c>
      <c r="F4660" s="13">
        <v>16.0</v>
      </c>
      <c r="J4660" s="10" t="s">
        <v>1010</v>
      </c>
    </row>
    <row r="4661">
      <c r="A4661" s="10" t="s">
        <v>1311</v>
      </c>
      <c r="B4661" s="19">
        <v>0.16302083333333334</v>
      </c>
      <c r="C4661" s="10" t="s">
        <v>74</v>
      </c>
      <c r="D4661" s="10" t="s">
        <v>91</v>
      </c>
      <c r="E4661" s="13">
        <v>10.0</v>
      </c>
      <c r="F4661" s="16"/>
      <c r="H4661" s="10" t="s">
        <v>1369</v>
      </c>
      <c r="I4661" s="10">
        <v>1.0</v>
      </c>
    </row>
    <row r="4662">
      <c r="A4662" s="10" t="s">
        <v>1311</v>
      </c>
      <c r="B4662" s="19">
        <v>0.16340277777777779</v>
      </c>
      <c r="C4662" s="10" t="s">
        <v>66</v>
      </c>
      <c r="D4662" s="10" t="s">
        <v>89</v>
      </c>
      <c r="E4662" s="13">
        <v>18.0</v>
      </c>
      <c r="F4662" s="13">
        <v>11.0</v>
      </c>
      <c r="J4662" s="10" t="s">
        <v>171</v>
      </c>
    </row>
    <row r="4663">
      <c r="A4663" s="10" t="s">
        <v>1311</v>
      </c>
      <c r="B4663" s="19">
        <v>0.16346064814814815</v>
      </c>
      <c r="C4663" s="10" t="s">
        <v>66</v>
      </c>
      <c r="D4663" s="10" t="s">
        <v>89</v>
      </c>
      <c r="E4663" s="13">
        <v>18.0</v>
      </c>
      <c r="F4663" s="13">
        <v>11.0</v>
      </c>
      <c r="J4663" s="10" t="s">
        <v>171</v>
      </c>
    </row>
    <row r="4664">
      <c r="A4664" s="10" t="s">
        <v>1311</v>
      </c>
      <c r="B4664" s="19">
        <v>0.1635185185185185</v>
      </c>
      <c r="C4664" s="10" t="s">
        <v>66</v>
      </c>
      <c r="D4664" s="10" t="s">
        <v>91</v>
      </c>
      <c r="E4664" s="13">
        <v>22.0</v>
      </c>
      <c r="F4664" s="16"/>
      <c r="H4664" s="10" t="s">
        <v>1352</v>
      </c>
    </row>
    <row r="4665">
      <c r="A4665" s="10" t="s">
        <v>1311</v>
      </c>
      <c r="B4665" s="19">
        <v>0.16484953703703703</v>
      </c>
      <c r="C4665" s="10" t="s">
        <v>82</v>
      </c>
      <c r="D4665" s="10" t="s">
        <v>89</v>
      </c>
      <c r="E4665" s="13">
        <v>21.0</v>
      </c>
      <c r="F4665" s="13">
        <v>13.0</v>
      </c>
      <c r="J4665" s="10" t="s">
        <v>160</v>
      </c>
    </row>
    <row r="4666">
      <c r="A4666" s="10" t="s">
        <v>1311</v>
      </c>
      <c r="B4666" s="19">
        <v>0.16484953703703703</v>
      </c>
      <c r="C4666" s="10" t="s">
        <v>82</v>
      </c>
      <c r="D4666" s="10" t="s">
        <v>89</v>
      </c>
      <c r="E4666" s="13">
        <v>11.0</v>
      </c>
      <c r="F4666" s="13">
        <v>3.0</v>
      </c>
      <c r="J4666" s="10" t="s">
        <v>529</v>
      </c>
    </row>
    <row r="4667">
      <c r="A4667" s="10" t="s">
        <v>1311</v>
      </c>
      <c r="B4667" s="19">
        <v>0.16644675925925925</v>
      </c>
      <c r="C4667" s="10" t="s">
        <v>964</v>
      </c>
      <c r="D4667" s="10" t="s">
        <v>89</v>
      </c>
      <c r="E4667" s="13" t="s">
        <v>75</v>
      </c>
      <c r="F4667" s="13" t="s">
        <v>75</v>
      </c>
      <c r="J4667" s="10" t="s">
        <v>160</v>
      </c>
    </row>
    <row r="4668">
      <c r="A4668" s="10" t="s">
        <v>1311</v>
      </c>
      <c r="B4668" s="19">
        <v>0.16644675925925925</v>
      </c>
      <c r="C4668" s="10" t="s">
        <v>964</v>
      </c>
      <c r="D4668" s="10" t="s">
        <v>89</v>
      </c>
      <c r="E4668" s="13">
        <v>13.0</v>
      </c>
      <c r="F4668" s="13">
        <v>5.0</v>
      </c>
      <c r="J4668" s="10" t="s">
        <v>1370</v>
      </c>
    </row>
    <row r="4669">
      <c r="A4669" s="10" t="s">
        <v>1311</v>
      </c>
      <c r="B4669" s="19">
        <v>0.16739583333333333</v>
      </c>
      <c r="C4669" s="10" t="s">
        <v>69</v>
      </c>
      <c r="D4669" s="10" t="s">
        <v>120</v>
      </c>
      <c r="E4669" s="13">
        <v>10.0</v>
      </c>
      <c r="F4669" s="16"/>
      <c r="J4669" s="10" t="s">
        <v>1371</v>
      </c>
    </row>
    <row r="4670">
      <c r="A4670" s="10" t="s">
        <v>1311</v>
      </c>
      <c r="B4670" s="19">
        <v>0.16855324074074074</v>
      </c>
      <c r="C4670" s="10" t="s">
        <v>84</v>
      </c>
      <c r="D4670" s="10" t="s">
        <v>93</v>
      </c>
      <c r="E4670" s="13" t="s">
        <v>75</v>
      </c>
      <c r="F4670" s="13" t="s">
        <v>75</v>
      </c>
      <c r="J4670" s="10" t="s">
        <v>85</v>
      </c>
    </row>
    <row r="4671">
      <c r="A4671" s="10" t="s">
        <v>1311</v>
      </c>
      <c r="B4671" s="19">
        <v>0.16855324074074074</v>
      </c>
      <c r="C4671" s="10" t="s">
        <v>84</v>
      </c>
      <c r="D4671" s="10" t="s">
        <v>93</v>
      </c>
      <c r="E4671" s="13">
        <v>25.0</v>
      </c>
      <c r="F4671" s="13">
        <v>18.0</v>
      </c>
      <c r="J4671" s="10" t="s">
        <v>564</v>
      </c>
    </row>
    <row r="4672">
      <c r="A4672" s="10" t="s">
        <v>1311</v>
      </c>
      <c r="B4672" s="19">
        <v>0.1686111111111111</v>
      </c>
      <c r="C4672" s="10" t="s">
        <v>84</v>
      </c>
      <c r="D4672" s="10" t="s">
        <v>93</v>
      </c>
      <c r="E4672" s="13" t="s">
        <v>75</v>
      </c>
      <c r="F4672" s="13" t="s">
        <v>75</v>
      </c>
      <c r="J4672" s="10" t="s">
        <v>85</v>
      </c>
    </row>
    <row r="4673">
      <c r="A4673" s="10" t="s">
        <v>1311</v>
      </c>
      <c r="B4673" s="19">
        <v>0.1686111111111111</v>
      </c>
      <c r="C4673" s="10" t="s">
        <v>84</v>
      </c>
      <c r="D4673" s="10" t="s">
        <v>93</v>
      </c>
      <c r="E4673" s="13">
        <v>25.0</v>
      </c>
      <c r="F4673" s="13">
        <v>18.0</v>
      </c>
      <c r="J4673" s="10" t="s">
        <v>564</v>
      </c>
    </row>
    <row r="4674">
      <c r="A4674" s="10" t="s">
        <v>1311</v>
      </c>
      <c r="B4674" s="19">
        <v>0.16872685185185185</v>
      </c>
      <c r="C4674" s="10" t="s">
        <v>84</v>
      </c>
      <c r="D4674" s="10" t="s">
        <v>91</v>
      </c>
      <c r="E4674" s="13">
        <v>20.0</v>
      </c>
      <c r="F4674" s="16"/>
      <c r="H4674" s="10" t="s">
        <v>1372</v>
      </c>
    </row>
    <row r="4675">
      <c r="A4675" s="10" t="s">
        <v>1311</v>
      </c>
      <c r="B4675" s="19">
        <v>0.16895833333333332</v>
      </c>
      <c r="C4675" s="10" t="s">
        <v>84</v>
      </c>
      <c r="D4675" s="10" t="s">
        <v>91</v>
      </c>
      <c r="E4675" s="13">
        <v>10.0</v>
      </c>
      <c r="F4675" s="16"/>
      <c r="H4675" s="10" t="s">
        <v>1355</v>
      </c>
      <c r="I4675" s="10">
        <v>1.0</v>
      </c>
      <c r="J4675" s="10" t="s">
        <v>1373</v>
      </c>
    </row>
    <row r="4676">
      <c r="A4676" s="10" t="s">
        <v>1374</v>
      </c>
      <c r="B4676" s="19">
        <v>0.013148148148148148</v>
      </c>
      <c r="C4676" s="10" t="s">
        <v>964</v>
      </c>
      <c r="D4676" s="10" t="s">
        <v>67</v>
      </c>
      <c r="E4676" s="13">
        <v>27.0</v>
      </c>
      <c r="F4676" s="13">
        <v>19.0</v>
      </c>
    </row>
    <row r="4677">
      <c r="A4677" s="10" t="s">
        <v>1374</v>
      </c>
      <c r="B4677" s="19">
        <v>0.013900462962962963</v>
      </c>
      <c r="C4677" s="10" t="s">
        <v>70</v>
      </c>
      <c r="D4677" s="10" t="s">
        <v>67</v>
      </c>
      <c r="E4677" s="13">
        <v>19.0</v>
      </c>
      <c r="F4677" s="13">
        <v>19.0</v>
      </c>
    </row>
    <row r="4678">
      <c r="A4678" s="10" t="s">
        <v>1374</v>
      </c>
      <c r="B4678" s="19">
        <v>0.023136574074074073</v>
      </c>
      <c r="C4678" s="10" t="s">
        <v>82</v>
      </c>
      <c r="D4678" s="10" t="s">
        <v>361</v>
      </c>
      <c r="E4678" s="13">
        <v>17.0</v>
      </c>
      <c r="F4678" s="13">
        <v>9.0</v>
      </c>
    </row>
    <row r="4679">
      <c r="A4679" s="10" t="s">
        <v>1374</v>
      </c>
      <c r="B4679" s="19">
        <v>0.024525462962962964</v>
      </c>
      <c r="C4679" s="10" t="s">
        <v>74</v>
      </c>
      <c r="D4679" s="10" t="s">
        <v>83</v>
      </c>
      <c r="E4679" s="13">
        <v>25.0</v>
      </c>
      <c r="F4679" s="13">
        <v>16.0</v>
      </c>
    </row>
    <row r="4680">
      <c r="A4680" s="10" t="s">
        <v>1374</v>
      </c>
      <c r="B4680" s="19">
        <v>0.026782407407407408</v>
      </c>
      <c r="C4680" s="10" t="s">
        <v>66</v>
      </c>
      <c r="D4680" s="10" t="s">
        <v>79</v>
      </c>
      <c r="E4680" s="13" t="s">
        <v>75</v>
      </c>
      <c r="F4680" s="13" t="s">
        <v>75</v>
      </c>
      <c r="J4680" s="10" t="s">
        <v>85</v>
      </c>
    </row>
    <row r="4681">
      <c r="A4681" s="10" t="s">
        <v>1374</v>
      </c>
      <c r="B4681" s="19">
        <v>0.026782407407407408</v>
      </c>
      <c r="C4681" s="10" t="s">
        <v>66</v>
      </c>
      <c r="D4681" s="10" t="s">
        <v>79</v>
      </c>
      <c r="E4681" s="13">
        <v>19.0</v>
      </c>
      <c r="F4681" s="13">
        <v>16.0</v>
      </c>
      <c r="J4681" s="10" t="s">
        <v>86</v>
      </c>
    </row>
    <row r="4682">
      <c r="A4682" s="10" t="s">
        <v>1374</v>
      </c>
      <c r="B4682" s="19">
        <v>0.02738425925925926</v>
      </c>
      <c r="C4682" s="10" t="s">
        <v>66</v>
      </c>
      <c r="D4682" s="10" t="s">
        <v>79</v>
      </c>
      <c r="E4682" s="13" t="s">
        <v>75</v>
      </c>
      <c r="F4682" s="13" t="s">
        <v>75</v>
      </c>
      <c r="J4682" s="10" t="s">
        <v>85</v>
      </c>
    </row>
    <row r="4683">
      <c r="A4683" s="10" t="s">
        <v>1374</v>
      </c>
      <c r="B4683" s="19">
        <v>0.02738425925925926</v>
      </c>
      <c r="C4683" s="10" t="s">
        <v>66</v>
      </c>
      <c r="D4683" s="10" t="s">
        <v>79</v>
      </c>
      <c r="E4683" s="13">
        <v>14.0</v>
      </c>
      <c r="F4683" s="13">
        <v>11.0</v>
      </c>
      <c r="J4683" s="10" t="s">
        <v>86</v>
      </c>
    </row>
    <row r="4684">
      <c r="A4684" s="10" t="s">
        <v>1374</v>
      </c>
      <c r="B4684" s="19">
        <v>0.028136574074074074</v>
      </c>
      <c r="C4684" s="10" t="s">
        <v>66</v>
      </c>
      <c r="D4684" s="10" t="s">
        <v>79</v>
      </c>
      <c r="E4684" s="13" t="s">
        <v>75</v>
      </c>
      <c r="F4684" s="13" t="s">
        <v>75</v>
      </c>
      <c r="J4684" s="10" t="s">
        <v>85</v>
      </c>
    </row>
    <row r="4685">
      <c r="A4685" s="10" t="s">
        <v>1374</v>
      </c>
      <c r="B4685" s="19">
        <v>0.028136574074074074</v>
      </c>
      <c r="C4685" s="10" t="s">
        <v>66</v>
      </c>
      <c r="D4685" s="10" t="s">
        <v>79</v>
      </c>
      <c r="E4685" s="13">
        <v>20.0</v>
      </c>
      <c r="F4685" s="13">
        <v>17.0</v>
      </c>
      <c r="J4685" s="10" t="s">
        <v>86</v>
      </c>
    </row>
    <row r="4686">
      <c r="A4686" s="10" t="s">
        <v>1374</v>
      </c>
      <c r="B4686" s="19">
        <v>0.028391203703703703</v>
      </c>
      <c r="C4686" s="10" t="s">
        <v>66</v>
      </c>
      <c r="D4686" s="10" t="s">
        <v>79</v>
      </c>
      <c r="E4686" s="13" t="s">
        <v>75</v>
      </c>
      <c r="F4686" s="13" t="s">
        <v>75</v>
      </c>
      <c r="J4686" s="10" t="s">
        <v>85</v>
      </c>
    </row>
    <row r="4687">
      <c r="A4687" s="10" t="s">
        <v>1374</v>
      </c>
      <c r="B4687" s="19">
        <v>0.028391203703703703</v>
      </c>
      <c r="C4687" s="10" t="s">
        <v>66</v>
      </c>
      <c r="D4687" s="10" t="s">
        <v>79</v>
      </c>
      <c r="E4687" s="13" t="s">
        <v>68</v>
      </c>
      <c r="F4687" s="13">
        <v>20.0</v>
      </c>
      <c r="J4687" s="10" t="s">
        <v>86</v>
      </c>
    </row>
    <row r="4688">
      <c r="A4688" s="10" t="s">
        <v>1374</v>
      </c>
      <c r="B4688" s="19">
        <v>0.02886574074074074</v>
      </c>
      <c r="C4688" s="10" t="s">
        <v>66</v>
      </c>
      <c r="D4688" s="10" t="s">
        <v>83</v>
      </c>
      <c r="E4688" s="13">
        <v>23.0</v>
      </c>
      <c r="F4688" s="13">
        <v>18.0</v>
      </c>
    </row>
    <row r="4689">
      <c r="A4689" s="10" t="s">
        <v>1374</v>
      </c>
      <c r="B4689" s="19">
        <v>0.03045138888888889</v>
      </c>
      <c r="C4689" s="10" t="s">
        <v>66</v>
      </c>
      <c r="D4689" s="10" t="s">
        <v>87</v>
      </c>
      <c r="E4689" s="13">
        <v>6.0</v>
      </c>
      <c r="F4689" s="13">
        <v>6.0</v>
      </c>
    </row>
    <row r="4690">
      <c r="A4690" s="10" t="s">
        <v>1374</v>
      </c>
      <c r="B4690" s="19">
        <v>0.03267361111111111</v>
      </c>
      <c r="C4690" s="10" t="s">
        <v>66</v>
      </c>
      <c r="D4690" s="10" t="s">
        <v>83</v>
      </c>
      <c r="E4690" s="13">
        <v>12.0</v>
      </c>
      <c r="F4690" s="13">
        <v>7.0</v>
      </c>
    </row>
    <row r="4691">
      <c r="A4691" s="10" t="s">
        <v>1374</v>
      </c>
      <c r="B4691" s="19">
        <v>0.03304398148148148</v>
      </c>
      <c r="C4691" s="10" t="s">
        <v>66</v>
      </c>
      <c r="D4691" s="10" t="s">
        <v>79</v>
      </c>
      <c r="E4691" s="13">
        <v>7.0</v>
      </c>
      <c r="F4691" s="13">
        <v>4.0</v>
      </c>
    </row>
    <row r="4692">
      <c r="A4692" s="10" t="s">
        <v>1374</v>
      </c>
      <c r="B4692" s="19">
        <v>0.03324074074074074</v>
      </c>
      <c r="C4692" s="10" t="s">
        <v>66</v>
      </c>
      <c r="D4692" s="10" t="s">
        <v>80</v>
      </c>
      <c r="E4692" s="13" t="s">
        <v>68</v>
      </c>
      <c r="F4692" s="13">
        <v>20.0</v>
      </c>
    </row>
    <row r="4693">
      <c r="A4693" s="10" t="s">
        <v>1374</v>
      </c>
      <c r="B4693" s="19">
        <v>0.035173611111111114</v>
      </c>
      <c r="C4693" s="10" t="s">
        <v>82</v>
      </c>
      <c r="D4693" s="10" t="s">
        <v>67</v>
      </c>
      <c r="E4693" s="13" t="s">
        <v>75</v>
      </c>
      <c r="F4693" s="13" t="s">
        <v>75</v>
      </c>
      <c r="J4693" s="10" t="s">
        <v>160</v>
      </c>
    </row>
    <row r="4694">
      <c r="A4694" s="10" t="s">
        <v>1374</v>
      </c>
      <c r="B4694" s="19">
        <v>0.035173611111111114</v>
      </c>
      <c r="C4694" s="10" t="s">
        <v>82</v>
      </c>
      <c r="D4694" s="10" t="s">
        <v>67</v>
      </c>
      <c r="E4694" s="13">
        <v>15.0</v>
      </c>
      <c r="F4694" s="13">
        <v>12.0</v>
      </c>
      <c r="J4694" s="10" t="s">
        <v>161</v>
      </c>
    </row>
    <row r="4695">
      <c r="A4695" s="10" t="s">
        <v>1374</v>
      </c>
      <c r="B4695" s="19">
        <v>0.03605324074074074</v>
      </c>
      <c r="C4695" s="10" t="s">
        <v>74</v>
      </c>
      <c r="D4695" s="10" t="s">
        <v>131</v>
      </c>
      <c r="E4695" s="13">
        <v>12.0</v>
      </c>
      <c r="F4695" s="13">
        <v>9.0</v>
      </c>
    </row>
    <row r="4696">
      <c r="A4696" s="10" t="s">
        <v>1374</v>
      </c>
      <c r="B4696" s="19">
        <v>0.03630787037037037</v>
      </c>
      <c r="C4696" s="10" t="s">
        <v>74</v>
      </c>
      <c r="D4696" s="10" t="s">
        <v>83</v>
      </c>
      <c r="E4696" s="13" t="s">
        <v>68</v>
      </c>
      <c r="F4696" s="13">
        <v>20.0</v>
      </c>
    </row>
    <row r="4697">
      <c r="A4697" s="10" t="s">
        <v>1374</v>
      </c>
      <c r="B4697" s="19">
        <v>0.03743055555555556</v>
      </c>
      <c r="C4697" s="10" t="s">
        <v>84</v>
      </c>
      <c r="D4697" s="10" t="s">
        <v>209</v>
      </c>
      <c r="E4697" s="13" t="s">
        <v>75</v>
      </c>
      <c r="F4697" s="13" t="s">
        <v>75</v>
      </c>
    </row>
    <row r="4698">
      <c r="A4698" s="10" t="s">
        <v>1374</v>
      </c>
      <c r="B4698" s="19">
        <v>0.03760416666666667</v>
      </c>
      <c r="C4698" s="10" t="s">
        <v>70</v>
      </c>
      <c r="D4698" s="10" t="s">
        <v>78</v>
      </c>
      <c r="E4698" s="13" t="s">
        <v>75</v>
      </c>
      <c r="F4698" s="13" t="s">
        <v>75</v>
      </c>
      <c r="J4698" s="10" t="s">
        <v>85</v>
      </c>
    </row>
    <row r="4699">
      <c r="A4699" s="10" t="s">
        <v>1374</v>
      </c>
      <c r="B4699" s="19">
        <v>0.03760416666666667</v>
      </c>
      <c r="C4699" s="10" t="s">
        <v>70</v>
      </c>
      <c r="D4699" s="10" t="s">
        <v>78</v>
      </c>
      <c r="E4699" s="13">
        <v>12.0</v>
      </c>
      <c r="F4699" s="13">
        <v>5.0</v>
      </c>
      <c r="J4699" s="10" t="s">
        <v>86</v>
      </c>
    </row>
    <row r="4700">
      <c r="A4700" s="10" t="s">
        <v>1374</v>
      </c>
      <c r="B4700" s="19">
        <v>0.038935185185185184</v>
      </c>
      <c r="C4700" s="10" t="s">
        <v>74</v>
      </c>
      <c r="D4700" s="10" t="s">
        <v>93</v>
      </c>
      <c r="E4700" s="13">
        <v>16.0</v>
      </c>
      <c r="F4700" s="13">
        <v>8.0</v>
      </c>
      <c r="J4700" s="10" t="s">
        <v>1010</v>
      </c>
    </row>
    <row r="4701">
      <c r="A4701" s="10" t="s">
        <v>1374</v>
      </c>
      <c r="B4701" s="19">
        <v>0.03972222222222222</v>
      </c>
      <c r="C4701" s="10" t="s">
        <v>964</v>
      </c>
      <c r="D4701" s="10" t="s">
        <v>91</v>
      </c>
      <c r="E4701" s="13">
        <v>12.0</v>
      </c>
      <c r="F4701" s="16"/>
      <c r="H4701" s="10" t="s">
        <v>1375</v>
      </c>
      <c r="J4701" s="10" t="s">
        <v>1330</v>
      </c>
    </row>
    <row r="4702">
      <c r="A4702" s="10" t="s">
        <v>1374</v>
      </c>
      <c r="B4702" s="19">
        <v>0.04</v>
      </c>
      <c r="C4702" s="10" t="s">
        <v>74</v>
      </c>
      <c r="D4702" s="10" t="s">
        <v>91</v>
      </c>
      <c r="E4702" s="13">
        <v>9.0</v>
      </c>
      <c r="F4702" s="16"/>
      <c r="H4702" s="10" t="s">
        <v>1376</v>
      </c>
    </row>
    <row r="4703">
      <c r="A4703" s="10" t="s">
        <v>1374</v>
      </c>
      <c r="B4703" s="19">
        <v>0.040185185185185185</v>
      </c>
      <c r="C4703" s="10" t="s">
        <v>74</v>
      </c>
      <c r="D4703" s="10" t="s">
        <v>93</v>
      </c>
      <c r="E4703" s="13">
        <v>16.0</v>
      </c>
      <c r="F4703" s="13">
        <v>8.0</v>
      </c>
      <c r="J4703" s="10" t="s">
        <v>1010</v>
      </c>
    </row>
    <row r="4704">
      <c r="A4704" s="10" t="s">
        <v>1374</v>
      </c>
      <c r="B4704" s="19">
        <v>0.04</v>
      </c>
      <c r="C4704" s="10" t="s">
        <v>74</v>
      </c>
      <c r="D4704" s="10" t="s">
        <v>91</v>
      </c>
      <c r="E4704" s="13">
        <v>11.0</v>
      </c>
      <c r="F4704" s="16"/>
      <c r="H4704" s="10" t="s">
        <v>1377</v>
      </c>
    </row>
    <row r="4705">
      <c r="A4705" s="10" t="s">
        <v>1374</v>
      </c>
      <c r="B4705" s="19">
        <v>0.04057870370370371</v>
      </c>
      <c r="C4705" s="10" t="s">
        <v>70</v>
      </c>
      <c r="D4705" s="10" t="s">
        <v>87</v>
      </c>
      <c r="E4705" s="13">
        <v>20.0</v>
      </c>
      <c r="F4705" s="13">
        <v>16.0</v>
      </c>
    </row>
    <row r="4706">
      <c r="A4706" s="10" t="s">
        <v>1374</v>
      </c>
      <c r="B4706" s="19">
        <v>0.04078703703703704</v>
      </c>
      <c r="C4706" s="10" t="s">
        <v>84</v>
      </c>
      <c r="D4706" s="10" t="s">
        <v>87</v>
      </c>
      <c r="E4706" s="13">
        <v>13.0</v>
      </c>
      <c r="F4706" s="13">
        <v>11.0</v>
      </c>
    </row>
    <row r="4707">
      <c r="A4707" s="10" t="s">
        <v>1374</v>
      </c>
      <c r="B4707" s="19">
        <v>0.04087962962962963</v>
      </c>
      <c r="C4707" s="10" t="s">
        <v>82</v>
      </c>
      <c r="D4707" s="10" t="s">
        <v>87</v>
      </c>
      <c r="E4707" s="13">
        <v>7.0</v>
      </c>
      <c r="F4707" s="13">
        <v>6.0</v>
      </c>
    </row>
    <row r="4708">
      <c r="A4708" s="10" t="s">
        <v>1374</v>
      </c>
      <c r="B4708" s="19">
        <v>0.04087962962962963</v>
      </c>
      <c r="C4708" s="10" t="s">
        <v>964</v>
      </c>
      <c r="D4708" s="10" t="s">
        <v>87</v>
      </c>
      <c r="E4708" s="13">
        <v>7.0</v>
      </c>
      <c r="F4708" s="13">
        <v>6.0</v>
      </c>
    </row>
    <row r="4709">
      <c r="A4709" s="10" t="s">
        <v>1374</v>
      </c>
      <c r="B4709" s="19">
        <v>0.04087962962962963</v>
      </c>
      <c r="C4709" s="10" t="s">
        <v>69</v>
      </c>
      <c r="D4709" s="10" t="s">
        <v>87</v>
      </c>
      <c r="E4709" s="13">
        <v>7.0</v>
      </c>
      <c r="F4709" s="13">
        <v>3.0</v>
      </c>
    </row>
    <row r="4710">
      <c r="A4710" s="10" t="s">
        <v>1374</v>
      </c>
      <c r="B4710" s="19">
        <v>0.040914351851851855</v>
      </c>
      <c r="C4710" s="10" t="s">
        <v>74</v>
      </c>
      <c r="D4710" s="10" t="s">
        <v>87</v>
      </c>
      <c r="E4710" s="13">
        <v>9.0</v>
      </c>
      <c r="F4710" s="13">
        <v>4.0</v>
      </c>
    </row>
    <row r="4711">
      <c r="A4711" s="10" t="s">
        <v>1374</v>
      </c>
      <c r="B4711" s="19">
        <v>0.04097222222222222</v>
      </c>
      <c r="C4711" s="10" t="s">
        <v>66</v>
      </c>
      <c r="D4711" s="10" t="s">
        <v>87</v>
      </c>
      <c r="E4711" s="13" t="s">
        <v>88</v>
      </c>
      <c r="F4711" s="13">
        <v>1.0</v>
      </c>
    </row>
    <row r="4712">
      <c r="A4712" s="10" t="s">
        <v>1374</v>
      </c>
      <c r="B4712" s="19">
        <v>0.04380787037037037</v>
      </c>
      <c r="C4712" s="10" t="s">
        <v>964</v>
      </c>
      <c r="D4712" s="10" t="s">
        <v>91</v>
      </c>
      <c r="E4712" s="13">
        <v>19.0</v>
      </c>
      <c r="F4712" s="16"/>
      <c r="H4712" s="10" t="s">
        <v>1378</v>
      </c>
      <c r="J4712" s="10" t="s">
        <v>1330</v>
      </c>
    </row>
    <row r="4713">
      <c r="A4713" s="10" t="s">
        <v>1374</v>
      </c>
      <c r="B4713" s="19">
        <v>0.04693287037037037</v>
      </c>
      <c r="C4713" s="10" t="s">
        <v>84</v>
      </c>
      <c r="D4713" s="10" t="s">
        <v>93</v>
      </c>
      <c r="E4713" s="13">
        <v>19.0</v>
      </c>
      <c r="F4713" s="13">
        <v>12.0</v>
      </c>
      <c r="J4713" s="10" t="s">
        <v>564</v>
      </c>
    </row>
    <row r="4714">
      <c r="A4714" s="10" t="s">
        <v>1374</v>
      </c>
      <c r="B4714" s="19">
        <v>0.04707175925925926</v>
      </c>
      <c r="C4714" s="10" t="s">
        <v>84</v>
      </c>
      <c r="D4714" s="10" t="s">
        <v>91</v>
      </c>
      <c r="E4714" s="13">
        <v>13.0</v>
      </c>
      <c r="F4714" s="16"/>
      <c r="H4714" s="10" t="s">
        <v>1379</v>
      </c>
    </row>
    <row r="4715">
      <c r="A4715" s="10" t="s">
        <v>1374</v>
      </c>
      <c r="B4715" s="10" t="s">
        <v>1380</v>
      </c>
      <c r="C4715" s="10" t="s">
        <v>84</v>
      </c>
      <c r="D4715" s="10" t="s">
        <v>93</v>
      </c>
      <c r="E4715" s="13">
        <v>19.0</v>
      </c>
      <c r="F4715" s="13">
        <v>12.0</v>
      </c>
      <c r="J4715" s="10" t="s">
        <v>564</v>
      </c>
    </row>
    <row r="4716">
      <c r="A4716" s="10" t="s">
        <v>1374</v>
      </c>
      <c r="B4716" s="19">
        <v>0.04722222222222222</v>
      </c>
      <c r="C4716" s="10" t="s">
        <v>84</v>
      </c>
      <c r="D4716" s="10" t="s">
        <v>91</v>
      </c>
      <c r="E4716" s="13">
        <v>13.0</v>
      </c>
      <c r="F4716" s="16"/>
      <c r="H4716" s="10" t="s">
        <v>1379</v>
      </c>
    </row>
    <row r="4717">
      <c r="A4717" s="10" t="s">
        <v>1374</v>
      </c>
      <c r="B4717" s="19">
        <v>0.04826388888888889</v>
      </c>
      <c r="C4717" s="10" t="s">
        <v>74</v>
      </c>
      <c r="D4717" s="10" t="s">
        <v>89</v>
      </c>
      <c r="E4717" s="13" t="s">
        <v>75</v>
      </c>
      <c r="F4717" s="13" t="s">
        <v>75</v>
      </c>
      <c r="J4717" s="10" t="s">
        <v>160</v>
      </c>
    </row>
    <row r="4718">
      <c r="A4718" s="10" t="s">
        <v>1374</v>
      </c>
      <c r="B4718" s="19">
        <v>0.04826388888888889</v>
      </c>
      <c r="C4718" s="10" t="s">
        <v>74</v>
      </c>
      <c r="D4718" s="10" t="s">
        <v>89</v>
      </c>
      <c r="E4718" s="13">
        <v>15.0</v>
      </c>
      <c r="F4718" s="13">
        <v>9.0</v>
      </c>
      <c r="J4718" s="10" t="s">
        <v>1381</v>
      </c>
    </row>
    <row r="4719">
      <c r="A4719" s="10" t="s">
        <v>1374</v>
      </c>
      <c r="B4719" s="19">
        <v>0.0484375</v>
      </c>
      <c r="C4719" s="10" t="s">
        <v>74</v>
      </c>
      <c r="D4719" s="10" t="s">
        <v>91</v>
      </c>
      <c r="E4719" s="13">
        <v>8.0</v>
      </c>
      <c r="F4719" s="16"/>
      <c r="H4719" s="10" t="s">
        <v>1382</v>
      </c>
    </row>
    <row r="4720">
      <c r="A4720" s="10" t="s">
        <v>1374</v>
      </c>
      <c r="B4720" s="19">
        <v>0.05016203703703704</v>
      </c>
      <c r="C4720" s="10" t="s">
        <v>69</v>
      </c>
      <c r="D4720" s="10" t="s">
        <v>91</v>
      </c>
      <c r="E4720" s="13">
        <v>10.0</v>
      </c>
      <c r="F4720" s="16"/>
      <c r="H4720" s="10" t="s">
        <v>1383</v>
      </c>
      <c r="J4720" s="10" t="s">
        <v>104</v>
      </c>
    </row>
    <row r="4721">
      <c r="A4721" s="10" t="s">
        <v>1374</v>
      </c>
      <c r="B4721" s="19">
        <v>0.05157407407407407</v>
      </c>
      <c r="C4721" s="10" t="s">
        <v>66</v>
      </c>
      <c r="D4721" s="10" t="s">
        <v>89</v>
      </c>
      <c r="E4721" s="13" t="s">
        <v>75</v>
      </c>
      <c r="F4721" s="13" t="s">
        <v>75</v>
      </c>
      <c r="J4721" s="10" t="s">
        <v>160</v>
      </c>
    </row>
    <row r="4722">
      <c r="A4722" s="10" t="s">
        <v>1374</v>
      </c>
      <c r="B4722" s="19">
        <v>0.05157407407407407</v>
      </c>
      <c r="C4722" s="10" t="s">
        <v>66</v>
      </c>
      <c r="D4722" s="10" t="s">
        <v>89</v>
      </c>
      <c r="E4722" s="13">
        <v>16.0</v>
      </c>
      <c r="F4722" s="13">
        <v>9.0</v>
      </c>
      <c r="J4722" s="10" t="s">
        <v>252</v>
      </c>
    </row>
    <row r="4723">
      <c r="A4723" s="10" t="s">
        <v>1374</v>
      </c>
      <c r="B4723" s="19">
        <v>0.05165509259259259</v>
      </c>
      <c r="C4723" s="10" t="s">
        <v>66</v>
      </c>
      <c r="D4723" s="10" t="s">
        <v>91</v>
      </c>
      <c r="E4723" s="13">
        <v>9.0</v>
      </c>
      <c r="F4723" s="16"/>
      <c r="H4723" s="10" t="s">
        <v>1384</v>
      </c>
    </row>
    <row r="4724">
      <c r="A4724" s="10" t="s">
        <v>1374</v>
      </c>
      <c r="B4724" s="19">
        <v>0.05181712962962963</v>
      </c>
      <c r="C4724" s="10" t="s">
        <v>66</v>
      </c>
      <c r="D4724" s="10" t="s">
        <v>89</v>
      </c>
      <c r="E4724" s="13" t="s">
        <v>75</v>
      </c>
      <c r="F4724" s="13" t="s">
        <v>75</v>
      </c>
      <c r="J4724" s="10" t="s">
        <v>160</v>
      </c>
    </row>
    <row r="4725">
      <c r="A4725" s="10" t="s">
        <v>1374</v>
      </c>
      <c r="B4725" s="19">
        <v>0.05181712962962963</v>
      </c>
      <c r="C4725" s="10" t="s">
        <v>66</v>
      </c>
      <c r="D4725" s="10" t="s">
        <v>89</v>
      </c>
      <c r="E4725" s="13">
        <v>16.0</v>
      </c>
      <c r="F4725" s="13">
        <v>9.0</v>
      </c>
      <c r="J4725" s="10" t="s">
        <v>252</v>
      </c>
    </row>
    <row r="4726">
      <c r="A4726" s="10" t="s">
        <v>1374</v>
      </c>
      <c r="B4726" s="19">
        <v>0.052037037037037034</v>
      </c>
      <c r="C4726" s="10" t="s">
        <v>66</v>
      </c>
      <c r="D4726" s="10" t="s">
        <v>91</v>
      </c>
      <c r="E4726" s="13">
        <v>11.0</v>
      </c>
      <c r="F4726" s="16"/>
      <c r="H4726" s="10" t="s">
        <v>1385</v>
      </c>
      <c r="I4726" s="10">
        <v>1.0</v>
      </c>
    </row>
    <row r="4727">
      <c r="A4727" s="10" t="s">
        <v>1374</v>
      </c>
      <c r="B4727" s="19">
        <v>0.053969907407407404</v>
      </c>
      <c r="C4727" s="10" t="s">
        <v>964</v>
      </c>
      <c r="D4727" s="10" t="s">
        <v>91</v>
      </c>
      <c r="E4727" s="13">
        <v>16.0</v>
      </c>
      <c r="F4727" s="16"/>
      <c r="H4727" s="10" t="s">
        <v>1386</v>
      </c>
      <c r="J4727" s="10" t="s">
        <v>1330</v>
      </c>
    </row>
    <row r="4728">
      <c r="A4728" s="10" t="s">
        <v>1374</v>
      </c>
      <c r="B4728" s="19">
        <v>0.05530092592592593</v>
      </c>
      <c r="C4728" s="10" t="s">
        <v>964</v>
      </c>
      <c r="D4728" s="10" t="s">
        <v>91</v>
      </c>
      <c r="E4728" s="13">
        <v>15.0</v>
      </c>
      <c r="F4728" s="16"/>
      <c r="H4728" s="10" t="s">
        <v>1387</v>
      </c>
      <c r="I4728" s="10">
        <v>1.0</v>
      </c>
      <c r="J4728" s="10" t="s">
        <v>1330</v>
      </c>
    </row>
    <row r="4729">
      <c r="A4729" s="10" t="s">
        <v>1374</v>
      </c>
      <c r="B4729" s="19">
        <v>0.0571412037037037</v>
      </c>
      <c r="C4729" s="10" t="s">
        <v>74</v>
      </c>
      <c r="D4729" s="10" t="s">
        <v>93</v>
      </c>
      <c r="E4729" s="13" t="s">
        <v>75</v>
      </c>
      <c r="F4729" s="13" t="s">
        <v>75</v>
      </c>
      <c r="J4729" s="10" t="s">
        <v>160</v>
      </c>
    </row>
    <row r="4730">
      <c r="A4730" s="10" t="s">
        <v>1374</v>
      </c>
      <c r="B4730" s="19">
        <v>0.0571412037037037</v>
      </c>
      <c r="C4730" s="10" t="s">
        <v>74</v>
      </c>
      <c r="D4730" s="10" t="s">
        <v>93</v>
      </c>
      <c r="E4730" s="13">
        <v>15.0</v>
      </c>
      <c r="F4730" s="13">
        <v>7.0</v>
      </c>
      <c r="J4730" s="10" t="s">
        <v>1388</v>
      </c>
    </row>
    <row r="4731">
      <c r="A4731" s="10" t="s">
        <v>1374</v>
      </c>
      <c r="B4731" s="19">
        <v>0.057337962962962966</v>
      </c>
      <c r="C4731" s="10" t="s">
        <v>74</v>
      </c>
      <c r="D4731" s="10" t="s">
        <v>91</v>
      </c>
      <c r="E4731" s="13">
        <v>15.0</v>
      </c>
      <c r="F4731" s="16"/>
      <c r="H4731" s="10" t="s">
        <v>1389</v>
      </c>
      <c r="I4731" s="10">
        <v>1.0</v>
      </c>
      <c r="J4731" s="10" t="s">
        <v>119</v>
      </c>
    </row>
    <row r="4732">
      <c r="A4732" s="10" t="s">
        <v>1374</v>
      </c>
      <c r="B4732" s="19">
        <v>0.05797453703703704</v>
      </c>
      <c r="C4732" s="10" t="s">
        <v>74</v>
      </c>
      <c r="D4732" s="10" t="s">
        <v>81</v>
      </c>
      <c r="E4732" s="13">
        <v>12.0</v>
      </c>
      <c r="F4732" s="13">
        <v>10.0</v>
      </c>
    </row>
    <row r="4733">
      <c r="A4733" s="10" t="s">
        <v>1374</v>
      </c>
      <c r="B4733" s="19">
        <v>0.0583912037037037</v>
      </c>
      <c r="C4733" s="10" t="s">
        <v>69</v>
      </c>
      <c r="D4733" s="10" t="s">
        <v>81</v>
      </c>
      <c r="E4733" s="13">
        <v>9.0</v>
      </c>
      <c r="F4733" s="13">
        <v>7.0</v>
      </c>
    </row>
    <row r="4734">
      <c r="A4734" s="10" t="s">
        <v>1374</v>
      </c>
      <c r="B4734" s="19">
        <v>0.058680555555555555</v>
      </c>
      <c r="C4734" s="10" t="s">
        <v>964</v>
      </c>
      <c r="D4734" s="10" t="s">
        <v>81</v>
      </c>
      <c r="E4734" s="13">
        <v>8.0</v>
      </c>
      <c r="F4734" s="13">
        <v>6.0</v>
      </c>
    </row>
    <row r="4735">
      <c r="A4735" s="10" t="s">
        <v>1374</v>
      </c>
      <c r="B4735" s="19">
        <v>0.059618055555555556</v>
      </c>
      <c r="C4735" s="10" t="s">
        <v>82</v>
      </c>
      <c r="D4735" s="10" t="s">
        <v>129</v>
      </c>
      <c r="E4735" s="13" t="s">
        <v>68</v>
      </c>
      <c r="F4735" s="13">
        <v>20.0</v>
      </c>
      <c r="J4735" s="10" t="s">
        <v>160</v>
      </c>
    </row>
    <row r="4736">
      <c r="A4736" s="10" t="s">
        <v>1374</v>
      </c>
      <c r="B4736" s="19">
        <v>0.059618055555555556</v>
      </c>
      <c r="C4736" s="10" t="s">
        <v>82</v>
      </c>
      <c r="D4736" s="10" t="s">
        <v>129</v>
      </c>
      <c r="E4736" s="13">
        <v>4.0</v>
      </c>
      <c r="F4736" s="13">
        <v>3.0</v>
      </c>
      <c r="J4736" s="10" t="s">
        <v>161</v>
      </c>
    </row>
    <row r="4737">
      <c r="A4737" s="10" t="s">
        <v>1374</v>
      </c>
      <c r="B4737" s="19">
        <v>0.060335648148148145</v>
      </c>
      <c r="C4737" s="10" t="s">
        <v>66</v>
      </c>
      <c r="D4737" s="10" t="s">
        <v>81</v>
      </c>
      <c r="E4737" s="13">
        <v>9.0</v>
      </c>
      <c r="F4737" s="13">
        <v>4.0</v>
      </c>
    </row>
    <row r="4738">
      <c r="A4738" s="10" t="s">
        <v>1374</v>
      </c>
      <c r="B4738" s="19">
        <v>0.060520833333333336</v>
      </c>
      <c r="C4738" s="10" t="s">
        <v>82</v>
      </c>
      <c r="D4738" s="10" t="s">
        <v>81</v>
      </c>
      <c r="E4738" s="13">
        <v>15.0</v>
      </c>
      <c r="F4738" s="13">
        <v>13.0</v>
      </c>
    </row>
    <row r="4739">
      <c r="A4739" s="10" t="s">
        <v>1374</v>
      </c>
      <c r="B4739" s="19">
        <v>0.06246527777777778</v>
      </c>
      <c r="C4739" s="10" t="s">
        <v>964</v>
      </c>
      <c r="D4739" s="10" t="s">
        <v>195</v>
      </c>
      <c r="E4739" s="13">
        <v>14.0</v>
      </c>
      <c r="F4739" s="13">
        <v>14.0</v>
      </c>
      <c r="J4739" s="10" t="s">
        <v>1390</v>
      </c>
    </row>
    <row r="4740">
      <c r="A4740" s="10" t="s">
        <v>1374</v>
      </c>
      <c r="B4740" s="19">
        <v>0.06428240740740741</v>
      </c>
      <c r="C4740" s="10" t="s">
        <v>66</v>
      </c>
      <c r="D4740" s="10" t="s">
        <v>129</v>
      </c>
      <c r="E4740" s="13">
        <v>12.0</v>
      </c>
      <c r="F4740" s="13">
        <v>11.0</v>
      </c>
    </row>
    <row r="4741">
      <c r="A4741" s="10" t="s">
        <v>1374</v>
      </c>
      <c r="B4741" s="19">
        <v>0.06568287037037036</v>
      </c>
      <c r="C4741" s="10" t="s">
        <v>70</v>
      </c>
      <c r="D4741" s="10" t="s">
        <v>129</v>
      </c>
      <c r="E4741" s="13">
        <v>24.0</v>
      </c>
      <c r="F4741" s="13">
        <v>19.0</v>
      </c>
    </row>
    <row r="4742">
      <c r="A4742" s="10" t="s">
        <v>1374</v>
      </c>
      <c r="B4742" s="19">
        <v>0.06569444444444444</v>
      </c>
      <c r="C4742" s="10" t="s">
        <v>82</v>
      </c>
      <c r="D4742" s="10" t="s">
        <v>129</v>
      </c>
      <c r="E4742" s="13">
        <v>3.0</v>
      </c>
      <c r="F4742" s="13">
        <v>2.0</v>
      </c>
    </row>
    <row r="4743">
      <c r="A4743" s="10" t="s">
        <v>1374</v>
      </c>
      <c r="B4743" s="19">
        <v>0.06578703703703703</v>
      </c>
      <c r="C4743" s="10" t="s">
        <v>74</v>
      </c>
      <c r="D4743" s="10" t="s">
        <v>129</v>
      </c>
      <c r="E4743" s="13" t="s">
        <v>68</v>
      </c>
      <c r="F4743" s="13">
        <v>20.0</v>
      </c>
    </row>
    <row r="4744">
      <c r="A4744" s="10" t="s">
        <v>1374</v>
      </c>
      <c r="B4744" s="19">
        <v>0.06585648148148149</v>
      </c>
      <c r="C4744" s="10" t="s">
        <v>69</v>
      </c>
      <c r="D4744" s="10" t="s">
        <v>129</v>
      </c>
      <c r="E4744" s="13">
        <v>22.0</v>
      </c>
      <c r="F4744" s="13">
        <v>18.0</v>
      </c>
    </row>
    <row r="4745">
      <c r="A4745" s="10" t="s">
        <v>1374</v>
      </c>
      <c r="B4745" s="19">
        <v>0.06587962962962964</v>
      </c>
      <c r="C4745" s="10" t="s">
        <v>84</v>
      </c>
      <c r="D4745" s="10" t="s">
        <v>129</v>
      </c>
      <c r="E4745" s="13">
        <v>18.0</v>
      </c>
      <c r="F4745" s="13">
        <v>16.0</v>
      </c>
    </row>
    <row r="4746">
      <c r="A4746" s="10" t="s">
        <v>1374</v>
      </c>
      <c r="B4746" s="19">
        <v>0.06831018518518518</v>
      </c>
      <c r="C4746" s="10" t="s">
        <v>70</v>
      </c>
      <c r="D4746" s="10" t="s">
        <v>78</v>
      </c>
      <c r="E4746" s="13" t="s">
        <v>68</v>
      </c>
      <c r="F4746" s="13">
        <v>20.0</v>
      </c>
    </row>
    <row r="4747">
      <c r="A4747" s="10" t="s">
        <v>1374</v>
      </c>
      <c r="B4747" s="19">
        <v>0.06832175925925926</v>
      </c>
      <c r="C4747" s="10" t="s">
        <v>66</v>
      </c>
      <c r="D4747" s="10" t="s">
        <v>78</v>
      </c>
      <c r="E4747" s="13" t="s">
        <v>68</v>
      </c>
      <c r="F4747" s="13">
        <v>20.0</v>
      </c>
    </row>
    <row r="4748">
      <c r="A4748" s="10" t="s">
        <v>1374</v>
      </c>
      <c r="B4748" s="19">
        <v>0.06835648148148148</v>
      </c>
      <c r="C4748" s="10" t="s">
        <v>84</v>
      </c>
      <c r="D4748" s="10" t="s">
        <v>78</v>
      </c>
      <c r="E4748" s="13">
        <v>5.0</v>
      </c>
      <c r="F4748" s="13">
        <v>3.0</v>
      </c>
    </row>
    <row r="4749">
      <c r="A4749" s="10" t="s">
        <v>1374</v>
      </c>
      <c r="B4749" s="19">
        <v>0.06840277777777778</v>
      </c>
      <c r="C4749" s="10" t="s">
        <v>82</v>
      </c>
      <c r="D4749" s="10" t="s">
        <v>78</v>
      </c>
      <c r="E4749" s="13">
        <v>20.0</v>
      </c>
      <c r="F4749" s="13">
        <v>19.0</v>
      </c>
    </row>
    <row r="4750">
      <c r="A4750" s="10" t="s">
        <v>1374</v>
      </c>
      <c r="B4750" s="19">
        <v>0.0684375</v>
      </c>
      <c r="C4750" s="10" t="s">
        <v>74</v>
      </c>
      <c r="D4750" s="10" t="s">
        <v>78</v>
      </c>
      <c r="E4750" s="13">
        <v>23.0</v>
      </c>
      <c r="F4750" s="13">
        <v>16.0</v>
      </c>
    </row>
    <row r="4751">
      <c r="A4751" s="10" t="s">
        <v>1374</v>
      </c>
      <c r="B4751" s="19">
        <v>0.06848379629629629</v>
      </c>
      <c r="C4751" s="10" t="s">
        <v>69</v>
      </c>
      <c r="D4751" s="10" t="s">
        <v>78</v>
      </c>
      <c r="E4751" s="13">
        <v>23.0</v>
      </c>
      <c r="F4751" s="13">
        <v>19.0</v>
      </c>
    </row>
    <row r="4752">
      <c r="A4752" s="10" t="s">
        <v>1374</v>
      </c>
      <c r="B4752" s="19">
        <v>0.06930555555555555</v>
      </c>
      <c r="C4752" s="10" t="s">
        <v>69</v>
      </c>
      <c r="D4752" s="10" t="s">
        <v>120</v>
      </c>
      <c r="E4752" s="13">
        <v>5.0</v>
      </c>
      <c r="F4752" s="16"/>
      <c r="J4752" s="10" t="s">
        <v>1391</v>
      </c>
    </row>
    <row r="4753">
      <c r="A4753" s="10" t="s">
        <v>1374</v>
      </c>
      <c r="B4753" s="19">
        <v>0.07101851851851852</v>
      </c>
      <c r="C4753" s="10" t="s">
        <v>82</v>
      </c>
      <c r="D4753" s="10" t="s">
        <v>154</v>
      </c>
      <c r="E4753" s="13" t="s">
        <v>75</v>
      </c>
      <c r="F4753" s="13" t="s">
        <v>75</v>
      </c>
      <c r="J4753" s="10" t="s">
        <v>85</v>
      </c>
    </row>
    <row r="4754">
      <c r="A4754" s="10" t="s">
        <v>1374</v>
      </c>
      <c r="B4754" s="19">
        <v>0.07101851851851852</v>
      </c>
      <c r="C4754" s="10" t="s">
        <v>82</v>
      </c>
      <c r="D4754" s="10" t="s">
        <v>154</v>
      </c>
      <c r="E4754" s="13" t="s">
        <v>68</v>
      </c>
      <c r="F4754" s="13">
        <v>20.0</v>
      </c>
      <c r="J4754" s="10" t="s">
        <v>86</v>
      </c>
    </row>
    <row r="4755">
      <c r="A4755" s="10" t="s">
        <v>1374</v>
      </c>
      <c r="B4755" s="19">
        <v>0.07186342592592593</v>
      </c>
      <c r="C4755" s="10" t="s">
        <v>84</v>
      </c>
      <c r="D4755" s="10" t="s">
        <v>79</v>
      </c>
      <c r="E4755" s="13" t="s">
        <v>75</v>
      </c>
      <c r="F4755" s="13" t="s">
        <v>75</v>
      </c>
      <c r="J4755" s="10" t="s">
        <v>85</v>
      </c>
    </row>
    <row r="4756">
      <c r="A4756" s="10" t="s">
        <v>1374</v>
      </c>
      <c r="B4756" s="19">
        <v>0.07186342592592593</v>
      </c>
      <c r="C4756" s="10" t="s">
        <v>84</v>
      </c>
      <c r="D4756" s="10" t="s">
        <v>79</v>
      </c>
      <c r="E4756" s="13">
        <v>22.0</v>
      </c>
      <c r="F4756" s="13">
        <v>16.0</v>
      </c>
      <c r="J4756" s="10" t="s">
        <v>86</v>
      </c>
    </row>
    <row r="4757">
      <c r="A4757" s="10" t="s">
        <v>1374</v>
      </c>
      <c r="B4757" s="19">
        <v>0.07288194444444444</v>
      </c>
      <c r="C4757" s="10" t="s">
        <v>964</v>
      </c>
      <c r="D4757" s="10" t="s">
        <v>80</v>
      </c>
      <c r="E4757" s="13">
        <v>15.0</v>
      </c>
      <c r="F4757" s="13">
        <v>12.0</v>
      </c>
    </row>
    <row r="4758">
      <c r="A4758" s="10" t="s">
        <v>1374</v>
      </c>
      <c r="B4758" s="19">
        <v>0.075</v>
      </c>
      <c r="C4758" s="10" t="s">
        <v>74</v>
      </c>
      <c r="D4758" s="10" t="s">
        <v>209</v>
      </c>
      <c r="E4758" s="13">
        <v>15.0</v>
      </c>
      <c r="F4758" s="13">
        <v>15.0</v>
      </c>
    </row>
    <row r="4759">
      <c r="A4759" s="10" t="s">
        <v>1374</v>
      </c>
      <c r="B4759" s="19">
        <v>0.0755787037037037</v>
      </c>
      <c r="C4759" s="10" t="s">
        <v>82</v>
      </c>
      <c r="D4759" s="10" t="s">
        <v>89</v>
      </c>
      <c r="E4759" s="13">
        <v>20.0</v>
      </c>
      <c r="F4759" s="13">
        <v>15.0</v>
      </c>
      <c r="J4759" s="10" t="s">
        <v>229</v>
      </c>
    </row>
    <row r="4760">
      <c r="A4760" s="10" t="s">
        <v>1374</v>
      </c>
      <c r="B4760" s="19">
        <v>0.075625</v>
      </c>
      <c r="C4760" s="10" t="s">
        <v>82</v>
      </c>
      <c r="D4760" s="10" t="s">
        <v>89</v>
      </c>
      <c r="E4760" s="13">
        <v>12.0</v>
      </c>
      <c r="F4760" s="13">
        <v>7.0</v>
      </c>
      <c r="J4760" s="10" t="s">
        <v>229</v>
      </c>
    </row>
    <row r="4761">
      <c r="A4761" s="10" t="s">
        <v>1374</v>
      </c>
      <c r="B4761" s="19">
        <v>0.07572916666666667</v>
      </c>
      <c r="C4761" s="10" t="s">
        <v>82</v>
      </c>
      <c r="D4761" s="10" t="s">
        <v>89</v>
      </c>
      <c r="E4761" s="13">
        <v>7.0</v>
      </c>
      <c r="F4761" s="13">
        <v>2.0</v>
      </c>
      <c r="J4761" s="10" t="s">
        <v>229</v>
      </c>
    </row>
    <row r="4762">
      <c r="A4762" s="10" t="s">
        <v>1374</v>
      </c>
      <c r="B4762" s="19">
        <v>0.07615740740740741</v>
      </c>
      <c r="C4762" s="10" t="s">
        <v>82</v>
      </c>
      <c r="D4762" s="10" t="s">
        <v>91</v>
      </c>
      <c r="E4762" s="13">
        <v>12.0</v>
      </c>
      <c r="F4762" s="16"/>
      <c r="H4762" s="10" t="s">
        <v>1392</v>
      </c>
    </row>
    <row r="4763">
      <c r="A4763" s="10" t="s">
        <v>1374</v>
      </c>
      <c r="B4763" s="19">
        <v>0.07736111111111112</v>
      </c>
      <c r="C4763" s="10" t="s">
        <v>66</v>
      </c>
      <c r="D4763" s="10" t="s">
        <v>81</v>
      </c>
      <c r="E4763" s="13">
        <v>23.0</v>
      </c>
      <c r="F4763" s="13">
        <v>18.0</v>
      </c>
    </row>
    <row r="4764">
      <c r="A4764" s="10" t="s">
        <v>1374</v>
      </c>
      <c r="B4764" s="19">
        <v>0.07737268518518518</v>
      </c>
      <c r="C4764" s="10" t="s">
        <v>84</v>
      </c>
      <c r="D4764" s="10" t="s">
        <v>81</v>
      </c>
      <c r="E4764" s="13">
        <v>20.0</v>
      </c>
      <c r="F4764" s="13">
        <v>15.0</v>
      </c>
    </row>
    <row r="4765">
      <c r="A4765" s="10" t="s">
        <v>1374</v>
      </c>
      <c r="B4765" s="19">
        <v>0.07743055555555556</v>
      </c>
      <c r="C4765" s="10" t="s">
        <v>70</v>
      </c>
      <c r="D4765" s="10" t="s">
        <v>81</v>
      </c>
      <c r="E4765" s="13">
        <v>11.0</v>
      </c>
      <c r="F4765" s="13">
        <v>9.0</v>
      </c>
    </row>
    <row r="4766">
      <c r="A4766" s="10" t="s">
        <v>1374</v>
      </c>
      <c r="B4766" s="19">
        <v>0.07744212962962962</v>
      </c>
      <c r="C4766" s="10" t="s">
        <v>82</v>
      </c>
      <c r="D4766" s="10" t="s">
        <v>81</v>
      </c>
      <c r="E4766" s="13" t="s">
        <v>88</v>
      </c>
      <c r="F4766" s="13">
        <v>1.0</v>
      </c>
      <c r="J4766" s="10" t="s">
        <v>1393</v>
      </c>
    </row>
    <row r="4767">
      <c r="A4767" s="10" t="s">
        <v>1374</v>
      </c>
      <c r="B4767" s="19">
        <v>0.07747685185185185</v>
      </c>
      <c r="C4767" s="10" t="s">
        <v>74</v>
      </c>
      <c r="D4767" s="10" t="s">
        <v>81</v>
      </c>
      <c r="E4767" s="13">
        <v>10.0</v>
      </c>
      <c r="F4767" s="13">
        <v>8.0</v>
      </c>
    </row>
    <row r="4768">
      <c r="A4768" s="10" t="s">
        <v>1374</v>
      </c>
      <c r="B4768" s="19">
        <v>0.07753472222222223</v>
      </c>
      <c r="C4768" s="10" t="s">
        <v>69</v>
      </c>
      <c r="D4768" s="10" t="s">
        <v>81</v>
      </c>
      <c r="E4768" s="13">
        <v>8.0</v>
      </c>
      <c r="F4768" s="13">
        <v>6.0</v>
      </c>
      <c r="J4768" s="10" t="s">
        <v>1393</v>
      </c>
    </row>
    <row r="4769">
      <c r="A4769" s="10" t="s">
        <v>1374</v>
      </c>
      <c r="B4769" s="19">
        <v>0.07758101851851852</v>
      </c>
      <c r="C4769" s="10" t="s">
        <v>964</v>
      </c>
      <c r="D4769" s="10" t="s">
        <v>81</v>
      </c>
      <c r="E4769" s="13">
        <v>18.0</v>
      </c>
      <c r="F4769" s="13">
        <v>16.0</v>
      </c>
    </row>
    <row r="4770">
      <c r="A4770" s="10" t="s">
        <v>1374</v>
      </c>
      <c r="B4770" s="19">
        <v>0.07952546296296296</v>
      </c>
      <c r="C4770" s="10" t="s">
        <v>74</v>
      </c>
      <c r="D4770" s="10" t="s">
        <v>125</v>
      </c>
      <c r="E4770" s="13" t="s">
        <v>75</v>
      </c>
      <c r="F4770" s="13" t="s">
        <v>75</v>
      </c>
      <c r="J4770" s="10" t="s">
        <v>85</v>
      </c>
    </row>
    <row r="4771">
      <c r="A4771" s="10" t="s">
        <v>1374</v>
      </c>
      <c r="B4771" s="19">
        <v>0.07952546296296296</v>
      </c>
      <c r="C4771" s="10" t="s">
        <v>74</v>
      </c>
      <c r="D4771" s="10" t="s">
        <v>125</v>
      </c>
      <c r="E4771" s="13">
        <v>22.0</v>
      </c>
      <c r="F4771" s="13">
        <v>12.0</v>
      </c>
      <c r="J4771" s="10" t="s">
        <v>86</v>
      </c>
    </row>
    <row r="4772">
      <c r="A4772" s="10" t="s">
        <v>1374</v>
      </c>
      <c r="B4772" s="19">
        <v>0.08032407407407408</v>
      </c>
      <c r="C4772" s="10" t="s">
        <v>74</v>
      </c>
      <c r="D4772" s="10" t="s">
        <v>361</v>
      </c>
      <c r="E4772" s="13">
        <v>20.0</v>
      </c>
      <c r="F4772" s="13">
        <v>17.0</v>
      </c>
    </row>
    <row r="4773">
      <c r="A4773" s="10" t="s">
        <v>1374</v>
      </c>
      <c r="B4773" s="19">
        <v>0.08233796296296296</v>
      </c>
      <c r="C4773" s="10" t="s">
        <v>66</v>
      </c>
      <c r="D4773" s="10" t="s">
        <v>81</v>
      </c>
      <c r="E4773" s="13">
        <v>12.0</v>
      </c>
      <c r="F4773" s="13">
        <v>7.0</v>
      </c>
    </row>
    <row r="4774">
      <c r="A4774" s="10" t="s">
        <v>1374</v>
      </c>
      <c r="B4774" s="19">
        <v>0.08236111111111111</v>
      </c>
      <c r="C4774" s="10" t="s">
        <v>84</v>
      </c>
      <c r="D4774" s="10" t="s">
        <v>81</v>
      </c>
      <c r="E4774" s="13">
        <v>9.0</v>
      </c>
      <c r="F4774" s="13">
        <v>4.0</v>
      </c>
      <c r="J4774" s="10" t="s">
        <v>1393</v>
      </c>
    </row>
    <row r="4775">
      <c r="A4775" s="10" t="s">
        <v>1374</v>
      </c>
      <c r="B4775" s="19">
        <v>0.08243055555555556</v>
      </c>
      <c r="C4775" s="10" t="s">
        <v>70</v>
      </c>
      <c r="D4775" s="10" t="s">
        <v>81</v>
      </c>
      <c r="E4775" s="13">
        <v>20.0</v>
      </c>
      <c r="F4775" s="13">
        <v>18.0</v>
      </c>
    </row>
    <row r="4776">
      <c r="A4776" s="10" t="s">
        <v>1374</v>
      </c>
      <c r="B4776" s="19">
        <v>0.08245370370370371</v>
      </c>
      <c r="C4776" s="10" t="s">
        <v>82</v>
      </c>
      <c r="D4776" s="10" t="s">
        <v>81</v>
      </c>
      <c r="E4776" s="13" t="s">
        <v>1394</v>
      </c>
      <c r="F4776" s="13">
        <v>2.0</v>
      </c>
      <c r="J4776" s="10" t="s">
        <v>1393</v>
      </c>
    </row>
    <row r="4777">
      <c r="A4777" s="10" t="s">
        <v>1374</v>
      </c>
      <c r="B4777" s="19">
        <v>0.08259259259259259</v>
      </c>
      <c r="C4777" s="10" t="s">
        <v>74</v>
      </c>
      <c r="D4777" s="10" t="s">
        <v>81</v>
      </c>
      <c r="E4777" s="13" t="s">
        <v>75</v>
      </c>
      <c r="F4777" s="13" t="s">
        <v>75</v>
      </c>
      <c r="J4777" s="10" t="s">
        <v>1393</v>
      </c>
    </row>
    <row r="4778">
      <c r="A4778" s="10" t="s">
        <v>1374</v>
      </c>
      <c r="B4778" s="19">
        <v>0.08259259259259259</v>
      </c>
      <c r="C4778" s="10" t="s">
        <v>69</v>
      </c>
      <c r="D4778" s="10" t="s">
        <v>81</v>
      </c>
      <c r="E4778" s="13">
        <v>16.0</v>
      </c>
      <c r="F4778" s="13">
        <v>14.0</v>
      </c>
    </row>
    <row r="4779">
      <c r="A4779" s="10" t="s">
        <v>1374</v>
      </c>
      <c r="B4779" s="19">
        <v>0.08265046296296297</v>
      </c>
      <c r="C4779" s="10" t="s">
        <v>964</v>
      </c>
      <c r="D4779" s="10" t="s">
        <v>81</v>
      </c>
      <c r="E4779" s="13">
        <v>10.0</v>
      </c>
      <c r="F4779" s="13">
        <v>8.0</v>
      </c>
      <c r="J4779" s="10" t="s">
        <v>1393</v>
      </c>
    </row>
    <row r="4780">
      <c r="A4780" s="10" t="s">
        <v>1374</v>
      </c>
      <c r="B4780" s="19">
        <v>0.08324074074074074</v>
      </c>
      <c r="C4780" s="10" t="s">
        <v>84</v>
      </c>
      <c r="D4780" s="10" t="s">
        <v>209</v>
      </c>
      <c r="E4780" s="13" t="s">
        <v>68</v>
      </c>
      <c r="F4780" s="13">
        <v>20.0</v>
      </c>
      <c r="J4780" s="10" t="s">
        <v>160</v>
      </c>
    </row>
    <row r="4781">
      <c r="A4781" s="10" t="s">
        <v>1374</v>
      </c>
      <c r="B4781" s="19">
        <v>0.08324074074074074</v>
      </c>
      <c r="C4781" s="10" t="s">
        <v>84</v>
      </c>
      <c r="D4781" s="10" t="s">
        <v>209</v>
      </c>
      <c r="E4781" s="13">
        <v>19.0</v>
      </c>
      <c r="F4781" s="13">
        <v>19.0</v>
      </c>
      <c r="J4781" s="10" t="s">
        <v>161</v>
      </c>
    </row>
    <row r="4782">
      <c r="A4782" s="10" t="s">
        <v>1374</v>
      </c>
      <c r="B4782" s="19">
        <v>0.08457175925925926</v>
      </c>
      <c r="C4782" s="10" t="s">
        <v>82</v>
      </c>
      <c r="D4782" s="10" t="s">
        <v>361</v>
      </c>
      <c r="E4782" s="13" t="s">
        <v>88</v>
      </c>
      <c r="F4782" s="13">
        <v>1.0</v>
      </c>
    </row>
    <row r="4783">
      <c r="A4783" s="10" t="s">
        <v>1374</v>
      </c>
      <c r="B4783" s="19">
        <v>0.09878472222222222</v>
      </c>
      <c r="C4783" s="10" t="s">
        <v>70</v>
      </c>
      <c r="D4783" s="10" t="s">
        <v>365</v>
      </c>
      <c r="E4783" s="13">
        <v>17.0</v>
      </c>
      <c r="F4783" s="13">
        <v>15.0</v>
      </c>
    </row>
    <row r="4784">
      <c r="A4784" s="10" t="s">
        <v>1374</v>
      </c>
      <c r="B4784" s="19">
        <v>0.11480324074074075</v>
      </c>
      <c r="C4784" s="10" t="s">
        <v>66</v>
      </c>
      <c r="D4784" s="10" t="s">
        <v>80</v>
      </c>
      <c r="E4784" s="13">
        <v>23.0</v>
      </c>
      <c r="F4784" s="13">
        <v>16.0</v>
      </c>
    </row>
    <row r="4785">
      <c r="A4785" s="10" t="s">
        <v>1374</v>
      </c>
      <c r="B4785" s="19">
        <v>0.11996527777777778</v>
      </c>
      <c r="C4785" s="10" t="s">
        <v>66</v>
      </c>
      <c r="D4785" s="10" t="s">
        <v>540</v>
      </c>
      <c r="E4785" s="13">
        <v>16.0</v>
      </c>
      <c r="F4785" s="13">
        <v>11.0</v>
      </c>
    </row>
    <row r="4786">
      <c r="A4786" s="10" t="s">
        <v>1374</v>
      </c>
      <c r="B4786" s="19">
        <v>0.12100694444444444</v>
      </c>
      <c r="C4786" s="10" t="s">
        <v>66</v>
      </c>
      <c r="D4786" s="10" t="s">
        <v>125</v>
      </c>
      <c r="E4786" s="13">
        <v>18.0</v>
      </c>
      <c r="F4786" s="13">
        <v>18.0</v>
      </c>
    </row>
    <row r="4787">
      <c r="A4787" s="10" t="s">
        <v>1374</v>
      </c>
      <c r="B4787" s="19">
        <v>0.12241898148148148</v>
      </c>
      <c r="C4787" s="10" t="s">
        <v>82</v>
      </c>
      <c r="D4787" s="10" t="s">
        <v>442</v>
      </c>
      <c r="E4787" s="13">
        <v>4.0</v>
      </c>
      <c r="F4787" s="13">
        <v>2.0</v>
      </c>
    </row>
    <row r="4788">
      <c r="A4788" s="10" t="s">
        <v>1374</v>
      </c>
      <c r="B4788" s="19">
        <v>0.12246527777777778</v>
      </c>
      <c r="C4788" s="10" t="s">
        <v>66</v>
      </c>
      <c r="D4788" s="10" t="s">
        <v>442</v>
      </c>
      <c r="E4788" s="13">
        <v>9.0</v>
      </c>
      <c r="F4788" s="13">
        <v>5.0</v>
      </c>
    </row>
    <row r="4789">
      <c r="A4789" s="10" t="s">
        <v>1374</v>
      </c>
      <c r="B4789" s="19">
        <v>0.12252314814814814</v>
      </c>
      <c r="C4789" s="10" t="s">
        <v>70</v>
      </c>
      <c r="D4789" s="10" t="s">
        <v>442</v>
      </c>
      <c r="E4789" s="13">
        <v>5.0</v>
      </c>
      <c r="F4789" s="13">
        <v>2.0</v>
      </c>
    </row>
    <row r="4790">
      <c r="A4790" s="10" t="s">
        <v>1374</v>
      </c>
      <c r="B4790" s="19">
        <v>0.12259259259259259</v>
      </c>
      <c r="C4790" s="10" t="s">
        <v>74</v>
      </c>
      <c r="D4790" s="10" t="s">
        <v>442</v>
      </c>
      <c r="E4790" s="13">
        <v>10.0</v>
      </c>
      <c r="F4790" s="13">
        <v>8.0</v>
      </c>
    </row>
    <row r="4791">
      <c r="A4791" s="10" t="s">
        <v>1374</v>
      </c>
      <c r="B4791" s="19">
        <v>0.1228125</v>
      </c>
      <c r="C4791" s="10" t="s">
        <v>964</v>
      </c>
      <c r="D4791" s="10" t="s">
        <v>442</v>
      </c>
      <c r="E4791" s="13">
        <v>6.0</v>
      </c>
      <c r="F4791" s="13" t="s">
        <v>75</v>
      </c>
      <c r="J4791" s="10" t="s">
        <v>1395</v>
      </c>
    </row>
    <row r="4792">
      <c r="A4792" s="10" t="s">
        <v>1396</v>
      </c>
      <c r="B4792" s="19">
        <v>0.026331018518518517</v>
      </c>
      <c r="C4792" s="10" t="s">
        <v>69</v>
      </c>
      <c r="D4792" s="10" t="s">
        <v>129</v>
      </c>
      <c r="E4792" s="13">
        <v>17.0</v>
      </c>
      <c r="F4792" s="13">
        <v>13.0</v>
      </c>
    </row>
    <row r="4793">
      <c r="A4793" s="10" t="s">
        <v>1396</v>
      </c>
      <c r="B4793" s="19">
        <v>0.031921296296296295</v>
      </c>
      <c r="C4793" s="10" t="s">
        <v>66</v>
      </c>
      <c r="D4793" s="10" t="s">
        <v>67</v>
      </c>
      <c r="E4793" s="13">
        <v>20.0</v>
      </c>
      <c r="F4793" s="13">
        <v>19.0</v>
      </c>
    </row>
    <row r="4794">
      <c r="A4794" s="10" t="s">
        <v>1396</v>
      </c>
      <c r="B4794" s="19">
        <v>0.03394675925925926</v>
      </c>
      <c r="C4794" s="10" t="s">
        <v>964</v>
      </c>
      <c r="D4794" s="10" t="s">
        <v>67</v>
      </c>
      <c r="E4794" s="13">
        <v>22.0</v>
      </c>
      <c r="F4794" s="13">
        <v>14.0</v>
      </c>
    </row>
    <row r="4795">
      <c r="A4795" s="10" t="s">
        <v>1396</v>
      </c>
      <c r="B4795" s="19">
        <v>0.03425925925925926</v>
      </c>
      <c r="C4795" s="10" t="s">
        <v>69</v>
      </c>
      <c r="D4795" s="10" t="s">
        <v>67</v>
      </c>
      <c r="E4795" s="13" t="s">
        <v>75</v>
      </c>
      <c r="F4795" s="13" t="s">
        <v>75</v>
      </c>
    </row>
    <row r="4796">
      <c r="A4796" s="10" t="s">
        <v>1396</v>
      </c>
      <c r="B4796" s="19">
        <v>0.0403125</v>
      </c>
      <c r="C4796" s="10" t="s">
        <v>74</v>
      </c>
      <c r="D4796" s="10" t="s">
        <v>131</v>
      </c>
      <c r="E4796" s="13" t="s">
        <v>88</v>
      </c>
      <c r="F4796" s="13">
        <v>1.0</v>
      </c>
    </row>
    <row r="4797">
      <c r="A4797" s="10" t="s">
        <v>1396</v>
      </c>
      <c r="B4797" s="19">
        <v>0.042152777777777775</v>
      </c>
      <c r="C4797" s="10" t="s">
        <v>74</v>
      </c>
      <c r="D4797" s="10" t="s">
        <v>131</v>
      </c>
      <c r="E4797" s="13">
        <v>20.0</v>
      </c>
      <c r="F4797" s="13">
        <v>17.0</v>
      </c>
    </row>
    <row r="4798">
      <c r="A4798" s="10" t="s">
        <v>1396</v>
      </c>
      <c r="B4798" s="19">
        <v>0.04577546296296296</v>
      </c>
      <c r="C4798" s="10" t="s">
        <v>964</v>
      </c>
      <c r="D4798" s="10" t="s">
        <v>210</v>
      </c>
      <c r="E4798" s="13">
        <v>22.0</v>
      </c>
      <c r="F4798" s="13">
        <v>19.0</v>
      </c>
    </row>
    <row r="4799">
      <c r="A4799" s="10" t="s">
        <v>1396</v>
      </c>
      <c r="B4799" s="19">
        <v>0.048449074074074075</v>
      </c>
      <c r="C4799" s="10" t="s">
        <v>82</v>
      </c>
      <c r="D4799" s="10" t="s">
        <v>210</v>
      </c>
      <c r="E4799" s="13">
        <v>11.0</v>
      </c>
      <c r="F4799" s="13">
        <v>4.0</v>
      </c>
    </row>
    <row r="4800">
      <c r="A4800" s="10" t="s">
        <v>1396</v>
      </c>
      <c r="B4800" s="19">
        <v>0.050034722222222223</v>
      </c>
      <c r="C4800" s="10" t="s">
        <v>70</v>
      </c>
      <c r="D4800" s="10" t="s">
        <v>83</v>
      </c>
      <c r="E4800" s="13">
        <v>24.0</v>
      </c>
      <c r="F4800" s="13">
        <v>19.0</v>
      </c>
    </row>
    <row r="4801">
      <c r="A4801" s="10" t="s">
        <v>1396</v>
      </c>
      <c r="B4801" s="19">
        <v>0.05423611111111111</v>
      </c>
      <c r="C4801" s="10" t="s">
        <v>66</v>
      </c>
      <c r="D4801" s="10" t="s">
        <v>210</v>
      </c>
      <c r="E4801" s="13">
        <v>23.0</v>
      </c>
      <c r="F4801" s="13">
        <v>16.0</v>
      </c>
    </row>
    <row r="4802">
      <c r="A4802" s="10" t="s">
        <v>1396</v>
      </c>
      <c r="B4802" s="19">
        <v>0.05634259259259259</v>
      </c>
      <c r="C4802" s="10" t="s">
        <v>70</v>
      </c>
      <c r="D4802" s="10" t="s">
        <v>67</v>
      </c>
      <c r="E4802" s="13">
        <v>6.0</v>
      </c>
      <c r="F4802" s="13">
        <v>3.0</v>
      </c>
      <c r="J4802" s="10" t="s">
        <v>85</v>
      </c>
    </row>
    <row r="4803">
      <c r="A4803" s="10" t="s">
        <v>1396</v>
      </c>
      <c r="B4803" s="19">
        <v>0.05634259259259259</v>
      </c>
      <c r="C4803" s="10" t="s">
        <v>70</v>
      </c>
      <c r="D4803" s="10" t="s">
        <v>67</v>
      </c>
      <c r="E4803" s="13">
        <v>7.0</v>
      </c>
      <c r="F4803" s="13">
        <v>4.0</v>
      </c>
    </row>
    <row r="4804">
      <c r="A4804" s="10" t="s">
        <v>1396</v>
      </c>
      <c r="B4804" s="19">
        <v>0.05753472222222222</v>
      </c>
      <c r="C4804" s="10" t="s">
        <v>69</v>
      </c>
      <c r="D4804" s="10" t="s">
        <v>127</v>
      </c>
      <c r="E4804" s="13">
        <v>17.0</v>
      </c>
      <c r="F4804" s="13">
        <v>13.0</v>
      </c>
    </row>
    <row r="4805">
      <c r="A4805" s="10" t="s">
        <v>1396</v>
      </c>
      <c r="B4805" s="19">
        <v>0.058506944444444445</v>
      </c>
      <c r="C4805" s="10" t="s">
        <v>69</v>
      </c>
      <c r="D4805" s="10" t="s">
        <v>129</v>
      </c>
      <c r="E4805" s="13">
        <v>19.0</v>
      </c>
      <c r="F4805" s="13">
        <v>15.0</v>
      </c>
    </row>
    <row r="4806">
      <c r="A4806" s="10" t="s">
        <v>1396</v>
      </c>
      <c r="B4806" s="19">
        <v>0.06024305555555556</v>
      </c>
      <c r="C4806" s="10" t="s">
        <v>84</v>
      </c>
      <c r="D4806" s="10" t="s">
        <v>87</v>
      </c>
      <c r="E4806" s="13">
        <v>19.0</v>
      </c>
      <c r="F4806" s="13">
        <v>17.0</v>
      </c>
    </row>
    <row r="4807">
      <c r="A4807" s="10" t="s">
        <v>1396</v>
      </c>
      <c r="B4807" s="19">
        <v>0.06027777777777778</v>
      </c>
      <c r="C4807" s="10" t="s">
        <v>66</v>
      </c>
      <c r="D4807" s="10" t="s">
        <v>87</v>
      </c>
      <c r="E4807" s="13">
        <v>6.0</v>
      </c>
      <c r="F4807" s="13">
        <v>6.0</v>
      </c>
    </row>
    <row r="4808">
      <c r="A4808" s="10" t="s">
        <v>1396</v>
      </c>
      <c r="B4808" s="19">
        <v>0.060335648148148145</v>
      </c>
      <c r="C4808" s="10" t="s">
        <v>70</v>
      </c>
      <c r="D4808" s="10" t="s">
        <v>87</v>
      </c>
      <c r="E4808" s="13">
        <v>18.0</v>
      </c>
      <c r="F4808" s="13">
        <v>14.0</v>
      </c>
    </row>
    <row r="4809">
      <c r="A4809" s="10" t="s">
        <v>1396</v>
      </c>
      <c r="B4809" s="19">
        <v>0.0609375</v>
      </c>
      <c r="C4809" s="10" t="s">
        <v>84</v>
      </c>
      <c r="D4809" s="10" t="s">
        <v>93</v>
      </c>
      <c r="E4809" s="13">
        <v>11.0</v>
      </c>
      <c r="F4809" s="13">
        <v>4.0</v>
      </c>
      <c r="J4809" s="10" t="s">
        <v>1397</v>
      </c>
    </row>
    <row r="4810">
      <c r="A4810" s="10" t="s">
        <v>1396</v>
      </c>
      <c r="B4810" s="19">
        <v>0.06098379629629629</v>
      </c>
      <c r="C4810" s="10" t="s">
        <v>84</v>
      </c>
      <c r="D4810" s="10" t="s">
        <v>93</v>
      </c>
      <c r="E4810" s="13">
        <v>12.0</v>
      </c>
      <c r="F4810" s="13">
        <v>5.0</v>
      </c>
      <c r="J4810" s="10" t="s">
        <v>1397</v>
      </c>
    </row>
    <row r="4811">
      <c r="A4811" s="10" t="s">
        <v>1396</v>
      </c>
      <c r="B4811" s="19">
        <v>0.061446759259259257</v>
      </c>
      <c r="C4811" s="10" t="s">
        <v>70</v>
      </c>
      <c r="D4811" s="10" t="s">
        <v>93</v>
      </c>
      <c r="E4811" s="13">
        <v>19.0</v>
      </c>
      <c r="F4811" s="13">
        <v>12.0</v>
      </c>
      <c r="J4811" s="10" t="s">
        <v>1398</v>
      </c>
    </row>
    <row r="4812">
      <c r="A4812" s="10" t="s">
        <v>1396</v>
      </c>
      <c r="B4812" s="19">
        <v>0.0615625</v>
      </c>
      <c r="C4812" s="10" t="s">
        <v>82</v>
      </c>
      <c r="D4812" s="10" t="s">
        <v>87</v>
      </c>
      <c r="E4812" s="13">
        <v>9.0</v>
      </c>
      <c r="F4812" s="13">
        <v>9.0</v>
      </c>
    </row>
    <row r="4813">
      <c r="A4813" s="10" t="s">
        <v>1396</v>
      </c>
      <c r="B4813" s="19">
        <v>0.06170138888888889</v>
      </c>
      <c r="C4813" s="10" t="s">
        <v>70</v>
      </c>
      <c r="D4813" s="10" t="s">
        <v>91</v>
      </c>
      <c r="E4813" s="13">
        <v>5.0</v>
      </c>
      <c r="F4813" s="16"/>
      <c r="H4813" s="10" t="s">
        <v>970</v>
      </c>
    </row>
    <row r="4814">
      <c r="A4814" s="10" t="s">
        <v>1396</v>
      </c>
      <c r="B4814" s="19">
        <v>0.06225694444444444</v>
      </c>
      <c r="C4814" s="10" t="s">
        <v>70</v>
      </c>
      <c r="D4814" s="10" t="s">
        <v>93</v>
      </c>
      <c r="E4814" s="13">
        <v>20.0</v>
      </c>
      <c r="F4814" s="13">
        <v>13.0</v>
      </c>
      <c r="J4814" s="10" t="s">
        <v>1398</v>
      </c>
    </row>
    <row r="4815">
      <c r="A4815" s="10" t="s">
        <v>1396</v>
      </c>
      <c r="B4815" s="19">
        <v>0.06232638888888889</v>
      </c>
      <c r="C4815" s="10" t="s">
        <v>70</v>
      </c>
      <c r="D4815" s="10" t="s">
        <v>91</v>
      </c>
      <c r="E4815" s="13">
        <v>6.0</v>
      </c>
      <c r="F4815" s="16"/>
      <c r="H4815" s="10" t="s">
        <v>972</v>
      </c>
    </row>
    <row r="4816">
      <c r="A4816" s="10" t="s">
        <v>1396</v>
      </c>
      <c r="B4816" s="19">
        <v>0.06287037037037037</v>
      </c>
      <c r="C4816" s="10" t="s">
        <v>70</v>
      </c>
      <c r="D4816" s="10" t="s">
        <v>93</v>
      </c>
      <c r="E4816" s="13" t="s">
        <v>75</v>
      </c>
      <c r="F4816" s="13" t="s">
        <v>75</v>
      </c>
      <c r="J4816" s="10" t="s">
        <v>85</v>
      </c>
    </row>
    <row r="4817">
      <c r="A4817" s="10" t="s">
        <v>1396</v>
      </c>
      <c r="B4817" s="19">
        <v>0.06287037037037037</v>
      </c>
      <c r="C4817" s="10" t="s">
        <v>70</v>
      </c>
      <c r="D4817" s="10" t="s">
        <v>93</v>
      </c>
      <c r="E4817" s="13" t="s">
        <v>1277</v>
      </c>
      <c r="F4817" s="13">
        <v>18.0</v>
      </c>
      <c r="J4817" s="10" t="s">
        <v>1398</v>
      </c>
    </row>
    <row r="4818">
      <c r="A4818" s="10" t="s">
        <v>1396</v>
      </c>
      <c r="B4818" s="19">
        <v>0.06293981481481481</v>
      </c>
      <c r="C4818" s="10" t="s">
        <v>70</v>
      </c>
      <c r="D4818" s="10" t="s">
        <v>91</v>
      </c>
      <c r="E4818" s="13">
        <v>5.0</v>
      </c>
      <c r="F4818" s="16"/>
      <c r="H4818" s="10" t="s">
        <v>970</v>
      </c>
    </row>
    <row r="4819">
      <c r="A4819" s="10" t="s">
        <v>1396</v>
      </c>
      <c r="B4819" s="19">
        <v>0.0642361111111111</v>
      </c>
      <c r="C4819" s="10" t="s">
        <v>82</v>
      </c>
      <c r="D4819" s="10" t="s">
        <v>89</v>
      </c>
      <c r="E4819" s="13">
        <v>15.0</v>
      </c>
      <c r="F4819" s="13">
        <v>7.0</v>
      </c>
      <c r="J4819" s="10" t="s">
        <v>1399</v>
      </c>
    </row>
    <row r="4820">
      <c r="A4820" s="10" t="s">
        <v>1396</v>
      </c>
      <c r="B4820" s="19">
        <v>0.06443287037037038</v>
      </c>
      <c r="C4820" s="10" t="s">
        <v>82</v>
      </c>
      <c r="D4820" s="10" t="s">
        <v>91</v>
      </c>
      <c r="E4820" s="13">
        <v>8.0</v>
      </c>
      <c r="F4820" s="16"/>
      <c r="H4820" s="10" t="s">
        <v>984</v>
      </c>
    </row>
    <row r="4821">
      <c r="A4821" s="10" t="s">
        <v>1396</v>
      </c>
      <c r="B4821" s="19">
        <v>0.06493055555555556</v>
      </c>
      <c r="C4821" s="10" t="s">
        <v>66</v>
      </c>
      <c r="D4821" s="10" t="s">
        <v>210</v>
      </c>
      <c r="E4821" s="13">
        <v>24.0</v>
      </c>
      <c r="F4821" s="13">
        <v>16.0</v>
      </c>
    </row>
    <row r="4822">
      <c r="A4822" s="10" t="s">
        <v>1396</v>
      </c>
      <c r="B4822" s="19">
        <v>0.06493055555555556</v>
      </c>
      <c r="C4822" s="10" t="s">
        <v>66</v>
      </c>
      <c r="D4822" s="10" t="s">
        <v>210</v>
      </c>
      <c r="E4822" s="13" t="s">
        <v>75</v>
      </c>
      <c r="F4822" s="13" t="s">
        <v>75</v>
      </c>
      <c r="J4822" s="10" t="s">
        <v>85</v>
      </c>
    </row>
    <row r="4823">
      <c r="A4823" s="10" t="s">
        <v>1396</v>
      </c>
      <c r="B4823" s="19">
        <v>0.06512731481481482</v>
      </c>
      <c r="C4823" s="10" t="s">
        <v>84</v>
      </c>
      <c r="D4823" s="10" t="s">
        <v>79</v>
      </c>
      <c r="E4823" s="13">
        <v>21.0</v>
      </c>
      <c r="F4823" s="13">
        <v>15.0</v>
      </c>
    </row>
    <row r="4824">
      <c r="A4824" s="10" t="s">
        <v>1396</v>
      </c>
      <c r="B4824" s="19">
        <v>0.06512731481481482</v>
      </c>
      <c r="C4824" s="10" t="s">
        <v>84</v>
      </c>
      <c r="D4824" s="10" t="s">
        <v>79</v>
      </c>
      <c r="E4824" s="13" t="s">
        <v>75</v>
      </c>
      <c r="F4824" s="13" t="s">
        <v>75</v>
      </c>
      <c r="J4824" s="10" t="s">
        <v>85</v>
      </c>
    </row>
    <row r="4825">
      <c r="A4825" s="10" t="s">
        <v>1396</v>
      </c>
      <c r="B4825" s="19">
        <v>0.06728009259259259</v>
      </c>
      <c r="C4825" s="10" t="s">
        <v>66</v>
      </c>
      <c r="D4825" s="10" t="s">
        <v>71</v>
      </c>
      <c r="E4825" s="13">
        <v>8.0</v>
      </c>
      <c r="F4825" s="13">
        <v>10.0</v>
      </c>
    </row>
    <row r="4826">
      <c r="A4826" s="10" t="s">
        <v>1396</v>
      </c>
      <c r="B4826" s="19">
        <v>0.07034722222222223</v>
      </c>
      <c r="C4826" s="10" t="s">
        <v>964</v>
      </c>
      <c r="D4826" s="10" t="s">
        <v>120</v>
      </c>
      <c r="E4826" s="13">
        <v>14.0</v>
      </c>
      <c r="F4826" s="16"/>
      <c r="H4826" s="10" t="s">
        <v>1400</v>
      </c>
      <c r="J4826" s="10" t="s">
        <v>1194</v>
      </c>
    </row>
    <row r="4827">
      <c r="A4827" s="10" t="s">
        <v>1396</v>
      </c>
      <c r="B4827" s="19">
        <v>0.07284722222222222</v>
      </c>
      <c r="C4827" s="10" t="s">
        <v>74</v>
      </c>
      <c r="D4827" s="10" t="s">
        <v>83</v>
      </c>
      <c r="E4827" s="13">
        <v>20.0</v>
      </c>
      <c r="F4827" s="13">
        <v>11.0</v>
      </c>
    </row>
    <row r="4828">
      <c r="A4828" s="10" t="s">
        <v>1396</v>
      </c>
      <c r="B4828" s="19">
        <v>0.07350694444444444</v>
      </c>
      <c r="C4828" s="10" t="s">
        <v>74</v>
      </c>
      <c r="D4828" s="10" t="s">
        <v>217</v>
      </c>
      <c r="E4828" s="13">
        <v>28.0</v>
      </c>
      <c r="F4828" s="13">
        <v>18.0</v>
      </c>
    </row>
    <row r="4829">
      <c r="A4829" s="10" t="s">
        <v>1396</v>
      </c>
      <c r="B4829" s="19">
        <v>0.07413194444444444</v>
      </c>
      <c r="C4829" s="10" t="s">
        <v>74</v>
      </c>
      <c r="D4829" s="10" t="s">
        <v>217</v>
      </c>
      <c r="E4829" s="13">
        <v>27.0</v>
      </c>
      <c r="F4829" s="13">
        <v>17.0</v>
      </c>
    </row>
    <row r="4830">
      <c r="A4830" s="10" t="s">
        <v>1396</v>
      </c>
      <c r="B4830" s="19">
        <v>0.08043981481481481</v>
      </c>
      <c r="C4830" s="10" t="s">
        <v>74</v>
      </c>
      <c r="D4830" s="10" t="s">
        <v>80</v>
      </c>
      <c r="E4830" s="13">
        <v>10.0</v>
      </c>
      <c r="F4830" s="13">
        <v>13.0</v>
      </c>
    </row>
    <row r="4831">
      <c r="A4831" s="10" t="s">
        <v>1396</v>
      </c>
      <c r="B4831" s="19">
        <v>0.08219907407407408</v>
      </c>
      <c r="C4831" s="10" t="s">
        <v>70</v>
      </c>
      <c r="D4831" s="10" t="s">
        <v>73</v>
      </c>
      <c r="E4831" s="13" t="s">
        <v>88</v>
      </c>
      <c r="F4831" s="13">
        <v>1.0</v>
      </c>
    </row>
    <row r="4832">
      <c r="A4832" s="10" t="s">
        <v>1396</v>
      </c>
      <c r="B4832" s="19">
        <v>0.08292824074074075</v>
      </c>
      <c r="C4832" s="10" t="s">
        <v>964</v>
      </c>
      <c r="D4832" s="10" t="s">
        <v>120</v>
      </c>
      <c r="E4832" s="13">
        <v>13.0</v>
      </c>
      <c r="F4832" s="16"/>
      <c r="H4832" s="10" t="s">
        <v>1401</v>
      </c>
      <c r="J4832" s="10" t="s">
        <v>1142</v>
      </c>
    </row>
    <row r="4833">
      <c r="A4833" s="10" t="s">
        <v>1396</v>
      </c>
      <c r="B4833" s="19">
        <v>0.09886574074074074</v>
      </c>
      <c r="C4833" s="10" t="s">
        <v>964</v>
      </c>
      <c r="D4833" s="10" t="s">
        <v>67</v>
      </c>
      <c r="E4833" s="13">
        <v>15.0</v>
      </c>
      <c r="F4833" s="13">
        <v>7.0</v>
      </c>
    </row>
    <row r="4834">
      <c r="A4834" s="10" t="s">
        <v>1396</v>
      </c>
      <c r="B4834" s="19">
        <v>0.10428240740740741</v>
      </c>
      <c r="C4834" s="10" t="s">
        <v>82</v>
      </c>
      <c r="D4834" s="10" t="s">
        <v>67</v>
      </c>
      <c r="E4834" s="13">
        <v>22.0</v>
      </c>
      <c r="F4834" s="13">
        <v>14.0</v>
      </c>
    </row>
    <row r="4835">
      <c r="A4835" s="10" t="s">
        <v>1396</v>
      </c>
      <c r="B4835" s="19">
        <v>0.11774305555555556</v>
      </c>
      <c r="C4835" s="10" t="s">
        <v>74</v>
      </c>
      <c r="D4835" s="10" t="s">
        <v>73</v>
      </c>
      <c r="E4835" s="13" t="s">
        <v>88</v>
      </c>
      <c r="F4835" s="13">
        <v>1.0</v>
      </c>
    </row>
    <row r="4836">
      <c r="A4836" s="10" t="s">
        <v>1396</v>
      </c>
      <c r="B4836" s="19">
        <v>0.11832175925925927</v>
      </c>
      <c r="C4836" s="10" t="s">
        <v>74</v>
      </c>
      <c r="D4836" s="10" t="s">
        <v>129</v>
      </c>
      <c r="E4836" s="13">
        <v>15.0</v>
      </c>
      <c r="F4836" s="13">
        <v>11.0</v>
      </c>
    </row>
    <row r="4837">
      <c r="A4837" s="10" t="s">
        <v>1396</v>
      </c>
      <c r="B4837" s="19">
        <v>0.11943287037037037</v>
      </c>
      <c r="C4837" s="10" t="s">
        <v>69</v>
      </c>
      <c r="D4837" s="10" t="s">
        <v>67</v>
      </c>
      <c r="E4837" s="13" t="s">
        <v>68</v>
      </c>
      <c r="F4837" s="13">
        <v>20.0</v>
      </c>
    </row>
    <row r="4838">
      <c r="A4838" s="10" t="s">
        <v>1396</v>
      </c>
      <c r="B4838" s="19">
        <v>0.11951388888888889</v>
      </c>
      <c r="C4838" s="10" t="s">
        <v>964</v>
      </c>
      <c r="D4838" s="10" t="s">
        <v>67</v>
      </c>
      <c r="E4838" s="13">
        <v>14.0</v>
      </c>
      <c r="F4838" s="13">
        <v>6.0</v>
      </c>
    </row>
    <row r="4839">
      <c r="A4839" s="10" t="s">
        <v>1396</v>
      </c>
      <c r="B4839" s="19">
        <v>0.11953703703703704</v>
      </c>
      <c r="C4839" s="10" t="s">
        <v>74</v>
      </c>
      <c r="D4839" s="10" t="s">
        <v>67</v>
      </c>
      <c r="E4839" s="13">
        <v>19.0</v>
      </c>
      <c r="F4839" s="13">
        <v>19.0</v>
      </c>
    </row>
    <row r="4840">
      <c r="A4840" s="10" t="s">
        <v>1396</v>
      </c>
      <c r="B4840" s="19">
        <v>0.11956018518518519</v>
      </c>
      <c r="C4840" s="10" t="s">
        <v>82</v>
      </c>
      <c r="D4840" s="10" t="s">
        <v>67</v>
      </c>
      <c r="E4840" s="13">
        <v>14.0</v>
      </c>
      <c r="F4840" s="13">
        <v>11.0</v>
      </c>
    </row>
    <row r="4841">
      <c r="A4841" s="10" t="s">
        <v>1396</v>
      </c>
      <c r="B4841" s="19">
        <v>0.11957175925925925</v>
      </c>
      <c r="C4841" s="10" t="s">
        <v>70</v>
      </c>
      <c r="D4841" s="10" t="s">
        <v>67</v>
      </c>
      <c r="E4841" s="13">
        <v>20.0</v>
      </c>
      <c r="F4841" s="13">
        <v>17.0</v>
      </c>
    </row>
    <row r="4842">
      <c r="A4842" s="10" t="s">
        <v>1396</v>
      </c>
      <c r="B4842" s="19">
        <v>0.11962962962962963</v>
      </c>
      <c r="C4842" s="10" t="s">
        <v>84</v>
      </c>
      <c r="D4842" s="10" t="s">
        <v>67</v>
      </c>
      <c r="E4842" s="13">
        <v>19.0</v>
      </c>
      <c r="F4842" s="13">
        <v>17.0</v>
      </c>
    </row>
    <row r="4843">
      <c r="A4843" s="10" t="s">
        <v>1396</v>
      </c>
      <c r="B4843" s="19">
        <v>0.11965277777777777</v>
      </c>
      <c r="C4843" s="10" t="s">
        <v>66</v>
      </c>
      <c r="D4843" s="10" t="s">
        <v>67</v>
      </c>
      <c r="E4843" s="13">
        <v>10.0</v>
      </c>
      <c r="F4843" s="13">
        <v>9.0</v>
      </c>
    </row>
    <row r="4844">
      <c r="A4844" s="10" t="s">
        <v>1396</v>
      </c>
      <c r="B4844" s="19">
        <v>0.12075231481481481</v>
      </c>
      <c r="C4844" s="10" t="s">
        <v>66</v>
      </c>
      <c r="D4844" s="10" t="s">
        <v>365</v>
      </c>
      <c r="E4844" s="13">
        <v>17.0</v>
      </c>
      <c r="F4844" s="13">
        <v>15.0</v>
      </c>
    </row>
    <row r="4845">
      <c r="A4845" s="10" t="s">
        <v>1396</v>
      </c>
      <c r="B4845" s="19">
        <v>0.12081018518518519</v>
      </c>
      <c r="C4845" s="10" t="s">
        <v>82</v>
      </c>
      <c r="D4845" s="10" t="s">
        <v>365</v>
      </c>
      <c r="E4845" s="13">
        <v>25.0</v>
      </c>
      <c r="F4845" s="13">
        <v>17.0</v>
      </c>
    </row>
    <row r="4846">
      <c r="A4846" s="10" t="s">
        <v>1396</v>
      </c>
      <c r="B4846" s="19">
        <v>0.1208449074074074</v>
      </c>
      <c r="C4846" s="10" t="s">
        <v>70</v>
      </c>
      <c r="D4846" s="10" t="s">
        <v>365</v>
      </c>
      <c r="E4846" s="13">
        <v>11.0</v>
      </c>
      <c r="F4846" s="13">
        <v>5.0</v>
      </c>
    </row>
    <row r="4847">
      <c r="A4847" s="10" t="s">
        <v>1396</v>
      </c>
      <c r="B4847" s="19">
        <v>0.13407407407407407</v>
      </c>
      <c r="C4847" s="10" t="s">
        <v>66</v>
      </c>
      <c r="D4847" s="10" t="s">
        <v>67</v>
      </c>
      <c r="E4847" s="13">
        <v>9.0</v>
      </c>
      <c r="F4847" s="13">
        <v>8.0</v>
      </c>
    </row>
    <row r="4848">
      <c r="A4848" s="10" t="s">
        <v>1396</v>
      </c>
      <c r="B4848" s="19">
        <v>0.14148148148148149</v>
      </c>
      <c r="C4848" s="10" t="s">
        <v>66</v>
      </c>
      <c r="D4848" s="10" t="s">
        <v>67</v>
      </c>
      <c r="E4848" s="13">
        <v>17.0</v>
      </c>
      <c r="F4848" s="13">
        <v>16.0</v>
      </c>
    </row>
    <row r="4849">
      <c r="A4849" s="10" t="s">
        <v>1402</v>
      </c>
      <c r="B4849" s="19">
        <v>0.017291666666666667</v>
      </c>
      <c r="C4849" s="10" t="s">
        <v>964</v>
      </c>
      <c r="D4849" s="10" t="s">
        <v>71</v>
      </c>
      <c r="E4849" s="13">
        <v>26.0</v>
      </c>
      <c r="F4849" s="13">
        <v>18.0</v>
      </c>
    </row>
    <row r="4850">
      <c r="A4850" s="10" t="s">
        <v>1402</v>
      </c>
      <c r="B4850" s="19">
        <v>0.02141203703703704</v>
      </c>
      <c r="C4850" s="10" t="s">
        <v>82</v>
      </c>
      <c r="D4850" s="10" t="s">
        <v>80</v>
      </c>
      <c r="E4850" s="13">
        <v>17.0</v>
      </c>
      <c r="F4850" s="13">
        <v>11.0</v>
      </c>
    </row>
    <row r="4851">
      <c r="A4851" s="10" t="s">
        <v>1402</v>
      </c>
      <c r="B4851" s="19">
        <v>0.02340277777777778</v>
      </c>
      <c r="C4851" s="10" t="s">
        <v>69</v>
      </c>
      <c r="D4851" s="10" t="s">
        <v>93</v>
      </c>
      <c r="E4851" s="13">
        <v>15.0</v>
      </c>
      <c r="F4851" s="13">
        <v>9.0</v>
      </c>
      <c r="H4851" s="10" t="s">
        <v>1403</v>
      </c>
      <c r="J4851" s="10" t="s">
        <v>99</v>
      </c>
    </row>
    <row r="4852">
      <c r="A4852" s="10" t="s">
        <v>1402</v>
      </c>
      <c r="B4852" s="19">
        <v>0.023703703703703703</v>
      </c>
      <c r="C4852" s="10" t="s">
        <v>69</v>
      </c>
      <c r="D4852" s="10" t="s">
        <v>87</v>
      </c>
      <c r="E4852" s="13">
        <v>16.0</v>
      </c>
      <c r="F4852" s="13">
        <v>12.0</v>
      </c>
    </row>
    <row r="4853">
      <c r="A4853" s="10" t="s">
        <v>1402</v>
      </c>
      <c r="B4853" s="19">
        <v>0.024050925925925927</v>
      </c>
      <c r="C4853" s="10" t="s">
        <v>69</v>
      </c>
      <c r="D4853" s="10" t="s">
        <v>79</v>
      </c>
      <c r="E4853" s="13">
        <v>16.0</v>
      </c>
      <c r="F4853" s="13">
        <v>13.0</v>
      </c>
    </row>
    <row r="4854">
      <c r="A4854" s="10" t="s">
        <v>1402</v>
      </c>
      <c r="B4854" s="19">
        <v>0.024872685185185185</v>
      </c>
      <c r="C4854" s="10" t="s">
        <v>69</v>
      </c>
      <c r="D4854" s="10" t="s">
        <v>93</v>
      </c>
      <c r="E4854" s="13" t="s">
        <v>88</v>
      </c>
      <c r="F4854" s="13">
        <v>1.0</v>
      </c>
      <c r="J4854" s="10" t="s">
        <v>99</v>
      </c>
    </row>
    <row r="4855">
      <c r="A4855" s="10" t="s">
        <v>1402</v>
      </c>
      <c r="B4855" s="19">
        <v>0.025578703703703704</v>
      </c>
      <c r="C4855" s="10" t="s">
        <v>69</v>
      </c>
      <c r="D4855" s="10" t="s">
        <v>93</v>
      </c>
      <c r="E4855" s="13">
        <v>23.0</v>
      </c>
      <c r="F4855" s="13">
        <v>17.0</v>
      </c>
      <c r="H4855" s="10" t="s">
        <v>1403</v>
      </c>
      <c r="J4855" s="10" t="s">
        <v>99</v>
      </c>
    </row>
    <row r="4856">
      <c r="A4856" s="10" t="s">
        <v>1402</v>
      </c>
      <c r="B4856" s="19">
        <v>0.025949074074074076</v>
      </c>
      <c r="C4856" s="10" t="s">
        <v>69</v>
      </c>
      <c r="D4856" s="10" t="s">
        <v>93</v>
      </c>
      <c r="E4856" s="13">
        <v>16.0</v>
      </c>
      <c r="F4856" s="13">
        <v>10.0</v>
      </c>
      <c r="J4856" s="10" t="s">
        <v>1404</v>
      </c>
    </row>
    <row r="4857">
      <c r="A4857" s="10" t="s">
        <v>1402</v>
      </c>
      <c r="B4857" s="19">
        <v>0.026111111111111113</v>
      </c>
      <c r="C4857" s="10" t="s">
        <v>69</v>
      </c>
      <c r="D4857" s="10" t="s">
        <v>79</v>
      </c>
      <c r="E4857" s="13">
        <v>5.0</v>
      </c>
      <c r="F4857" s="13">
        <v>2.0</v>
      </c>
    </row>
    <row r="4858">
      <c r="A4858" s="10" t="s">
        <v>1402</v>
      </c>
      <c r="B4858" s="19">
        <v>0.026643518518518518</v>
      </c>
      <c r="C4858" s="10" t="s">
        <v>69</v>
      </c>
      <c r="D4858" s="10" t="s">
        <v>93</v>
      </c>
      <c r="E4858" s="13">
        <v>19.0</v>
      </c>
      <c r="F4858" s="13">
        <v>13.0</v>
      </c>
      <c r="H4858" s="10" t="s">
        <v>1403</v>
      </c>
      <c r="J4858" s="10" t="s">
        <v>99</v>
      </c>
    </row>
    <row r="4859">
      <c r="A4859" s="10" t="s">
        <v>1402</v>
      </c>
      <c r="B4859" s="19">
        <v>0.02693287037037037</v>
      </c>
      <c r="C4859" s="10" t="s">
        <v>69</v>
      </c>
      <c r="D4859" s="10" t="s">
        <v>79</v>
      </c>
      <c r="E4859" s="13">
        <v>6.0</v>
      </c>
      <c r="F4859" s="13">
        <v>3.0</v>
      </c>
    </row>
    <row r="4860">
      <c r="A4860" s="10" t="s">
        <v>1402</v>
      </c>
      <c r="B4860" s="19">
        <v>0.027349537037037037</v>
      </c>
      <c r="C4860" s="10" t="s">
        <v>69</v>
      </c>
      <c r="D4860" s="10" t="s">
        <v>93</v>
      </c>
      <c r="E4860" s="13">
        <v>13.0</v>
      </c>
      <c r="F4860" s="13">
        <v>7.0</v>
      </c>
      <c r="J4860" s="10" t="s">
        <v>99</v>
      </c>
    </row>
    <row r="4861">
      <c r="A4861" s="10" t="s">
        <v>1402</v>
      </c>
      <c r="B4861" s="19">
        <v>0.02792824074074074</v>
      </c>
      <c r="C4861" s="10" t="s">
        <v>69</v>
      </c>
      <c r="D4861" s="10" t="s">
        <v>93</v>
      </c>
      <c r="E4861" s="13">
        <v>16.0</v>
      </c>
      <c r="F4861" s="13">
        <v>10.0</v>
      </c>
      <c r="H4861" s="10" t="s">
        <v>1403</v>
      </c>
      <c r="J4861" s="10" t="s">
        <v>99</v>
      </c>
    </row>
    <row r="4862">
      <c r="A4862" s="10" t="s">
        <v>1402</v>
      </c>
      <c r="B4862" s="19">
        <v>0.02877314814814815</v>
      </c>
      <c r="C4862" s="10" t="s">
        <v>69</v>
      </c>
      <c r="D4862" s="10" t="s">
        <v>120</v>
      </c>
      <c r="E4862" s="13">
        <v>6.0</v>
      </c>
      <c r="F4862" s="16"/>
      <c r="J4862" s="10" t="s">
        <v>1405</v>
      </c>
    </row>
    <row r="4863">
      <c r="A4863" s="10" t="s">
        <v>1402</v>
      </c>
      <c r="B4863" s="19">
        <v>0.029016203703703704</v>
      </c>
      <c r="C4863" s="10" t="s">
        <v>69</v>
      </c>
      <c r="D4863" s="10" t="s">
        <v>127</v>
      </c>
      <c r="E4863" s="13">
        <v>21.0</v>
      </c>
      <c r="F4863" s="13">
        <v>17.0</v>
      </c>
    </row>
    <row r="4864">
      <c r="A4864" s="10" t="s">
        <v>1402</v>
      </c>
      <c r="B4864" s="19">
        <v>0.03710648148148148</v>
      </c>
      <c r="C4864" s="10" t="s">
        <v>66</v>
      </c>
      <c r="D4864" s="10" t="s">
        <v>365</v>
      </c>
      <c r="E4864" s="13">
        <v>17.0</v>
      </c>
      <c r="F4864" s="13">
        <v>15.0</v>
      </c>
    </row>
    <row r="4865">
      <c r="A4865" s="10" t="s">
        <v>1402</v>
      </c>
      <c r="B4865" s="19">
        <v>0.03726851851851852</v>
      </c>
      <c r="C4865" s="10" t="s">
        <v>69</v>
      </c>
      <c r="D4865" s="10" t="s">
        <v>365</v>
      </c>
      <c r="E4865" s="13">
        <v>19.0</v>
      </c>
      <c r="F4865" s="13">
        <v>18.0</v>
      </c>
    </row>
    <row r="4866">
      <c r="A4866" s="10" t="s">
        <v>1402</v>
      </c>
      <c r="B4866" s="19">
        <v>0.03726851851851852</v>
      </c>
      <c r="C4866" s="10" t="s">
        <v>82</v>
      </c>
      <c r="D4866" s="10" t="s">
        <v>365</v>
      </c>
      <c r="E4866" s="13" t="s">
        <v>75</v>
      </c>
      <c r="F4866" s="13" t="s">
        <v>75</v>
      </c>
      <c r="J4866" s="10" t="s">
        <v>160</v>
      </c>
    </row>
    <row r="4867">
      <c r="A4867" s="10" t="s">
        <v>1402</v>
      </c>
      <c r="B4867" s="19">
        <v>0.03726851851851852</v>
      </c>
      <c r="C4867" s="10" t="s">
        <v>82</v>
      </c>
      <c r="D4867" s="10" t="s">
        <v>365</v>
      </c>
      <c r="E4867" s="13">
        <v>13.0</v>
      </c>
      <c r="F4867" s="13">
        <v>5.0</v>
      </c>
      <c r="J4867" s="10" t="s">
        <v>161</v>
      </c>
    </row>
    <row r="4868">
      <c r="A4868" s="10" t="s">
        <v>1402</v>
      </c>
      <c r="B4868" s="19">
        <v>0.042986111111111114</v>
      </c>
      <c r="C4868" s="10" t="s">
        <v>69</v>
      </c>
      <c r="D4868" s="10" t="s">
        <v>67</v>
      </c>
      <c r="E4868" s="13">
        <v>15.0</v>
      </c>
      <c r="F4868" s="13">
        <v>11.0</v>
      </c>
    </row>
    <row r="4869">
      <c r="A4869" s="10" t="s">
        <v>1402</v>
      </c>
      <c r="B4869" s="19">
        <v>0.042986111111111114</v>
      </c>
      <c r="C4869" s="10" t="s">
        <v>964</v>
      </c>
      <c r="D4869" s="10" t="s">
        <v>67</v>
      </c>
      <c r="E4869" s="13">
        <v>11.0</v>
      </c>
      <c r="F4869" s="13">
        <v>3.0</v>
      </c>
    </row>
    <row r="4870">
      <c r="A4870" s="10" t="s">
        <v>1402</v>
      </c>
      <c r="B4870" s="19">
        <v>0.0518287037037037</v>
      </c>
      <c r="C4870" s="10" t="s">
        <v>82</v>
      </c>
      <c r="D4870" s="10" t="s">
        <v>67</v>
      </c>
      <c r="E4870" s="13">
        <v>11.0</v>
      </c>
      <c r="F4870" s="13">
        <v>8.0</v>
      </c>
    </row>
    <row r="4871">
      <c r="A4871" s="10" t="s">
        <v>1402</v>
      </c>
      <c r="B4871" s="19">
        <v>0.06166666666666667</v>
      </c>
      <c r="C4871" s="10" t="s">
        <v>69</v>
      </c>
      <c r="D4871" s="10" t="s">
        <v>155</v>
      </c>
      <c r="E4871" s="13" t="s">
        <v>75</v>
      </c>
      <c r="F4871" s="13" t="s">
        <v>75</v>
      </c>
      <c r="J4871" s="10" t="s">
        <v>1406</v>
      </c>
    </row>
    <row r="4872">
      <c r="A4872" s="10" t="s">
        <v>1402</v>
      </c>
      <c r="B4872" s="19">
        <v>0.06483796296296296</v>
      </c>
      <c r="C4872" s="10" t="s">
        <v>69</v>
      </c>
      <c r="D4872" s="10" t="s">
        <v>67</v>
      </c>
      <c r="E4872" s="13">
        <v>19.0</v>
      </c>
      <c r="F4872" s="13">
        <v>15.0</v>
      </c>
    </row>
    <row r="4873">
      <c r="A4873" s="10" t="s">
        <v>1402</v>
      </c>
      <c r="B4873" s="19">
        <v>0.06483796296296296</v>
      </c>
      <c r="C4873" s="10" t="s">
        <v>70</v>
      </c>
      <c r="D4873" s="10" t="s">
        <v>67</v>
      </c>
      <c r="E4873" s="13">
        <v>21.0</v>
      </c>
      <c r="F4873" s="13">
        <v>18.0</v>
      </c>
    </row>
    <row r="4874">
      <c r="A4874" s="10" t="s">
        <v>1402</v>
      </c>
      <c r="B4874" s="19">
        <v>0.06483796296296296</v>
      </c>
      <c r="C4874" s="10" t="s">
        <v>964</v>
      </c>
      <c r="D4874" s="10" t="s">
        <v>67</v>
      </c>
      <c r="E4874" s="13">
        <v>26.0</v>
      </c>
      <c r="F4874" s="13">
        <v>18.0</v>
      </c>
    </row>
    <row r="4875">
      <c r="A4875" s="10" t="s">
        <v>1402</v>
      </c>
      <c r="B4875" s="19">
        <v>0.06582175925925926</v>
      </c>
      <c r="C4875" s="10" t="s">
        <v>66</v>
      </c>
      <c r="D4875" s="10" t="s">
        <v>365</v>
      </c>
      <c r="E4875" s="13">
        <v>19.0</v>
      </c>
      <c r="F4875" s="13">
        <v>17.0</v>
      </c>
    </row>
    <row r="4876">
      <c r="A4876" s="10" t="s">
        <v>1402</v>
      </c>
      <c r="B4876" s="19">
        <v>0.06585648148148149</v>
      </c>
      <c r="C4876" s="10" t="s">
        <v>82</v>
      </c>
      <c r="D4876" s="10" t="s">
        <v>365</v>
      </c>
      <c r="E4876" s="13">
        <v>12.0</v>
      </c>
      <c r="F4876" s="13">
        <v>4.0</v>
      </c>
    </row>
    <row r="4877">
      <c r="A4877" s="10" t="s">
        <v>1402</v>
      </c>
      <c r="B4877" s="19">
        <v>0.0753125</v>
      </c>
      <c r="C4877" s="10" t="s">
        <v>66</v>
      </c>
      <c r="D4877" s="10" t="s">
        <v>76</v>
      </c>
      <c r="E4877" s="13" t="s">
        <v>88</v>
      </c>
      <c r="F4877" s="13">
        <v>1.0</v>
      </c>
      <c r="J4877" s="10" t="s">
        <v>1407</v>
      </c>
    </row>
    <row r="4878">
      <c r="A4878" s="10" t="s">
        <v>1402</v>
      </c>
      <c r="B4878" s="19">
        <v>0.08166666666666667</v>
      </c>
      <c r="C4878" s="10" t="s">
        <v>70</v>
      </c>
      <c r="D4878" s="10" t="s">
        <v>67</v>
      </c>
      <c r="E4878" s="13">
        <v>13.0</v>
      </c>
      <c r="F4878" s="13">
        <v>10.0</v>
      </c>
    </row>
    <row r="4879">
      <c r="A4879" s="10" t="s">
        <v>1402</v>
      </c>
      <c r="B4879" s="19">
        <v>0.08768518518518519</v>
      </c>
      <c r="C4879" s="10" t="s">
        <v>66</v>
      </c>
      <c r="D4879" s="10" t="s">
        <v>67</v>
      </c>
      <c r="E4879" s="13">
        <v>11.0</v>
      </c>
      <c r="F4879" s="13">
        <v>10.0</v>
      </c>
    </row>
    <row r="4880">
      <c r="A4880" s="10" t="s">
        <v>1402</v>
      </c>
      <c r="B4880" s="19">
        <v>0.0878587962962963</v>
      </c>
      <c r="C4880" s="10" t="s">
        <v>66</v>
      </c>
      <c r="D4880" s="10" t="s">
        <v>67</v>
      </c>
      <c r="E4880" s="13">
        <v>3.0</v>
      </c>
      <c r="F4880" s="13">
        <v>2.0</v>
      </c>
    </row>
    <row r="4881">
      <c r="A4881" s="10" t="s">
        <v>1402</v>
      </c>
      <c r="B4881" s="19">
        <v>0.08855324074074074</v>
      </c>
      <c r="C4881" s="10" t="s">
        <v>66</v>
      </c>
      <c r="D4881" s="10" t="s">
        <v>67</v>
      </c>
      <c r="E4881" s="13">
        <v>3.0</v>
      </c>
      <c r="F4881" s="13">
        <v>2.0</v>
      </c>
    </row>
    <row r="4882">
      <c r="A4882" s="10" t="s">
        <v>1402</v>
      </c>
      <c r="B4882" s="19">
        <v>0.0928587962962963</v>
      </c>
      <c r="C4882" s="10" t="s">
        <v>69</v>
      </c>
      <c r="D4882" s="10" t="s">
        <v>125</v>
      </c>
      <c r="E4882" s="13" t="s">
        <v>68</v>
      </c>
      <c r="F4882" s="13">
        <v>20.0</v>
      </c>
      <c r="J4882" s="10" t="s">
        <v>966</v>
      </c>
    </row>
    <row r="4883">
      <c r="A4883" s="10" t="s">
        <v>1402</v>
      </c>
      <c r="B4883" s="19">
        <v>0.09289351851851851</v>
      </c>
      <c r="C4883" s="10" t="s">
        <v>74</v>
      </c>
      <c r="D4883" s="10" t="s">
        <v>125</v>
      </c>
      <c r="E4883" s="13">
        <v>28.0</v>
      </c>
      <c r="F4883" s="13">
        <v>8.0</v>
      </c>
      <c r="J4883" s="10" t="s">
        <v>966</v>
      </c>
    </row>
    <row r="4884">
      <c r="A4884" s="10" t="s">
        <v>1402</v>
      </c>
      <c r="B4884" s="19">
        <v>0.09391203703703704</v>
      </c>
      <c r="C4884" s="10" t="s">
        <v>157</v>
      </c>
      <c r="D4884" s="10" t="s">
        <v>67</v>
      </c>
      <c r="E4884" s="13">
        <v>6.0</v>
      </c>
      <c r="F4884" s="13">
        <v>3.0</v>
      </c>
      <c r="J4884" s="10" t="s">
        <v>161</v>
      </c>
    </row>
    <row r="4885">
      <c r="A4885" s="10" t="s">
        <v>1402</v>
      </c>
      <c r="B4885" s="19">
        <v>0.09391203703703704</v>
      </c>
      <c r="C4885" s="10" t="s">
        <v>157</v>
      </c>
      <c r="D4885" s="10" t="s">
        <v>67</v>
      </c>
      <c r="E4885" s="13" t="s">
        <v>75</v>
      </c>
      <c r="F4885" s="13" t="s">
        <v>75</v>
      </c>
      <c r="J4885" s="10" t="s">
        <v>160</v>
      </c>
    </row>
    <row r="4886">
      <c r="A4886" s="10" t="s">
        <v>1402</v>
      </c>
      <c r="B4886" s="19">
        <v>0.09487268518518518</v>
      </c>
      <c r="C4886" s="10" t="s">
        <v>74</v>
      </c>
      <c r="D4886" s="10" t="s">
        <v>83</v>
      </c>
      <c r="E4886" s="13">
        <v>19.0</v>
      </c>
      <c r="F4886" s="13">
        <v>10.0</v>
      </c>
    </row>
    <row r="4887">
      <c r="A4887" s="10" t="s">
        <v>1402</v>
      </c>
      <c r="B4887" s="19">
        <v>0.09490740740740741</v>
      </c>
      <c r="C4887" s="10" t="s">
        <v>69</v>
      </c>
      <c r="D4887" s="10" t="s">
        <v>83</v>
      </c>
      <c r="E4887" s="13">
        <v>9.0</v>
      </c>
      <c r="F4887" s="13">
        <v>8.0</v>
      </c>
    </row>
    <row r="4888">
      <c r="A4888" s="10" t="s">
        <v>1402</v>
      </c>
      <c r="B4888" s="19">
        <v>0.09655092592592593</v>
      </c>
      <c r="C4888" s="10" t="s">
        <v>74</v>
      </c>
      <c r="D4888" s="10" t="s">
        <v>83</v>
      </c>
      <c r="E4888" s="13">
        <v>12.0</v>
      </c>
      <c r="F4888" s="13">
        <v>3.0</v>
      </c>
    </row>
    <row r="4889">
      <c r="A4889" s="10" t="s">
        <v>1402</v>
      </c>
      <c r="B4889" s="19">
        <v>0.09745370370370371</v>
      </c>
      <c r="C4889" s="10" t="s">
        <v>74</v>
      </c>
      <c r="D4889" s="10" t="s">
        <v>217</v>
      </c>
      <c r="E4889" s="13">
        <v>15.0</v>
      </c>
      <c r="F4889" s="13">
        <v>5.0</v>
      </c>
    </row>
    <row r="4890">
      <c r="A4890" s="10" t="s">
        <v>1402</v>
      </c>
      <c r="B4890" s="19">
        <v>0.09766203703703703</v>
      </c>
      <c r="C4890" s="10" t="s">
        <v>69</v>
      </c>
      <c r="D4890" s="10" t="s">
        <v>209</v>
      </c>
      <c r="E4890" s="13">
        <v>18.0</v>
      </c>
      <c r="F4890" s="13">
        <v>15.0</v>
      </c>
    </row>
    <row r="4891">
      <c r="A4891" s="10" t="s">
        <v>1402</v>
      </c>
      <c r="B4891" s="19">
        <v>0.09993055555555555</v>
      </c>
      <c r="C4891" s="10" t="s">
        <v>74</v>
      </c>
      <c r="D4891" s="10" t="s">
        <v>125</v>
      </c>
      <c r="E4891" s="13">
        <v>33.0</v>
      </c>
      <c r="F4891" s="13">
        <v>13.0</v>
      </c>
      <c r="J4891" s="10" t="s">
        <v>966</v>
      </c>
    </row>
    <row r="4892">
      <c r="A4892" s="10" t="s">
        <v>1402</v>
      </c>
      <c r="B4892" s="19">
        <v>0.09996527777777778</v>
      </c>
      <c r="C4892" s="10" t="s">
        <v>69</v>
      </c>
      <c r="D4892" s="10" t="s">
        <v>125</v>
      </c>
      <c r="E4892" s="13">
        <v>18.0</v>
      </c>
      <c r="F4892" s="13">
        <v>14.0</v>
      </c>
      <c r="J4892" s="10" t="s">
        <v>966</v>
      </c>
    </row>
    <row r="4893">
      <c r="A4893" s="10" t="s">
        <v>1402</v>
      </c>
      <c r="B4893" s="19">
        <v>0.10177083333333334</v>
      </c>
      <c r="C4893" s="10" t="s">
        <v>74</v>
      </c>
      <c r="D4893" s="10" t="s">
        <v>81</v>
      </c>
      <c r="E4893" s="13" t="s">
        <v>88</v>
      </c>
      <c r="F4893" s="13">
        <v>1.0</v>
      </c>
      <c r="J4893" s="10" t="s">
        <v>1408</v>
      </c>
    </row>
    <row r="4894">
      <c r="A4894" s="10" t="s">
        <v>1402</v>
      </c>
      <c r="B4894" s="19">
        <v>0.10177083333333334</v>
      </c>
      <c r="C4894" s="10" t="s">
        <v>74</v>
      </c>
      <c r="D4894" s="10" t="s">
        <v>81</v>
      </c>
      <c r="E4894" s="13">
        <v>9.0</v>
      </c>
      <c r="F4894" s="13">
        <v>7.0</v>
      </c>
      <c r="J4894" s="10" t="s">
        <v>1409</v>
      </c>
    </row>
    <row r="4895">
      <c r="A4895" s="10" t="s">
        <v>1402</v>
      </c>
      <c r="B4895" s="19">
        <v>0.10280092592592592</v>
      </c>
      <c r="C4895" s="10" t="s">
        <v>74</v>
      </c>
      <c r="D4895" s="10" t="s">
        <v>166</v>
      </c>
      <c r="E4895" s="13">
        <v>11.0</v>
      </c>
      <c r="F4895" s="13">
        <v>11.0</v>
      </c>
    </row>
    <row r="4896">
      <c r="A4896" s="10" t="s">
        <v>1402</v>
      </c>
      <c r="B4896" s="19">
        <v>0.10373842592592593</v>
      </c>
      <c r="C4896" s="10" t="s">
        <v>74</v>
      </c>
      <c r="D4896" s="10" t="s">
        <v>166</v>
      </c>
      <c r="E4896" s="13">
        <v>19.0</v>
      </c>
      <c r="F4896" s="13">
        <v>19.0</v>
      </c>
    </row>
    <row r="4897">
      <c r="A4897" s="10" t="s">
        <v>1402</v>
      </c>
      <c r="B4897" s="19">
        <v>0.1053125</v>
      </c>
      <c r="C4897" s="10" t="s">
        <v>82</v>
      </c>
      <c r="D4897" s="10" t="s">
        <v>98</v>
      </c>
      <c r="E4897" s="13">
        <v>5.0</v>
      </c>
      <c r="F4897" s="13">
        <v>2.0</v>
      </c>
    </row>
    <row r="4898">
      <c r="A4898" s="10" t="s">
        <v>1402</v>
      </c>
      <c r="B4898" s="19">
        <v>0.10857638888888889</v>
      </c>
      <c r="C4898" s="10" t="s">
        <v>964</v>
      </c>
      <c r="D4898" s="10" t="s">
        <v>120</v>
      </c>
      <c r="E4898" s="13">
        <v>18.0</v>
      </c>
      <c r="F4898" s="16"/>
      <c r="J4898" s="10" t="s">
        <v>1410</v>
      </c>
    </row>
    <row r="4899">
      <c r="A4899" s="10" t="s">
        <v>1402</v>
      </c>
      <c r="B4899" s="19">
        <v>0.10945601851851852</v>
      </c>
      <c r="C4899" s="10" t="s">
        <v>74</v>
      </c>
      <c r="D4899" s="10" t="s">
        <v>209</v>
      </c>
      <c r="E4899" s="13">
        <v>19.0</v>
      </c>
      <c r="F4899" s="13">
        <v>19.0</v>
      </c>
    </row>
    <row r="4900">
      <c r="A4900" s="10" t="s">
        <v>1402</v>
      </c>
      <c r="B4900" s="19">
        <v>0.11059027777777777</v>
      </c>
      <c r="C4900" s="10" t="s">
        <v>74</v>
      </c>
      <c r="D4900" s="10" t="s">
        <v>67</v>
      </c>
      <c r="E4900" s="13" t="s">
        <v>75</v>
      </c>
      <c r="F4900" s="13" t="s">
        <v>75</v>
      </c>
      <c r="J4900" s="10" t="s">
        <v>85</v>
      </c>
    </row>
    <row r="4901">
      <c r="A4901" s="10" t="s">
        <v>1402</v>
      </c>
      <c r="B4901" s="19">
        <v>0.11059027777777777</v>
      </c>
      <c r="C4901" s="10" t="s">
        <v>74</v>
      </c>
      <c r="D4901" s="10" t="s">
        <v>67</v>
      </c>
      <c r="E4901" s="13">
        <v>19.0</v>
      </c>
      <c r="F4901" s="13">
        <v>19.0</v>
      </c>
      <c r="J4901" s="10" t="s">
        <v>86</v>
      </c>
    </row>
    <row r="4902">
      <c r="A4902" s="10" t="s">
        <v>1402</v>
      </c>
      <c r="B4902" s="19">
        <v>0.110625</v>
      </c>
      <c r="C4902" s="10" t="s">
        <v>69</v>
      </c>
      <c r="D4902" s="10" t="s">
        <v>67</v>
      </c>
      <c r="E4902" s="13" t="s">
        <v>75</v>
      </c>
      <c r="F4902" s="13" t="s">
        <v>75</v>
      </c>
      <c r="J4902" s="10" t="s">
        <v>85</v>
      </c>
    </row>
    <row r="4903">
      <c r="A4903" s="10" t="s">
        <v>1402</v>
      </c>
      <c r="B4903" s="19">
        <v>0.110625</v>
      </c>
      <c r="C4903" s="10" t="s">
        <v>69</v>
      </c>
      <c r="D4903" s="10" t="s">
        <v>67</v>
      </c>
      <c r="E4903" s="13">
        <v>22.0</v>
      </c>
      <c r="F4903" s="13">
        <v>18.0</v>
      </c>
      <c r="J4903" s="10" t="s">
        <v>86</v>
      </c>
    </row>
    <row r="4904">
      <c r="A4904" s="10" t="s">
        <v>1402</v>
      </c>
      <c r="B4904" s="19">
        <v>0.11246527777777778</v>
      </c>
      <c r="C4904" s="10" t="s">
        <v>74</v>
      </c>
      <c r="D4904" s="10" t="s">
        <v>125</v>
      </c>
      <c r="E4904" s="13">
        <v>36.0</v>
      </c>
      <c r="F4904" s="13">
        <v>16.0</v>
      </c>
      <c r="J4904" s="10" t="s">
        <v>966</v>
      </c>
    </row>
    <row r="4905">
      <c r="A4905" s="10" t="s">
        <v>1402</v>
      </c>
      <c r="B4905" s="19">
        <v>0.11253472222222222</v>
      </c>
      <c r="C4905" s="10" t="s">
        <v>69</v>
      </c>
      <c r="D4905" s="10" t="s">
        <v>125</v>
      </c>
      <c r="E4905" s="13">
        <v>21.0</v>
      </c>
      <c r="F4905" s="13">
        <v>7.0</v>
      </c>
      <c r="J4905" s="10" t="s">
        <v>966</v>
      </c>
    </row>
    <row r="4906">
      <c r="A4906" s="10" t="s">
        <v>1402</v>
      </c>
      <c r="B4906" s="19">
        <v>0.11412037037037037</v>
      </c>
      <c r="C4906" s="10" t="s">
        <v>74</v>
      </c>
      <c r="D4906" s="10" t="s">
        <v>79</v>
      </c>
      <c r="E4906" s="13">
        <v>14.0</v>
      </c>
      <c r="F4906" s="13">
        <v>14.0</v>
      </c>
      <c r="J4906" s="10" t="s">
        <v>274</v>
      </c>
    </row>
    <row r="4907">
      <c r="A4907" s="10" t="s">
        <v>1402</v>
      </c>
      <c r="B4907" s="19">
        <v>0.11412037037037037</v>
      </c>
      <c r="C4907" s="10" t="s">
        <v>69</v>
      </c>
      <c r="D4907" s="10" t="s">
        <v>79</v>
      </c>
      <c r="E4907" s="13">
        <v>19.0</v>
      </c>
      <c r="F4907" s="13">
        <v>16.0</v>
      </c>
    </row>
    <row r="4908">
      <c r="A4908" s="10" t="s">
        <v>1402</v>
      </c>
      <c r="B4908" s="19">
        <v>0.11459490740740741</v>
      </c>
      <c r="C4908" s="10" t="s">
        <v>69</v>
      </c>
      <c r="D4908" s="10" t="s">
        <v>125</v>
      </c>
      <c r="E4908" s="13" t="s">
        <v>68</v>
      </c>
      <c r="F4908" s="13">
        <v>20.0</v>
      </c>
      <c r="J4908" s="10" t="s">
        <v>966</v>
      </c>
    </row>
    <row r="4909">
      <c r="A4909" s="10" t="s">
        <v>1402</v>
      </c>
      <c r="B4909" s="19">
        <v>0.11460648148148148</v>
      </c>
      <c r="C4909" s="10" t="s">
        <v>74</v>
      </c>
      <c r="D4909" s="10" t="s">
        <v>125</v>
      </c>
      <c r="E4909" s="13">
        <v>38.0</v>
      </c>
      <c r="F4909" s="13">
        <v>18.0</v>
      </c>
      <c r="J4909" s="10" t="s">
        <v>966</v>
      </c>
    </row>
    <row r="4910">
      <c r="A4910" s="10" t="s">
        <v>1402</v>
      </c>
      <c r="B4910" s="19">
        <v>0.11645833333333333</v>
      </c>
      <c r="C4910" s="10" t="s">
        <v>82</v>
      </c>
      <c r="D4910" s="10" t="s">
        <v>67</v>
      </c>
      <c r="E4910" s="13">
        <v>12.0</v>
      </c>
      <c r="F4910" s="13">
        <v>9.0</v>
      </c>
    </row>
    <row r="4911">
      <c r="A4911" s="10" t="s">
        <v>1402</v>
      </c>
      <c r="B4911" s="19">
        <v>0.11694444444444445</v>
      </c>
      <c r="C4911" s="10" t="s">
        <v>70</v>
      </c>
      <c r="D4911" s="10" t="s">
        <v>210</v>
      </c>
      <c r="E4911" s="13">
        <v>9.0</v>
      </c>
      <c r="F4911" s="13">
        <v>8.0</v>
      </c>
    </row>
    <row r="4912">
      <c r="A4912" s="10" t="s">
        <v>1402</v>
      </c>
      <c r="B4912" s="19">
        <v>0.12118055555555556</v>
      </c>
      <c r="C4912" s="10" t="s">
        <v>964</v>
      </c>
      <c r="D4912" s="10" t="s">
        <v>67</v>
      </c>
      <c r="E4912" s="13" t="s">
        <v>75</v>
      </c>
      <c r="F4912" s="13" t="s">
        <v>75</v>
      </c>
      <c r="J4912" s="10" t="s">
        <v>160</v>
      </c>
    </row>
    <row r="4913">
      <c r="A4913" s="10" t="s">
        <v>1402</v>
      </c>
      <c r="B4913" s="19">
        <v>0.12118055555555556</v>
      </c>
      <c r="C4913" s="10" t="s">
        <v>964</v>
      </c>
      <c r="D4913" s="10" t="s">
        <v>67</v>
      </c>
      <c r="E4913" s="13">
        <v>22.0</v>
      </c>
      <c r="F4913" s="13">
        <v>14.0</v>
      </c>
      <c r="J4913" s="10" t="s">
        <v>161</v>
      </c>
    </row>
    <row r="4914">
      <c r="A4914" s="10" t="s">
        <v>1402</v>
      </c>
      <c r="B4914" s="19">
        <v>0.12260416666666667</v>
      </c>
      <c r="C4914" s="10" t="s">
        <v>70</v>
      </c>
      <c r="D4914" s="10" t="s">
        <v>71</v>
      </c>
      <c r="E4914" s="13">
        <v>10.0</v>
      </c>
      <c r="F4914" s="13">
        <v>4.0</v>
      </c>
    </row>
    <row r="4915">
      <c r="A4915" s="10" t="s">
        <v>1402</v>
      </c>
      <c r="B4915" s="19">
        <v>0.12356481481481481</v>
      </c>
      <c r="C4915" s="10" t="s">
        <v>70</v>
      </c>
      <c r="D4915" s="10" t="s">
        <v>80</v>
      </c>
      <c r="E4915" s="13">
        <v>15.0</v>
      </c>
      <c r="F4915" s="13">
        <v>11.0</v>
      </c>
    </row>
    <row r="4916">
      <c r="A4916" s="10" t="s">
        <v>1402</v>
      </c>
      <c r="B4916" s="19">
        <v>0.12453703703703704</v>
      </c>
      <c r="C4916" s="10" t="s">
        <v>964</v>
      </c>
      <c r="D4916" s="10" t="s">
        <v>128</v>
      </c>
      <c r="E4916" s="13">
        <v>23.0</v>
      </c>
      <c r="F4916" s="13">
        <v>15.0</v>
      </c>
    </row>
    <row r="4917">
      <c r="A4917" s="10" t="s">
        <v>1402</v>
      </c>
      <c r="B4917" s="19">
        <v>0.12502314814814816</v>
      </c>
      <c r="C4917" s="10" t="s">
        <v>964</v>
      </c>
      <c r="D4917" s="10" t="s">
        <v>120</v>
      </c>
      <c r="E4917" s="13">
        <v>21.0</v>
      </c>
      <c r="F4917" s="16"/>
      <c r="J4917" s="10" t="s">
        <v>1411</v>
      </c>
    </row>
    <row r="4918">
      <c r="A4918" s="10" t="s">
        <v>1402</v>
      </c>
      <c r="B4918" s="19">
        <v>0.12565972222222221</v>
      </c>
      <c r="C4918" s="10" t="s">
        <v>964</v>
      </c>
      <c r="D4918" s="10" t="s">
        <v>80</v>
      </c>
      <c r="E4918" s="13">
        <v>7.0</v>
      </c>
      <c r="F4918" s="13">
        <v>4.0</v>
      </c>
    </row>
    <row r="4919">
      <c r="A4919" s="10" t="s">
        <v>1402</v>
      </c>
      <c r="B4919" s="19">
        <v>0.12670138888888888</v>
      </c>
      <c r="C4919" s="10" t="s">
        <v>74</v>
      </c>
      <c r="D4919" s="10" t="s">
        <v>67</v>
      </c>
      <c r="E4919" s="13">
        <v>7.0</v>
      </c>
      <c r="F4919" s="13">
        <v>7.0</v>
      </c>
    </row>
    <row r="4920">
      <c r="A4920" s="10" t="s">
        <v>1402</v>
      </c>
      <c r="B4920" s="19">
        <v>0.12677083333333333</v>
      </c>
      <c r="C4920" s="10" t="s">
        <v>70</v>
      </c>
      <c r="D4920" s="10" t="s">
        <v>67</v>
      </c>
      <c r="E4920" s="13">
        <v>7.0</v>
      </c>
      <c r="F4920" s="13">
        <v>4.0</v>
      </c>
    </row>
    <row r="4921">
      <c r="A4921" s="10" t="s">
        <v>1402</v>
      </c>
      <c r="B4921" s="19">
        <v>0.13003472222222223</v>
      </c>
      <c r="C4921" s="10" t="s">
        <v>69</v>
      </c>
      <c r="D4921" s="10" t="s">
        <v>80</v>
      </c>
      <c r="E4921" s="13">
        <v>8.0</v>
      </c>
      <c r="F4921" s="13">
        <v>4.0</v>
      </c>
    </row>
    <row r="4922">
      <c r="A4922" s="10" t="s">
        <v>1402</v>
      </c>
      <c r="B4922" s="19">
        <v>0.13003472222222223</v>
      </c>
      <c r="C4922" s="10" t="s">
        <v>964</v>
      </c>
      <c r="D4922" s="10" t="s">
        <v>71</v>
      </c>
      <c r="E4922" s="13">
        <v>13.0</v>
      </c>
      <c r="F4922" s="13">
        <v>5.0</v>
      </c>
    </row>
    <row r="4923">
      <c r="A4923" s="10" t="s">
        <v>1402</v>
      </c>
      <c r="B4923" s="19">
        <v>0.13511574074074073</v>
      </c>
      <c r="C4923" s="10" t="s">
        <v>82</v>
      </c>
      <c r="D4923" s="10" t="s">
        <v>131</v>
      </c>
      <c r="E4923" s="13" t="s">
        <v>68</v>
      </c>
      <c r="F4923" s="13">
        <v>20.0</v>
      </c>
    </row>
    <row r="4924">
      <c r="A4924" s="10" t="s">
        <v>1402</v>
      </c>
      <c r="B4924" s="19">
        <v>0.14579861111111111</v>
      </c>
      <c r="C4924" s="10" t="s">
        <v>69</v>
      </c>
      <c r="D4924" s="10" t="s">
        <v>67</v>
      </c>
      <c r="E4924" s="13">
        <v>13.0</v>
      </c>
      <c r="F4924" s="13">
        <v>9.0</v>
      </c>
    </row>
    <row r="4925">
      <c r="A4925" s="10" t="s">
        <v>1402</v>
      </c>
      <c r="B4925" s="19">
        <v>0.14935185185185185</v>
      </c>
      <c r="C4925" s="10" t="s">
        <v>69</v>
      </c>
      <c r="D4925" s="10" t="s">
        <v>67</v>
      </c>
      <c r="E4925" s="13">
        <v>7.0</v>
      </c>
      <c r="F4925" s="13">
        <v>3.0</v>
      </c>
    </row>
    <row r="4926">
      <c r="A4926" s="10" t="s">
        <v>1402</v>
      </c>
      <c r="B4926" s="19">
        <v>0.1499537037037037</v>
      </c>
      <c r="C4926" s="10" t="s">
        <v>69</v>
      </c>
      <c r="D4926" s="10" t="s">
        <v>127</v>
      </c>
      <c r="E4926" s="13">
        <v>22.0</v>
      </c>
      <c r="F4926" s="13">
        <v>18.0</v>
      </c>
    </row>
    <row r="4927">
      <c r="A4927" s="10" t="s">
        <v>1402</v>
      </c>
      <c r="B4927" s="19">
        <v>0.15024305555555556</v>
      </c>
      <c r="C4927" s="10" t="s">
        <v>69</v>
      </c>
      <c r="D4927" s="10" t="s">
        <v>73</v>
      </c>
      <c r="E4927" s="13">
        <v>15.0</v>
      </c>
      <c r="F4927" s="13">
        <v>9.0</v>
      </c>
    </row>
    <row r="4928">
      <c r="A4928" s="10" t="s">
        <v>1412</v>
      </c>
      <c r="B4928" s="19">
        <v>0.012037037037037037</v>
      </c>
      <c r="C4928" s="10" t="s">
        <v>82</v>
      </c>
      <c r="D4928" s="10" t="s">
        <v>91</v>
      </c>
      <c r="E4928" s="13">
        <v>17.0</v>
      </c>
      <c r="F4928" s="16"/>
      <c r="H4928" s="10" t="s">
        <v>1413</v>
      </c>
      <c r="J4928" s="10" t="s">
        <v>1414</v>
      </c>
    </row>
    <row r="4929">
      <c r="A4929" s="10" t="s">
        <v>1412</v>
      </c>
      <c r="B4929" s="19">
        <v>0.012511574074074074</v>
      </c>
      <c r="C4929" s="10" t="s">
        <v>69</v>
      </c>
      <c r="D4929" s="10" t="s">
        <v>87</v>
      </c>
      <c r="E4929" s="13">
        <v>19.0</v>
      </c>
      <c r="F4929" s="13">
        <v>15.0</v>
      </c>
    </row>
    <row r="4930">
      <c r="A4930" s="10" t="s">
        <v>1412</v>
      </c>
      <c r="B4930" s="19">
        <v>0.013055555555555556</v>
      </c>
      <c r="C4930" s="10" t="s">
        <v>70</v>
      </c>
      <c r="D4930" s="10" t="s">
        <v>87</v>
      </c>
      <c r="E4930" s="13">
        <v>24.0</v>
      </c>
      <c r="F4930" s="13" t="s">
        <v>75</v>
      </c>
      <c r="J4930" s="10" t="s">
        <v>1415</v>
      </c>
    </row>
    <row r="4931">
      <c r="A4931" s="10" t="s">
        <v>1412</v>
      </c>
      <c r="B4931" s="19">
        <v>0.013194444444444444</v>
      </c>
      <c r="C4931" s="10" t="s">
        <v>84</v>
      </c>
      <c r="D4931" s="10" t="s">
        <v>87</v>
      </c>
      <c r="E4931" s="13" t="s">
        <v>75</v>
      </c>
      <c r="F4931" s="13" t="s">
        <v>75</v>
      </c>
      <c r="J4931" s="10" t="s">
        <v>85</v>
      </c>
    </row>
    <row r="4932">
      <c r="A4932" s="10" t="s">
        <v>1412</v>
      </c>
      <c r="B4932" s="19">
        <v>0.013194444444444444</v>
      </c>
      <c r="C4932" s="10" t="s">
        <v>84</v>
      </c>
      <c r="D4932" s="10" t="s">
        <v>87</v>
      </c>
      <c r="E4932" s="13">
        <v>15.0</v>
      </c>
      <c r="F4932" s="13">
        <v>13.0</v>
      </c>
      <c r="J4932" s="10" t="s">
        <v>86</v>
      </c>
    </row>
    <row r="4933">
      <c r="A4933" s="10" t="s">
        <v>1412</v>
      </c>
      <c r="B4933" s="19">
        <v>0.013356481481481481</v>
      </c>
      <c r="C4933" s="10" t="s">
        <v>964</v>
      </c>
      <c r="D4933" s="10" t="s">
        <v>87</v>
      </c>
      <c r="E4933" s="13">
        <v>12.0</v>
      </c>
      <c r="F4933" s="13">
        <v>11.0</v>
      </c>
    </row>
    <row r="4934">
      <c r="A4934" s="10" t="s">
        <v>1412</v>
      </c>
      <c r="B4934" s="19">
        <v>0.013391203703703704</v>
      </c>
      <c r="C4934" s="10" t="s">
        <v>66</v>
      </c>
      <c r="D4934" s="10" t="s">
        <v>87</v>
      </c>
      <c r="E4934" s="13">
        <v>11.0</v>
      </c>
      <c r="F4934" s="13">
        <v>11.0</v>
      </c>
    </row>
    <row r="4935">
      <c r="A4935" s="10" t="s">
        <v>1412</v>
      </c>
      <c r="B4935" s="19">
        <v>0.013530092592592592</v>
      </c>
      <c r="C4935" s="10" t="s">
        <v>82</v>
      </c>
      <c r="D4935" s="10" t="s">
        <v>87</v>
      </c>
      <c r="E4935" s="13">
        <v>8.0</v>
      </c>
      <c r="F4935" s="13">
        <v>7.0</v>
      </c>
    </row>
    <row r="4936">
      <c r="A4936" s="10" t="s">
        <v>1412</v>
      </c>
      <c r="B4936" s="19">
        <v>0.01369212962962963</v>
      </c>
      <c r="C4936" s="10" t="s">
        <v>74</v>
      </c>
      <c r="D4936" s="10" t="s">
        <v>87</v>
      </c>
      <c r="E4936" s="13">
        <v>9.0</v>
      </c>
      <c r="F4936" s="13">
        <v>5.0</v>
      </c>
    </row>
    <row r="4937">
      <c r="A4937" s="10" t="s">
        <v>1412</v>
      </c>
      <c r="B4937" s="19">
        <v>0.015462962962962963</v>
      </c>
      <c r="C4937" s="10" t="s">
        <v>82</v>
      </c>
      <c r="D4937" s="10" t="s">
        <v>1416</v>
      </c>
      <c r="E4937" s="13">
        <v>14.0</v>
      </c>
      <c r="F4937" s="13">
        <v>9.0</v>
      </c>
      <c r="J4937" s="10" t="s">
        <v>161</v>
      </c>
    </row>
    <row r="4938">
      <c r="A4938" s="10" t="s">
        <v>1412</v>
      </c>
      <c r="B4938" s="19">
        <v>0.015462962962962963</v>
      </c>
      <c r="C4938" s="10" t="s">
        <v>82</v>
      </c>
      <c r="D4938" s="10" t="s">
        <v>1416</v>
      </c>
      <c r="E4938" s="13">
        <v>19.0</v>
      </c>
      <c r="F4938" s="13">
        <v>14.0</v>
      </c>
      <c r="J4938" s="10" t="s">
        <v>160</v>
      </c>
    </row>
    <row r="4939">
      <c r="A4939" s="10" t="s">
        <v>1412</v>
      </c>
      <c r="B4939" s="19">
        <v>0.015960648148148147</v>
      </c>
      <c r="C4939" s="10" t="s">
        <v>82</v>
      </c>
      <c r="D4939" s="10" t="s">
        <v>67</v>
      </c>
      <c r="E4939" s="13" t="s">
        <v>68</v>
      </c>
      <c r="F4939" s="13">
        <v>20.0</v>
      </c>
      <c r="J4939" s="10" t="s">
        <v>160</v>
      </c>
    </row>
    <row r="4940">
      <c r="A4940" s="10" t="s">
        <v>1412</v>
      </c>
      <c r="B4940" s="19">
        <v>0.015960648148148147</v>
      </c>
      <c r="C4940" s="10" t="s">
        <v>82</v>
      </c>
      <c r="D4940" s="10" t="s">
        <v>67</v>
      </c>
      <c r="E4940" s="13">
        <v>19.0</v>
      </c>
      <c r="F4940" s="13">
        <v>16.0</v>
      </c>
      <c r="J4940" s="10" t="s">
        <v>161</v>
      </c>
    </row>
    <row r="4941">
      <c r="A4941" s="10" t="s">
        <v>1412</v>
      </c>
      <c r="B4941" s="19">
        <v>0.022083333333333333</v>
      </c>
      <c r="C4941" s="10" t="s">
        <v>82</v>
      </c>
      <c r="D4941" s="10" t="s">
        <v>91</v>
      </c>
      <c r="E4941" s="13">
        <v>24.0</v>
      </c>
      <c r="F4941" s="16"/>
      <c r="H4941" s="10" t="s">
        <v>1417</v>
      </c>
      <c r="J4941" s="10" t="s">
        <v>1414</v>
      </c>
    </row>
    <row r="4942">
      <c r="A4942" s="10" t="s">
        <v>1412</v>
      </c>
      <c r="B4942" s="19">
        <v>0.022766203703703705</v>
      </c>
      <c r="C4942" s="10" t="s">
        <v>82</v>
      </c>
      <c r="D4942" s="10" t="s">
        <v>81</v>
      </c>
      <c r="E4942" s="13" t="s">
        <v>68</v>
      </c>
      <c r="F4942" s="13">
        <v>20.0</v>
      </c>
      <c r="J4942" s="10" t="s">
        <v>254</v>
      </c>
    </row>
    <row r="4943">
      <c r="A4943" s="10" t="s">
        <v>1412</v>
      </c>
      <c r="B4943" s="19">
        <v>0.023148148148148147</v>
      </c>
      <c r="C4943" s="10" t="s">
        <v>82</v>
      </c>
      <c r="D4943" s="10" t="s">
        <v>81</v>
      </c>
      <c r="E4943" s="13">
        <v>7.0</v>
      </c>
      <c r="F4943" s="13">
        <v>5.0</v>
      </c>
      <c r="J4943" s="10" t="s">
        <v>254</v>
      </c>
    </row>
    <row r="4944">
      <c r="A4944" s="10" t="s">
        <v>1412</v>
      </c>
      <c r="B4944" s="19">
        <v>0.024212962962962964</v>
      </c>
      <c r="C4944" s="10" t="s">
        <v>66</v>
      </c>
      <c r="D4944" s="10" t="s">
        <v>91</v>
      </c>
      <c r="E4944" s="13">
        <v>18.0</v>
      </c>
      <c r="F4944" s="16"/>
      <c r="H4944" s="10" t="s">
        <v>1418</v>
      </c>
      <c r="J4944" s="10" t="s">
        <v>1419</v>
      </c>
    </row>
    <row r="4945">
      <c r="A4945" s="10" t="s">
        <v>1412</v>
      </c>
      <c r="B4945" s="19">
        <v>0.025092592592592593</v>
      </c>
      <c r="C4945" s="10" t="s">
        <v>74</v>
      </c>
      <c r="D4945" s="10" t="s">
        <v>93</v>
      </c>
      <c r="E4945" s="13">
        <v>14.0</v>
      </c>
      <c r="F4945" s="13">
        <v>6.0</v>
      </c>
      <c r="J4945" s="10" t="s">
        <v>1010</v>
      </c>
    </row>
    <row r="4946">
      <c r="A4946" s="10" t="s">
        <v>1412</v>
      </c>
      <c r="B4946" s="19">
        <v>0.026331018518518517</v>
      </c>
      <c r="C4946" s="10" t="s">
        <v>74</v>
      </c>
      <c r="D4946" s="10" t="s">
        <v>100</v>
      </c>
      <c r="E4946" s="13">
        <v>19.0</v>
      </c>
      <c r="F4946" s="13">
        <v>12.0</v>
      </c>
      <c r="J4946" s="10" t="s">
        <v>1420</v>
      </c>
    </row>
    <row r="4947">
      <c r="A4947" s="10" t="s">
        <v>1412</v>
      </c>
      <c r="B4947" s="19">
        <v>0.02636574074074074</v>
      </c>
      <c r="C4947" s="10" t="s">
        <v>964</v>
      </c>
      <c r="D4947" s="10" t="s">
        <v>100</v>
      </c>
      <c r="E4947" s="13">
        <v>20.0</v>
      </c>
      <c r="F4947" s="13">
        <v>19.0</v>
      </c>
      <c r="H4947" s="10" t="s">
        <v>1421</v>
      </c>
      <c r="J4947" s="10" t="s">
        <v>1420</v>
      </c>
    </row>
    <row r="4948">
      <c r="A4948" s="10" t="s">
        <v>1412</v>
      </c>
      <c r="B4948" s="19">
        <v>0.0265625</v>
      </c>
      <c r="C4948" s="10" t="s">
        <v>84</v>
      </c>
      <c r="D4948" s="10" t="s">
        <v>100</v>
      </c>
      <c r="E4948" s="13" t="s">
        <v>75</v>
      </c>
      <c r="F4948" s="13" t="s">
        <v>75</v>
      </c>
      <c r="J4948" s="10" t="s">
        <v>85</v>
      </c>
    </row>
    <row r="4949">
      <c r="A4949" s="10" t="s">
        <v>1412</v>
      </c>
      <c r="B4949" s="19">
        <v>0.0265625</v>
      </c>
      <c r="C4949" s="10" t="s">
        <v>84</v>
      </c>
      <c r="D4949" s="10" t="s">
        <v>100</v>
      </c>
      <c r="E4949" s="13">
        <v>11.0</v>
      </c>
      <c r="F4949" s="13">
        <v>9.0</v>
      </c>
      <c r="J4949" s="10" t="s">
        <v>1422</v>
      </c>
    </row>
    <row r="4950">
      <c r="A4950" s="10" t="s">
        <v>1412</v>
      </c>
      <c r="B4950" s="19">
        <v>0.026909722222222224</v>
      </c>
      <c r="C4950" s="10" t="s">
        <v>84</v>
      </c>
      <c r="D4950" s="10" t="s">
        <v>100</v>
      </c>
      <c r="E4950" s="13">
        <v>21.0</v>
      </c>
      <c r="F4950" s="13">
        <v>19.0</v>
      </c>
      <c r="H4950" s="10" t="s">
        <v>1423</v>
      </c>
      <c r="J4950" s="10" t="s">
        <v>1424</v>
      </c>
    </row>
    <row r="4951">
      <c r="A4951" s="10" t="s">
        <v>1412</v>
      </c>
      <c r="B4951" s="19">
        <v>0.03607638888888889</v>
      </c>
      <c r="C4951" s="10" t="s">
        <v>69</v>
      </c>
      <c r="D4951" s="10" t="s">
        <v>80</v>
      </c>
      <c r="E4951" s="13">
        <v>14.0</v>
      </c>
      <c r="F4951" s="13">
        <v>10.0</v>
      </c>
    </row>
    <row r="4952">
      <c r="A4952" s="10" t="s">
        <v>1412</v>
      </c>
      <c r="B4952" s="19">
        <v>0.03726851851851852</v>
      </c>
      <c r="C4952" s="10" t="s">
        <v>84</v>
      </c>
      <c r="D4952" s="10" t="s">
        <v>93</v>
      </c>
      <c r="E4952" s="13" t="s">
        <v>75</v>
      </c>
      <c r="F4952" s="13" t="s">
        <v>75</v>
      </c>
      <c r="J4952" s="10" t="s">
        <v>85</v>
      </c>
    </row>
    <row r="4953">
      <c r="A4953" s="10" t="s">
        <v>1412</v>
      </c>
      <c r="B4953" s="19">
        <v>0.03726851851851852</v>
      </c>
      <c r="C4953" s="10" t="s">
        <v>84</v>
      </c>
      <c r="D4953" s="10" t="s">
        <v>93</v>
      </c>
      <c r="E4953" s="13">
        <v>17.0</v>
      </c>
      <c r="F4953" s="13">
        <v>10.0</v>
      </c>
      <c r="J4953" s="10" t="s">
        <v>564</v>
      </c>
    </row>
    <row r="4954">
      <c r="A4954" s="10" t="s">
        <v>1412</v>
      </c>
      <c r="B4954" s="19">
        <v>0.03733796296296296</v>
      </c>
      <c r="C4954" s="10" t="s">
        <v>84</v>
      </c>
      <c r="D4954" s="10" t="s">
        <v>93</v>
      </c>
      <c r="E4954" s="13" t="s">
        <v>75</v>
      </c>
      <c r="F4954" s="13" t="s">
        <v>75</v>
      </c>
      <c r="J4954" s="10" t="s">
        <v>85</v>
      </c>
    </row>
    <row r="4955">
      <c r="A4955" s="10" t="s">
        <v>1412</v>
      </c>
      <c r="B4955" s="19">
        <v>0.03733796296296296</v>
      </c>
      <c r="C4955" s="10" t="s">
        <v>84</v>
      </c>
      <c r="D4955" s="10" t="s">
        <v>93</v>
      </c>
      <c r="E4955" s="13">
        <v>25.0</v>
      </c>
      <c r="F4955" s="13">
        <v>18.0</v>
      </c>
      <c r="J4955" s="10" t="s">
        <v>564</v>
      </c>
    </row>
    <row r="4956">
      <c r="A4956" s="10" t="s">
        <v>1412</v>
      </c>
      <c r="B4956" s="19">
        <v>0.037488425925925925</v>
      </c>
      <c r="C4956" s="10" t="s">
        <v>84</v>
      </c>
      <c r="D4956" s="10" t="s">
        <v>91</v>
      </c>
      <c r="E4956" s="13">
        <v>14.0</v>
      </c>
      <c r="F4956" s="16"/>
      <c r="H4956" s="10" t="s">
        <v>1425</v>
      </c>
    </row>
    <row r="4957">
      <c r="A4957" s="10" t="s">
        <v>1412</v>
      </c>
      <c r="B4957" s="19">
        <v>0.041875</v>
      </c>
      <c r="C4957" s="10" t="s">
        <v>66</v>
      </c>
      <c r="D4957" s="10" t="s">
        <v>127</v>
      </c>
      <c r="E4957" s="13">
        <v>6.0</v>
      </c>
      <c r="F4957" s="13">
        <v>2.0</v>
      </c>
      <c r="J4957" s="10" t="s">
        <v>161</v>
      </c>
    </row>
    <row r="4958">
      <c r="A4958" s="10" t="s">
        <v>1412</v>
      </c>
      <c r="B4958" s="19">
        <v>0.041875</v>
      </c>
      <c r="C4958" s="10" t="s">
        <v>66</v>
      </c>
      <c r="D4958" s="10" t="s">
        <v>127</v>
      </c>
      <c r="E4958" s="13" t="s">
        <v>75</v>
      </c>
      <c r="F4958" s="13" t="s">
        <v>75</v>
      </c>
      <c r="J4958" s="10" t="s">
        <v>160</v>
      </c>
    </row>
    <row r="4959">
      <c r="A4959" s="10" t="s">
        <v>1412</v>
      </c>
      <c r="B4959" s="19">
        <v>0.046875</v>
      </c>
      <c r="C4959" s="10" t="s">
        <v>82</v>
      </c>
      <c r="D4959" s="10" t="s">
        <v>195</v>
      </c>
      <c r="E4959" s="13">
        <v>17.0</v>
      </c>
      <c r="F4959" s="13">
        <v>17.0</v>
      </c>
      <c r="J4959" s="10" t="s">
        <v>1426</v>
      </c>
    </row>
    <row r="4960">
      <c r="A4960" s="10" t="s">
        <v>1412</v>
      </c>
      <c r="B4960" s="19">
        <v>0.04734953703703704</v>
      </c>
      <c r="C4960" s="10" t="s">
        <v>84</v>
      </c>
      <c r="D4960" s="10" t="s">
        <v>79</v>
      </c>
      <c r="E4960" s="13">
        <v>24.0</v>
      </c>
      <c r="F4960" s="13">
        <v>18.0</v>
      </c>
      <c r="J4960" s="10" t="s">
        <v>86</v>
      </c>
    </row>
    <row r="4961">
      <c r="A4961" s="10" t="s">
        <v>1412</v>
      </c>
      <c r="B4961" s="19">
        <v>0.04734953703703704</v>
      </c>
      <c r="C4961" s="10" t="s">
        <v>84</v>
      </c>
      <c r="D4961" s="10" t="s">
        <v>79</v>
      </c>
      <c r="E4961" s="13">
        <v>21.0</v>
      </c>
      <c r="F4961" s="13">
        <v>15.0</v>
      </c>
      <c r="J4961" s="10" t="s">
        <v>85</v>
      </c>
    </row>
    <row r="4962">
      <c r="A4962" s="10" t="s">
        <v>1412</v>
      </c>
      <c r="B4962" s="19">
        <v>0.04747685185185185</v>
      </c>
      <c r="C4962" s="10" t="s">
        <v>84</v>
      </c>
      <c r="D4962" s="10" t="s">
        <v>79</v>
      </c>
      <c r="E4962" s="13">
        <v>12.0</v>
      </c>
      <c r="F4962" s="13">
        <v>6.0</v>
      </c>
      <c r="J4962" s="10" t="s">
        <v>85</v>
      </c>
    </row>
    <row r="4963">
      <c r="A4963" s="10" t="s">
        <v>1412</v>
      </c>
      <c r="B4963" s="19">
        <v>0.04747685185185185</v>
      </c>
      <c r="C4963" s="10" t="s">
        <v>84</v>
      </c>
      <c r="D4963" s="10" t="s">
        <v>79</v>
      </c>
      <c r="E4963" s="13">
        <v>21.0</v>
      </c>
      <c r="F4963" s="13">
        <v>15.0</v>
      </c>
      <c r="J4963" s="10" t="s">
        <v>86</v>
      </c>
    </row>
    <row r="4964">
      <c r="A4964" s="10" t="s">
        <v>1412</v>
      </c>
      <c r="B4964" s="19">
        <v>0.048125</v>
      </c>
      <c r="C4964" s="10" t="s">
        <v>964</v>
      </c>
      <c r="D4964" s="10" t="s">
        <v>78</v>
      </c>
      <c r="E4964" s="13">
        <v>20.0</v>
      </c>
      <c r="F4964" s="13">
        <v>19.0</v>
      </c>
    </row>
    <row r="4965">
      <c r="A4965" s="10" t="s">
        <v>1412</v>
      </c>
      <c r="B4965" s="19">
        <v>0.04853009259259259</v>
      </c>
      <c r="C4965" s="10" t="s">
        <v>84</v>
      </c>
      <c r="D4965" s="10" t="s">
        <v>79</v>
      </c>
      <c r="E4965" s="13" t="s">
        <v>75</v>
      </c>
      <c r="F4965" s="13" t="s">
        <v>75</v>
      </c>
      <c r="J4965" s="10" t="s">
        <v>85</v>
      </c>
    </row>
    <row r="4966">
      <c r="A4966" s="10" t="s">
        <v>1412</v>
      </c>
      <c r="B4966" s="19">
        <v>0.04853009259259259</v>
      </c>
      <c r="C4966" s="10" t="s">
        <v>84</v>
      </c>
      <c r="D4966" s="10" t="s">
        <v>79</v>
      </c>
      <c r="E4966" s="13">
        <v>16.0</v>
      </c>
      <c r="F4966" s="13">
        <v>10.0</v>
      </c>
      <c r="J4966" s="10" t="s">
        <v>86</v>
      </c>
    </row>
    <row r="4967">
      <c r="A4967" s="10" t="s">
        <v>1412</v>
      </c>
      <c r="B4967" s="19">
        <v>0.0487037037037037</v>
      </c>
      <c r="C4967" s="10" t="s">
        <v>74</v>
      </c>
      <c r="D4967" s="10" t="s">
        <v>78</v>
      </c>
      <c r="E4967" s="13">
        <v>15.0</v>
      </c>
      <c r="F4967" s="13">
        <v>8.0</v>
      </c>
    </row>
    <row r="4968">
      <c r="A4968" s="10" t="s">
        <v>1412</v>
      </c>
      <c r="B4968" s="19">
        <v>0.04886574074074074</v>
      </c>
      <c r="C4968" s="10" t="s">
        <v>74</v>
      </c>
      <c r="D4968" s="10" t="s">
        <v>78</v>
      </c>
      <c r="E4968" s="13" t="s">
        <v>68</v>
      </c>
      <c r="F4968" s="13">
        <v>20.0</v>
      </c>
    </row>
    <row r="4969">
      <c r="A4969" s="10" t="s">
        <v>1412</v>
      </c>
      <c r="B4969" s="19">
        <v>0.04912037037037037</v>
      </c>
      <c r="C4969" s="10" t="s">
        <v>74</v>
      </c>
      <c r="D4969" s="10" t="s">
        <v>78</v>
      </c>
      <c r="E4969" s="13">
        <v>12.0</v>
      </c>
      <c r="F4969" s="13">
        <v>5.0</v>
      </c>
    </row>
    <row r="4970">
      <c r="A4970" s="10" t="s">
        <v>1412</v>
      </c>
      <c r="B4970" s="19">
        <v>0.052083333333333336</v>
      </c>
      <c r="C4970" s="10" t="s">
        <v>70</v>
      </c>
      <c r="D4970" s="10" t="s">
        <v>127</v>
      </c>
      <c r="E4970" s="13">
        <v>13.0</v>
      </c>
      <c r="F4970" s="13">
        <v>12.0</v>
      </c>
    </row>
    <row r="4971">
      <c r="A4971" s="10" t="s">
        <v>1412</v>
      </c>
      <c r="B4971" s="19">
        <v>0.05734953703703704</v>
      </c>
      <c r="C4971" s="10" t="s">
        <v>69</v>
      </c>
      <c r="D4971" s="10" t="s">
        <v>80</v>
      </c>
      <c r="E4971" s="13">
        <v>20.0</v>
      </c>
      <c r="F4971" s="13">
        <v>16.0</v>
      </c>
    </row>
    <row r="4972">
      <c r="A4972" s="10" t="s">
        <v>1412</v>
      </c>
      <c r="B4972" s="19">
        <v>0.05834490740740741</v>
      </c>
      <c r="C4972" s="10" t="s">
        <v>84</v>
      </c>
      <c r="D4972" s="10" t="s">
        <v>79</v>
      </c>
      <c r="E4972" s="13">
        <v>22.0</v>
      </c>
      <c r="F4972" s="13">
        <v>16.0</v>
      </c>
      <c r="J4972" s="10" t="s">
        <v>86</v>
      </c>
    </row>
    <row r="4973">
      <c r="A4973" s="10" t="s">
        <v>1412</v>
      </c>
      <c r="B4973" s="19">
        <v>0.05834490740740741</v>
      </c>
      <c r="C4973" s="10" t="s">
        <v>84</v>
      </c>
      <c r="D4973" s="10" t="s">
        <v>79</v>
      </c>
      <c r="E4973" s="13" t="s">
        <v>75</v>
      </c>
      <c r="F4973" s="13" t="s">
        <v>75</v>
      </c>
      <c r="J4973" s="10" t="s">
        <v>85</v>
      </c>
    </row>
    <row r="4974">
      <c r="A4974" s="10" t="s">
        <v>1412</v>
      </c>
      <c r="B4974" s="19">
        <v>0.060578703703703704</v>
      </c>
      <c r="C4974" s="10" t="s">
        <v>964</v>
      </c>
      <c r="D4974" s="10" t="s">
        <v>120</v>
      </c>
      <c r="E4974" s="13">
        <v>9.0</v>
      </c>
      <c r="F4974" s="16"/>
      <c r="J4974" s="10" t="s">
        <v>1427</v>
      </c>
    </row>
    <row r="4975">
      <c r="A4975" s="10" t="s">
        <v>1412</v>
      </c>
      <c r="B4975" s="19">
        <v>0.06115740740740741</v>
      </c>
      <c r="C4975" s="10" t="s">
        <v>66</v>
      </c>
      <c r="D4975" s="10" t="s">
        <v>79</v>
      </c>
      <c r="E4975" s="13">
        <v>17.0</v>
      </c>
      <c r="F4975" s="13">
        <v>14.0</v>
      </c>
    </row>
    <row r="4976">
      <c r="A4976" s="10" t="s">
        <v>1412</v>
      </c>
      <c r="B4976" s="19">
        <v>0.06274305555555555</v>
      </c>
      <c r="C4976" s="10" t="s">
        <v>66</v>
      </c>
      <c r="D4976" s="10" t="s">
        <v>120</v>
      </c>
      <c r="E4976" s="13">
        <v>9.0</v>
      </c>
      <c r="F4976" s="16"/>
      <c r="J4976" s="10" t="s">
        <v>1428</v>
      </c>
    </row>
    <row r="4977">
      <c r="A4977" s="10" t="s">
        <v>1412</v>
      </c>
      <c r="B4977" s="19">
        <v>0.06501157407407407</v>
      </c>
      <c r="C4977" s="10" t="s">
        <v>82</v>
      </c>
      <c r="D4977" s="10" t="s">
        <v>91</v>
      </c>
      <c r="E4977" s="13">
        <v>31.0</v>
      </c>
      <c r="F4977" s="16"/>
      <c r="H4977" s="10" t="s">
        <v>1429</v>
      </c>
      <c r="I4977" s="10">
        <v>6.0</v>
      </c>
      <c r="J4977" s="10" t="s">
        <v>1430</v>
      </c>
    </row>
    <row r="4978">
      <c r="A4978" s="10" t="s">
        <v>1412</v>
      </c>
      <c r="B4978" s="19">
        <v>0.06783564814814814</v>
      </c>
      <c r="C4978" s="10" t="s">
        <v>82</v>
      </c>
      <c r="D4978" s="10" t="s">
        <v>166</v>
      </c>
      <c r="E4978" s="13">
        <v>18.0</v>
      </c>
      <c r="F4978" s="13">
        <v>12.0</v>
      </c>
      <c r="J4978" s="10" t="s">
        <v>358</v>
      </c>
    </row>
    <row r="4979">
      <c r="A4979" s="10" t="s">
        <v>1412</v>
      </c>
      <c r="B4979" s="19">
        <v>0.070625</v>
      </c>
      <c r="C4979" s="10" t="s">
        <v>74</v>
      </c>
      <c r="D4979" s="10" t="s">
        <v>78</v>
      </c>
      <c r="E4979" s="13">
        <v>10.0</v>
      </c>
      <c r="F4979" s="13">
        <v>3.0</v>
      </c>
    </row>
    <row r="4980">
      <c r="A4980" s="10" t="s">
        <v>1412</v>
      </c>
      <c r="B4980" s="19">
        <v>0.0706712962962963</v>
      </c>
      <c r="C4980" s="10" t="s">
        <v>74</v>
      </c>
      <c r="D4980" s="10" t="s">
        <v>78</v>
      </c>
      <c r="E4980" s="13">
        <v>17.0</v>
      </c>
      <c r="F4980" s="13">
        <v>10.0</v>
      </c>
    </row>
    <row r="4981">
      <c r="A4981" s="10" t="s">
        <v>1412</v>
      </c>
      <c r="B4981" s="19">
        <v>0.07159722222222223</v>
      </c>
      <c r="C4981" s="10" t="s">
        <v>74</v>
      </c>
      <c r="D4981" s="10" t="s">
        <v>78</v>
      </c>
      <c r="E4981" s="13">
        <v>9.0</v>
      </c>
      <c r="F4981" s="13">
        <v>2.0</v>
      </c>
    </row>
    <row r="4982">
      <c r="A4982" s="10" t="s">
        <v>1412</v>
      </c>
      <c r="B4982" s="19">
        <v>0.07633101851851852</v>
      </c>
      <c r="C4982" s="10" t="s">
        <v>69</v>
      </c>
      <c r="D4982" s="10" t="s">
        <v>80</v>
      </c>
      <c r="E4982" s="13">
        <v>8.0</v>
      </c>
      <c r="F4982" s="13">
        <v>4.0</v>
      </c>
    </row>
    <row r="4983">
      <c r="A4983" s="10" t="s">
        <v>1412</v>
      </c>
      <c r="B4983" s="19">
        <v>0.07987268518518519</v>
      </c>
      <c r="C4983" s="10" t="s">
        <v>70</v>
      </c>
      <c r="D4983" s="10" t="s">
        <v>80</v>
      </c>
      <c r="E4983" s="13">
        <v>17.0</v>
      </c>
      <c r="F4983" s="13">
        <v>13.0</v>
      </c>
    </row>
    <row r="4984">
      <c r="A4984" s="10" t="s">
        <v>1412</v>
      </c>
      <c r="B4984" s="19">
        <v>0.08255787037037036</v>
      </c>
      <c r="C4984" s="10" t="s">
        <v>84</v>
      </c>
      <c r="D4984" s="10" t="s">
        <v>155</v>
      </c>
      <c r="E4984" s="13" t="s">
        <v>75</v>
      </c>
      <c r="F4984" s="13" t="s">
        <v>75</v>
      </c>
      <c r="J4984" s="10" t="s">
        <v>1431</v>
      </c>
    </row>
    <row r="4985">
      <c r="A4985" s="10" t="s">
        <v>1412</v>
      </c>
      <c r="B4985" s="19">
        <v>0.08255787037037036</v>
      </c>
      <c r="C4985" s="10" t="s">
        <v>964</v>
      </c>
      <c r="D4985" s="10" t="s">
        <v>155</v>
      </c>
      <c r="E4985" s="13" t="s">
        <v>75</v>
      </c>
      <c r="F4985" s="13" t="s">
        <v>75</v>
      </c>
      <c r="J4985" s="10" t="s">
        <v>1432</v>
      </c>
    </row>
    <row r="4986">
      <c r="A4986" s="10" t="s">
        <v>1412</v>
      </c>
      <c r="B4986" s="19">
        <v>0.08255787037037036</v>
      </c>
      <c r="C4986" s="10" t="s">
        <v>74</v>
      </c>
      <c r="D4986" s="10" t="s">
        <v>155</v>
      </c>
      <c r="E4986" s="13" t="s">
        <v>75</v>
      </c>
      <c r="F4986" s="13" t="s">
        <v>75</v>
      </c>
      <c r="J4986" s="10" t="s">
        <v>1433</v>
      </c>
    </row>
    <row r="4987">
      <c r="A4987" s="10" t="s">
        <v>1412</v>
      </c>
      <c r="B4987" s="19">
        <v>0.08748842592592593</v>
      </c>
      <c r="C4987" s="10" t="s">
        <v>70</v>
      </c>
      <c r="D4987" s="10" t="s">
        <v>80</v>
      </c>
      <c r="E4987" s="13" t="s">
        <v>75</v>
      </c>
      <c r="F4987" s="13" t="s">
        <v>75</v>
      </c>
      <c r="J4987" s="10" t="s">
        <v>85</v>
      </c>
    </row>
    <row r="4988">
      <c r="A4988" s="10" t="s">
        <v>1412</v>
      </c>
      <c r="B4988" s="19">
        <v>0.08748842592592593</v>
      </c>
      <c r="C4988" s="10" t="s">
        <v>70</v>
      </c>
      <c r="D4988" s="10" t="s">
        <v>80</v>
      </c>
      <c r="E4988" s="13">
        <v>22.0</v>
      </c>
      <c r="F4988" s="13">
        <v>18.0</v>
      </c>
      <c r="J4988" s="10" t="s">
        <v>86</v>
      </c>
    </row>
    <row r="4989">
      <c r="A4989" s="10" t="s">
        <v>1412</v>
      </c>
      <c r="B4989" s="19">
        <v>0.08758101851851852</v>
      </c>
      <c r="C4989" s="10" t="s">
        <v>82</v>
      </c>
      <c r="D4989" s="10" t="s">
        <v>71</v>
      </c>
      <c r="E4989" s="13">
        <v>22.0</v>
      </c>
      <c r="F4989" s="13">
        <v>16.0</v>
      </c>
      <c r="J4989" s="10" t="s">
        <v>161</v>
      </c>
    </row>
    <row r="4990">
      <c r="A4990" s="10" t="s">
        <v>1412</v>
      </c>
      <c r="B4990" s="19">
        <v>0.08758101851851852</v>
      </c>
      <c r="C4990" s="10" t="s">
        <v>82</v>
      </c>
      <c r="D4990" s="10" t="s">
        <v>71</v>
      </c>
      <c r="E4990" s="13" t="s">
        <v>75</v>
      </c>
      <c r="F4990" s="13" t="s">
        <v>75</v>
      </c>
      <c r="J4990" s="10" t="s">
        <v>160</v>
      </c>
    </row>
    <row r="4991">
      <c r="A4991" s="10" t="s">
        <v>1412</v>
      </c>
      <c r="B4991" s="19">
        <v>0.0900925925925926</v>
      </c>
      <c r="C4991" s="10" t="s">
        <v>66</v>
      </c>
      <c r="D4991" s="10" t="s">
        <v>127</v>
      </c>
      <c r="E4991" s="13" t="s">
        <v>68</v>
      </c>
      <c r="F4991" s="13">
        <v>20.0</v>
      </c>
    </row>
    <row r="4992">
      <c r="A4992" s="10" t="s">
        <v>1412</v>
      </c>
      <c r="B4992" s="19">
        <v>0.09533564814814814</v>
      </c>
      <c r="C4992" s="10" t="s">
        <v>69</v>
      </c>
      <c r="D4992" s="10" t="s">
        <v>67</v>
      </c>
      <c r="E4992" s="13" t="s">
        <v>88</v>
      </c>
      <c r="F4992" s="13">
        <v>1.0</v>
      </c>
      <c r="J4992" s="10" t="s">
        <v>160</v>
      </c>
    </row>
    <row r="4993">
      <c r="A4993" s="10" t="s">
        <v>1412</v>
      </c>
      <c r="B4993" s="19">
        <v>0.09533564814814814</v>
      </c>
      <c r="C4993" s="10" t="s">
        <v>69</v>
      </c>
      <c r="D4993" s="10" t="s">
        <v>67</v>
      </c>
      <c r="E4993" s="13" t="s">
        <v>88</v>
      </c>
      <c r="F4993" s="13">
        <v>1.0</v>
      </c>
      <c r="J4993" s="10" t="s">
        <v>161</v>
      </c>
    </row>
    <row r="4994">
      <c r="A4994" s="10" t="s">
        <v>1412</v>
      </c>
      <c r="B4994" s="19">
        <v>0.09824074074074074</v>
      </c>
      <c r="C4994" s="10" t="s">
        <v>964</v>
      </c>
      <c r="D4994" s="10" t="s">
        <v>127</v>
      </c>
      <c r="E4994" s="13">
        <v>15.0</v>
      </c>
      <c r="F4994" s="13">
        <v>12.0</v>
      </c>
    </row>
    <row r="4995">
      <c r="A4995" s="10" t="s">
        <v>1412</v>
      </c>
      <c r="B4995" s="19">
        <v>0.10627314814814814</v>
      </c>
      <c r="C4995" s="10" t="s">
        <v>82</v>
      </c>
      <c r="D4995" s="10" t="s">
        <v>83</v>
      </c>
      <c r="E4995" s="13">
        <v>26.0</v>
      </c>
      <c r="F4995" s="13">
        <v>18.0</v>
      </c>
      <c r="J4995" s="10" t="s">
        <v>161</v>
      </c>
    </row>
    <row r="4996">
      <c r="A4996" s="10" t="s">
        <v>1412</v>
      </c>
      <c r="B4996" s="19">
        <v>0.10627314814814814</v>
      </c>
      <c r="C4996" s="10" t="s">
        <v>82</v>
      </c>
      <c r="D4996" s="10" t="s">
        <v>83</v>
      </c>
      <c r="E4996" s="13">
        <v>27.0</v>
      </c>
      <c r="F4996" s="13">
        <v>19.0</v>
      </c>
      <c r="J4996" s="10" t="s">
        <v>160</v>
      </c>
    </row>
    <row r="4997">
      <c r="A4997" s="10" t="s">
        <v>1412</v>
      </c>
      <c r="B4997" s="19">
        <v>0.10657407407407407</v>
      </c>
      <c r="C4997" s="10" t="s">
        <v>74</v>
      </c>
      <c r="D4997" s="10" t="s">
        <v>83</v>
      </c>
      <c r="E4997" s="13">
        <v>19.0</v>
      </c>
      <c r="F4997" s="13">
        <v>10.0</v>
      </c>
    </row>
    <row r="4998">
      <c r="A4998" s="10" t="s">
        <v>1412</v>
      </c>
      <c r="B4998" s="19">
        <v>0.12074074074074075</v>
      </c>
      <c r="C4998" s="10" t="s">
        <v>964</v>
      </c>
      <c r="D4998" s="10" t="s">
        <v>320</v>
      </c>
      <c r="E4998" s="13">
        <v>16.0</v>
      </c>
      <c r="F4998" s="13">
        <v>11.0</v>
      </c>
    </row>
    <row r="4999">
      <c r="A4999" s="10" t="s">
        <v>1412</v>
      </c>
      <c r="B4999" s="19">
        <v>0.12083333333333333</v>
      </c>
      <c r="C4999" s="10" t="s">
        <v>69</v>
      </c>
      <c r="D4999" s="10" t="s">
        <v>320</v>
      </c>
      <c r="E4999" s="13">
        <v>6.0</v>
      </c>
      <c r="F4999" s="13">
        <v>2.0</v>
      </c>
    </row>
    <row r="5000">
      <c r="A5000" s="10" t="s">
        <v>1412</v>
      </c>
      <c r="B5000" s="19">
        <v>0.12087962962962963</v>
      </c>
      <c r="C5000" s="10" t="s">
        <v>69</v>
      </c>
      <c r="D5000" s="10" t="s">
        <v>320</v>
      </c>
      <c r="E5000" s="13">
        <v>8.0</v>
      </c>
      <c r="F5000" s="13">
        <v>4.0</v>
      </c>
    </row>
    <row r="5001">
      <c r="A5001" s="10" t="s">
        <v>1412</v>
      </c>
      <c r="B5001" s="19">
        <v>0.12101851851851853</v>
      </c>
      <c r="C5001" s="10" t="s">
        <v>964</v>
      </c>
      <c r="D5001" s="10" t="s">
        <v>320</v>
      </c>
      <c r="E5001" s="13">
        <v>19.0</v>
      </c>
      <c r="F5001" s="13">
        <v>14.0</v>
      </c>
    </row>
    <row r="5002">
      <c r="A5002" s="10" t="s">
        <v>1412</v>
      </c>
      <c r="B5002" s="19">
        <v>0.12113425925925926</v>
      </c>
      <c r="C5002" s="10" t="s">
        <v>69</v>
      </c>
      <c r="D5002" s="10" t="s">
        <v>320</v>
      </c>
      <c r="E5002" s="13">
        <v>15.0</v>
      </c>
      <c r="F5002" s="13">
        <v>11.0</v>
      </c>
    </row>
    <row r="5003">
      <c r="A5003" s="10" t="s">
        <v>1412</v>
      </c>
      <c r="B5003" s="19">
        <v>0.12114583333333333</v>
      </c>
      <c r="C5003" s="10" t="s">
        <v>964</v>
      </c>
      <c r="D5003" s="10" t="s">
        <v>320</v>
      </c>
      <c r="E5003" s="13">
        <v>14.0</v>
      </c>
      <c r="F5003" s="13">
        <v>9.0</v>
      </c>
    </row>
    <row r="5004">
      <c r="A5004" s="10" t="s">
        <v>1412</v>
      </c>
      <c r="B5004" s="19">
        <v>0.1213888888888889</v>
      </c>
      <c r="C5004" s="10" t="s">
        <v>66</v>
      </c>
      <c r="D5004" s="10" t="s">
        <v>131</v>
      </c>
      <c r="E5004" s="13">
        <v>13.0</v>
      </c>
      <c r="F5004" s="13">
        <v>11.0</v>
      </c>
    </row>
    <row r="5005">
      <c r="A5005" s="10" t="s">
        <v>1412</v>
      </c>
      <c r="B5005" s="19">
        <v>0.12181712962962964</v>
      </c>
      <c r="C5005" s="10" t="s">
        <v>69</v>
      </c>
      <c r="D5005" s="10" t="s">
        <v>320</v>
      </c>
      <c r="E5005" s="13">
        <v>20.0</v>
      </c>
      <c r="F5005" s="13">
        <v>16.0</v>
      </c>
    </row>
    <row r="5006">
      <c r="A5006" s="10" t="s">
        <v>1412</v>
      </c>
      <c r="B5006" s="19">
        <v>0.12188657407407408</v>
      </c>
      <c r="C5006" s="10" t="s">
        <v>964</v>
      </c>
      <c r="D5006" s="10" t="s">
        <v>320</v>
      </c>
      <c r="E5006" s="13">
        <v>20.0</v>
      </c>
      <c r="F5006" s="13">
        <v>15.0</v>
      </c>
    </row>
    <row r="5007">
      <c r="A5007" s="10" t="s">
        <v>1412</v>
      </c>
      <c r="B5007" s="19">
        <v>0.12193287037037037</v>
      </c>
      <c r="C5007" s="10" t="s">
        <v>69</v>
      </c>
      <c r="D5007" s="10" t="s">
        <v>320</v>
      </c>
      <c r="E5007" s="13" t="s">
        <v>75</v>
      </c>
      <c r="F5007" s="13" t="s">
        <v>75</v>
      </c>
    </row>
    <row r="5008">
      <c r="A5008" s="10" t="s">
        <v>1412</v>
      </c>
      <c r="B5008" s="19">
        <v>0.12194444444444444</v>
      </c>
      <c r="C5008" s="10" t="s">
        <v>964</v>
      </c>
      <c r="D5008" s="10" t="s">
        <v>320</v>
      </c>
      <c r="E5008" s="13">
        <v>14.0</v>
      </c>
      <c r="F5008" s="13">
        <v>9.0</v>
      </c>
    </row>
    <row r="5009">
      <c r="A5009" s="10" t="s">
        <v>1412</v>
      </c>
      <c r="B5009" s="19">
        <v>0.12202546296296296</v>
      </c>
      <c r="C5009" s="10" t="s">
        <v>69</v>
      </c>
      <c r="D5009" s="10" t="s">
        <v>320</v>
      </c>
      <c r="E5009" s="13">
        <v>16.0</v>
      </c>
      <c r="F5009" s="13">
        <v>12.0</v>
      </c>
    </row>
    <row r="5010">
      <c r="A5010" s="10" t="s">
        <v>1412</v>
      </c>
      <c r="B5010" s="19">
        <v>0.12204861111111111</v>
      </c>
      <c r="C5010" s="10" t="s">
        <v>964</v>
      </c>
      <c r="D5010" s="10" t="s">
        <v>320</v>
      </c>
      <c r="E5010" s="13">
        <v>19.0</v>
      </c>
      <c r="F5010" s="13">
        <v>14.0</v>
      </c>
    </row>
    <row r="5011">
      <c r="A5011" s="10" t="s">
        <v>1412</v>
      </c>
      <c r="B5011" s="19">
        <v>0.1221875</v>
      </c>
      <c r="C5011" s="10" t="s">
        <v>69</v>
      </c>
      <c r="D5011" s="10" t="s">
        <v>320</v>
      </c>
      <c r="E5011" s="13">
        <v>6.0</v>
      </c>
      <c r="F5011" s="13">
        <v>2.0</v>
      </c>
    </row>
    <row r="5012">
      <c r="A5012" s="10" t="s">
        <v>1412</v>
      </c>
      <c r="B5012" s="19">
        <v>0.1221875</v>
      </c>
      <c r="C5012" s="10" t="s">
        <v>964</v>
      </c>
      <c r="D5012" s="10" t="s">
        <v>320</v>
      </c>
      <c r="E5012" s="13">
        <v>24.0</v>
      </c>
      <c r="F5012" s="13">
        <v>19.0</v>
      </c>
    </row>
    <row r="5013">
      <c r="A5013" s="10" t="s">
        <v>1412</v>
      </c>
      <c r="B5013" s="19">
        <v>0.12228009259259259</v>
      </c>
      <c r="C5013" s="10" t="s">
        <v>66</v>
      </c>
      <c r="D5013" s="10" t="s">
        <v>131</v>
      </c>
      <c r="E5013" s="13">
        <v>11.0</v>
      </c>
      <c r="F5013" s="13">
        <v>9.0</v>
      </c>
    </row>
    <row r="5014">
      <c r="A5014" s="10" t="s">
        <v>1412</v>
      </c>
      <c r="B5014" s="19">
        <v>0.12302083333333333</v>
      </c>
      <c r="C5014" s="10" t="s">
        <v>69</v>
      </c>
      <c r="D5014" s="10" t="s">
        <v>320</v>
      </c>
      <c r="E5014" s="13" t="s">
        <v>75</v>
      </c>
      <c r="F5014" s="13" t="s">
        <v>75</v>
      </c>
    </row>
    <row r="5015">
      <c r="A5015" s="10" t="s">
        <v>1412</v>
      </c>
      <c r="B5015" s="19">
        <v>0.12368055555555556</v>
      </c>
      <c r="C5015" s="10" t="s">
        <v>69</v>
      </c>
      <c r="D5015" s="10" t="s">
        <v>320</v>
      </c>
      <c r="E5015" s="13" t="s">
        <v>75</v>
      </c>
      <c r="F5015" s="13" t="s">
        <v>75</v>
      </c>
    </row>
    <row r="5016">
      <c r="A5016" s="10" t="s">
        <v>1412</v>
      </c>
      <c r="B5016" s="19">
        <v>0.1237037037037037</v>
      </c>
      <c r="C5016" s="10" t="s">
        <v>964</v>
      </c>
      <c r="D5016" s="10" t="s">
        <v>320</v>
      </c>
      <c r="E5016" s="13" t="s">
        <v>75</v>
      </c>
      <c r="F5016" s="13" t="s">
        <v>75</v>
      </c>
    </row>
    <row r="5017">
      <c r="A5017" s="10" t="s">
        <v>1412</v>
      </c>
      <c r="B5017" s="19">
        <v>0.12378472222222223</v>
      </c>
      <c r="C5017" s="10" t="s">
        <v>66</v>
      </c>
      <c r="D5017" s="10" t="s">
        <v>131</v>
      </c>
      <c r="E5017" s="13">
        <v>20.0</v>
      </c>
      <c r="F5017" s="13">
        <v>18.0</v>
      </c>
    </row>
    <row r="5018">
      <c r="A5018" s="10" t="s">
        <v>1412</v>
      </c>
      <c r="B5018" s="19">
        <v>0.12392361111111111</v>
      </c>
      <c r="C5018" s="10" t="s">
        <v>69</v>
      </c>
      <c r="D5018" s="10" t="s">
        <v>320</v>
      </c>
      <c r="E5018" s="13">
        <v>18.0</v>
      </c>
      <c r="F5018" s="13">
        <v>14.0</v>
      </c>
    </row>
    <row r="5019">
      <c r="A5019" s="10" t="s">
        <v>1412</v>
      </c>
      <c r="B5019" s="19">
        <v>0.12393518518518519</v>
      </c>
      <c r="C5019" s="10" t="s">
        <v>964</v>
      </c>
      <c r="D5019" s="10" t="s">
        <v>320</v>
      </c>
      <c r="E5019" s="13">
        <v>15.0</v>
      </c>
      <c r="F5019" s="13">
        <v>10.0</v>
      </c>
    </row>
    <row r="5020">
      <c r="A5020" s="10" t="s">
        <v>1412</v>
      </c>
      <c r="B5020" s="19">
        <v>0.12403935185185185</v>
      </c>
      <c r="C5020" s="10" t="s">
        <v>964</v>
      </c>
      <c r="D5020" s="10" t="s">
        <v>320</v>
      </c>
      <c r="E5020" s="13">
        <v>19.0</v>
      </c>
      <c r="F5020" s="13">
        <v>14.0</v>
      </c>
    </row>
    <row r="5021">
      <c r="A5021" s="10" t="s">
        <v>1412</v>
      </c>
      <c r="B5021" s="19">
        <v>0.12407407407407407</v>
      </c>
      <c r="C5021" s="10" t="s">
        <v>69</v>
      </c>
      <c r="D5021" s="10" t="s">
        <v>320</v>
      </c>
      <c r="E5021" s="13" t="s">
        <v>75</v>
      </c>
      <c r="F5021" s="13" t="s">
        <v>75</v>
      </c>
    </row>
    <row r="5022">
      <c r="A5022" s="10" t="s">
        <v>1412</v>
      </c>
      <c r="B5022" s="19">
        <v>0.1241550925925926</v>
      </c>
      <c r="C5022" s="10" t="s">
        <v>69</v>
      </c>
      <c r="D5022" s="10" t="s">
        <v>320</v>
      </c>
      <c r="E5022" s="13">
        <v>21.0</v>
      </c>
      <c r="F5022" s="13">
        <v>17.0</v>
      </c>
    </row>
    <row r="5023">
      <c r="A5023" s="10" t="s">
        <v>1412</v>
      </c>
      <c r="B5023" s="19">
        <v>0.1259375</v>
      </c>
      <c r="C5023" s="10" t="s">
        <v>157</v>
      </c>
      <c r="D5023" s="10" t="s">
        <v>67</v>
      </c>
      <c r="E5023" s="13">
        <v>13.0</v>
      </c>
      <c r="F5023" s="13">
        <v>11.0</v>
      </c>
    </row>
    <row r="5024">
      <c r="A5024" s="10" t="s">
        <v>1412</v>
      </c>
      <c r="B5024" s="19">
        <v>0.12608796296296296</v>
      </c>
      <c r="C5024" s="10" t="s">
        <v>157</v>
      </c>
      <c r="D5024" s="10" t="s">
        <v>67</v>
      </c>
      <c r="E5024" s="13">
        <v>17.0</v>
      </c>
      <c r="F5024" s="13">
        <v>15.0</v>
      </c>
    </row>
    <row r="5025">
      <c r="A5025" s="10" t="s">
        <v>1412</v>
      </c>
      <c r="B5025" s="19">
        <v>0.13221064814814815</v>
      </c>
      <c r="C5025" s="10" t="s">
        <v>66</v>
      </c>
      <c r="D5025" s="10" t="s">
        <v>67</v>
      </c>
      <c r="E5025" s="13">
        <v>19.0</v>
      </c>
      <c r="F5025" s="13">
        <v>18.0</v>
      </c>
    </row>
    <row r="5026">
      <c r="A5026" s="10" t="s">
        <v>1412</v>
      </c>
      <c r="B5026" s="19">
        <v>0.1322337962962963</v>
      </c>
      <c r="C5026" s="10" t="s">
        <v>74</v>
      </c>
      <c r="D5026" s="10" t="s">
        <v>67</v>
      </c>
      <c r="E5026" s="13">
        <v>4.0</v>
      </c>
      <c r="F5026" s="13">
        <v>4.0</v>
      </c>
      <c r="J5026" s="10" t="s">
        <v>161</v>
      </c>
    </row>
    <row r="5027">
      <c r="A5027" s="10" t="s">
        <v>1412</v>
      </c>
      <c r="B5027" s="19">
        <v>0.1388888888888889</v>
      </c>
      <c r="C5027" s="10" t="s">
        <v>70</v>
      </c>
      <c r="D5027" s="10" t="s">
        <v>67</v>
      </c>
      <c r="E5027" s="13" t="s">
        <v>88</v>
      </c>
      <c r="F5027" s="13">
        <v>1.0</v>
      </c>
    </row>
    <row r="5028">
      <c r="A5028" s="10" t="s">
        <v>1412</v>
      </c>
      <c r="B5028" s="19">
        <v>0.13914351851851853</v>
      </c>
      <c r="C5028" s="10" t="s">
        <v>82</v>
      </c>
      <c r="D5028" s="10" t="s">
        <v>67</v>
      </c>
      <c r="E5028" s="13">
        <v>9.0</v>
      </c>
      <c r="F5028" s="13">
        <v>6.0</v>
      </c>
    </row>
    <row r="5029">
      <c r="A5029" s="10" t="s">
        <v>1412</v>
      </c>
      <c r="B5029" s="19">
        <v>0.13917824074074073</v>
      </c>
      <c r="C5029" s="10" t="s">
        <v>74</v>
      </c>
      <c r="D5029" s="10" t="s">
        <v>67</v>
      </c>
      <c r="E5029" s="13" t="s">
        <v>75</v>
      </c>
      <c r="F5029" s="13" t="s">
        <v>75</v>
      </c>
      <c r="J5029" s="10" t="s">
        <v>160</v>
      </c>
    </row>
    <row r="5030">
      <c r="A5030" s="10" t="s">
        <v>1412</v>
      </c>
      <c r="B5030" s="19">
        <v>0.13918981481481482</v>
      </c>
      <c r="C5030" s="10" t="s">
        <v>69</v>
      </c>
      <c r="D5030" s="10" t="s">
        <v>67</v>
      </c>
      <c r="E5030" s="13">
        <v>14.0</v>
      </c>
      <c r="F5030" s="13">
        <v>10.0</v>
      </c>
    </row>
    <row r="5031">
      <c r="A5031" s="10" t="s">
        <v>1412</v>
      </c>
      <c r="B5031" s="19">
        <v>0.13922453703703705</v>
      </c>
      <c r="C5031" s="10" t="s">
        <v>964</v>
      </c>
      <c r="D5031" s="10" t="s">
        <v>67</v>
      </c>
      <c r="E5031" s="13">
        <v>16.0</v>
      </c>
      <c r="F5031" s="13">
        <v>8.0</v>
      </c>
    </row>
    <row r="5032">
      <c r="A5032" s="10" t="s">
        <v>1412</v>
      </c>
      <c r="B5032" s="19">
        <v>0.1392824074074074</v>
      </c>
      <c r="C5032" s="10" t="s">
        <v>84</v>
      </c>
      <c r="D5032" s="10" t="s">
        <v>67</v>
      </c>
      <c r="E5032" s="13">
        <v>5.0</v>
      </c>
      <c r="F5032" s="13">
        <v>3.0</v>
      </c>
    </row>
    <row r="5033">
      <c r="A5033" s="10" t="s">
        <v>1434</v>
      </c>
      <c r="B5033" s="19">
        <v>0.012997685185185185</v>
      </c>
      <c r="C5033" s="10" t="s">
        <v>66</v>
      </c>
      <c r="D5033" s="10" t="s">
        <v>67</v>
      </c>
      <c r="E5033" s="13">
        <v>6.0</v>
      </c>
      <c r="F5033" s="13">
        <v>5.0</v>
      </c>
      <c r="J5033" s="10" t="s">
        <v>160</v>
      </c>
    </row>
    <row r="5034">
      <c r="A5034" s="10" t="s">
        <v>1434</v>
      </c>
      <c r="B5034" s="19">
        <v>0.012997685185185185</v>
      </c>
      <c r="C5034" s="10" t="s">
        <v>66</v>
      </c>
      <c r="D5034" s="10" t="s">
        <v>67</v>
      </c>
      <c r="E5034" s="13" t="s">
        <v>88</v>
      </c>
      <c r="F5034" s="13">
        <v>1.0</v>
      </c>
      <c r="J5034" s="10" t="s">
        <v>161</v>
      </c>
    </row>
    <row r="5035">
      <c r="A5035" s="10" t="s">
        <v>1434</v>
      </c>
      <c r="B5035" s="19">
        <v>0.01318287037037037</v>
      </c>
      <c r="C5035" s="10" t="s">
        <v>964</v>
      </c>
      <c r="D5035" s="10" t="s">
        <v>67</v>
      </c>
      <c r="E5035" s="13">
        <v>22.0</v>
      </c>
      <c r="F5035" s="13">
        <v>14.0</v>
      </c>
      <c r="J5035" s="10" t="s">
        <v>160</v>
      </c>
    </row>
    <row r="5036">
      <c r="A5036" s="10" t="s">
        <v>1434</v>
      </c>
      <c r="B5036" s="19">
        <v>0.01318287037037037</v>
      </c>
      <c r="C5036" s="10" t="s">
        <v>964</v>
      </c>
      <c r="D5036" s="10" t="s">
        <v>67</v>
      </c>
      <c r="E5036" s="13">
        <v>12.0</v>
      </c>
      <c r="F5036" s="13">
        <v>4.0</v>
      </c>
      <c r="J5036" s="10" t="s">
        <v>161</v>
      </c>
    </row>
    <row r="5037">
      <c r="A5037" s="10" t="s">
        <v>1434</v>
      </c>
      <c r="B5037" s="19">
        <v>0.01443287037037037</v>
      </c>
      <c r="C5037" s="10" t="s">
        <v>157</v>
      </c>
      <c r="D5037" s="10" t="s">
        <v>67</v>
      </c>
      <c r="E5037" s="13">
        <v>7.0</v>
      </c>
      <c r="F5037" s="13">
        <v>5.0</v>
      </c>
    </row>
    <row r="5038">
      <c r="A5038" s="10" t="s">
        <v>1434</v>
      </c>
      <c r="B5038" s="19">
        <v>0.019375</v>
      </c>
      <c r="C5038" s="10" t="s">
        <v>66</v>
      </c>
      <c r="D5038" s="10" t="s">
        <v>67</v>
      </c>
      <c r="E5038" s="13">
        <v>9.0</v>
      </c>
      <c r="F5038" s="13">
        <v>8.0</v>
      </c>
    </row>
    <row r="5039">
      <c r="A5039" s="10" t="s">
        <v>1434</v>
      </c>
      <c r="B5039" s="19">
        <v>0.020057870370370372</v>
      </c>
      <c r="C5039" s="10" t="s">
        <v>157</v>
      </c>
      <c r="D5039" s="10" t="s">
        <v>67</v>
      </c>
      <c r="E5039" s="13">
        <v>5.0</v>
      </c>
      <c r="F5039" s="13">
        <v>3.0</v>
      </c>
    </row>
    <row r="5040">
      <c r="A5040" s="10" t="s">
        <v>1434</v>
      </c>
      <c r="B5040" s="19">
        <v>0.02351851851851852</v>
      </c>
      <c r="C5040" s="10" t="s">
        <v>69</v>
      </c>
      <c r="D5040" s="10" t="s">
        <v>67</v>
      </c>
      <c r="E5040" s="13">
        <v>14.0</v>
      </c>
      <c r="F5040" s="13">
        <v>10.0</v>
      </c>
    </row>
    <row r="5041">
      <c r="A5041" s="10" t="s">
        <v>1434</v>
      </c>
      <c r="B5041" s="19">
        <v>0.024421296296296295</v>
      </c>
      <c r="C5041" s="10" t="s">
        <v>66</v>
      </c>
      <c r="D5041" s="10" t="s">
        <v>67</v>
      </c>
      <c r="E5041" s="13" t="s">
        <v>88</v>
      </c>
      <c r="F5041" s="13">
        <v>1.0</v>
      </c>
    </row>
    <row r="5042">
      <c r="A5042" s="10" t="s">
        <v>1434</v>
      </c>
      <c r="B5042" s="19">
        <v>0.02554398148148148</v>
      </c>
      <c r="C5042" s="10" t="s">
        <v>69</v>
      </c>
      <c r="D5042" s="10" t="s">
        <v>83</v>
      </c>
      <c r="E5042" s="13">
        <v>13.0</v>
      </c>
      <c r="F5042" s="13">
        <v>12.0</v>
      </c>
    </row>
    <row r="5043">
      <c r="A5043" s="10" t="s">
        <v>1434</v>
      </c>
      <c r="B5043" s="19">
        <v>0.02872685185185185</v>
      </c>
      <c r="C5043" s="10" t="s">
        <v>82</v>
      </c>
      <c r="D5043" s="10" t="s">
        <v>83</v>
      </c>
      <c r="E5043" s="13">
        <v>21.0</v>
      </c>
      <c r="F5043" s="13">
        <v>13.0</v>
      </c>
    </row>
    <row r="5044">
      <c r="A5044" s="10" t="s">
        <v>1434</v>
      </c>
      <c r="B5044" s="19">
        <v>0.02875</v>
      </c>
      <c r="C5044" s="10" t="s">
        <v>70</v>
      </c>
      <c r="D5044" s="10" t="s">
        <v>83</v>
      </c>
      <c r="E5044" s="13">
        <v>19.0</v>
      </c>
      <c r="F5044" s="13">
        <v>14.0</v>
      </c>
    </row>
    <row r="5045">
      <c r="A5045" s="10" t="s">
        <v>1434</v>
      </c>
      <c r="B5045" s="19">
        <v>0.028761574074074075</v>
      </c>
      <c r="C5045" s="10" t="s">
        <v>964</v>
      </c>
      <c r="D5045" s="10" t="s">
        <v>130</v>
      </c>
      <c r="E5045" s="13">
        <v>14.0</v>
      </c>
      <c r="F5045" s="13">
        <v>15.0</v>
      </c>
    </row>
    <row r="5046">
      <c r="A5046" s="10" t="s">
        <v>1434</v>
      </c>
      <c r="B5046" s="19">
        <v>0.03140046296296296</v>
      </c>
      <c r="C5046" s="10" t="s">
        <v>70</v>
      </c>
      <c r="D5046" s="10" t="s">
        <v>365</v>
      </c>
      <c r="E5046" s="13">
        <v>18.0</v>
      </c>
      <c r="F5046" s="13">
        <v>12.0</v>
      </c>
    </row>
    <row r="5047">
      <c r="A5047" s="10" t="s">
        <v>1434</v>
      </c>
      <c r="B5047" s="19">
        <v>0.032060185185185185</v>
      </c>
      <c r="C5047" s="10" t="s">
        <v>66</v>
      </c>
      <c r="D5047" s="10" t="s">
        <v>67</v>
      </c>
      <c r="E5047" s="13">
        <v>3.0</v>
      </c>
      <c r="F5047" s="13">
        <v>2.0</v>
      </c>
    </row>
    <row r="5048">
      <c r="A5048" s="10" t="s">
        <v>1434</v>
      </c>
      <c r="B5048" s="19">
        <v>0.0341087962962963</v>
      </c>
      <c r="C5048" s="10" t="s">
        <v>84</v>
      </c>
      <c r="D5048" s="10" t="s">
        <v>87</v>
      </c>
      <c r="E5048" s="13">
        <v>17.0</v>
      </c>
      <c r="F5048" s="13">
        <v>15.0</v>
      </c>
    </row>
    <row r="5049">
      <c r="A5049" s="10" t="s">
        <v>1434</v>
      </c>
      <c r="B5049" s="19">
        <v>0.0341087962962963</v>
      </c>
      <c r="C5049" s="10" t="s">
        <v>70</v>
      </c>
      <c r="D5049" s="10" t="s">
        <v>87</v>
      </c>
      <c r="E5049" s="13">
        <v>15.0</v>
      </c>
      <c r="F5049" s="13">
        <v>11.0</v>
      </c>
    </row>
    <row r="5050">
      <c r="A5050" s="10" t="s">
        <v>1434</v>
      </c>
      <c r="B5050" s="19">
        <v>0.0341087962962963</v>
      </c>
      <c r="C5050" s="10" t="s">
        <v>69</v>
      </c>
      <c r="D5050" s="10" t="s">
        <v>87</v>
      </c>
      <c r="E5050" s="13">
        <v>15.0</v>
      </c>
      <c r="F5050" s="13">
        <v>11.0</v>
      </c>
    </row>
    <row r="5051">
      <c r="A5051" s="10" t="s">
        <v>1434</v>
      </c>
      <c r="B5051" s="19">
        <v>0.03429398148148148</v>
      </c>
      <c r="C5051" s="10" t="s">
        <v>66</v>
      </c>
      <c r="D5051" s="10" t="s">
        <v>87</v>
      </c>
      <c r="E5051" s="13">
        <v>14.0</v>
      </c>
      <c r="F5051" s="13">
        <v>14.0</v>
      </c>
    </row>
    <row r="5052">
      <c r="A5052" s="10" t="s">
        <v>1434</v>
      </c>
      <c r="B5052" s="19">
        <v>0.03439814814814815</v>
      </c>
      <c r="C5052" s="10" t="s">
        <v>82</v>
      </c>
      <c r="D5052" s="10" t="s">
        <v>87</v>
      </c>
      <c r="E5052" s="13">
        <v>6.0</v>
      </c>
      <c r="F5052" s="13">
        <v>5.0</v>
      </c>
    </row>
    <row r="5053">
      <c r="A5053" s="10" t="s">
        <v>1434</v>
      </c>
      <c r="B5053" s="19">
        <v>0.034409722222222223</v>
      </c>
      <c r="C5053" s="10" t="s">
        <v>74</v>
      </c>
      <c r="D5053" s="10" t="s">
        <v>87</v>
      </c>
      <c r="E5053" s="13">
        <v>7.0</v>
      </c>
      <c r="F5053" s="13">
        <v>3.0</v>
      </c>
    </row>
    <row r="5054">
      <c r="A5054" s="10" t="s">
        <v>1434</v>
      </c>
      <c r="B5054" s="19">
        <v>0.03446759259259259</v>
      </c>
      <c r="C5054" s="10" t="s">
        <v>964</v>
      </c>
      <c r="D5054" s="10" t="s">
        <v>87</v>
      </c>
      <c r="E5054" s="13">
        <v>4.0</v>
      </c>
      <c r="F5054" s="13">
        <v>3.0</v>
      </c>
    </row>
    <row r="5055">
      <c r="A5055" s="10" t="s">
        <v>1434</v>
      </c>
      <c r="B5055" s="19">
        <v>0.03575231481481481</v>
      </c>
      <c r="C5055" s="10" t="s">
        <v>69</v>
      </c>
      <c r="D5055" s="10" t="s">
        <v>89</v>
      </c>
      <c r="E5055" s="13">
        <v>16.0</v>
      </c>
      <c r="F5055" s="13">
        <v>9.0</v>
      </c>
      <c r="J5055" s="10" t="s">
        <v>90</v>
      </c>
    </row>
    <row r="5056">
      <c r="A5056" s="10" t="s">
        <v>1434</v>
      </c>
      <c r="B5056" s="19">
        <v>0.035972222222222225</v>
      </c>
      <c r="C5056" s="10" t="s">
        <v>69</v>
      </c>
      <c r="D5056" s="10" t="s">
        <v>91</v>
      </c>
      <c r="E5056" s="13">
        <v>17.0</v>
      </c>
      <c r="F5056" s="16"/>
      <c r="H5056" s="10" t="s">
        <v>1435</v>
      </c>
    </row>
    <row r="5057">
      <c r="A5057" s="10" t="s">
        <v>1434</v>
      </c>
      <c r="B5057" s="19">
        <v>0.03715277777777778</v>
      </c>
      <c r="C5057" s="10" t="s">
        <v>70</v>
      </c>
      <c r="D5057" s="10" t="s">
        <v>93</v>
      </c>
      <c r="E5057" s="13">
        <v>22.0</v>
      </c>
      <c r="F5057" s="13">
        <v>15.0</v>
      </c>
      <c r="J5057" s="10" t="s">
        <v>1436</v>
      </c>
    </row>
    <row r="5058">
      <c r="A5058" s="10" t="s">
        <v>1434</v>
      </c>
      <c r="B5058" s="19">
        <v>0.03715277777777778</v>
      </c>
      <c r="C5058" s="10" t="s">
        <v>70</v>
      </c>
      <c r="D5058" s="10" t="s">
        <v>93</v>
      </c>
      <c r="E5058" s="13" t="s">
        <v>75</v>
      </c>
      <c r="F5058" s="13" t="s">
        <v>75</v>
      </c>
      <c r="J5058" s="10" t="s">
        <v>160</v>
      </c>
    </row>
    <row r="5059">
      <c r="A5059" s="10" t="s">
        <v>1434</v>
      </c>
      <c r="B5059" s="19">
        <v>0.03722222222222222</v>
      </c>
      <c r="C5059" s="10" t="s">
        <v>70</v>
      </c>
      <c r="D5059" s="10" t="s">
        <v>91</v>
      </c>
      <c r="E5059" s="13">
        <v>10.0</v>
      </c>
      <c r="F5059" s="16"/>
      <c r="H5059" s="10" t="s">
        <v>1437</v>
      </c>
    </row>
    <row r="5060">
      <c r="A5060" s="10" t="s">
        <v>1434</v>
      </c>
      <c r="B5060" s="19">
        <v>0.037488425925925925</v>
      </c>
      <c r="C5060" s="10" t="s">
        <v>70</v>
      </c>
      <c r="D5060" s="10" t="s">
        <v>93</v>
      </c>
      <c r="E5060" s="13">
        <v>12.0</v>
      </c>
      <c r="F5060" s="13">
        <v>5.0</v>
      </c>
      <c r="J5060" s="10" t="s">
        <v>148</v>
      </c>
    </row>
    <row r="5061">
      <c r="A5061" s="10" t="s">
        <v>1434</v>
      </c>
      <c r="B5061" s="19">
        <v>0.038877314814814816</v>
      </c>
      <c r="C5061" s="10" t="s">
        <v>66</v>
      </c>
      <c r="D5061" s="10" t="s">
        <v>89</v>
      </c>
      <c r="E5061" s="13">
        <v>25.0</v>
      </c>
      <c r="F5061" s="13">
        <v>18.0</v>
      </c>
      <c r="J5061" s="10" t="s">
        <v>171</v>
      </c>
    </row>
    <row r="5062">
      <c r="A5062" s="10" t="s">
        <v>1434</v>
      </c>
      <c r="B5062" s="19">
        <v>0.038877314814814816</v>
      </c>
      <c r="C5062" s="10" t="s">
        <v>66</v>
      </c>
      <c r="D5062" s="10" t="s">
        <v>89</v>
      </c>
      <c r="E5062" s="13">
        <v>25.0</v>
      </c>
      <c r="F5062" s="13">
        <v>18.0</v>
      </c>
      <c r="J5062" s="10" t="s">
        <v>171</v>
      </c>
    </row>
    <row r="5063">
      <c r="A5063" s="10" t="s">
        <v>1434</v>
      </c>
      <c r="B5063" s="19">
        <v>0.03900462962962963</v>
      </c>
      <c r="C5063" s="10" t="s">
        <v>66</v>
      </c>
      <c r="D5063" s="10" t="s">
        <v>91</v>
      </c>
      <c r="E5063" s="13">
        <v>12.0</v>
      </c>
      <c r="F5063" s="16"/>
      <c r="H5063" s="10" t="s">
        <v>1438</v>
      </c>
    </row>
    <row r="5064">
      <c r="A5064" s="10" t="s">
        <v>1434</v>
      </c>
      <c r="B5064" s="19">
        <v>0.039050925925925926</v>
      </c>
      <c r="C5064" s="10" t="s">
        <v>66</v>
      </c>
      <c r="D5064" s="10" t="s">
        <v>91</v>
      </c>
      <c r="E5064" s="13">
        <v>11.0</v>
      </c>
      <c r="F5064" s="16"/>
      <c r="H5064" s="10" t="s">
        <v>1439</v>
      </c>
    </row>
    <row r="5065">
      <c r="A5065" s="10" t="s">
        <v>1434</v>
      </c>
      <c r="B5065" s="19">
        <v>0.04083333333333333</v>
      </c>
      <c r="C5065" s="10" t="s">
        <v>70</v>
      </c>
      <c r="D5065" s="10" t="s">
        <v>93</v>
      </c>
      <c r="E5065" s="13" t="s">
        <v>68</v>
      </c>
      <c r="F5065" s="13">
        <v>20.0</v>
      </c>
      <c r="J5065" s="10" t="s">
        <v>160</v>
      </c>
    </row>
    <row r="5066">
      <c r="A5066" s="10" t="s">
        <v>1434</v>
      </c>
      <c r="B5066" s="19">
        <v>0.04083333333333333</v>
      </c>
      <c r="C5066" s="10" t="s">
        <v>70</v>
      </c>
      <c r="D5066" s="10" t="s">
        <v>93</v>
      </c>
      <c r="E5066" s="13">
        <v>14.0</v>
      </c>
      <c r="F5066" s="13">
        <v>7.0</v>
      </c>
      <c r="J5066" s="10" t="s">
        <v>421</v>
      </c>
    </row>
    <row r="5067">
      <c r="A5067" s="10" t="s">
        <v>1434</v>
      </c>
      <c r="B5067" s="19">
        <v>0.04109953703703704</v>
      </c>
      <c r="C5067" s="10" t="s">
        <v>84</v>
      </c>
      <c r="D5067" s="10" t="s">
        <v>93</v>
      </c>
      <c r="E5067" s="13" t="s">
        <v>75</v>
      </c>
      <c r="F5067" s="13" t="s">
        <v>75</v>
      </c>
      <c r="J5067" s="10" t="s">
        <v>160</v>
      </c>
    </row>
    <row r="5068">
      <c r="A5068" s="10" t="s">
        <v>1434</v>
      </c>
      <c r="B5068" s="19">
        <v>0.04109953703703704</v>
      </c>
      <c r="C5068" s="10" t="s">
        <v>84</v>
      </c>
      <c r="D5068" s="10" t="s">
        <v>93</v>
      </c>
      <c r="E5068" s="13">
        <v>19.0</v>
      </c>
      <c r="F5068" s="13">
        <v>12.0</v>
      </c>
      <c r="J5068" s="10" t="s">
        <v>643</v>
      </c>
    </row>
    <row r="5069">
      <c r="A5069" s="10" t="s">
        <v>1434</v>
      </c>
      <c r="B5069" s="19">
        <v>0.041226851851851855</v>
      </c>
      <c r="C5069" s="10" t="s">
        <v>84</v>
      </c>
      <c r="D5069" s="10" t="s">
        <v>91</v>
      </c>
      <c r="E5069" s="13">
        <v>13.0</v>
      </c>
      <c r="F5069" s="16"/>
      <c r="H5069" s="10" t="s">
        <v>1440</v>
      </c>
    </row>
    <row r="5070">
      <c r="A5070" s="10" t="s">
        <v>1434</v>
      </c>
      <c r="B5070" s="19">
        <v>0.04125</v>
      </c>
      <c r="C5070" s="10" t="s">
        <v>70</v>
      </c>
      <c r="D5070" s="10" t="s">
        <v>91</v>
      </c>
      <c r="E5070" s="13">
        <v>11.0</v>
      </c>
      <c r="F5070" s="16"/>
      <c r="H5070" s="10" t="s">
        <v>1441</v>
      </c>
    </row>
    <row r="5071">
      <c r="A5071" s="10" t="s">
        <v>1434</v>
      </c>
      <c r="B5071" s="19">
        <v>0.042152777777777775</v>
      </c>
      <c r="C5071" s="10" t="s">
        <v>82</v>
      </c>
      <c r="D5071" s="10" t="s">
        <v>209</v>
      </c>
      <c r="E5071" s="13">
        <v>6.0</v>
      </c>
      <c r="F5071" s="13">
        <v>6.0</v>
      </c>
    </row>
    <row r="5072">
      <c r="A5072" s="10" t="s">
        <v>1434</v>
      </c>
      <c r="B5072" s="19">
        <v>0.044814814814814814</v>
      </c>
      <c r="C5072" s="10" t="s">
        <v>74</v>
      </c>
      <c r="D5072" s="10" t="s">
        <v>209</v>
      </c>
      <c r="E5072" s="13" t="s">
        <v>75</v>
      </c>
      <c r="F5072" s="13" t="s">
        <v>75</v>
      </c>
      <c r="J5072" s="10" t="s">
        <v>160</v>
      </c>
    </row>
    <row r="5073">
      <c r="A5073" s="10" t="s">
        <v>1434</v>
      </c>
      <c r="B5073" s="19">
        <v>0.044814814814814814</v>
      </c>
      <c r="C5073" s="10" t="s">
        <v>74</v>
      </c>
      <c r="D5073" s="10" t="s">
        <v>209</v>
      </c>
      <c r="E5073" s="13" t="s">
        <v>88</v>
      </c>
      <c r="F5073" s="13">
        <v>1.0</v>
      </c>
      <c r="J5073" s="10" t="s">
        <v>161</v>
      </c>
    </row>
    <row r="5074">
      <c r="A5074" s="10" t="s">
        <v>1434</v>
      </c>
      <c r="B5074" s="19">
        <v>0.04811342592592593</v>
      </c>
      <c r="C5074" s="10" t="s">
        <v>84</v>
      </c>
      <c r="D5074" s="10" t="s">
        <v>93</v>
      </c>
      <c r="E5074" s="13">
        <v>20.0</v>
      </c>
      <c r="F5074" s="13">
        <v>13.0</v>
      </c>
      <c r="J5074" s="10" t="s">
        <v>564</v>
      </c>
    </row>
    <row r="5075">
      <c r="A5075" s="10" t="s">
        <v>1434</v>
      </c>
      <c r="B5075" s="19">
        <v>0.048136574074074075</v>
      </c>
      <c r="C5075" s="10" t="s">
        <v>84</v>
      </c>
      <c r="D5075" s="10" t="s">
        <v>93</v>
      </c>
      <c r="E5075" s="13">
        <v>24.0</v>
      </c>
      <c r="F5075" s="13">
        <v>17.0</v>
      </c>
      <c r="J5075" s="10" t="s">
        <v>564</v>
      </c>
    </row>
    <row r="5076">
      <c r="A5076" s="10" t="s">
        <v>1434</v>
      </c>
      <c r="B5076" s="19">
        <v>0.04822916666666666</v>
      </c>
      <c r="C5076" s="10" t="s">
        <v>84</v>
      </c>
      <c r="D5076" s="10" t="s">
        <v>91</v>
      </c>
      <c r="E5076" s="13">
        <v>10.0</v>
      </c>
      <c r="F5076" s="16"/>
      <c r="H5076" s="10" t="s">
        <v>1442</v>
      </c>
      <c r="I5076" s="10">
        <v>1.0</v>
      </c>
    </row>
    <row r="5077">
      <c r="A5077" s="10" t="s">
        <v>1434</v>
      </c>
      <c r="B5077" s="19">
        <v>0.04887731481481482</v>
      </c>
      <c r="C5077" s="10" t="s">
        <v>84</v>
      </c>
      <c r="D5077" s="10" t="s">
        <v>93</v>
      </c>
      <c r="E5077" s="13">
        <v>17.0</v>
      </c>
      <c r="F5077" s="13">
        <v>10.0</v>
      </c>
      <c r="J5077" s="10" t="s">
        <v>564</v>
      </c>
    </row>
    <row r="5078">
      <c r="A5078" s="10" t="s">
        <v>1434</v>
      </c>
      <c r="B5078" s="19">
        <v>0.04939814814814815</v>
      </c>
      <c r="C5078" s="10" t="s">
        <v>84</v>
      </c>
      <c r="D5078" s="10" t="s">
        <v>91</v>
      </c>
      <c r="E5078" s="13">
        <v>14.0</v>
      </c>
      <c r="F5078" s="16"/>
      <c r="H5078" s="10" t="s">
        <v>1443</v>
      </c>
    </row>
    <row r="5079">
      <c r="A5079" s="10" t="s">
        <v>1434</v>
      </c>
      <c r="B5079" s="19">
        <v>0.04998842592592593</v>
      </c>
      <c r="C5079" s="10" t="s">
        <v>69</v>
      </c>
      <c r="D5079" s="10" t="s">
        <v>89</v>
      </c>
      <c r="E5079" s="13">
        <v>22.0</v>
      </c>
      <c r="F5079" s="13">
        <v>15.0</v>
      </c>
      <c r="J5079" s="10" t="s">
        <v>90</v>
      </c>
    </row>
    <row r="5080">
      <c r="A5080" s="10" t="s">
        <v>1434</v>
      </c>
      <c r="B5080" s="19">
        <v>0.05012731481481481</v>
      </c>
      <c r="C5080" s="10" t="s">
        <v>69</v>
      </c>
      <c r="D5080" s="10" t="s">
        <v>91</v>
      </c>
      <c r="E5080" s="13">
        <v>12.0</v>
      </c>
      <c r="F5080" s="16"/>
      <c r="H5080" s="10" t="s">
        <v>1444</v>
      </c>
    </row>
    <row r="5081">
      <c r="A5081" s="10" t="s">
        <v>1434</v>
      </c>
      <c r="B5081" s="19">
        <v>0.05037037037037037</v>
      </c>
      <c r="C5081" s="10" t="s">
        <v>70</v>
      </c>
      <c r="D5081" s="10" t="s">
        <v>93</v>
      </c>
      <c r="E5081" s="13" t="s">
        <v>75</v>
      </c>
      <c r="F5081" s="13" t="s">
        <v>75</v>
      </c>
      <c r="J5081" s="10" t="s">
        <v>274</v>
      </c>
    </row>
    <row r="5082">
      <c r="A5082" s="10" t="s">
        <v>1434</v>
      </c>
      <c r="B5082" s="19">
        <v>0.05037037037037037</v>
      </c>
      <c r="C5082" s="10" t="s">
        <v>70</v>
      </c>
      <c r="D5082" s="10" t="s">
        <v>93</v>
      </c>
      <c r="E5082" s="13">
        <v>22.0</v>
      </c>
      <c r="F5082" s="13">
        <v>15.0</v>
      </c>
      <c r="J5082" s="10" t="s">
        <v>274</v>
      </c>
    </row>
    <row r="5083">
      <c r="A5083" s="10" t="s">
        <v>1434</v>
      </c>
      <c r="B5083" s="19">
        <v>0.050451388888888886</v>
      </c>
      <c r="C5083" s="10" t="s">
        <v>70</v>
      </c>
      <c r="D5083" s="10" t="s">
        <v>91</v>
      </c>
      <c r="E5083" s="13">
        <v>9.0</v>
      </c>
      <c r="F5083" s="16"/>
      <c r="H5083" s="10" t="s">
        <v>1445</v>
      </c>
    </row>
    <row r="5084">
      <c r="A5084" s="10" t="s">
        <v>1434</v>
      </c>
      <c r="B5084" s="19">
        <v>0.05063657407407408</v>
      </c>
      <c r="C5084" s="10" t="s">
        <v>70</v>
      </c>
      <c r="D5084" s="10" t="s">
        <v>93</v>
      </c>
      <c r="E5084" s="13">
        <v>22.0</v>
      </c>
      <c r="F5084" s="13">
        <v>15.0</v>
      </c>
      <c r="J5084" s="10" t="s">
        <v>148</v>
      </c>
    </row>
    <row r="5085">
      <c r="A5085" s="10" t="s">
        <v>1434</v>
      </c>
      <c r="B5085" s="19">
        <v>0.050729166666666665</v>
      </c>
      <c r="C5085" s="10" t="s">
        <v>70</v>
      </c>
      <c r="D5085" s="10" t="s">
        <v>93</v>
      </c>
      <c r="E5085" s="13">
        <v>17.0</v>
      </c>
      <c r="F5085" s="13">
        <v>10.0</v>
      </c>
      <c r="J5085" s="10" t="s">
        <v>421</v>
      </c>
    </row>
    <row r="5086">
      <c r="A5086" s="10" t="s">
        <v>1434</v>
      </c>
      <c r="B5086" s="19">
        <v>0.050729166666666665</v>
      </c>
      <c r="C5086" s="10" t="s">
        <v>70</v>
      </c>
      <c r="D5086" s="10" t="s">
        <v>93</v>
      </c>
      <c r="E5086" s="13" t="s">
        <v>75</v>
      </c>
      <c r="F5086" s="13" t="s">
        <v>75</v>
      </c>
      <c r="J5086" s="10" t="s">
        <v>160</v>
      </c>
    </row>
    <row r="5087">
      <c r="A5087" s="10" t="s">
        <v>1434</v>
      </c>
      <c r="B5087" s="19">
        <v>0.050833333333333335</v>
      </c>
      <c r="C5087" s="10" t="s">
        <v>70</v>
      </c>
      <c r="D5087" s="10" t="s">
        <v>91</v>
      </c>
      <c r="E5087" s="13">
        <v>9.0</v>
      </c>
      <c r="F5087" s="16"/>
      <c r="H5087" s="10" t="s">
        <v>1445</v>
      </c>
    </row>
    <row r="5088">
      <c r="A5088" s="10" t="s">
        <v>1434</v>
      </c>
      <c r="B5088" s="19">
        <v>0.051493055555555556</v>
      </c>
      <c r="C5088" s="10" t="s">
        <v>66</v>
      </c>
      <c r="D5088" s="10" t="s">
        <v>93</v>
      </c>
      <c r="E5088" s="13">
        <v>23.0</v>
      </c>
      <c r="F5088" s="13">
        <v>15.0</v>
      </c>
      <c r="J5088" s="10" t="s">
        <v>1446</v>
      </c>
    </row>
    <row r="5089">
      <c r="A5089" s="10" t="s">
        <v>1434</v>
      </c>
      <c r="B5089" s="19">
        <v>0.051493055555555556</v>
      </c>
      <c r="C5089" s="10" t="s">
        <v>66</v>
      </c>
      <c r="D5089" s="10" t="s">
        <v>93</v>
      </c>
      <c r="E5089" s="13">
        <v>23.0</v>
      </c>
      <c r="F5089" s="13">
        <v>15.0</v>
      </c>
      <c r="J5089" s="10" t="s">
        <v>160</v>
      </c>
    </row>
    <row r="5090">
      <c r="A5090" s="10" t="s">
        <v>1434</v>
      </c>
      <c r="B5090" s="19">
        <v>0.051597222222222225</v>
      </c>
      <c r="C5090" s="10" t="s">
        <v>66</v>
      </c>
      <c r="D5090" s="10" t="s">
        <v>93</v>
      </c>
      <c r="E5090" s="13" t="s">
        <v>75</v>
      </c>
      <c r="F5090" s="13" t="s">
        <v>75</v>
      </c>
      <c r="J5090" s="10" t="s">
        <v>160</v>
      </c>
    </row>
    <row r="5091">
      <c r="A5091" s="10" t="s">
        <v>1434</v>
      </c>
      <c r="B5091" s="19">
        <v>0.05148148148148148</v>
      </c>
      <c r="C5091" s="10" t="s">
        <v>66</v>
      </c>
      <c r="D5091" s="10" t="s">
        <v>93</v>
      </c>
      <c r="E5091" s="13">
        <v>11.0</v>
      </c>
      <c r="F5091" s="13">
        <v>4.0</v>
      </c>
      <c r="J5091" s="10" t="s">
        <v>1446</v>
      </c>
    </row>
    <row r="5092">
      <c r="A5092" s="10" t="s">
        <v>1434</v>
      </c>
      <c r="B5092" s="19">
        <v>0.052662037037037035</v>
      </c>
      <c r="C5092" s="10" t="s">
        <v>70</v>
      </c>
      <c r="D5092" s="10" t="s">
        <v>93</v>
      </c>
      <c r="E5092" s="13" t="s">
        <v>1394</v>
      </c>
      <c r="F5092" s="13">
        <v>2.0</v>
      </c>
      <c r="J5092" s="10" t="s">
        <v>160</v>
      </c>
    </row>
    <row r="5093">
      <c r="A5093" s="10" t="s">
        <v>1434</v>
      </c>
      <c r="B5093" s="19">
        <v>0.052662037037037035</v>
      </c>
      <c r="C5093" s="10" t="s">
        <v>70</v>
      </c>
      <c r="D5093" s="10" t="s">
        <v>93</v>
      </c>
      <c r="E5093" s="13" t="s">
        <v>88</v>
      </c>
      <c r="F5093" s="13">
        <v>1.0</v>
      </c>
      <c r="J5093" s="10" t="s">
        <v>421</v>
      </c>
    </row>
    <row r="5094">
      <c r="A5094" s="10" t="s">
        <v>1434</v>
      </c>
      <c r="B5094" s="19">
        <v>0.05439814814814815</v>
      </c>
      <c r="C5094" s="10" t="s">
        <v>84</v>
      </c>
      <c r="D5094" s="10" t="s">
        <v>93</v>
      </c>
      <c r="E5094" s="13" t="s">
        <v>75</v>
      </c>
      <c r="F5094" s="13" t="s">
        <v>75</v>
      </c>
      <c r="J5094" s="10" t="s">
        <v>160</v>
      </c>
    </row>
    <row r="5095">
      <c r="A5095" s="10" t="s">
        <v>1434</v>
      </c>
      <c r="B5095" s="19">
        <v>0.05439814814814815</v>
      </c>
      <c r="C5095" s="10" t="s">
        <v>84</v>
      </c>
      <c r="D5095" s="10" t="s">
        <v>93</v>
      </c>
      <c r="E5095" s="13">
        <v>25.0</v>
      </c>
      <c r="F5095" s="13">
        <v>18.0</v>
      </c>
      <c r="J5095" s="10" t="s">
        <v>643</v>
      </c>
    </row>
    <row r="5096">
      <c r="A5096" s="10" t="s">
        <v>1434</v>
      </c>
      <c r="B5096" s="19">
        <v>0.05454861111111111</v>
      </c>
      <c r="C5096" s="10" t="s">
        <v>84</v>
      </c>
      <c r="D5096" s="10" t="s">
        <v>91</v>
      </c>
      <c r="E5096" s="13">
        <v>14.0</v>
      </c>
      <c r="F5096" s="16"/>
      <c r="H5096" s="10" t="s">
        <v>1443</v>
      </c>
      <c r="I5096" s="10">
        <v>1.0</v>
      </c>
    </row>
    <row r="5097">
      <c r="A5097" s="10" t="s">
        <v>1434</v>
      </c>
      <c r="B5097" s="19">
        <v>0.05604166666666666</v>
      </c>
      <c r="C5097" s="10" t="s">
        <v>74</v>
      </c>
      <c r="D5097" s="10" t="s">
        <v>93</v>
      </c>
      <c r="E5097" s="13" t="s">
        <v>75</v>
      </c>
      <c r="F5097" s="13" t="s">
        <v>75</v>
      </c>
      <c r="J5097" s="10" t="s">
        <v>1010</v>
      </c>
    </row>
    <row r="5098">
      <c r="A5098" s="10" t="s">
        <v>1434</v>
      </c>
      <c r="B5098" s="19">
        <v>0.05618055555555555</v>
      </c>
      <c r="C5098" s="10" t="s">
        <v>74</v>
      </c>
      <c r="D5098" s="10" t="s">
        <v>91</v>
      </c>
      <c r="E5098" s="13">
        <v>11.0</v>
      </c>
      <c r="F5098" s="16"/>
      <c r="H5098" s="10" t="s">
        <v>1447</v>
      </c>
    </row>
    <row r="5099">
      <c r="A5099" s="10" t="s">
        <v>1434</v>
      </c>
      <c r="B5099" s="19">
        <v>0.05650462962962963</v>
      </c>
      <c r="C5099" s="10" t="s">
        <v>74</v>
      </c>
      <c r="D5099" s="10" t="s">
        <v>93</v>
      </c>
      <c r="E5099" s="13" t="s">
        <v>1302</v>
      </c>
      <c r="F5099" s="13">
        <v>3.0</v>
      </c>
      <c r="J5099" s="10" t="s">
        <v>1010</v>
      </c>
    </row>
    <row r="5100">
      <c r="A5100" s="10" t="s">
        <v>1434</v>
      </c>
      <c r="B5100" s="19">
        <v>0.0568287037037037</v>
      </c>
      <c r="C5100" s="10" t="s">
        <v>82</v>
      </c>
      <c r="D5100" s="10" t="s">
        <v>91</v>
      </c>
      <c r="E5100" s="13">
        <v>19.0</v>
      </c>
      <c r="F5100" s="16"/>
      <c r="H5100" s="10" t="s">
        <v>1448</v>
      </c>
      <c r="I5100" s="10">
        <v>1.0</v>
      </c>
      <c r="J5100" s="10" t="s">
        <v>653</v>
      </c>
    </row>
    <row r="5101">
      <c r="A5101" s="10" t="s">
        <v>1434</v>
      </c>
      <c r="B5101" s="19">
        <v>0.060648148148148145</v>
      </c>
      <c r="C5101" s="10" t="s">
        <v>964</v>
      </c>
      <c r="D5101" s="10" t="s">
        <v>91</v>
      </c>
      <c r="E5101" s="13">
        <v>17.0</v>
      </c>
      <c r="F5101" s="16"/>
      <c r="J5101" s="10" t="s">
        <v>1449</v>
      </c>
    </row>
    <row r="5102">
      <c r="A5102" s="10" t="s">
        <v>1434</v>
      </c>
      <c r="B5102" s="19">
        <v>0.06097222222222222</v>
      </c>
      <c r="C5102" s="10" t="s">
        <v>69</v>
      </c>
      <c r="D5102" s="10" t="s">
        <v>67</v>
      </c>
      <c r="E5102" s="13">
        <v>22.0</v>
      </c>
      <c r="F5102" s="13">
        <v>18.0</v>
      </c>
    </row>
    <row r="5103">
      <c r="A5103" s="10" t="s">
        <v>1434</v>
      </c>
      <c r="B5103" s="19">
        <v>0.061782407407407404</v>
      </c>
      <c r="C5103" s="10" t="s">
        <v>70</v>
      </c>
      <c r="D5103" s="10" t="s">
        <v>67</v>
      </c>
      <c r="E5103" s="13">
        <v>11.0</v>
      </c>
      <c r="F5103" s="13">
        <v>8.0</v>
      </c>
    </row>
    <row r="5104">
      <c r="A5104" s="10" t="s">
        <v>1434</v>
      </c>
      <c r="B5104" s="19">
        <v>0.062060185185185184</v>
      </c>
      <c r="C5104" s="10" t="s">
        <v>964</v>
      </c>
      <c r="D5104" s="10" t="s">
        <v>125</v>
      </c>
      <c r="E5104" s="13">
        <v>6.0</v>
      </c>
      <c r="F5104" s="13">
        <v>6.0</v>
      </c>
    </row>
    <row r="5105">
      <c r="A5105" s="10" t="s">
        <v>1434</v>
      </c>
      <c r="B5105" s="19">
        <v>0.062060185185185184</v>
      </c>
      <c r="C5105" s="10" t="s">
        <v>69</v>
      </c>
      <c r="D5105" s="10" t="s">
        <v>125</v>
      </c>
      <c r="E5105" s="13">
        <v>6.0</v>
      </c>
      <c r="F5105" s="13">
        <v>2.0</v>
      </c>
    </row>
    <row r="5106">
      <c r="A5106" s="10" t="s">
        <v>1434</v>
      </c>
      <c r="B5106" s="19">
        <v>0.062060185185185184</v>
      </c>
      <c r="C5106" s="10" t="s">
        <v>74</v>
      </c>
      <c r="D5106" s="10" t="s">
        <v>125</v>
      </c>
      <c r="E5106" s="13">
        <v>19.0</v>
      </c>
      <c r="F5106" s="13">
        <v>9.0</v>
      </c>
    </row>
    <row r="5107">
      <c r="A5107" s="10" t="s">
        <v>1434</v>
      </c>
      <c r="B5107" s="19">
        <v>0.062060185185185184</v>
      </c>
      <c r="C5107" s="10" t="s">
        <v>82</v>
      </c>
      <c r="D5107" s="10" t="s">
        <v>125</v>
      </c>
      <c r="E5107" s="13">
        <v>19.0</v>
      </c>
      <c r="F5107" s="13">
        <v>18.0</v>
      </c>
    </row>
    <row r="5108">
      <c r="A5108" s="10" t="s">
        <v>1434</v>
      </c>
      <c r="B5108" s="19">
        <v>0.062060185185185184</v>
      </c>
      <c r="C5108" s="10" t="s">
        <v>70</v>
      </c>
      <c r="D5108" s="10" t="s">
        <v>125</v>
      </c>
      <c r="E5108" s="13">
        <v>25.0</v>
      </c>
      <c r="F5108" s="13">
        <v>17.0</v>
      </c>
    </row>
    <row r="5109">
      <c r="A5109" s="10" t="s">
        <v>1434</v>
      </c>
      <c r="B5109" s="19">
        <v>0.062060185185185184</v>
      </c>
      <c r="C5109" s="10" t="s">
        <v>66</v>
      </c>
      <c r="D5109" s="10" t="s">
        <v>125</v>
      </c>
      <c r="E5109" s="13">
        <v>18.0</v>
      </c>
      <c r="F5109" s="13">
        <v>18.0</v>
      </c>
    </row>
    <row r="5110">
      <c r="A5110" s="10" t="s">
        <v>1434</v>
      </c>
      <c r="B5110" s="19">
        <v>0.062060185185185184</v>
      </c>
      <c r="C5110" s="10" t="s">
        <v>84</v>
      </c>
      <c r="D5110" s="10" t="s">
        <v>125</v>
      </c>
      <c r="E5110" s="13">
        <v>6.0</v>
      </c>
      <c r="F5110" s="13">
        <v>4.0</v>
      </c>
    </row>
    <row r="5111">
      <c r="A5111" s="10" t="s">
        <v>1434</v>
      </c>
      <c r="B5111" s="19">
        <v>0.06314814814814815</v>
      </c>
      <c r="C5111" s="10" t="s">
        <v>70</v>
      </c>
      <c r="D5111" s="10" t="s">
        <v>320</v>
      </c>
      <c r="E5111" s="13">
        <v>7.0</v>
      </c>
      <c r="F5111" s="13">
        <v>3.0</v>
      </c>
    </row>
    <row r="5112">
      <c r="A5112" s="10" t="s">
        <v>1434</v>
      </c>
      <c r="B5112" s="19">
        <v>0.06755787037037037</v>
      </c>
      <c r="C5112" s="10" t="s">
        <v>157</v>
      </c>
      <c r="D5112" s="10" t="s">
        <v>67</v>
      </c>
      <c r="E5112" s="13" t="s">
        <v>88</v>
      </c>
      <c r="F5112" s="13">
        <v>1.0</v>
      </c>
    </row>
    <row r="5113">
      <c r="A5113" s="10" t="s">
        <v>1434</v>
      </c>
      <c r="B5113" s="19">
        <v>0.07135416666666666</v>
      </c>
      <c r="C5113" s="10" t="s">
        <v>69</v>
      </c>
      <c r="D5113" s="10" t="s">
        <v>67</v>
      </c>
      <c r="E5113" s="13">
        <v>17.0</v>
      </c>
      <c r="F5113" s="13">
        <v>13.0</v>
      </c>
    </row>
    <row r="5114">
      <c r="A5114" s="10" t="s">
        <v>1434</v>
      </c>
      <c r="B5114" s="19">
        <v>0.07135416666666666</v>
      </c>
      <c r="C5114" s="10" t="s">
        <v>66</v>
      </c>
      <c r="D5114" s="10" t="s">
        <v>67</v>
      </c>
      <c r="E5114" s="13">
        <v>17.0</v>
      </c>
      <c r="F5114" s="13">
        <v>16.0</v>
      </c>
    </row>
    <row r="5115">
      <c r="A5115" s="10" t="s">
        <v>1434</v>
      </c>
      <c r="B5115" s="19">
        <v>0.07494212962962964</v>
      </c>
      <c r="C5115" s="10" t="s">
        <v>964</v>
      </c>
      <c r="D5115" s="10" t="s">
        <v>67</v>
      </c>
      <c r="E5115" s="13">
        <v>11.0</v>
      </c>
      <c r="F5115" s="13">
        <v>3.0</v>
      </c>
    </row>
    <row r="5116">
      <c r="A5116" s="10" t="s">
        <v>1434</v>
      </c>
      <c r="B5116" s="19">
        <v>0.07625</v>
      </c>
      <c r="C5116" s="10" t="s">
        <v>66</v>
      </c>
      <c r="D5116" s="10" t="s">
        <v>67</v>
      </c>
      <c r="E5116" s="13">
        <v>3.0</v>
      </c>
      <c r="F5116" s="13">
        <v>2.0</v>
      </c>
    </row>
    <row r="5117">
      <c r="A5117" s="10" t="s">
        <v>1434</v>
      </c>
      <c r="B5117" s="19">
        <v>0.08047453703703704</v>
      </c>
      <c r="C5117" s="10" t="s">
        <v>66</v>
      </c>
      <c r="D5117" s="10" t="s">
        <v>83</v>
      </c>
      <c r="E5117" s="13">
        <v>9.0</v>
      </c>
      <c r="F5117" s="13">
        <v>4.0</v>
      </c>
    </row>
    <row r="5118">
      <c r="A5118" s="10" t="s">
        <v>1434</v>
      </c>
      <c r="B5118" s="19">
        <v>0.08332175925925926</v>
      </c>
      <c r="C5118" s="10" t="s">
        <v>66</v>
      </c>
      <c r="D5118" s="10" t="s">
        <v>76</v>
      </c>
      <c r="E5118" s="13" t="s">
        <v>75</v>
      </c>
      <c r="F5118" s="16"/>
    </row>
    <row r="5119">
      <c r="A5119" s="10" t="s">
        <v>1434</v>
      </c>
      <c r="B5119" s="19">
        <v>0.085</v>
      </c>
      <c r="C5119" s="10" t="s">
        <v>69</v>
      </c>
      <c r="D5119" s="10" t="s">
        <v>67</v>
      </c>
      <c r="E5119" s="13">
        <v>13.0</v>
      </c>
      <c r="F5119" s="13">
        <v>9.0</v>
      </c>
    </row>
    <row r="5120">
      <c r="A5120" s="10" t="s">
        <v>1434</v>
      </c>
      <c r="B5120" s="19">
        <v>0.09005787037037037</v>
      </c>
      <c r="C5120" s="10" t="s">
        <v>82</v>
      </c>
      <c r="D5120" s="10" t="s">
        <v>100</v>
      </c>
      <c r="E5120" s="13">
        <v>7.0</v>
      </c>
      <c r="F5120" s="13">
        <v>6.0</v>
      </c>
    </row>
    <row r="5121">
      <c r="A5121" s="10" t="s">
        <v>1434</v>
      </c>
      <c r="B5121" s="19">
        <v>0.090625</v>
      </c>
      <c r="C5121" s="10" t="s">
        <v>66</v>
      </c>
      <c r="D5121" s="10" t="s">
        <v>89</v>
      </c>
      <c r="E5121" s="13" t="s">
        <v>75</v>
      </c>
      <c r="F5121" s="13" t="s">
        <v>75</v>
      </c>
      <c r="J5121" s="10" t="s">
        <v>160</v>
      </c>
    </row>
    <row r="5122">
      <c r="A5122" s="10" t="s">
        <v>1434</v>
      </c>
      <c r="B5122" s="19">
        <v>0.090625</v>
      </c>
      <c r="C5122" s="10" t="s">
        <v>66</v>
      </c>
      <c r="D5122" s="10" t="s">
        <v>89</v>
      </c>
      <c r="E5122" s="13">
        <v>19.0</v>
      </c>
      <c r="F5122" s="13">
        <v>12.0</v>
      </c>
      <c r="J5122" s="10" t="s">
        <v>252</v>
      </c>
    </row>
    <row r="5123">
      <c r="A5123" s="10" t="s">
        <v>1434</v>
      </c>
      <c r="B5123" s="19">
        <v>0.09064814814814814</v>
      </c>
      <c r="C5123" s="10" t="s">
        <v>66</v>
      </c>
      <c r="D5123" s="10" t="s">
        <v>89</v>
      </c>
      <c r="E5123" s="13" t="s">
        <v>68</v>
      </c>
      <c r="F5123" s="13">
        <v>20.0</v>
      </c>
      <c r="J5123" s="10" t="s">
        <v>160</v>
      </c>
    </row>
    <row r="5124">
      <c r="A5124" s="10" t="s">
        <v>1434</v>
      </c>
      <c r="B5124" s="19">
        <v>0.09064814814814814</v>
      </c>
      <c r="C5124" s="10" t="s">
        <v>66</v>
      </c>
      <c r="D5124" s="10" t="s">
        <v>89</v>
      </c>
      <c r="E5124" s="13">
        <v>16.0</v>
      </c>
      <c r="F5124" s="13">
        <v>9.0</v>
      </c>
      <c r="J5124" s="10" t="s">
        <v>252</v>
      </c>
    </row>
    <row r="5125">
      <c r="A5125" s="10" t="s">
        <v>1434</v>
      </c>
      <c r="B5125" s="19">
        <v>0.09079861111111111</v>
      </c>
      <c r="C5125" s="10" t="s">
        <v>66</v>
      </c>
      <c r="D5125" s="10" t="s">
        <v>91</v>
      </c>
      <c r="E5125" s="13">
        <v>26.0</v>
      </c>
      <c r="F5125" s="16"/>
      <c r="H5125" s="10" t="s">
        <v>1450</v>
      </c>
    </row>
    <row r="5126">
      <c r="A5126" s="10" t="s">
        <v>1434</v>
      </c>
      <c r="B5126" s="19">
        <v>0.09164351851851851</v>
      </c>
      <c r="C5126" s="10" t="s">
        <v>66</v>
      </c>
      <c r="D5126" s="10" t="s">
        <v>67</v>
      </c>
      <c r="E5126" s="13">
        <v>6.0</v>
      </c>
      <c r="F5126" s="13">
        <v>5.0</v>
      </c>
    </row>
    <row r="5127">
      <c r="A5127" s="10" t="s">
        <v>1434</v>
      </c>
      <c r="B5127" s="19">
        <v>0.09344907407407407</v>
      </c>
      <c r="C5127" s="10" t="s">
        <v>74</v>
      </c>
      <c r="D5127" s="10" t="s">
        <v>67</v>
      </c>
      <c r="E5127" s="13">
        <v>18.0</v>
      </c>
      <c r="F5127" s="13">
        <v>18.0</v>
      </c>
      <c r="J5127" s="10" t="s">
        <v>160</v>
      </c>
    </row>
    <row r="5128">
      <c r="A5128" s="10" t="s">
        <v>1434</v>
      </c>
      <c r="B5128" s="19">
        <v>0.09344907407407407</v>
      </c>
      <c r="C5128" s="10" t="s">
        <v>74</v>
      </c>
      <c r="D5128" s="10" t="s">
        <v>67</v>
      </c>
      <c r="E5128" s="13">
        <v>5.0</v>
      </c>
      <c r="F5128" s="13">
        <v>5.0</v>
      </c>
      <c r="J5128" s="10" t="s">
        <v>161</v>
      </c>
    </row>
    <row r="5129">
      <c r="A5129" s="10" t="s">
        <v>1434</v>
      </c>
      <c r="B5129" s="19">
        <v>0.09440972222222223</v>
      </c>
      <c r="C5129" s="10" t="s">
        <v>66</v>
      </c>
      <c r="D5129" s="10" t="s">
        <v>76</v>
      </c>
      <c r="E5129" s="13" t="s">
        <v>75</v>
      </c>
      <c r="F5129" s="16"/>
    </row>
    <row r="5130">
      <c r="A5130" s="10" t="s">
        <v>1434</v>
      </c>
      <c r="B5130" s="19">
        <v>0.09678240740740741</v>
      </c>
      <c r="C5130" s="10" t="s">
        <v>66</v>
      </c>
      <c r="D5130" s="10" t="s">
        <v>67</v>
      </c>
      <c r="E5130" s="13">
        <v>6.0</v>
      </c>
      <c r="F5130" s="13">
        <v>5.0</v>
      </c>
    </row>
    <row r="5131">
      <c r="A5131" s="10" t="s">
        <v>1434</v>
      </c>
      <c r="B5131" s="19">
        <v>0.09678240740740741</v>
      </c>
      <c r="C5131" s="10" t="s">
        <v>69</v>
      </c>
      <c r="D5131" s="10" t="s">
        <v>67</v>
      </c>
      <c r="E5131" s="13">
        <v>23.0</v>
      </c>
      <c r="F5131" s="13">
        <v>19.0</v>
      </c>
    </row>
    <row r="5132">
      <c r="A5132" s="10" t="s">
        <v>1434</v>
      </c>
      <c r="B5132" s="19">
        <v>0.09804398148148148</v>
      </c>
      <c r="C5132" s="10" t="s">
        <v>70</v>
      </c>
      <c r="D5132" s="10" t="s">
        <v>363</v>
      </c>
      <c r="E5132" s="13">
        <v>12.0</v>
      </c>
      <c r="F5132" s="13">
        <v>11.0</v>
      </c>
    </row>
    <row r="5133">
      <c r="A5133" s="10" t="s">
        <v>1434</v>
      </c>
      <c r="B5133" s="19">
        <v>0.1012962962962963</v>
      </c>
      <c r="C5133" s="10" t="s">
        <v>69</v>
      </c>
      <c r="D5133" s="10" t="s">
        <v>91</v>
      </c>
      <c r="E5133" s="13">
        <v>4.0</v>
      </c>
      <c r="F5133" s="16"/>
      <c r="H5133" s="10" t="s">
        <v>1451</v>
      </c>
      <c r="J5133" s="10" t="s">
        <v>263</v>
      </c>
    </row>
    <row r="5134">
      <c r="A5134" s="10" t="s">
        <v>1434</v>
      </c>
      <c r="B5134" s="19">
        <v>0.1012962962962963</v>
      </c>
      <c r="C5134" s="10" t="s">
        <v>964</v>
      </c>
      <c r="D5134" s="10" t="s">
        <v>91</v>
      </c>
      <c r="E5134" s="13">
        <v>7.0</v>
      </c>
      <c r="F5134" s="16"/>
      <c r="H5134" s="10" t="s">
        <v>1452</v>
      </c>
      <c r="J5134" s="10" t="s">
        <v>263</v>
      </c>
    </row>
    <row r="5135">
      <c r="A5135" s="10" t="s">
        <v>1434</v>
      </c>
      <c r="B5135" s="19">
        <v>0.10210648148148148</v>
      </c>
      <c r="C5135" s="10" t="s">
        <v>84</v>
      </c>
      <c r="D5135" s="10" t="s">
        <v>100</v>
      </c>
      <c r="E5135" s="13" t="s">
        <v>75</v>
      </c>
      <c r="F5135" s="13" t="s">
        <v>75</v>
      </c>
      <c r="J5135" s="10" t="s">
        <v>85</v>
      </c>
    </row>
    <row r="5136">
      <c r="A5136" s="10" t="s">
        <v>1434</v>
      </c>
      <c r="B5136" s="19">
        <v>0.10210648148148148</v>
      </c>
      <c r="C5136" s="10" t="s">
        <v>84</v>
      </c>
      <c r="D5136" s="10" t="s">
        <v>100</v>
      </c>
      <c r="E5136" s="13" t="s">
        <v>68</v>
      </c>
      <c r="F5136" s="13">
        <v>20.0</v>
      </c>
      <c r="J5136" s="10" t="s">
        <v>86</v>
      </c>
    </row>
    <row r="5137">
      <c r="A5137" s="10" t="s">
        <v>1434</v>
      </c>
      <c r="B5137" s="19">
        <v>0.10265046296296296</v>
      </c>
      <c r="C5137" s="10" t="s">
        <v>964</v>
      </c>
      <c r="D5137" s="10" t="s">
        <v>67</v>
      </c>
      <c r="E5137" s="13">
        <v>23.0</v>
      </c>
      <c r="F5137" s="13">
        <v>15.0</v>
      </c>
    </row>
    <row r="5138">
      <c r="A5138" s="10" t="s">
        <v>1434</v>
      </c>
      <c r="B5138" s="19">
        <v>0.10265046296296296</v>
      </c>
      <c r="C5138" s="10" t="s">
        <v>82</v>
      </c>
      <c r="D5138" s="10" t="s">
        <v>67</v>
      </c>
      <c r="E5138" s="13">
        <v>15.0</v>
      </c>
      <c r="F5138" s="13">
        <v>12.0</v>
      </c>
    </row>
    <row r="5139">
      <c r="A5139" s="10" t="s">
        <v>1434</v>
      </c>
      <c r="B5139" s="19">
        <v>0.10391203703703704</v>
      </c>
      <c r="C5139" s="10" t="s">
        <v>82</v>
      </c>
      <c r="D5139" s="10" t="s">
        <v>361</v>
      </c>
      <c r="E5139" s="13">
        <v>24.0</v>
      </c>
      <c r="F5139" s="13">
        <v>16.0</v>
      </c>
    </row>
    <row r="5140">
      <c r="A5140" s="10" t="s">
        <v>1434</v>
      </c>
      <c r="B5140" s="19">
        <v>0.10894675925925926</v>
      </c>
      <c r="C5140" s="10" t="s">
        <v>70</v>
      </c>
      <c r="D5140" s="10" t="s">
        <v>87</v>
      </c>
      <c r="E5140" s="13" t="s">
        <v>68</v>
      </c>
      <c r="F5140" s="13">
        <v>20.0</v>
      </c>
    </row>
    <row r="5141">
      <c r="A5141" s="10" t="s">
        <v>1434</v>
      </c>
      <c r="B5141" s="19">
        <v>0.10895833333333334</v>
      </c>
      <c r="C5141" s="10" t="s">
        <v>964</v>
      </c>
      <c r="D5141" s="10" t="s">
        <v>87</v>
      </c>
      <c r="E5141" s="13">
        <v>20.0</v>
      </c>
      <c r="F5141" s="13">
        <v>19.0</v>
      </c>
    </row>
    <row r="5142">
      <c r="A5142" s="10" t="s">
        <v>1434</v>
      </c>
      <c r="B5142" s="19">
        <v>0.10899305555555555</v>
      </c>
      <c r="C5142" s="10" t="s">
        <v>69</v>
      </c>
      <c r="D5142" s="10" t="s">
        <v>87</v>
      </c>
      <c r="E5142" s="13">
        <v>20.0</v>
      </c>
      <c r="F5142" s="13">
        <v>16.0</v>
      </c>
    </row>
    <row r="5143">
      <c r="A5143" s="10" t="s">
        <v>1434</v>
      </c>
      <c r="B5143" s="19">
        <v>0.11027777777777778</v>
      </c>
      <c r="C5143" s="10" t="s">
        <v>66</v>
      </c>
      <c r="D5143" s="10" t="s">
        <v>87</v>
      </c>
      <c r="E5143" s="13">
        <v>16.0</v>
      </c>
      <c r="F5143" s="13">
        <v>16.0</v>
      </c>
    </row>
    <row r="5144">
      <c r="A5144" s="10" t="s">
        <v>1434</v>
      </c>
      <c r="B5144" s="19">
        <v>0.11034722222222222</v>
      </c>
      <c r="C5144" s="10" t="s">
        <v>74</v>
      </c>
      <c r="D5144" s="10" t="s">
        <v>87</v>
      </c>
      <c r="E5144" s="13">
        <v>12.0</v>
      </c>
      <c r="F5144" s="13">
        <v>8.0</v>
      </c>
    </row>
    <row r="5145">
      <c r="A5145" s="10" t="s">
        <v>1434</v>
      </c>
      <c r="B5145" s="19">
        <v>0.1104050925925926</v>
      </c>
      <c r="C5145" s="10" t="s">
        <v>84</v>
      </c>
      <c r="D5145" s="10" t="s">
        <v>87</v>
      </c>
      <c r="E5145" s="13">
        <v>7.0</v>
      </c>
      <c r="F5145" s="13">
        <v>5.0</v>
      </c>
    </row>
    <row r="5146">
      <c r="A5146" s="10" t="s">
        <v>1434</v>
      </c>
      <c r="B5146" s="19">
        <v>0.11046296296296296</v>
      </c>
      <c r="C5146" s="10" t="s">
        <v>82</v>
      </c>
      <c r="D5146" s="10" t="s">
        <v>87</v>
      </c>
      <c r="E5146" s="13">
        <v>4.0</v>
      </c>
      <c r="F5146" s="13">
        <v>3.0</v>
      </c>
    </row>
    <row r="5147">
      <c r="A5147" s="10" t="s">
        <v>1434</v>
      </c>
      <c r="B5147" s="19">
        <v>0.11115740740740741</v>
      </c>
      <c r="C5147" s="10" t="s">
        <v>70</v>
      </c>
      <c r="D5147" s="10" t="s">
        <v>67</v>
      </c>
      <c r="E5147" s="13">
        <v>8.0</v>
      </c>
      <c r="F5147" s="13">
        <v>5.0</v>
      </c>
    </row>
    <row r="5148">
      <c r="A5148" s="10" t="s">
        <v>1434</v>
      </c>
      <c r="B5148" s="19">
        <v>0.11359953703703704</v>
      </c>
      <c r="C5148" s="10" t="s">
        <v>84</v>
      </c>
      <c r="D5148" s="10" t="s">
        <v>166</v>
      </c>
      <c r="E5148" s="13">
        <v>5.0</v>
      </c>
      <c r="F5148" s="13">
        <v>6.0</v>
      </c>
      <c r="J5148" s="10" t="s">
        <v>1453</v>
      </c>
    </row>
    <row r="5149">
      <c r="A5149" s="10" t="s">
        <v>1434</v>
      </c>
      <c r="B5149" s="19">
        <v>0.11364583333333333</v>
      </c>
      <c r="C5149" s="10" t="s">
        <v>66</v>
      </c>
      <c r="D5149" s="10" t="s">
        <v>166</v>
      </c>
      <c r="E5149" s="13">
        <v>16.0</v>
      </c>
      <c r="F5149" s="13" t="s">
        <v>75</v>
      </c>
      <c r="J5149" s="10" t="s">
        <v>1454</v>
      </c>
    </row>
    <row r="5150">
      <c r="A5150" s="10" t="s">
        <v>1434</v>
      </c>
      <c r="B5150" s="19">
        <v>0.11383101851851851</v>
      </c>
      <c r="C5150" s="10" t="s">
        <v>70</v>
      </c>
      <c r="D5150" s="10" t="s">
        <v>166</v>
      </c>
      <c r="E5150" s="13">
        <v>13.0</v>
      </c>
      <c r="F5150" s="13">
        <v>9.0</v>
      </c>
      <c r="J5150" s="10" t="s">
        <v>1453</v>
      </c>
    </row>
    <row r="5151">
      <c r="A5151" s="10" t="s">
        <v>1434</v>
      </c>
      <c r="B5151" s="19">
        <v>0.11383101851851851</v>
      </c>
      <c r="C5151" s="10" t="s">
        <v>82</v>
      </c>
      <c r="D5151" s="10" t="s">
        <v>166</v>
      </c>
      <c r="E5151" s="13">
        <v>5.0</v>
      </c>
      <c r="F5151" s="13">
        <v>2.0</v>
      </c>
      <c r="J5151" s="10" t="s">
        <v>1455</v>
      </c>
    </row>
    <row r="5152">
      <c r="A5152" s="10" t="s">
        <v>1434</v>
      </c>
      <c r="B5152" s="19">
        <v>0.11395833333333333</v>
      </c>
      <c r="C5152" s="10" t="s">
        <v>74</v>
      </c>
      <c r="D5152" s="10" t="s">
        <v>166</v>
      </c>
      <c r="E5152" s="13">
        <v>2.0</v>
      </c>
      <c r="F5152" s="13">
        <v>2.0</v>
      </c>
      <c r="J5152" s="10" t="s">
        <v>1453</v>
      </c>
    </row>
    <row r="5153">
      <c r="A5153" s="10" t="s">
        <v>1434</v>
      </c>
      <c r="B5153" s="19">
        <v>0.11432870370370371</v>
      </c>
      <c r="C5153" s="10" t="s">
        <v>69</v>
      </c>
      <c r="D5153" s="10" t="s">
        <v>166</v>
      </c>
      <c r="E5153" s="13">
        <v>14.0</v>
      </c>
      <c r="F5153" s="13">
        <v>7.0</v>
      </c>
      <c r="J5153" s="10" t="s">
        <v>1453</v>
      </c>
    </row>
    <row r="5154">
      <c r="A5154" s="10" t="s">
        <v>1434</v>
      </c>
      <c r="B5154" s="19">
        <v>0.114375</v>
      </c>
      <c r="C5154" s="10" t="s">
        <v>964</v>
      </c>
      <c r="D5154" s="10" t="s">
        <v>166</v>
      </c>
      <c r="E5154" s="13">
        <v>28.0</v>
      </c>
      <c r="F5154" s="13" t="s">
        <v>75</v>
      </c>
      <c r="J5154" s="10" t="s">
        <v>1454</v>
      </c>
    </row>
    <row r="5155">
      <c r="A5155" s="10" t="s">
        <v>1434</v>
      </c>
      <c r="B5155" s="19">
        <v>0.11523148148148148</v>
      </c>
      <c r="C5155" s="10" t="s">
        <v>82</v>
      </c>
      <c r="D5155" s="10" t="s">
        <v>166</v>
      </c>
      <c r="E5155" s="13" t="s">
        <v>88</v>
      </c>
      <c r="F5155" s="13">
        <v>1.0</v>
      </c>
      <c r="J5155" s="10" t="s">
        <v>1453</v>
      </c>
    </row>
    <row r="5156">
      <c r="A5156" s="10" t="s">
        <v>1434</v>
      </c>
      <c r="B5156" s="19">
        <v>0.11695601851851851</v>
      </c>
      <c r="C5156" s="10" t="s">
        <v>66</v>
      </c>
      <c r="D5156" s="10" t="s">
        <v>89</v>
      </c>
      <c r="E5156" s="13" t="s">
        <v>68</v>
      </c>
      <c r="F5156" s="13">
        <v>20.0</v>
      </c>
      <c r="J5156" s="10" t="s">
        <v>171</v>
      </c>
    </row>
    <row r="5157">
      <c r="A5157" s="10" t="s">
        <v>1434</v>
      </c>
      <c r="B5157" s="19">
        <v>0.11695601851851851</v>
      </c>
      <c r="C5157" s="10" t="s">
        <v>66</v>
      </c>
      <c r="D5157" s="10" t="s">
        <v>89</v>
      </c>
      <c r="E5157" s="13">
        <v>21.0</v>
      </c>
      <c r="F5157" s="13">
        <v>17.0</v>
      </c>
      <c r="J5157" s="10" t="s">
        <v>171</v>
      </c>
    </row>
    <row r="5158">
      <c r="A5158" s="10" t="s">
        <v>1434</v>
      </c>
      <c r="B5158" s="19">
        <v>0.1172337962962963</v>
      </c>
      <c r="C5158" s="10" t="s">
        <v>66</v>
      </c>
      <c r="D5158" s="10" t="s">
        <v>91</v>
      </c>
      <c r="E5158" s="13">
        <v>18.0</v>
      </c>
      <c r="F5158" s="16"/>
      <c r="H5158" s="10" t="s">
        <v>1456</v>
      </c>
    </row>
    <row r="5159">
      <c r="A5159" s="10" t="s">
        <v>1434</v>
      </c>
      <c r="B5159" s="19">
        <v>0.11734953703703704</v>
      </c>
      <c r="C5159" s="10" t="s">
        <v>66</v>
      </c>
      <c r="D5159" s="10" t="s">
        <v>91</v>
      </c>
      <c r="E5159" s="13">
        <v>18.0</v>
      </c>
      <c r="F5159" s="16"/>
      <c r="H5159" s="10" t="s">
        <v>1456</v>
      </c>
    </row>
    <row r="5160">
      <c r="A5160" s="10" t="s">
        <v>1434</v>
      </c>
      <c r="B5160" s="19">
        <v>0.11868055555555555</v>
      </c>
      <c r="C5160" s="10" t="s">
        <v>74</v>
      </c>
      <c r="D5160" s="10" t="s">
        <v>125</v>
      </c>
      <c r="E5160" s="13">
        <v>16.0</v>
      </c>
      <c r="F5160" s="13">
        <v>6.0</v>
      </c>
    </row>
    <row r="5161">
      <c r="A5161" s="10" t="s">
        <v>1434</v>
      </c>
      <c r="B5161" s="19">
        <v>0.11887731481481481</v>
      </c>
      <c r="C5161" s="10" t="s">
        <v>74</v>
      </c>
      <c r="D5161" s="10" t="s">
        <v>93</v>
      </c>
      <c r="E5161" s="13">
        <v>25.0</v>
      </c>
      <c r="F5161" s="13">
        <v>17.0</v>
      </c>
      <c r="J5161" s="10" t="s">
        <v>1069</v>
      </c>
    </row>
    <row r="5162">
      <c r="A5162" s="10" t="s">
        <v>1434</v>
      </c>
      <c r="B5162" s="19">
        <v>0.11914351851851852</v>
      </c>
      <c r="C5162" s="10" t="s">
        <v>74</v>
      </c>
      <c r="D5162" s="10" t="s">
        <v>91</v>
      </c>
      <c r="E5162" s="13">
        <v>33.0</v>
      </c>
      <c r="F5162" s="16"/>
      <c r="H5162" s="10" t="s">
        <v>1457</v>
      </c>
    </row>
    <row r="5163">
      <c r="A5163" s="10" t="s">
        <v>1434</v>
      </c>
      <c r="B5163" s="19">
        <v>0.12155092592592592</v>
      </c>
      <c r="C5163" s="10" t="s">
        <v>66</v>
      </c>
      <c r="D5163" s="10" t="s">
        <v>93</v>
      </c>
      <c r="E5163" s="13" t="s">
        <v>75</v>
      </c>
      <c r="F5163" s="13" t="s">
        <v>75</v>
      </c>
      <c r="J5163" s="10" t="s">
        <v>160</v>
      </c>
    </row>
    <row r="5164">
      <c r="A5164" s="10" t="s">
        <v>1434</v>
      </c>
      <c r="B5164" s="19">
        <v>0.12155092592592592</v>
      </c>
      <c r="C5164" s="10" t="s">
        <v>66</v>
      </c>
      <c r="D5164" s="10" t="s">
        <v>93</v>
      </c>
      <c r="E5164" s="13">
        <v>14.0</v>
      </c>
      <c r="F5164" s="13">
        <v>2.0</v>
      </c>
      <c r="J5164" s="10" t="s">
        <v>1458</v>
      </c>
    </row>
    <row r="5165">
      <c r="A5165" s="10" t="s">
        <v>1434</v>
      </c>
      <c r="B5165" s="19">
        <v>0.12260416666666667</v>
      </c>
      <c r="C5165" s="10" t="s">
        <v>82</v>
      </c>
      <c r="D5165" s="10" t="s">
        <v>89</v>
      </c>
      <c r="E5165" s="13">
        <v>14.0</v>
      </c>
      <c r="F5165" s="13">
        <v>6.0</v>
      </c>
      <c r="J5165" s="10" t="s">
        <v>1459</v>
      </c>
    </row>
    <row r="5166">
      <c r="A5166" s="10" t="s">
        <v>1434</v>
      </c>
      <c r="B5166" s="19">
        <v>0.12428240740740741</v>
      </c>
      <c r="C5166" s="10" t="s">
        <v>70</v>
      </c>
      <c r="D5166" s="10" t="s">
        <v>93</v>
      </c>
      <c r="E5166" s="13" t="s">
        <v>75</v>
      </c>
      <c r="F5166" s="13" t="s">
        <v>75</v>
      </c>
      <c r="J5166" s="10" t="s">
        <v>160</v>
      </c>
    </row>
    <row r="5167">
      <c r="A5167" s="10" t="s">
        <v>1434</v>
      </c>
      <c r="B5167" s="19">
        <v>0.12428240740740741</v>
      </c>
      <c r="C5167" s="10" t="s">
        <v>70</v>
      </c>
      <c r="D5167" s="10" t="s">
        <v>93</v>
      </c>
      <c r="E5167" s="13">
        <v>11.0</v>
      </c>
      <c r="F5167" s="13">
        <v>4.0</v>
      </c>
      <c r="J5167" s="10" t="s">
        <v>421</v>
      </c>
    </row>
    <row r="5168">
      <c r="A5168" s="10" t="s">
        <v>1434</v>
      </c>
      <c r="B5168" s="19">
        <v>0.12453703703703704</v>
      </c>
      <c r="C5168" s="10" t="s">
        <v>70</v>
      </c>
      <c r="D5168" s="10" t="s">
        <v>93</v>
      </c>
      <c r="E5168" s="13" t="s">
        <v>75</v>
      </c>
      <c r="F5168" s="13" t="s">
        <v>75</v>
      </c>
      <c r="J5168" s="10" t="s">
        <v>160</v>
      </c>
    </row>
    <row r="5169">
      <c r="A5169" s="10" t="s">
        <v>1434</v>
      </c>
      <c r="B5169" s="19">
        <v>0.12453703703703704</v>
      </c>
      <c r="C5169" s="10" t="s">
        <v>70</v>
      </c>
      <c r="D5169" s="10" t="s">
        <v>93</v>
      </c>
      <c r="E5169" s="13">
        <v>22.0</v>
      </c>
      <c r="F5169" s="13">
        <v>15.0</v>
      </c>
      <c r="J5169" s="10" t="s">
        <v>421</v>
      </c>
    </row>
    <row r="5170">
      <c r="A5170" s="10" t="s">
        <v>1434</v>
      </c>
      <c r="B5170" s="19">
        <v>0.12466435185185185</v>
      </c>
      <c r="C5170" s="10" t="s">
        <v>70</v>
      </c>
      <c r="D5170" s="10" t="s">
        <v>91</v>
      </c>
      <c r="E5170" s="13">
        <v>9.0</v>
      </c>
      <c r="F5170" s="16"/>
      <c r="H5170" s="10" t="s">
        <v>1460</v>
      </c>
    </row>
    <row r="5171">
      <c r="A5171" s="10" t="s">
        <v>1434</v>
      </c>
      <c r="B5171" s="19">
        <v>0.12530092592592593</v>
      </c>
      <c r="C5171" s="10" t="s">
        <v>69</v>
      </c>
      <c r="D5171" s="10" t="s">
        <v>91</v>
      </c>
      <c r="E5171" s="13">
        <v>13.0</v>
      </c>
      <c r="F5171" s="16"/>
      <c r="H5171" s="10" t="s">
        <v>1461</v>
      </c>
      <c r="J5171" s="10" t="s">
        <v>1042</v>
      </c>
    </row>
    <row r="5172">
      <c r="A5172" s="10" t="s">
        <v>1434</v>
      </c>
      <c r="B5172" s="19">
        <v>0.12663194444444445</v>
      </c>
      <c r="C5172" s="10" t="s">
        <v>69</v>
      </c>
      <c r="D5172" s="10" t="s">
        <v>89</v>
      </c>
      <c r="E5172" s="13" t="s">
        <v>1179</v>
      </c>
      <c r="F5172" s="13">
        <v>19.0</v>
      </c>
      <c r="J5172" s="10" t="s">
        <v>1462</v>
      </c>
    </row>
    <row r="5173">
      <c r="A5173" s="10" t="s">
        <v>1434</v>
      </c>
      <c r="B5173" s="19">
        <v>0.12693287037037038</v>
      </c>
      <c r="C5173" s="10" t="s">
        <v>69</v>
      </c>
      <c r="D5173" s="10" t="s">
        <v>91</v>
      </c>
      <c r="E5173" s="13">
        <v>27.0</v>
      </c>
      <c r="F5173" s="16"/>
      <c r="H5173" s="10" t="s">
        <v>1463</v>
      </c>
    </row>
    <row r="5174">
      <c r="A5174" s="10" t="s">
        <v>1434</v>
      </c>
      <c r="B5174" s="19">
        <v>0.12818287037037038</v>
      </c>
      <c r="C5174" s="10" t="s">
        <v>964</v>
      </c>
      <c r="D5174" s="10" t="s">
        <v>91</v>
      </c>
      <c r="E5174" s="13">
        <v>9.0</v>
      </c>
      <c r="F5174" s="16"/>
      <c r="H5174" s="10" t="s">
        <v>1464</v>
      </c>
    </row>
    <row r="5175">
      <c r="A5175" s="10" t="s">
        <v>1434</v>
      </c>
      <c r="B5175" s="19">
        <v>0.1293402777777778</v>
      </c>
      <c r="C5175" s="10" t="s">
        <v>69</v>
      </c>
      <c r="D5175" s="10" t="s">
        <v>91</v>
      </c>
      <c r="E5175" s="13">
        <v>13.0</v>
      </c>
      <c r="F5175" s="16"/>
      <c r="H5175" s="10" t="s">
        <v>1461</v>
      </c>
      <c r="J5175" s="10" t="s">
        <v>1042</v>
      </c>
    </row>
    <row r="5176">
      <c r="A5176" s="10" t="s">
        <v>1434</v>
      </c>
      <c r="B5176" s="19">
        <v>0.1307523148148148</v>
      </c>
      <c r="C5176" s="10" t="s">
        <v>70</v>
      </c>
      <c r="D5176" s="10" t="s">
        <v>93</v>
      </c>
      <c r="E5176" s="13" t="s">
        <v>75</v>
      </c>
      <c r="F5176" s="13" t="s">
        <v>75</v>
      </c>
      <c r="J5176" s="10" t="s">
        <v>160</v>
      </c>
    </row>
    <row r="5177">
      <c r="A5177" s="10" t="s">
        <v>1434</v>
      </c>
      <c r="B5177" s="19">
        <v>0.1307523148148148</v>
      </c>
      <c r="C5177" s="10" t="s">
        <v>70</v>
      </c>
      <c r="D5177" s="10" t="s">
        <v>93</v>
      </c>
      <c r="E5177" s="13" t="s">
        <v>75</v>
      </c>
      <c r="F5177" s="13" t="s">
        <v>75</v>
      </c>
      <c r="J5177" s="10" t="s">
        <v>421</v>
      </c>
    </row>
    <row r="5178">
      <c r="A5178" s="10" t="s">
        <v>1434</v>
      </c>
      <c r="B5178" s="19">
        <v>0.13181712962962963</v>
      </c>
      <c r="C5178" s="10" t="s">
        <v>66</v>
      </c>
      <c r="D5178" s="10" t="s">
        <v>89</v>
      </c>
      <c r="E5178" s="13" t="s">
        <v>75</v>
      </c>
      <c r="F5178" s="13" t="s">
        <v>75</v>
      </c>
      <c r="J5178" s="10" t="s">
        <v>160</v>
      </c>
    </row>
    <row r="5179">
      <c r="A5179" s="10" t="s">
        <v>1434</v>
      </c>
      <c r="B5179" s="19">
        <v>0.13181712962962963</v>
      </c>
      <c r="C5179" s="10" t="s">
        <v>66</v>
      </c>
      <c r="D5179" s="10" t="s">
        <v>89</v>
      </c>
      <c r="E5179" s="13">
        <v>17.0</v>
      </c>
      <c r="F5179" s="13">
        <v>10.0</v>
      </c>
      <c r="J5179" s="10" t="s">
        <v>1465</v>
      </c>
    </row>
    <row r="5180">
      <c r="A5180" s="10" t="s">
        <v>1434</v>
      </c>
      <c r="B5180" s="19">
        <v>0.13193287037037038</v>
      </c>
      <c r="C5180" s="10" t="s">
        <v>66</v>
      </c>
      <c r="D5180" s="10" t="s">
        <v>89</v>
      </c>
      <c r="E5180" s="13" t="s">
        <v>75</v>
      </c>
      <c r="F5180" s="13" t="s">
        <v>75</v>
      </c>
      <c r="J5180" s="10" t="s">
        <v>160</v>
      </c>
    </row>
    <row r="5181">
      <c r="A5181" s="10" t="s">
        <v>1434</v>
      </c>
      <c r="B5181" s="19">
        <v>0.13193287037037038</v>
      </c>
      <c r="C5181" s="10" t="s">
        <v>66</v>
      </c>
      <c r="D5181" s="10" t="s">
        <v>89</v>
      </c>
      <c r="E5181" s="13">
        <v>20.0</v>
      </c>
      <c r="F5181" s="13">
        <v>12.0</v>
      </c>
      <c r="J5181" s="10" t="s">
        <v>1466</v>
      </c>
    </row>
    <row r="5182">
      <c r="A5182" s="10" t="s">
        <v>1434</v>
      </c>
      <c r="B5182" s="19">
        <v>0.13221064814814815</v>
      </c>
      <c r="C5182" s="10" t="s">
        <v>66</v>
      </c>
      <c r="D5182" s="10" t="s">
        <v>91</v>
      </c>
      <c r="E5182" s="13">
        <v>10.0</v>
      </c>
      <c r="F5182" s="16"/>
      <c r="H5182" s="10" t="s">
        <v>1467</v>
      </c>
    </row>
    <row r="5183">
      <c r="A5183" s="10" t="s">
        <v>1434</v>
      </c>
      <c r="B5183" s="19">
        <v>0.1322800925925926</v>
      </c>
      <c r="C5183" s="10" t="s">
        <v>66</v>
      </c>
      <c r="D5183" s="10" t="s">
        <v>91</v>
      </c>
      <c r="E5183" s="13">
        <v>16.0</v>
      </c>
      <c r="F5183" s="16"/>
      <c r="H5183" s="10" t="s">
        <v>1468</v>
      </c>
    </row>
    <row r="5184">
      <c r="A5184" s="10" t="s">
        <v>1434</v>
      </c>
      <c r="B5184" s="19">
        <v>0.13297453703703704</v>
      </c>
      <c r="C5184" s="10" t="s">
        <v>74</v>
      </c>
      <c r="D5184" s="10" t="s">
        <v>125</v>
      </c>
      <c r="E5184" s="13">
        <v>18.0</v>
      </c>
      <c r="F5184" s="13">
        <v>8.0</v>
      </c>
    </row>
    <row r="5185">
      <c r="A5185" s="10" t="s">
        <v>1434</v>
      </c>
      <c r="B5185" s="19">
        <v>0.13438657407407406</v>
      </c>
      <c r="C5185" s="10" t="s">
        <v>82</v>
      </c>
      <c r="D5185" s="10" t="s">
        <v>120</v>
      </c>
      <c r="E5185" s="13">
        <v>6.0</v>
      </c>
      <c r="F5185" s="16"/>
      <c r="J5185" s="10" t="s">
        <v>1469</v>
      </c>
    </row>
    <row r="5186">
      <c r="A5186" s="10" t="s">
        <v>1434</v>
      </c>
      <c r="B5186" s="19">
        <v>0.13497685185185185</v>
      </c>
      <c r="C5186" s="10" t="s">
        <v>66</v>
      </c>
      <c r="D5186" s="10" t="s">
        <v>93</v>
      </c>
      <c r="E5186" s="13" t="s">
        <v>88</v>
      </c>
      <c r="F5186" s="13">
        <v>1.0</v>
      </c>
      <c r="J5186" s="10" t="s">
        <v>1470</v>
      </c>
    </row>
    <row r="5187">
      <c r="A5187" s="10" t="s">
        <v>1434</v>
      </c>
      <c r="B5187" s="19">
        <v>0.1350347222222222</v>
      </c>
      <c r="C5187" s="10" t="s">
        <v>66</v>
      </c>
      <c r="D5187" s="10" t="s">
        <v>76</v>
      </c>
      <c r="E5187" s="13">
        <v>2.0</v>
      </c>
      <c r="F5187" s="16"/>
      <c r="J5187" s="10" t="s">
        <v>1471</v>
      </c>
    </row>
    <row r="5188">
      <c r="A5188" s="10" t="s">
        <v>1434</v>
      </c>
      <c r="B5188" s="19">
        <v>0.13708333333333333</v>
      </c>
      <c r="C5188" s="10" t="s">
        <v>964</v>
      </c>
      <c r="D5188" s="10" t="s">
        <v>120</v>
      </c>
      <c r="E5188" s="13">
        <v>9.0</v>
      </c>
      <c r="F5188" s="16"/>
      <c r="J5188" s="10" t="s">
        <v>1472</v>
      </c>
    </row>
    <row r="5189">
      <c r="A5189" s="10" t="s">
        <v>1434</v>
      </c>
      <c r="B5189" s="19">
        <v>0.1374189814814815</v>
      </c>
      <c r="C5189" s="10" t="s">
        <v>69</v>
      </c>
      <c r="D5189" s="10" t="s">
        <v>89</v>
      </c>
      <c r="E5189" s="13" t="s">
        <v>68</v>
      </c>
      <c r="F5189" s="13">
        <v>20.0</v>
      </c>
      <c r="J5189" s="10" t="s">
        <v>160</v>
      </c>
    </row>
    <row r="5190">
      <c r="A5190" s="10" t="s">
        <v>1434</v>
      </c>
      <c r="B5190" s="19">
        <v>0.1374189814814815</v>
      </c>
      <c r="C5190" s="10" t="s">
        <v>69</v>
      </c>
      <c r="D5190" s="10" t="s">
        <v>89</v>
      </c>
      <c r="E5190" s="13">
        <v>16.0</v>
      </c>
      <c r="F5190" s="13">
        <v>9.0</v>
      </c>
      <c r="J5190" s="10" t="s">
        <v>1473</v>
      </c>
    </row>
    <row r="5191">
      <c r="A5191" s="10" t="s">
        <v>1434</v>
      </c>
      <c r="B5191" s="19">
        <v>0.13797453703703705</v>
      </c>
      <c r="C5191" s="10" t="s">
        <v>69</v>
      </c>
      <c r="D5191" s="10" t="s">
        <v>89</v>
      </c>
      <c r="E5191" s="13" t="s">
        <v>68</v>
      </c>
      <c r="F5191" s="13">
        <v>20.0</v>
      </c>
      <c r="J5191" s="10" t="s">
        <v>90</v>
      </c>
    </row>
    <row r="5192">
      <c r="A5192" s="10" t="s">
        <v>1434</v>
      </c>
      <c r="B5192" s="19">
        <v>0.13818287037037036</v>
      </c>
      <c r="C5192" s="10" t="s">
        <v>69</v>
      </c>
      <c r="D5192" s="10" t="s">
        <v>91</v>
      </c>
      <c r="E5192" s="13">
        <v>32.0</v>
      </c>
      <c r="F5192" s="16"/>
      <c r="H5192" s="10" t="s">
        <v>1474</v>
      </c>
    </row>
    <row r="5193">
      <c r="A5193" s="10" t="s">
        <v>1434</v>
      </c>
      <c r="B5193" s="19">
        <v>0.1389351851851852</v>
      </c>
      <c r="C5193" s="10" t="s">
        <v>69</v>
      </c>
      <c r="D5193" s="10" t="s">
        <v>100</v>
      </c>
      <c r="E5193" s="13">
        <v>22.0</v>
      </c>
      <c r="F5193" s="13">
        <v>18.0</v>
      </c>
      <c r="J5193" s="10" t="s">
        <v>1475</v>
      </c>
    </row>
    <row r="5194">
      <c r="A5194" s="10" t="s">
        <v>1434</v>
      </c>
      <c r="B5194" s="19">
        <v>0.13894675925925926</v>
      </c>
      <c r="C5194" s="10" t="s">
        <v>66</v>
      </c>
      <c r="D5194" s="10" t="s">
        <v>100</v>
      </c>
      <c r="E5194" s="13" t="s">
        <v>68</v>
      </c>
      <c r="F5194" s="13">
        <v>20.0</v>
      </c>
      <c r="J5194" s="10" t="s">
        <v>1475</v>
      </c>
    </row>
    <row r="5195">
      <c r="A5195" s="10" t="s">
        <v>1434</v>
      </c>
      <c r="B5195" s="19">
        <v>0.13898148148148148</v>
      </c>
      <c r="C5195" s="10" t="s">
        <v>84</v>
      </c>
      <c r="D5195" s="10" t="s">
        <v>100</v>
      </c>
      <c r="E5195" s="13" t="s">
        <v>75</v>
      </c>
      <c r="F5195" s="13" t="s">
        <v>75</v>
      </c>
      <c r="J5195" s="10" t="s">
        <v>85</v>
      </c>
    </row>
    <row r="5196">
      <c r="A5196" s="10" t="s">
        <v>1434</v>
      </c>
      <c r="B5196" s="19">
        <v>0.13898148148148148</v>
      </c>
      <c r="C5196" s="10" t="s">
        <v>84</v>
      </c>
      <c r="D5196" s="10" t="s">
        <v>100</v>
      </c>
      <c r="E5196" s="13" t="s">
        <v>1179</v>
      </c>
      <c r="F5196" s="13">
        <v>19.0</v>
      </c>
      <c r="J5196" s="10" t="s">
        <v>1476</v>
      </c>
    </row>
    <row r="5197">
      <c r="A5197" s="10" t="s">
        <v>1434</v>
      </c>
      <c r="B5197" s="19">
        <v>0.13903935185185184</v>
      </c>
      <c r="C5197" s="10" t="s">
        <v>82</v>
      </c>
      <c r="D5197" s="10" t="s">
        <v>100</v>
      </c>
      <c r="E5197" s="13">
        <v>14.0</v>
      </c>
      <c r="F5197" s="13">
        <v>13.0</v>
      </c>
      <c r="J5197" s="10" t="s">
        <v>1475</v>
      </c>
    </row>
    <row r="5198">
      <c r="A5198" s="10" t="s">
        <v>1434</v>
      </c>
      <c r="B5198" s="19">
        <v>0.13905092592592594</v>
      </c>
      <c r="C5198" s="10" t="s">
        <v>74</v>
      </c>
      <c r="D5198" s="10" t="s">
        <v>100</v>
      </c>
      <c r="E5198" s="13">
        <v>21.0</v>
      </c>
      <c r="F5198" s="13">
        <v>14.0</v>
      </c>
      <c r="J5198" s="10" t="s">
        <v>1475</v>
      </c>
    </row>
    <row r="5199">
      <c r="A5199" s="10" t="s">
        <v>1434</v>
      </c>
      <c r="B5199" s="19">
        <v>0.1390625</v>
      </c>
      <c r="C5199" s="10" t="s">
        <v>964</v>
      </c>
      <c r="D5199" s="10" t="s">
        <v>100</v>
      </c>
      <c r="E5199" s="13">
        <v>6.0</v>
      </c>
      <c r="F5199" s="13">
        <v>5.0</v>
      </c>
      <c r="J5199" s="10" t="s">
        <v>1475</v>
      </c>
    </row>
    <row r="5200">
      <c r="A5200" s="10" t="s">
        <v>1434</v>
      </c>
      <c r="B5200" s="19">
        <v>0.13962962962962963</v>
      </c>
      <c r="C5200" s="10" t="s">
        <v>74</v>
      </c>
      <c r="D5200" s="10" t="s">
        <v>93</v>
      </c>
      <c r="E5200" s="13">
        <v>16.0</v>
      </c>
      <c r="F5200" s="13">
        <v>8.0</v>
      </c>
      <c r="J5200" s="10" t="s">
        <v>1043</v>
      </c>
    </row>
    <row r="5201">
      <c r="A5201" s="10" t="s">
        <v>1434</v>
      </c>
      <c r="B5201" s="19">
        <v>0.13978009259259258</v>
      </c>
      <c r="C5201" s="10" t="s">
        <v>74</v>
      </c>
      <c r="D5201" s="10" t="s">
        <v>91</v>
      </c>
      <c r="E5201" s="13">
        <v>20.0</v>
      </c>
      <c r="F5201" s="16"/>
      <c r="H5201" s="10" t="s">
        <v>1477</v>
      </c>
    </row>
    <row r="5202">
      <c r="A5202" s="10" t="s">
        <v>1434</v>
      </c>
      <c r="B5202" s="19">
        <v>0.13998842592592592</v>
      </c>
      <c r="C5202" s="10" t="s">
        <v>69</v>
      </c>
      <c r="D5202" s="10" t="s">
        <v>91</v>
      </c>
      <c r="E5202" s="13">
        <v>5.0</v>
      </c>
      <c r="F5202" s="16"/>
      <c r="H5202" s="10" t="s">
        <v>1478</v>
      </c>
    </row>
    <row r="5203">
      <c r="A5203" s="10" t="s">
        <v>1434</v>
      </c>
      <c r="B5203" s="19">
        <v>0.1406712962962963</v>
      </c>
      <c r="C5203" s="10" t="s">
        <v>69</v>
      </c>
      <c r="D5203" s="10" t="s">
        <v>91</v>
      </c>
      <c r="E5203" s="13">
        <v>15.0</v>
      </c>
      <c r="F5203" s="16"/>
      <c r="H5203" s="10" t="s">
        <v>1479</v>
      </c>
      <c r="J5203" s="10" t="s">
        <v>239</v>
      </c>
    </row>
    <row r="5204">
      <c r="A5204" s="10" t="s">
        <v>1434</v>
      </c>
      <c r="B5204" s="19">
        <v>0.14171296296296296</v>
      </c>
      <c r="C5204" s="10" t="s">
        <v>66</v>
      </c>
      <c r="D5204" s="10" t="s">
        <v>89</v>
      </c>
      <c r="E5204" s="13">
        <v>26.0</v>
      </c>
      <c r="F5204" s="13">
        <v>19.0</v>
      </c>
      <c r="J5204" s="10" t="s">
        <v>171</v>
      </c>
    </row>
    <row r="5205">
      <c r="A5205" s="10" t="s">
        <v>1434</v>
      </c>
      <c r="B5205" s="19">
        <v>0.14175925925925925</v>
      </c>
      <c r="C5205" s="10" t="s">
        <v>66</v>
      </c>
      <c r="D5205" s="10" t="s">
        <v>89</v>
      </c>
      <c r="E5205" s="13">
        <v>23.0</v>
      </c>
      <c r="F5205" s="13">
        <v>16.0</v>
      </c>
      <c r="J5205" s="10" t="s">
        <v>171</v>
      </c>
    </row>
    <row r="5206">
      <c r="A5206" s="10" t="s">
        <v>1434</v>
      </c>
      <c r="B5206" s="19">
        <v>0.14185185185185184</v>
      </c>
      <c r="C5206" s="10" t="s">
        <v>66</v>
      </c>
      <c r="D5206" s="10" t="s">
        <v>91</v>
      </c>
      <c r="E5206" s="13">
        <v>15.0</v>
      </c>
      <c r="F5206" s="16"/>
      <c r="H5206" s="10" t="s">
        <v>1480</v>
      </c>
    </row>
    <row r="5207">
      <c r="A5207" s="10" t="s">
        <v>1434</v>
      </c>
      <c r="B5207" s="19">
        <v>0.14193287037037036</v>
      </c>
      <c r="C5207" s="10" t="s">
        <v>66</v>
      </c>
      <c r="D5207" s="10" t="s">
        <v>91</v>
      </c>
      <c r="E5207" s="13">
        <v>9.0</v>
      </c>
      <c r="F5207" s="16"/>
    </row>
    <row r="5208">
      <c r="A5208" s="10" t="s">
        <v>1434</v>
      </c>
      <c r="B5208" s="19">
        <v>0.14309027777777777</v>
      </c>
      <c r="C5208" s="10" t="s">
        <v>84</v>
      </c>
      <c r="D5208" s="10" t="s">
        <v>79</v>
      </c>
      <c r="E5208" s="13" t="s">
        <v>75</v>
      </c>
      <c r="F5208" s="13" t="s">
        <v>75</v>
      </c>
      <c r="J5208" s="10" t="s">
        <v>85</v>
      </c>
    </row>
    <row r="5209">
      <c r="A5209" s="10" t="s">
        <v>1434</v>
      </c>
      <c r="B5209" s="19">
        <v>0.14309027777777777</v>
      </c>
      <c r="C5209" s="10" t="s">
        <v>84</v>
      </c>
      <c r="D5209" s="10" t="s">
        <v>79</v>
      </c>
      <c r="E5209" s="13">
        <v>14.0</v>
      </c>
      <c r="F5209" s="13">
        <v>8.0</v>
      </c>
      <c r="J5209" s="10" t="s">
        <v>86</v>
      </c>
    </row>
    <row r="5210">
      <c r="A5210" s="10" t="s">
        <v>1434</v>
      </c>
      <c r="B5210" s="19">
        <v>0.14586805555555554</v>
      </c>
      <c r="C5210" s="10" t="s">
        <v>70</v>
      </c>
      <c r="D5210" s="10" t="s">
        <v>166</v>
      </c>
      <c r="E5210" s="13">
        <v>15.0</v>
      </c>
      <c r="F5210" s="13">
        <v>12.0</v>
      </c>
      <c r="J5210" s="10" t="s">
        <v>1453</v>
      </c>
    </row>
    <row r="5211">
      <c r="A5211" s="10" t="s">
        <v>1434</v>
      </c>
      <c r="B5211" s="19">
        <v>0.1458912037037037</v>
      </c>
      <c r="C5211" s="10" t="s">
        <v>82</v>
      </c>
      <c r="D5211" s="10" t="s">
        <v>166</v>
      </c>
      <c r="E5211" s="13">
        <v>14.0</v>
      </c>
      <c r="F5211" s="13">
        <v>8.0</v>
      </c>
      <c r="J5211" s="10" t="s">
        <v>1453</v>
      </c>
    </row>
    <row r="5212">
      <c r="A5212" s="10" t="s">
        <v>1434</v>
      </c>
      <c r="B5212" s="19">
        <v>0.14597222222222223</v>
      </c>
      <c r="C5212" s="10" t="s">
        <v>66</v>
      </c>
      <c r="D5212" s="10" t="s">
        <v>166</v>
      </c>
      <c r="E5212" s="13">
        <v>16.0</v>
      </c>
      <c r="F5212" s="13">
        <v>14.0</v>
      </c>
      <c r="J5212" s="10" t="s">
        <v>1453</v>
      </c>
    </row>
    <row r="5213">
      <c r="A5213" s="10" t="s">
        <v>1434</v>
      </c>
      <c r="B5213" s="19">
        <v>0.1459837962962963</v>
      </c>
      <c r="C5213" s="10" t="s">
        <v>84</v>
      </c>
      <c r="D5213" s="10" t="s">
        <v>166</v>
      </c>
      <c r="E5213" s="13">
        <v>13.0</v>
      </c>
      <c r="F5213" s="13">
        <v>14.0</v>
      </c>
      <c r="J5213" s="10" t="s">
        <v>1453</v>
      </c>
    </row>
    <row r="5214">
      <c r="A5214" s="10" t="s">
        <v>1434</v>
      </c>
      <c r="B5214" s="19">
        <v>0.14600694444444445</v>
      </c>
      <c r="C5214" s="10" t="s">
        <v>964</v>
      </c>
      <c r="D5214" s="10" t="s">
        <v>166</v>
      </c>
      <c r="E5214" s="13">
        <v>19.0</v>
      </c>
      <c r="F5214" s="13">
        <v>11.0</v>
      </c>
      <c r="J5214" s="10" t="s">
        <v>1453</v>
      </c>
    </row>
    <row r="5215">
      <c r="A5215" s="10" t="s">
        <v>1434</v>
      </c>
      <c r="B5215" s="19">
        <v>0.14601851851851852</v>
      </c>
      <c r="C5215" s="10" t="s">
        <v>69</v>
      </c>
      <c r="D5215" s="10" t="s">
        <v>166</v>
      </c>
      <c r="E5215" s="13">
        <v>17.0</v>
      </c>
      <c r="F5215" s="13">
        <v>10.0</v>
      </c>
      <c r="J5215" s="10" t="s">
        <v>1453</v>
      </c>
    </row>
    <row r="5216">
      <c r="A5216" s="10" t="s">
        <v>1434</v>
      </c>
      <c r="B5216" s="19">
        <v>0.1460300925925926</v>
      </c>
      <c r="C5216" s="10" t="s">
        <v>74</v>
      </c>
      <c r="D5216" s="10" t="s">
        <v>166</v>
      </c>
      <c r="E5216" s="13">
        <v>11.0</v>
      </c>
      <c r="F5216" s="13">
        <v>11.0</v>
      </c>
      <c r="J5216" s="10" t="s">
        <v>1453</v>
      </c>
    </row>
    <row r="5217">
      <c r="A5217" s="10" t="s">
        <v>1434</v>
      </c>
      <c r="B5217" s="19">
        <v>0.14655092592592592</v>
      </c>
      <c r="C5217" s="10" t="s">
        <v>66</v>
      </c>
      <c r="D5217" s="10" t="s">
        <v>83</v>
      </c>
      <c r="E5217" s="13" t="s">
        <v>75</v>
      </c>
      <c r="F5217" s="13" t="s">
        <v>75</v>
      </c>
      <c r="J5217" s="10" t="s">
        <v>85</v>
      </c>
    </row>
    <row r="5218">
      <c r="A5218" s="10" t="s">
        <v>1434</v>
      </c>
      <c r="B5218" s="19">
        <v>0.14655092592592592</v>
      </c>
      <c r="C5218" s="10" t="s">
        <v>66</v>
      </c>
      <c r="D5218" s="10" t="s">
        <v>83</v>
      </c>
      <c r="E5218" s="13">
        <v>13.0</v>
      </c>
      <c r="F5218" s="13">
        <v>8.0</v>
      </c>
      <c r="J5218" s="10" t="s">
        <v>86</v>
      </c>
    </row>
    <row r="5219">
      <c r="A5219" s="10" t="s">
        <v>1434</v>
      </c>
      <c r="B5219" s="19">
        <v>0.1483912037037037</v>
      </c>
      <c r="C5219" s="10" t="s">
        <v>82</v>
      </c>
      <c r="D5219" s="10" t="s">
        <v>361</v>
      </c>
      <c r="E5219" s="13">
        <v>14.0</v>
      </c>
      <c r="F5219" s="13">
        <v>6.0</v>
      </c>
    </row>
    <row r="5220">
      <c r="A5220" s="10" t="s">
        <v>1434</v>
      </c>
      <c r="B5220" s="19">
        <v>0.15158564814814815</v>
      </c>
      <c r="C5220" s="10" t="s">
        <v>74</v>
      </c>
      <c r="D5220" s="10" t="s">
        <v>67</v>
      </c>
      <c r="E5220" s="13">
        <v>5.0</v>
      </c>
      <c r="F5220" s="13">
        <v>5.0</v>
      </c>
    </row>
    <row r="5221">
      <c r="A5221" s="10" t="s">
        <v>1434</v>
      </c>
      <c r="B5221" s="19">
        <v>0.1516550925925926</v>
      </c>
      <c r="C5221" s="10" t="s">
        <v>70</v>
      </c>
      <c r="D5221" s="10" t="s">
        <v>67</v>
      </c>
      <c r="E5221" s="13">
        <v>22.0</v>
      </c>
      <c r="F5221" s="13">
        <v>19.0</v>
      </c>
    </row>
    <row r="5222">
      <c r="A5222" s="10" t="s">
        <v>1434</v>
      </c>
      <c r="B5222" s="19">
        <v>0.1532060185185185</v>
      </c>
      <c r="C5222" s="10" t="s">
        <v>74</v>
      </c>
      <c r="D5222" s="10" t="s">
        <v>67</v>
      </c>
      <c r="E5222" s="13">
        <v>11.0</v>
      </c>
      <c r="F5222" s="13">
        <v>11.0</v>
      </c>
    </row>
    <row r="5223">
      <c r="A5223" s="10" t="s">
        <v>1434</v>
      </c>
      <c r="B5223" s="19">
        <v>0.15325231481481483</v>
      </c>
      <c r="C5223" s="10" t="s">
        <v>70</v>
      </c>
      <c r="D5223" s="10" t="s">
        <v>67</v>
      </c>
      <c r="E5223" s="13">
        <v>5.0</v>
      </c>
      <c r="F5223" s="13">
        <v>2.0</v>
      </c>
    </row>
    <row r="5224">
      <c r="A5224" s="10" t="s">
        <v>1434</v>
      </c>
      <c r="B5224" s="19">
        <v>0.15393518518518517</v>
      </c>
      <c r="C5224" s="10" t="s">
        <v>70</v>
      </c>
      <c r="D5224" s="10" t="s">
        <v>93</v>
      </c>
      <c r="E5224" s="13">
        <v>11.0</v>
      </c>
      <c r="F5224" s="13">
        <v>4.0</v>
      </c>
      <c r="J5224" s="10" t="s">
        <v>99</v>
      </c>
    </row>
    <row r="5225">
      <c r="A5225" s="10" t="s">
        <v>1434</v>
      </c>
      <c r="B5225" s="19">
        <v>0.15403935185185186</v>
      </c>
      <c r="C5225" s="10" t="s">
        <v>70</v>
      </c>
      <c r="D5225" s="10" t="s">
        <v>91</v>
      </c>
      <c r="E5225" s="13">
        <v>5.0</v>
      </c>
      <c r="F5225" s="16"/>
      <c r="H5225" s="10" t="s">
        <v>1481</v>
      </c>
    </row>
    <row r="5226">
      <c r="A5226" s="10" t="s">
        <v>1434</v>
      </c>
      <c r="B5226" s="19">
        <v>0.15408564814814815</v>
      </c>
      <c r="C5226" s="10" t="s">
        <v>70</v>
      </c>
      <c r="D5226" s="10" t="s">
        <v>93</v>
      </c>
      <c r="E5226" s="13">
        <v>11.0</v>
      </c>
      <c r="F5226" s="13">
        <v>4.0</v>
      </c>
      <c r="J5226" s="10" t="s">
        <v>99</v>
      </c>
    </row>
    <row r="5227">
      <c r="A5227" s="10" t="s">
        <v>1434</v>
      </c>
      <c r="B5227" s="19">
        <v>0.15413194444444445</v>
      </c>
      <c r="C5227" s="10" t="s">
        <v>70</v>
      </c>
      <c r="D5227" s="10" t="s">
        <v>91</v>
      </c>
      <c r="E5227" s="13">
        <v>5.0</v>
      </c>
      <c r="F5227" s="16"/>
      <c r="H5227" s="10" t="s">
        <v>1481</v>
      </c>
    </row>
    <row r="5228">
      <c r="A5228" s="10" t="s">
        <v>1434</v>
      </c>
      <c r="B5228" s="19">
        <v>0.15425925925925926</v>
      </c>
      <c r="C5228" s="10" t="s">
        <v>70</v>
      </c>
      <c r="D5228" s="10" t="s">
        <v>93</v>
      </c>
      <c r="E5228" s="13" t="s">
        <v>75</v>
      </c>
      <c r="F5228" s="13" t="s">
        <v>75</v>
      </c>
      <c r="J5228" s="10" t="s">
        <v>99</v>
      </c>
    </row>
    <row r="5229">
      <c r="A5229" s="10" t="s">
        <v>1434</v>
      </c>
      <c r="B5229" s="19">
        <v>0.1542824074074074</v>
      </c>
      <c r="C5229" s="10" t="s">
        <v>70</v>
      </c>
      <c r="D5229" s="10" t="s">
        <v>91</v>
      </c>
      <c r="E5229" s="13">
        <v>5.0</v>
      </c>
      <c r="F5229" s="16"/>
      <c r="H5229" s="10" t="s">
        <v>1481</v>
      </c>
    </row>
    <row r="5230">
      <c r="A5230" s="10" t="s">
        <v>1434</v>
      </c>
      <c r="B5230" s="19">
        <v>0.15481481481481482</v>
      </c>
      <c r="C5230" s="10" t="s">
        <v>964</v>
      </c>
      <c r="D5230" s="10" t="s">
        <v>91</v>
      </c>
      <c r="E5230" s="13">
        <v>10.0</v>
      </c>
      <c r="F5230" s="16"/>
      <c r="H5230" s="10" t="s">
        <v>1482</v>
      </c>
      <c r="J5230" s="10" t="s">
        <v>263</v>
      </c>
    </row>
    <row r="5231">
      <c r="A5231" s="10" t="s">
        <v>1434</v>
      </c>
      <c r="B5231" s="19">
        <v>0.15506944444444445</v>
      </c>
      <c r="C5231" s="10" t="s">
        <v>74</v>
      </c>
      <c r="D5231" s="10" t="s">
        <v>93</v>
      </c>
      <c r="E5231" s="13">
        <v>14.0</v>
      </c>
      <c r="F5231" s="13">
        <v>6.0</v>
      </c>
      <c r="J5231" s="10" t="s">
        <v>1043</v>
      </c>
    </row>
    <row r="5232">
      <c r="A5232" s="10" t="s">
        <v>1434</v>
      </c>
      <c r="B5232" s="19">
        <v>0.15520833333333334</v>
      </c>
      <c r="C5232" s="10" t="s">
        <v>74</v>
      </c>
      <c r="D5232" s="10" t="s">
        <v>91</v>
      </c>
      <c r="E5232" s="13">
        <v>29.0</v>
      </c>
      <c r="F5232" s="16"/>
      <c r="H5232" s="10" t="s">
        <v>1483</v>
      </c>
      <c r="I5232" s="10">
        <v>1.0</v>
      </c>
    </row>
    <row r="5233">
      <c r="A5233" s="10" t="s">
        <v>1434</v>
      </c>
      <c r="B5233" s="19">
        <v>0.1555787037037037</v>
      </c>
      <c r="C5233" s="10" t="s">
        <v>964</v>
      </c>
      <c r="D5233" s="10" t="s">
        <v>67</v>
      </c>
      <c r="E5233" s="13">
        <v>23.0</v>
      </c>
      <c r="F5233" s="13">
        <v>15.0</v>
      </c>
    </row>
    <row r="5234">
      <c r="A5234" s="10" t="s">
        <v>1434</v>
      </c>
      <c r="B5234" s="19">
        <v>0.15561342592592592</v>
      </c>
      <c r="C5234" s="10" t="s">
        <v>74</v>
      </c>
      <c r="D5234" s="10" t="s">
        <v>67</v>
      </c>
      <c r="E5234" s="13">
        <v>6.0</v>
      </c>
      <c r="F5234" s="13">
        <v>6.0</v>
      </c>
    </row>
    <row r="5235">
      <c r="A5235" s="10" t="s">
        <v>1434</v>
      </c>
      <c r="B5235" s="19">
        <v>0.15564814814814815</v>
      </c>
      <c r="C5235" s="10" t="s">
        <v>70</v>
      </c>
      <c r="D5235" s="10" t="s">
        <v>67</v>
      </c>
      <c r="E5235" s="13">
        <v>17.0</v>
      </c>
      <c r="F5235" s="13">
        <v>14.0</v>
      </c>
    </row>
    <row r="5236">
      <c r="A5236" s="10" t="s">
        <v>1434</v>
      </c>
      <c r="B5236" s="19">
        <v>0.1574074074074074</v>
      </c>
      <c r="C5236" s="10" t="s">
        <v>82</v>
      </c>
      <c r="D5236" s="10" t="s">
        <v>67</v>
      </c>
      <c r="E5236" s="13" t="s">
        <v>68</v>
      </c>
      <c r="F5236" s="13">
        <v>20.0</v>
      </c>
    </row>
    <row r="5237">
      <c r="A5237" s="10" t="s">
        <v>1434</v>
      </c>
      <c r="B5237" s="19">
        <v>0.15832175925925926</v>
      </c>
      <c r="C5237" s="10" t="s">
        <v>69</v>
      </c>
      <c r="D5237" s="10" t="s">
        <v>120</v>
      </c>
      <c r="E5237" s="13">
        <v>6.0</v>
      </c>
      <c r="F5237" s="16"/>
      <c r="J5237" s="10" t="s">
        <v>1484</v>
      </c>
    </row>
    <row r="5238">
      <c r="A5238" s="10" t="s">
        <v>1434</v>
      </c>
      <c r="B5238" s="19">
        <v>0.1583564814814815</v>
      </c>
      <c r="C5238" s="10" t="s">
        <v>69</v>
      </c>
      <c r="D5238" s="10" t="s">
        <v>120</v>
      </c>
      <c r="E5238" s="13">
        <v>12.0</v>
      </c>
      <c r="F5238" s="16"/>
      <c r="J5238" s="10" t="s">
        <v>1485</v>
      </c>
    </row>
    <row r="5239">
      <c r="A5239" s="10" t="s">
        <v>1434</v>
      </c>
      <c r="B5239" s="19">
        <v>0.15931712962962963</v>
      </c>
      <c r="C5239" s="10" t="s">
        <v>69</v>
      </c>
      <c r="D5239" s="10" t="s">
        <v>83</v>
      </c>
      <c r="E5239" s="13">
        <v>9.0</v>
      </c>
      <c r="F5239" s="13">
        <v>8.0</v>
      </c>
    </row>
    <row r="5240">
      <c r="A5240" s="10" t="s">
        <v>1434</v>
      </c>
      <c r="B5240" s="19">
        <v>0.16039351851851852</v>
      </c>
      <c r="C5240" s="10" t="s">
        <v>69</v>
      </c>
      <c r="D5240" s="10" t="s">
        <v>67</v>
      </c>
      <c r="E5240" s="13">
        <v>16.0</v>
      </c>
      <c r="F5240" s="13">
        <v>12.0</v>
      </c>
    </row>
    <row r="5241">
      <c r="A5241" s="10" t="s">
        <v>1434</v>
      </c>
      <c r="B5241" s="19">
        <v>0.16045138888888888</v>
      </c>
      <c r="C5241" s="10" t="s">
        <v>82</v>
      </c>
      <c r="D5241" s="10" t="s">
        <v>67</v>
      </c>
      <c r="E5241" s="13">
        <v>10.0</v>
      </c>
      <c r="F5241" s="13">
        <v>7.0</v>
      </c>
      <c r="J5241" s="10" t="s">
        <v>161</v>
      </c>
    </row>
    <row r="5242">
      <c r="A5242" s="10" t="s">
        <v>1434</v>
      </c>
      <c r="B5242" s="19">
        <v>0.16045138888888888</v>
      </c>
      <c r="C5242" s="10" t="s">
        <v>82</v>
      </c>
      <c r="D5242" s="10" t="s">
        <v>67</v>
      </c>
      <c r="E5242" s="13" t="s">
        <v>75</v>
      </c>
      <c r="F5242" s="13" t="s">
        <v>75</v>
      </c>
      <c r="J5242" s="10" t="s">
        <v>160</v>
      </c>
    </row>
    <row r="5243">
      <c r="A5243" s="10" t="s">
        <v>1434</v>
      </c>
      <c r="B5243" s="19">
        <v>0.16046296296296297</v>
      </c>
      <c r="C5243" s="10" t="s">
        <v>66</v>
      </c>
      <c r="D5243" s="10" t="s">
        <v>67</v>
      </c>
      <c r="E5243" s="13">
        <v>8.0</v>
      </c>
      <c r="F5243" s="13">
        <v>7.0</v>
      </c>
    </row>
    <row r="5244">
      <c r="A5244" s="10" t="s">
        <v>1434</v>
      </c>
      <c r="B5244" s="19">
        <v>0.16047453703703704</v>
      </c>
      <c r="C5244" s="10" t="s">
        <v>84</v>
      </c>
      <c r="D5244" s="10" t="s">
        <v>67</v>
      </c>
      <c r="E5244" s="13">
        <v>7.0</v>
      </c>
      <c r="F5244" s="13">
        <v>5.0</v>
      </c>
    </row>
    <row r="5245">
      <c r="A5245" s="10" t="s">
        <v>1486</v>
      </c>
      <c r="B5245" s="19">
        <v>0.011319444444444444</v>
      </c>
      <c r="C5245" s="10" t="s">
        <v>74</v>
      </c>
      <c r="D5245" s="10" t="s">
        <v>1487</v>
      </c>
      <c r="E5245" s="13">
        <v>6.0</v>
      </c>
      <c r="F5245" s="13">
        <v>2.0</v>
      </c>
    </row>
    <row r="5246">
      <c r="A5246" s="10" t="s">
        <v>1486</v>
      </c>
      <c r="B5246" s="19">
        <v>0.011319444444444444</v>
      </c>
      <c r="C5246" s="10" t="s">
        <v>74</v>
      </c>
      <c r="D5246" s="10" t="s">
        <v>1487</v>
      </c>
      <c r="E5246" s="13">
        <v>15.0</v>
      </c>
      <c r="F5246" s="13">
        <v>11.0</v>
      </c>
    </row>
    <row r="5247">
      <c r="A5247" s="10" t="s">
        <v>1486</v>
      </c>
      <c r="B5247" s="19">
        <v>0.011319444444444444</v>
      </c>
      <c r="C5247" s="10" t="s">
        <v>74</v>
      </c>
      <c r="D5247" s="10" t="s">
        <v>1487</v>
      </c>
      <c r="E5247" s="13">
        <v>17.0</v>
      </c>
      <c r="F5247" s="13">
        <v>13.0</v>
      </c>
    </row>
    <row r="5248">
      <c r="A5248" s="10" t="s">
        <v>1486</v>
      </c>
      <c r="B5248" s="19">
        <v>0.011770833333333333</v>
      </c>
      <c r="C5248" s="10" t="s">
        <v>74</v>
      </c>
      <c r="D5248" s="10" t="s">
        <v>67</v>
      </c>
      <c r="E5248" s="13">
        <v>3.0</v>
      </c>
      <c r="F5248" s="13">
        <v>3.0</v>
      </c>
    </row>
    <row r="5249">
      <c r="A5249" s="10" t="s">
        <v>1486</v>
      </c>
      <c r="B5249" s="19">
        <v>0.012280092592592592</v>
      </c>
      <c r="C5249" s="10" t="s">
        <v>74</v>
      </c>
      <c r="D5249" s="10" t="s">
        <v>100</v>
      </c>
      <c r="E5249" s="13">
        <v>9.0</v>
      </c>
      <c r="F5249" s="13">
        <v>2.0</v>
      </c>
      <c r="H5249" s="10" t="s">
        <v>1488</v>
      </c>
      <c r="J5249" s="10" t="s">
        <v>1489</v>
      </c>
    </row>
    <row r="5250">
      <c r="A5250" s="10" t="s">
        <v>1486</v>
      </c>
      <c r="B5250" s="19">
        <v>0.013344907407407408</v>
      </c>
      <c r="C5250" s="10" t="s">
        <v>74</v>
      </c>
      <c r="D5250" s="10" t="s">
        <v>67</v>
      </c>
      <c r="E5250" s="13">
        <v>6.0</v>
      </c>
      <c r="F5250" s="13">
        <v>6.0</v>
      </c>
    </row>
    <row r="5251">
      <c r="A5251" s="10" t="s">
        <v>1486</v>
      </c>
      <c r="B5251" s="19">
        <v>0.013819444444444445</v>
      </c>
      <c r="C5251" s="10" t="s">
        <v>69</v>
      </c>
      <c r="D5251" s="10" t="s">
        <v>120</v>
      </c>
      <c r="E5251" s="13" t="s">
        <v>75</v>
      </c>
      <c r="F5251" s="13" t="s">
        <v>75</v>
      </c>
      <c r="J5251" s="10" t="s">
        <v>1490</v>
      </c>
    </row>
    <row r="5252">
      <c r="A5252" s="10" t="s">
        <v>1486</v>
      </c>
      <c r="B5252" s="19">
        <v>0.016574074074074074</v>
      </c>
      <c r="C5252" s="10" t="s">
        <v>69</v>
      </c>
      <c r="D5252" s="10" t="s">
        <v>67</v>
      </c>
      <c r="E5252" s="13">
        <v>23.0</v>
      </c>
      <c r="F5252" s="13">
        <v>19.0</v>
      </c>
    </row>
    <row r="5253">
      <c r="A5253" s="10" t="s">
        <v>1486</v>
      </c>
      <c r="B5253" s="19">
        <v>0.01738425925925926</v>
      </c>
      <c r="C5253" s="10" t="s">
        <v>70</v>
      </c>
      <c r="D5253" s="10" t="s">
        <v>125</v>
      </c>
      <c r="E5253" s="13" t="s">
        <v>75</v>
      </c>
      <c r="F5253" s="13" t="s">
        <v>75</v>
      </c>
      <c r="J5253" s="10" t="s">
        <v>85</v>
      </c>
    </row>
    <row r="5254">
      <c r="A5254" s="10" t="s">
        <v>1486</v>
      </c>
      <c r="B5254" s="19">
        <v>0.01738425925925926</v>
      </c>
      <c r="C5254" s="10" t="s">
        <v>70</v>
      </c>
      <c r="D5254" s="10" t="s">
        <v>125</v>
      </c>
      <c r="E5254" s="13" t="s">
        <v>68</v>
      </c>
      <c r="F5254" s="13">
        <v>20.0</v>
      </c>
      <c r="J5254" s="10" t="s">
        <v>86</v>
      </c>
    </row>
    <row r="5255">
      <c r="A5255" s="10" t="s">
        <v>1486</v>
      </c>
      <c r="B5255" s="19">
        <v>0.01738425925925926</v>
      </c>
      <c r="C5255" s="10" t="s">
        <v>69</v>
      </c>
      <c r="D5255" s="10" t="s">
        <v>125</v>
      </c>
      <c r="E5255" s="13" t="s">
        <v>88</v>
      </c>
      <c r="F5255" s="13">
        <v>1.0</v>
      </c>
    </row>
    <row r="5256">
      <c r="A5256" s="10" t="s">
        <v>1486</v>
      </c>
      <c r="B5256" s="19">
        <v>0.01752314814814815</v>
      </c>
      <c r="C5256" s="10" t="s">
        <v>74</v>
      </c>
      <c r="D5256" s="10" t="s">
        <v>125</v>
      </c>
      <c r="E5256" s="13">
        <v>23.0</v>
      </c>
      <c r="F5256" s="13">
        <v>13.0</v>
      </c>
    </row>
    <row r="5257">
      <c r="A5257" s="10" t="s">
        <v>1486</v>
      </c>
      <c r="B5257" s="19">
        <v>0.02230324074074074</v>
      </c>
      <c r="C5257" s="10" t="s">
        <v>69</v>
      </c>
      <c r="D5257" s="10" t="s">
        <v>361</v>
      </c>
      <c r="E5257" s="13">
        <v>19.0</v>
      </c>
      <c r="F5257" s="13">
        <v>18.0</v>
      </c>
    </row>
    <row r="5258">
      <c r="A5258" s="10" t="s">
        <v>1486</v>
      </c>
      <c r="B5258" s="19">
        <v>0.030497685185185187</v>
      </c>
      <c r="C5258" s="10" t="s">
        <v>964</v>
      </c>
      <c r="D5258" s="10" t="s">
        <v>71</v>
      </c>
      <c r="E5258" s="13">
        <v>22.0</v>
      </c>
      <c r="F5258" s="13">
        <v>14.0</v>
      </c>
    </row>
    <row r="5259">
      <c r="A5259" s="10" t="s">
        <v>1486</v>
      </c>
      <c r="B5259" s="19">
        <v>0.03359953703703704</v>
      </c>
      <c r="C5259" s="10" t="s">
        <v>69</v>
      </c>
      <c r="D5259" s="10" t="s">
        <v>365</v>
      </c>
      <c r="E5259" s="13" t="s">
        <v>68</v>
      </c>
      <c r="F5259" s="13">
        <v>20.0</v>
      </c>
    </row>
    <row r="5260">
      <c r="A5260" s="10" t="s">
        <v>1486</v>
      </c>
      <c r="B5260" s="19">
        <v>0.03512731481481481</v>
      </c>
      <c r="C5260" s="10" t="s">
        <v>82</v>
      </c>
      <c r="D5260" s="10" t="s">
        <v>67</v>
      </c>
      <c r="E5260" s="13">
        <v>21.0</v>
      </c>
      <c r="F5260" s="13">
        <v>18.0</v>
      </c>
    </row>
    <row r="5261">
      <c r="A5261" s="10" t="s">
        <v>1486</v>
      </c>
      <c r="B5261" s="19">
        <v>0.037731481481481484</v>
      </c>
      <c r="C5261" s="10" t="s">
        <v>964</v>
      </c>
      <c r="D5261" s="10" t="s">
        <v>83</v>
      </c>
      <c r="E5261" s="13">
        <v>6.0</v>
      </c>
      <c r="F5261" s="13">
        <v>7.0</v>
      </c>
    </row>
    <row r="5262">
      <c r="A5262" s="10" t="s">
        <v>1486</v>
      </c>
      <c r="B5262" s="19">
        <v>0.03894675925925926</v>
      </c>
      <c r="C5262" s="10" t="s">
        <v>82</v>
      </c>
      <c r="D5262" s="10" t="s">
        <v>166</v>
      </c>
      <c r="E5262" s="13">
        <v>18.0</v>
      </c>
      <c r="F5262" s="13">
        <v>12.0</v>
      </c>
      <c r="J5262" s="10" t="s">
        <v>1491</v>
      </c>
    </row>
    <row r="5263">
      <c r="A5263" s="10" t="s">
        <v>1486</v>
      </c>
      <c r="B5263" s="19">
        <v>0.04168981481481481</v>
      </c>
      <c r="C5263" s="10" t="s">
        <v>74</v>
      </c>
      <c r="D5263" s="10" t="s">
        <v>67</v>
      </c>
      <c r="E5263" s="13">
        <v>11.0</v>
      </c>
      <c r="F5263" s="13">
        <v>11.0</v>
      </c>
    </row>
    <row r="5264">
      <c r="A5264" s="10" t="s">
        <v>1486</v>
      </c>
      <c r="B5264" s="19">
        <v>0.04417824074074074</v>
      </c>
      <c r="C5264" s="10" t="s">
        <v>1492</v>
      </c>
      <c r="D5264" s="10" t="s">
        <v>129</v>
      </c>
      <c r="E5264" s="13" t="s">
        <v>68</v>
      </c>
      <c r="F5264" s="13">
        <v>20.0</v>
      </c>
    </row>
    <row r="5265">
      <c r="A5265" s="10" t="s">
        <v>1486</v>
      </c>
      <c r="B5265" s="19">
        <v>0.04548611111111111</v>
      </c>
      <c r="C5265" s="10" t="s">
        <v>82</v>
      </c>
      <c r="D5265" s="10" t="s">
        <v>365</v>
      </c>
      <c r="E5265" s="13">
        <v>21.0</v>
      </c>
      <c r="F5265" s="13">
        <v>13.0</v>
      </c>
    </row>
    <row r="5266">
      <c r="A5266" s="10" t="s">
        <v>1486</v>
      </c>
      <c r="B5266" s="19">
        <v>0.04982638888888889</v>
      </c>
      <c r="C5266" s="10" t="s">
        <v>1492</v>
      </c>
      <c r="D5266" s="10" t="s">
        <v>166</v>
      </c>
      <c r="E5266" s="13" t="s">
        <v>75</v>
      </c>
      <c r="F5266" s="13" t="s">
        <v>75</v>
      </c>
      <c r="J5266" s="10" t="s">
        <v>85</v>
      </c>
    </row>
    <row r="5267">
      <c r="A5267" s="10" t="s">
        <v>1486</v>
      </c>
      <c r="B5267" s="19">
        <v>0.04982638888888889</v>
      </c>
      <c r="C5267" s="10" t="s">
        <v>1492</v>
      </c>
      <c r="D5267" s="10" t="s">
        <v>166</v>
      </c>
      <c r="E5267" s="13">
        <v>14.0</v>
      </c>
      <c r="F5267" s="13">
        <v>12.0</v>
      </c>
      <c r="J5267" s="10" t="s">
        <v>1493</v>
      </c>
    </row>
    <row r="5268">
      <c r="A5268" s="10" t="s">
        <v>1486</v>
      </c>
      <c r="B5268" s="19">
        <v>0.05431712962962963</v>
      </c>
      <c r="C5268" s="10" t="s">
        <v>74</v>
      </c>
      <c r="D5268" s="10" t="s">
        <v>83</v>
      </c>
      <c r="E5268" s="13">
        <v>28.0</v>
      </c>
      <c r="F5268" s="13">
        <v>19.0</v>
      </c>
    </row>
    <row r="5269">
      <c r="A5269" s="10" t="s">
        <v>1486</v>
      </c>
      <c r="B5269" s="19">
        <v>0.05650462962962963</v>
      </c>
      <c r="C5269" s="10" t="s">
        <v>82</v>
      </c>
      <c r="D5269" s="10" t="s">
        <v>83</v>
      </c>
      <c r="E5269" s="13">
        <v>16.0</v>
      </c>
      <c r="F5269" s="13">
        <v>8.0</v>
      </c>
    </row>
    <row r="5270">
      <c r="A5270" s="10" t="s">
        <v>1486</v>
      </c>
      <c r="B5270" s="19">
        <v>0.05900462962962963</v>
      </c>
      <c r="C5270" s="10" t="s">
        <v>82</v>
      </c>
      <c r="D5270" s="10" t="s">
        <v>83</v>
      </c>
      <c r="E5270" s="13">
        <v>22.0</v>
      </c>
      <c r="F5270" s="13">
        <v>14.0</v>
      </c>
    </row>
    <row r="5271">
      <c r="A5271" s="10" t="s">
        <v>1486</v>
      </c>
      <c r="B5271" s="19">
        <v>0.06756944444444445</v>
      </c>
      <c r="C5271" s="10" t="s">
        <v>82</v>
      </c>
      <c r="D5271" s="10" t="s">
        <v>365</v>
      </c>
      <c r="E5271" s="13" t="s">
        <v>88</v>
      </c>
      <c r="F5271" s="13">
        <v>1.0</v>
      </c>
    </row>
    <row r="5272">
      <c r="A5272" s="10" t="s">
        <v>1486</v>
      </c>
      <c r="B5272" s="19">
        <v>0.07016203703703704</v>
      </c>
      <c r="C5272" s="10" t="s">
        <v>70</v>
      </c>
      <c r="D5272" s="10" t="s">
        <v>365</v>
      </c>
      <c r="E5272" s="13">
        <v>10.0</v>
      </c>
      <c r="F5272" s="13">
        <v>4.0</v>
      </c>
    </row>
    <row r="5273">
      <c r="A5273" s="10" t="s">
        <v>1486</v>
      </c>
      <c r="B5273" s="19">
        <v>0.07040509259259259</v>
      </c>
      <c r="C5273" s="10" t="s">
        <v>1492</v>
      </c>
      <c r="D5273" s="10" t="s">
        <v>365</v>
      </c>
      <c r="E5273" s="13">
        <v>17.0</v>
      </c>
      <c r="F5273" s="16"/>
    </row>
    <row r="5274">
      <c r="A5274" s="10" t="s">
        <v>1486</v>
      </c>
      <c r="B5274" s="19">
        <v>0.07203703703703704</v>
      </c>
      <c r="C5274" s="10" t="s">
        <v>82</v>
      </c>
      <c r="D5274" s="10" t="s">
        <v>83</v>
      </c>
      <c r="E5274" s="13">
        <v>21.0</v>
      </c>
      <c r="F5274" s="13">
        <v>13.0</v>
      </c>
    </row>
    <row r="5275">
      <c r="A5275" s="10" t="s">
        <v>1486</v>
      </c>
      <c r="B5275" s="19">
        <v>0.0725462962962963</v>
      </c>
      <c r="C5275" s="10" t="s">
        <v>1492</v>
      </c>
      <c r="D5275" s="10" t="s">
        <v>83</v>
      </c>
      <c r="E5275" s="13" t="s">
        <v>75</v>
      </c>
      <c r="F5275" s="13" t="s">
        <v>75</v>
      </c>
      <c r="J5275" s="10" t="s">
        <v>85</v>
      </c>
    </row>
    <row r="5276">
      <c r="A5276" s="10" t="s">
        <v>1486</v>
      </c>
      <c r="B5276" s="19">
        <v>0.0725462962962963</v>
      </c>
      <c r="C5276" s="10" t="s">
        <v>1492</v>
      </c>
      <c r="D5276" s="10" t="s">
        <v>83</v>
      </c>
      <c r="E5276" s="13">
        <v>28.0</v>
      </c>
      <c r="F5276" s="13">
        <v>18.0</v>
      </c>
      <c r="J5276" s="10" t="s">
        <v>86</v>
      </c>
    </row>
    <row r="5277">
      <c r="A5277" s="10" t="s">
        <v>1486</v>
      </c>
      <c r="B5277" s="19">
        <v>0.07572916666666667</v>
      </c>
      <c r="C5277" s="10" t="s">
        <v>1492</v>
      </c>
      <c r="D5277" s="10" t="s">
        <v>83</v>
      </c>
      <c r="E5277" s="13">
        <v>12.0</v>
      </c>
      <c r="F5277" s="13">
        <v>2.0</v>
      </c>
    </row>
    <row r="5278">
      <c r="A5278" s="10" t="s">
        <v>1486</v>
      </c>
      <c r="B5278" s="19">
        <v>0.07615740740740741</v>
      </c>
      <c r="C5278" s="10" t="s">
        <v>964</v>
      </c>
      <c r="D5278" s="10" t="s">
        <v>128</v>
      </c>
      <c r="E5278" s="13">
        <v>19.0</v>
      </c>
      <c r="F5278" s="13">
        <v>11.0</v>
      </c>
    </row>
    <row r="5279">
      <c r="A5279" s="10" t="s">
        <v>1486</v>
      </c>
      <c r="B5279" s="19">
        <v>0.0778125</v>
      </c>
      <c r="C5279" s="10" t="s">
        <v>1492</v>
      </c>
      <c r="D5279" s="10" t="s">
        <v>100</v>
      </c>
      <c r="E5279" s="13">
        <v>10.0</v>
      </c>
      <c r="F5279" s="13">
        <v>3.0</v>
      </c>
      <c r="H5279" s="10" t="s">
        <v>1494</v>
      </c>
      <c r="J5279" s="10" t="s">
        <v>1495</v>
      </c>
    </row>
    <row r="5280">
      <c r="A5280" s="10" t="s">
        <v>1486</v>
      </c>
      <c r="B5280" s="19">
        <v>0.0778125</v>
      </c>
      <c r="C5280" s="10" t="s">
        <v>82</v>
      </c>
      <c r="D5280" s="10" t="s">
        <v>100</v>
      </c>
      <c r="E5280" s="13">
        <v>13.0</v>
      </c>
      <c r="F5280" s="13">
        <v>12.0</v>
      </c>
      <c r="H5280" s="10" t="s">
        <v>1496</v>
      </c>
      <c r="J5280" s="10" t="s">
        <v>1495</v>
      </c>
    </row>
    <row r="5281">
      <c r="A5281" s="10" t="s">
        <v>1486</v>
      </c>
      <c r="B5281" s="19">
        <v>0.0778125</v>
      </c>
      <c r="C5281" s="10" t="s">
        <v>74</v>
      </c>
      <c r="D5281" s="10" t="s">
        <v>100</v>
      </c>
      <c r="E5281" s="13">
        <v>25.0</v>
      </c>
      <c r="F5281" s="13">
        <v>18.0</v>
      </c>
      <c r="J5281" s="10" t="s">
        <v>1495</v>
      </c>
    </row>
    <row r="5282">
      <c r="A5282" s="10" t="s">
        <v>1486</v>
      </c>
      <c r="B5282" s="19">
        <v>0.07232638888888888</v>
      </c>
      <c r="C5282" s="10" t="s">
        <v>964</v>
      </c>
      <c r="D5282" s="10" t="s">
        <v>120</v>
      </c>
      <c r="E5282" s="13">
        <v>13.0</v>
      </c>
      <c r="F5282" s="16"/>
      <c r="J5282" s="10" t="s">
        <v>1497</v>
      </c>
    </row>
    <row r="5283">
      <c r="A5283" s="10" t="s">
        <v>1486</v>
      </c>
      <c r="B5283" s="19">
        <v>0.08625</v>
      </c>
      <c r="C5283" s="10" t="s">
        <v>1492</v>
      </c>
      <c r="D5283" s="10" t="s">
        <v>217</v>
      </c>
      <c r="E5283" s="13">
        <v>29.0</v>
      </c>
      <c r="F5283" s="13">
        <v>19.0</v>
      </c>
    </row>
    <row r="5284">
      <c r="A5284" s="10" t="s">
        <v>1486</v>
      </c>
      <c r="B5284" s="19">
        <v>0.08715277777777777</v>
      </c>
      <c r="C5284" s="10" t="s">
        <v>66</v>
      </c>
      <c r="D5284" s="10" t="s">
        <v>83</v>
      </c>
      <c r="E5284" s="13">
        <v>7.0</v>
      </c>
      <c r="F5284" s="13">
        <v>5.0</v>
      </c>
    </row>
    <row r="5285">
      <c r="A5285" s="10" t="s">
        <v>1486</v>
      </c>
      <c r="B5285" s="19">
        <v>0.08819444444444445</v>
      </c>
      <c r="C5285" s="10" t="s">
        <v>1492</v>
      </c>
      <c r="D5285" s="10" t="s">
        <v>83</v>
      </c>
      <c r="E5285" s="13" t="s">
        <v>75</v>
      </c>
      <c r="F5285" s="13" t="s">
        <v>75</v>
      </c>
      <c r="J5285" s="10" t="s">
        <v>85</v>
      </c>
    </row>
    <row r="5286">
      <c r="A5286" s="10" t="s">
        <v>1486</v>
      </c>
      <c r="B5286" s="19">
        <v>0.08819444444444445</v>
      </c>
      <c r="C5286" s="10" t="s">
        <v>1492</v>
      </c>
      <c r="D5286" s="10" t="s">
        <v>83</v>
      </c>
      <c r="E5286" s="13">
        <v>27.0</v>
      </c>
      <c r="F5286" s="13">
        <v>17.0</v>
      </c>
      <c r="J5286" s="10" t="s">
        <v>86</v>
      </c>
    </row>
    <row r="5287">
      <c r="A5287" s="10" t="s">
        <v>1486</v>
      </c>
      <c r="B5287" s="19">
        <v>0.0887037037037037</v>
      </c>
      <c r="C5287" s="10" t="s">
        <v>1492</v>
      </c>
      <c r="D5287" s="10" t="s">
        <v>128</v>
      </c>
      <c r="E5287" s="13">
        <v>14.0</v>
      </c>
      <c r="F5287" s="16"/>
    </row>
    <row r="5288">
      <c r="A5288" s="10" t="s">
        <v>1486</v>
      </c>
      <c r="B5288" s="19">
        <v>0.0895486111111111</v>
      </c>
      <c r="C5288" s="10" t="s">
        <v>157</v>
      </c>
      <c r="D5288" s="10" t="s">
        <v>67</v>
      </c>
      <c r="E5288" s="13">
        <v>13.0</v>
      </c>
      <c r="F5288" s="13">
        <v>10.0</v>
      </c>
    </row>
    <row r="5289">
      <c r="A5289" s="10" t="s">
        <v>1486</v>
      </c>
      <c r="B5289" s="19">
        <v>0.0909375</v>
      </c>
      <c r="C5289" s="10" t="s">
        <v>1492</v>
      </c>
      <c r="D5289" s="10" t="s">
        <v>125</v>
      </c>
      <c r="E5289" s="13">
        <v>17.0</v>
      </c>
      <c r="F5289" s="13">
        <v>10.0</v>
      </c>
    </row>
    <row r="5290">
      <c r="A5290" s="10" t="s">
        <v>1486</v>
      </c>
      <c r="B5290" s="19">
        <v>0.09297453703703704</v>
      </c>
      <c r="C5290" s="10" t="s">
        <v>82</v>
      </c>
      <c r="D5290" s="10" t="s">
        <v>361</v>
      </c>
      <c r="E5290" s="13" t="s">
        <v>68</v>
      </c>
      <c r="F5290" s="13">
        <v>20.0</v>
      </c>
    </row>
    <row r="5291">
      <c r="A5291" s="10" t="s">
        <v>1486</v>
      </c>
      <c r="B5291" s="19">
        <v>0.09296296296296297</v>
      </c>
      <c r="C5291" s="10" t="s">
        <v>70</v>
      </c>
      <c r="D5291" s="10" t="s">
        <v>67</v>
      </c>
      <c r="E5291" s="13">
        <v>11.0</v>
      </c>
      <c r="F5291" s="13">
        <v>8.0</v>
      </c>
    </row>
    <row r="5292">
      <c r="A5292" s="10" t="s">
        <v>1486</v>
      </c>
      <c r="B5292" s="19">
        <v>0.09351851851851851</v>
      </c>
      <c r="C5292" s="10" t="s">
        <v>66</v>
      </c>
      <c r="D5292" s="10" t="s">
        <v>67</v>
      </c>
      <c r="E5292" s="13">
        <v>19.0</v>
      </c>
      <c r="F5292" s="13">
        <v>18.0</v>
      </c>
    </row>
    <row r="5293">
      <c r="A5293" s="10" t="s">
        <v>1486</v>
      </c>
      <c r="B5293" s="19">
        <v>0.09604166666666666</v>
      </c>
      <c r="C5293" s="10" t="s">
        <v>69</v>
      </c>
      <c r="D5293" s="10" t="s">
        <v>67</v>
      </c>
      <c r="E5293" s="13">
        <v>11.0</v>
      </c>
      <c r="F5293" s="13">
        <v>7.0</v>
      </c>
    </row>
    <row r="5294">
      <c r="A5294" s="10" t="s">
        <v>1486</v>
      </c>
      <c r="B5294" s="19">
        <v>0.09622685185185186</v>
      </c>
      <c r="C5294" s="10" t="s">
        <v>70</v>
      </c>
      <c r="D5294" s="10" t="s">
        <v>67</v>
      </c>
      <c r="E5294" s="13" t="s">
        <v>68</v>
      </c>
      <c r="F5294" s="13">
        <v>20.0</v>
      </c>
    </row>
    <row r="5295">
      <c r="A5295" s="10" t="s">
        <v>1486</v>
      </c>
      <c r="B5295" s="19">
        <v>0.0971875</v>
      </c>
      <c r="C5295" s="10" t="s">
        <v>66</v>
      </c>
      <c r="D5295" s="10" t="s">
        <v>125</v>
      </c>
      <c r="E5295" s="13">
        <v>21.0</v>
      </c>
      <c r="F5295" s="13">
        <v>11.0</v>
      </c>
      <c r="J5295" s="10" t="s">
        <v>966</v>
      </c>
    </row>
    <row r="5296">
      <c r="A5296" s="10" t="s">
        <v>1486</v>
      </c>
      <c r="B5296" s="19">
        <v>0.09723379629629629</v>
      </c>
      <c r="C5296" s="10" t="s">
        <v>70</v>
      </c>
      <c r="D5296" s="10" t="s">
        <v>125</v>
      </c>
      <c r="E5296" s="13">
        <v>34.0</v>
      </c>
      <c r="F5296" s="13">
        <v>17.0</v>
      </c>
      <c r="J5296" s="10" t="s">
        <v>966</v>
      </c>
    </row>
    <row r="5297">
      <c r="A5297" s="10" t="s">
        <v>1486</v>
      </c>
      <c r="B5297" s="19">
        <v>0.09724537037037037</v>
      </c>
      <c r="C5297" s="10" t="s">
        <v>82</v>
      </c>
      <c r="D5297" s="10" t="s">
        <v>125</v>
      </c>
      <c r="E5297" s="13">
        <v>15.0</v>
      </c>
      <c r="F5297" s="13">
        <v>4.0</v>
      </c>
      <c r="J5297" s="10" t="s">
        <v>966</v>
      </c>
    </row>
    <row r="5298">
      <c r="A5298" s="10" t="s">
        <v>1486</v>
      </c>
      <c r="B5298" s="19">
        <v>0.09725694444444444</v>
      </c>
      <c r="C5298" s="10" t="s">
        <v>74</v>
      </c>
      <c r="D5298" s="10" t="s">
        <v>125</v>
      </c>
      <c r="E5298" s="13">
        <v>32.0</v>
      </c>
      <c r="F5298" s="13">
        <v>12.0</v>
      </c>
      <c r="J5298" s="10" t="s">
        <v>966</v>
      </c>
    </row>
    <row r="5299">
      <c r="A5299" s="10" t="s">
        <v>1486</v>
      </c>
      <c r="B5299" s="19">
        <v>0.0972800925925926</v>
      </c>
      <c r="C5299" s="10" t="s">
        <v>69</v>
      </c>
      <c r="D5299" s="10" t="s">
        <v>125</v>
      </c>
      <c r="E5299" s="13">
        <v>17.0</v>
      </c>
      <c r="F5299" s="13">
        <v>3.0</v>
      </c>
      <c r="J5299" s="10" t="s">
        <v>966</v>
      </c>
    </row>
    <row r="5300">
      <c r="A5300" s="10" t="s">
        <v>1486</v>
      </c>
      <c r="B5300" s="19">
        <v>0.09729166666666667</v>
      </c>
      <c r="C5300" s="10" t="s">
        <v>1492</v>
      </c>
      <c r="D5300" s="10" t="s">
        <v>125</v>
      </c>
      <c r="E5300" s="13">
        <v>20.0</v>
      </c>
      <c r="F5300" s="13">
        <v>3.0</v>
      </c>
      <c r="J5300" s="10" t="s">
        <v>966</v>
      </c>
    </row>
    <row r="5301">
      <c r="A5301" s="10" t="s">
        <v>1486</v>
      </c>
      <c r="B5301" s="19">
        <v>0.09730324074074075</v>
      </c>
      <c r="C5301" s="10" t="s">
        <v>964</v>
      </c>
      <c r="D5301" s="10" t="s">
        <v>125</v>
      </c>
      <c r="E5301" s="13">
        <v>24.0</v>
      </c>
      <c r="F5301" s="13">
        <v>13.0</v>
      </c>
      <c r="J5301" s="10" t="s">
        <v>966</v>
      </c>
    </row>
    <row r="5302">
      <c r="A5302" s="10" t="s">
        <v>1486</v>
      </c>
      <c r="B5302" s="19">
        <v>0.09884259259259259</v>
      </c>
      <c r="C5302" s="10" t="s">
        <v>74</v>
      </c>
      <c r="D5302" s="10" t="s">
        <v>67</v>
      </c>
      <c r="E5302" s="13">
        <v>6.0</v>
      </c>
      <c r="F5302" s="13">
        <v>6.0</v>
      </c>
    </row>
    <row r="5303">
      <c r="A5303" s="10" t="s">
        <v>1486</v>
      </c>
      <c r="B5303" s="19">
        <v>0.10165509259259259</v>
      </c>
      <c r="C5303" s="10" t="s">
        <v>82</v>
      </c>
      <c r="D5303" s="10" t="s">
        <v>365</v>
      </c>
      <c r="E5303" s="13" t="s">
        <v>75</v>
      </c>
      <c r="F5303" s="13" t="s">
        <v>75</v>
      </c>
    </row>
    <row r="5304">
      <c r="A5304" s="10" t="s">
        <v>1486</v>
      </c>
      <c r="B5304" s="19">
        <v>0.10172453703703704</v>
      </c>
      <c r="C5304" s="10" t="s">
        <v>66</v>
      </c>
      <c r="D5304" s="10" t="s">
        <v>365</v>
      </c>
      <c r="E5304" s="13">
        <v>15.0</v>
      </c>
      <c r="F5304" s="13">
        <v>13.0</v>
      </c>
    </row>
    <row r="5305">
      <c r="A5305" s="10" t="s">
        <v>1486</v>
      </c>
      <c r="B5305" s="19">
        <v>0.10175925925925926</v>
      </c>
      <c r="C5305" s="10" t="s">
        <v>70</v>
      </c>
      <c r="D5305" s="10" t="s">
        <v>365</v>
      </c>
      <c r="E5305" s="13">
        <v>15.0</v>
      </c>
      <c r="F5305" s="13">
        <v>9.0</v>
      </c>
    </row>
    <row r="5306">
      <c r="A5306" s="10" t="s">
        <v>1486</v>
      </c>
      <c r="B5306" s="19">
        <v>0.10513888888888889</v>
      </c>
      <c r="C5306" s="10" t="s">
        <v>1492</v>
      </c>
      <c r="D5306" s="10" t="s">
        <v>217</v>
      </c>
      <c r="E5306" s="13" t="s">
        <v>75</v>
      </c>
      <c r="F5306" s="13" t="s">
        <v>75</v>
      </c>
      <c r="J5306" s="10" t="s">
        <v>85</v>
      </c>
    </row>
    <row r="5307">
      <c r="A5307" s="10" t="s">
        <v>1486</v>
      </c>
      <c r="B5307" s="19">
        <v>0.10513888888888889</v>
      </c>
      <c r="C5307" s="10" t="s">
        <v>1492</v>
      </c>
      <c r="D5307" s="10" t="s">
        <v>217</v>
      </c>
      <c r="E5307" s="13">
        <v>27.0</v>
      </c>
      <c r="F5307" s="13">
        <v>17.0</v>
      </c>
      <c r="J5307" s="10" t="s">
        <v>86</v>
      </c>
    </row>
    <row r="5308">
      <c r="A5308" s="10" t="s">
        <v>1486</v>
      </c>
      <c r="B5308" s="19">
        <v>0.10664351851851851</v>
      </c>
      <c r="C5308" s="10" t="s">
        <v>1492</v>
      </c>
      <c r="D5308" s="10" t="s">
        <v>87</v>
      </c>
      <c r="E5308" s="13">
        <v>17.0</v>
      </c>
      <c r="F5308" s="13">
        <v>13.0</v>
      </c>
    </row>
    <row r="5309">
      <c r="A5309" s="10" t="s">
        <v>1486</v>
      </c>
      <c r="B5309" s="19">
        <v>0.10678240740740741</v>
      </c>
      <c r="C5309" s="10" t="s">
        <v>74</v>
      </c>
      <c r="D5309" s="10" t="s">
        <v>87</v>
      </c>
      <c r="E5309" s="13">
        <v>12.0</v>
      </c>
      <c r="F5309" s="13">
        <v>8.0</v>
      </c>
    </row>
    <row r="5310">
      <c r="A5310" s="10" t="s">
        <v>1486</v>
      </c>
      <c r="B5310" s="19">
        <v>0.10678240740740741</v>
      </c>
      <c r="C5310" s="10" t="s">
        <v>70</v>
      </c>
      <c r="D5310" s="10" t="s">
        <v>87</v>
      </c>
      <c r="E5310" s="13">
        <v>11.0</v>
      </c>
      <c r="F5310" s="13">
        <v>7.0</v>
      </c>
    </row>
    <row r="5311">
      <c r="A5311" s="10" t="s">
        <v>1486</v>
      </c>
      <c r="B5311" s="19">
        <v>0.1070138888888889</v>
      </c>
      <c r="C5311" s="10" t="s">
        <v>69</v>
      </c>
      <c r="D5311" s="10" t="s">
        <v>87</v>
      </c>
      <c r="E5311" s="13" t="s">
        <v>88</v>
      </c>
      <c r="F5311" s="13">
        <v>1.0</v>
      </c>
    </row>
    <row r="5312">
      <c r="A5312" s="10" t="s">
        <v>1486</v>
      </c>
      <c r="B5312" s="19">
        <v>0.1070138888888889</v>
      </c>
      <c r="C5312" s="10" t="s">
        <v>82</v>
      </c>
      <c r="D5312" s="10" t="s">
        <v>87</v>
      </c>
      <c r="E5312" s="13">
        <v>6.0</v>
      </c>
      <c r="F5312" s="13">
        <v>5.0</v>
      </c>
    </row>
    <row r="5313">
      <c r="A5313" s="10" t="s">
        <v>1486</v>
      </c>
      <c r="B5313" s="19">
        <v>0.1070949074074074</v>
      </c>
      <c r="C5313" s="10" t="s">
        <v>964</v>
      </c>
      <c r="D5313" s="10" t="s">
        <v>87</v>
      </c>
      <c r="E5313" s="13">
        <v>3.0</v>
      </c>
      <c r="F5313" s="13">
        <v>2.0</v>
      </c>
    </row>
    <row r="5314">
      <c r="A5314" s="10" t="s">
        <v>1486</v>
      </c>
      <c r="B5314" s="19">
        <v>0.10736111111111112</v>
      </c>
      <c r="C5314" s="10" t="s">
        <v>1492</v>
      </c>
      <c r="D5314" s="10" t="s">
        <v>78</v>
      </c>
      <c r="E5314" s="13">
        <v>19.0</v>
      </c>
      <c r="F5314" s="16"/>
    </row>
    <row r="5315">
      <c r="A5315" s="10" t="s">
        <v>1486</v>
      </c>
      <c r="B5315" s="19">
        <v>0.10769675925925926</v>
      </c>
      <c r="C5315" s="10" t="s">
        <v>74</v>
      </c>
      <c r="D5315" s="10" t="s">
        <v>78</v>
      </c>
      <c r="E5315" s="13">
        <v>23.0</v>
      </c>
      <c r="F5315" s="13">
        <v>16.0</v>
      </c>
    </row>
    <row r="5316">
      <c r="A5316" s="10" t="s">
        <v>1486</v>
      </c>
      <c r="B5316" s="19">
        <v>0.10966435185185185</v>
      </c>
      <c r="C5316" s="10" t="s">
        <v>82</v>
      </c>
      <c r="D5316" s="10" t="s">
        <v>83</v>
      </c>
      <c r="E5316" s="13">
        <v>16.0</v>
      </c>
      <c r="F5316" s="13">
        <v>8.0</v>
      </c>
    </row>
    <row r="5317">
      <c r="A5317" s="10" t="s">
        <v>1486</v>
      </c>
      <c r="B5317" s="19">
        <v>0.1111111111111111</v>
      </c>
      <c r="C5317" s="10" t="s">
        <v>69</v>
      </c>
      <c r="D5317" s="10" t="s">
        <v>89</v>
      </c>
      <c r="E5317" s="13">
        <v>17.0</v>
      </c>
      <c r="F5317" s="13">
        <v>10.0</v>
      </c>
      <c r="J5317" s="10" t="s">
        <v>1498</v>
      </c>
    </row>
    <row r="5318">
      <c r="A5318" s="10" t="s">
        <v>1486</v>
      </c>
      <c r="B5318" s="19">
        <v>0.11136574074074074</v>
      </c>
      <c r="C5318" s="10" t="s">
        <v>69</v>
      </c>
      <c r="D5318" s="10" t="s">
        <v>91</v>
      </c>
      <c r="E5318" s="13">
        <v>20.0</v>
      </c>
      <c r="F5318" s="16"/>
      <c r="H5318" s="10" t="s">
        <v>1499</v>
      </c>
    </row>
    <row r="5319">
      <c r="A5319" s="10" t="s">
        <v>1486</v>
      </c>
      <c r="B5319" s="19">
        <v>0.11216435185185185</v>
      </c>
      <c r="C5319" s="10" t="s">
        <v>964</v>
      </c>
      <c r="D5319" s="10" t="s">
        <v>91</v>
      </c>
      <c r="E5319" s="13">
        <v>14.0</v>
      </c>
      <c r="F5319" s="16"/>
      <c r="H5319" s="10" t="s">
        <v>1500</v>
      </c>
      <c r="J5319" s="10" t="s">
        <v>263</v>
      </c>
    </row>
    <row r="5320">
      <c r="A5320" s="10" t="s">
        <v>1486</v>
      </c>
      <c r="B5320" s="19">
        <v>0.11300925925925925</v>
      </c>
      <c r="C5320" s="10" t="s">
        <v>1492</v>
      </c>
      <c r="D5320" s="10" t="s">
        <v>93</v>
      </c>
      <c r="E5320" s="13" t="s">
        <v>75</v>
      </c>
      <c r="F5320" s="13" t="s">
        <v>75</v>
      </c>
      <c r="J5320" s="10" t="s">
        <v>160</v>
      </c>
    </row>
    <row r="5321">
      <c r="A5321" s="10" t="s">
        <v>1486</v>
      </c>
      <c r="B5321" s="19">
        <v>0.11300925925925925</v>
      </c>
      <c r="C5321" s="10" t="s">
        <v>1492</v>
      </c>
      <c r="D5321" s="10" t="s">
        <v>93</v>
      </c>
      <c r="E5321" s="13">
        <v>25.0</v>
      </c>
      <c r="F5321" s="13">
        <v>18.0</v>
      </c>
      <c r="J5321" s="10" t="s">
        <v>1501</v>
      </c>
    </row>
    <row r="5322">
      <c r="A5322" s="10" t="s">
        <v>1486</v>
      </c>
      <c r="B5322" s="19">
        <v>0.11313657407407407</v>
      </c>
      <c r="C5322" s="10" t="s">
        <v>1492</v>
      </c>
      <c r="D5322" s="10" t="s">
        <v>91</v>
      </c>
      <c r="E5322" s="13">
        <v>19.0</v>
      </c>
      <c r="F5322" s="16"/>
      <c r="H5322" s="10" t="s">
        <v>1502</v>
      </c>
    </row>
    <row r="5323">
      <c r="A5323" s="10" t="s">
        <v>1486</v>
      </c>
      <c r="B5323" s="19">
        <v>0.11475694444444444</v>
      </c>
      <c r="C5323" s="10" t="s">
        <v>74</v>
      </c>
      <c r="D5323" s="10" t="s">
        <v>125</v>
      </c>
      <c r="E5323" s="13">
        <v>29.0</v>
      </c>
      <c r="F5323" s="13">
        <v>19.0</v>
      </c>
    </row>
    <row r="5324">
      <c r="A5324" s="10" t="s">
        <v>1486</v>
      </c>
      <c r="B5324" s="19">
        <v>0.115</v>
      </c>
      <c r="C5324" s="10" t="s">
        <v>74</v>
      </c>
      <c r="D5324" s="10" t="s">
        <v>93</v>
      </c>
      <c r="E5324" s="13">
        <v>24.0</v>
      </c>
      <c r="F5324" s="13">
        <v>16.0</v>
      </c>
      <c r="J5324" s="10" t="s">
        <v>1300</v>
      </c>
    </row>
    <row r="5325">
      <c r="A5325" s="10" t="s">
        <v>1486</v>
      </c>
      <c r="B5325" s="19">
        <v>0.115</v>
      </c>
      <c r="C5325" s="10" t="s">
        <v>74</v>
      </c>
      <c r="D5325" s="10" t="s">
        <v>93</v>
      </c>
      <c r="E5325" s="13" t="s">
        <v>75</v>
      </c>
      <c r="F5325" s="13" t="s">
        <v>75</v>
      </c>
      <c r="J5325" s="10" t="s">
        <v>85</v>
      </c>
    </row>
    <row r="5326">
      <c r="A5326" s="10" t="s">
        <v>1486</v>
      </c>
      <c r="B5326" s="19">
        <v>0.11524305555555556</v>
      </c>
      <c r="C5326" s="10" t="s">
        <v>74</v>
      </c>
      <c r="D5326" s="10" t="s">
        <v>91</v>
      </c>
      <c r="E5326" s="13">
        <v>28.0</v>
      </c>
      <c r="F5326" s="16"/>
      <c r="H5326" s="10" t="s">
        <v>1503</v>
      </c>
      <c r="I5326" s="10">
        <v>1.0</v>
      </c>
      <c r="J5326" s="10" t="s">
        <v>119</v>
      </c>
    </row>
    <row r="5327">
      <c r="A5327" s="10" t="s">
        <v>1486</v>
      </c>
      <c r="B5327" s="19">
        <v>0.11543981481481481</v>
      </c>
      <c r="C5327" s="10" t="s">
        <v>74</v>
      </c>
      <c r="D5327" s="10" t="s">
        <v>76</v>
      </c>
      <c r="E5327" s="13">
        <v>2.0</v>
      </c>
      <c r="F5327" s="16"/>
      <c r="J5327" s="10" t="s">
        <v>1504</v>
      </c>
    </row>
    <row r="5328">
      <c r="A5328" s="10" t="s">
        <v>1486</v>
      </c>
      <c r="B5328" s="19">
        <v>0.11652777777777777</v>
      </c>
      <c r="C5328" s="10" t="s">
        <v>964</v>
      </c>
      <c r="D5328" s="10" t="s">
        <v>67</v>
      </c>
      <c r="E5328" s="13">
        <v>17.0</v>
      </c>
      <c r="F5328" s="13">
        <v>9.0</v>
      </c>
    </row>
    <row r="5329">
      <c r="A5329" s="10" t="s">
        <v>1486</v>
      </c>
      <c r="B5329" s="19">
        <v>0.1171875</v>
      </c>
      <c r="C5329" s="10" t="s">
        <v>1492</v>
      </c>
      <c r="D5329" s="10" t="s">
        <v>83</v>
      </c>
      <c r="E5329" s="13">
        <v>25.0</v>
      </c>
      <c r="F5329" s="13">
        <v>15.0</v>
      </c>
    </row>
    <row r="5330">
      <c r="A5330" s="10" t="s">
        <v>1486</v>
      </c>
      <c r="B5330" s="19">
        <v>0.11730324074074074</v>
      </c>
      <c r="C5330" s="10" t="s">
        <v>1492</v>
      </c>
      <c r="D5330" s="10" t="s">
        <v>217</v>
      </c>
      <c r="E5330" s="13">
        <v>13.0</v>
      </c>
      <c r="F5330" s="13">
        <v>3.0</v>
      </c>
    </row>
    <row r="5331">
      <c r="A5331" s="10" t="s">
        <v>1486</v>
      </c>
      <c r="B5331" s="19">
        <v>0.11748842592592593</v>
      </c>
      <c r="C5331" s="10" t="s">
        <v>1492</v>
      </c>
      <c r="D5331" s="10" t="s">
        <v>217</v>
      </c>
      <c r="E5331" s="13">
        <v>21.0</v>
      </c>
      <c r="F5331" s="13">
        <v>11.0</v>
      </c>
    </row>
    <row r="5332">
      <c r="A5332" s="10" t="s">
        <v>1486</v>
      </c>
      <c r="B5332" s="19">
        <v>0.11768518518518518</v>
      </c>
      <c r="C5332" s="10" t="s">
        <v>82</v>
      </c>
      <c r="D5332" s="10" t="s">
        <v>67</v>
      </c>
      <c r="E5332" s="13">
        <v>5.0</v>
      </c>
      <c r="F5332" s="13">
        <v>2.0</v>
      </c>
    </row>
    <row r="5333">
      <c r="A5333" s="10" t="s">
        <v>1486</v>
      </c>
      <c r="B5333" s="19">
        <v>0.11842592592592592</v>
      </c>
      <c r="C5333" s="10" t="s">
        <v>74</v>
      </c>
      <c r="D5333" s="10" t="s">
        <v>83</v>
      </c>
      <c r="E5333" s="13">
        <v>18.0</v>
      </c>
      <c r="F5333" s="13">
        <v>9.0</v>
      </c>
    </row>
    <row r="5334">
      <c r="A5334" s="10" t="s">
        <v>1486</v>
      </c>
      <c r="B5334" s="19">
        <v>0.11846064814814815</v>
      </c>
      <c r="C5334" s="10" t="s">
        <v>82</v>
      </c>
      <c r="D5334" s="10" t="s">
        <v>83</v>
      </c>
      <c r="E5334" s="13">
        <v>23.0</v>
      </c>
      <c r="F5334" s="13">
        <v>15.0</v>
      </c>
    </row>
    <row r="5335">
      <c r="A5335" s="10" t="s">
        <v>1486</v>
      </c>
      <c r="B5335" s="19">
        <v>0.11909722222222222</v>
      </c>
      <c r="C5335" s="10" t="s">
        <v>74</v>
      </c>
      <c r="D5335" s="10" t="s">
        <v>217</v>
      </c>
      <c r="E5335" s="13">
        <v>20.0</v>
      </c>
      <c r="F5335" s="13">
        <v>10.0</v>
      </c>
    </row>
    <row r="5336">
      <c r="A5336" s="10" t="s">
        <v>1486</v>
      </c>
      <c r="B5336" s="19">
        <v>0.11953703703703704</v>
      </c>
      <c r="C5336" s="10" t="s">
        <v>1492</v>
      </c>
      <c r="D5336" s="10" t="s">
        <v>217</v>
      </c>
      <c r="E5336" s="13">
        <v>20.0</v>
      </c>
      <c r="F5336" s="13">
        <v>10.0</v>
      </c>
    </row>
    <row r="5337">
      <c r="A5337" s="10" t="s">
        <v>1486</v>
      </c>
      <c r="B5337" s="19">
        <v>0.12052083333333333</v>
      </c>
      <c r="C5337" s="10" t="s">
        <v>74</v>
      </c>
      <c r="D5337" s="10" t="s">
        <v>83</v>
      </c>
      <c r="E5337" s="13">
        <v>11.0</v>
      </c>
      <c r="F5337" s="13">
        <v>2.0</v>
      </c>
      <c r="J5337" s="10" t="s">
        <v>85</v>
      </c>
    </row>
    <row r="5338">
      <c r="A5338" s="10" t="s">
        <v>1486</v>
      </c>
      <c r="B5338" s="19">
        <v>0.12052083333333333</v>
      </c>
      <c r="C5338" s="10" t="s">
        <v>74</v>
      </c>
      <c r="D5338" s="10" t="s">
        <v>83</v>
      </c>
      <c r="E5338" s="13">
        <v>13.0</v>
      </c>
      <c r="F5338" s="13">
        <v>4.0</v>
      </c>
      <c r="J5338" s="10" t="s">
        <v>86</v>
      </c>
    </row>
    <row r="5339">
      <c r="A5339" s="10" t="s">
        <v>1486</v>
      </c>
      <c r="B5339" s="19">
        <v>0.1209375</v>
      </c>
      <c r="C5339" s="10" t="s">
        <v>82</v>
      </c>
      <c r="D5339" s="10" t="s">
        <v>67</v>
      </c>
      <c r="E5339" s="13">
        <v>22.0</v>
      </c>
      <c r="F5339" s="13">
        <v>19.0</v>
      </c>
    </row>
    <row r="5340">
      <c r="A5340" s="10" t="s">
        <v>1486</v>
      </c>
      <c r="B5340" s="19">
        <v>0.12173611111111111</v>
      </c>
      <c r="C5340" s="10" t="s">
        <v>70</v>
      </c>
      <c r="D5340" s="10" t="s">
        <v>83</v>
      </c>
      <c r="E5340" s="13" t="s">
        <v>75</v>
      </c>
      <c r="F5340" s="13" t="s">
        <v>75</v>
      </c>
      <c r="J5340" s="10" t="s">
        <v>85</v>
      </c>
    </row>
    <row r="5341">
      <c r="A5341" s="10" t="s">
        <v>1486</v>
      </c>
      <c r="B5341" s="19">
        <v>0.12173611111111111</v>
      </c>
      <c r="C5341" s="10" t="s">
        <v>70</v>
      </c>
      <c r="D5341" s="10" t="s">
        <v>83</v>
      </c>
      <c r="E5341" s="13">
        <v>24.0</v>
      </c>
      <c r="F5341" s="13">
        <v>19.0</v>
      </c>
      <c r="J5341" s="10" t="s">
        <v>86</v>
      </c>
    </row>
    <row r="5342">
      <c r="A5342" s="10" t="s">
        <v>1486</v>
      </c>
      <c r="B5342" s="19">
        <v>0.12280092592592592</v>
      </c>
      <c r="C5342" s="10" t="s">
        <v>82</v>
      </c>
      <c r="D5342" s="10" t="s">
        <v>131</v>
      </c>
      <c r="E5342" s="13">
        <v>17.0</v>
      </c>
      <c r="F5342" s="13">
        <v>12.0</v>
      </c>
    </row>
    <row r="5343">
      <c r="A5343" s="10" t="s">
        <v>1486</v>
      </c>
      <c r="B5343" s="19">
        <v>0.1259375</v>
      </c>
      <c r="C5343" s="10" t="s">
        <v>74</v>
      </c>
      <c r="D5343" s="10" t="s">
        <v>217</v>
      </c>
      <c r="E5343" s="13">
        <v>23.0</v>
      </c>
      <c r="F5343" s="13">
        <v>13.0</v>
      </c>
    </row>
    <row r="5344">
      <c r="A5344" s="10" t="s">
        <v>1486</v>
      </c>
      <c r="B5344" s="19">
        <v>0.1262962962962963</v>
      </c>
      <c r="C5344" s="10" t="s">
        <v>74</v>
      </c>
      <c r="D5344" s="10" t="s">
        <v>217</v>
      </c>
      <c r="E5344" s="13">
        <v>12.0</v>
      </c>
      <c r="F5344" s="13">
        <v>2.0</v>
      </c>
    </row>
    <row r="5345">
      <c r="A5345" s="10" t="s">
        <v>1486</v>
      </c>
      <c r="B5345" s="19">
        <v>0.12637731481481482</v>
      </c>
      <c r="C5345" s="10" t="s">
        <v>74</v>
      </c>
      <c r="D5345" s="10" t="s">
        <v>217</v>
      </c>
      <c r="E5345" s="13">
        <v>28.0</v>
      </c>
      <c r="F5345" s="13">
        <v>18.0</v>
      </c>
    </row>
    <row r="5346">
      <c r="A5346" s="10" t="s">
        <v>1486</v>
      </c>
      <c r="B5346" s="19">
        <v>0.1268287037037037</v>
      </c>
      <c r="C5346" s="10" t="s">
        <v>74</v>
      </c>
      <c r="D5346" s="10" t="s">
        <v>217</v>
      </c>
      <c r="E5346" s="13">
        <v>15.0</v>
      </c>
      <c r="F5346" s="13">
        <v>5.0</v>
      </c>
    </row>
    <row r="5347">
      <c r="A5347" s="10" t="s">
        <v>1486</v>
      </c>
      <c r="B5347" s="19">
        <v>0.12766203703703705</v>
      </c>
      <c r="C5347" s="10" t="s">
        <v>66</v>
      </c>
      <c r="D5347" s="10" t="s">
        <v>78</v>
      </c>
      <c r="E5347" s="13" t="s">
        <v>88</v>
      </c>
      <c r="F5347" s="13">
        <v>1.0</v>
      </c>
      <c r="H5347" s="10" t="s">
        <v>1505</v>
      </c>
    </row>
    <row r="5348">
      <c r="A5348" s="10" t="s">
        <v>1486</v>
      </c>
      <c r="B5348" s="19">
        <v>0.1320601851851852</v>
      </c>
      <c r="C5348" s="10" t="s">
        <v>66</v>
      </c>
      <c r="D5348" s="10" t="s">
        <v>67</v>
      </c>
      <c r="E5348" s="13" t="s">
        <v>88</v>
      </c>
      <c r="F5348" s="13">
        <v>1.0</v>
      </c>
    </row>
    <row r="5349">
      <c r="A5349" s="10" t="s">
        <v>1486</v>
      </c>
      <c r="B5349" s="19">
        <v>0.1326388888888889</v>
      </c>
      <c r="C5349" s="10" t="s">
        <v>66</v>
      </c>
      <c r="D5349" s="10" t="s">
        <v>127</v>
      </c>
      <c r="E5349" s="13">
        <v>23.0</v>
      </c>
      <c r="F5349" s="13">
        <v>19.0</v>
      </c>
    </row>
    <row r="5350">
      <c r="A5350" s="10" t="s">
        <v>1486</v>
      </c>
      <c r="B5350" s="19">
        <v>0.13444444444444445</v>
      </c>
      <c r="C5350" s="10" t="s">
        <v>66</v>
      </c>
      <c r="D5350" s="10" t="s">
        <v>127</v>
      </c>
      <c r="E5350" s="13">
        <v>14.0</v>
      </c>
      <c r="F5350" s="13">
        <v>10.0</v>
      </c>
    </row>
    <row r="5351">
      <c r="A5351" s="10" t="s">
        <v>1486</v>
      </c>
      <c r="B5351" s="19">
        <v>0.1349189814814815</v>
      </c>
      <c r="C5351" s="10" t="s">
        <v>69</v>
      </c>
      <c r="D5351" s="10" t="s">
        <v>78</v>
      </c>
      <c r="E5351" s="13" t="s">
        <v>68</v>
      </c>
      <c r="F5351" s="13">
        <v>20.0</v>
      </c>
    </row>
    <row r="5352">
      <c r="A5352" s="10" t="s">
        <v>1486</v>
      </c>
      <c r="B5352" s="19">
        <v>0.1349189814814815</v>
      </c>
      <c r="C5352" s="10" t="s">
        <v>70</v>
      </c>
      <c r="D5352" s="10" t="s">
        <v>78</v>
      </c>
      <c r="E5352" s="13">
        <v>12.0</v>
      </c>
      <c r="F5352" s="13">
        <v>5.0</v>
      </c>
      <c r="H5352" s="10" t="s">
        <v>1506</v>
      </c>
    </row>
    <row r="5353">
      <c r="A5353" s="10" t="s">
        <v>1486</v>
      </c>
      <c r="B5353" s="19">
        <v>0.1360763888888889</v>
      </c>
      <c r="C5353" s="10" t="s">
        <v>66</v>
      </c>
      <c r="D5353" s="10" t="s">
        <v>87</v>
      </c>
      <c r="E5353" s="13">
        <v>16.0</v>
      </c>
      <c r="F5353" s="13">
        <v>16.0</v>
      </c>
    </row>
    <row r="5354">
      <c r="A5354" s="10" t="s">
        <v>1486</v>
      </c>
      <c r="B5354" s="19">
        <v>0.13609953703703703</v>
      </c>
      <c r="C5354" s="10" t="s">
        <v>70</v>
      </c>
      <c r="D5354" s="10" t="s">
        <v>87</v>
      </c>
      <c r="E5354" s="13">
        <v>15.0</v>
      </c>
      <c r="F5354" s="13">
        <v>11.0</v>
      </c>
    </row>
    <row r="5355">
      <c r="A5355" s="10" t="s">
        <v>1486</v>
      </c>
      <c r="B5355" s="19">
        <v>0.1361689814814815</v>
      </c>
      <c r="C5355" s="10" t="s">
        <v>69</v>
      </c>
      <c r="D5355" s="10" t="s">
        <v>87</v>
      </c>
      <c r="E5355" s="13">
        <v>6.0</v>
      </c>
      <c r="F5355" s="13">
        <v>2.0</v>
      </c>
    </row>
    <row r="5356">
      <c r="A5356" s="10" t="s">
        <v>1486</v>
      </c>
      <c r="B5356" s="19">
        <v>0.13744212962962962</v>
      </c>
      <c r="C5356" s="10" t="s">
        <v>66</v>
      </c>
      <c r="D5356" s="10" t="s">
        <v>784</v>
      </c>
      <c r="E5356" s="13">
        <v>11.0</v>
      </c>
      <c r="F5356" s="13">
        <v>11.0</v>
      </c>
    </row>
    <row r="5357">
      <c r="A5357" s="10" t="s">
        <v>1486</v>
      </c>
      <c r="B5357" s="19">
        <v>0.13875</v>
      </c>
      <c r="C5357" s="10" t="s">
        <v>1507</v>
      </c>
      <c r="D5357" s="10" t="s">
        <v>87</v>
      </c>
      <c r="E5357" s="13">
        <v>9.0</v>
      </c>
      <c r="F5357" s="13">
        <v>6.0</v>
      </c>
      <c r="J5357" s="10" t="s">
        <v>1508</v>
      </c>
    </row>
    <row r="5358">
      <c r="A5358" s="10" t="s">
        <v>1486</v>
      </c>
      <c r="B5358" s="19">
        <v>0.13962962962962963</v>
      </c>
      <c r="C5358" s="10" t="s">
        <v>1507</v>
      </c>
      <c r="D5358" s="10" t="s">
        <v>93</v>
      </c>
      <c r="E5358" s="13">
        <v>18.0</v>
      </c>
      <c r="F5358" s="13">
        <v>13.0</v>
      </c>
      <c r="J5358" s="10" t="s">
        <v>1509</v>
      </c>
    </row>
    <row r="5359">
      <c r="A5359" s="10" t="s">
        <v>1486</v>
      </c>
      <c r="B5359" s="19">
        <v>0.13994212962962962</v>
      </c>
      <c r="C5359" s="10" t="s">
        <v>1507</v>
      </c>
      <c r="D5359" s="10" t="s">
        <v>91</v>
      </c>
      <c r="E5359" s="13">
        <v>8.0</v>
      </c>
      <c r="F5359" s="16"/>
      <c r="H5359" s="10" t="s">
        <v>1510</v>
      </c>
      <c r="J5359" s="10" t="s">
        <v>1508</v>
      </c>
    </row>
    <row r="5360">
      <c r="A5360" s="10" t="s">
        <v>1486</v>
      </c>
      <c r="B5360" s="19">
        <v>0.14021990740740742</v>
      </c>
      <c r="C5360" s="10" t="s">
        <v>1507</v>
      </c>
      <c r="D5360" s="10" t="s">
        <v>93</v>
      </c>
      <c r="E5360" s="13" t="s">
        <v>75</v>
      </c>
      <c r="F5360" s="13" t="s">
        <v>75</v>
      </c>
      <c r="J5360" s="10" t="s">
        <v>1509</v>
      </c>
    </row>
    <row r="5361">
      <c r="A5361" s="10" t="s">
        <v>1486</v>
      </c>
      <c r="B5361" s="19">
        <v>0.14212962962962963</v>
      </c>
      <c r="C5361" s="10" t="s">
        <v>70</v>
      </c>
      <c r="D5361" s="10" t="s">
        <v>100</v>
      </c>
      <c r="E5361" s="13">
        <v>21.0</v>
      </c>
      <c r="F5361" s="13">
        <v>14.0</v>
      </c>
      <c r="J5361" s="10" t="s">
        <v>1511</v>
      </c>
    </row>
    <row r="5362">
      <c r="A5362" s="10" t="s">
        <v>1486</v>
      </c>
      <c r="B5362" s="19">
        <v>0.1423611111111111</v>
      </c>
      <c r="C5362" s="10" t="s">
        <v>1507</v>
      </c>
      <c r="D5362" s="10" t="s">
        <v>100</v>
      </c>
      <c r="E5362" s="13" t="s">
        <v>75</v>
      </c>
      <c r="F5362" s="13" t="s">
        <v>75</v>
      </c>
      <c r="H5362" s="10" t="s">
        <v>1512</v>
      </c>
      <c r="J5362" s="10" t="s">
        <v>1513</v>
      </c>
    </row>
    <row r="5363">
      <c r="A5363" s="10" t="s">
        <v>1486</v>
      </c>
      <c r="B5363" s="19">
        <v>0.14349537037037038</v>
      </c>
      <c r="C5363" s="10" t="s">
        <v>1507</v>
      </c>
      <c r="D5363" s="10" t="s">
        <v>93</v>
      </c>
      <c r="E5363" s="13">
        <v>22.0</v>
      </c>
      <c r="F5363" s="13">
        <v>17.0</v>
      </c>
      <c r="J5363" s="10" t="s">
        <v>1514</v>
      </c>
    </row>
    <row r="5364">
      <c r="A5364" s="10" t="s">
        <v>1486</v>
      </c>
      <c r="B5364" s="19">
        <v>0.14363425925925927</v>
      </c>
      <c r="C5364" s="10" t="s">
        <v>1507</v>
      </c>
      <c r="D5364" s="10" t="s">
        <v>91</v>
      </c>
      <c r="E5364" s="13">
        <v>10.0</v>
      </c>
      <c r="F5364" s="16"/>
      <c r="H5364" s="10" t="s">
        <v>1515</v>
      </c>
      <c r="J5364" s="10" t="s">
        <v>1508</v>
      </c>
    </row>
    <row r="5365">
      <c r="A5365" s="10" t="s">
        <v>1486</v>
      </c>
      <c r="B5365" s="19">
        <v>0.14402777777777778</v>
      </c>
      <c r="C5365" s="10" t="s">
        <v>1492</v>
      </c>
      <c r="D5365" s="10" t="s">
        <v>78</v>
      </c>
      <c r="E5365" s="13">
        <v>14.0</v>
      </c>
      <c r="F5365" s="16"/>
    </row>
    <row r="5366">
      <c r="A5366" s="10" t="s">
        <v>1486</v>
      </c>
      <c r="B5366" s="19">
        <v>0.14402777777777778</v>
      </c>
      <c r="C5366" s="10" t="s">
        <v>964</v>
      </c>
      <c r="D5366" s="10" t="s">
        <v>78</v>
      </c>
      <c r="E5366" s="13">
        <v>19.0</v>
      </c>
      <c r="F5366" s="13">
        <v>18.0</v>
      </c>
    </row>
    <row r="5367">
      <c r="A5367" s="10" t="s">
        <v>1486</v>
      </c>
      <c r="B5367" s="19">
        <v>0.1443287037037037</v>
      </c>
      <c r="C5367" s="10" t="s">
        <v>964</v>
      </c>
      <c r="D5367" s="10" t="s">
        <v>87</v>
      </c>
      <c r="E5367" s="13">
        <v>18.0</v>
      </c>
      <c r="F5367" s="13">
        <v>17.0</v>
      </c>
    </row>
    <row r="5368">
      <c r="A5368" s="10" t="s">
        <v>1486</v>
      </c>
      <c r="B5368" s="19">
        <v>0.1443287037037037</v>
      </c>
      <c r="C5368" s="10" t="s">
        <v>1492</v>
      </c>
      <c r="D5368" s="10" t="s">
        <v>87</v>
      </c>
      <c r="E5368" s="13">
        <v>13.0</v>
      </c>
      <c r="F5368" s="13">
        <v>9.0</v>
      </c>
    </row>
    <row r="5369">
      <c r="A5369" s="10" t="s">
        <v>1486</v>
      </c>
      <c r="B5369" s="19">
        <v>0.14690972222222223</v>
      </c>
      <c r="C5369" s="10" t="s">
        <v>66</v>
      </c>
      <c r="D5369" s="10" t="s">
        <v>89</v>
      </c>
      <c r="E5369" s="13">
        <v>24.0</v>
      </c>
      <c r="F5369" s="13">
        <v>17.0</v>
      </c>
      <c r="J5369" s="10" t="s">
        <v>171</v>
      </c>
    </row>
    <row r="5370">
      <c r="A5370" s="10" t="s">
        <v>1486</v>
      </c>
      <c r="B5370" s="19">
        <v>0.14695601851851853</v>
      </c>
      <c r="C5370" s="10" t="s">
        <v>66</v>
      </c>
      <c r="D5370" s="10" t="s">
        <v>89</v>
      </c>
      <c r="E5370" s="13">
        <v>23.0</v>
      </c>
      <c r="F5370" s="13">
        <v>16.0</v>
      </c>
      <c r="J5370" s="10" t="s">
        <v>171</v>
      </c>
    </row>
    <row r="5371">
      <c r="A5371" s="10" t="s">
        <v>1486</v>
      </c>
      <c r="B5371" s="19">
        <v>0.14704861111111112</v>
      </c>
      <c r="C5371" s="10" t="s">
        <v>66</v>
      </c>
      <c r="D5371" s="10" t="s">
        <v>91</v>
      </c>
      <c r="E5371" s="13">
        <v>16.0</v>
      </c>
      <c r="F5371" s="16"/>
      <c r="H5371" s="10" t="s">
        <v>1516</v>
      </c>
    </row>
    <row r="5372">
      <c r="A5372" s="10" t="s">
        <v>1486</v>
      </c>
      <c r="B5372" s="19">
        <v>0.14711805555555554</v>
      </c>
      <c r="C5372" s="10" t="s">
        <v>66</v>
      </c>
      <c r="D5372" s="10" t="s">
        <v>91</v>
      </c>
      <c r="E5372" s="13">
        <v>12.0</v>
      </c>
      <c r="F5372" s="16"/>
      <c r="H5372" s="10" t="s">
        <v>1517</v>
      </c>
    </row>
    <row r="5373">
      <c r="A5373" s="10" t="s">
        <v>1486</v>
      </c>
      <c r="B5373" s="19">
        <v>0.1473611111111111</v>
      </c>
      <c r="C5373" s="10" t="s">
        <v>66</v>
      </c>
      <c r="D5373" s="10" t="s">
        <v>784</v>
      </c>
      <c r="E5373" s="13" t="s">
        <v>75</v>
      </c>
      <c r="F5373" s="13" t="s">
        <v>75</v>
      </c>
    </row>
    <row r="5374">
      <c r="A5374" s="10" t="s">
        <v>1486</v>
      </c>
      <c r="B5374" s="19">
        <v>0.14952546296296296</v>
      </c>
      <c r="C5374" s="10" t="s">
        <v>1492</v>
      </c>
      <c r="D5374" s="10" t="s">
        <v>125</v>
      </c>
      <c r="E5374" s="13">
        <v>15.0</v>
      </c>
      <c r="F5374" s="13">
        <v>8.0</v>
      </c>
    </row>
    <row r="5375">
      <c r="A5375" s="10" t="s">
        <v>1486</v>
      </c>
      <c r="B5375" s="19">
        <v>0.1504976851851852</v>
      </c>
      <c r="C5375" s="10" t="s">
        <v>1492</v>
      </c>
      <c r="D5375" s="10" t="s">
        <v>80</v>
      </c>
      <c r="E5375" s="13">
        <v>9.0</v>
      </c>
      <c r="F5375" s="16"/>
    </row>
    <row r="5376">
      <c r="A5376" s="10" t="s">
        <v>1486</v>
      </c>
      <c r="B5376" s="19">
        <v>0.15199074074074073</v>
      </c>
      <c r="C5376" s="10" t="s">
        <v>69</v>
      </c>
      <c r="D5376" s="10" t="s">
        <v>131</v>
      </c>
      <c r="E5376" s="13">
        <v>6.0</v>
      </c>
      <c r="F5376" s="13">
        <v>5.0</v>
      </c>
    </row>
    <row r="5377">
      <c r="A5377" s="10" t="s">
        <v>1486</v>
      </c>
      <c r="B5377" s="19">
        <v>0.15256944444444445</v>
      </c>
      <c r="C5377" s="10" t="s">
        <v>1507</v>
      </c>
      <c r="D5377" s="10" t="s">
        <v>93</v>
      </c>
      <c r="E5377" s="13">
        <v>20.0</v>
      </c>
      <c r="F5377" s="13">
        <v>15.0</v>
      </c>
      <c r="J5377" s="10" t="s">
        <v>1509</v>
      </c>
    </row>
    <row r="5378">
      <c r="A5378" s="10" t="s">
        <v>1486</v>
      </c>
      <c r="B5378" s="19">
        <v>0.15263888888888888</v>
      </c>
      <c r="C5378" s="10" t="s">
        <v>1507</v>
      </c>
      <c r="D5378" s="10" t="s">
        <v>91</v>
      </c>
      <c r="E5378" s="13">
        <v>9.0</v>
      </c>
      <c r="F5378" s="16"/>
      <c r="H5378" s="10" t="s">
        <v>1518</v>
      </c>
      <c r="J5378" s="10" t="s">
        <v>1508</v>
      </c>
    </row>
    <row r="5379">
      <c r="A5379" s="10" t="s">
        <v>1486</v>
      </c>
      <c r="B5379" s="19">
        <v>0.15287037037037038</v>
      </c>
      <c r="C5379" s="10" t="s">
        <v>1507</v>
      </c>
      <c r="D5379" s="10" t="s">
        <v>93</v>
      </c>
      <c r="E5379" s="13" t="s">
        <v>75</v>
      </c>
      <c r="F5379" s="13" t="s">
        <v>75</v>
      </c>
      <c r="J5379" s="10" t="s">
        <v>1509</v>
      </c>
    </row>
    <row r="5380">
      <c r="A5380" s="10" t="s">
        <v>1486</v>
      </c>
      <c r="B5380" s="19">
        <v>0.15302083333333333</v>
      </c>
      <c r="C5380" s="10" t="s">
        <v>1507</v>
      </c>
      <c r="D5380" s="10" t="s">
        <v>91</v>
      </c>
      <c r="E5380" s="13">
        <v>11.0</v>
      </c>
      <c r="F5380" s="16"/>
      <c r="H5380" s="10" t="s">
        <v>1519</v>
      </c>
      <c r="J5380" s="10" t="s">
        <v>1508</v>
      </c>
    </row>
    <row r="5381">
      <c r="A5381" s="10" t="s">
        <v>1486</v>
      </c>
      <c r="B5381" s="19">
        <v>0.1535763888888889</v>
      </c>
      <c r="C5381" s="10" t="s">
        <v>1507</v>
      </c>
      <c r="D5381" s="10" t="s">
        <v>91</v>
      </c>
      <c r="E5381" s="13">
        <v>6.0</v>
      </c>
      <c r="F5381" s="16"/>
      <c r="H5381" s="10" t="s">
        <v>1520</v>
      </c>
      <c r="J5381" s="10" t="s">
        <v>1508</v>
      </c>
    </row>
    <row r="5382">
      <c r="A5382" s="10" t="s">
        <v>1486</v>
      </c>
      <c r="B5382" s="19">
        <v>0.15407407407407409</v>
      </c>
      <c r="C5382" s="10" t="s">
        <v>69</v>
      </c>
      <c r="D5382" s="10" t="s">
        <v>100</v>
      </c>
      <c r="E5382" s="13" t="s">
        <v>68</v>
      </c>
      <c r="F5382" s="13">
        <v>20.0</v>
      </c>
      <c r="H5382" s="10" t="s">
        <v>1521</v>
      </c>
      <c r="J5382" s="10" t="s">
        <v>1511</v>
      </c>
    </row>
    <row r="5383">
      <c r="A5383" s="10" t="s">
        <v>1486</v>
      </c>
      <c r="B5383" s="19">
        <v>0.15439814814814815</v>
      </c>
      <c r="C5383" s="10" t="s">
        <v>70</v>
      </c>
      <c r="D5383" s="10" t="s">
        <v>100</v>
      </c>
      <c r="E5383" s="13">
        <v>25.0</v>
      </c>
      <c r="F5383" s="13">
        <v>18.0</v>
      </c>
      <c r="J5383" s="10" t="s">
        <v>1511</v>
      </c>
    </row>
    <row r="5384">
      <c r="A5384" s="10" t="s">
        <v>1486</v>
      </c>
      <c r="B5384" s="19">
        <v>0.15540509259259258</v>
      </c>
      <c r="C5384" s="10" t="s">
        <v>70</v>
      </c>
      <c r="D5384" s="10" t="s">
        <v>93</v>
      </c>
      <c r="E5384" s="13">
        <v>11.0</v>
      </c>
      <c r="F5384" s="13">
        <v>4.0</v>
      </c>
      <c r="J5384" s="10" t="s">
        <v>650</v>
      </c>
    </row>
    <row r="5385">
      <c r="A5385" s="10" t="s">
        <v>1486</v>
      </c>
      <c r="B5385" s="19">
        <v>0.15547453703703704</v>
      </c>
      <c r="C5385" s="10" t="s">
        <v>1507</v>
      </c>
      <c r="D5385" s="10" t="s">
        <v>93</v>
      </c>
      <c r="E5385" s="13" t="s">
        <v>68</v>
      </c>
      <c r="F5385" s="13">
        <v>20.0</v>
      </c>
      <c r="G5385" s="10" t="s">
        <v>137</v>
      </c>
      <c r="J5385" s="10" t="s">
        <v>1509</v>
      </c>
    </row>
    <row r="5386">
      <c r="A5386" s="10" t="s">
        <v>1486</v>
      </c>
      <c r="B5386" s="19">
        <v>0.15560185185185185</v>
      </c>
      <c r="C5386" s="10" t="s">
        <v>1507</v>
      </c>
      <c r="D5386" s="10" t="s">
        <v>91</v>
      </c>
      <c r="E5386" s="13">
        <v>13.0</v>
      </c>
      <c r="F5386" s="16"/>
      <c r="H5386" s="10" t="s">
        <v>1522</v>
      </c>
      <c r="J5386" s="10" t="s">
        <v>1508</v>
      </c>
    </row>
    <row r="5387">
      <c r="A5387" s="10" t="s">
        <v>1486</v>
      </c>
      <c r="B5387" s="19">
        <v>0.15605324074074073</v>
      </c>
      <c r="C5387" s="10" t="s">
        <v>1507</v>
      </c>
      <c r="D5387" s="10" t="s">
        <v>91</v>
      </c>
      <c r="E5387" s="13">
        <v>6.0</v>
      </c>
      <c r="F5387" s="16"/>
      <c r="H5387" s="10" t="s">
        <v>1523</v>
      </c>
      <c r="J5387" s="10" t="s">
        <v>1508</v>
      </c>
    </row>
    <row r="5388">
      <c r="A5388" s="10" t="s">
        <v>1486</v>
      </c>
      <c r="B5388" s="19">
        <v>0.15868055555555555</v>
      </c>
      <c r="C5388" s="10" t="s">
        <v>66</v>
      </c>
      <c r="D5388" s="10" t="s">
        <v>784</v>
      </c>
      <c r="E5388" s="13" t="s">
        <v>75</v>
      </c>
      <c r="F5388" s="13" t="s">
        <v>75</v>
      </c>
    </row>
    <row r="5389">
      <c r="A5389" s="10" t="s">
        <v>1486</v>
      </c>
      <c r="B5389" s="19">
        <v>0.16306712962962963</v>
      </c>
      <c r="C5389" s="10" t="s">
        <v>69</v>
      </c>
      <c r="D5389" s="10" t="s">
        <v>784</v>
      </c>
      <c r="E5389" s="13">
        <v>3.0</v>
      </c>
      <c r="F5389" s="13">
        <v>3.0</v>
      </c>
    </row>
    <row r="5390">
      <c r="A5390" s="10" t="s">
        <v>1486</v>
      </c>
      <c r="B5390" s="19">
        <v>0.16306712962962963</v>
      </c>
      <c r="C5390" s="10" t="s">
        <v>964</v>
      </c>
      <c r="D5390" s="10" t="s">
        <v>81</v>
      </c>
      <c r="E5390" s="13">
        <v>19.0</v>
      </c>
      <c r="F5390" s="13">
        <v>16.0</v>
      </c>
      <c r="J5390" s="10" t="s">
        <v>254</v>
      </c>
    </row>
    <row r="5391">
      <c r="A5391" s="10" t="s">
        <v>1486</v>
      </c>
      <c r="B5391" s="19">
        <v>0.16711805555555556</v>
      </c>
      <c r="C5391" s="10" t="s">
        <v>66</v>
      </c>
      <c r="D5391" s="10" t="s">
        <v>89</v>
      </c>
      <c r="E5391" s="13">
        <v>25.0</v>
      </c>
      <c r="F5391" s="13">
        <v>18.0</v>
      </c>
      <c r="J5391" s="10" t="s">
        <v>171</v>
      </c>
    </row>
    <row r="5392">
      <c r="A5392" s="10" t="s">
        <v>1486</v>
      </c>
      <c r="B5392" s="19">
        <v>0.1671412037037037</v>
      </c>
      <c r="C5392" s="10" t="s">
        <v>66</v>
      </c>
      <c r="D5392" s="10" t="s">
        <v>89</v>
      </c>
      <c r="E5392" s="13">
        <v>22.0</v>
      </c>
      <c r="F5392" s="13">
        <v>15.0</v>
      </c>
      <c r="J5392" s="10" t="s">
        <v>171</v>
      </c>
    </row>
    <row r="5393">
      <c r="A5393" s="10" t="s">
        <v>1486</v>
      </c>
      <c r="B5393" s="19">
        <v>0.16722222222222222</v>
      </c>
      <c r="C5393" s="10" t="s">
        <v>66</v>
      </c>
      <c r="D5393" s="10" t="s">
        <v>91</v>
      </c>
      <c r="E5393" s="13">
        <v>7.0</v>
      </c>
      <c r="F5393" s="16"/>
      <c r="H5393" s="10" t="s">
        <v>1524</v>
      </c>
    </row>
    <row r="5394">
      <c r="A5394" s="10" t="s">
        <v>1486</v>
      </c>
      <c r="B5394" s="19">
        <v>0.1672685185185185</v>
      </c>
      <c r="C5394" s="10" t="s">
        <v>66</v>
      </c>
      <c r="D5394" s="10" t="s">
        <v>91</v>
      </c>
      <c r="E5394" s="13">
        <v>10.0</v>
      </c>
      <c r="F5394" s="16"/>
      <c r="H5394" s="10" t="s">
        <v>1525</v>
      </c>
    </row>
    <row r="5395">
      <c r="A5395" s="10" t="s">
        <v>1486</v>
      </c>
      <c r="B5395" s="19">
        <v>0.16744212962962962</v>
      </c>
      <c r="C5395" s="10" t="s">
        <v>66</v>
      </c>
      <c r="D5395" s="10" t="s">
        <v>210</v>
      </c>
      <c r="E5395" s="13">
        <v>21.0</v>
      </c>
      <c r="F5395" s="13">
        <v>15.0</v>
      </c>
    </row>
    <row r="5396">
      <c r="A5396" s="10" t="s">
        <v>1486</v>
      </c>
      <c r="B5396" s="19">
        <v>0.16780092592592594</v>
      </c>
      <c r="C5396" s="10" t="s">
        <v>66</v>
      </c>
      <c r="D5396" s="10" t="s">
        <v>784</v>
      </c>
      <c r="E5396" s="13" t="s">
        <v>75</v>
      </c>
      <c r="F5396" s="16"/>
    </row>
    <row r="5397">
      <c r="A5397" s="10" t="s">
        <v>1486</v>
      </c>
      <c r="B5397" s="19">
        <v>0.16819444444444445</v>
      </c>
      <c r="C5397" s="10" t="s">
        <v>1492</v>
      </c>
      <c r="D5397" s="10" t="s">
        <v>93</v>
      </c>
      <c r="E5397" s="13" t="s">
        <v>75</v>
      </c>
      <c r="F5397" s="13" t="s">
        <v>75</v>
      </c>
      <c r="J5397" s="10" t="s">
        <v>85</v>
      </c>
    </row>
    <row r="5398">
      <c r="A5398" s="10" t="s">
        <v>1486</v>
      </c>
      <c r="B5398" s="19">
        <v>0.16819444444444445</v>
      </c>
      <c r="C5398" s="10" t="s">
        <v>1492</v>
      </c>
      <c r="D5398" s="10" t="s">
        <v>93</v>
      </c>
      <c r="E5398" s="13">
        <v>25.0</v>
      </c>
      <c r="F5398" s="13">
        <v>18.0</v>
      </c>
      <c r="J5398" s="10" t="s">
        <v>1526</v>
      </c>
    </row>
    <row r="5399">
      <c r="A5399" s="10" t="s">
        <v>1486</v>
      </c>
      <c r="B5399" s="19">
        <v>0.1683449074074074</v>
      </c>
      <c r="C5399" s="10" t="s">
        <v>1492</v>
      </c>
      <c r="D5399" s="10" t="s">
        <v>91</v>
      </c>
      <c r="E5399" s="13">
        <v>27.0</v>
      </c>
      <c r="F5399" s="16"/>
      <c r="H5399" s="10" t="s">
        <v>1527</v>
      </c>
    </row>
    <row r="5400">
      <c r="A5400" s="10" t="s">
        <v>1486</v>
      </c>
      <c r="B5400" s="19">
        <v>0.16868055555555556</v>
      </c>
      <c r="C5400" s="10" t="s">
        <v>1492</v>
      </c>
      <c r="D5400" s="10" t="s">
        <v>125</v>
      </c>
      <c r="E5400" s="13">
        <v>15.0</v>
      </c>
      <c r="F5400" s="16"/>
    </row>
    <row r="5401">
      <c r="A5401" s="10" t="s">
        <v>1486</v>
      </c>
      <c r="B5401" s="19">
        <v>0.16892361111111112</v>
      </c>
      <c r="C5401" s="10" t="s">
        <v>69</v>
      </c>
      <c r="D5401" s="10" t="s">
        <v>76</v>
      </c>
      <c r="E5401" s="13">
        <v>4.0</v>
      </c>
      <c r="F5401" s="16"/>
      <c r="J5401" s="10" t="s">
        <v>1528</v>
      </c>
    </row>
    <row r="5402">
      <c r="A5402" s="10" t="s">
        <v>1486</v>
      </c>
      <c r="B5402" s="19">
        <v>0.17002314814814815</v>
      </c>
      <c r="C5402" s="10" t="s">
        <v>69</v>
      </c>
      <c r="D5402" s="10" t="s">
        <v>89</v>
      </c>
      <c r="E5402" s="13" t="s">
        <v>88</v>
      </c>
      <c r="F5402" s="13">
        <v>1.0</v>
      </c>
      <c r="J5402" s="10" t="s">
        <v>1529</v>
      </c>
    </row>
    <row r="5403">
      <c r="A5403" s="10" t="s">
        <v>1486</v>
      </c>
      <c r="B5403" s="19">
        <v>0.17052083333333334</v>
      </c>
      <c r="C5403" s="10" t="s">
        <v>69</v>
      </c>
      <c r="D5403" s="10" t="s">
        <v>784</v>
      </c>
      <c r="E5403" s="13">
        <v>19.0</v>
      </c>
      <c r="F5403" s="13">
        <v>19.0</v>
      </c>
    </row>
    <row r="5404">
      <c r="A5404" s="10" t="s">
        <v>1486</v>
      </c>
      <c r="B5404" s="19">
        <v>0.1717013888888889</v>
      </c>
      <c r="C5404" s="10" t="s">
        <v>1492</v>
      </c>
      <c r="D5404" s="10" t="s">
        <v>100</v>
      </c>
      <c r="E5404" s="13">
        <v>23.0</v>
      </c>
      <c r="F5404" s="13">
        <v>16.0</v>
      </c>
      <c r="J5404" s="10" t="s">
        <v>1511</v>
      </c>
    </row>
    <row r="5405">
      <c r="A5405" s="10" t="s">
        <v>1486</v>
      </c>
      <c r="B5405" s="19">
        <v>0.17247685185185185</v>
      </c>
      <c r="C5405" s="10" t="s">
        <v>82</v>
      </c>
      <c r="D5405" s="10" t="s">
        <v>78</v>
      </c>
      <c r="E5405" s="13">
        <v>4.0</v>
      </c>
      <c r="F5405" s="13">
        <v>3.0</v>
      </c>
      <c r="H5405" s="10" t="s">
        <v>1530</v>
      </c>
    </row>
    <row r="5406">
      <c r="A5406" s="10" t="s">
        <v>1486</v>
      </c>
      <c r="B5406" s="19">
        <v>0.17247685185185185</v>
      </c>
      <c r="C5406" s="10" t="s">
        <v>74</v>
      </c>
      <c r="D5406" s="10" t="s">
        <v>78</v>
      </c>
      <c r="E5406" s="13">
        <v>12.0</v>
      </c>
      <c r="F5406" s="13">
        <v>5.0</v>
      </c>
      <c r="H5406" s="10" t="s">
        <v>1531</v>
      </c>
    </row>
    <row r="5407">
      <c r="A5407" s="10" t="s">
        <v>1486</v>
      </c>
      <c r="B5407" s="19">
        <v>0.17282407407407407</v>
      </c>
      <c r="C5407" s="10" t="s">
        <v>74</v>
      </c>
      <c r="D5407" s="10" t="s">
        <v>87</v>
      </c>
      <c r="E5407" s="13">
        <v>8.0</v>
      </c>
      <c r="F5407" s="13">
        <v>4.0</v>
      </c>
    </row>
    <row r="5408">
      <c r="A5408" s="10" t="s">
        <v>1486</v>
      </c>
      <c r="B5408" s="19">
        <v>0.17283564814814814</v>
      </c>
      <c r="C5408" s="10" t="s">
        <v>82</v>
      </c>
      <c r="D5408" s="10" t="s">
        <v>87</v>
      </c>
      <c r="E5408" s="13">
        <v>7.0</v>
      </c>
      <c r="F5408" s="13">
        <v>6.0</v>
      </c>
    </row>
    <row r="5409">
      <c r="A5409" s="10" t="s">
        <v>1486</v>
      </c>
      <c r="B5409" s="19">
        <v>0.1771875</v>
      </c>
      <c r="C5409" s="10" t="s">
        <v>1492</v>
      </c>
      <c r="D5409" s="10" t="s">
        <v>125</v>
      </c>
      <c r="E5409" s="13">
        <v>25.0</v>
      </c>
      <c r="F5409" s="13">
        <v>18.0</v>
      </c>
    </row>
    <row r="5410">
      <c r="A5410" s="10" t="s">
        <v>1486</v>
      </c>
      <c r="B5410" s="19">
        <v>0.17755787037037038</v>
      </c>
      <c r="C5410" s="10" t="s">
        <v>74</v>
      </c>
      <c r="D5410" s="10" t="s">
        <v>76</v>
      </c>
      <c r="E5410" s="13">
        <v>1.0</v>
      </c>
      <c r="F5410" s="16"/>
      <c r="J5410" s="10" t="s">
        <v>1528</v>
      </c>
    </row>
    <row r="5411">
      <c r="A5411" s="10" t="s">
        <v>1486</v>
      </c>
      <c r="B5411" s="19">
        <v>0.1783912037037037</v>
      </c>
      <c r="C5411" s="10" t="s">
        <v>74</v>
      </c>
      <c r="D5411" s="10" t="s">
        <v>93</v>
      </c>
      <c r="E5411" s="13">
        <v>18.0</v>
      </c>
      <c r="F5411" s="13">
        <v>10.0</v>
      </c>
      <c r="J5411" s="10" t="s">
        <v>1532</v>
      </c>
    </row>
    <row r="5412">
      <c r="A5412" s="10" t="s">
        <v>1486</v>
      </c>
      <c r="B5412" s="19">
        <v>0.17868055555555556</v>
      </c>
      <c r="C5412" s="10" t="s">
        <v>74</v>
      </c>
      <c r="D5412" s="10" t="s">
        <v>91</v>
      </c>
      <c r="E5412" s="13">
        <v>18.0</v>
      </c>
      <c r="F5412" s="16"/>
      <c r="H5412" s="10" t="s">
        <v>1533</v>
      </c>
      <c r="J5412" s="10" t="s">
        <v>1534</v>
      </c>
    </row>
    <row r="5413">
      <c r="A5413" s="10" t="s">
        <v>1486</v>
      </c>
      <c r="B5413" s="19">
        <v>0.17894675925925926</v>
      </c>
      <c r="C5413" s="10" t="s">
        <v>74</v>
      </c>
      <c r="D5413" s="10" t="s">
        <v>91</v>
      </c>
      <c r="E5413" s="13">
        <v>11.0</v>
      </c>
      <c r="F5413" s="16"/>
      <c r="H5413" s="10" t="s">
        <v>1535</v>
      </c>
      <c r="J5413" s="10" t="s">
        <v>1536</v>
      </c>
    </row>
    <row r="5414">
      <c r="A5414" s="10" t="s">
        <v>1486</v>
      </c>
      <c r="B5414" s="19">
        <v>0.1790625</v>
      </c>
      <c r="C5414" s="10" t="s">
        <v>82</v>
      </c>
      <c r="D5414" s="10" t="s">
        <v>100</v>
      </c>
      <c r="E5414" s="13">
        <v>4.0</v>
      </c>
      <c r="F5414" s="13">
        <v>3.0</v>
      </c>
      <c r="H5414" s="10" t="s">
        <v>1537</v>
      </c>
      <c r="J5414" s="10" t="s">
        <v>1538</v>
      </c>
    </row>
    <row r="5415">
      <c r="A5415" s="10" t="s">
        <v>1486</v>
      </c>
      <c r="B5415" s="19">
        <v>0.1790972222222222</v>
      </c>
      <c r="C5415" s="10" t="s">
        <v>74</v>
      </c>
      <c r="D5415" s="10" t="s">
        <v>100</v>
      </c>
      <c r="E5415" s="13">
        <v>23.0</v>
      </c>
      <c r="F5415" s="13">
        <v>16.0</v>
      </c>
      <c r="J5415" s="10" t="s">
        <v>1538</v>
      </c>
    </row>
    <row r="5416">
      <c r="A5416" s="10" t="s">
        <v>1486</v>
      </c>
      <c r="B5416" s="19">
        <v>0.17934027777777778</v>
      </c>
      <c r="C5416" s="10" t="s">
        <v>74</v>
      </c>
      <c r="D5416" s="10" t="s">
        <v>93</v>
      </c>
      <c r="E5416" s="13" t="s">
        <v>88</v>
      </c>
      <c r="F5416" s="13">
        <v>1.0</v>
      </c>
      <c r="J5416" s="10" t="s">
        <v>1010</v>
      </c>
    </row>
    <row r="5417">
      <c r="A5417" s="10" t="s">
        <v>1486</v>
      </c>
      <c r="B5417" s="19">
        <v>0.17954861111111112</v>
      </c>
      <c r="C5417" s="10" t="s">
        <v>74</v>
      </c>
      <c r="D5417" s="10" t="s">
        <v>100</v>
      </c>
      <c r="E5417" s="13" t="s">
        <v>75</v>
      </c>
      <c r="F5417" s="13" t="s">
        <v>75</v>
      </c>
      <c r="J5417" s="10" t="s">
        <v>1539</v>
      </c>
    </row>
    <row r="5418">
      <c r="A5418" s="10" t="s">
        <v>1486</v>
      </c>
      <c r="B5418" s="19">
        <v>0.17965277777777777</v>
      </c>
      <c r="C5418" s="10" t="s">
        <v>74</v>
      </c>
      <c r="D5418" s="10" t="s">
        <v>91</v>
      </c>
      <c r="E5418" s="13">
        <v>2.0</v>
      </c>
      <c r="F5418" s="16"/>
      <c r="H5418" s="10" t="s">
        <v>1540</v>
      </c>
    </row>
    <row r="5419">
      <c r="A5419" s="10" t="s">
        <v>1486</v>
      </c>
      <c r="B5419" s="19">
        <v>0.18135416666666668</v>
      </c>
      <c r="C5419" s="10" t="s">
        <v>69</v>
      </c>
      <c r="D5419" s="10" t="s">
        <v>120</v>
      </c>
      <c r="E5419" s="13">
        <v>8.0</v>
      </c>
      <c r="F5419" s="16"/>
      <c r="J5419" s="10" t="s">
        <v>1541</v>
      </c>
    </row>
    <row r="5420">
      <c r="A5420" s="10" t="s">
        <v>1486</v>
      </c>
      <c r="B5420" s="19">
        <v>0.181875</v>
      </c>
      <c r="C5420" s="10" t="s">
        <v>69</v>
      </c>
      <c r="D5420" s="10" t="s">
        <v>784</v>
      </c>
      <c r="E5420" s="13" t="s">
        <v>75</v>
      </c>
      <c r="F5420" s="13" t="s">
        <v>75</v>
      </c>
    </row>
    <row r="5421">
      <c r="A5421" s="10" t="s">
        <v>1486</v>
      </c>
      <c r="B5421" s="19">
        <v>0.18384259259259259</v>
      </c>
      <c r="C5421" s="10" t="s">
        <v>1492</v>
      </c>
      <c r="D5421" s="10" t="s">
        <v>93</v>
      </c>
      <c r="E5421" s="13" t="s">
        <v>75</v>
      </c>
      <c r="F5421" s="13" t="s">
        <v>75</v>
      </c>
      <c r="J5421" s="10" t="s">
        <v>85</v>
      </c>
    </row>
    <row r="5422">
      <c r="A5422" s="10" t="s">
        <v>1486</v>
      </c>
      <c r="B5422" s="19">
        <v>0.18384259259259259</v>
      </c>
      <c r="C5422" s="10" t="s">
        <v>1492</v>
      </c>
      <c r="D5422" s="10" t="s">
        <v>93</v>
      </c>
      <c r="E5422" s="13">
        <v>24.0</v>
      </c>
      <c r="F5422" s="13">
        <v>17.0</v>
      </c>
      <c r="J5422" s="10" t="s">
        <v>1526</v>
      </c>
    </row>
    <row r="5423">
      <c r="A5423" s="10" t="s">
        <v>1486</v>
      </c>
      <c r="B5423" s="19">
        <v>0.18399305555555556</v>
      </c>
      <c r="C5423" s="10" t="s">
        <v>1492</v>
      </c>
      <c r="D5423" s="10" t="s">
        <v>91</v>
      </c>
      <c r="E5423" s="13">
        <v>20.0</v>
      </c>
      <c r="F5423" s="16"/>
      <c r="H5423" s="10" t="s">
        <v>1542</v>
      </c>
    </row>
    <row r="5424">
      <c r="A5424" s="10" t="s">
        <v>1486</v>
      </c>
      <c r="B5424" s="19">
        <v>0.1842824074074074</v>
      </c>
      <c r="C5424" s="10" t="s">
        <v>1492</v>
      </c>
      <c r="D5424" s="10" t="s">
        <v>125</v>
      </c>
      <c r="E5424" s="13">
        <v>26.0</v>
      </c>
      <c r="F5424" s="13">
        <v>19.0</v>
      </c>
    </row>
    <row r="5425">
      <c r="A5425" s="10" t="s">
        <v>1486</v>
      </c>
      <c r="B5425" s="19">
        <v>0.18559027777777778</v>
      </c>
      <c r="C5425" s="10" t="s">
        <v>74</v>
      </c>
      <c r="D5425" s="10" t="s">
        <v>93</v>
      </c>
      <c r="E5425" s="13">
        <v>16.0</v>
      </c>
      <c r="F5425" s="13">
        <v>8.0</v>
      </c>
      <c r="J5425" s="10" t="s">
        <v>1010</v>
      </c>
    </row>
    <row r="5426">
      <c r="A5426" s="10" t="s">
        <v>1486</v>
      </c>
      <c r="B5426" s="19">
        <v>0.18712962962962962</v>
      </c>
      <c r="C5426" s="10" t="s">
        <v>1492</v>
      </c>
      <c r="D5426" s="10" t="s">
        <v>93</v>
      </c>
      <c r="E5426" s="13" t="s">
        <v>75</v>
      </c>
      <c r="F5426" s="13" t="s">
        <v>75</v>
      </c>
      <c r="J5426" s="10" t="s">
        <v>85</v>
      </c>
    </row>
    <row r="5427">
      <c r="A5427" s="10" t="s">
        <v>1486</v>
      </c>
      <c r="B5427" s="19">
        <v>0.18712962962962962</v>
      </c>
      <c r="C5427" s="10" t="s">
        <v>1492</v>
      </c>
      <c r="D5427" s="10" t="s">
        <v>93</v>
      </c>
      <c r="E5427" s="13" t="s">
        <v>68</v>
      </c>
      <c r="F5427" s="13">
        <v>20.0</v>
      </c>
      <c r="G5427" s="10" t="s">
        <v>137</v>
      </c>
      <c r="J5427" s="10" t="s">
        <v>1526</v>
      </c>
    </row>
    <row r="5428">
      <c r="A5428" s="10" t="s">
        <v>1486</v>
      </c>
      <c r="B5428" s="19">
        <v>0.18731481481481482</v>
      </c>
      <c r="C5428" s="10" t="s">
        <v>1492</v>
      </c>
      <c r="D5428" s="10" t="s">
        <v>91</v>
      </c>
      <c r="E5428" s="13">
        <v>51.0</v>
      </c>
      <c r="F5428" s="16"/>
      <c r="H5428" s="10" t="s">
        <v>1543</v>
      </c>
      <c r="I5428" s="10">
        <v>1.0</v>
      </c>
      <c r="J5428" s="10" t="s">
        <v>119</v>
      </c>
    </row>
    <row r="5429">
      <c r="A5429" s="10" t="s">
        <v>1486</v>
      </c>
      <c r="B5429" s="19">
        <v>0.18994212962962964</v>
      </c>
      <c r="C5429" s="10" t="s">
        <v>964</v>
      </c>
      <c r="D5429" s="10" t="s">
        <v>71</v>
      </c>
      <c r="E5429" s="13" t="s">
        <v>75</v>
      </c>
      <c r="F5429" s="13" t="s">
        <v>75</v>
      </c>
    </row>
    <row r="5430">
      <c r="A5430" s="10" t="s">
        <v>1486</v>
      </c>
      <c r="B5430" s="19">
        <v>0.19153935185185186</v>
      </c>
      <c r="C5430" s="10" t="s">
        <v>964</v>
      </c>
      <c r="D5430" s="10" t="s">
        <v>120</v>
      </c>
      <c r="E5430" s="13">
        <v>23.0</v>
      </c>
      <c r="F5430" s="16"/>
      <c r="J5430" s="10" t="s">
        <v>1544</v>
      </c>
    </row>
    <row r="5431">
      <c r="A5431" s="10" t="s">
        <v>1545</v>
      </c>
      <c r="B5431" s="19">
        <v>0.015532407407407408</v>
      </c>
      <c r="C5431" s="10" t="s">
        <v>964</v>
      </c>
      <c r="D5431" s="10" t="s">
        <v>71</v>
      </c>
      <c r="E5431" s="13">
        <v>18.0</v>
      </c>
      <c r="F5431" s="13">
        <v>10.0</v>
      </c>
    </row>
    <row r="5432">
      <c r="A5432" s="10" t="s">
        <v>1545</v>
      </c>
      <c r="B5432" s="19">
        <v>0.022175925925925925</v>
      </c>
      <c r="C5432" s="10" t="s">
        <v>69</v>
      </c>
      <c r="D5432" s="10" t="s">
        <v>127</v>
      </c>
      <c r="E5432" s="13">
        <v>8.0</v>
      </c>
      <c r="F5432" s="13">
        <v>4.0</v>
      </c>
    </row>
    <row r="5433">
      <c r="A5433" s="10" t="s">
        <v>1545</v>
      </c>
      <c r="B5433" s="19">
        <v>0.022662037037037036</v>
      </c>
      <c r="C5433" s="10" t="s">
        <v>964</v>
      </c>
      <c r="D5433" s="10" t="s">
        <v>67</v>
      </c>
      <c r="E5433" s="13" t="s">
        <v>68</v>
      </c>
      <c r="F5433" s="13">
        <v>20.0</v>
      </c>
    </row>
    <row r="5434">
      <c r="A5434" s="10" t="s">
        <v>1545</v>
      </c>
      <c r="B5434" s="19">
        <v>0.03724537037037037</v>
      </c>
      <c r="C5434" s="10" t="s">
        <v>66</v>
      </c>
      <c r="D5434" s="10" t="s">
        <v>83</v>
      </c>
      <c r="E5434" s="13">
        <v>16.0</v>
      </c>
      <c r="F5434" s="13">
        <v>11.0</v>
      </c>
    </row>
    <row r="5435">
      <c r="A5435" s="10" t="s">
        <v>1545</v>
      </c>
      <c r="B5435" s="19">
        <v>0.03724537037037037</v>
      </c>
      <c r="C5435" s="10" t="s">
        <v>74</v>
      </c>
      <c r="D5435" s="10" t="s">
        <v>83</v>
      </c>
      <c r="E5435" s="13">
        <v>16.0</v>
      </c>
      <c r="F5435" s="13">
        <v>7.0</v>
      </c>
    </row>
    <row r="5436">
      <c r="A5436" s="10" t="s">
        <v>1545</v>
      </c>
      <c r="B5436" s="19">
        <v>0.05</v>
      </c>
      <c r="C5436" s="10" t="s">
        <v>82</v>
      </c>
      <c r="D5436" s="10" t="s">
        <v>365</v>
      </c>
      <c r="E5436" s="13">
        <v>21.0</v>
      </c>
      <c r="F5436" s="13">
        <v>16.0</v>
      </c>
    </row>
    <row r="5437">
      <c r="A5437" s="10" t="s">
        <v>1545</v>
      </c>
      <c r="B5437" s="19">
        <v>0.05814814814814815</v>
      </c>
      <c r="C5437" s="10" t="s">
        <v>66</v>
      </c>
      <c r="D5437" s="10" t="s">
        <v>154</v>
      </c>
      <c r="E5437" s="13" t="s">
        <v>75</v>
      </c>
      <c r="F5437" s="13" t="s">
        <v>75</v>
      </c>
      <c r="J5437" s="10" t="s">
        <v>85</v>
      </c>
    </row>
    <row r="5438">
      <c r="A5438" s="10" t="s">
        <v>1545</v>
      </c>
      <c r="B5438" s="19">
        <v>0.05814814814814815</v>
      </c>
      <c r="C5438" s="10" t="s">
        <v>66</v>
      </c>
      <c r="D5438" s="10" t="s">
        <v>154</v>
      </c>
      <c r="E5438" s="13">
        <v>14.0</v>
      </c>
      <c r="F5438" s="13">
        <v>11.0</v>
      </c>
      <c r="J5438" s="10" t="s">
        <v>86</v>
      </c>
    </row>
    <row r="5439">
      <c r="A5439" s="10" t="s">
        <v>1545</v>
      </c>
      <c r="B5439" s="19">
        <v>0.07005787037037037</v>
      </c>
      <c r="C5439" s="10" t="s">
        <v>66</v>
      </c>
      <c r="D5439" s="10" t="s">
        <v>365</v>
      </c>
      <c r="E5439" s="13">
        <v>16.0</v>
      </c>
      <c r="F5439" s="13">
        <v>8.0</v>
      </c>
    </row>
    <row r="5440">
      <c r="A5440" s="10" t="s">
        <v>1545</v>
      </c>
      <c r="B5440" s="19">
        <v>0.07050925925925926</v>
      </c>
      <c r="C5440" s="10" t="s">
        <v>84</v>
      </c>
      <c r="D5440" s="10" t="s">
        <v>87</v>
      </c>
      <c r="E5440" s="13" t="s">
        <v>75</v>
      </c>
      <c r="F5440" s="13" t="s">
        <v>75</v>
      </c>
      <c r="J5440" s="10" t="s">
        <v>85</v>
      </c>
    </row>
    <row r="5441">
      <c r="A5441" s="10" t="s">
        <v>1545</v>
      </c>
      <c r="B5441" s="19">
        <v>0.07050925925925926</v>
      </c>
      <c r="C5441" s="10" t="s">
        <v>84</v>
      </c>
      <c r="D5441" s="10" t="s">
        <v>87</v>
      </c>
      <c r="E5441" s="13">
        <v>10.0</v>
      </c>
      <c r="F5441" s="13">
        <v>8.0</v>
      </c>
      <c r="J5441" s="10" t="s">
        <v>86</v>
      </c>
    </row>
    <row r="5442">
      <c r="A5442" s="10" t="s">
        <v>1545</v>
      </c>
      <c r="B5442" s="19">
        <v>0.07381944444444444</v>
      </c>
      <c r="C5442" s="10" t="s">
        <v>84</v>
      </c>
      <c r="D5442" s="10" t="s">
        <v>79</v>
      </c>
      <c r="E5442" s="13" t="s">
        <v>75</v>
      </c>
      <c r="F5442" s="13" t="s">
        <v>75</v>
      </c>
      <c r="J5442" s="10" t="s">
        <v>85</v>
      </c>
    </row>
    <row r="5443">
      <c r="A5443" s="10" t="s">
        <v>1545</v>
      </c>
      <c r="B5443" s="19">
        <v>0.07381944444444444</v>
      </c>
      <c r="C5443" s="10" t="s">
        <v>84</v>
      </c>
      <c r="D5443" s="10" t="s">
        <v>79</v>
      </c>
      <c r="E5443" s="13">
        <v>22.0</v>
      </c>
      <c r="F5443" s="13">
        <v>16.0</v>
      </c>
      <c r="J5443" s="10" t="s">
        <v>86</v>
      </c>
    </row>
    <row r="5444">
      <c r="A5444" s="10" t="s">
        <v>1545</v>
      </c>
      <c r="B5444" s="19">
        <v>0.0744675925925926</v>
      </c>
      <c r="C5444" s="10" t="s">
        <v>84</v>
      </c>
      <c r="D5444" s="10" t="s">
        <v>93</v>
      </c>
      <c r="E5444" s="13">
        <v>21.0</v>
      </c>
      <c r="F5444" s="13">
        <v>14.0</v>
      </c>
      <c r="J5444" s="10" t="s">
        <v>553</v>
      </c>
    </row>
    <row r="5445">
      <c r="A5445" s="10" t="s">
        <v>1545</v>
      </c>
      <c r="B5445" s="19">
        <v>0.07503472222222222</v>
      </c>
      <c r="C5445" s="10" t="s">
        <v>84</v>
      </c>
      <c r="D5445" s="10" t="s">
        <v>91</v>
      </c>
      <c r="E5445" s="13">
        <v>30.0</v>
      </c>
      <c r="F5445" s="16"/>
      <c r="H5445" s="10" t="s">
        <v>1546</v>
      </c>
    </row>
    <row r="5446">
      <c r="A5446" s="10" t="s">
        <v>1545</v>
      </c>
      <c r="B5446" s="19">
        <v>0.07547453703703703</v>
      </c>
      <c r="C5446" s="10" t="s">
        <v>84</v>
      </c>
      <c r="D5446" s="10" t="s">
        <v>93</v>
      </c>
      <c r="E5446" s="13">
        <v>9.0</v>
      </c>
      <c r="F5446" s="13">
        <v>2.0</v>
      </c>
      <c r="J5446" s="10" t="s">
        <v>553</v>
      </c>
    </row>
    <row r="5447">
      <c r="A5447" s="10" t="s">
        <v>1545</v>
      </c>
      <c r="B5447" s="19">
        <v>0.07635416666666667</v>
      </c>
      <c r="C5447" s="10" t="s">
        <v>84</v>
      </c>
      <c r="D5447" s="10" t="s">
        <v>100</v>
      </c>
      <c r="E5447" s="13" t="s">
        <v>75</v>
      </c>
      <c r="F5447" s="13" t="s">
        <v>75</v>
      </c>
      <c r="J5447" s="10" t="s">
        <v>85</v>
      </c>
    </row>
    <row r="5448">
      <c r="A5448" s="10" t="s">
        <v>1545</v>
      </c>
      <c r="B5448" s="19">
        <v>0.07635416666666667</v>
      </c>
      <c r="C5448" s="10" t="s">
        <v>84</v>
      </c>
      <c r="D5448" s="10" t="s">
        <v>100</v>
      </c>
      <c r="E5448" s="13">
        <v>15.0</v>
      </c>
      <c r="F5448" s="13">
        <v>13.0</v>
      </c>
      <c r="H5448" s="10" t="s">
        <v>1547</v>
      </c>
      <c r="J5448" s="10" t="s">
        <v>1548</v>
      </c>
    </row>
    <row r="5449">
      <c r="A5449" s="10" t="s">
        <v>1545</v>
      </c>
      <c r="B5449" s="19">
        <v>0.07739583333333333</v>
      </c>
      <c r="C5449" s="10" t="s">
        <v>84</v>
      </c>
      <c r="D5449" s="10" t="s">
        <v>79</v>
      </c>
      <c r="E5449" s="13" t="s">
        <v>75</v>
      </c>
      <c r="F5449" s="13" t="s">
        <v>75</v>
      </c>
      <c r="J5449" s="10" t="s">
        <v>85</v>
      </c>
    </row>
    <row r="5450">
      <c r="A5450" s="10" t="s">
        <v>1545</v>
      </c>
      <c r="B5450" s="19">
        <v>0.07739583333333333</v>
      </c>
      <c r="C5450" s="10" t="s">
        <v>84</v>
      </c>
      <c r="D5450" s="10" t="s">
        <v>79</v>
      </c>
      <c r="E5450" s="13">
        <v>21.0</v>
      </c>
      <c r="F5450" s="13">
        <v>15.0</v>
      </c>
      <c r="J5450" s="10" t="s">
        <v>86</v>
      </c>
    </row>
    <row r="5451">
      <c r="A5451" s="10" t="s">
        <v>1545</v>
      </c>
      <c r="B5451" s="19">
        <v>0.07805555555555556</v>
      </c>
      <c r="C5451" s="10" t="s">
        <v>84</v>
      </c>
      <c r="D5451" s="10" t="s">
        <v>93</v>
      </c>
      <c r="E5451" s="13">
        <v>11.0</v>
      </c>
      <c r="F5451" s="13">
        <v>4.0</v>
      </c>
      <c r="J5451" s="10" t="s">
        <v>553</v>
      </c>
    </row>
    <row r="5452">
      <c r="A5452" s="10" t="s">
        <v>1545</v>
      </c>
      <c r="B5452" s="19">
        <v>0.07829861111111111</v>
      </c>
      <c r="C5452" s="10" t="s">
        <v>69</v>
      </c>
      <c r="D5452" s="10" t="s">
        <v>87</v>
      </c>
      <c r="E5452" s="13">
        <v>6.0</v>
      </c>
      <c r="F5452" s="13">
        <v>2.0</v>
      </c>
    </row>
    <row r="5453">
      <c r="A5453" s="10" t="s">
        <v>1545</v>
      </c>
      <c r="B5453" s="19">
        <v>0.07857638888888889</v>
      </c>
      <c r="C5453" s="10" t="s">
        <v>69</v>
      </c>
      <c r="D5453" s="10" t="s">
        <v>120</v>
      </c>
      <c r="E5453" s="13">
        <v>20.0</v>
      </c>
      <c r="F5453" s="16"/>
      <c r="J5453" s="10" t="s">
        <v>1549</v>
      </c>
    </row>
    <row r="5454">
      <c r="A5454" s="10" t="s">
        <v>1545</v>
      </c>
      <c r="B5454" s="19">
        <v>0.08015046296296297</v>
      </c>
      <c r="C5454" s="10" t="s">
        <v>84</v>
      </c>
      <c r="D5454" s="10" t="s">
        <v>93</v>
      </c>
      <c r="E5454" s="13" t="s">
        <v>75</v>
      </c>
      <c r="F5454" s="13" t="s">
        <v>75</v>
      </c>
      <c r="J5454" s="10" t="s">
        <v>85</v>
      </c>
    </row>
    <row r="5455">
      <c r="A5455" s="10" t="s">
        <v>1545</v>
      </c>
      <c r="B5455" s="19">
        <v>0.08015046296296297</v>
      </c>
      <c r="C5455" s="10" t="s">
        <v>84</v>
      </c>
      <c r="D5455" s="10" t="s">
        <v>93</v>
      </c>
      <c r="E5455" s="13">
        <v>18.0</v>
      </c>
      <c r="F5455" s="13">
        <v>11.0</v>
      </c>
      <c r="J5455" s="10" t="s">
        <v>564</v>
      </c>
    </row>
    <row r="5456">
      <c r="A5456" s="10" t="s">
        <v>1545</v>
      </c>
      <c r="B5456" s="19">
        <v>0.08050925925925925</v>
      </c>
      <c r="C5456" s="10" t="s">
        <v>84</v>
      </c>
      <c r="D5456" s="10" t="s">
        <v>91</v>
      </c>
      <c r="E5456" s="13">
        <v>19.0</v>
      </c>
      <c r="F5456" s="16"/>
      <c r="H5456" s="10" t="s">
        <v>1550</v>
      </c>
    </row>
    <row r="5457">
      <c r="A5457" s="10" t="s">
        <v>1545</v>
      </c>
      <c r="B5457" s="19">
        <v>0.08086805555555555</v>
      </c>
      <c r="C5457" s="10" t="s">
        <v>84</v>
      </c>
      <c r="D5457" s="10" t="s">
        <v>93</v>
      </c>
      <c r="E5457" s="13" t="s">
        <v>75</v>
      </c>
      <c r="F5457" s="13" t="s">
        <v>75</v>
      </c>
      <c r="J5457" s="10" t="s">
        <v>85</v>
      </c>
    </row>
    <row r="5458">
      <c r="A5458" s="10" t="s">
        <v>1545</v>
      </c>
      <c r="B5458" s="19">
        <v>0.08086805555555555</v>
      </c>
      <c r="C5458" s="10" t="s">
        <v>84</v>
      </c>
      <c r="D5458" s="10" t="s">
        <v>93</v>
      </c>
      <c r="E5458" s="13">
        <v>19.0</v>
      </c>
      <c r="F5458" s="13">
        <v>12.0</v>
      </c>
      <c r="J5458" s="10" t="s">
        <v>564</v>
      </c>
    </row>
    <row r="5459">
      <c r="A5459" s="10" t="s">
        <v>1545</v>
      </c>
      <c r="B5459" s="19">
        <v>0.08096064814814814</v>
      </c>
      <c r="C5459" s="10" t="s">
        <v>84</v>
      </c>
      <c r="D5459" s="10" t="s">
        <v>91</v>
      </c>
      <c r="E5459" s="13">
        <v>10.0</v>
      </c>
      <c r="F5459" s="16"/>
      <c r="H5459" s="10" t="s">
        <v>1551</v>
      </c>
    </row>
    <row r="5460">
      <c r="A5460" s="10" t="s">
        <v>1545</v>
      </c>
      <c r="B5460" s="19">
        <v>0.08241898148148148</v>
      </c>
      <c r="C5460" s="10" t="s">
        <v>84</v>
      </c>
      <c r="D5460" s="10" t="s">
        <v>93</v>
      </c>
      <c r="E5460" s="13">
        <v>13.0</v>
      </c>
      <c r="F5460" s="13">
        <v>6.0</v>
      </c>
      <c r="J5460" s="10" t="s">
        <v>1295</v>
      </c>
    </row>
    <row r="5461">
      <c r="A5461" s="10" t="s">
        <v>1545</v>
      </c>
      <c r="B5461" s="19">
        <v>0.08282407407407408</v>
      </c>
      <c r="C5461" s="10" t="s">
        <v>84</v>
      </c>
      <c r="D5461" s="10" t="s">
        <v>100</v>
      </c>
      <c r="E5461" s="13" t="s">
        <v>75</v>
      </c>
      <c r="F5461" s="13" t="s">
        <v>75</v>
      </c>
      <c r="J5461" s="10" t="s">
        <v>85</v>
      </c>
    </row>
    <row r="5462">
      <c r="A5462" s="10" t="s">
        <v>1545</v>
      </c>
      <c r="B5462" s="19">
        <v>0.08282407407407408</v>
      </c>
      <c r="C5462" s="10" t="s">
        <v>84</v>
      </c>
      <c r="D5462" s="10" t="s">
        <v>100</v>
      </c>
      <c r="E5462" s="13">
        <v>20.0</v>
      </c>
      <c r="F5462" s="13">
        <v>18.0</v>
      </c>
      <c r="H5462" s="10" t="s">
        <v>1552</v>
      </c>
      <c r="J5462" s="10" t="s">
        <v>1548</v>
      </c>
    </row>
    <row r="5463">
      <c r="A5463" s="10" t="s">
        <v>1545</v>
      </c>
      <c r="B5463" s="19">
        <v>0.08512731481481481</v>
      </c>
      <c r="C5463" s="10" t="s">
        <v>84</v>
      </c>
      <c r="D5463" s="10" t="s">
        <v>93</v>
      </c>
      <c r="E5463" s="13">
        <v>21.0</v>
      </c>
      <c r="F5463" s="13">
        <v>14.0</v>
      </c>
      <c r="J5463" s="10" t="s">
        <v>1295</v>
      </c>
    </row>
    <row r="5464">
      <c r="A5464" s="10" t="s">
        <v>1545</v>
      </c>
      <c r="B5464" s="19">
        <v>0.0852662037037037</v>
      </c>
      <c r="C5464" s="10" t="s">
        <v>84</v>
      </c>
      <c r="D5464" s="10" t="s">
        <v>91</v>
      </c>
      <c r="E5464" s="13">
        <v>10.0</v>
      </c>
      <c r="F5464" s="16"/>
      <c r="H5464" s="10" t="s">
        <v>1551</v>
      </c>
    </row>
    <row r="5465">
      <c r="A5465" s="10" t="s">
        <v>1545</v>
      </c>
      <c r="B5465" s="19">
        <v>0.08601851851851852</v>
      </c>
      <c r="C5465" s="10" t="s">
        <v>84</v>
      </c>
      <c r="D5465" s="10" t="s">
        <v>93</v>
      </c>
      <c r="E5465" s="13">
        <v>18.0</v>
      </c>
      <c r="F5465" s="13">
        <v>11.0</v>
      </c>
      <c r="J5465" s="10" t="s">
        <v>564</v>
      </c>
    </row>
    <row r="5466">
      <c r="A5466" s="10" t="s">
        <v>1545</v>
      </c>
      <c r="B5466" s="19">
        <v>0.08626157407407407</v>
      </c>
      <c r="C5466" s="10" t="s">
        <v>84</v>
      </c>
      <c r="D5466" s="10" t="s">
        <v>93</v>
      </c>
      <c r="E5466" s="13">
        <v>25.0</v>
      </c>
      <c r="F5466" s="13">
        <v>18.0</v>
      </c>
      <c r="H5466" s="10" t="s">
        <v>1553</v>
      </c>
    </row>
    <row r="5467">
      <c r="A5467" s="10" t="s">
        <v>1545</v>
      </c>
      <c r="B5467" s="19">
        <v>0.08659722222222223</v>
      </c>
      <c r="C5467" s="10" t="s">
        <v>84</v>
      </c>
      <c r="D5467" s="10" t="s">
        <v>93</v>
      </c>
      <c r="E5467" s="13">
        <v>10.0</v>
      </c>
      <c r="F5467" s="13">
        <v>3.0</v>
      </c>
      <c r="J5467" s="10" t="s">
        <v>564</v>
      </c>
    </row>
    <row r="5468">
      <c r="A5468" s="10" t="s">
        <v>1545</v>
      </c>
      <c r="B5468" s="19">
        <v>0.08743055555555555</v>
      </c>
      <c r="C5468" s="10" t="s">
        <v>84</v>
      </c>
      <c r="D5468" s="10" t="s">
        <v>100</v>
      </c>
      <c r="E5468" s="13" t="s">
        <v>75</v>
      </c>
      <c r="F5468" s="13" t="s">
        <v>75</v>
      </c>
      <c r="J5468" s="10" t="s">
        <v>85</v>
      </c>
    </row>
    <row r="5469">
      <c r="A5469" s="10" t="s">
        <v>1545</v>
      </c>
      <c r="B5469" s="19">
        <v>0.08743055555555555</v>
      </c>
      <c r="C5469" s="10" t="s">
        <v>84</v>
      </c>
      <c r="D5469" s="10" t="s">
        <v>100</v>
      </c>
      <c r="E5469" s="13">
        <v>11.0</v>
      </c>
      <c r="F5469" s="13">
        <v>9.0</v>
      </c>
      <c r="H5469" s="10" t="s">
        <v>1554</v>
      </c>
      <c r="J5469" s="10" t="s">
        <v>1548</v>
      </c>
    </row>
    <row r="5470">
      <c r="A5470" s="10" t="s">
        <v>1545</v>
      </c>
      <c r="B5470" s="19">
        <v>0.08856481481481482</v>
      </c>
      <c r="C5470" s="10" t="s">
        <v>84</v>
      </c>
      <c r="D5470" s="10" t="s">
        <v>79</v>
      </c>
      <c r="E5470" s="13">
        <v>12.0</v>
      </c>
      <c r="F5470" s="13">
        <v>6.0</v>
      </c>
      <c r="J5470" s="10" t="s">
        <v>85</v>
      </c>
    </row>
    <row r="5471">
      <c r="A5471" s="10" t="s">
        <v>1545</v>
      </c>
      <c r="B5471" s="19">
        <v>0.08856481481481482</v>
      </c>
      <c r="C5471" s="10" t="s">
        <v>84</v>
      </c>
      <c r="D5471" s="10" t="s">
        <v>79</v>
      </c>
      <c r="E5471" s="13">
        <v>12.0</v>
      </c>
      <c r="F5471" s="13">
        <v>6.0</v>
      </c>
      <c r="J5471" s="10" t="s">
        <v>86</v>
      </c>
    </row>
    <row r="5472">
      <c r="A5472" s="10" t="s">
        <v>1545</v>
      </c>
      <c r="B5472" s="19">
        <v>0.08883101851851852</v>
      </c>
      <c r="C5472" s="10" t="s">
        <v>84</v>
      </c>
      <c r="D5472" s="10" t="s">
        <v>79</v>
      </c>
      <c r="E5472" s="13" t="s">
        <v>75</v>
      </c>
      <c r="F5472" s="13" t="s">
        <v>75</v>
      </c>
      <c r="J5472" s="10" t="s">
        <v>85</v>
      </c>
    </row>
    <row r="5473">
      <c r="A5473" s="10" t="s">
        <v>1545</v>
      </c>
      <c r="B5473" s="19">
        <v>0.08883101851851852</v>
      </c>
      <c r="C5473" s="10" t="s">
        <v>84</v>
      </c>
      <c r="D5473" s="10" t="s">
        <v>79</v>
      </c>
      <c r="E5473" s="13">
        <v>22.0</v>
      </c>
      <c r="F5473" s="13">
        <v>16.0</v>
      </c>
      <c r="J5473" s="10" t="s">
        <v>86</v>
      </c>
    </row>
    <row r="5474">
      <c r="A5474" s="10" t="s">
        <v>1545</v>
      </c>
      <c r="B5474" s="19">
        <v>0.09005787037037037</v>
      </c>
      <c r="C5474" s="10" t="s">
        <v>84</v>
      </c>
      <c r="D5474" s="10" t="s">
        <v>209</v>
      </c>
      <c r="E5474" s="13" t="s">
        <v>75</v>
      </c>
      <c r="F5474" s="13" t="s">
        <v>75</v>
      </c>
      <c r="J5474" s="10" t="s">
        <v>85</v>
      </c>
    </row>
    <row r="5475">
      <c r="A5475" s="10" t="s">
        <v>1545</v>
      </c>
      <c r="B5475" s="19">
        <v>0.09005787037037037</v>
      </c>
      <c r="C5475" s="10" t="s">
        <v>84</v>
      </c>
      <c r="D5475" s="10" t="s">
        <v>209</v>
      </c>
      <c r="E5475" s="13">
        <v>16.0</v>
      </c>
      <c r="F5475" s="13">
        <v>13.0</v>
      </c>
      <c r="J5475" s="10" t="s">
        <v>86</v>
      </c>
    </row>
    <row r="5476">
      <c r="A5476" s="10" t="s">
        <v>1545</v>
      </c>
      <c r="B5476" s="19">
        <v>0.09039351851851851</v>
      </c>
      <c r="C5476" s="10" t="s">
        <v>84</v>
      </c>
      <c r="D5476" s="10" t="s">
        <v>209</v>
      </c>
      <c r="E5476" s="13" t="s">
        <v>75</v>
      </c>
      <c r="F5476" s="13" t="s">
        <v>75</v>
      </c>
      <c r="J5476" s="10" t="s">
        <v>85</v>
      </c>
    </row>
    <row r="5477">
      <c r="A5477" s="10" t="s">
        <v>1545</v>
      </c>
      <c r="B5477" s="19">
        <v>0.09039351851851851</v>
      </c>
      <c r="C5477" s="10" t="s">
        <v>84</v>
      </c>
      <c r="D5477" s="10" t="s">
        <v>209</v>
      </c>
      <c r="E5477" s="13">
        <v>17.0</v>
      </c>
      <c r="F5477" s="13">
        <v>14.0</v>
      </c>
      <c r="I5477" s="10">
        <v>1.0</v>
      </c>
      <c r="J5477" s="10" t="s">
        <v>86</v>
      </c>
    </row>
    <row r="5478">
      <c r="A5478" s="10" t="s">
        <v>1545</v>
      </c>
      <c r="B5478" s="19">
        <v>0.09266203703703704</v>
      </c>
      <c r="C5478" s="10" t="s">
        <v>69</v>
      </c>
      <c r="D5478" s="10" t="s">
        <v>120</v>
      </c>
      <c r="E5478" s="13">
        <v>14.0</v>
      </c>
      <c r="F5478" s="16"/>
      <c r="J5478" s="10" t="s">
        <v>1555</v>
      </c>
    </row>
    <row r="5479">
      <c r="A5479" s="10" t="s">
        <v>1545</v>
      </c>
      <c r="B5479" s="19">
        <v>0.09391203703703704</v>
      </c>
      <c r="C5479" s="10" t="s">
        <v>964</v>
      </c>
      <c r="D5479" s="10" t="s">
        <v>120</v>
      </c>
      <c r="E5479" s="13">
        <v>21.0</v>
      </c>
      <c r="F5479" s="16"/>
      <c r="J5479" s="10" t="s">
        <v>1556</v>
      </c>
    </row>
    <row r="5480">
      <c r="A5480" s="10" t="s">
        <v>1545</v>
      </c>
      <c r="B5480" s="19">
        <v>0.1108449074074074</v>
      </c>
      <c r="C5480" s="10" t="s">
        <v>964</v>
      </c>
      <c r="D5480" s="10" t="s">
        <v>67</v>
      </c>
      <c r="E5480" s="13" t="s">
        <v>75</v>
      </c>
      <c r="F5480" s="13" t="s">
        <v>75</v>
      </c>
      <c r="J5480" s="10" t="s">
        <v>85</v>
      </c>
    </row>
    <row r="5481">
      <c r="A5481" s="10" t="s">
        <v>1545</v>
      </c>
      <c r="B5481" s="19">
        <v>0.1108449074074074</v>
      </c>
      <c r="C5481" s="10" t="s">
        <v>964</v>
      </c>
      <c r="D5481" s="10" t="s">
        <v>67</v>
      </c>
      <c r="E5481" s="13">
        <v>14.0</v>
      </c>
      <c r="F5481" s="13">
        <v>6.0</v>
      </c>
      <c r="J5481" s="10" t="s">
        <v>86</v>
      </c>
    </row>
    <row r="5482">
      <c r="A5482" s="10" t="s">
        <v>1545</v>
      </c>
      <c r="B5482" s="19">
        <v>0.11336805555555556</v>
      </c>
      <c r="C5482" s="10" t="s">
        <v>157</v>
      </c>
      <c r="D5482" s="10" t="s">
        <v>67</v>
      </c>
      <c r="E5482" s="13">
        <v>8.0</v>
      </c>
      <c r="F5482" s="13">
        <v>5.0</v>
      </c>
    </row>
    <row r="5483">
      <c r="A5483" s="10" t="s">
        <v>1545</v>
      </c>
      <c r="B5483" s="19">
        <v>0.11381944444444445</v>
      </c>
      <c r="C5483" s="10" t="s">
        <v>157</v>
      </c>
      <c r="D5483" s="10" t="s">
        <v>67</v>
      </c>
      <c r="E5483" s="13">
        <v>14.0</v>
      </c>
      <c r="F5483" s="13">
        <v>11.0</v>
      </c>
    </row>
    <row r="5484">
      <c r="A5484" s="10" t="s">
        <v>1545</v>
      </c>
      <c r="B5484" s="19">
        <v>0.11604166666666667</v>
      </c>
      <c r="C5484" s="10" t="s">
        <v>70</v>
      </c>
      <c r="D5484" s="10" t="s">
        <v>67</v>
      </c>
      <c r="E5484" s="13">
        <v>8.0</v>
      </c>
      <c r="F5484" s="13">
        <v>5.0</v>
      </c>
    </row>
    <row r="5485">
      <c r="A5485" s="10" t="s">
        <v>1545</v>
      </c>
      <c r="B5485" s="19">
        <v>0.11605324074074073</v>
      </c>
      <c r="C5485" s="10" t="s">
        <v>964</v>
      </c>
      <c r="D5485" s="10" t="s">
        <v>67</v>
      </c>
      <c r="E5485" s="13">
        <v>10.0</v>
      </c>
      <c r="F5485" s="13">
        <v>2.0</v>
      </c>
    </row>
    <row r="5486">
      <c r="A5486" s="10" t="s">
        <v>1545</v>
      </c>
      <c r="B5486" s="19">
        <v>0.12155092592592592</v>
      </c>
      <c r="C5486" s="10" t="s">
        <v>69</v>
      </c>
      <c r="D5486" s="10" t="s">
        <v>125</v>
      </c>
      <c r="E5486" s="13" t="s">
        <v>68</v>
      </c>
      <c r="F5486" s="13">
        <v>20.0</v>
      </c>
    </row>
    <row r="5487">
      <c r="A5487" s="10" t="s">
        <v>1545</v>
      </c>
      <c r="B5487" s="19">
        <v>0.12167824074074074</v>
      </c>
      <c r="C5487" s="10" t="s">
        <v>66</v>
      </c>
      <c r="D5487" s="10" t="s">
        <v>125</v>
      </c>
      <c r="E5487" s="13">
        <v>13.0</v>
      </c>
      <c r="F5487" s="13">
        <v>13.0</v>
      </c>
    </row>
    <row r="5488">
      <c r="A5488" s="10" t="s">
        <v>1545</v>
      </c>
      <c r="B5488" s="19">
        <v>0.12170138888888889</v>
      </c>
      <c r="C5488" s="10" t="s">
        <v>70</v>
      </c>
      <c r="D5488" s="10" t="s">
        <v>125</v>
      </c>
      <c r="E5488" s="13">
        <v>12.0</v>
      </c>
      <c r="F5488" s="13">
        <v>5.0</v>
      </c>
    </row>
    <row r="5489">
      <c r="A5489" s="10" t="s">
        <v>1545</v>
      </c>
      <c r="B5489" s="19">
        <v>0.12175925925925926</v>
      </c>
      <c r="C5489" s="10" t="s">
        <v>82</v>
      </c>
      <c r="D5489" s="10" t="s">
        <v>125</v>
      </c>
      <c r="E5489" s="13" t="s">
        <v>75</v>
      </c>
      <c r="F5489" s="13" t="s">
        <v>75</v>
      </c>
      <c r="J5489" s="10" t="s">
        <v>85</v>
      </c>
    </row>
    <row r="5490">
      <c r="A5490" s="10" t="s">
        <v>1545</v>
      </c>
      <c r="B5490" s="19">
        <v>0.12175925925925926</v>
      </c>
      <c r="C5490" s="10" t="s">
        <v>82</v>
      </c>
      <c r="D5490" s="10" t="s">
        <v>125</v>
      </c>
      <c r="E5490" s="13">
        <v>20.0</v>
      </c>
      <c r="F5490" s="13">
        <v>19.0</v>
      </c>
      <c r="J5490" s="10" t="s">
        <v>86</v>
      </c>
    </row>
    <row r="5491">
      <c r="A5491" s="10" t="s">
        <v>1545</v>
      </c>
      <c r="B5491" s="19">
        <v>0.08010416666666667</v>
      </c>
      <c r="C5491" s="10" t="s">
        <v>74</v>
      </c>
      <c r="D5491" s="10" t="s">
        <v>125</v>
      </c>
      <c r="E5491" s="13">
        <v>23.0</v>
      </c>
      <c r="F5491" s="13">
        <v>13.0</v>
      </c>
    </row>
    <row r="5492">
      <c r="A5492" s="10" t="s">
        <v>1545</v>
      </c>
      <c r="B5492" s="19">
        <v>0.12944444444444445</v>
      </c>
      <c r="C5492" s="10" t="s">
        <v>964</v>
      </c>
      <c r="D5492" s="10" t="s">
        <v>125</v>
      </c>
      <c r="E5492" s="13">
        <v>6.0</v>
      </c>
      <c r="F5492" s="13">
        <v>5.0</v>
      </c>
    </row>
    <row r="5493">
      <c r="A5493" s="10" t="s">
        <v>1545</v>
      </c>
      <c r="B5493" s="19">
        <v>0.12181712962962964</v>
      </c>
      <c r="C5493" s="10" t="s">
        <v>84</v>
      </c>
      <c r="D5493" s="10" t="s">
        <v>125</v>
      </c>
      <c r="E5493" s="13">
        <v>14.0</v>
      </c>
      <c r="F5493" s="13">
        <v>12.0</v>
      </c>
    </row>
    <row r="5494">
      <c r="A5494" s="10" t="s">
        <v>1545</v>
      </c>
      <c r="B5494" s="19">
        <v>0.12333333333333334</v>
      </c>
      <c r="C5494" s="10" t="s">
        <v>964</v>
      </c>
      <c r="D5494" s="10" t="s">
        <v>67</v>
      </c>
      <c r="E5494" s="13">
        <v>20.0</v>
      </c>
      <c r="F5494" s="13">
        <v>12.0</v>
      </c>
      <c r="J5494" s="10" t="s">
        <v>160</v>
      </c>
    </row>
    <row r="5495">
      <c r="A5495" s="10" t="s">
        <v>1545</v>
      </c>
      <c r="B5495" s="19">
        <v>0.12333333333333334</v>
      </c>
      <c r="C5495" s="10" t="s">
        <v>964</v>
      </c>
      <c r="D5495" s="10" t="s">
        <v>67</v>
      </c>
      <c r="E5495" s="13">
        <v>16.0</v>
      </c>
      <c r="F5495" s="13">
        <v>8.0</v>
      </c>
      <c r="J5495" s="10" t="s">
        <v>161</v>
      </c>
    </row>
    <row r="5496">
      <c r="A5496" s="10" t="s">
        <v>1545</v>
      </c>
      <c r="B5496" s="19">
        <v>0.12773148148148147</v>
      </c>
      <c r="C5496" s="10" t="s">
        <v>66</v>
      </c>
      <c r="D5496" s="10" t="s">
        <v>89</v>
      </c>
      <c r="E5496" s="13">
        <v>26.0</v>
      </c>
      <c r="F5496" s="13">
        <v>19.0</v>
      </c>
      <c r="J5496" s="10" t="s">
        <v>171</v>
      </c>
    </row>
    <row r="5497">
      <c r="A5497" s="10" t="s">
        <v>1545</v>
      </c>
      <c r="B5497" s="19">
        <v>0.12773148148148147</v>
      </c>
      <c r="C5497" s="10" t="s">
        <v>66</v>
      </c>
      <c r="D5497" s="10" t="s">
        <v>89</v>
      </c>
      <c r="E5497" s="13">
        <v>19.0</v>
      </c>
      <c r="F5497" s="13">
        <v>12.0</v>
      </c>
      <c r="J5497" s="10" t="s">
        <v>171</v>
      </c>
    </row>
    <row r="5498">
      <c r="A5498" s="10" t="s">
        <v>1545</v>
      </c>
      <c r="B5498" s="19">
        <v>0.12775462962962963</v>
      </c>
      <c r="C5498" s="10" t="s">
        <v>74</v>
      </c>
      <c r="D5498" s="10" t="s">
        <v>93</v>
      </c>
      <c r="E5498" s="13" t="s">
        <v>75</v>
      </c>
      <c r="F5498" s="13" t="s">
        <v>75</v>
      </c>
      <c r="J5498" s="10" t="s">
        <v>160</v>
      </c>
    </row>
    <row r="5499">
      <c r="A5499" s="10" t="s">
        <v>1545</v>
      </c>
      <c r="B5499" s="19">
        <v>0.12775462962962963</v>
      </c>
      <c r="C5499" s="10" t="s">
        <v>74</v>
      </c>
      <c r="D5499" s="10" t="s">
        <v>93</v>
      </c>
      <c r="E5499" s="13">
        <v>12.0</v>
      </c>
      <c r="F5499" s="13">
        <v>4.0</v>
      </c>
      <c r="J5499" s="10" t="s">
        <v>1557</v>
      </c>
    </row>
    <row r="5500">
      <c r="A5500" s="10" t="s">
        <v>1545</v>
      </c>
      <c r="B5500" s="19">
        <v>0.12783564814814816</v>
      </c>
      <c r="C5500" s="10" t="s">
        <v>66</v>
      </c>
      <c r="D5500" s="10" t="s">
        <v>91</v>
      </c>
      <c r="E5500" s="13">
        <v>21.0</v>
      </c>
      <c r="F5500" s="16"/>
      <c r="H5500" s="10" t="s">
        <v>1558</v>
      </c>
      <c r="I5500" s="10">
        <v>0.3</v>
      </c>
    </row>
    <row r="5501">
      <c r="A5501" s="10" t="s">
        <v>1545</v>
      </c>
      <c r="B5501" s="19">
        <v>0.12790509259259258</v>
      </c>
      <c r="C5501" s="10" t="s">
        <v>964</v>
      </c>
      <c r="D5501" s="10" t="s">
        <v>91</v>
      </c>
      <c r="E5501" s="13">
        <v>11.0</v>
      </c>
      <c r="F5501" s="16"/>
      <c r="H5501" s="10" t="s">
        <v>1559</v>
      </c>
      <c r="I5501" s="10">
        <v>0.3</v>
      </c>
    </row>
    <row r="5502">
      <c r="A5502" s="10" t="s">
        <v>1545</v>
      </c>
      <c r="B5502" s="19">
        <v>0.12791666666666668</v>
      </c>
      <c r="C5502" s="10" t="s">
        <v>82</v>
      </c>
      <c r="D5502" s="10" t="s">
        <v>91</v>
      </c>
      <c r="E5502" s="13">
        <v>13.0</v>
      </c>
      <c r="F5502" s="16"/>
      <c r="H5502" s="10" t="s">
        <v>1560</v>
      </c>
      <c r="I5502" s="10">
        <v>0.3</v>
      </c>
    </row>
    <row r="5503">
      <c r="A5503" s="10" t="s">
        <v>1545</v>
      </c>
      <c r="B5503" s="19">
        <v>0.12797453703703704</v>
      </c>
      <c r="C5503" s="10" t="s">
        <v>74</v>
      </c>
      <c r="D5503" s="10" t="s">
        <v>91</v>
      </c>
      <c r="E5503" s="13">
        <v>20.0</v>
      </c>
      <c r="F5503" s="16"/>
      <c r="J5503" s="10" t="s">
        <v>274</v>
      </c>
    </row>
    <row r="5504">
      <c r="A5504" s="10" t="s">
        <v>1545</v>
      </c>
      <c r="B5504" s="19">
        <v>0.1284837962962963</v>
      </c>
      <c r="C5504" s="10" t="s">
        <v>70</v>
      </c>
      <c r="D5504" s="10" t="s">
        <v>87</v>
      </c>
      <c r="E5504" s="13" t="s">
        <v>88</v>
      </c>
      <c r="F5504" s="13">
        <v>1.0</v>
      </c>
    </row>
    <row r="5505">
      <c r="A5505" s="10" t="s">
        <v>1545</v>
      </c>
      <c r="B5505" s="19">
        <v>0.12863425925925925</v>
      </c>
      <c r="C5505" s="10" t="s">
        <v>69</v>
      </c>
      <c r="D5505" s="10" t="s">
        <v>87</v>
      </c>
      <c r="E5505" s="13">
        <v>18.0</v>
      </c>
      <c r="F5505" s="13">
        <v>14.0</v>
      </c>
    </row>
    <row r="5506">
      <c r="A5506" s="10" t="s">
        <v>1545</v>
      </c>
      <c r="B5506" s="19">
        <v>0.12863425925925925</v>
      </c>
      <c r="C5506" s="10" t="s">
        <v>82</v>
      </c>
      <c r="D5506" s="10" t="s">
        <v>87</v>
      </c>
      <c r="E5506" s="13">
        <v>18.0</v>
      </c>
      <c r="F5506" s="13">
        <v>17.0</v>
      </c>
    </row>
    <row r="5507">
      <c r="A5507" s="10" t="s">
        <v>1545</v>
      </c>
      <c r="B5507" s="19">
        <v>0.12866898148148148</v>
      </c>
      <c r="C5507" s="10" t="s">
        <v>84</v>
      </c>
      <c r="D5507" s="10" t="s">
        <v>87</v>
      </c>
      <c r="E5507" s="13">
        <v>17.0</v>
      </c>
      <c r="F5507" s="13">
        <v>15.0</v>
      </c>
    </row>
    <row r="5508">
      <c r="A5508" s="10" t="s">
        <v>1545</v>
      </c>
      <c r="B5508" s="19">
        <v>0.12878472222222223</v>
      </c>
      <c r="C5508" s="10" t="s">
        <v>964</v>
      </c>
      <c r="D5508" s="10" t="s">
        <v>87</v>
      </c>
      <c r="E5508" s="13">
        <v>13.0</v>
      </c>
      <c r="F5508" s="13">
        <v>12.0</v>
      </c>
    </row>
    <row r="5509">
      <c r="A5509" s="10" t="s">
        <v>1545</v>
      </c>
      <c r="B5509" s="19">
        <v>0.1287962962962963</v>
      </c>
      <c r="C5509" s="10" t="s">
        <v>74</v>
      </c>
      <c r="D5509" s="10" t="s">
        <v>87</v>
      </c>
      <c r="E5509" s="13">
        <v>11.0</v>
      </c>
      <c r="F5509" s="13">
        <v>7.0</v>
      </c>
    </row>
    <row r="5510">
      <c r="A5510" s="10" t="s">
        <v>1545</v>
      </c>
      <c r="B5510" s="19">
        <v>0.12907407407407406</v>
      </c>
      <c r="C5510" s="10" t="s">
        <v>66</v>
      </c>
      <c r="D5510" s="10" t="s">
        <v>87</v>
      </c>
      <c r="E5510" s="13">
        <v>2.0</v>
      </c>
      <c r="F5510" s="13">
        <v>2.0</v>
      </c>
    </row>
    <row r="5511">
      <c r="A5511" s="10" t="s">
        <v>1545</v>
      </c>
      <c r="B5511" s="19">
        <v>0.12984953703703703</v>
      </c>
      <c r="C5511" s="10" t="s">
        <v>69</v>
      </c>
      <c r="D5511" s="10" t="s">
        <v>89</v>
      </c>
      <c r="E5511" s="13">
        <v>14.0</v>
      </c>
      <c r="F5511" s="13">
        <v>7.0</v>
      </c>
      <c r="J5511" s="10" t="s">
        <v>90</v>
      </c>
    </row>
    <row r="5512">
      <c r="A5512" s="10" t="s">
        <v>1545</v>
      </c>
      <c r="B5512" s="19">
        <v>0.13006944444444443</v>
      </c>
      <c r="C5512" s="10" t="s">
        <v>69</v>
      </c>
      <c r="D5512" s="10" t="s">
        <v>91</v>
      </c>
      <c r="E5512" s="13">
        <v>14.0</v>
      </c>
      <c r="F5512" s="16"/>
      <c r="H5512" s="10" t="s">
        <v>1561</v>
      </c>
    </row>
    <row r="5513">
      <c r="A5513" s="10" t="s">
        <v>1545</v>
      </c>
      <c r="B5513" s="19">
        <v>0.1330787037037037</v>
      </c>
      <c r="C5513" s="10" t="s">
        <v>70</v>
      </c>
      <c r="D5513" s="10" t="s">
        <v>93</v>
      </c>
      <c r="E5513" s="13">
        <v>10.0</v>
      </c>
      <c r="F5513" s="13">
        <v>2.0</v>
      </c>
      <c r="J5513" s="10" t="s">
        <v>1562</v>
      </c>
    </row>
    <row r="5514">
      <c r="A5514" s="10" t="s">
        <v>1545</v>
      </c>
      <c r="B5514" s="19">
        <v>0.1330787037037037</v>
      </c>
      <c r="C5514" s="10" t="s">
        <v>70</v>
      </c>
      <c r="D5514" s="10" t="s">
        <v>93</v>
      </c>
      <c r="E5514" s="13">
        <v>18.0</v>
      </c>
      <c r="F5514" s="13">
        <v>11.0</v>
      </c>
      <c r="J5514" s="10" t="s">
        <v>1563</v>
      </c>
    </row>
    <row r="5515">
      <c r="A5515" s="10" t="s">
        <v>1545</v>
      </c>
      <c r="B5515" s="19">
        <v>0.1333912037037037</v>
      </c>
      <c r="C5515" s="10" t="s">
        <v>70</v>
      </c>
      <c r="D5515" s="10" t="s">
        <v>93</v>
      </c>
      <c r="E5515" s="13">
        <v>13.0</v>
      </c>
      <c r="F5515" s="13">
        <v>6.0</v>
      </c>
      <c r="J5515" s="10" t="s">
        <v>421</v>
      </c>
    </row>
    <row r="5516">
      <c r="A5516" s="10" t="s">
        <v>1545</v>
      </c>
      <c r="B5516" s="19">
        <v>0.1333912037037037</v>
      </c>
      <c r="C5516" s="10" t="s">
        <v>70</v>
      </c>
      <c r="D5516" s="10" t="s">
        <v>93</v>
      </c>
      <c r="E5516" s="13" t="s">
        <v>75</v>
      </c>
      <c r="F5516" s="13" t="s">
        <v>75</v>
      </c>
      <c r="J5516" s="10" t="s">
        <v>160</v>
      </c>
    </row>
    <row r="5517">
      <c r="A5517" s="10" t="s">
        <v>1545</v>
      </c>
      <c r="B5517" s="19">
        <v>0.13359953703703703</v>
      </c>
      <c r="C5517" s="10" t="s">
        <v>70</v>
      </c>
      <c r="D5517" s="10" t="s">
        <v>91</v>
      </c>
      <c r="E5517" s="13">
        <v>5.0</v>
      </c>
      <c r="F5517" s="16"/>
      <c r="H5517" s="10" t="s">
        <v>1564</v>
      </c>
    </row>
    <row r="5518">
      <c r="A5518" s="10" t="s">
        <v>1545</v>
      </c>
      <c r="B5518" s="19">
        <v>0.13400462962962964</v>
      </c>
      <c r="C5518" s="10" t="s">
        <v>66</v>
      </c>
      <c r="D5518" s="10" t="s">
        <v>89</v>
      </c>
      <c r="E5518" s="13" t="s">
        <v>88</v>
      </c>
      <c r="F5518" s="13">
        <v>1.0</v>
      </c>
      <c r="J5518" s="10" t="s">
        <v>171</v>
      </c>
    </row>
    <row r="5519">
      <c r="A5519" s="10" t="s">
        <v>1545</v>
      </c>
      <c r="B5519" s="19">
        <v>0.13400462962962964</v>
      </c>
      <c r="C5519" s="10" t="s">
        <v>66</v>
      </c>
      <c r="D5519" s="10" t="s">
        <v>89</v>
      </c>
      <c r="E5519" s="13">
        <v>9.0</v>
      </c>
      <c r="F5519" s="13">
        <v>2.0</v>
      </c>
      <c r="J5519" s="10" t="s">
        <v>171</v>
      </c>
    </row>
    <row r="5520">
      <c r="A5520" s="10" t="s">
        <v>1545</v>
      </c>
      <c r="B5520" s="19">
        <v>0.13443287037037038</v>
      </c>
      <c r="C5520" s="10" t="s">
        <v>66</v>
      </c>
      <c r="D5520" s="10" t="s">
        <v>93</v>
      </c>
      <c r="E5520" s="13">
        <v>10.0</v>
      </c>
      <c r="F5520" s="13">
        <v>2.0</v>
      </c>
      <c r="J5520" s="10" t="s">
        <v>110</v>
      </c>
    </row>
    <row r="5521">
      <c r="A5521" s="10" t="s">
        <v>1545</v>
      </c>
      <c r="B5521" s="19">
        <v>0.13515046296296296</v>
      </c>
      <c r="C5521" s="10" t="s">
        <v>82</v>
      </c>
      <c r="D5521" s="10" t="s">
        <v>89</v>
      </c>
      <c r="E5521" s="13">
        <v>10.0</v>
      </c>
      <c r="F5521" s="13">
        <v>2.0</v>
      </c>
      <c r="J5521" s="10" t="s">
        <v>151</v>
      </c>
    </row>
    <row r="5522">
      <c r="A5522" s="10" t="s">
        <v>1545</v>
      </c>
      <c r="B5522" s="19">
        <v>0.1357523148148148</v>
      </c>
      <c r="C5522" s="10" t="s">
        <v>84</v>
      </c>
      <c r="D5522" s="10" t="s">
        <v>93</v>
      </c>
      <c r="E5522" s="13">
        <v>23.0</v>
      </c>
      <c r="F5522" s="13">
        <v>16.0</v>
      </c>
      <c r="J5522" s="10" t="s">
        <v>564</v>
      </c>
    </row>
    <row r="5523">
      <c r="A5523" s="10" t="s">
        <v>1545</v>
      </c>
      <c r="B5523" s="19">
        <v>0.13596064814814815</v>
      </c>
      <c r="C5523" s="10" t="s">
        <v>84</v>
      </c>
      <c r="D5523" s="10" t="s">
        <v>91</v>
      </c>
      <c r="E5523" s="13">
        <v>20.0</v>
      </c>
      <c r="F5523" s="16"/>
      <c r="H5523" s="10" t="s">
        <v>1565</v>
      </c>
    </row>
    <row r="5524">
      <c r="A5524" s="10" t="s">
        <v>1545</v>
      </c>
      <c r="B5524" s="19">
        <v>0.13620370370370372</v>
      </c>
      <c r="C5524" s="10" t="s">
        <v>84</v>
      </c>
      <c r="D5524" s="10" t="s">
        <v>93</v>
      </c>
      <c r="E5524" s="13" t="s">
        <v>88</v>
      </c>
      <c r="F5524" s="13">
        <v>1.0</v>
      </c>
      <c r="J5524" s="10" t="s">
        <v>564</v>
      </c>
    </row>
    <row r="5525">
      <c r="A5525" s="10" t="s">
        <v>1545</v>
      </c>
      <c r="B5525" s="19">
        <v>0.1368287037037037</v>
      </c>
      <c r="C5525" s="10" t="s">
        <v>964</v>
      </c>
      <c r="D5525" s="10" t="s">
        <v>91</v>
      </c>
      <c r="E5525" s="13">
        <v>11.0</v>
      </c>
      <c r="F5525" s="16"/>
      <c r="H5525" s="10" t="s">
        <v>1559</v>
      </c>
      <c r="J5525" s="10" t="s">
        <v>263</v>
      </c>
    </row>
    <row r="5526">
      <c r="A5526" s="10" t="s">
        <v>1545</v>
      </c>
      <c r="B5526" s="19">
        <v>0.13708333333333333</v>
      </c>
      <c r="C5526" s="10" t="s">
        <v>74</v>
      </c>
      <c r="D5526" s="10" t="s">
        <v>93</v>
      </c>
      <c r="E5526" s="13">
        <v>14.0</v>
      </c>
      <c r="F5526" s="13">
        <v>7.0</v>
      </c>
      <c r="J5526" s="10" t="s">
        <v>1043</v>
      </c>
    </row>
    <row r="5527">
      <c r="A5527" s="10" t="s">
        <v>1545</v>
      </c>
      <c r="B5527" s="19">
        <v>0.13729166666666667</v>
      </c>
      <c r="C5527" s="10" t="s">
        <v>74</v>
      </c>
      <c r="D5527" s="10" t="s">
        <v>91</v>
      </c>
      <c r="E5527" s="13">
        <v>27.0</v>
      </c>
      <c r="F5527" s="16"/>
      <c r="H5527" s="10" t="s">
        <v>1566</v>
      </c>
      <c r="I5527" s="10">
        <v>1.0</v>
      </c>
    </row>
    <row r="5528">
      <c r="A5528" s="10" t="s">
        <v>1545</v>
      </c>
      <c r="B5528" s="19">
        <v>0.1374189814814815</v>
      </c>
      <c r="C5528" s="10" t="s">
        <v>74</v>
      </c>
      <c r="D5528" s="10" t="s">
        <v>93</v>
      </c>
      <c r="E5528" s="13">
        <v>13.0</v>
      </c>
      <c r="F5528" s="13">
        <v>6.0</v>
      </c>
      <c r="J5528" s="10" t="s">
        <v>1010</v>
      </c>
    </row>
    <row r="5529">
      <c r="A5529" s="10" t="s">
        <v>1545</v>
      </c>
      <c r="B5529" s="19">
        <v>0.13755787037037037</v>
      </c>
      <c r="C5529" s="10" t="s">
        <v>74</v>
      </c>
      <c r="D5529" s="10" t="s">
        <v>91</v>
      </c>
      <c r="E5529" s="13">
        <v>8.0</v>
      </c>
      <c r="F5529" s="16"/>
      <c r="H5529" s="10" t="s">
        <v>1567</v>
      </c>
      <c r="I5529" s="10">
        <v>1.0</v>
      </c>
    </row>
    <row r="5530">
      <c r="A5530" s="10" t="s">
        <v>1545</v>
      </c>
      <c r="B5530" s="19">
        <v>0.1399537037037037</v>
      </c>
      <c r="C5530" s="10" t="s">
        <v>70</v>
      </c>
      <c r="D5530" s="10" t="s">
        <v>93</v>
      </c>
      <c r="E5530" s="13" t="s">
        <v>75</v>
      </c>
      <c r="F5530" s="13" t="s">
        <v>75</v>
      </c>
      <c r="J5530" s="10" t="s">
        <v>160</v>
      </c>
    </row>
    <row r="5531">
      <c r="A5531" s="10" t="s">
        <v>1545</v>
      </c>
      <c r="B5531" s="19">
        <v>0.1399537037037037</v>
      </c>
      <c r="C5531" s="10" t="s">
        <v>70</v>
      </c>
      <c r="D5531" s="10" t="s">
        <v>93</v>
      </c>
      <c r="E5531" s="13">
        <v>21.0</v>
      </c>
      <c r="F5531" s="13">
        <v>14.0</v>
      </c>
      <c r="J5531" s="10" t="s">
        <v>1568</v>
      </c>
    </row>
    <row r="5532">
      <c r="A5532" s="10" t="s">
        <v>1545</v>
      </c>
      <c r="B5532" s="19">
        <v>0.14005787037037037</v>
      </c>
      <c r="C5532" s="10" t="s">
        <v>70</v>
      </c>
      <c r="D5532" s="10" t="s">
        <v>91</v>
      </c>
      <c r="E5532" s="13">
        <v>8.0</v>
      </c>
      <c r="F5532" s="16"/>
      <c r="H5532" s="10" t="s">
        <v>1567</v>
      </c>
    </row>
    <row r="5533">
      <c r="A5533" s="10" t="s">
        <v>1545</v>
      </c>
      <c r="B5533" s="19">
        <v>0.14020833333333332</v>
      </c>
      <c r="C5533" s="10" t="s">
        <v>70</v>
      </c>
      <c r="D5533" s="10" t="s">
        <v>93</v>
      </c>
      <c r="E5533" s="13" t="s">
        <v>75</v>
      </c>
      <c r="F5533" s="13" t="s">
        <v>75</v>
      </c>
      <c r="J5533" s="10" t="s">
        <v>160</v>
      </c>
    </row>
    <row r="5534">
      <c r="A5534" s="10" t="s">
        <v>1545</v>
      </c>
      <c r="B5534" s="19">
        <v>0.14020833333333332</v>
      </c>
      <c r="C5534" s="10" t="s">
        <v>70</v>
      </c>
      <c r="D5534" s="10" t="s">
        <v>93</v>
      </c>
      <c r="E5534" s="13">
        <v>11.0</v>
      </c>
      <c r="F5534" s="13">
        <v>4.0</v>
      </c>
      <c r="J5534" s="10" t="s">
        <v>1568</v>
      </c>
    </row>
    <row r="5535">
      <c r="A5535" s="10" t="s">
        <v>1545</v>
      </c>
      <c r="B5535" s="19">
        <v>0.14028935185185185</v>
      </c>
      <c r="C5535" s="10" t="s">
        <v>70</v>
      </c>
      <c r="D5535" s="10" t="s">
        <v>91</v>
      </c>
      <c r="E5535" s="13">
        <v>12.0</v>
      </c>
      <c r="F5535" s="16"/>
      <c r="H5535" s="10" t="s">
        <v>1569</v>
      </c>
    </row>
    <row r="5536">
      <c r="A5536" s="10" t="s">
        <v>1545</v>
      </c>
      <c r="B5536" s="19">
        <v>0.1405787037037037</v>
      </c>
      <c r="C5536" s="10" t="s">
        <v>70</v>
      </c>
      <c r="D5536" s="10" t="s">
        <v>93</v>
      </c>
      <c r="E5536" s="13" t="s">
        <v>75</v>
      </c>
      <c r="F5536" s="13" t="s">
        <v>75</v>
      </c>
      <c r="J5536" s="10" t="s">
        <v>160</v>
      </c>
    </row>
    <row r="5537">
      <c r="A5537" s="10" t="s">
        <v>1545</v>
      </c>
      <c r="B5537" s="19">
        <v>0.1405787037037037</v>
      </c>
      <c r="C5537" s="10" t="s">
        <v>70</v>
      </c>
      <c r="D5537" s="10" t="s">
        <v>93</v>
      </c>
      <c r="E5537" s="13">
        <v>13.0</v>
      </c>
      <c r="F5537" s="13">
        <v>6.0</v>
      </c>
      <c r="J5537" s="10" t="s">
        <v>421</v>
      </c>
    </row>
    <row r="5538">
      <c r="A5538" s="10" t="s">
        <v>1545</v>
      </c>
      <c r="B5538" s="19">
        <v>0.14077546296296295</v>
      </c>
      <c r="C5538" s="10" t="s">
        <v>70</v>
      </c>
      <c r="D5538" s="10" t="s">
        <v>91</v>
      </c>
      <c r="E5538" s="13">
        <v>10.0</v>
      </c>
      <c r="F5538" s="16"/>
      <c r="H5538" s="10" t="s">
        <v>1570</v>
      </c>
    </row>
    <row r="5539">
      <c r="A5539" s="10" t="s">
        <v>1545</v>
      </c>
      <c r="B5539" s="19">
        <v>0.1408449074074074</v>
      </c>
      <c r="C5539" s="10" t="s">
        <v>70</v>
      </c>
      <c r="D5539" s="10" t="s">
        <v>93</v>
      </c>
      <c r="E5539" s="13" t="s">
        <v>75</v>
      </c>
      <c r="F5539" s="13" t="s">
        <v>75</v>
      </c>
      <c r="J5539" s="10" t="s">
        <v>160</v>
      </c>
    </row>
    <row r="5540">
      <c r="A5540" s="10" t="s">
        <v>1545</v>
      </c>
      <c r="B5540" s="19">
        <v>0.1408449074074074</v>
      </c>
      <c r="C5540" s="10" t="s">
        <v>70</v>
      </c>
      <c r="D5540" s="10" t="s">
        <v>93</v>
      </c>
      <c r="E5540" s="13" t="s">
        <v>75</v>
      </c>
      <c r="F5540" s="13" t="s">
        <v>75</v>
      </c>
      <c r="J5540" s="10" t="s">
        <v>421</v>
      </c>
    </row>
    <row r="5541">
      <c r="A5541" s="10" t="s">
        <v>1545</v>
      </c>
      <c r="B5541" s="19">
        <v>0.14091435185185186</v>
      </c>
      <c r="C5541" s="10" t="s">
        <v>70</v>
      </c>
      <c r="D5541" s="10" t="s">
        <v>91</v>
      </c>
      <c r="E5541" s="13">
        <v>6.0</v>
      </c>
      <c r="F5541" s="16"/>
      <c r="H5541" s="10" t="s">
        <v>1571</v>
      </c>
      <c r="I5541" s="10">
        <v>1.0</v>
      </c>
    </row>
    <row r="5542">
      <c r="A5542" s="10" t="s">
        <v>1545</v>
      </c>
      <c r="B5542" s="19">
        <v>0.14186342592592593</v>
      </c>
      <c r="C5542" s="10" t="s">
        <v>66</v>
      </c>
      <c r="D5542" s="10" t="s">
        <v>89</v>
      </c>
      <c r="E5542" s="13">
        <v>24.0</v>
      </c>
      <c r="F5542" s="13">
        <v>17.0</v>
      </c>
      <c r="J5542" s="10" t="s">
        <v>171</v>
      </c>
    </row>
    <row r="5543">
      <c r="A5543" s="10" t="s">
        <v>1545</v>
      </c>
      <c r="B5543" s="19">
        <v>0.14189814814814813</v>
      </c>
      <c r="C5543" s="10" t="s">
        <v>66</v>
      </c>
      <c r="D5543" s="10" t="s">
        <v>89</v>
      </c>
      <c r="E5543" s="13">
        <v>14.0</v>
      </c>
      <c r="F5543" s="13">
        <v>7.0</v>
      </c>
      <c r="J5543" s="10" t="s">
        <v>171</v>
      </c>
    </row>
    <row r="5544">
      <c r="A5544" s="10" t="s">
        <v>1545</v>
      </c>
      <c r="B5544" s="19">
        <v>0.14202546296296295</v>
      </c>
      <c r="C5544" s="10" t="s">
        <v>66</v>
      </c>
      <c r="D5544" s="10" t="s">
        <v>91</v>
      </c>
      <c r="E5544" s="13">
        <v>10.0</v>
      </c>
      <c r="F5544" s="16"/>
      <c r="H5544" s="10" t="s">
        <v>1570</v>
      </c>
    </row>
    <row r="5545">
      <c r="A5545" s="10" t="s">
        <v>1545</v>
      </c>
      <c r="B5545" s="19">
        <v>0.14206018518518518</v>
      </c>
      <c r="C5545" s="10" t="s">
        <v>66</v>
      </c>
      <c r="D5545" s="10" t="s">
        <v>91</v>
      </c>
      <c r="E5545" s="13">
        <v>8.0</v>
      </c>
      <c r="F5545" s="16"/>
      <c r="H5545" s="10" t="s">
        <v>1567</v>
      </c>
    </row>
    <row r="5546">
      <c r="A5546" s="10" t="s">
        <v>1545</v>
      </c>
      <c r="B5546" s="19">
        <v>0.1422337962962963</v>
      </c>
      <c r="C5546" s="10" t="s">
        <v>66</v>
      </c>
      <c r="D5546" s="10" t="s">
        <v>93</v>
      </c>
      <c r="E5546" s="13">
        <v>16.0</v>
      </c>
      <c r="F5546" s="13">
        <v>8.0</v>
      </c>
      <c r="J5546" s="10" t="s">
        <v>110</v>
      </c>
    </row>
    <row r="5547">
      <c r="A5547" s="10" t="s">
        <v>1545</v>
      </c>
      <c r="B5547" s="19">
        <v>0.14234953703703704</v>
      </c>
      <c r="C5547" s="10" t="s">
        <v>66</v>
      </c>
      <c r="D5547" s="10" t="s">
        <v>91</v>
      </c>
      <c r="E5547" s="13">
        <v>6.0</v>
      </c>
      <c r="F5547" s="16"/>
      <c r="H5547" s="10" t="s">
        <v>1571</v>
      </c>
    </row>
    <row r="5548">
      <c r="A5548" s="10" t="s">
        <v>1545</v>
      </c>
      <c r="B5548" s="19">
        <v>0.1433449074074074</v>
      </c>
      <c r="C5548" s="10" t="s">
        <v>82</v>
      </c>
      <c r="D5548" s="10" t="s">
        <v>91</v>
      </c>
      <c r="E5548" s="13">
        <v>12.0</v>
      </c>
      <c r="F5548" s="16"/>
      <c r="H5548" s="10" t="s">
        <v>1569</v>
      </c>
      <c r="I5548" s="10">
        <v>0.5</v>
      </c>
      <c r="J5548" s="10" t="s">
        <v>653</v>
      </c>
    </row>
    <row r="5549">
      <c r="A5549" s="10" t="s">
        <v>1545</v>
      </c>
      <c r="B5549" s="19">
        <v>0.14341435185185186</v>
      </c>
      <c r="C5549" s="10" t="s">
        <v>69</v>
      </c>
      <c r="D5549" s="10" t="s">
        <v>91</v>
      </c>
      <c r="E5549" s="13">
        <v>22.0</v>
      </c>
      <c r="F5549" s="16"/>
      <c r="H5549" s="10" t="s">
        <v>1572</v>
      </c>
      <c r="I5549" s="10">
        <v>0.5</v>
      </c>
      <c r="J5549" s="10" t="s">
        <v>104</v>
      </c>
    </row>
    <row r="5550">
      <c r="A5550" s="10" t="s">
        <v>1545</v>
      </c>
      <c r="B5550" s="19">
        <v>0.14587962962962964</v>
      </c>
      <c r="C5550" s="10" t="s">
        <v>157</v>
      </c>
      <c r="D5550" s="10" t="s">
        <v>67</v>
      </c>
      <c r="E5550" s="13" t="s">
        <v>88</v>
      </c>
      <c r="F5550" s="13">
        <v>1.0</v>
      </c>
    </row>
    <row r="5551">
      <c r="A5551" s="10" t="s">
        <v>1545</v>
      </c>
      <c r="B5551" s="19">
        <v>0.14715277777777777</v>
      </c>
      <c r="C5551" s="10" t="s">
        <v>66</v>
      </c>
      <c r="D5551" s="10" t="s">
        <v>125</v>
      </c>
      <c r="E5551" s="13" t="s">
        <v>75</v>
      </c>
      <c r="F5551" s="13" t="s">
        <v>75</v>
      </c>
      <c r="J5551" s="10" t="s">
        <v>85</v>
      </c>
    </row>
    <row r="5552">
      <c r="A5552" s="10" t="s">
        <v>1545</v>
      </c>
      <c r="B5552" s="19">
        <v>0.14715277777777777</v>
      </c>
      <c r="C5552" s="10" t="s">
        <v>66</v>
      </c>
      <c r="D5552" s="10" t="s">
        <v>125</v>
      </c>
      <c r="E5552" s="13">
        <v>9.0</v>
      </c>
      <c r="F5552" s="13">
        <v>9.0</v>
      </c>
      <c r="J5552" s="10" t="s">
        <v>86</v>
      </c>
    </row>
    <row r="5553">
      <c r="A5553" s="10" t="s">
        <v>1545</v>
      </c>
      <c r="B5553" s="19">
        <v>0.14730324074074075</v>
      </c>
      <c r="C5553" s="10" t="s">
        <v>66</v>
      </c>
      <c r="D5553" s="10" t="s">
        <v>67</v>
      </c>
      <c r="E5553" s="13">
        <v>16.0</v>
      </c>
      <c r="F5553" s="13">
        <v>15.0</v>
      </c>
    </row>
    <row r="5554">
      <c r="A5554" s="10" t="s">
        <v>1545</v>
      </c>
      <c r="B5554" s="19">
        <v>0.14949074074074073</v>
      </c>
      <c r="C5554" s="10" t="s">
        <v>66</v>
      </c>
      <c r="D5554" s="10" t="s">
        <v>67</v>
      </c>
      <c r="E5554" s="13">
        <v>3.0</v>
      </c>
      <c r="F5554" s="13">
        <v>2.0</v>
      </c>
    </row>
    <row r="5555">
      <c r="A5555" s="10" t="s">
        <v>1545</v>
      </c>
      <c r="B5555" s="19">
        <v>0.15075231481481483</v>
      </c>
      <c r="C5555" s="10" t="s">
        <v>70</v>
      </c>
      <c r="D5555" s="10" t="s">
        <v>67</v>
      </c>
      <c r="E5555" s="13">
        <v>18.0</v>
      </c>
      <c r="F5555" s="13">
        <v>14.0</v>
      </c>
    </row>
    <row r="5556">
      <c r="A5556" s="10" t="s">
        <v>1545</v>
      </c>
      <c r="B5556" s="19">
        <v>0.15077546296296296</v>
      </c>
      <c r="C5556" s="10" t="s">
        <v>84</v>
      </c>
      <c r="D5556" s="10" t="s">
        <v>67</v>
      </c>
      <c r="E5556" s="13">
        <v>16.0</v>
      </c>
      <c r="F5556" s="13">
        <v>14.0</v>
      </c>
    </row>
    <row r="5557">
      <c r="A5557" s="10" t="s">
        <v>1573</v>
      </c>
      <c r="B5557" s="19">
        <v>0.008657407407407407</v>
      </c>
      <c r="C5557" s="10" t="s">
        <v>82</v>
      </c>
      <c r="D5557" s="10" t="s">
        <v>87</v>
      </c>
      <c r="E5557" s="13" t="s">
        <v>68</v>
      </c>
      <c r="F5557" s="13">
        <v>20.0</v>
      </c>
    </row>
    <row r="5558">
      <c r="A5558" s="10" t="s">
        <v>1573</v>
      </c>
      <c r="B5558" s="19">
        <v>0.0096875</v>
      </c>
      <c r="C5558" s="10" t="s">
        <v>70</v>
      </c>
      <c r="D5558" s="10" t="s">
        <v>87</v>
      </c>
      <c r="E5558" s="13">
        <v>22.0</v>
      </c>
      <c r="F5558" s="13">
        <v>18.0</v>
      </c>
    </row>
    <row r="5559">
      <c r="A5559" s="10" t="s">
        <v>1573</v>
      </c>
      <c r="B5559" s="19">
        <v>0.009699074074074074</v>
      </c>
      <c r="C5559" s="10" t="s">
        <v>74</v>
      </c>
      <c r="D5559" s="10" t="s">
        <v>87</v>
      </c>
      <c r="E5559" s="13">
        <v>22.0</v>
      </c>
      <c r="F5559" s="13">
        <v>18.0</v>
      </c>
    </row>
    <row r="5560">
      <c r="A5560" s="10" t="s">
        <v>1573</v>
      </c>
      <c r="B5560" s="19">
        <v>0.009988425925925927</v>
      </c>
      <c r="C5560" s="10" t="s">
        <v>66</v>
      </c>
      <c r="D5560" s="10" t="s">
        <v>87</v>
      </c>
      <c r="E5560" s="13">
        <v>12.0</v>
      </c>
      <c r="F5560" s="13">
        <v>12.0</v>
      </c>
    </row>
    <row r="5561">
      <c r="A5561" s="10" t="s">
        <v>1573</v>
      </c>
      <c r="B5561" s="19">
        <v>0.010011574074074074</v>
      </c>
      <c r="C5561" s="10" t="s">
        <v>69</v>
      </c>
      <c r="D5561" s="10" t="s">
        <v>87</v>
      </c>
      <c r="E5561" s="13">
        <v>11.0</v>
      </c>
      <c r="F5561" s="13">
        <v>7.0</v>
      </c>
    </row>
    <row r="5562">
      <c r="A5562" s="10" t="s">
        <v>1573</v>
      </c>
      <c r="B5562" s="19">
        <v>0.010011574074074074</v>
      </c>
      <c r="C5562" s="10" t="s">
        <v>964</v>
      </c>
      <c r="D5562" s="10" t="s">
        <v>87</v>
      </c>
      <c r="E5562" s="13">
        <v>11.0</v>
      </c>
      <c r="F5562" s="13">
        <v>11.0</v>
      </c>
    </row>
    <row r="5563">
      <c r="A5563" s="10" t="s">
        <v>1573</v>
      </c>
      <c r="B5563" s="19">
        <v>0.010092592592592592</v>
      </c>
      <c r="C5563" s="10" t="s">
        <v>84</v>
      </c>
      <c r="D5563" s="10" t="s">
        <v>87</v>
      </c>
      <c r="E5563" s="13">
        <v>7.0</v>
      </c>
      <c r="F5563" s="13">
        <v>5.0</v>
      </c>
    </row>
    <row r="5564">
      <c r="A5564" s="10" t="s">
        <v>1573</v>
      </c>
      <c r="B5564" s="19">
        <v>0.013275462962962963</v>
      </c>
      <c r="C5564" s="10" t="s">
        <v>70</v>
      </c>
      <c r="D5564" s="10" t="s">
        <v>93</v>
      </c>
      <c r="E5564" s="13" t="s">
        <v>88</v>
      </c>
      <c r="F5564" s="13">
        <v>1.0</v>
      </c>
      <c r="J5564" s="10" t="s">
        <v>148</v>
      </c>
    </row>
    <row r="5565">
      <c r="A5565" s="10" t="s">
        <v>1573</v>
      </c>
      <c r="B5565" s="19">
        <v>0.01355324074074074</v>
      </c>
      <c r="C5565" s="10" t="s">
        <v>74</v>
      </c>
      <c r="D5565" s="10" t="s">
        <v>93</v>
      </c>
      <c r="E5565" s="13">
        <v>26.0</v>
      </c>
      <c r="F5565" s="13">
        <v>18.0</v>
      </c>
      <c r="J5565" s="10" t="s">
        <v>1010</v>
      </c>
    </row>
    <row r="5566">
      <c r="A5566" s="10" t="s">
        <v>1573</v>
      </c>
      <c r="B5566" s="19">
        <v>0.013981481481481482</v>
      </c>
      <c r="C5566" s="10" t="s">
        <v>74</v>
      </c>
      <c r="D5566" s="10" t="s">
        <v>91</v>
      </c>
      <c r="E5566" s="13">
        <v>25.0</v>
      </c>
      <c r="F5566" s="16"/>
      <c r="H5566" s="10" t="s">
        <v>1574</v>
      </c>
    </row>
    <row r="5567">
      <c r="A5567" s="10" t="s">
        <v>1573</v>
      </c>
      <c r="B5567" s="19">
        <v>0.0146875</v>
      </c>
      <c r="C5567" s="10" t="s">
        <v>66</v>
      </c>
      <c r="D5567" s="10" t="s">
        <v>166</v>
      </c>
      <c r="E5567" s="13" t="s">
        <v>68</v>
      </c>
      <c r="F5567" s="13">
        <v>20.0</v>
      </c>
      <c r="J5567" s="10" t="s">
        <v>1575</v>
      </c>
    </row>
    <row r="5568">
      <c r="A5568" s="10" t="s">
        <v>1573</v>
      </c>
      <c r="B5568" s="19">
        <v>0.01480324074074074</v>
      </c>
      <c r="C5568" s="10" t="s">
        <v>84</v>
      </c>
      <c r="D5568" s="10" t="s">
        <v>166</v>
      </c>
      <c r="E5568" s="13">
        <v>13.0</v>
      </c>
      <c r="F5568" s="13" t="s">
        <v>75</v>
      </c>
      <c r="J5568" s="10" t="s">
        <v>1576</v>
      </c>
    </row>
    <row r="5569">
      <c r="A5569" s="10" t="s">
        <v>1573</v>
      </c>
      <c r="B5569" s="19">
        <v>0.014884259259259259</v>
      </c>
      <c r="C5569" s="10" t="s">
        <v>70</v>
      </c>
      <c r="D5569" s="10" t="s">
        <v>166</v>
      </c>
      <c r="E5569" s="13">
        <v>11.0</v>
      </c>
      <c r="F5569" s="13" t="s">
        <v>75</v>
      </c>
      <c r="J5569" s="10" t="s">
        <v>1576</v>
      </c>
    </row>
    <row r="5570">
      <c r="A5570" s="10" t="s">
        <v>1573</v>
      </c>
      <c r="B5570" s="19">
        <v>0.015046296296296295</v>
      </c>
      <c r="C5570" s="10" t="s">
        <v>82</v>
      </c>
      <c r="D5570" s="10" t="s">
        <v>166</v>
      </c>
      <c r="E5570" s="13">
        <v>15.0</v>
      </c>
      <c r="F5570" s="13">
        <v>9.0</v>
      </c>
      <c r="J5570" s="10" t="s">
        <v>1575</v>
      </c>
    </row>
    <row r="5571">
      <c r="A5571" s="10" t="s">
        <v>1573</v>
      </c>
      <c r="B5571" s="19">
        <v>0.015104166666666667</v>
      </c>
      <c r="C5571" s="10" t="s">
        <v>74</v>
      </c>
      <c r="D5571" s="10" t="s">
        <v>166</v>
      </c>
      <c r="E5571" s="13">
        <v>6.0</v>
      </c>
      <c r="F5571" s="13">
        <v>6.0</v>
      </c>
      <c r="J5571" s="10" t="s">
        <v>1575</v>
      </c>
    </row>
    <row r="5572">
      <c r="A5572" s="10" t="s">
        <v>1573</v>
      </c>
      <c r="B5572" s="19">
        <v>0.015289351851851853</v>
      </c>
      <c r="C5572" s="10" t="s">
        <v>69</v>
      </c>
      <c r="D5572" s="10" t="s">
        <v>166</v>
      </c>
      <c r="E5572" s="13" t="s">
        <v>88</v>
      </c>
      <c r="F5572" s="13">
        <v>1.0</v>
      </c>
      <c r="J5572" s="10" t="s">
        <v>1575</v>
      </c>
    </row>
    <row r="5573">
      <c r="A5573" s="10" t="s">
        <v>1573</v>
      </c>
      <c r="B5573" s="19">
        <v>0.015393518518518518</v>
      </c>
      <c r="C5573" s="10" t="s">
        <v>964</v>
      </c>
      <c r="D5573" s="10" t="s">
        <v>166</v>
      </c>
      <c r="E5573" s="13">
        <v>13.0</v>
      </c>
      <c r="F5573" s="13">
        <v>5.0</v>
      </c>
      <c r="J5573" s="10" t="s">
        <v>1575</v>
      </c>
    </row>
    <row r="5574">
      <c r="A5574" s="10" t="s">
        <v>1573</v>
      </c>
      <c r="B5574" s="19">
        <v>0.015925925925925927</v>
      </c>
      <c r="C5574" s="10" t="s">
        <v>66</v>
      </c>
      <c r="D5574" s="10" t="s">
        <v>89</v>
      </c>
      <c r="E5574" s="13">
        <v>12.0</v>
      </c>
      <c r="F5574" s="13">
        <v>5.0</v>
      </c>
      <c r="J5574" s="10" t="s">
        <v>171</v>
      </c>
    </row>
    <row r="5575">
      <c r="A5575" s="10" t="s">
        <v>1573</v>
      </c>
      <c r="B5575" s="19">
        <v>0.01597222222222222</v>
      </c>
      <c r="C5575" s="10" t="s">
        <v>66</v>
      </c>
      <c r="D5575" s="10" t="s">
        <v>89</v>
      </c>
      <c r="E5575" s="13">
        <v>15.0</v>
      </c>
      <c r="F5575" s="13">
        <v>8.0</v>
      </c>
      <c r="J5575" s="10" t="s">
        <v>171</v>
      </c>
    </row>
    <row r="5576">
      <c r="A5576" s="10" t="s">
        <v>1573</v>
      </c>
      <c r="B5576" s="19">
        <v>0.016122685185185184</v>
      </c>
      <c r="C5576" s="10" t="s">
        <v>66</v>
      </c>
      <c r="D5576" s="10" t="s">
        <v>91</v>
      </c>
      <c r="E5576" s="13">
        <v>10.0</v>
      </c>
      <c r="F5576" s="16"/>
      <c r="H5576" s="10" t="s">
        <v>1577</v>
      </c>
    </row>
    <row r="5577">
      <c r="A5577" s="10" t="s">
        <v>1573</v>
      </c>
      <c r="B5577" s="19">
        <v>0.01855324074074074</v>
      </c>
      <c r="C5577" s="10" t="s">
        <v>70</v>
      </c>
      <c r="D5577" s="10" t="s">
        <v>81</v>
      </c>
      <c r="E5577" s="13">
        <v>21.0</v>
      </c>
      <c r="F5577" s="13">
        <v>18.0</v>
      </c>
      <c r="J5577" s="10" t="s">
        <v>1578</v>
      </c>
    </row>
    <row r="5578">
      <c r="A5578" s="10" t="s">
        <v>1573</v>
      </c>
      <c r="B5578" s="19">
        <v>0.01855324074074074</v>
      </c>
      <c r="C5578" s="10" t="s">
        <v>70</v>
      </c>
      <c r="D5578" s="10" t="s">
        <v>76</v>
      </c>
      <c r="E5578" s="13">
        <v>4.0</v>
      </c>
      <c r="F5578" s="16"/>
      <c r="J5578" s="10" t="s">
        <v>1579</v>
      </c>
    </row>
    <row r="5579">
      <c r="A5579" s="10" t="s">
        <v>1573</v>
      </c>
      <c r="B5579" s="19">
        <v>0.019178240740740742</v>
      </c>
      <c r="C5579" s="10" t="s">
        <v>84</v>
      </c>
      <c r="D5579" s="10" t="s">
        <v>93</v>
      </c>
      <c r="E5579" s="13">
        <v>18.0</v>
      </c>
      <c r="F5579" s="13" t="s">
        <v>75</v>
      </c>
      <c r="J5579" s="10" t="s">
        <v>1580</v>
      </c>
    </row>
    <row r="5580">
      <c r="A5580" s="10" t="s">
        <v>1573</v>
      </c>
      <c r="B5580" s="19">
        <v>0.019247685185185184</v>
      </c>
      <c r="C5580" s="10" t="s">
        <v>84</v>
      </c>
      <c r="D5580" s="10" t="s">
        <v>93</v>
      </c>
      <c r="E5580" s="13">
        <v>19.0</v>
      </c>
      <c r="F5580" s="13" t="s">
        <v>75</v>
      </c>
      <c r="J5580" s="10" t="s">
        <v>1580</v>
      </c>
    </row>
    <row r="5581">
      <c r="A5581" s="10" t="s">
        <v>1573</v>
      </c>
      <c r="B5581" s="19">
        <v>0.019398148148148147</v>
      </c>
      <c r="C5581" s="10" t="s">
        <v>84</v>
      </c>
      <c r="D5581" s="10" t="s">
        <v>91</v>
      </c>
      <c r="E5581" s="13">
        <v>15.0</v>
      </c>
      <c r="F5581" s="16"/>
      <c r="H5581" s="10" t="s">
        <v>1581</v>
      </c>
    </row>
    <row r="5582">
      <c r="A5582" s="10" t="s">
        <v>1573</v>
      </c>
      <c r="B5582" s="19">
        <v>0.019560185185185184</v>
      </c>
      <c r="C5582" s="10" t="s">
        <v>84</v>
      </c>
      <c r="D5582" s="10" t="s">
        <v>91</v>
      </c>
      <c r="E5582" s="13">
        <v>10.0</v>
      </c>
      <c r="F5582" s="16"/>
      <c r="H5582" s="10" t="s">
        <v>1577</v>
      </c>
    </row>
    <row r="5583">
      <c r="A5583" s="10" t="s">
        <v>1573</v>
      </c>
      <c r="B5583" s="19">
        <v>0.01990740740740741</v>
      </c>
      <c r="C5583" s="10" t="s">
        <v>84</v>
      </c>
      <c r="D5583" s="10" t="s">
        <v>93</v>
      </c>
      <c r="E5583" s="13">
        <v>19.0</v>
      </c>
      <c r="F5583" s="13" t="s">
        <v>75</v>
      </c>
      <c r="J5583" s="10" t="s">
        <v>1582</v>
      </c>
    </row>
    <row r="5584">
      <c r="A5584" s="10" t="s">
        <v>1573</v>
      </c>
      <c r="B5584" s="19">
        <v>0.019930555555555556</v>
      </c>
      <c r="C5584" s="10" t="s">
        <v>84</v>
      </c>
      <c r="D5584" s="10" t="s">
        <v>93</v>
      </c>
      <c r="E5584" s="13">
        <v>26.0</v>
      </c>
      <c r="F5584" s="13">
        <v>19.0</v>
      </c>
      <c r="J5584" s="10" t="s">
        <v>1582</v>
      </c>
    </row>
    <row r="5585">
      <c r="A5585" s="10" t="s">
        <v>1573</v>
      </c>
      <c r="B5585" s="19">
        <v>0.020625</v>
      </c>
      <c r="C5585" s="10" t="s">
        <v>82</v>
      </c>
      <c r="D5585" s="10" t="s">
        <v>91</v>
      </c>
      <c r="E5585" s="13">
        <v>12.0</v>
      </c>
      <c r="F5585" s="16"/>
      <c r="H5585" s="10" t="s">
        <v>1583</v>
      </c>
      <c r="I5585" s="10">
        <v>1.0</v>
      </c>
      <c r="J5585" s="10" t="s">
        <v>1584</v>
      </c>
    </row>
    <row r="5586">
      <c r="A5586" s="10" t="s">
        <v>1573</v>
      </c>
      <c r="B5586" s="19">
        <v>0.021516203703703704</v>
      </c>
      <c r="C5586" s="10" t="s">
        <v>66</v>
      </c>
      <c r="D5586" s="10" t="s">
        <v>89</v>
      </c>
      <c r="E5586" s="13">
        <v>26.0</v>
      </c>
      <c r="F5586" s="13">
        <v>19.0</v>
      </c>
      <c r="J5586" s="10" t="s">
        <v>171</v>
      </c>
    </row>
    <row r="5587">
      <c r="A5587" s="10" t="s">
        <v>1573</v>
      </c>
      <c r="B5587" s="19">
        <v>0.021655092592592594</v>
      </c>
      <c r="C5587" s="10" t="s">
        <v>66</v>
      </c>
      <c r="D5587" s="10" t="s">
        <v>89</v>
      </c>
      <c r="E5587" s="13">
        <v>19.0</v>
      </c>
      <c r="F5587" s="13">
        <v>12.0</v>
      </c>
      <c r="J5587" s="10" t="s">
        <v>171</v>
      </c>
    </row>
    <row r="5588">
      <c r="A5588" s="10" t="s">
        <v>1573</v>
      </c>
      <c r="B5588" s="19">
        <v>0.021782407407407407</v>
      </c>
      <c r="C5588" s="10" t="s">
        <v>66</v>
      </c>
      <c r="D5588" s="10" t="s">
        <v>91</v>
      </c>
      <c r="E5588" s="13">
        <v>14.0</v>
      </c>
      <c r="F5588" s="16"/>
      <c r="H5588" s="10" t="s">
        <v>1585</v>
      </c>
    </row>
    <row r="5589">
      <c r="A5589" s="10" t="s">
        <v>1573</v>
      </c>
      <c r="B5589" s="19">
        <v>0.021828703703703704</v>
      </c>
      <c r="C5589" s="10" t="s">
        <v>66</v>
      </c>
      <c r="D5589" s="10" t="s">
        <v>91</v>
      </c>
      <c r="E5589" s="13">
        <v>13.0</v>
      </c>
      <c r="F5589" s="16"/>
      <c r="H5589" s="10" t="s">
        <v>1586</v>
      </c>
    </row>
    <row r="5590">
      <c r="A5590" s="10" t="s">
        <v>1573</v>
      </c>
      <c r="B5590" s="19">
        <v>0.02287037037037037</v>
      </c>
      <c r="C5590" s="10" t="s">
        <v>69</v>
      </c>
      <c r="D5590" s="10" t="s">
        <v>89</v>
      </c>
      <c r="E5590" s="13">
        <v>15.0</v>
      </c>
      <c r="F5590" s="13">
        <v>8.0</v>
      </c>
      <c r="J5590" s="10" t="s">
        <v>223</v>
      </c>
    </row>
    <row r="5591">
      <c r="A5591" s="10" t="s">
        <v>1573</v>
      </c>
      <c r="B5591" s="19">
        <v>0.023333333333333334</v>
      </c>
      <c r="C5591" s="10" t="s">
        <v>69</v>
      </c>
      <c r="D5591" s="10" t="s">
        <v>91</v>
      </c>
      <c r="E5591" s="13">
        <v>12.0</v>
      </c>
      <c r="F5591" s="16"/>
      <c r="H5591" s="10" t="s">
        <v>1587</v>
      </c>
      <c r="J5591" s="10" t="s">
        <v>263</v>
      </c>
    </row>
    <row r="5592">
      <c r="A5592" s="10" t="s">
        <v>1573</v>
      </c>
      <c r="B5592" s="19">
        <v>0.023668981481481482</v>
      </c>
      <c r="C5592" s="10" t="s">
        <v>964</v>
      </c>
      <c r="D5592" s="10" t="s">
        <v>120</v>
      </c>
      <c r="E5592" s="13">
        <v>6.0</v>
      </c>
      <c r="F5592" s="16"/>
      <c r="J5592" s="10" t="s">
        <v>1588</v>
      </c>
    </row>
    <row r="5593">
      <c r="A5593" s="10" t="s">
        <v>1573</v>
      </c>
      <c r="B5593" s="19">
        <v>0.02508101851851852</v>
      </c>
      <c r="C5593" s="10" t="s">
        <v>70</v>
      </c>
      <c r="D5593" s="10" t="s">
        <v>93</v>
      </c>
      <c r="E5593" s="13">
        <v>24.0</v>
      </c>
      <c r="F5593" s="13">
        <v>17.0</v>
      </c>
      <c r="J5593" s="10" t="s">
        <v>160</v>
      </c>
    </row>
    <row r="5594">
      <c r="A5594" s="10" t="s">
        <v>1573</v>
      </c>
      <c r="B5594" s="19">
        <v>0.02508101851851852</v>
      </c>
      <c r="C5594" s="10" t="s">
        <v>70</v>
      </c>
      <c r="D5594" s="10" t="s">
        <v>93</v>
      </c>
      <c r="E5594" s="13" t="s">
        <v>75</v>
      </c>
      <c r="F5594" s="13" t="s">
        <v>75</v>
      </c>
      <c r="J5594" s="10" t="s">
        <v>1589</v>
      </c>
    </row>
    <row r="5595">
      <c r="A5595" s="10" t="s">
        <v>1573</v>
      </c>
      <c r="B5595" s="19">
        <v>0.02528935185185185</v>
      </c>
      <c r="C5595" s="10" t="s">
        <v>70</v>
      </c>
      <c r="D5595" s="10" t="s">
        <v>91</v>
      </c>
      <c r="E5595" s="13">
        <v>6.0</v>
      </c>
      <c r="F5595" s="16"/>
      <c r="H5595" s="10" t="s">
        <v>1590</v>
      </c>
    </row>
    <row r="5596">
      <c r="A5596" s="10" t="s">
        <v>1573</v>
      </c>
      <c r="B5596" s="19">
        <v>0.025868055555555554</v>
      </c>
      <c r="C5596" s="10" t="s">
        <v>70</v>
      </c>
      <c r="D5596" s="10" t="s">
        <v>81</v>
      </c>
      <c r="E5596" s="13">
        <v>14.0</v>
      </c>
      <c r="F5596" s="13">
        <v>11.0</v>
      </c>
      <c r="J5596" s="10" t="s">
        <v>1578</v>
      </c>
    </row>
    <row r="5597">
      <c r="A5597" s="10" t="s">
        <v>1573</v>
      </c>
      <c r="B5597" s="19">
        <v>0.025868055555555554</v>
      </c>
      <c r="C5597" s="10" t="s">
        <v>70</v>
      </c>
      <c r="D5597" s="10" t="s">
        <v>76</v>
      </c>
      <c r="E5597" s="13">
        <v>3.0</v>
      </c>
      <c r="F5597" s="16"/>
      <c r="J5597" s="10" t="s">
        <v>1579</v>
      </c>
    </row>
    <row r="5598">
      <c r="A5598" s="10" t="s">
        <v>1573</v>
      </c>
      <c r="B5598" s="19">
        <v>0.02684027777777778</v>
      </c>
      <c r="C5598" s="10" t="s">
        <v>70</v>
      </c>
      <c r="D5598" s="10" t="s">
        <v>81</v>
      </c>
      <c r="E5598" s="13">
        <v>14.0</v>
      </c>
      <c r="F5598" s="13" t="s">
        <v>75</v>
      </c>
      <c r="J5598" s="10" t="s">
        <v>1591</v>
      </c>
    </row>
    <row r="5599">
      <c r="A5599" s="10" t="s">
        <v>1573</v>
      </c>
      <c r="B5599" s="19">
        <v>0.02741898148148148</v>
      </c>
      <c r="C5599" s="10" t="s">
        <v>84</v>
      </c>
      <c r="D5599" s="10" t="s">
        <v>93</v>
      </c>
      <c r="E5599" s="13">
        <v>18.0</v>
      </c>
      <c r="F5599" s="13" t="s">
        <v>75</v>
      </c>
      <c r="J5599" s="10" t="s">
        <v>1592</v>
      </c>
    </row>
    <row r="5600">
      <c r="A5600" s="10" t="s">
        <v>1573</v>
      </c>
      <c r="B5600" s="19">
        <v>0.02746527777777778</v>
      </c>
      <c r="C5600" s="10" t="s">
        <v>84</v>
      </c>
      <c r="D5600" s="10" t="s">
        <v>93</v>
      </c>
      <c r="E5600" s="13">
        <v>23.0</v>
      </c>
      <c r="F5600" s="13" t="s">
        <v>75</v>
      </c>
      <c r="J5600" s="10" t="s">
        <v>1592</v>
      </c>
    </row>
    <row r="5601">
      <c r="A5601" s="10" t="s">
        <v>1573</v>
      </c>
      <c r="B5601" s="19">
        <v>0.027777777777777776</v>
      </c>
      <c r="C5601" s="10" t="s">
        <v>84</v>
      </c>
      <c r="D5601" s="10" t="s">
        <v>91</v>
      </c>
      <c r="E5601" s="13">
        <v>34.0</v>
      </c>
      <c r="F5601" s="16"/>
      <c r="H5601" s="10" t="s">
        <v>1593</v>
      </c>
    </row>
    <row r="5602">
      <c r="A5602" s="10" t="s">
        <v>1573</v>
      </c>
      <c r="B5602" s="19">
        <v>0.02789351851851852</v>
      </c>
      <c r="C5602" s="10" t="s">
        <v>84</v>
      </c>
      <c r="D5602" s="10" t="s">
        <v>91</v>
      </c>
      <c r="E5602" s="13">
        <v>12.0</v>
      </c>
      <c r="F5602" s="16"/>
      <c r="H5602" s="10" t="s">
        <v>1594</v>
      </c>
    </row>
    <row r="5603">
      <c r="A5603" s="10" t="s">
        <v>1573</v>
      </c>
      <c r="B5603" s="19">
        <v>0.029247685185185186</v>
      </c>
      <c r="C5603" s="10" t="s">
        <v>74</v>
      </c>
      <c r="D5603" s="10" t="s">
        <v>91</v>
      </c>
      <c r="E5603" s="13">
        <v>3.0</v>
      </c>
      <c r="F5603" s="16"/>
      <c r="H5603" s="10" t="s">
        <v>1595</v>
      </c>
      <c r="J5603" s="10" t="s">
        <v>1596</v>
      </c>
    </row>
    <row r="5604">
      <c r="A5604" s="10" t="s">
        <v>1573</v>
      </c>
      <c r="B5604" s="19">
        <v>0.029768518518518517</v>
      </c>
      <c r="C5604" s="10" t="s">
        <v>74</v>
      </c>
      <c r="D5604" s="10" t="s">
        <v>93</v>
      </c>
      <c r="E5604" s="13">
        <v>16.0</v>
      </c>
      <c r="F5604" s="13">
        <v>8.0</v>
      </c>
      <c r="J5604" s="10" t="s">
        <v>1043</v>
      </c>
    </row>
    <row r="5605">
      <c r="A5605" s="10" t="s">
        <v>1573</v>
      </c>
      <c r="B5605" s="19">
        <v>0.029768518518518517</v>
      </c>
      <c r="C5605" s="10" t="s">
        <v>74</v>
      </c>
      <c r="D5605" s="10" t="s">
        <v>76</v>
      </c>
      <c r="E5605" s="13">
        <v>1.0</v>
      </c>
      <c r="F5605" s="16"/>
    </row>
    <row r="5606">
      <c r="A5606" s="10" t="s">
        <v>1573</v>
      </c>
      <c r="B5606" s="19">
        <v>0.029895833333333333</v>
      </c>
      <c r="C5606" s="10" t="s">
        <v>74</v>
      </c>
      <c r="D5606" s="10" t="s">
        <v>91</v>
      </c>
      <c r="E5606" s="13">
        <v>33.0</v>
      </c>
      <c r="F5606" s="16"/>
      <c r="H5606" s="10" t="s">
        <v>1597</v>
      </c>
      <c r="J5606" s="10" t="s">
        <v>491</v>
      </c>
    </row>
    <row r="5607">
      <c r="A5607" s="10" t="s">
        <v>1573</v>
      </c>
      <c r="B5607" s="19">
        <v>0.030439814814814815</v>
      </c>
      <c r="C5607" s="10" t="s">
        <v>74</v>
      </c>
      <c r="D5607" s="10" t="s">
        <v>93</v>
      </c>
      <c r="E5607" s="13">
        <v>26.0</v>
      </c>
      <c r="F5607" s="13">
        <v>18.0</v>
      </c>
      <c r="J5607" s="10" t="s">
        <v>1010</v>
      </c>
    </row>
    <row r="5608">
      <c r="A5608" s="10" t="s">
        <v>1573</v>
      </c>
      <c r="B5608" s="19">
        <v>0.03048611111111111</v>
      </c>
      <c r="C5608" s="10" t="s">
        <v>74</v>
      </c>
      <c r="D5608" s="10" t="s">
        <v>91</v>
      </c>
      <c r="E5608" s="13">
        <v>10.0</v>
      </c>
      <c r="F5608" s="16"/>
      <c r="H5608" s="10" t="s">
        <v>1598</v>
      </c>
    </row>
    <row r="5609">
      <c r="A5609" s="10" t="s">
        <v>1573</v>
      </c>
      <c r="B5609" s="19">
        <v>0.03144675925925926</v>
      </c>
      <c r="C5609" s="10" t="s">
        <v>70</v>
      </c>
      <c r="D5609" s="10" t="s">
        <v>93</v>
      </c>
      <c r="E5609" s="13">
        <v>23.0</v>
      </c>
      <c r="F5609" s="13">
        <v>16.0</v>
      </c>
      <c r="J5609" s="10" t="s">
        <v>160</v>
      </c>
    </row>
    <row r="5610">
      <c r="A5610" s="10" t="s">
        <v>1573</v>
      </c>
      <c r="B5610" s="19">
        <v>0.03144675925925926</v>
      </c>
      <c r="C5610" s="10" t="s">
        <v>70</v>
      </c>
      <c r="D5610" s="10" t="s">
        <v>93</v>
      </c>
      <c r="E5610" s="13" t="s">
        <v>88</v>
      </c>
      <c r="F5610" s="13">
        <v>1.0</v>
      </c>
      <c r="J5610" s="10" t="s">
        <v>421</v>
      </c>
    </row>
    <row r="5611">
      <c r="A5611" s="10" t="s">
        <v>1573</v>
      </c>
      <c r="B5611" s="19">
        <v>0.031956018518518516</v>
      </c>
      <c r="C5611" s="10" t="s">
        <v>70</v>
      </c>
      <c r="D5611" s="10" t="s">
        <v>93</v>
      </c>
      <c r="E5611" s="13" t="s">
        <v>75</v>
      </c>
      <c r="F5611" s="13" t="s">
        <v>75</v>
      </c>
      <c r="J5611" s="10" t="s">
        <v>160</v>
      </c>
    </row>
    <row r="5612">
      <c r="A5612" s="10" t="s">
        <v>1573</v>
      </c>
      <c r="B5612" s="19">
        <v>0.031956018518518516</v>
      </c>
      <c r="C5612" s="10" t="s">
        <v>70</v>
      </c>
      <c r="D5612" s="10" t="s">
        <v>93</v>
      </c>
      <c r="E5612" s="13">
        <v>18.0</v>
      </c>
      <c r="F5612" s="13">
        <v>11.0</v>
      </c>
      <c r="J5612" s="10" t="s">
        <v>421</v>
      </c>
    </row>
    <row r="5613">
      <c r="A5613" s="10" t="s">
        <v>1573</v>
      </c>
      <c r="B5613" s="19">
        <v>0.031956018518518516</v>
      </c>
      <c r="C5613" s="10" t="s">
        <v>70</v>
      </c>
      <c r="D5613" s="10" t="s">
        <v>76</v>
      </c>
      <c r="E5613" s="13">
        <v>1.0</v>
      </c>
      <c r="F5613" s="16"/>
      <c r="J5613" s="10" t="s">
        <v>1579</v>
      </c>
    </row>
    <row r="5614">
      <c r="A5614" s="10" t="s">
        <v>1573</v>
      </c>
      <c r="B5614" s="19">
        <v>0.03203703703703704</v>
      </c>
      <c r="C5614" s="10" t="s">
        <v>70</v>
      </c>
      <c r="D5614" s="10" t="s">
        <v>91</v>
      </c>
      <c r="E5614" s="13">
        <v>9.0</v>
      </c>
      <c r="F5614" s="16"/>
      <c r="H5614" s="10" t="s">
        <v>1599</v>
      </c>
    </row>
    <row r="5615">
      <c r="A5615" s="10" t="s">
        <v>1573</v>
      </c>
      <c r="B5615" s="19">
        <v>0.03309027777777778</v>
      </c>
      <c r="C5615" s="10" t="s">
        <v>82</v>
      </c>
      <c r="D5615" s="10" t="s">
        <v>91</v>
      </c>
      <c r="E5615" s="13">
        <v>22.0</v>
      </c>
      <c r="F5615" s="16"/>
      <c r="H5615" s="10" t="s">
        <v>1600</v>
      </c>
      <c r="J5615" s="10" t="s">
        <v>1601</v>
      </c>
    </row>
    <row r="5616">
      <c r="A5616" s="10" t="s">
        <v>1573</v>
      </c>
      <c r="B5616" s="19">
        <v>0.03521990740740741</v>
      </c>
      <c r="C5616" s="10" t="s">
        <v>70</v>
      </c>
      <c r="D5616" s="10" t="s">
        <v>93</v>
      </c>
      <c r="E5616" s="13" t="s">
        <v>88</v>
      </c>
      <c r="F5616" s="13">
        <v>1.0</v>
      </c>
      <c r="J5616" s="10" t="s">
        <v>1602</v>
      </c>
    </row>
    <row r="5617">
      <c r="A5617" s="10" t="s">
        <v>1573</v>
      </c>
      <c r="B5617" s="19">
        <v>0.03521990740740741</v>
      </c>
      <c r="C5617" s="10" t="s">
        <v>70</v>
      </c>
      <c r="D5617" s="10" t="s">
        <v>93</v>
      </c>
      <c r="E5617" s="13" t="s">
        <v>68</v>
      </c>
      <c r="F5617" s="13">
        <v>20.0</v>
      </c>
      <c r="G5617" s="10" t="s">
        <v>137</v>
      </c>
      <c r="J5617" s="10" t="s">
        <v>160</v>
      </c>
    </row>
    <row r="5618">
      <c r="A5618" s="10" t="s">
        <v>1573</v>
      </c>
      <c r="B5618" s="19">
        <v>0.036458333333333336</v>
      </c>
      <c r="C5618" s="10" t="s">
        <v>66</v>
      </c>
      <c r="D5618" s="10" t="s">
        <v>93</v>
      </c>
      <c r="E5618" s="13" t="s">
        <v>75</v>
      </c>
      <c r="F5618" s="13" t="s">
        <v>75</v>
      </c>
      <c r="J5618" s="10" t="s">
        <v>1603</v>
      </c>
    </row>
    <row r="5619">
      <c r="A5619" s="10" t="s">
        <v>1573</v>
      </c>
      <c r="B5619" s="19">
        <v>0.036458333333333336</v>
      </c>
      <c r="C5619" s="10" t="s">
        <v>66</v>
      </c>
      <c r="D5619" s="10" t="s">
        <v>93</v>
      </c>
      <c r="E5619" s="13" t="s">
        <v>75</v>
      </c>
      <c r="F5619" s="13" t="s">
        <v>75</v>
      </c>
      <c r="J5619" s="10" t="s">
        <v>85</v>
      </c>
    </row>
    <row r="5620">
      <c r="A5620" s="10" t="s">
        <v>1573</v>
      </c>
      <c r="B5620" s="19">
        <v>0.036550925925925924</v>
      </c>
      <c r="C5620" s="10" t="s">
        <v>66</v>
      </c>
      <c r="D5620" s="10" t="s">
        <v>93</v>
      </c>
      <c r="E5620" s="13" t="s">
        <v>75</v>
      </c>
      <c r="F5620" s="13" t="s">
        <v>75</v>
      </c>
      <c r="J5620" s="10" t="s">
        <v>85</v>
      </c>
    </row>
    <row r="5621">
      <c r="A5621" s="10" t="s">
        <v>1573</v>
      </c>
      <c r="B5621" s="19">
        <v>0.036550925925925924</v>
      </c>
      <c r="C5621" s="10" t="s">
        <v>66</v>
      </c>
      <c r="D5621" s="10" t="s">
        <v>93</v>
      </c>
      <c r="E5621" s="13">
        <v>20.0</v>
      </c>
      <c r="F5621" s="13" t="s">
        <v>75</v>
      </c>
      <c r="J5621" s="10" t="s">
        <v>1603</v>
      </c>
    </row>
    <row r="5622">
      <c r="A5622" s="10" t="s">
        <v>1573</v>
      </c>
      <c r="B5622" s="19">
        <v>0.03665509259259259</v>
      </c>
      <c r="C5622" s="10" t="s">
        <v>66</v>
      </c>
      <c r="D5622" s="10" t="s">
        <v>91</v>
      </c>
      <c r="E5622" s="13">
        <v>11.0</v>
      </c>
      <c r="F5622" s="16"/>
      <c r="H5622" s="10" t="s">
        <v>1604</v>
      </c>
    </row>
    <row r="5623">
      <c r="A5623" s="10" t="s">
        <v>1573</v>
      </c>
      <c r="B5623" s="19">
        <v>0.03667824074074074</v>
      </c>
      <c r="C5623" s="10" t="s">
        <v>66</v>
      </c>
      <c r="D5623" s="10" t="s">
        <v>91</v>
      </c>
      <c r="E5623" s="13">
        <v>7.0</v>
      </c>
      <c r="F5623" s="16"/>
      <c r="H5623" s="10" t="s">
        <v>1605</v>
      </c>
    </row>
    <row r="5624">
      <c r="A5624" s="10" t="s">
        <v>1573</v>
      </c>
      <c r="B5624" s="19">
        <v>0.03847222222222222</v>
      </c>
      <c r="C5624" s="10" t="s">
        <v>69</v>
      </c>
      <c r="D5624" s="10" t="s">
        <v>91</v>
      </c>
      <c r="E5624" s="13">
        <v>12.0</v>
      </c>
      <c r="F5624" s="16"/>
      <c r="H5624" s="10" t="s">
        <v>1606</v>
      </c>
      <c r="J5624" s="10" t="s">
        <v>104</v>
      </c>
    </row>
    <row r="5625">
      <c r="A5625" s="10" t="s">
        <v>1573</v>
      </c>
      <c r="B5625" s="19">
        <v>0.03961805555555555</v>
      </c>
      <c r="C5625" s="10" t="s">
        <v>964</v>
      </c>
      <c r="D5625" s="10" t="s">
        <v>91</v>
      </c>
      <c r="E5625" s="13">
        <v>14.0</v>
      </c>
      <c r="F5625" s="16"/>
      <c r="H5625" s="10" t="s">
        <v>1607</v>
      </c>
      <c r="J5625" s="10" t="s">
        <v>1608</v>
      </c>
    </row>
    <row r="5626">
      <c r="A5626" s="10" t="s">
        <v>1573</v>
      </c>
      <c r="B5626" s="19">
        <v>0.042199074074074076</v>
      </c>
      <c r="C5626" s="10" t="s">
        <v>84</v>
      </c>
      <c r="D5626" s="10" t="s">
        <v>81</v>
      </c>
      <c r="E5626" s="13">
        <v>24.0</v>
      </c>
      <c r="F5626" s="13">
        <v>19.0</v>
      </c>
      <c r="J5626" s="10" t="s">
        <v>1578</v>
      </c>
    </row>
    <row r="5627">
      <c r="A5627" s="10" t="s">
        <v>1573</v>
      </c>
      <c r="B5627" s="19">
        <v>0.042199074074074076</v>
      </c>
      <c r="C5627" s="10" t="s">
        <v>84</v>
      </c>
      <c r="D5627" s="10" t="s">
        <v>76</v>
      </c>
      <c r="E5627" s="13">
        <v>2.0</v>
      </c>
      <c r="F5627" s="16"/>
      <c r="J5627" s="10" t="s">
        <v>1579</v>
      </c>
    </row>
    <row r="5628">
      <c r="A5628" s="10" t="s">
        <v>1573</v>
      </c>
      <c r="B5628" s="19">
        <v>0.04262731481481481</v>
      </c>
      <c r="C5628" s="10" t="s">
        <v>84</v>
      </c>
      <c r="D5628" s="10" t="s">
        <v>93</v>
      </c>
      <c r="E5628" s="13">
        <v>12.0</v>
      </c>
      <c r="F5628" s="13">
        <v>5.0</v>
      </c>
      <c r="J5628" s="10" t="s">
        <v>564</v>
      </c>
    </row>
    <row r="5629">
      <c r="A5629" s="10" t="s">
        <v>1573</v>
      </c>
      <c r="B5629" s="19">
        <v>0.04262731481481481</v>
      </c>
      <c r="C5629" s="10" t="s">
        <v>84</v>
      </c>
      <c r="D5629" s="10" t="s">
        <v>76</v>
      </c>
      <c r="E5629" s="13">
        <v>4.0</v>
      </c>
      <c r="F5629" s="16"/>
      <c r="J5629" s="10" t="s">
        <v>1579</v>
      </c>
    </row>
    <row r="5630">
      <c r="A5630" s="10" t="s">
        <v>1573</v>
      </c>
      <c r="B5630" s="19">
        <v>0.04275462962962963</v>
      </c>
      <c r="C5630" s="10" t="s">
        <v>84</v>
      </c>
      <c r="D5630" s="10" t="s">
        <v>93</v>
      </c>
      <c r="E5630" s="13">
        <v>11.0</v>
      </c>
      <c r="F5630" s="13">
        <v>4.0</v>
      </c>
      <c r="J5630" s="10" t="s">
        <v>564</v>
      </c>
    </row>
    <row r="5631">
      <c r="A5631" s="10" t="s">
        <v>1573</v>
      </c>
      <c r="B5631" s="19">
        <v>0.04275462962962963</v>
      </c>
      <c r="C5631" s="10" t="s">
        <v>84</v>
      </c>
      <c r="D5631" s="10" t="s">
        <v>76</v>
      </c>
      <c r="E5631" s="13">
        <v>4.0</v>
      </c>
      <c r="F5631" s="16"/>
      <c r="J5631" s="10" t="s">
        <v>1579</v>
      </c>
    </row>
    <row r="5632">
      <c r="A5632" s="10" t="s">
        <v>1573</v>
      </c>
      <c r="B5632" s="19">
        <v>0.04296296296296296</v>
      </c>
      <c r="C5632" s="10" t="s">
        <v>84</v>
      </c>
      <c r="D5632" s="10" t="s">
        <v>91</v>
      </c>
      <c r="E5632" s="13">
        <v>17.0</v>
      </c>
      <c r="F5632" s="16"/>
      <c r="H5632" s="10" t="s">
        <v>1609</v>
      </c>
      <c r="I5632" s="10">
        <v>1.0</v>
      </c>
      <c r="J5632" s="10" t="s">
        <v>119</v>
      </c>
    </row>
    <row r="5633">
      <c r="A5633" s="10" t="s">
        <v>1573</v>
      </c>
      <c r="B5633" s="19">
        <v>0.04434027777777778</v>
      </c>
      <c r="C5633" s="10" t="s">
        <v>70</v>
      </c>
      <c r="D5633" s="10" t="s">
        <v>93</v>
      </c>
      <c r="E5633" s="13">
        <v>22.0</v>
      </c>
      <c r="F5633" s="13">
        <v>15.0</v>
      </c>
      <c r="J5633" s="10" t="s">
        <v>99</v>
      </c>
    </row>
    <row r="5634">
      <c r="A5634" s="10" t="s">
        <v>1573</v>
      </c>
      <c r="B5634" s="19">
        <v>0.04434027777777778</v>
      </c>
      <c r="C5634" s="10" t="s">
        <v>70</v>
      </c>
      <c r="D5634" s="10" t="s">
        <v>76</v>
      </c>
      <c r="E5634" s="13">
        <v>3.0</v>
      </c>
      <c r="F5634" s="16"/>
      <c r="J5634" s="10" t="s">
        <v>1579</v>
      </c>
    </row>
    <row r="5635">
      <c r="A5635" s="10" t="s">
        <v>1573</v>
      </c>
      <c r="B5635" s="19">
        <v>0.04452546296296296</v>
      </c>
      <c r="C5635" s="10" t="s">
        <v>70</v>
      </c>
      <c r="D5635" s="10" t="s">
        <v>91</v>
      </c>
      <c r="E5635" s="13">
        <v>9.0</v>
      </c>
      <c r="F5635" s="16"/>
      <c r="H5635" s="10" t="s">
        <v>1610</v>
      </c>
    </row>
    <row r="5636">
      <c r="A5636" s="10" t="s">
        <v>1573</v>
      </c>
      <c r="B5636" s="19">
        <v>0.04501157407407407</v>
      </c>
      <c r="C5636" s="10" t="s">
        <v>70</v>
      </c>
      <c r="D5636" s="10" t="s">
        <v>93</v>
      </c>
      <c r="E5636" s="13" t="s">
        <v>68</v>
      </c>
      <c r="F5636" s="13">
        <v>20.0</v>
      </c>
      <c r="G5636" s="10" t="s">
        <v>137</v>
      </c>
      <c r="J5636" s="10" t="s">
        <v>99</v>
      </c>
    </row>
    <row r="5637">
      <c r="A5637" s="10" t="s">
        <v>1573</v>
      </c>
      <c r="B5637" s="19">
        <v>0.04525462962962963</v>
      </c>
      <c r="C5637" s="10" t="s">
        <v>70</v>
      </c>
      <c r="D5637" s="10" t="s">
        <v>91</v>
      </c>
      <c r="E5637" s="13">
        <v>6.0</v>
      </c>
      <c r="F5637" s="16"/>
      <c r="H5637" s="10" t="s">
        <v>1611</v>
      </c>
    </row>
    <row r="5638">
      <c r="A5638" s="10" t="s">
        <v>1573</v>
      </c>
      <c r="B5638" s="19">
        <v>0.04567129629629629</v>
      </c>
      <c r="C5638" s="10" t="s">
        <v>70</v>
      </c>
      <c r="D5638" s="10" t="s">
        <v>93</v>
      </c>
      <c r="E5638" s="13">
        <v>13.0</v>
      </c>
      <c r="F5638" s="13">
        <v>6.0</v>
      </c>
      <c r="J5638" s="10" t="s">
        <v>99</v>
      </c>
    </row>
    <row r="5639">
      <c r="A5639" s="10" t="s">
        <v>1573</v>
      </c>
      <c r="B5639" s="19">
        <v>0.04567129629629629</v>
      </c>
      <c r="C5639" s="10" t="s">
        <v>70</v>
      </c>
      <c r="D5639" s="10" t="s">
        <v>76</v>
      </c>
      <c r="E5639" s="13">
        <v>3.0</v>
      </c>
      <c r="F5639" s="16"/>
      <c r="J5639" s="10" t="s">
        <v>1579</v>
      </c>
    </row>
    <row r="5640">
      <c r="A5640" s="10" t="s">
        <v>1573</v>
      </c>
      <c r="B5640" s="19">
        <v>0.04577546296296296</v>
      </c>
      <c r="C5640" s="10" t="s">
        <v>70</v>
      </c>
      <c r="D5640" s="10" t="s">
        <v>91</v>
      </c>
      <c r="E5640" s="13">
        <v>10.0</v>
      </c>
      <c r="F5640" s="16"/>
    </row>
    <row r="5641">
      <c r="A5641" s="10" t="s">
        <v>1573</v>
      </c>
      <c r="B5641" s="19">
        <v>0.04594907407407407</v>
      </c>
      <c r="C5641" s="10" t="s">
        <v>70</v>
      </c>
      <c r="D5641" s="10" t="s">
        <v>93</v>
      </c>
      <c r="E5641" s="13">
        <v>13.0</v>
      </c>
      <c r="F5641" s="13">
        <v>6.0</v>
      </c>
      <c r="J5641" s="10" t="s">
        <v>99</v>
      </c>
    </row>
    <row r="5642">
      <c r="A5642" s="10" t="s">
        <v>1573</v>
      </c>
      <c r="B5642" s="19">
        <v>0.04594907407407407</v>
      </c>
      <c r="C5642" s="10" t="s">
        <v>70</v>
      </c>
      <c r="D5642" s="10" t="s">
        <v>76</v>
      </c>
      <c r="E5642" s="13">
        <v>4.0</v>
      </c>
      <c r="F5642" s="16"/>
      <c r="J5642" s="10" t="s">
        <v>1579</v>
      </c>
    </row>
    <row r="5643">
      <c r="A5643" s="10" t="s">
        <v>1573</v>
      </c>
      <c r="B5643" s="19">
        <v>0.04608796296296296</v>
      </c>
      <c r="C5643" s="10" t="s">
        <v>70</v>
      </c>
      <c r="D5643" s="10" t="s">
        <v>91</v>
      </c>
      <c r="E5643" s="13">
        <v>6.0</v>
      </c>
      <c r="F5643" s="16"/>
      <c r="H5643" s="10" t="s">
        <v>1611</v>
      </c>
    </row>
    <row r="5644">
      <c r="A5644" s="10" t="s">
        <v>1573</v>
      </c>
      <c r="B5644" s="19">
        <v>0.04645833333333333</v>
      </c>
      <c r="C5644" s="10" t="s">
        <v>74</v>
      </c>
      <c r="D5644" s="10" t="s">
        <v>93</v>
      </c>
      <c r="E5644" s="13">
        <v>25.0</v>
      </c>
      <c r="F5644" s="13">
        <v>17.0</v>
      </c>
      <c r="J5644" s="10" t="s">
        <v>1612</v>
      </c>
    </row>
    <row r="5645">
      <c r="A5645" s="10" t="s">
        <v>1573</v>
      </c>
      <c r="B5645" s="19">
        <v>0.04645833333333333</v>
      </c>
      <c r="C5645" s="10" t="s">
        <v>74</v>
      </c>
      <c r="D5645" s="10" t="s">
        <v>93</v>
      </c>
      <c r="E5645" s="13">
        <v>20.0</v>
      </c>
      <c r="F5645" s="13">
        <v>12.0</v>
      </c>
      <c r="J5645" s="10" t="s">
        <v>85</v>
      </c>
    </row>
    <row r="5646">
      <c r="A5646" s="10" t="s">
        <v>1573</v>
      </c>
      <c r="B5646" s="19">
        <v>0.046469907407407404</v>
      </c>
      <c r="C5646" s="10" t="s">
        <v>74</v>
      </c>
      <c r="D5646" s="10" t="s">
        <v>93</v>
      </c>
      <c r="E5646" s="13">
        <v>25.0</v>
      </c>
      <c r="F5646" s="13">
        <v>17.0</v>
      </c>
      <c r="J5646" s="10" t="s">
        <v>1612</v>
      </c>
    </row>
    <row r="5647">
      <c r="A5647" s="10" t="s">
        <v>1573</v>
      </c>
      <c r="B5647" s="19">
        <v>0.046469907407407404</v>
      </c>
      <c r="C5647" s="10" t="s">
        <v>74</v>
      </c>
      <c r="D5647" s="10" t="s">
        <v>93</v>
      </c>
      <c r="E5647" s="13">
        <v>20.0</v>
      </c>
      <c r="F5647" s="13">
        <v>12.0</v>
      </c>
      <c r="J5647" s="10" t="s">
        <v>85</v>
      </c>
    </row>
    <row r="5648">
      <c r="A5648" s="10" t="s">
        <v>1573</v>
      </c>
      <c r="B5648" s="19">
        <v>0.046481481481481485</v>
      </c>
      <c r="C5648" s="10" t="s">
        <v>74</v>
      </c>
      <c r="D5648" s="10" t="s">
        <v>93</v>
      </c>
      <c r="E5648" s="13">
        <v>11.0</v>
      </c>
      <c r="F5648" s="13">
        <v>3.0</v>
      </c>
      <c r="J5648" s="10" t="s">
        <v>1612</v>
      </c>
    </row>
    <row r="5649">
      <c r="A5649" s="10" t="s">
        <v>1573</v>
      </c>
      <c r="B5649" s="19">
        <v>0.046481481481481485</v>
      </c>
      <c r="C5649" s="10" t="s">
        <v>74</v>
      </c>
      <c r="D5649" s="10" t="s">
        <v>93</v>
      </c>
      <c r="E5649" s="13" t="s">
        <v>75</v>
      </c>
      <c r="F5649" s="13" t="s">
        <v>75</v>
      </c>
      <c r="J5649" s="10" t="s">
        <v>85</v>
      </c>
    </row>
    <row r="5650">
      <c r="A5650" s="10" t="s">
        <v>1573</v>
      </c>
      <c r="B5650" s="19">
        <v>0.04681712962962963</v>
      </c>
      <c r="C5650" s="10" t="s">
        <v>74</v>
      </c>
      <c r="D5650" s="10" t="s">
        <v>93</v>
      </c>
      <c r="E5650" s="13" t="s">
        <v>75</v>
      </c>
      <c r="F5650" s="13" t="s">
        <v>75</v>
      </c>
      <c r="J5650" s="10" t="s">
        <v>85</v>
      </c>
    </row>
    <row r="5651">
      <c r="A5651" s="10" t="s">
        <v>1573</v>
      </c>
      <c r="B5651" s="19">
        <v>0.04681712962962963</v>
      </c>
      <c r="C5651" s="10" t="s">
        <v>74</v>
      </c>
      <c r="D5651" s="10" t="s">
        <v>93</v>
      </c>
      <c r="E5651" s="13">
        <v>22.0</v>
      </c>
      <c r="F5651" s="13">
        <v>14.0</v>
      </c>
      <c r="J5651" s="10" t="s">
        <v>1298</v>
      </c>
    </row>
    <row r="5652">
      <c r="A5652" s="10" t="s">
        <v>1573</v>
      </c>
      <c r="B5652" s="19">
        <v>0.04685185185185185</v>
      </c>
      <c r="C5652" s="10" t="s">
        <v>74</v>
      </c>
      <c r="D5652" s="10" t="s">
        <v>93</v>
      </c>
      <c r="E5652" s="13" t="s">
        <v>75</v>
      </c>
      <c r="F5652" s="13" t="s">
        <v>75</v>
      </c>
      <c r="J5652" s="10" t="s">
        <v>85</v>
      </c>
    </row>
    <row r="5653">
      <c r="A5653" s="10" t="s">
        <v>1573</v>
      </c>
      <c r="B5653" s="19">
        <v>0.04685185185185185</v>
      </c>
      <c r="C5653" s="10" t="s">
        <v>74</v>
      </c>
      <c r="D5653" s="10" t="s">
        <v>93</v>
      </c>
      <c r="E5653" s="13">
        <v>26.0</v>
      </c>
      <c r="F5653" s="13">
        <v>18.0</v>
      </c>
      <c r="J5653" s="10" t="s">
        <v>1300</v>
      </c>
    </row>
    <row r="5654">
      <c r="A5654" s="10" t="s">
        <v>1573</v>
      </c>
      <c r="B5654" s="19">
        <v>0.046875</v>
      </c>
      <c r="C5654" s="10" t="s">
        <v>74</v>
      </c>
      <c r="D5654" s="10" t="s">
        <v>93</v>
      </c>
      <c r="E5654" s="13" t="s">
        <v>75</v>
      </c>
      <c r="F5654" s="13" t="s">
        <v>75</v>
      </c>
      <c r="J5654" s="10" t="s">
        <v>85</v>
      </c>
    </row>
    <row r="5655">
      <c r="A5655" s="10" t="s">
        <v>1573</v>
      </c>
      <c r="B5655" s="19">
        <v>0.046875</v>
      </c>
      <c r="C5655" s="10" t="s">
        <v>74</v>
      </c>
      <c r="D5655" s="10" t="s">
        <v>93</v>
      </c>
      <c r="E5655" s="13">
        <v>25.0</v>
      </c>
      <c r="F5655" s="13">
        <v>17.0</v>
      </c>
      <c r="J5655" s="10" t="s">
        <v>1300</v>
      </c>
    </row>
    <row r="5656">
      <c r="A5656" s="10" t="s">
        <v>1573</v>
      </c>
      <c r="B5656" s="19">
        <v>0.047094907407407405</v>
      </c>
      <c r="C5656" s="10" t="s">
        <v>74</v>
      </c>
      <c r="D5656" s="10" t="s">
        <v>91</v>
      </c>
      <c r="E5656" s="13">
        <v>22.0</v>
      </c>
      <c r="F5656" s="16"/>
      <c r="H5656" s="10" t="s">
        <v>1613</v>
      </c>
      <c r="I5656" s="10">
        <v>1.0</v>
      </c>
      <c r="J5656" s="10" t="s">
        <v>119</v>
      </c>
    </row>
    <row r="5657">
      <c r="A5657" s="10" t="s">
        <v>1573</v>
      </c>
      <c r="B5657" s="19">
        <v>0.04797453703703704</v>
      </c>
      <c r="C5657" s="10" t="s">
        <v>74</v>
      </c>
      <c r="D5657" s="10" t="s">
        <v>91</v>
      </c>
      <c r="E5657" s="13">
        <v>7.0</v>
      </c>
      <c r="F5657" s="16"/>
      <c r="H5657" s="10" t="s">
        <v>1614</v>
      </c>
    </row>
    <row r="5658">
      <c r="A5658" s="10" t="s">
        <v>1573</v>
      </c>
      <c r="B5658" s="19">
        <v>0.04797453703703704</v>
      </c>
      <c r="C5658" s="10" t="s">
        <v>74</v>
      </c>
      <c r="D5658" s="10" t="s">
        <v>91</v>
      </c>
      <c r="E5658" s="13">
        <v>7.0</v>
      </c>
      <c r="F5658" s="16"/>
      <c r="H5658" s="10" t="s">
        <v>1614</v>
      </c>
    </row>
    <row r="5659">
      <c r="A5659" s="10" t="s">
        <v>1573</v>
      </c>
      <c r="B5659" s="19">
        <v>0.04809027777777778</v>
      </c>
      <c r="C5659" s="10" t="s">
        <v>74</v>
      </c>
      <c r="D5659" s="10" t="s">
        <v>91</v>
      </c>
      <c r="E5659" s="13">
        <v>5.0</v>
      </c>
      <c r="F5659" s="16"/>
      <c r="H5659" s="10" t="s">
        <v>1615</v>
      </c>
      <c r="J5659" s="10" t="s">
        <v>1596</v>
      </c>
    </row>
    <row r="5660">
      <c r="A5660" s="10" t="s">
        <v>1573</v>
      </c>
      <c r="B5660" s="19">
        <v>0.048622685185185185</v>
      </c>
      <c r="C5660" s="10" t="s">
        <v>82</v>
      </c>
      <c r="D5660" s="10" t="s">
        <v>91</v>
      </c>
      <c r="E5660" s="13">
        <v>15.0</v>
      </c>
      <c r="F5660" s="16"/>
      <c r="H5660" s="10" t="s">
        <v>1616</v>
      </c>
      <c r="J5660" s="10" t="s">
        <v>1617</v>
      </c>
    </row>
    <row r="5661">
      <c r="A5661" s="10" t="s">
        <v>1573</v>
      </c>
      <c r="B5661" s="19">
        <v>0.049699074074074076</v>
      </c>
      <c r="C5661" s="10" t="s">
        <v>66</v>
      </c>
      <c r="D5661" s="10" t="s">
        <v>91</v>
      </c>
      <c r="E5661" s="13">
        <v>20.0</v>
      </c>
      <c r="F5661" s="16"/>
      <c r="H5661" s="10" t="s">
        <v>1618</v>
      </c>
      <c r="J5661" s="10" t="s">
        <v>1419</v>
      </c>
    </row>
    <row r="5662">
      <c r="A5662" s="10" t="s">
        <v>1573</v>
      </c>
      <c r="B5662" s="19">
        <v>0.05005787037037037</v>
      </c>
      <c r="C5662" s="10" t="s">
        <v>66</v>
      </c>
      <c r="D5662" s="10" t="s">
        <v>91</v>
      </c>
      <c r="E5662" s="13">
        <v>6.0</v>
      </c>
      <c r="F5662" s="16"/>
      <c r="J5662" s="10" t="s">
        <v>274</v>
      </c>
    </row>
    <row r="5663">
      <c r="A5663" s="10" t="s">
        <v>1573</v>
      </c>
      <c r="B5663" s="19">
        <v>0.050555555555555555</v>
      </c>
      <c r="C5663" s="10" t="s">
        <v>69</v>
      </c>
      <c r="D5663" s="10" t="s">
        <v>89</v>
      </c>
      <c r="E5663" s="13" t="s">
        <v>75</v>
      </c>
      <c r="F5663" s="13" t="s">
        <v>75</v>
      </c>
      <c r="J5663" s="10" t="s">
        <v>85</v>
      </c>
    </row>
    <row r="5664">
      <c r="A5664" s="10" t="s">
        <v>1573</v>
      </c>
      <c r="B5664" s="19">
        <v>0.050555555555555555</v>
      </c>
      <c r="C5664" s="10" t="s">
        <v>69</v>
      </c>
      <c r="D5664" s="10" t="s">
        <v>89</v>
      </c>
      <c r="E5664" s="13">
        <v>17.0</v>
      </c>
      <c r="F5664" s="13">
        <v>10.0</v>
      </c>
      <c r="J5664" s="10" t="s">
        <v>241</v>
      </c>
    </row>
    <row r="5665">
      <c r="A5665" s="10" t="s">
        <v>1573</v>
      </c>
      <c r="B5665" s="19">
        <v>0.050659722222222224</v>
      </c>
      <c r="C5665" s="10" t="s">
        <v>69</v>
      </c>
      <c r="D5665" s="10" t="s">
        <v>91</v>
      </c>
      <c r="E5665" s="13">
        <v>12.0</v>
      </c>
      <c r="F5665" s="16"/>
      <c r="H5665" s="10" t="s">
        <v>1619</v>
      </c>
      <c r="I5665" s="10">
        <v>1.0</v>
      </c>
      <c r="J5665" s="10" t="s">
        <v>119</v>
      </c>
    </row>
    <row r="5666">
      <c r="A5666" s="10" t="s">
        <v>1573</v>
      </c>
      <c r="B5666" s="19">
        <v>0.0515625</v>
      </c>
      <c r="C5666" s="10" t="s">
        <v>69</v>
      </c>
      <c r="D5666" s="10" t="s">
        <v>89</v>
      </c>
      <c r="E5666" s="13">
        <v>20.0</v>
      </c>
      <c r="F5666" s="13">
        <v>13.0</v>
      </c>
      <c r="J5666" s="10" t="s">
        <v>1498</v>
      </c>
    </row>
    <row r="5667">
      <c r="A5667" s="10" t="s">
        <v>1573</v>
      </c>
      <c r="B5667" s="19">
        <v>0.0515625</v>
      </c>
      <c r="C5667" s="10" t="s">
        <v>69</v>
      </c>
      <c r="D5667" s="10" t="s">
        <v>76</v>
      </c>
      <c r="E5667" s="13">
        <v>4.0</v>
      </c>
      <c r="F5667" s="16"/>
      <c r="J5667" s="10" t="s">
        <v>1579</v>
      </c>
    </row>
    <row r="5668">
      <c r="A5668" s="10" t="s">
        <v>1573</v>
      </c>
      <c r="B5668" s="19">
        <v>0.05185185185185185</v>
      </c>
      <c r="C5668" s="10" t="s">
        <v>69</v>
      </c>
      <c r="D5668" s="10" t="s">
        <v>91</v>
      </c>
      <c r="E5668" s="13">
        <v>14.0</v>
      </c>
      <c r="F5668" s="16"/>
      <c r="H5668" s="10" t="s">
        <v>1620</v>
      </c>
    </row>
    <row r="5669">
      <c r="A5669" s="10" t="s">
        <v>1573</v>
      </c>
      <c r="B5669" s="19">
        <v>0.052523148148148145</v>
      </c>
      <c r="C5669" s="10" t="s">
        <v>964</v>
      </c>
      <c r="D5669" s="10" t="s">
        <v>81</v>
      </c>
      <c r="E5669" s="13">
        <v>9.0</v>
      </c>
      <c r="F5669" s="13">
        <v>3.0</v>
      </c>
      <c r="J5669" s="10" t="s">
        <v>1621</v>
      </c>
    </row>
    <row r="5670">
      <c r="A5670" s="10" t="s">
        <v>1573</v>
      </c>
      <c r="B5670" s="19">
        <v>0.05292824074074074</v>
      </c>
      <c r="C5670" s="10" t="s">
        <v>964</v>
      </c>
      <c r="D5670" s="10" t="s">
        <v>91</v>
      </c>
      <c r="E5670" s="13">
        <v>7.0</v>
      </c>
      <c r="F5670" s="16"/>
      <c r="H5670" s="10" t="s">
        <v>1622</v>
      </c>
      <c r="J5670" s="10" t="s">
        <v>263</v>
      </c>
    </row>
    <row r="5671">
      <c r="A5671" s="10" t="s">
        <v>1573</v>
      </c>
      <c r="B5671" s="19">
        <v>0.05390046296296296</v>
      </c>
      <c r="C5671" s="10" t="s">
        <v>82</v>
      </c>
      <c r="D5671" s="10" t="s">
        <v>81</v>
      </c>
      <c r="E5671" s="13">
        <v>13.0</v>
      </c>
      <c r="F5671" s="13">
        <v>8.0</v>
      </c>
      <c r="J5671" s="10" t="s">
        <v>1623</v>
      </c>
    </row>
    <row r="5672">
      <c r="A5672" s="10" t="s">
        <v>1573</v>
      </c>
      <c r="B5672" s="19">
        <v>0.05578703703703704</v>
      </c>
      <c r="C5672" s="10" t="s">
        <v>70</v>
      </c>
      <c r="D5672" s="10" t="s">
        <v>93</v>
      </c>
      <c r="E5672" s="13">
        <v>21.0</v>
      </c>
      <c r="F5672" s="13">
        <v>14.0</v>
      </c>
      <c r="J5672" s="10" t="s">
        <v>160</v>
      </c>
    </row>
    <row r="5673">
      <c r="A5673" s="10" t="s">
        <v>1573</v>
      </c>
      <c r="B5673" s="19">
        <v>0.05578703703703704</v>
      </c>
      <c r="C5673" s="10" t="s">
        <v>70</v>
      </c>
      <c r="D5673" s="10" t="s">
        <v>93</v>
      </c>
      <c r="E5673" s="13">
        <v>18.0</v>
      </c>
      <c r="F5673" s="13">
        <v>11.0</v>
      </c>
      <c r="J5673" s="10" t="s">
        <v>1568</v>
      </c>
    </row>
    <row r="5674">
      <c r="A5674" s="10" t="s">
        <v>1573</v>
      </c>
      <c r="B5674" s="19">
        <v>0.05578703703703704</v>
      </c>
      <c r="C5674" s="10" t="s">
        <v>70</v>
      </c>
      <c r="D5674" s="10" t="s">
        <v>76</v>
      </c>
      <c r="E5674" s="13">
        <v>2.0</v>
      </c>
      <c r="F5674" s="16"/>
      <c r="J5674" s="10" t="s">
        <v>1579</v>
      </c>
    </row>
    <row r="5675">
      <c r="A5675" s="10" t="s">
        <v>1573</v>
      </c>
      <c r="B5675" s="19">
        <v>0.05616898148148148</v>
      </c>
      <c r="C5675" s="10" t="s">
        <v>70</v>
      </c>
      <c r="D5675" s="10" t="s">
        <v>91</v>
      </c>
      <c r="E5675" s="13">
        <v>7.0</v>
      </c>
      <c r="F5675" s="16"/>
      <c r="H5675" s="10" t="s">
        <v>1624</v>
      </c>
    </row>
    <row r="5676">
      <c r="A5676" s="10" t="s">
        <v>1573</v>
      </c>
      <c r="B5676" s="19">
        <v>0.056296296296296296</v>
      </c>
      <c r="C5676" s="10" t="s">
        <v>70</v>
      </c>
      <c r="D5676" s="10" t="s">
        <v>93</v>
      </c>
      <c r="E5676" s="13" t="s">
        <v>75</v>
      </c>
      <c r="F5676" s="13" t="s">
        <v>75</v>
      </c>
      <c r="J5676" s="10" t="s">
        <v>160</v>
      </c>
    </row>
    <row r="5677">
      <c r="A5677" s="10" t="s">
        <v>1573</v>
      </c>
      <c r="B5677" s="19">
        <v>0.056296296296296296</v>
      </c>
      <c r="C5677" s="10" t="s">
        <v>70</v>
      </c>
      <c r="D5677" s="10" t="s">
        <v>93</v>
      </c>
      <c r="E5677" s="13">
        <v>9.0</v>
      </c>
      <c r="F5677" s="13">
        <v>2.0</v>
      </c>
      <c r="J5677" s="10" t="s">
        <v>1568</v>
      </c>
    </row>
    <row r="5678">
      <c r="A5678" s="10" t="s">
        <v>1573</v>
      </c>
      <c r="B5678" s="19">
        <v>0.05641203703703704</v>
      </c>
      <c r="C5678" s="10" t="s">
        <v>70</v>
      </c>
      <c r="D5678" s="10" t="s">
        <v>93</v>
      </c>
      <c r="E5678" s="13" t="s">
        <v>75</v>
      </c>
      <c r="F5678" s="13" t="s">
        <v>75</v>
      </c>
      <c r="J5678" s="10" t="s">
        <v>160</v>
      </c>
    </row>
    <row r="5679">
      <c r="A5679" s="10" t="s">
        <v>1573</v>
      </c>
      <c r="B5679" s="19">
        <v>0.05641203703703704</v>
      </c>
      <c r="C5679" s="10" t="s">
        <v>70</v>
      </c>
      <c r="D5679" s="10" t="s">
        <v>93</v>
      </c>
      <c r="E5679" s="13">
        <v>14.0</v>
      </c>
      <c r="F5679" s="13" t="s">
        <v>75</v>
      </c>
      <c r="J5679" s="10" t="s">
        <v>1625</v>
      </c>
    </row>
    <row r="5680">
      <c r="A5680" s="10" t="s">
        <v>1573</v>
      </c>
      <c r="B5680" s="19">
        <v>0.056886574074074076</v>
      </c>
      <c r="C5680" s="10" t="s">
        <v>74</v>
      </c>
      <c r="D5680" s="10" t="s">
        <v>93</v>
      </c>
      <c r="E5680" s="13" t="s">
        <v>68</v>
      </c>
      <c r="F5680" s="13">
        <v>20.0</v>
      </c>
      <c r="G5680" s="10" t="s">
        <v>137</v>
      </c>
      <c r="J5680" s="10" t="s">
        <v>1043</v>
      </c>
    </row>
    <row r="5681">
      <c r="A5681" s="10" t="s">
        <v>1573</v>
      </c>
      <c r="B5681" s="19">
        <v>0.05699074074074074</v>
      </c>
      <c r="C5681" s="10" t="s">
        <v>74</v>
      </c>
      <c r="D5681" s="10" t="s">
        <v>91</v>
      </c>
      <c r="E5681" s="13">
        <v>23.0</v>
      </c>
      <c r="F5681" s="16"/>
      <c r="H5681" s="10" t="s">
        <v>1626</v>
      </c>
      <c r="I5681" s="10">
        <v>1.0</v>
      </c>
      <c r="J5681" s="10" t="s">
        <v>119</v>
      </c>
    </row>
    <row r="5682">
      <c r="A5682" s="10" t="s">
        <v>1573</v>
      </c>
      <c r="B5682" s="19">
        <v>0.05931712962962963</v>
      </c>
      <c r="C5682" s="10" t="s">
        <v>964</v>
      </c>
      <c r="D5682" s="10" t="s">
        <v>130</v>
      </c>
      <c r="E5682" s="13">
        <v>13.0</v>
      </c>
      <c r="F5682" s="13">
        <v>14.0</v>
      </c>
    </row>
    <row r="5683">
      <c r="A5683" s="10" t="s">
        <v>1573</v>
      </c>
      <c r="B5683" s="19">
        <v>0.05997685185185185</v>
      </c>
      <c r="C5683" s="10" t="s">
        <v>964</v>
      </c>
      <c r="D5683" s="10" t="s">
        <v>127</v>
      </c>
      <c r="E5683" s="13">
        <v>15.0</v>
      </c>
      <c r="F5683" s="13">
        <v>12.0</v>
      </c>
    </row>
    <row r="5684">
      <c r="A5684" s="10" t="s">
        <v>1573</v>
      </c>
      <c r="B5684" s="19">
        <v>0.06112268518518518</v>
      </c>
      <c r="C5684" s="10" t="s">
        <v>70</v>
      </c>
      <c r="D5684" s="10" t="s">
        <v>155</v>
      </c>
      <c r="E5684" s="13">
        <v>44.0</v>
      </c>
      <c r="F5684" s="16"/>
      <c r="J5684" s="10" t="s">
        <v>1627</v>
      </c>
    </row>
    <row r="5685">
      <c r="A5685" s="10" t="s">
        <v>1573</v>
      </c>
      <c r="B5685" s="19">
        <v>0.06112268518518518</v>
      </c>
      <c r="C5685" s="10" t="s">
        <v>82</v>
      </c>
      <c r="D5685" s="10" t="s">
        <v>155</v>
      </c>
      <c r="E5685" s="13">
        <v>23.0</v>
      </c>
      <c r="F5685" s="16"/>
      <c r="J5685" s="10" t="s">
        <v>1628</v>
      </c>
    </row>
    <row r="5686">
      <c r="A5686" s="10" t="s">
        <v>1573</v>
      </c>
      <c r="B5686" s="19">
        <v>0.06112268518518518</v>
      </c>
      <c r="C5686" s="10" t="s">
        <v>964</v>
      </c>
      <c r="D5686" s="10" t="s">
        <v>155</v>
      </c>
      <c r="E5686" s="13" t="s">
        <v>75</v>
      </c>
      <c r="F5686" s="13" t="s">
        <v>75</v>
      </c>
      <c r="J5686" s="10" t="s">
        <v>1432</v>
      </c>
    </row>
    <row r="5687">
      <c r="A5687" s="10" t="s">
        <v>1573</v>
      </c>
      <c r="B5687" s="19">
        <v>0.06112268518518518</v>
      </c>
      <c r="C5687" s="10" t="s">
        <v>84</v>
      </c>
      <c r="D5687" s="10" t="s">
        <v>155</v>
      </c>
      <c r="E5687" s="13">
        <v>15.0</v>
      </c>
      <c r="F5687" s="16"/>
      <c r="J5687" s="10" t="s">
        <v>1629</v>
      </c>
    </row>
    <row r="5688">
      <c r="A5688" s="10" t="s">
        <v>1573</v>
      </c>
      <c r="B5688" s="19">
        <v>0.061273148148148146</v>
      </c>
      <c r="C5688" s="10" t="s">
        <v>74</v>
      </c>
      <c r="D5688" s="10" t="s">
        <v>67</v>
      </c>
      <c r="E5688" s="13">
        <v>4.0</v>
      </c>
      <c r="F5688" s="13">
        <v>4.0</v>
      </c>
    </row>
    <row r="5689">
      <c r="A5689" s="10" t="s">
        <v>1573</v>
      </c>
      <c r="B5689" s="19">
        <v>0.06131944444444445</v>
      </c>
      <c r="C5689" s="10" t="s">
        <v>74</v>
      </c>
      <c r="D5689" s="10" t="s">
        <v>83</v>
      </c>
      <c r="E5689" s="13">
        <v>13.0</v>
      </c>
      <c r="F5689" s="13">
        <v>4.0</v>
      </c>
    </row>
    <row r="5690">
      <c r="A5690" s="10" t="s">
        <v>1573</v>
      </c>
      <c r="B5690" s="19">
        <v>0.06263888888888888</v>
      </c>
      <c r="C5690" s="10" t="s">
        <v>69</v>
      </c>
      <c r="D5690" s="10" t="s">
        <v>83</v>
      </c>
      <c r="E5690" s="13">
        <v>4.0</v>
      </c>
      <c r="F5690" s="13">
        <v>3.0</v>
      </c>
    </row>
    <row r="5691">
      <c r="A5691" s="10" t="s">
        <v>1573</v>
      </c>
      <c r="B5691" s="19">
        <v>0.06493055555555556</v>
      </c>
      <c r="C5691" s="10" t="s">
        <v>66</v>
      </c>
      <c r="D5691" s="10" t="s">
        <v>83</v>
      </c>
      <c r="E5691" s="13">
        <v>11.0</v>
      </c>
      <c r="F5691" s="13">
        <v>6.0</v>
      </c>
    </row>
    <row r="5692">
      <c r="A5692" s="10" t="s">
        <v>1573</v>
      </c>
      <c r="B5692" s="19">
        <v>0.0678125</v>
      </c>
      <c r="C5692" s="10" t="s">
        <v>74</v>
      </c>
      <c r="D5692" s="10" t="s">
        <v>67</v>
      </c>
      <c r="E5692" s="13">
        <v>18.0</v>
      </c>
      <c r="F5692" s="13">
        <v>18.0</v>
      </c>
    </row>
    <row r="5693">
      <c r="A5693" s="10" t="s">
        <v>1573</v>
      </c>
      <c r="B5693" s="19">
        <v>0.07064814814814815</v>
      </c>
      <c r="C5693" s="10" t="s">
        <v>964</v>
      </c>
      <c r="D5693" s="10" t="s">
        <v>67</v>
      </c>
      <c r="E5693" s="13">
        <v>10.0</v>
      </c>
      <c r="F5693" s="13">
        <v>2.0</v>
      </c>
    </row>
    <row r="5694">
      <c r="A5694" s="10" t="s">
        <v>1573</v>
      </c>
      <c r="B5694" s="19">
        <v>0.07127314814814815</v>
      </c>
      <c r="C5694" s="10" t="s">
        <v>82</v>
      </c>
      <c r="D5694" s="10" t="s">
        <v>83</v>
      </c>
      <c r="E5694" s="13">
        <v>27.0</v>
      </c>
      <c r="F5694" s="13">
        <v>19.0</v>
      </c>
    </row>
    <row r="5695">
      <c r="A5695" s="10" t="s">
        <v>1573</v>
      </c>
      <c r="B5695" s="19">
        <v>0.07431712962962964</v>
      </c>
      <c r="C5695" s="10" t="s">
        <v>74</v>
      </c>
      <c r="D5695" s="10" t="s">
        <v>83</v>
      </c>
      <c r="E5695" s="13">
        <v>25.0</v>
      </c>
      <c r="F5695" s="13">
        <v>16.0</v>
      </c>
    </row>
    <row r="5696">
      <c r="A5696" s="10" t="s">
        <v>1573</v>
      </c>
      <c r="B5696" s="19">
        <v>0.07431712962962964</v>
      </c>
      <c r="C5696" s="10" t="s">
        <v>69</v>
      </c>
      <c r="D5696" s="10" t="s">
        <v>83</v>
      </c>
      <c r="E5696" s="13">
        <v>11.0</v>
      </c>
      <c r="F5696" s="13">
        <v>10.0</v>
      </c>
    </row>
    <row r="5697">
      <c r="A5697" s="10" t="s">
        <v>1573</v>
      </c>
      <c r="B5697" s="19">
        <v>0.07575231481481481</v>
      </c>
      <c r="C5697" s="10" t="s">
        <v>70</v>
      </c>
      <c r="D5697" s="10" t="s">
        <v>83</v>
      </c>
      <c r="E5697" s="13">
        <v>23.0</v>
      </c>
      <c r="F5697" s="13">
        <v>18.0</v>
      </c>
    </row>
    <row r="5698">
      <c r="A5698" s="10" t="s">
        <v>1573</v>
      </c>
      <c r="B5698" s="19">
        <v>0.07643518518518519</v>
      </c>
      <c r="C5698" s="10" t="s">
        <v>66</v>
      </c>
      <c r="D5698" s="10" t="s">
        <v>128</v>
      </c>
      <c r="E5698" s="13" t="s">
        <v>68</v>
      </c>
      <c r="F5698" s="13">
        <v>20.0</v>
      </c>
    </row>
    <row r="5699">
      <c r="A5699" s="10" t="s">
        <v>1573</v>
      </c>
      <c r="B5699" s="19">
        <v>0.07652777777777778</v>
      </c>
      <c r="C5699" s="10" t="s">
        <v>69</v>
      </c>
      <c r="D5699" s="10" t="s">
        <v>128</v>
      </c>
      <c r="E5699" s="13">
        <v>16.0</v>
      </c>
      <c r="F5699" s="13">
        <v>9.0</v>
      </c>
    </row>
    <row r="5700">
      <c r="A5700" s="10" t="s">
        <v>1573</v>
      </c>
      <c r="B5700" s="19">
        <v>0.08662037037037038</v>
      </c>
      <c r="C5700" s="10" t="s">
        <v>69</v>
      </c>
      <c r="D5700" s="10" t="s">
        <v>100</v>
      </c>
      <c r="E5700" s="13" t="s">
        <v>88</v>
      </c>
      <c r="F5700" s="13">
        <v>1.0</v>
      </c>
      <c r="H5700" s="10" t="s">
        <v>1630</v>
      </c>
      <c r="J5700" s="10" t="s">
        <v>1631</v>
      </c>
    </row>
    <row r="5701">
      <c r="A5701" s="10" t="s">
        <v>1573</v>
      </c>
      <c r="B5701" s="19">
        <v>0.08662037037037038</v>
      </c>
      <c r="C5701" s="10" t="s">
        <v>70</v>
      </c>
      <c r="D5701" s="10" t="s">
        <v>100</v>
      </c>
      <c r="E5701" s="13">
        <v>21.0</v>
      </c>
      <c r="F5701" s="13">
        <v>14.0</v>
      </c>
      <c r="H5701" s="10" t="s">
        <v>1632</v>
      </c>
      <c r="J5701" s="10" t="s">
        <v>1631</v>
      </c>
    </row>
    <row r="5702">
      <c r="A5702" s="10" t="s">
        <v>1573</v>
      </c>
      <c r="B5702" s="19">
        <v>0.08662037037037038</v>
      </c>
      <c r="C5702" s="10" t="s">
        <v>66</v>
      </c>
      <c r="D5702" s="10" t="s">
        <v>100</v>
      </c>
      <c r="E5702" s="13">
        <v>7.0</v>
      </c>
      <c r="F5702" s="13">
        <v>7.0</v>
      </c>
      <c r="H5702" s="10" t="s">
        <v>1633</v>
      </c>
      <c r="J5702" s="10" t="s">
        <v>1631</v>
      </c>
    </row>
    <row r="5703">
      <c r="A5703" s="10" t="s">
        <v>1573</v>
      </c>
      <c r="B5703" s="19">
        <v>0.09376157407407408</v>
      </c>
      <c r="C5703" s="10" t="s">
        <v>70</v>
      </c>
      <c r="D5703" s="10" t="s">
        <v>67</v>
      </c>
      <c r="E5703" s="13" t="s">
        <v>75</v>
      </c>
      <c r="F5703" s="13" t="s">
        <v>75</v>
      </c>
      <c r="J5703" s="10" t="s">
        <v>85</v>
      </c>
    </row>
    <row r="5704">
      <c r="A5704" s="10" t="s">
        <v>1573</v>
      </c>
      <c r="B5704" s="19">
        <v>0.09376157407407408</v>
      </c>
      <c r="C5704" s="10" t="s">
        <v>70</v>
      </c>
      <c r="D5704" s="10" t="s">
        <v>67</v>
      </c>
      <c r="E5704" s="13">
        <v>21.0</v>
      </c>
      <c r="F5704" s="13">
        <v>18.0</v>
      </c>
      <c r="J5704" s="10" t="s">
        <v>86</v>
      </c>
    </row>
    <row r="5705">
      <c r="A5705" s="10" t="s">
        <v>1573</v>
      </c>
      <c r="B5705" s="19">
        <v>0.09866898148148148</v>
      </c>
      <c r="C5705" s="10" t="s">
        <v>74</v>
      </c>
      <c r="D5705" s="10" t="s">
        <v>87</v>
      </c>
      <c r="E5705" s="13">
        <v>20.0</v>
      </c>
      <c r="F5705" s="13">
        <v>16.0</v>
      </c>
    </row>
    <row r="5706">
      <c r="A5706" s="10" t="s">
        <v>1573</v>
      </c>
      <c r="B5706" s="19">
        <v>0.09872685185185186</v>
      </c>
      <c r="C5706" s="10" t="s">
        <v>964</v>
      </c>
      <c r="D5706" s="10" t="s">
        <v>87</v>
      </c>
      <c r="E5706" s="13">
        <v>17.0</v>
      </c>
      <c r="F5706" s="13">
        <v>16.0</v>
      </c>
    </row>
    <row r="5707">
      <c r="A5707" s="10" t="s">
        <v>1573</v>
      </c>
      <c r="B5707" s="19">
        <v>0.09876157407407407</v>
      </c>
      <c r="C5707" s="10" t="s">
        <v>82</v>
      </c>
      <c r="D5707" s="10" t="s">
        <v>87</v>
      </c>
      <c r="E5707" s="13">
        <v>15.0</v>
      </c>
      <c r="F5707" s="13">
        <v>14.0</v>
      </c>
    </row>
    <row r="5708">
      <c r="A5708" s="10" t="s">
        <v>1573</v>
      </c>
      <c r="B5708" s="19">
        <v>0.09894675925925926</v>
      </c>
      <c r="C5708" s="10" t="s">
        <v>70</v>
      </c>
      <c r="D5708" s="10" t="s">
        <v>87</v>
      </c>
      <c r="E5708" s="13">
        <v>14.0</v>
      </c>
      <c r="F5708" s="13">
        <v>10.0</v>
      </c>
    </row>
    <row r="5709">
      <c r="A5709" s="10" t="s">
        <v>1573</v>
      </c>
      <c r="B5709" s="19">
        <v>0.09894675925925926</v>
      </c>
      <c r="C5709" s="10" t="s">
        <v>66</v>
      </c>
      <c r="D5709" s="10" t="s">
        <v>87</v>
      </c>
      <c r="E5709" s="13">
        <v>14.0</v>
      </c>
      <c r="F5709" s="13">
        <v>14.0</v>
      </c>
    </row>
    <row r="5710">
      <c r="A5710" s="10" t="s">
        <v>1573</v>
      </c>
      <c r="B5710" s="19">
        <v>0.09896990740740741</v>
      </c>
      <c r="C5710" s="10" t="s">
        <v>69</v>
      </c>
      <c r="D5710" s="10" t="s">
        <v>87</v>
      </c>
      <c r="E5710" s="13">
        <v>12.0</v>
      </c>
      <c r="F5710" s="13">
        <v>8.0</v>
      </c>
    </row>
    <row r="5711">
      <c r="A5711" s="10" t="s">
        <v>1573</v>
      </c>
      <c r="B5711" s="19">
        <v>0.08537037037037037</v>
      </c>
      <c r="C5711" s="10" t="s">
        <v>84</v>
      </c>
      <c r="D5711" s="10" t="s">
        <v>87</v>
      </c>
      <c r="E5711" s="13">
        <v>5.0</v>
      </c>
      <c r="F5711" s="13">
        <v>3.0</v>
      </c>
    </row>
    <row r="5712">
      <c r="A5712" s="10" t="s">
        <v>1573</v>
      </c>
      <c r="B5712" s="19">
        <v>0.10172453703703704</v>
      </c>
      <c r="C5712" s="10" t="s">
        <v>66</v>
      </c>
      <c r="D5712" s="10" t="s">
        <v>154</v>
      </c>
      <c r="E5712" s="13">
        <v>3.0</v>
      </c>
      <c r="F5712" s="13">
        <v>5.0</v>
      </c>
    </row>
    <row r="5713">
      <c r="A5713" s="10" t="s">
        <v>1573</v>
      </c>
      <c r="B5713" s="19">
        <v>0.10380787037037037</v>
      </c>
      <c r="C5713" s="10" t="s">
        <v>964</v>
      </c>
      <c r="D5713" s="10" t="s">
        <v>1634</v>
      </c>
      <c r="E5713" s="13">
        <v>15.0</v>
      </c>
      <c r="F5713" s="16"/>
    </row>
    <row r="5714">
      <c r="A5714" s="10" t="s">
        <v>1573</v>
      </c>
      <c r="B5714" s="19">
        <v>0.10554398148148147</v>
      </c>
      <c r="C5714" s="10" t="s">
        <v>74</v>
      </c>
      <c r="D5714" s="10" t="s">
        <v>93</v>
      </c>
      <c r="E5714" s="13">
        <v>13.0</v>
      </c>
      <c r="F5714" s="13">
        <v>7.0</v>
      </c>
      <c r="J5714" s="10" t="s">
        <v>1635</v>
      </c>
    </row>
    <row r="5715">
      <c r="A5715" s="10" t="s">
        <v>1573</v>
      </c>
      <c r="B5715" s="19">
        <v>0.10554398148148147</v>
      </c>
      <c r="C5715" s="10" t="s">
        <v>74</v>
      </c>
      <c r="D5715" s="10" t="s">
        <v>93</v>
      </c>
      <c r="E5715" s="13">
        <v>13.0</v>
      </c>
      <c r="F5715" s="13">
        <v>7.0</v>
      </c>
      <c r="J5715" s="10" t="s">
        <v>1635</v>
      </c>
    </row>
    <row r="5716">
      <c r="A5716" s="10" t="s">
        <v>1573</v>
      </c>
      <c r="B5716" s="19">
        <v>0.10554398148148147</v>
      </c>
      <c r="C5716" s="10" t="s">
        <v>74</v>
      </c>
      <c r="D5716" s="10" t="s">
        <v>93</v>
      </c>
      <c r="E5716" s="13">
        <v>20.0</v>
      </c>
      <c r="F5716" s="13">
        <v>14.0</v>
      </c>
      <c r="J5716" s="10" t="s">
        <v>1635</v>
      </c>
    </row>
    <row r="5717">
      <c r="A5717" s="10" t="s">
        <v>1573</v>
      </c>
      <c r="B5717" s="19">
        <v>0.10599537037037036</v>
      </c>
      <c r="C5717" s="10" t="s">
        <v>74</v>
      </c>
      <c r="D5717" s="10" t="s">
        <v>91</v>
      </c>
      <c r="E5717" s="13">
        <v>30.0</v>
      </c>
      <c r="F5717" s="16"/>
      <c r="H5717" s="10" t="s">
        <v>1636</v>
      </c>
    </row>
    <row r="5718">
      <c r="A5718" s="10" t="s">
        <v>1573</v>
      </c>
      <c r="B5718" s="19">
        <v>0.10665509259259259</v>
      </c>
      <c r="C5718" s="10" t="s">
        <v>82</v>
      </c>
      <c r="D5718" s="10" t="s">
        <v>67</v>
      </c>
      <c r="E5718" s="13">
        <v>8.0</v>
      </c>
      <c r="F5718" s="13">
        <v>5.0</v>
      </c>
    </row>
    <row r="5719">
      <c r="A5719" s="10" t="s">
        <v>1573</v>
      </c>
      <c r="B5719" s="19">
        <v>0.11458333333333333</v>
      </c>
      <c r="C5719" s="10" t="s">
        <v>69</v>
      </c>
      <c r="D5719" s="10" t="s">
        <v>129</v>
      </c>
      <c r="E5719" s="13">
        <v>18.0</v>
      </c>
      <c r="F5719" s="13">
        <v>14.0</v>
      </c>
    </row>
    <row r="5720">
      <c r="A5720" s="10" t="s">
        <v>1573</v>
      </c>
      <c r="B5720" s="19">
        <v>0.13520833333333335</v>
      </c>
      <c r="C5720" s="10" t="s">
        <v>69</v>
      </c>
      <c r="D5720" s="10" t="s">
        <v>425</v>
      </c>
      <c r="E5720" s="13">
        <v>6.0</v>
      </c>
      <c r="F5720" s="13">
        <v>2.0</v>
      </c>
      <c r="J5720" s="10" t="s">
        <v>85</v>
      </c>
    </row>
    <row r="5721">
      <c r="A5721" s="10" t="s">
        <v>1573</v>
      </c>
      <c r="B5721" s="19">
        <v>0.13520833333333335</v>
      </c>
      <c r="C5721" s="10" t="s">
        <v>69</v>
      </c>
      <c r="D5721" s="10" t="s">
        <v>425</v>
      </c>
      <c r="E5721" s="13">
        <v>8.0</v>
      </c>
      <c r="F5721" s="13">
        <v>4.0</v>
      </c>
      <c r="J5721" s="10" t="s">
        <v>1637</v>
      </c>
    </row>
    <row r="5722">
      <c r="A5722" s="10" t="s">
        <v>1573</v>
      </c>
      <c r="B5722" s="19">
        <v>0.13520833333333335</v>
      </c>
      <c r="C5722" s="10" t="s">
        <v>69</v>
      </c>
      <c r="D5722" s="10" t="s">
        <v>425</v>
      </c>
      <c r="E5722" s="13">
        <v>23.0</v>
      </c>
      <c r="F5722" s="13">
        <v>19.0</v>
      </c>
      <c r="J5722" s="10" t="s">
        <v>1638</v>
      </c>
    </row>
    <row r="5723">
      <c r="A5723" s="10" t="s">
        <v>1573</v>
      </c>
      <c r="B5723" s="19">
        <v>0.14253472222222222</v>
      </c>
      <c r="C5723" s="10" t="s">
        <v>69</v>
      </c>
      <c r="D5723" s="10" t="s">
        <v>126</v>
      </c>
      <c r="E5723" s="13">
        <v>20.0</v>
      </c>
      <c r="F5723" s="13">
        <v>16.0</v>
      </c>
    </row>
    <row r="5724">
      <c r="A5724" s="10" t="s">
        <v>1639</v>
      </c>
      <c r="B5724" s="19">
        <v>0.013587962962962963</v>
      </c>
      <c r="C5724" s="10" t="s">
        <v>69</v>
      </c>
      <c r="D5724" s="10" t="s">
        <v>365</v>
      </c>
      <c r="E5724" s="13">
        <v>4.0</v>
      </c>
      <c r="F5724" s="13">
        <v>3.0</v>
      </c>
    </row>
    <row r="5725">
      <c r="A5725" s="10" t="s">
        <v>1639</v>
      </c>
      <c r="B5725" s="19">
        <v>0.014224537037037037</v>
      </c>
      <c r="C5725" s="10" t="s">
        <v>69</v>
      </c>
      <c r="D5725" s="10" t="s">
        <v>365</v>
      </c>
      <c r="E5725" s="13">
        <v>11.0</v>
      </c>
      <c r="F5725" s="13">
        <v>10.0</v>
      </c>
    </row>
    <row r="5726">
      <c r="A5726" s="10" t="s">
        <v>1639</v>
      </c>
      <c r="B5726" s="19">
        <v>0.029131944444444443</v>
      </c>
      <c r="C5726" s="10" t="s">
        <v>69</v>
      </c>
      <c r="D5726" s="10" t="s">
        <v>67</v>
      </c>
      <c r="E5726" s="13">
        <v>10.0</v>
      </c>
      <c r="F5726" s="13">
        <v>6.0</v>
      </c>
    </row>
    <row r="5727">
      <c r="A5727" s="10" t="s">
        <v>1639</v>
      </c>
      <c r="B5727" s="19">
        <v>0.03701388888888889</v>
      </c>
      <c r="C5727" s="10" t="s">
        <v>82</v>
      </c>
      <c r="D5727" s="10" t="s">
        <v>67</v>
      </c>
      <c r="E5727" s="13">
        <v>21.0</v>
      </c>
      <c r="F5727" s="13">
        <v>17.0</v>
      </c>
    </row>
    <row r="5728">
      <c r="A5728" s="10" t="s">
        <v>1639</v>
      </c>
      <c r="B5728" s="19">
        <v>0.04241898148148148</v>
      </c>
      <c r="C5728" s="10" t="s">
        <v>74</v>
      </c>
      <c r="D5728" s="10" t="s">
        <v>67</v>
      </c>
      <c r="E5728" s="13">
        <v>8.0</v>
      </c>
      <c r="F5728" s="13">
        <v>8.0</v>
      </c>
    </row>
    <row r="5729">
      <c r="A5729" s="10" t="s">
        <v>1639</v>
      </c>
      <c r="B5729" s="19">
        <v>0.05369212962962963</v>
      </c>
      <c r="C5729" s="10" t="s">
        <v>964</v>
      </c>
      <c r="D5729" s="10" t="s">
        <v>80</v>
      </c>
      <c r="E5729" s="13">
        <v>8.0</v>
      </c>
      <c r="F5729" s="13">
        <v>5.0</v>
      </c>
    </row>
    <row r="5730">
      <c r="A5730" s="10" t="s">
        <v>1639</v>
      </c>
      <c r="B5730" s="19">
        <v>0.06640046296296297</v>
      </c>
      <c r="C5730" s="10" t="s">
        <v>69</v>
      </c>
      <c r="D5730" s="10" t="s">
        <v>127</v>
      </c>
      <c r="E5730" s="13">
        <v>21.0</v>
      </c>
      <c r="F5730" s="13">
        <v>17.0</v>
      </c>
    </row>
    <row r="5731">
      <c r="A5731" s="10" t="s">
        <v>1639</v>
      </c>
      <c r="B5731" s="19">
        <v>0.06642361111111111</v>
      </c>
      <c r="C5731" s="10" t="s">
        <v>70</v>
      </c>
      <c r="D5731" s="10" t="s">
        <v>127</v>
      </c>
      <c r="E5731" s="13" t="s">
        <v>88</v>
      </c>
      <c r="F5731" s="13">
        <v>1.0</v>
      </c>
    </row>
    <row r="5732">
      <c r="A5732" s="10" t="s">
        <v>1639</v>
      </c>
      <c r="B5732" s="19">
        <v>0.06723379629629629</v>
      </c>
      <c r="C5732" s="10" t="s">
        <v>82</v>
      </c>
      <c r="D5732" s="10" t="s">
        <v>67</v>
      </c>
      <c r="E5732" s="13">
        <v>21.0</v>
      </c>
      <c r="F5732" s="13">
        <v>17.0</v>
      </c>
    </row>
    <row r="5733">
      <c r="A5733" s="10" t="s">
        <v>1639</v>
      </c>
      <c r="B5733" s="19">
        <v>0.08400462962962962</v>
      </c>
      <c r="C5733" s="10" t="s">
        <v>70</v>
      </c>
      <c r="D5733" s="10" t="s">
        <v>127</v>
      </c>
      <c r="E5733" s="13">
        <v>18.0</v>
      </c>
      <c r="F5733" s="13">
        <v>17.0</v>
      </c>
    </row>
    <row r="5734">
      <c r="A5734" s="10" t="s">
        <v>1639</v>
      </c>
      <c r="B5734" s="19">
        <v>0.11259259259259259</v>
      </c>
      <c r="C5734" s="10" t="s">
        <v>69</v>
      </c>
      <c r="D5734" s="10" t="s">
        <v>425</v>
      </c>
      <c r="E5734" s="13" t="s">
        <v>75</v>
      </c>
      <c r="F5734" s="13" t="s">
        <v>75</v>
      </c>
      <c r="J5734" s="10" t="s">
        <v>1408</v>
      </c>
    </row>
    <row r="5735">
      <c r="A5735" s="10" t="s">
        <v>1639</v>
      </c>
      <c r="B5735" s="19">
        <v>0.11259259259259259</v>
      </c>
      <c r="C5735" s="10" t="s">
        <v>69</v>
      </c>
      <c r="D5735" s="10" t="s">
        <v>425</v>
      </c>
      <c r="E5735" s="13">
        <v>23.0</v>
      </c>
      <c r="F5735" s="13">
        <v>16.0</v>
      </c>
      <c r="J5735" s="10" t="s">
        <v>1640</v>
      </c>
    </row>
    <row r="5736">
      <c r="A5736" s="10" t="s">
        <v>1639</v>
      </c>
      <c r="B5736" s="19">
        <v>0.11329861111111111</v>
      </c>
      <c r="C5736" s="10" t="s">
        <v>69</v>
      </c>
      <c r="D5736" s="10" t="s">
        <v>80</v>
      </c>
      <c r="E5736" s="13">
        <v>9.0</v>
      </c>
      <c r="F5736" s="13">
        <v>5.0</v>
      </c>
    </row>
    <row r="5737">
      <c r="A5737" s="10" t="s">
        <v>1639</v>
      </c>
      <c r="B5737" s="19">
        <v>0.1144212962962963</v>
      </c>
      <c r="C5737" s="10" t="s">
        <v>69</v>
      </c>
      <c r="D5737" s="10" t="s">
        <v>126</v>
      </c>
      <c r="E5737" s="13">
        <v>12.0</v>
      </c>
      <c r="F5737" s="13">
        <v>8.0</v>
      </c>
    </row>
    <row r="5738">
      <c r="A5738" s="10" t="s">
        <v>1639</v>
      </c>
      <c r="B5738" s="19">
        <v>0.11569444444444445</v>
      </c>
      <c r="C5738" s="10" t="s">
        <v>74</v>
      </c>
      <c r="D5738" s="10" t="s">
        <v>1641</v>
      </c>
      <c r="E5738" s="13">
        <v>16.0</v>
      </c>
      <c r="F5738" s="13">
        <v>10.0</v>
      </c>
      <c r="J5738" s="10" t="s">
        <v>160</v>
      </c>
    </row>
    <row r="5739">
      <c r="A5739" s="10" t="s">
        <v>1639</v>
      </c>
      <c r="B5739" s="19">
        <v>0.11569444444444445</v>
      </c>
      <c r="C5739" s="10" t="s">
        <v>74</v>
      </c>
      <c r="D5739" s="10" t="s">
        <v>1641</v>
      </c>
      <c r="E5739" s="13">
        <v>16.0</v>
      </c>
      <c r="F5739" s="13">
        <v>10.0</v>
      </c>
      <c r="J5739" s="10" t="s">
        <v>161</v>
      </c>
    </row>
    <row r="5740">
      <c r="A5740" s="10" t="s">
        <v>1639</v>
      </c>
      <c r="B5740" s="19">
        <v>0.11857638888888888</v>
      </c>
      <c r="C5740" s="10" t="s">
        <v>70</v>
      </c>
      <c r="D5740" s="10" t="s">
        <v>131</v>
      </c>
      <c r="E5740" s="13">
        <v>17.0</v>
      </c>
      <c r="F5740" s="13">
        <v>15.0</v>
      </c>
    </row>
    <row r="5741">
      <c r="A5741" s="10" t="s">
        <v>1639</v>
      </c>
      <c r="B5741" s="19">
        <v>0.12613425925925925</v>
      </c>
      <c r="C5741" s="10" t="s">
        <v>964</v>
      </c>
      <c r="D5741" s="10" t="s">
        <v>83</v>
      </c>
      <c r="E5741" s="13">
        <v>14.0</v>
      </c>
      <c r="F5741" s="13">
        <v>15.0</v>
      </c>
    </row>
    <row r="5742">
      <c r="A5742" s="10" t="s">
        <v>1639</v>
      </c>
      <c r="B5742" s="19">
        <v>0.13519675925925925</v>
      </c>
      <c r="C5742" s="10" t="s">
        <v>74</v>
      </c>
      <c r="D5742" s="10" t="s">
        <v>67</v>
      </c>
      <c r="E5742" s="13">
        <v>19.0</v>
      </c>
      <c r="F5742" s="13">
        <v>19.0</v>
      </c>
    </row>
    <row r="5743">
      <c r="A5743" s="10" t="s">
        <v>1639</v>
      </c>
      <c r="B5743" s="19">
        <v>0.13876157407407408</v>
      </c>
      <c r="C5743" s="10" t="s">
        <v>74</v>
      </c>
      <c r="D5743" s="10" t="s">
        <v>67</v>
      </c>
      <c r="E5743" s="13">
        <v>15.0</v>
      </c>
      <c r="F5743" s="13">
        <v>15.0</v>
      </c>
    </row>
    <row r="5744">
      <c r="A5744" s="10" t="s">
        <v>1639</v>
      </c>
      <c r="B5744" s="19">
        <v>0.13909722222222223</v>
      </c>
      <c r="C5744" s="10" t="s">
        <v>74</v>
      </c>
      <c r="D5744" s="10" t="s">
        <v>83</v>
      </c>
      <c r="E5744" s="13">
        <v>11.0</v>
      </c>
      <c r="F5744" s="13">
        <v>2.0</v>
      </c>
    </row>
    <row r="5745">
      <c r="A5745" s="10" t="s">
        <v>1639</v>
      </c>
      <c r="B5745" s="19">
        <v>0.14199074074074075</v>
      </c>
      <c r="C5745" s="10" t="s">
        <v>82</v>
      </c>
      <c r="D5745" s="10" t="s">
        <v>83</v>
      </c>
      <c r="E5745" s="13">
        <v>23.0</v>
      </c>
      <c r="F5745" s="13">
        <v>14.0</v>
      </c>
      <c r="J5745" s="10" t="s">
        <v>85</v>
      </c>
    </row>
    <row r="5746">
      <c r="A5746" s="10" t="s">
        <v>1639</v>
      </c>
      <c r="B5746" s="19">
        <v>0.14199074074074075</v>
      </c>
      <c r="C5746" s="10" t="s">
        <v>82</v>
      </c>
      <c r="D5746" s="10" t="s">
        <v>83</v>
      </c>
      <c r="E5746" s="13">
        <v>23.0</v>
      </c>
      <c r="F5746" s="13">
        <v>14.0</v>
      </c>
      <c r="J5746" s="10" t="s">
        <v>86</v>
      </c>
    </row>
    <row r="5747">
      <c r="A5747" s="10" t="s">
        <v>1639</v>
      </c>
      <c r="B5747" s="19">
        <v>0.14256944444444444</v>
      </c>
      <c r="C5747" s="10" t="s">
        <v>74</v>
      </c>
      <c r="D5747" s="10" t="s">
        <v>217</v>
      </c>
      <c r="E5747" s="13">
        <v>15.0</v>
      </c>
      <c r="F5747" s="13">
        <v>5.0</v>
      </c>
    </row>
    <row r="5748">
      <c r="A5748" s="10" t="s">
        <v>1639</v>
      </c>
      <c r="B5748" s="19">
        <v>0.14278935185185185</v>
      </c>
      <c r="C5748" s="10" t="s">
        <v>69</v>
      </c>
      <c r="D5748" s="10" t="s">
        <v>209</v>
      </c>
      <c r="E5748" s="13">
        <v>10.0</v>
      </c>
      <c r="F5748" s="13">
        <v>7.0</v>
      </c>
    </row>
    <row r="5749">
      <c r="A5749" s="10" t="s">
        <v>1639</v>
      </c>
      <c r="B5749" s="19">
        <v>0.14302083333333335</v>
      </c>
      <c r="C5749" s="10" t="s">
        <v>84</v>
      </c>
      <c r="D5749" s="10" t="s">
        <v>209</v>
      </c>
      <c r="E5749" s="13" t="s">
        <v>75</v>
      </c>
      <c r="F5749" s="13" t="s">
        <v>75</v>
      </c>
      <c r="J5749" s="10" t="s">
        <v>85</v>
      </c>
    </row>
    <row r="5750">
      <c r="A5750" s="10" t="s">
        <v>1639</v>
      </c>
      <c r="B5750" s="19">
        <v>0.14302083333333335</v>
      </c>
      <c r="C5750" s="10" t="s">
        <v>84</v>
      </c>
      <c r="D5750" s="10" t="s">
        <v>209</v>
      </c>
      <c r="E5750" s="13">
        <v>19.0</v>
      </c>
      <c r="F5750" s="13">
        <v>16.0</v>
      </c>
      <c r="J5750" s="10" t="s">
        <v>86</v>
      </c>
    </row>
    <row r="5751">
      <c r="A5751" s="10" t="s">
        <v>1639</v>
      </c>
      <c r="B5751" s="19">
        <v>0.14408564814814814</v>
      </c>
      <c r="C5751" s="10" t="s">
        <v>74</v>
      </c>
      <c r="D5751" s="10" t="s">
        <v>83</v>
      </c>
      <c r="E5751" s="13">
        <v>21.0</v>
      </c>
      <c r="F5751" s="13">
        <v>12.0</v>
      </c>
    </row>
    <row r="5752">
      <c r="A5752" s="10" t="s">
        <v>1639</v>
      </c>
      <c r="B5752" s="19">
        <v>0.14547453703703703</v>
      </c>
      <c r="C5752" s="10" t="s">
        <v>66</v>
      </c>
      <c r="D5752" s="10" t="s">
        <v>83</v>
      </c>
      <c r="E5752" s="13" t="s">
        <v>75</v>
      </c>
      <c r="F5752" s="13" t="s">
        <v>75</v>
      </c>
      <c r="J5752" s="10" t="s">
        <v>85</v>
      </c>
    </row>
    <row r="5753">
      <c r="A5753" s="10" t="s">
        <v>1639</v>
      </c>
      <c r="B5753" s="19">
        <v>0.14547453703703703</v>
      </c>
      <c r="C5753" s="10" t="s">
        <v>66</v>
      </c>
      <c r="D5753" s="10" t="s">
        <v>83</v>
      </c>
      <c r="E5753" s="13">
        <v>21.0</v>
      </c>
      <c r="F5753" s="13">
        <v>16.0</v>
      </c>
      <c r="J5753" s="10" t="s">
        <v>86</v>
      </c>
    </row>
    <row r="5754">
      <c r="A5754" s="10" t="s">
        <v>1639</v>
      </c>
      <c r="B5754" s="19">
        <v>0.14574074074074075</v>
      </c>
      <c r="C5754" s="10" t="s">
        <v>74</v>
      </c>
      <c r="D5754" s="10" t="s">
        <v>217</v>
      </c>
      <c r="E5754" s="13">
        <v>29.0</v>
      </c>
      <c r="F5754" s="13">
        <v>19.0</v>
      </c>
    </row>
    <row r="5755">
      <c r="A5755" s="10" t="s">
        <v>1639</v>
      </c>
      <c r="B5755" s="19">
        <v>0.14601851851851852</v>
      </c>
      <c r="C5755" s="10" t="s">
        <v>74</v>
      </c>
      <c r="D5755" s="10" t="s">
        <v>81</v>
      </c>
      <c r="E5755" s="13">
        <v>19.0</v>
      </c>
      <c r="F5755" s="13">
        <v>17.0</v>
      </c>
    </row>
    <row r="5756">
      <c r="A5756" s="10" t="s">
        <v>1639</v>
      </c>
      <c r="B5756" s="19">
        <v>0.15244212962962964</v>
      </c>
      <c r="C5756" s="10" t="s">
        <v>70</v>
      </c>
      <c r="D5756" s="10" t="s">
        <v>83</v>
      </c>
      <c r="E5756" s="13">
        <v>13.0</v>
      </c>
      <c r="F5756" s="13">
        <v>8.0</v>
      </c>
    </row>
    <row r="5757">
      <c r="A5757" s="10" t="s">
        <v>1642</v>
      </c>
      <c r="B5757" s="19">
        <v>0.01087962962962963</v>
      </c>
      <c r="C5757" s="10" t="s">
        <v>70</v>
      </c>
      <c r="D5757" s="10" t="s">
        <v>67</v>
      </c>
      <c r="E5757" s="13">
        <v>21.0</v>
      </c>
      <c r="F5757" s="13">
        <v>18.0</v>
      </c>
    </row>
    <row r="5758">
      <c r="A5758" s="10" t="s">
        <v>1642</v>
      </c>
      <c r="B5758" s="19">
        <v>0.02287037037037037</v>
      </c>
      <c r="C5758" s="10" t="s">
        <v>82</v>
      </c>
      <c r="D5758" s="10" t="s">
        <v>67</v>
      </c>
      <c r="E5758" s="13" t="s">
        <v>88</v>
      </c>
      <c r="F5758" s="13">
        <v>1.0</v>
      </c>
    </row>
    <row r="5759">
      <c r="A5759" s="10" t="s">
        <v>1642</v>
      </c>
      <c r="B5759" s="19">
        <v>0.03311342592592593</v>
      </c>
      <c r="C5759" s="10" t="s">
        <v>964</v>
      </c>
      <c r="D5759" s="10" t="s">
        <v>67</v>
      </c>
      <c r="E5759" s="13">
        <v>13.0</v>
      </c>
      <c r="F5759" s="13">
        <v>5.0</v>
      </c>
    </row>
    <row r="5760">
      <c r="A5760" s="10" t="s">
        <v>1642</v>
      </c>
      <c r="B5760" s="19">
        <v>0.04864583333333333</v>
      </c>
      <c r="C5760" s="10" t="s">
        <v>82</v>
      </c>
      <c r="D5760" s="10" t="s">
        <v>131</v>
      </c>
      <c r="E5760" s="13">
        <v>19.0</v>
      </c>
      <c r="F5760" s="13">
        <v>13.0</v>
      </c>
    </row>
    <row r="5761">
      <c r="A5761" s="10" t="s">
        <v>1642</v>
      </c>
      <c r="B5761" s="19">
        <v>0.06363425925925927</v>
      </c>
      <c r="C5761" s="10" t="s">
        <v>964</v>
      </c>
      <c r="D5761" s="10" t="s">
        <v>83</v>
      </c>
      <c r="E5761" s="13" t="s">
        <v>75</v>
      </c>
      <c r="F5761" s="13" t="s">
        <v>75</v>
      </c>
      <c r="J5761" s="10" t="s">
        <v>85</v>
      </c>
    </row>
    <row r="5762">
      <c r="A5762" s="10" t="s">
        <v>1642</v>
      </c>
      <c r="B5762" s="19">
        <v>0.06363425925925927</v>
      </c>
      <c r="C5762" s="10" t="s">
        <v>964</v>
      </c>
      <c r="D5762" s="10" t="s">
        <v>83</v>
      </c>
      <c r="E5762" s="13" t="s">
        <v>68</v>
      </c>
      <c r="F5762" s="13">
        <v>20.0</v>
      </c>
      <c r="J5762" s="10" t="s">
        <v>86</v>
      </c>
    </row>
    <row r="5763">
      <c r="A5763" s="10" t="s">
        <v>1642</v>
      </c>
      <c r="B5763" s="19">
        <v>0.08064814814814815</v>
      </c>
      <c r="C5763" s="10" t="s">
        <v>66</v>
      </c>
      <c r="D5763" s="10" t="s">
        <v>80</v>
      </c>
      <c r="E5763" s="13">
        <v>16.0</v>
      </c>
      <c r="F5763" s="13">
        <v>9.0</v>
      </c>
    </row>
    <row r="5764">
      <c r="A5764" s="10" t="s">
        <v>1642</v>
      </c>
      <c r="B5764" s="19">
        <v>0.08532407407407408</v>
      </c>
      <c r="C5764" s="10" t="s">
        <v>964</v>
      </c>
      <c r="D5764" s="10" t="s">
        <v>154</v>
      </c>
      <c r="E5764" s="13">
        <v>19.0</v>
      </c>
      <c r="F5764" s="13">
        <v>14.0</v>
      </c>
    </row>
    <row r="5765">
      <c r="A5765" s="10" t="s">
        <v>1642</v>
      </c>
      <c r="B5765" s="19">
        <v>0.08901620370370371</v>
      </c>
      <c r="C5765" s="10" t="s">
        <v>964</v>
      </c>
      <c r="D5765" s="10" t="s">
        <v>320</v>
      </c>
      <c r="E5765" s="13">
        <v>13.0</v>
      </c>
      <c r="F5765" s="13">
        <v>8.0</v>
      </c>
    </row>
    <row r="5766">
      <c r="A5766" s="10" t="s">
        <v>1642</v>
      </c>
      <c r="B5766" s="19">
        <v>0.08979166666666667</v>
      </c>
      <c r="C5766" s="10" t="s">
        <v>964</v>
      </c>
      <c r="D5766" s="10" t="s">
        <v>67</v>
      </c>
      <c r="E5766" s="13">
        <v>18.0</v>
      </c>
      <c r="F5766" s="13">
        <v>10.0</v>
      </c>
    </row>
    <row r="5767">
      <c r="A5767" s="10" t="s">
        <v>1642</v>
      </c>
      <c r="B5767" s="19">
        <v>0.10421296296296297</v>
      </c>
      <c r="C5767" s="10" t="s">
        <v>82</v>
      </c>
      <c r="D5767" s="10" t="s">
        <v>365</v>
      </c>
      <c r="E5767" s="13">
        <v>17.0</v>
      </c>
      <c r="F5767" s="13">
        <v>8.0</v>
      </c>
    </row>
    <row r="5768">
      <c r="A5768" s="10" t="s">
        <v>1642</v>
      </c>
      <c r="B5768" s="19">
        <v>0.10422453703703703</v>
      </c>
      <c r="C5768" s="10" t="s">
        <v>70</v>
      </c>
      <c r="D5768" s="10" t="s">
        <v>365</v>
      </c>
      <c r="E5768" s="13">
        <v>19.0</v>
      </c>
      <c r="F5768" s="13">
        <v>13.0</v>
      </c>
    </row>
    <row r="5769">
      <c r="A5769" s="10" t="s">
        <v>1642</v>
      </c>
      <c r="B5769" s="19">
        <v>0.12246527777777778</v>
      </c>
      <c r="C5769" s="10" t="s">
        <v>964</v>
      </c>
      <c r="D5769" s="10" t="s">
        <v>67</v>
      </c>
      <c r="E5769" s="13">
        <v>17.0</v>
      </c>
      <c r="F5769" s="13">
        <v>9.0</v>
      </c>
    </row>
    <row r="5770">
      <c r="A5770" s="10" t="s">
        <v>1642</v>
      </c>
      <c r="B5770" s="19">
        <v>0.12248842592592593</v>
      </c>
      <c r="C5770" s="10" t="s">
        <v>66</v>
      </c>
      <c r="D5770" s="10" t="s">
        <v>67</v>
      </c>
      <c r="E5770" s="13" t="s">
        <v>88</v>
      </c>
      <c r="F5770" s="13">
        <v>1.0</v>
      </c>
    </row>
    <row r="5771">
      <c r="A5771" s="10" t="s">
        <v>1642</v>
      </c>
      <c r="B5771" s="19">
        <v>0.12475694444444445</v>
      </c>
      <c r="C5771" s="10" t="s">
        <v>69</v>
      </c>
      <c r="D5771" s="10" t="s">
        <v>73</v>
      </c>
      <c r="E5771" s="13">
        <v>16.0</v>
      </c>
      <c r="F5771" s="13">
        <v>9.0</v>
      </c>
    </row>
    <row r="5772">
      <c r="A5772" s="10" t="s">
        <v>1642</v>
      </c>
      <c r="B5772" s="19">
        <v>0.12702546296296297</v>
      </c>
      <c r="C5772" s="10" t="s">
        <v>66</v>
      </c>
      <c r="D5772" s="10" t="s">
        <v>80</v>
      </c>
      <c r="E5772" s="13">
        <v>24.0</v>
      </c>
      <c r="F5772" s="13">
        <v>17.0</v>
      </c>
    </row>
    <row r="5773">
      <c r="A5773" s="10" t="s">
        <v>1642</v>
      </c>
      <c r="B5773" s="19">
        <v>0.12703703703703703</v>
      </c>
      <c r="C5773" s="10" t="s">
        <v>70</v>
      </c>
      <c r="D5773" s="10" t="s">
        <v>210</v>
      </c>
      <c r="E5773" s="13">
        <v>15.0</v>
      </c>
      <c r="F5773" s="13">
        <v>14.0</v>
      </c>
    </row>
    <row r="5774">
      <c r="A5774" s="10" t="s">
        <v>1642</v>
      </c>
      <c r="B5774" s="19">
        <v>0.13153935185185187</v>
      </c>
      <c r="C5774" s="10" t="s">
        <v>69</v>
      </c>
      <c r="D5774" s="10" t="s">
        <v>131</v>
      </c>
      <c r="E5774" s="13">
        <v>16.0</v>
      </c>
      <c r="F5774" s="13">
        <v>15.0</v>
      </c>
    </row>
    <row r="5775">
      <c r="A5775" s="10" t="s">
        <v>1642</v>
      </c>
      <c r="B5775" s="19">
        <v>0.13306712962962963</v>
      </c>
      <c r="C5775" s="10" t="s">
        <v>69</v>
      </c>
      <c r="D5775" s="10" t="s">
        <v>209</v>
      </c>
      <c r="E5775" s="13">
        <v>8.0</v>
      </c>
      <c r="F5775" s="13">
        <v>5.0</v>
      </c>
      <c r="J5775" s="10" t="s">
        <v>1643</v>
      </c>
    </row>
    <row r="5776">
      <c r="A5776" s="10" t="s">
        <v>1642</v>
      </c>
      <c r="B5776" s="19">
        <v>0.13430555555555557</v>
      </c>
      <c r="C5776" s="10" t="s">
        <v>69</v>
      </c>
      <c r="D5776" s="10" t="s">
        <v>209</v>
      </c>
      <c r="E5776" s="13">
        <v>6.0</v>
      </c>
      <c r="F5776" s="13">
        <v>3.0</v>
      </c>
      <c r="J5776" s="10" t="s">
        <v>1643</v>
      </c>
    </row>
    <row r="5777">
      <c r="A5777" s="10" t="s">
        <v>1642</v>
      </c>
      <c r="B5777" s="19">
        <v>0.13430555555555557</v>
      </c>
      <c r="C5777" s="10" t="s">
        <v>69</v>
      </c>
      <c r="D5777" s="10" t="s">
        <v>76</v>
      </c>
      <c r="E5777" s="13">
        <v>4.0</v>
      </c>
      <c r="F5777" s="16"/>
      <c r="J5777" s="10" t="s">
        <v>1579</v>
      </c>
    </row>
    <row r="5778">
      <c r="A5778" s="10" t="s">
        <v>1642</v>
      </c>
      <c r="B5778" s="19">
        <v>0.13505787037037037</v>
      </c>
      <c r="C5778" s="10" t="s">
        <v>69</v>
      </c>
      <c r="D5778" s="10" t="s">
        <v>67</v>
      </c>
      <c r="E5778" s="13">
        <v>14.0</v>
      </c>
      <c r="F5778" s="13">
        <v>10.0</v>
      </c>
    </row>
    <row r="5779">
      <c r="A5779" s="10" t="s">
        <v>1642</v>
      </c>
      <c r="B5779" s="19">
        <v>0.13890046296296296</v>
      </c>
      <c r="C5779" s="10" t="s">
        <v>82</v>
      </c>
      <c r="D5779" s="10" t="s">
        <v>67</v>
      </c>
      <c r="E5779" s="13">
        <v>9.0</v>
      </c>
      <c r="F5779" s="13">
        <v>5.0</v>
      </c>
    </row>
    <row r="5780">
      <c r="A5780" s="10" t="s">
        <v>1642</v>
      </c>
      <c r="B5780" s="19">
        <v>0.13998842592592592</v>
      </c>
      <c r="C5780" s="10" t="s">
        <v>964</v>
      </c>
      <c r="D5780" s="10" t="s">
        <v>127</v>
      </c>
      <c r="E5780" s="13">
        <v>20.0</v>
      </c>
      <c r="F5780" s="13">
        <v>17.0</v>
      </c>
    </row>
    <row r="5781">
      <c r="A5781" s="10" t="s">
        <v>1642</v>
      </c>
      <c r="B5781" s="19">
        <v>0.13998842592592592</v>
      </c>
      <c r="C5781" s="10" t="s">
        <v>964</v>
      </c>
      <c r="D5781" s="10" t="s">
        <v>130</v>
      </c>
      <c r="E5781" s="13">
        <v>7.0</v>
      </c>
      <c r="F5781" s="13">
        <v>8.0</v>
      </c>
    </row>
    <row r="5782">
      <c r="A5782" s="10" t="s">
        <v>1642</v>
      </c>
      <c r="B5782" s="19">
        <v>0.14050925925925925</v>
      </c>
      <c r="C5782" s="10" t="s">
        <v>74</v>
      </c>
      <c r="D5782" s="10" t="s">
        <v>67</v>
      </c>
      <c r="E5782" s="13">
        <v>17.0</v>
      </c>
      <c r="F5782" s="13">
        <v>17.0</v>
      </c>
    </row>
    <row r="5783">
      <c r="A5783" s="10" t="s">
        <v>1642</v>
      </c>
      <c r="B5783" s="19">
        <v>0.14244212962962963</v>
      </c>
      <c r="C5783" s="10" t="s">
        <v>82</v>
      </c>
      <c r="D5783" s="10" t="s">
        <v>442</v>
      </c>
      <c r="E5783" s="13">
        <v>1.0</v>
      </c>
      <c r="F5783" s="16"/>
      <c r="J5783" s="10" t="s">
        <v>274</v>
      </c>
    </row>
    <row r="5784">
      <c r="A5784" s="10" t="s">
        <v>1642</v>
      </c>
      <c r="B5784" s="19">
        <v>0.14248842592592592</v>
      </c>
      <c r="C5784" s="10" t="s">
        <v>82</v>
      </c>
      <c r="D5784" s="10" t="s">
        <v>442</v>
      </c>
      <c r="E5784" s="13">
        <v>8.0</v>
      </c>
      <c r="F5784" s="13">
        <v>6.0</v>
      </c>
    </row>
    <row r="5785">
      <c r="A5785" s="10" t="s">
        <v>1642</v>
      </c>
      <c r="B5785" s="19">
        <v>0.1426273148148148</v>
      </c>
      <c r="C5785" s="10" t="s">
        <v>66</v>
      </c>
      <c r="D5785" s="10" t="s">
        <v>442</v>
      </c>
      <c r="E5785" s="13">
        <v>10.0</v>
      </c>
      <c r="F5785" s="13">
        <v>6.0</v>
      </c>
    </row>
    <row r="5786">
      <c r="A5786" s="10" t="s">
        <v>1642</v>
      </c>
      <c r="B5786" s="19">
        <v>0.14270833333333333</v>
      </c>
      <c r="C5786" s="10" t="s">
        <v>70</v>
      </c>
      <c r="D5786" s="10" t="s">
        <v>442</v>
      </c>
      <c r="E5786" s="13">
        <v>9.0</v>
      </c>
      <c r="F5786" s="13">
        <v>6.0</v>
      </c>
    </row>
    <row r="5787">
      <c r="A5787" s="10" t="s">
        <v>1642</v>
      </c>
      <c r="B5787" s="19">
        <v>0.13646990740740741</v>
      </c>
      <c r="C5787" s="10" t="s">
        <v>964</v>
      </c>
      <c r="D5787" s="10" t="s">
        <v>442</v>
      </c>
      <c r="E5787" s="13">
        <v>6.0</v>
      </c>
      <c r="F5787" s="13">
        <v>3.0</v>
      </c>
    </row>
    <row r="5788">
      <c r="A5788" s="10" t="s">
        <v>1642</v>
      </c>
      <c r="B5788" s="19">
        <v>0.14278935185185185</v>
      </c>
      <c r="C5788" s="10" t="s">
        <v>69</v>
      </c>
      <c r="D5788" s="10" t="s">
        <v>442</v>
      </c>
      <c r="E5788" s="13">
        <v>9.0</v>
      </c>
      <c r="F5788" s="13">
        <v>7.0</v>
      </c>
    </row>
    <row r="5789">
      <c r="A5789" s="10" t="s">
        <v>1642</v>
      </c>
      <c r="B5789" s="19">
        <v>0.1428472222222222</v>
      </c>
      <c r="C5789" s="10" t="s">
        <v>74</v>
      </c>
      <c r="D5789" s="10" t="s">
        <v>442</v>
      </c>
      <c r="E5789" s="13">
        <v>8.0</v>
      </c>
      <c r="F5789" s="13">
        <v>6.0</v>
      </c>
    </row>
    <row r="5790">
      <c r="A5790" s="10" t="s">
        <v>1644</v>
      </c>
      <c r="B5790" s="19">
        <v>0.011967592592592592</v>
      </c>
      <c r="C5790" s="10" t="s">
        <v>69</v>
      </c>
      <c r="D5790" s="10" t="s">
        <v>67</v>
      </c>
      <c r="E5790" s="13" t="s">
        <v>75</v>
      </c>
      <c r="F5790" s="13" t="s">
        <v>75</v>
      </c>
      <c r="J5790" s="10" t="s">
        <v>85</v>
      </c>
    </row>
    <row r="5791">
      <c r="A5791" s="10" t="s">
        <v>1644</v>
      </c>
      <c r="B5791" s="19">
        <v>0.011967592592592592</v>
      </c>
      <c r="C5791" s="10" t="s">
        <v>69</v>
      </c>
      <c r="D5791" s="10" t="s">
        <v>67</v>
      </c>
      <c r="E5791" s="13">
        <v>19.0</v>
      </c>
      <c r="F5791" s="13">
        <v>14.0</v>
      </c>
      <c r="J5791" s="10" t="s">
        <v>86</v>
      </c>
    </row>
    <row r="5792">
      <c r="A5792" s="10" t="s">
        <v>1644</v>
      </c>
      <c r="B5792" s="19">
        <v>0.015023148148148148</v>
      </c>
      <c r="C5792" s="10" t="s">
        <v>69</v>
      </c>
      <c r="D5792" s="10" t="s">
        <v>154</v>
      </c>
      <c r="E5792" s="13">
        <v>15.0</v>
      </c>
      <c r="F5792" s="13">
        <v>10.0</v>
      </c>
    </row>
    <row r="5793">
      <c r="A5793" s="10" t="s">
        <v>1644</v>
      </c>
      <c r="B5793" s="19">
        <v>0.01752314814814815</v>
      </c>
      <c r="C5793" s="10" t="s">
        <v>964</v>
      </c>
      <c r="D5793" s="10" t="s">
        <v>130</v>
      </c>
      <c r="E5793" s="13">
        <v>8.0</v>
      </c>
      <c r="F5793" s="13">
        <v>9.0</v>
      </c>
    </row>
    <row r="5794">
      <c r="A5794" s="10" t="s">
        <v>1644</v>
      </c>
      <c r="B5794" s="19">
        <v>0.01824074074074074</v>
      </c>
      <c r="C5794" s="10" t="s">
        <v>70</v>
      </c>
      <c r="D5794" s="10" t="s">
        <v>67</v>
      </c>
      <c r="E5794" s="13">
        <v>19.0</v>
      </c>
      <c r="F5794" s="13">
        <v>16.0</v>
      </c>
    </row>
    <row r="5795">
      <c r="A5795" s="10" t="s">
        <v>1644</v>
      </c>
      <c r="B5795" s="19">
        <v>0.020150462962962964</v>
      </c>
      <c r="C5795" s="10" t="s">
        <v>69</v>
      </c>
      <c r="D5795" s="10" t="s">
        <v>67</v>
      </c>
      <c r="E5795" s="13" t="s">
        <v>75</v>
      </c>
      <c r="F5795" s="13" t="s">
        <v>75</v>
      </c>
      <c r="J5795" s="10" t="s">
        <v>85</v>
      </c>
    </row>
    <row r="5796">
      <c r="A5796" s="10" t="s">
        <v>1644</v>
      </c>
      <c r="B5796" s="19">
        <v>0.020150462962962964</v>
      </c>
      <c r="C5796" s="10" t="s">
        <v>69</v>
      </c>
      <c r="D5796" s="10" t="s">
        <v>67</v>
      </c>
      <c r="E5796" s="13">
        <v>17.0</v>
      </c>
      <c r="F5796" s="13">
        <v>12.0</v>
      </c>
      <c r="J5796" s="10" t="s">
        <v>86</v>
      </c>
    </row>
    <row r="5797">
      <c r="A5797" s="10" t="s">
        <v>1644</v>
      </c>
      <c r="B5797" s="19">
        <v>0.02119212962962963</v>
      </c>
      <c r="C5797" s="10" t="s">
        <v>964</v>
      </c>
      <c r="D5797" s="10" t="s">
        <v>67</v>
      </c>
      <c r="E5797" s="13">
        <v>19.0</v>
      </c>
      <c r="F5797" s="13">
        <v>11.0</v>
      </c>
    </row>
    <row r="5798">
      <c r="A5798" s="10" t="s">
        <v>1644</v>
      </c>
      <c r="B5798" s="19">
        <v>0.021875</v>
      </c>
      <c r="C5798" s="10" t="s">
        <v>82</v>
      </c>
      <c r="D5798" s="10" t="s">
        <v>130</v>
      </c>
      <c r="E5798" s="13">
        <v>16.0</v>
      </c>
      <c r="F5798" s="13">
        <v>11.0</v>
      </c>
    </row>
    <row r="5799">
      <c r="A5799" s="10" t="s">
        <v>1644</v>
      </c>
      <c r="B5799" s="19">
        <v>0.02726851851851852</v>
      </c>
      <c r="C5799" s="10" t="s">
        <v>69</v>
      </c>
      <c r="D5799" s="10" t="s">
        <v>67</v>
      </c>
      <c r="E5799" s="13" t="s">
        <v>75</v>
      </c>
      <c r="F5799" s="13" t="s">
        <v>75</v>
      </c>
      <c r="J5799" s="10" t="s">
        <v>85</v>
      </c>
    </row>
    <row r="5800">
      <c r="A5800" s="10" t="s">
        <v>1644</v>
      </c>
      <c r="B5800" s="19">
        <v>0.02726851851851852</v>
      </c>
      <c r="C5800" s="10" t="s">
        <v>69</v>
      </c>
      <c r="D5800" s="10" t="s">
        <v>67</v>
      </c>
      <c r="E5800" s="13">
        <v>19.0</v>
      </c>
      <c r="F5800" s="13">
        <v>14.0</v>
      </c>
      <c r="J5800" s="10" t="s">
        <v>86</v>
      </c>
    </row>
    <row r="5801">
      <c r="A5801" s="10" t="s">
        <v>1644</v>
      </c>
      <c r="B5801" s="19">
        <v>0.028912037037037038</v>
      </c>
      <c r="C5801" s="10" t="s">
        <v>66</v>
      </c>
      <c r="D5801" s="10" t="s">
        <v>125</v>
      </c>
      <c r="E5801" s="13" t="s">
        <v>68</v>
      </c>
      <c r="F5801" s="13">
        <v>20.0</v>
      </c>
      <c r="J5801" s="10" t="s">
        <v>966</v>
      </c>
    </row>
    <row r="5802">
      <c r="A5802" s="10" t="s">
        <v>1644</v>
      </c>
      <c r="B5802" s="19">
        <v>0.029027777777777777</v>
      </c>
      <c r="C5802" s="10" t="s">
        <v>964</v>
      </c>
      <c r="D5802" s="10" t="s">
        <v>125</v>
      </c>
      <c r="E5802" s="13">
        <v>21.0</v>
      </c>
      <c r="F5802" s="13">
        <v>10.0</v>
      </c>
      <c r="J5802" s="10" t="s">
        <v>966</v>
      </c>
    </row>
    <row r="5803">
      <c r="A5803" s="10" t="s">
        <v>1644</v>
      </c>
      <c r="B5803" s="19">
        <v>0.029027777777777777</v>
      </c>
      <c r="C5803" s="10" t="s">
        <v>70</v>
      </c>
      <c r="D5803" s="10" t="s">
        <v>125</v>
      </c>
      <c r="E5803" s="13">
        <v>34.0</v>
      </c>
      <c r="F5803" s="13">
        <v>16.0</v>
      </c>
      <c r="J5803" s="10" t="s">
        <v>966</v>
      </c>
    </row>
    <row r="5804">
      <c r="A5804" s="10" t="s">
        <v>1644</v>
      </c>
      <c r="B5804" s="19">
        <v>0.029027777777777777</v>
      </c>
      <c r="C5804" s="10" t="s">
        <v>69</v>
      </c>
      <c r="D5804" s="10" t="s">
        <v>125</v>
      </c>
      <c r="E5804" s="13">
        <v>24.0</v>
      </c>
      <c r="F5804" s="13">
        <v>9.0</v>
      </c>
      <c r="J5804" s="10" t="s">
        <v>966</v>
      </c>
    </row>
    <row r="5805">
      <c r="A5805" s="10" t="s">
        <v>1644</v>
      </c>
      <c r="B5805" s="19">
        <v>0.029027777777777777</v>
      </c>
      <c r="C5805" s="10" t="s">
        <v>74</v>
      </c>
      <c r="D5805" s="10" t="s">
        <v>125</v>
      </c>
      <c r="E5805" s="13">
        <v>30.0</v>
      </c>
      <c r="F5805" s="13">
        <v>19.0</v>
      </c>
      <c r="J5805" s="10" t="s">
        <v>966</v>
      </c>
    </row>
    <row r="5806">
      <c r="A5806" s="10" t="s">
        <v>1644</v>
      </c>
      <c r="B5806" s="19">
        <v>0.029027777777777777</v>
      </c>
      <c r="C5806" s="10" t="s">
        <v>82</v>
      </c>
      <c r="D5806" s="10" t="s">
        <v>125</v>
      </c>
      <c r="E5806" s="13">
        <v>30.0</v>
      </c>
      <c r="F5806" s="13">
        <v>19.0</v>
      </c>
      <c r="J5806" s="10" t="s">
        <v>966</v>
      </c>
    </row>
    <row r="5807">
      <c r="A5807" s="10" t="s">
        <v>1644</v>
      </c>
      <c r="B5807" s="19">
        <v>0.029131944444444443</v>
      </c>
      <c r="C5807" s="10" t="s">
        <v>84</v>
      </c>
      <c r="D5807" s="10" t="s">
        <v>125</v>
      </c>
      <c r="E5807" s="13">
        <v>24.0</v>
      </c>
      <c r="F5807" s="13">
        <v>12.0</v>
      </c>
      <c r="J5807" s="10" t="s">
        <v>966</v>
      </c>
    </row>
    <row r="5808">
      <c r="A5808" s="10" t="s">
        <v>1644</v>
      </c>
      <c r="B5808" s="19">
        <v>0.03133101851851852</v>
      </c>
      <c r="C5808" s="10" t="s">
        <v>964</v>
      </c>
      <c r="D5808" s="10" t="s">
        <v>154</v>
      </c>
      <c r="E5808" s="13">
        <v>21.0</v>
      </c>
      <c r="F5808" s="13">
        <v>16.0</v>
      </c>
    </row>
    <row r="5809">
      <c r="A5809" s="10" t="s">
        <v>1644</v>
      </c>
      <c r="B5809" s="19">
        <v>0.03138888888888889</v>
      </c>
      <c r="C5809" s="10" t="s">
        <v>70</v>
      </c>
      <c r="D5809" s="10" t="s">
        <v>154</v>
      </c>
      <c r="E5809" s="13">
        <v>11.0</v>
      </c>
      <c r="F5809" s="13">
        <v>8.0</v>
      </c>
    </row>
    <row r="5810">
      <c r="A5810" s="10" t="s">
        <v>1644</v>
      </c>
      <c r="B5810" s="19">
        <v>0.03141203703703704</v>
      </c>
      <c r="C5810" s="10" t="s">
        <v>69</v>
      </c>
      <c r="D5810" s="10" t="s">
        <v>67</v>
      </c>
      <c r="E5810" s="13">
        <v>14.0</v>
      </c>
      <c r="F5810" s="13">
        <v>9.0</v>
      </c>
    </row>
    <row r="5811">
      <c r="A5811" s="10" t="s">
        <v>1644</v>
      </c>
      <c r="B5811" s="19">
        <v>0.03423611111111111</v>
      </c>
      <c r="C5811" s="10" t="s">
        <v>66</v>
      </c>
      <c r="D5811" s="10" t="s">
        <v>67</v>
      </c>
      <c r="E5811" s="13">
        <v>21.0</v>
      </c>
      <c r="F5811" s="13">
        <v>20.0</v>
      </c>
    </row>
    <row r="5812">
      <c r="A5812" s="10" t="s">
        <v>1644</v>
      </c>
      <c r="B5812" s="19">
        <v>0.03425925925925926</v>
      </c>
      <c r="C5812" s="10" t="s">
        <v>964</v>
      </c>
      <c r="D5812" s="10" t="s">
        <v>67</v>
      </c>
      <c r="E5812" s="13">
        <v>24.0</v>
      </c>
      <c r="F5812" s="13">
        <v>16.0</v>
      </c>
    </row>
    <row r="5813">
      <c r="A5813" s="10" t="s">
        <v>1644</v>
      </c>
      <c r="B5813" s="19">
        <v>0.03568287037037037</v>
      </c>
      <c r="C5813" s="10" t="s">
        <v>69</v>
      </c>
      <c r="D5813" s="10" t="s">
        <v>87</v>
      </c>
      <c r="E5813" s="13">
        <v>6.0</v>
      </c>
      <c r="F5813" s="13">
        <v>2.0</v>
      </c>
    </row>
    <row r="5814">
      <c r="A5814" s="10" t="s">
        <v>1644</v>
      </c>
      <c r="B5814" s="19">
        <v>0.03571759259259259</v>
      </c>
      <c r="C5814" s="10" t="s">
        <v>70</v>
      </c>
      <c r="D5814" s="10" t="s">
        <v>87</v>
      </c>
      <c r="E5814" s="13">
        <v>19.0</v>
      </c>
      <c r="F5814" s="13">
        <v>14.0</v>
      </c>
    </row>
    <row r="5815">
      <c r="A5815" s="10" t="s">
        <v>1644</v>
      </c>
      <c r="B5815" s="19">
        <v>0.03576388888888889</v>
      </c>
      <c r="C5815" s="10" t="s">
        <v>66</v>
      </c>
      <c r="D5815" s="10" t="s">
        <v>87</v>
      </c>
      <c r="E5815" s="13">
        <v>18.0</v>
      </c>
      <c r="F5815" s="13">
        <v>18.0</v>
      </c>
    </row>
    <row r="5816">
      <c r="A5816" s="10" t="s">
        <v>1644</v>
      </c>
      <c r="B5816" s="19">
        <v>0.03582175925925926</v>
      </c>
      <c r="C5816" s="10" t="s">
        <v>84</v>
      </c>
      <c r="D5816" s="10" t="s">
        <v>87</v>
      </c>
      <c r="E5816" s="13">
        <v>14.0</v>
      </c>
      <c r="F5816" s="13">
        <v>12.0</v>
      </c>
    </row>
    <row r="5817">
      <c r="A5817" s="10" t="s">
        <v>1644</v>
      </c>
      <c r="B5817" s="19">
        <v>0.03584490740740741</v>
      </c>
      <c r="C5817" s="10" t="s">
        <v>82</v>
      </c>
      <c r="D5817" s="10" t="s">
        <v>87</v>
      </c>
      <c r="E5817" s="13">
        <v>12.0</v>
      </c>
      <c r="F5817" s="13">
        <v>11.0</v>
      </c>
    </row>
    <row r="5818">
      <c r="A5818" s="10" t="s">
        <v>1644</v>
      </c>
      <c r="B5818" s="19">
        <v>0.03584490740740741</v>
      </c>
      <c r="C5818" s="10" t="s">
        <v>964</v>
      </c>
      <c r="D5818" s="10" t="s">
        <v>87</v>
      </c>
      <c r="E5818" s="13">
        <v>12.0</v>
      </c>
      <c r="F5818" s="13">
        <v>11.0</v>
      </c>
    </row>
    <row r="5819">
      <c r="A5819" s="10" t="s">
        <v>1644</v>
      </c>
      <c r="B5819" s="19">
        <v>0.035868055555555556</v>
      </c>
      <c r="C5819" s="10" t="s">
        <v>74</v>
      </c>
      <c r="D5819" s="10" t="s">
        <v>87</v>
      </c>
      <c r="E5819" s="13">
        <v>12.0</v>
      </c>
      <c r="F5819" s="13">
        <v>7.0</v>
      </c>
    </row>
    <row r="5820">
      <c r="A5820" s="10" t="s">
        <v>1644</v>
      </c>
      <c r="B5820" s="19">
        <v>0.0366087962962963</v>
      </c>
      <c r="C5820" s="10" t="s">
        <v>66</v>
      </c>
      <c r="D5820" s="10" t="s">
        <v>89</v>
      </c>
      <c r="E5820" s="13">
        <v>16.0</v>
      </c>
      <c r="F5820" s="13">
        <v>8.0</v>
      </c>
      <c r="J5820" s="10" t="s">
        <v>171</v>
      </c>
    </row>
    <row r="5821">
      <c r="A5821" s="10" t="s">
        <v>1644</v>
      </c>
      <c r="B5821" s="19">
        <v>0.03685185185185185</v>
      </c>
      <c r="C5821" s="10" t="s">
        <v>66</v>
      </c>
      <c r="D5821" s="10" t="s">
        <v>89</v>
      </c>
      <c r="E5821" s="13">
        <v>17.0</v>
      </c>
      <c r="F5821" s="13">
        <v>9.0</v>
      </c>
      <c r="J5821" s="10" t="s">
        <v>171</v>
      </c>
    </row>
    <row r="5822">
      <c r="A5822" s="10" t="s">
        <v>1644</v>
      </c>
      <c r="B5822" s="19">
        <v>0.04026620370370371</v>
      </c>
      <c r="C5822" s="10" t="s">
        <v>69</v>
      </c>
      <c r="D5822" s="10" t="s">
        <v>91</v>
      </c>
      <c r="E5822" s="13">
        <v>19.0</v>
      </c>
      <c r="F5822" s="16"/>
      <c r="H5822" s="10" t="s">
        <v>1645</v>
      </c>
      <c r="J5822" s="10" t="s">
        <v>560</v>
      </c>
    </row>
    <row r="5823">
      <c r="A5823" s="10" t="s">
        <v>1644</v>
      </c>
      <c r="B5823" s="19">
        <v>0.042743055555555555</v>
      </c>
      <c r="C5823" s="10" t="s">
        <v>70</v>
      </c>
      <c r="D5823" s="10" t="s">
        <v>93</v>
      </c>
      <c r="E5823" s="13">
        <v>10.0</v>
      </c>
      <c r="F5823" s="13">
        <v>2.0</v>
      </c>
      <c r="J5823" s="10" t="s">
        <v>99</v>
      </c>
    </row>
    <row r="5824">
      <c r="A5824" s="10" t="s">
        <v>1644</v>
      </c>
      <c r="B5824" s="19">
        <v>0.04282407407407408</v>
      </c>
      <c r="C5824" s="10" t="s">
        <v>70</v>
      </c>
      <c r="D5824" s="10" t="s">
        <v>93</v>
      </c>
      <c r="E5824" s="13">
        <v>20.0</v>
      </c>
      <c r="F5824" s="13">
        <v>12.0</v>
      </c>
      <c r="J5824" s="10" t="s">
        <v>160</v>
      </c>
    </row>
    <row r="5825">
      <c r="A5825" s="10" t="s">
        <v>1644</v>
      </c>
      <c r="B5825" s="19">
        <v>0.04282407407407408</v>
      </c>
      <c r="C5825" s="10" t="s">
        <v>70</v>
      </c>
      <c r="D5825" s="10" t="s">
        <v>93</v>
      </c>
      <c r="E5825" s="13" t="s">
        <v>88</v>
      </c>
      <c r="F5825" s="13">
        <v>1.0</v>
      </c>
      <c r="J5825" s="10" t="s">
        <v>421</v>
      </c>
    </row>
    <row r="5826">
      <c r="A5826" s="10" t="s">
        <v>1644</v>
      </c>
      <c r="B5826" s="19">
        <v>0.04380787037037037</v>
      </c>
      <c r="C5826" s="10" t="s">
        <v>70</v>
      </c>
      <c r="D5826" s="10" t="s">
        <v>93</v>
      </c>
      <c r="E5826" s="13" t="s">
        <v>75</v>
      </c>
      <c r="F5826" s="13" t="s">
        <v>75</v>
      </c>
      <c r="J5826" s="10" t="s">
        <v>160</v>
      </c>
    </row>
    <row r="5827">
      <c r="A5827" s="10" t="s">
        <v>1644</v>
      </c>
      <c r="B5827" s="19">
        <v>0.04380787037037037</v>
      </c>
      <c r="C5827" s="10" t="s">
        <v>70</v>
      </c>
      <c r="D5827" s="10" t="s">
        <v>93</v>
      </c>
      <c r="E5827" s="13">
        <v>10.0</v>
      </c>
      <c r="F5827" s="13">
        <v>2.0</v>
      </c>
      <c r="J5827" s="10" t="s">
        <v>421</v>
      </c>
    </row>
    <row r="5828">
      <c r="A5828" s="10" t="s">
        <v>1644</v>
      </c>
      <c r="B5828" s="19">
        <v>0.04387731481481481</v>
      </c>
      <c r="C5828" s="10" t="s">
        <v>70</v>
      </c>
      <c r="D5828" s="10" t="s">
        <v>93</v>
      </c>
      <c r="E5828" s="13" t="s">
        <v>68</v>
      </c>
      <c r="F5828" s="13">
        <v>20.0</v>
      </c>
      <c r="G5828" s="10" t="s">
        <v>137</v>
      </c>
      <c r="J5828" s="10" t="s">
        <v>160</v>
      </c>
    </row>
    <row r="5829">
      <c r="A5829" s="10" t="s">
        <v>1644</v>
      </c>
      <c r="B5829" s="19">
        <v>0.04387731481481481</v>
      </c>
      <c r="C5829" s="10" t="s">
        <v>70</v>
      </c>
      <c r="D5829" s="10" t="s">
        <v>93</v>
      </c>
      <c r="E5829" s="13">
        <v>20.0</v>
      </c>
      <c r="F5829" s="13">
        <v>12.0</v>
      </c>
      <c r="J5829" s="10" t="s">
        <v>421</v>
      </c>
    </row>
    <row r="5830">
      <c r="A5830" s="10" t="s">
        <v>1644</v>
      </c>
      <c r="B5830" s="19">
        <v>0.04415509259259259</v>
      </c>
      <c r="C5830" s="10" t="s">
        <v>70</v>
      </c>
      <c r="D5830" s="10" t="s">
        <v>91</v>
      </c>
      <c r="E5830" s="13">
        <v>7.0</v>
      </c>
      <c r="F5830" s="16"/>
      <c r="H5830" s="10" t="s">
        <v>1646</v>
      </c>
    </row>
    <row r="5831">
      <c r="A5831" s="10" t="s">
        <v>1644</v>
      </c>
      <c r="B5831" s="19">
        <v>0.045300925925925925</v>
      </c>
      <c r="C5831" s="10" t="s">
        <v>66</v>
      </c>
      <c r="D5831" s="10" t="s">
        <v>93</v>
      </c>
      <c r="E5831" s="13" t="s">
        <v>75</v>
      </c>
      <c r="F5831" s="13" t="s">
        <v>75</v>
      </c>
      <c r="J5831" s="10" t="s">
        <v>85</v>
      </c>
    </row>
    <row r="5832">
      <c r="A5832" s="10" t="s">
        <v>1644</v>
      </c>
      <c r="B5832" s="19">
        <v>0.045300925925925925</v>
      </c>
      <c r="C5832" s="10" t="s">
        <v>66</v>
      </c>
      <c r="D5832" s="10" t="s">
        <v>93</v>
      </c>
      <c r="E5832" s="13">
        <v>29.0</v>
      </c>
      <c r="F5832" s="13">
        <v>20.0</v>
      </c>
      <c r="J5832" s="10" t="s">
        <v>1647</v>
      </c>
    </row>
    <row r="5833">
      <c r="A5833" s="10" t="s">
        <v>1644</v>
      </c>
      <c r="B5833" s="19">
        <v>0.04537037037037037</v>
      </c>
      <c r="C5833" s="10" t="s">
        <v>66</v>
      </c>
      <c r="D5833" s="10" t="s">
        <v>93</v>
      </c>
      <c r="E5833" s="13" t="s">
        <v>75</v>
      </c>
      <c r="F5833" s="13" t="s">
        <v>75</v>
      </c>
      <c r="J5833" s="10" t="s">
        <v>85</v>
      </c>
    </row>
    <row r="5834">
      <c r="A5834" s="10" t="s">
        <v>1644</v>
      </c>
      <c r="B5834" s="19">
        <v>0.04537037037037037</v>
      </c>
      <c r="C5834" s="10" t="s">
        <v>66</v>
      </c>
      <c r="D5834" s="10" t="s">
        <v>93</v>
      </c>
      <c r="E5834" s="13">
        <v>19.0</v>
      </c>
      <c r="F5834" s="13">
        <v>10.0</v>
      </c>
      <c r="J5834" s="10" t="s">
        <v>1647</v>
      </c>
    </row>
    <row r="5835">
      <c r="A5835" s="10" t="s">
        <v>1644</v>
      </c>
      <c r="B5835" s="19">
        <v>0.04555555555555556</v>
      </c>
      <c r="C5835" s="10" t="s">
        <v>66</v>
      </c>
      <c r="D5835" s="10" t="s">
        <v>91</v>
      </c>
      <c r="E5835" s="13">
        <v>15.0</v>
      </c>
      <c r="F5835" s="16"/>
      <c r="H5835" s="10" t="s">
        <v>1648</v>
      </c>
    </row>
    <row r="5836">
      <c r="A5836" s="10" t="s">
        <v>1644</v>
      </c>
      <c r="B5836" s="19">
        <v>0.04650462962962963</v>
      </c>
      <c r="C5836" s="10" t="s">
        <v>84</v>
      </c>
      <c r="D5836" s="10" t="s">
        <v>93</v>
      </c>
      <c r="E5836" s="13" t="s">
        <v>68</v>
      </c>
      <c r="F5836" s="13">
        <v>20.0</v>
      </c>
      <c r="G5836" s="10" t="s">
        <v>137</v>
      </c>
      <c r="J5836" s="10" t="s">
        <v>564</v>
      </c>
    </row>
    <row r="5837">
      <c r="A5837" s="10" t="s">
        <v>1644</v>
      </c>
      <c r="B5837" s="19">
        <v>0.04650462962962963</v>
      </c>
      <c r="C5837" s="10" t="s">
        <v>84</v>
      </c>
      <c r="D5837" s="10" t="s">
        <v>93</v>
      </c>
      <c r="E5837" s="13" t="s">
        <v>75</v>
      </c>
      <c r="F5837" s="13" t="s">
        <v>75</v>
      </c>
      <c r="J5837" s="10" t="s">
        <v>85</v>
      </c>
    </row>
    <row r="5838">
      <c r="A5838" s="10" t="s">
        <v>1644</v>
      </c>
      <c r="B5838" s="19">
        <v>0.04649305555555556</v>
      </c>
      <c r="C5838" s="10" t="s">
        <v>84</v>
      </c>
      <c r="D5838" s="10" t="s">
        <v>93</v>
      </c>
      <c r="E5838" s="13" t="s">
        <v>75</v>
      </c>
      <c r="F5838" s="13" t="s">
        <v>75</v>
      </c>
      <c r="J5838" s="10" t="s">
        <v>85</v>
      </c>
    </row>
    <row r="5839">
      <c r="A5839" s="10" t="s">
        <v>1644</v>
      </c>
      <c r="B5839" s="19">
        <v>0.04649305555555556</v>
      </c>
      <c r="C5839" s="10" t="s">
        <v>84</v>
      </c>
      <c r="D5839" s="10" t="s">
        <v>93</v>
      </c>
      <c r="E5839" s="13">
        <v>10.0</v>
      </c>
      <c r="F5839" s="13">
        <v>3.0</v>
      </c>
      <c r="J5839" s="10" t="s">
        <v>564</v>
      </c>
    </row>
    <row r="5840">
      <c r="A5840" s="10" t="s">
        <v>1644</v>
      </c>
      <c r="B5840" s="19">
        <v>0.046828703703703706</v>
      </c>
      <c r="C5840" s="10" t="s">
        <v>84</v>
      </c>
      <c r="D5840" s="10" t="s">
        <v>91</v>
      </c>
      <c r="E5840" s="13">
        <v>29.0</v>
      </c>
      <c r="F5840" s="16"/>
      <c r="H5840" s="10" t="s">
        <v>1649</v>
      </c>
    </row>
    <row r="5841">
      <c r="A5841" s="10" t="s">
        <v>1644</v>
      </c>
      <c r="B5841" s="19">
        <v>0.05025462962962963</v>
      </c>
      <c r="C5841" s="10" t="s">
        <v>964</v>
      </c>
      <c r="D5841" s="10" t="s">
        <v>93</v>
      </c>
      <c r="E5841" s="13" t="s">
        <v>75</v>
      </c>
      <c r="F5841" s="13" t="s">
        <v>75</v>
      </c>
      <c r="J5841" s="10" t="s">
        <v>85</v>
      </c>
    </row>
    <row r="5842">
      <c r="A5842" s="10" t="s">
        <v>1644</v>
      </c>
      <c r="B5842" s="19">
        <v>0.05025462962962963</v>
      </c>
      <c r="C5842" s="10" t="s">
        <v>964</v>
      </c>
      <c r="D5842" s="10" t="s">
        <v>93</v>
      </c>
      <c r="E5842" s="13">
        <v>18.0</v>
      </c>
      <c r="F5842" s="13">
        <v>15.0</v>
      </c>
      <c r="J5842" s="10" t="s">
        <v>1650</v>
      </c>
    </row>
    <row r="5843">
      <c r="A5843" s="10" t="s">
        <v>1644</v>
      </c>
      <c r="B5843" s="19">
        <v>0.05056712962962963</v>
      </c>
      <c r="C5843" s="10" t="s">
        <v>964</v>
      </c>
      <c r="D5843" s="10" t="s">
        <v>91</v>
      </c>
      <c r="E5843" s="13">
        <v>10.0</v>
      </c>
      <c r="F5843" s="16"/>
      <c r="H5843" s="10" t="s">
        <v>1651</v>
      </c>
    </row>
    <row r="5844">
      <c r="A5844" s="10" t="s">
        <v>1644</v>
      </c>
      <c r="B5844" s="19">
        <v>0.050833333333333335</v>
      </c>
      <c r="C5844" s="10" t="s">
        <v>74</v>
      </c>
      <c r="D5844" s="10" t="s">
        <v>93</v>
      </c>
      <c r="E5844" s="13" t="s">
        <v>75</v>
      </c>
      <c r="F5844" s="13" t="s">
        <v>75</v>
      </c>
      <c r="J5844" s="10" t="s">
        <v>85</v>
      </c>
    </row>
    <row r="5845">
      <c r="A5845" s="10" t="s">
        <v>1644</v>
      </c>
      <c r="B5845" s="19">
        <v>0.050833333333333335</v>
      </c>
      <c r="C5845" s="10" t="s">
        <v>74</v>
      </c>
      <c r="D5845" s="10" t="s">
        <v>93</v>
      </c>
      <c r="E5845" s="13">
        <v>15.0</v>
      </c>
      <c r="F5845" s="13">
        <v>6.0</v>
      </c>
      <c r="J5845" s="10" t="s">
        <v>1300</v>
      </c>
    </row>
    <row r="5846">
      <c r="A5846" s="10" t="s">
        <v>1644</v>
      </c>
      <c r="B5846" s="19">
        <v>0.051041666666666666</v>
      </c>
      <c r="C5846" s="10" t="s">
        <v>74</v>
      </c>
      <c r="D5846" s="10" t="s">
        <v>93</v>
      </c>
      <c r="E5846" s="13" t="s">
        <v>75</v>
      </c>
      <c r="F5846" s="13" t="s">
        <v>75</v>
      </c>
      <c r="J5846" s="10" t="s">
        <v>85</v>
      </c>
    </row>
    <row r="5847">
      <c r="A5847" s="10" t="s">
        <v>1644</v>
      </c>
      <c r="B5847" s="19">
        <v>0.051041666666666666</v>
      </c>
      <c r="C5847" s="10" t="s">
        <v>74</v>
      </c>
      <c r="D5847" s="10" t="s">
        <v>93</v>
      </c>
      <c r="E5847" s="13">
        <v>28.0</v>
      </c>
      <c r="F5847" s="13">
        <v>19.0</v>
      </c>
      <c r="J5847" s="10" t="s">
        <v>1298</v>
      </c>
    </row>
    <row r="5848">
      <c r="A5848" s="10" t="s">
        <v>1644</v>
      </c>
      <c r="B5848" s="19">
        <v>0.05125</v>
      </c>
      <c r="C5848" s="10" t="s">
        <v>74</v>
      </c>
      <c r="D5848" s="10" t="s">
        <v>91</v>
      </c>
      <c r="E5848" s="13">
        <v>30.0</v>
      </c>
      <c r="F5848" s="16"/>
      <c r="H5848" s="10" t="s">
        <v>1652</v>
      </c>
      <c r="J5848" s="10" t="s">
        <v>491</v>
      </c>
    </row>
    <row r="5849">
      <c r="A5849" s="10" t="s">
        <v>1644</v>
      </c>
      <c r="B5849" s="19">
        <v>0.0528125</v>
      </c>
      <c r="C5849" s="10" t="s">
        <v>70</v>
      </c>
      <c r="D5849" s="10" t="s">
        <v>93</v>
      </c>
      <c r="E5849" s="13">
        <v>14.0</v>
      </c>
      <c r="F5849" s="13">
        <v>6.0</v>
      </c>
      <c r="J5849" s="10" t="s">
        <v>148</v>
      </c>
    </row>
    <row r="5850">
      <c r="A5850" s="10" t="s">
        <v>1644</v>
      </c>
      <c r="B5850" s="19">
        <v>0.05296296296296296</v>
      </c>
      <c r="C5850" s="10" t="s">
        <v>70</v>
      </c>
      <c r="D5850" s="10" t="s">
        <v>93</v>
      </c>
      <c r="E5850" s="13">
        <v>27.0</v>
      </c>
      <c r="F5850" s="13">
        <v>19.0</v>
      </c>
      <c r="J5850" s="10" t="s">
        <v>148</v>
      </c>
    </row>
    <row r="5851">
      <c r="A5851" s="10" t="s">
        <v>1644</v>
      </c>
      <c r="B5851" s="19">
        <v>0.05309027777777778</v>
      </c>
      <c r="C5851" s="10" t="s">
        <v>70</v>
      </c>
      <c r="D5851" s="10" t="s">
        <v>91</v>
      </c>
      <c r="E5851" s="13">
        <v>7.0</v>
      </c>
      <c r="F5851" s="16"/>
      <c r="H5851" s="10" t="s">
        <v>1646</v>
      </c>
    </row>
    <row r="5852">
      <c r="A5852" s="10" t="s">
        <v>1644</v>
      </c>
      <c r="B5852" s="19">
        <v>0.05355324074074074</v>
      </c>
      <c r="C5852" s="10" t="s">
        <v>70</v>
      </c>
      <c r="D5852" s="10" t="s">
        <v>93</v>
      </c>
      <c r="E5852" s="13" t="s">
        <v>68</v>
      </c>
      <c r="F5852" s="13">
        <v>20.0</v>
      </c>
      <c r="G5852" s="10" t="s">
        <v>137</v>
      </c>
      <c r="J5852" s="10" t="s">
        <v>99</v>
      </c>
    </row>
    <row r="5853">
      <c r="A5853" s="10" t="s">
        <v>1644</v>
      </c>
      <c r="B5853" s="19">
        <v>0.05365740740740741</v>
      </c>
      <c r="C5853" s="10" t="s">
        <v>70</v>
      </c>
      <c r="D5853" s="10" t="s">
        <v>91</v>
      </c>
      <c r="E5853" s="13">
        <v>11.0</v>
      </c>
      <c r="F5853" s="16"/>
      <c r="H5853" s="10" t="s">
        <v>1653</v>
      </c>
    </row>
    <row r="5854">
      <c r="A5854" s="10" t="s">
        <v>1644</v>
      </c>
      <c r="B5854" s="19">
        <v>0.05388888888888889</v>
      </c>
      <c r="C5854" s="10" t="s">
        <v>70</v>
      </c>
      <c r="D5854" s="10" t="s">
        <v>93</v>
      </c>
      <c r="E5854" s="13">
        <v>18.0</v>
      </c>
      <c r="F5854" s="13">
        <v>10.0</v>
      </c>
      <c r="J5854" s="10" t="s">
        <v>99</v>
      </c>
    </row>
    <row r="5855">
      <c r="A5855" s="10" t="s">
        <v>1644</v>
      </c>
      <c r="B5855" s="19">
        <v>0.0540625</v>
      </c>
      <c r="C5855" s="10" t="s">
        <v>70</v>
      </c>
      <c r="D5855" s="10" t="s">
        <v>91</v>
      </c>
      <c r="E5855" s="13">
        <v>11.0</v>
      </c>
      <c r="F5855" s="16"/>
      <c r="H5855" s="10" t="s">
        <v>1653</v>
      </c>
    </row>
    <row r="5856">
      <c r="A5856" s="10" t="s">
        <v>1644</v>
      </c>
      <c r="B5856" s="19">
        <v>0.05431712962962963</v>
      </c>
      <c r="C5856" s="10" t="s">
        <v>66</v>
      </c>
      <c r="D5856" s="10" t="s">
        <v>93</v>
      </c>
      <c r="E5856" s="13">
        <v>28.0</v>
      </c>
      <c r="F5856" s="13">
        <v>19.0</v>
      </c>
      <c r="J5856" s="10" t="s">
        <v>1086</v>
      </c>
    </row>
    <row r="5857">
      <c r="A5857" s="10" t="s">
        <v>1644</v>
      </c>
      <c r="B5857" s="19">
        <v>0.054328703703703705</v>
      </c>
      <c r="C5857" s="10" t="s">
        <v>66</v>
      </c>
      <c r="D5857" s="10" t="s">
        <v>93</v>
      </c>
      <c r="E5857" s="13">
        <v>29.0</v>
      </c>
      <c r="F5857" s="13">
        <v>20.0</v>
      </c>
      <c r="J5857" s="10" t="s">
        <v>1086</v>
      </c>
    </row>
    <row r="5858">
      <c r="A5858" s="10" t="s">
        <v>1644</v>
      </c>
      <c r="B5858" s="19">
        <v>0.05452546296296296</v>
      </c>
      <c r="C5858" s="10" t="s">
        <v>66</v>
      </c>
      <c r="D5858" s="10" t="s">
        <v>91</v>
      </c>
      <c r="E5858" s="13">
        <v>14.0</v>
      </c>
      <c r="F5858" s="16"/>
      <c r="H5858" s="10" t="s">
        <v>1654</v>
      </c>
    </row>
    <row r="5859">
      <c r="A5859" s="10" t="s">
        <v>1644</v>
      </c>
      <c r="B5859" s="19">
        <v>0.05466435185185185</v>
      </c>
      <c r="C5859" s="10" t="s">
        <v>66</v>
      </c>
      <c r="D5859" s="10" t="s">
        <v>91</v>
      </c>
      <c r="E5859" s="13">
        <v>19.0</v>
      </c>
      <c r="F5859" s="16"/>
      <c r="H5859" s="10" t="s">
        <v>1655</v>
      </c>
      <c r="I5859" s="10">
        <v>1.0</v>
      </c>
      <c r="J5859" s="10" t="s">
        <v>119</v>
      </c>
    </row>
    <row r="5860">
      <c r="A5860" s="10" t="s">
        <v>1644</v>
      </c>
      <c r="B5860" s="19">
        <v>0.05618055555555555</v>
      </c>
      <c r="C5860" s="10" t="s">
        <v>69</v>
      </c>
      <c r="D5860" s="10" t="s">
        <v>67</v>
      </c>
      <c r="E5860" s="13">
        <v>12.0</v>
      </c>
      <c r="F5860" s="13">
        <v>7.0</v>
      </c>
    </row>
    <row r="5861">
      <c r="A5861" s="10" t="s">
        <v>1644</v>
      </c>
      <c r="B5861" s="19">
        <v>0.05717592592592593</v>
      </c>
      <c r="C5861" s="10" t="s">
        <v>964</v>
      </c>
      <c r="D5861" s="10" t="s">
        <v>93</v>
      </c>
      <c r="E5861" s="13">
        <v>22.0</v>
      </c>
      <c r="F5861" s="13">
        <v>19.0</v>
      </c>
      <c r="J5861" s="10" t="s">
        <v>1650</v>
      </c>
    </row>
    <row r="5862">
      <c r="A5862" s="10" t="s">
        <v>1644</v>
      </c>
      <c r="B5862" s="19">
        <v>0.0574537037037037</v>
      </c>
      <c r="C5862" s="10" t="s">
        <v>964</v>
      </c>
      <c r="D5862" s="10" t="s">
        <v>91</v>
      </c>
      <c r="E5862" s="13">
        <v>10.0</v>
      </c>
      <c r="F5862" s="16"/>
      <c r="H5862" s="10" t="s">
        <v>1656</v>
      </c>
    </row>
    <row r="5863">
      <c r="A5863" s="10" t="s">
        <v>1644</v>
      </c>
      <c r="B5863" s="19">
        <v>0.057604166666666665</v>
      </c>
      <c r="C5863" s="10" t="s">
        <v>70</v>
      </c>
      <c r="D5863" s="10" t="s">
        <v>79</v>
      </c>
      <c r="E5863" s="13">
        <v>11.0</v>
      </c>
      <c r="F5863" s="13">
        <v>5.0</v>
      </c>
    </row>
    <row r="5864">
      <c r="A5864" s="10" t="s">
        <v>1644</v>
      </c>
      <c r="B5864" s="19">
        <v>0.057604166666666665</v>
      </c>
      <c r="C5864" s="10" t="s">
        <v>84</v>
      </c>
      <c r="D5864" s="10" t="s">
        <v>79</v>
      </c>
      <c r="E5864" s="13" t="s">
        <v>75</v>
      </c>
      <c r="F5864" s="13" t="s">
        <v>75</v>
      </c>
    </row>
    <row r="5865">
      <c r="A5865" s="10" t="s">
        <v>1644</v>
      </c>
      <c r="B5865" s="19">
        <v>0.057650462962962966</v>
      </c>
      <c r="C5865" s="10" t="s">
        <v>66</v>
      </c>
      <c r="D5865" s="10" t="s">
        <v>89</v>
      </c>
      <c r="E5865" s="13" t="s">
        <v>75</v>
      </c>
      <c r="F5865" s="13" t="s">
        <v>75</v>
      </c>
      <c r="J5865" s="10" t="s">
        <v>171</v>
      </c>
    </row>
    <row r="5866">
      <c r="A5866" s="10" t="s">
        <v>1644</v>
      </c>
      <c r="B5866" s="19">
        <v>0.057650462962962966</v>
      </c>
      <c r="C5866" s="10" t="s">
        <v>66</v>
      </c>
      <c r="D5866" s="10" t="s">
        <v>89</v>
      </c>
      <c r="E5866" s="13" t="s">
        <v>75</v>
      </c>
      <c r="F5866" s="13" t="s">
        <v>75</v>
      </c>
      <c r="J5866" s="10" t="s">
        <v>171</v>
      </c>
    </row>
    <row r="5867">
      <c r="A5867" s="10" t="s">
        <v>1644</v>
      </c>
      <c r="B5867" s="19">
        <v>0.05767361111111111</v>
      </c>
      <c r="C5867" s="10" t="s">
        <v>74</v>
      </c>
      <c r="D5867" s="10" t="s">
        <v>93</v>
      </c>
      <c r="E5867" s="13">
        <v>20.0</v>
      </c>
      <c r="F5867" s="13">
        <v>11.0</v>
      </c>
      <c r="J5867" s="10" t="s">
        <v>1010</v>
      </c>
    </row>
    <row r="5868">
      <c r="A5868" s="10" t="s">
        <v>1644</v>
      </c>
      <c r="B5868" s="19">
        <v>0.057743055555555554</v>
      </c>
      <c r="C5868" s="10" t="s">
        <v>66</v>
      </c>
      <c r="D5868" s="10" t="s">
        <v>91</v>
      </c>
      <c r="E5868" s="13">
        <v>16.0</v>
      </c>
      <c r="F5868" s="16"/>
      <c r="H5868" s="10" t="s">
        <v>1657</v>
      </c>
    </row>
    <row r="5869">
      <c r="A5869" s="10" t="s">
        <v>1644</v>
      </c>
      <c r="B5869" s="19">
        <v>0.05778935185185185</v>
      </c>
      <c r="C5869" s="10" t="s">
        <v>74</v>
      </c>
      <c r="D5869" s="10" t="s">
        <v>91</v>
      </c>
      <c r="E5869" s="13">
        <v>12.0</v>
      </c>
      <c r="F5869" s="16"/>
      <c r="H5869" s="10" t="s">
        <v>1658</v>
      </c>
    </row>
    <row r="5870">
      <c r="A5870" s="10" t="s">
        <v>1644</v>
      </c>
      <c r="B5870" s="19">
        <v>0.05803240740740741</v>
      </c>
      <c r="C5870" s="10" t="s">
        <v>69</v>
      </c>
      <c r="D5870" s="10" t="s">
        <v>89</v>
      </c>
      <c r="E5870" s="13">
        <v>27.0</v>
      </c>
      <c r="F5870" s="13">
        <v>19.0</v>
      </c>
      <c r="J5870" s="10" t="s">
        <v>267</v>
      </c>
    </row>
    <row r="5871">
      <c r="A5871" s="10" t="s">
        <v>1644</v>
      </c>
      <c r="B5871" s="19">
        <v>0.057951388888888886</v>
      </c>
      <c r="C5871" s="10" t="s">
        <v>69</v>
      </c>
      <c r="D5871" s="10" t="s">
        <v>91</v>
      </c>
      <c r="E5871" s="13">
        <v>13.0</v>
      </c>
      <c r="F5871" s="16"/>
      <c r="H5871" s="10" t="s">
        <v>1659</v>
      </c>
    </row>
    <row r="5872">
      <c r="A5872" s="10" t="s">
        <v>1644</v>
      </c>
      <c r="B5872" s="19">
        <v>0.058194444444444444</v>
      </c>
      <c r="C5872" s="10" t="s">
        <v>82</v>
      </c>
      <c r="D5872" s="10" t="s">
        <v>89</v>
      </c>
      <c r="E5872" s="13" t="s">
        <v>68</v>
      </c>
      <c r="F5872" s="13">
        <v>20.0</v>
      </c>
      <c r="G5872" s="10" t="s">
        <v>137</v>
      </c>
      <c r="J5872" s="10" t="s">
        <v>151</v>
      </c>
    </row>
    <row r="5873">
      <c r="A5873" s="10" t="s">
        <v>1644</v>
      </c>
      <c r="B5873" s="19">
        <v>0.05828703703703704</v>
      </c>
      <c r="C5873" s="10" t="s">
        <v>82</v>
      </c>
      <c r="D5873" s="10" t="s">
        <v>91</v>
      </c>
      <c r="E5873" s="13">
        <v>18.0</v>
      </c>
      <c r="F5873" s="16"/>
      <c r="H5873" s="10" t="s">
        <v>1660</v>
      </c>
    </row>
    <row r="5874">
      <c r="A5874" s="10" t="s">
        <v>1644</v>
      </c>
      <c r="B5874" s="19">
        <v>0.05831018518518519</v>
      </c>
      <c r="C5874" s="10" t="s">
        <v>66</v>
      </c>
      <c r="D5874" s="10" t="s">
        <v>89</v>
      </c>
      <c r="E5874" s="13" t="s">
        <v>75</v>
      </c>
      <c r="F5874" s="13" t="s">
        <v>75</v>
      </c>
      <c r="J5874" s="10" t="s">
        <v>171</v>
      </c>
    </row>
    <row r="5875">
      <c r="A5875" s="10" t="s">
        <v>1644</v>
      </c>
      <c r="B5875" s="19">
        <v>0.05831018518518519</v>
      </c>
      <c r="C5875" s="10" t="s">
        <v>66</v>
      </c>
      <c r="D5875" s="10" t="s">
        <v>89</v>
      </c>
      <c r="E5875" s="13">
        <v>21.0</v>
      </c>
      <c r="F5875" s="13">
        <v>13.0</v>
      </c>
      <c r="J5875" s="10" t="s">
        <v>171</v>
      </c>
    </row>
    <row r="5876">
      <c r="A5876" s="10" t="s">
        <v>1644</v>
      </c>
      <c r="B5876" s="19">
        <v>0.05834490740740741</v>
      </c>
      <c r="C5876" s="10" t="s">
        <v>66</v>
      </c>
      <c r="D5876" s="10" t="s">
        <v>91</v>
      </c>
      <c r="E5876" s="13">
        <v>19.0</v>
      </c>
      <c r="F5876" s="16"/>
      <c r="H5876" s="10" t="s">
        <v>1661</v>
      </c>
    </row>
    <row r="5877">
      <c r="A5877" s="10" t="s">
        <v>1644</v>
      </c>
      <c r="B5877" s="19">
        <v>0.058923611111111114</v>
      </c>
      <c r="C5877" s="10" t="s">
        <v>74</v>
      </c>
      <c r="D5877" s="10" t="s">
        <v>93</v>
      </c>
      <c r="E5877" s="13" t="s">
        <v>75</v>
      </c>
      <c r="F5877" s="13" t="s">
        <v>75</v>
      </c>
      <c r="J5877" s="10" t="s">
        <v>160</v>
      </c>
    </row>
    <row r="5878">
      <c r="A5878" s="10" t="s">
        <v>1644</v>
      </c>
      <c r="B5878" s="19">
        <v>0.058923611111111114</v>
      </c>
      <c r="C5878" s="10" t="s">
        <v>74</v>
      </c>
      <c r="D5878" s="10" t="s">
        <v>93</v>
      </c>
      <c r="E5878" s="13">
        <v>13.0</v>
      </c>
      <c r="F5878" s="13">
        <v>6.0</v>
      </c>
      <c r="J5878" s="10" t="s">
        <v>1662</v>
      </c>
    </row>
    <row r="5879">
      <c r="A5879" s="10" t="s">
        <v>1644</v>
      </c>
      <c r="B5879" s="19">
        <v>0.059375</v>
      </c>
      <c r="C5879" s="10" t="s">
        <v>964</v>
      </c>
      <c r="D5879" s="10" t="s">
        <v>93</v>
      </c>
      <c r="E5879" s="13">
        <v>16.0</v>
      </c>
      <c r="F5879" s="13">
        <v>13.0</v>
      </c>
      <c r="J5879" s="10" t="s">
        <v>1650</v>
      </c>
    </row>
    <row r="5880">
      <c r="A5880" s="10" t="s">
        <v>1644</v>
      </c>
      <c r="B5880" s="19">
        <v>0.05962962962962963</v>
      </c>
      <c r="C5880" s="10" t="s">
        <v>66</v>
      </c>
      <c r="D5880" s="10" t="s">
        <v>89</v>
      </c>
      <c r="E5880" s="13" t="s">
        <v>68</v>
      </c>
      <c r="F5880" s="13">
        <v>20.0</v>
      </c>
      <c r="G5880" s="10" t="s">
        <v>137</v>
      </c>
      <c r="J5880" s="10" t="s">
        <v>171</v>
      </c>
    </row>
    <row r="5881">
      <c r="A5881" s="10" t="s">
        <v>1644</v>
      </c>
      <c r="B5881" s="19">
        <v>0.05962962962962963</v>
      </c>
      <c r="C5881" s="10" t="s">
        <v>66</v>
      </c>
      <c r="D5881" s="10" t="s">
        <v>89</v>
      </c>
      <c r="E5881" s="13">
        <v>20.0</v>
      </c>
      <c r="F5881" s="13">
        <v>12.0</v>
      </c>
      <c r="J5881" s="10" t="s">
        <v>171</v>
      </c>
    </row>
    <row r="5882">
      <c r="A5882" s="10" t="s">
        <v>1644</v>
      </c>
      <c r="B5882" s="19">
        <v>0.059722222222222225</v>
      </c>
      <c r="C5882" s="10" t="s">
        <v>964</v>
      </c>
      <c r="D5882" s="10" t="s">
        <v>91</v>
      </c>
      <c r="E5882" s="13">
        <v>15.0</v>
      </c>
      <c r="F5882" s="16"/>
      <c r="H5882" s="10" t="s">
        <v>1663</v>
      </c>
      <c r="J5882" s="10" t="s">
        <v>263</v>
      </c>
    </row>
    <row r="5883">
      <c r="A5883" s="10" t="s">
        <v>1644</v>
      </c>
      <c r="B5883" s="19">
        <v>0.059814814814814814</v>
      </c>
      <c r="C5883" s="10" t="s">
        <v>66</v>
      </c>
      <c r="D5883" s="10" t="s">
        <v>91</v>
      </c>
      <c r="E5883" s="13">
        <v>13.0</v>
      </c>
      <c r="F5883" s="16"/>
      <c r="H5883" s="10" t="s">
        <v>1659</v>
      </c>
    </row>
    <row r="5884">
      <c r="A5884" s="10" t="s">
        <v>1644</v>
      </c>
      <c r="B5884" s="19">
        <v>0.059895833333333336</v>
      </c>
      <c r="C5884" s="10" t="s">
        <v>66</v>
      </c>
      <c r="D5884" s="10" t="s">
        <v>91</v>
      </c>
      <c r="E5884" s="13">
        <v>13.0</v>
      </c>
      <c r="F5884" s="16"/>
      <c r="H5884" s="10" t="s">
        <v>1659</v>
      </c>
      <c r="I5884" s="10">
        <v>1.0</v>
      </c>
      <c r="J5884" s="10" t="s">
        <v>1664</v>
      </c>
    </row>
    <row r="5885">
      <c r="A5885" s="10" t="s">
        <v>1644</v>
      </c>
      <c r="B5885" s="19">
        <v>0.06024305555555556</v>
      </c>
      <c r="C5885" s="10" t="s">
        <v>964</v>
      </c>
      <c r="D5885" s="10" t="s">
        <v>120</v>
      </c>
      <c r="E5885" s="13">
        <v>12.0</v>
      </c>
      <c r="F5885" s="16"/>
      <c r="J5885" s="10" t="s">
        <v>1665</v>
      </c>
    </row>
    <row r="5886">
      <c r="A5886" s="10" t="s">
        <v>1644</v>
      </c>
      <c r="B5886" s="19">
        <v>0.06111111111111111</v>
      </c>
      <c r="C5886" s="10" t="s">
        <v>69</v>
      </c>
      <c r="D5886" s="10" t="s">
        <v>120</v>
      </c>
      <c r="E5886" s="13" t="s">
        <v>75</v>
      </c>
      <c r="F5886" s="13" t="s">
        <v>75</v>
      </c>
      <c r="J5886" s="10" t="s">
        <v>1666</v>
      </c>
    </row>
    <row r="5887">
      <c r="A5887" s="10" t="s">
        <v>1644</v>
      </c>
      <c r="B5887" s="19">
        <v>0.06226851851851852</v>
      </c>
      <c r="C5887" s="10" t="s">
        <v>69</v>
      </c>
      <c r="D5887" s="10" t="s">
        <v>67</v>
      </c>
      <c r="E5887" s="13" t="s">
        <v>75</v>
      </c>
      <c r="F5887" s="13" t="s">
        <v>75</v>
      </c>
      <c r="J5887" s="10" t="s">
        <v>85</v>
      </c>
    </row>
    <row r="5888">
      <c r="A5888" s="10" t="s">
        <v>1644</v>
      </c>
      <c r="B5888" s="19">
        <v>0.06226851851851852</v>
      </c>
      <c r="C5888" s="10" t="s">
        <v>69</v>
      </c>
      <c r="D5888" s="10" t="s">
        <v>67</v>
      </c>
      <c r="E5888" s="13">
        <v>24.0</v>
      </c>
      <c r="F5888" s="13">
        <v>19.0</v>
      </c>
      <c r="J5888" s="10" t="s">
        <v>86</v>
      </c>
    </row>
    <row r="5889">
      <c r="A5889" s="10" t="s">
        <v>1644</v>
      </c>
      <c r="B5889" s="19">
        <v>0.06356481481481481</v>
      </c>
      <c r="C5889" s="10" t="s">
        <v>157</v>
      </c>
      <c r="D5889" s="10" t="s">
        <v>67</v>
      </c>
      <c r="E5889" s="13">
        <v>17.0</v>
      </c>
      <c r="F5889" s="13">
        <v>14.0</v>
      </c>
    </row>
    <row r="5890">
      <c r="A5890" s="10" t="s">
        <v>1644</v>
      </c>
      <c r="B5890" s="19">
        <v>0.06511574074074074</v>
      </c>
      <c r="C5890" s="10" t="s">
        <v>69</v>
      </c>
      <c r="D5890" s="10" t="s">
        <v>67</v>
      </c>
      <c r="E5890" s="13" t="s">
        <v>75</v>
      </c>
      <c r="F5890" s="13" t="s">
        <v>75</v>
      </c>
      <c r="J5890" s="10" t="s">
        <v>85</v>
      </c>
    </row>
    <row r="5891">
      <c r="A5891" s="10" t="s">
        <v>1644</v>
      </c>
      <c r="B5891" s="19">
        <v>0.06511574074074074</v>
      </c>
      <c r="C5891" s="10" t="s">
        <v>69</v>
      </c>
      <c r="D5891" s="10" t="s">
        <v>67</v>
      </c>
      <c r="E5891" s="13">
        <v>8.0</v>
      </c>
      <c r="F5891" s="13">
        <v>3.0</v>
      </c>
      <c r="J5891" s="10" t="s">
        <v>86</v>
      </c>
    </row>
    <row r="5892">
      <c r="A5892" s="10" t="s">
        <v>1644</v>
      </c>
      <c r="B5892" s="19">
        <v>0.06898148148148148</v>
      </c>
      <c r="C5892" s="10" t="s">
        <v>157</v>
      </c>
      <c r="D5892" s="10" t="s">
        <v>67</v>
      </c>
      <c r="E5892" s="13">
        <v>6.0</v>
      </c>
      <c r="F5892" s="13">
        <v>3.0</v>
      </c>
    </row>
    <row r="5893">
      <c r="A5893" s="10" t="s">
        <v>1644</v>
      </c>
      <c r="B5893" s="19">
        <v>0.07068287037037037</v>
      </c>
      <c r="C5893" s="10" t="s">
        <v>69</v>
      </c>
      <c r="D5893" s="10" t="s">
        <v>67</v>
      </c>
      <c r="E5893" s="13" t="s">
        <v>88</v>
      </c>
      <c r="F5893" s="13">
        <v>1.0</v>
      </c>
    </row>
    <row r="5894">
      <c r="A5894" s="10" t="s">
        <v>1644</v>
      </c>
      <c r="B5894" s="19">
        <v>0.07068287037037037</v>
      </c>
      <c r="C5894" s="10" t="s">
        <v>66</v>
      </c>
      <c r="D5894" s="10" t="s">
        <v>67</v>
      </c>
      <c r="E5894" s="13">
        <v>17.0</v>
      </c>
      <c r="F5894" s="13">
        <v>16.0</v>
      </c>
    </row>
    <row r="5895">
      <c r="A5895" s="10" t="s">
        <v>1644</v>
      </c>
      <c r="B5895" s="19">
        <v>0.07280092592592592</v>
      </c>
      <c r="C5895" s="10" t="s">
        <v>964</v>
      </c>
      <c r="D5895" s="10" t="s">
        <v>67</v>
      </c>
      <c r="E5895" s="13">
        <v>15.0</v>
      </c>
      <c r="F5895" s="13">
        <v>7.0</v>
      </c>
    </row>
    <row r="5896">
      <c r="A5896" s="10" t="s">
        <v>1644</v>
      </c>
      <c r="B5896" s="19">
        <v>0.07413194444444444</v>
      </c>
      <c r="C5896" s="10" t="s">
        <v>74</v>
      </c>
      <c r="D5896" s="10" t="s">
        <v>83</v>
      </c>
      <c r="E5896" s="13">
        <v>28.0</v>
      </c>
      <c r="F5896" s="13">
        <v>19.0</v>
      </c>
    </row>
    <row r="5897">
      <c r="A5897" s="10" t="s">
        <v>1644</v>
      </c>
      <c r="B5897" s="19">
        <v>0.07864583333333333</v>
      </c>
      <c r="C5897" s="10" t="s">
        <v>157</v>
      </c>
      <c r="D5897" s="10" t="s">
        <v>67</v>
      </c>
      <c r="E5897" s="13" t="s">
        <v>75</v>
      </c>
      <c r="F5897" s="13" t="s">
        <v>75</v>
      </c>
      <c r="J5897" s="10" t="s">
        <v>85</v>
      </c>
    </row>
    <row r="5898">
      <c r="A5898" s="10" t="s">
        <v>1644</v>
      </c>
      <c r="B5898" s="19">
        <v>0.07864583333333333</v>
      </c>
      <c r="C5898" s="10" t="s">
        <v>157</v>
      </c>
      <c r="D5898" s="10" t="s">
        <v>67</v>
      </c>
      <c r="E5898" s="13">
        <v>16.0</v>
      </c>
      <c r="F5898" s="13">
        <v>13.0</v>
      </c>
      <c r="J5898" s="10" t="s">
        <v>86</v>
      </c>
    </row>
    <row r="5899">
      <c r="A5899" s="10" t="s">
        <v>1644</v>
      </c>
      <c r="B5899" s="19">
        <v>0.08412037037037037</v>
      </c>
      <c r="C5899" s="10" t="s">
        <v>84</v>
      </c>
      <c r="D5899" s="10" t="s">
        <v>125</v>
      </c>
      <c r="E5899" s="13">
        <v>6.0</v>
      </c>
      <c r="F5899" s="13">
        <v>4.0</v>
      </c>
    </row>
    <row r="5900">
      <c r="A5900" s="10" t="s">
        <v>1644</v>
      </c>
      <c r="B5900" s="19">
        <v>0.08412037037037037</v>
      </c>
      <c r="C5900" s="10" t="s">
        <v>66</v>
      </c>
      <c r="D5900" s="10" t="s">
        <v>125</v>
      </c>
      <c r="E5900" s="13">
        <v>15.0</v>
      </c>
      <c r="F5900" s="13">
        <v>15.0</v>
      </c>
    </row>
    <row r="5901">
      <c r="A5901" s="10" t="s">
        <v>1644</v>
      </c>
      <c r="B5901" s="19">
        <v>0.08412037037037037</v>
      </c>
      <c r="C5901" s="10" t="s">
        <v>70</v>
      </c>
      <c r="D5901" s="10" t="s">
        <v>125</v>
      </c>
      <c r="E5901" s="13">
        <v>17.0</v>
      </c>
      <c r="F5901" s="13">
        <v>9.0</v>
      </c>
    </row>
    <row r="5902">
      <c r="A5902" s="10" t="s">
        <v>1644</v>
      </c>
      <c r="B5902" s="19">
        <v>0.08412037037037037</v>
      </c>
      <c r="C5902" s="10" t="s">
        <v>82</v>
      </c>
      <c r="D5902" s="10" t="s">
        <v>125</v>
      </c>
      <c r="E5902" s="13">
        <v>17.0</v>
      </c>
      <c r="F5902" s="13">
        <v>15.0</v>
      </c>
    </row>
    <row r="5903">
      <c r="A5903" s="10" t="s">
        <v>1644</v>
      </c>
      <c r="B5903" s="19">
        <v>0.08412037037037037</v>
      </c>
      <c r="C5903" s="10" t="s">
        <v>74</v>
      </c>
      <c r="D5903" s="10" t="s">
        <v>125</v>
      </c>
      <c r="E5903" s="13" t="s">
        <v>75</v>
      </c>
      <c r="F5903" s="13" t="s">
        <v>75</v>
      </c>
      <c r="J5903" s="10" t="s">
        <v>85</v>
      </c>
    </row>
    <row r="5904">
      <c r="A5904" s="10" t="s">
        <v>1644</v>
      </c>
      <c r="B5904" s="19">
        <v>0.08412037037037037</v>
      </c>
      <c r="C5904" s="10" t="s">
        <v>74</v>
      </c>
      <c r="D5904" s="10" t="s">
        <v>125</v>
      </c>
      <c r="E5904" s="13">
        <v>21.0</v>
      </c>
      <c r="F5904" s="13">
        <v>10.0</v>
      </c>
      <c r="J5904" s="10" t="s">
        <v>86</v>
      </c>
    </row>
    <row r="5905">
      <c r="A5905" s="10" t="s">
        <v>1644</v>
      </c>
      <c r="B5905" s="19">
        <v>0.08412037037037037</v>
      </c>
      <c r="C5905" s="10" t="s">
        <v>69</v>
      </c>
      <c r="D5905" s="10" t="s">
        <v>125</v>
      </c>
      <c r="E5905" s="13">
        <v>8.0</v>
      </c>
      <c r="F5905" s="13">
        <v>4.0</v>
      </c>
    </row>
    <row r="5906">
      <c r="A5906" s="10" t="s">
        <v>1644</v>
      </c>
      <c r="B5906" s="19">
        <v>0.08412037037037037</v>
      </c>
      <c r="C5906" s="10" t="s">
        <v>964</v>
      </c>
      <c r="D5906" s="10" t="s">
        <v>125</v>
      </c>
      <c r="E5906" s="13">
        <v>20.0</v>
      </c>
      <c r="F5906" s="13">
        <v>19.0</v>
      </c>
    </row>
    <row r="5907">
      <c r="A5907" s="10" t="s">
        <v>1644</v>
      </c>
      <c r="B5907" s="19">
        <v>0.0869675925925926</v>
      </c>
      <c r="C5907" s="10" t="s">
        <v>66</v>
      </c>
      <c r="D5907" s="10" t="s">
        <v>209</v>
      </c>
      <c r="E5907" s="13">
        <v>11.0</v>
      </c>
      <c r="F5907" s="13">
        <v>11.0</v>
      </c>
    </row>
    <row r="5908">
      <c r="A5908" s="10" t="s">
        <v>1644</v>
      </c>
      <c r="B5908" s="19">
        <v>0.08969907407407407</v>
      </c>
      <c r="C5908" s="10" t="s">
        <v>82</v>
      </c>
      <c r="D5908" s="10" t="s">
        <v>100</v>
      </c>
      <c r="E5908" s="13">
        <v>11.0</v>
      </c>
      <c r="F5908" s="13">
        <v>9.0</v>
      </c>
    </row>
    <row r="5909">
      <c r="A5909" s="10" t="s">
        <v>1644</v>
      </c>
      <c r="B5909" s="19">
        <v>0.09074074074074075</v>
      </c>
      <c r="C5909" s="10" t="s">
        <v>82</v>
      </c>
      <c r="D5909" s="10" t="s">
        <v>210</v>
      </c>
      <c r="E5909" s="13">
        <v>19.0</v>
      </c>
      <c r="F5909" s="13">
        <v>15.0</v>
      </c>
    </row>
    <row r="5910">
      <c r="A5910" s="10" t="s">
        <v>1644</v>
      </c>
      <c r="B5910" s="19">
        <v>0.0925</v>
      </c>
      <c r="C5910" s="10" t="s">
        <v>69</v>
      </c>
      <c r="D5910" s="10" t="s">
        <v>80</v>
      </c>
      <c r="E5910" s="13">
        <v>12.0</v>
      </c>
      <c r="F5910" s="13">
        <v>8.0</v>
      </c>
    </row>
    <row r="5911">
      <c r="A5911" s="10" t="s">
        <v>1644</v>
      </c>
      <c r="B5911" s="19">
        <v>0.09571759259259259</v>
      </c>
      <c r="C5911" s="10" t="s">
        <v>74</v>
      </c>
      <c r="D5911" s="10" t="s">
        <v>127</v>
      </c>
      <c r="E5911" s="13">
        <v>17.0</v>
      </c>
      <c r="F5911" s="13">
        <v>17.0</v>
      </c>
    </row>
    <row r="5912">
      <c r="A5912" s="10" t="s">
        <v>1644</v>
      </c>
      <c r="B5912" s="19">
        <v>0.09826388888888889</v>
      </c>
      <c r="C5912" s="10" t="s">
        <v>82</v>
      </c>
      <c r="D5912" s="10" t="s">
        <v>80</v>
      </c>
      <c r="E5912" s="13">
        <v>16.0</v>
      </c>
      <c r="F5912" s="13">
        <v>9.0</v>
      </c>
    </row>
    <row r="5913">
      <c r="A5913" s="10" t="s">
        <v>1644</v>
      </c>
      <c r="B5913" s="19">
        <v>0.10297453703703703</v>
      </c>
      <c r="C5913" s="10" t="s">
        <v>74</v>
      </c>
      <c r="D5913" s="10" t="s">
        <v>79</v>
      </c>
      <c r="E5913" s="13" t="s">
        <v>75</v>
      </c>
      <c r="F5913" s="13" t="s">
        <v>75</v>
      </c>
      <c r="J5913" s="10" t="s">
        <v>85</v>
      </c>
    </row>
    <row r="5914">
      <c r="A5914" s="10" t="s">
        <v>1644</v>
      </c>
      <c r="B5914" s="19">
        <v>0.10297453703703703</v>
      </c>
      <c r="C5914" s="10" t="s">
        <v>74</v>
      </c>
      <c r="D5914" s="10" t="s">
        <v>79</v>
      </c>
      <c r="E5914" s="13">
        <v>20.0</v>
      </c>
      <c r="F5914" s="13">
        <v>17.0</v>
      </c>
    </row>
    <row r="5915">
      <c r="A5915" s="10" t="s">
        <v>1644</v>
      </c>
      <c r="B5915" s="19">
        <v>0.10353009259259259</v>
      </c>
      <c r="C5915" s="10" t="s">
        <v>74</v>
      </c>
      <c r="D5915" s="10" t="s">
        <v>79</v>
      </c>
      <c r="E5915" s="13" t="s">
        <v>75</v>
      </c>
      <c r="F5915" s="13" t="s">
        <v>75</v>
      </c>
    </row>
    <row r="5916">
      <c r="A5916" s="10" t="s">
        <v>1644</v>
      </c>
      <c r="B5916" s="19">
        <v>0.10353009259259259</v>
      </c>
      <c r="C5916" s="10" t="s">
        <v>74</v>
      </c>
      <c r="D5916" s="10" t="s">
        <v>79</v>
      </c>
      <c r="E5916" s="13">
        <v>19.0</v>
      </c>
      <c r="F5916" s="13">
        <v>16.0</v>
      </c>
      <c r="J5916" s="10" t="s">
        <v>86</v>
      </c>
    </row>
    <row r="5917">
      <c r="A5917" s="10" t="s">
        <v>1644</v>
      </c>
      <c r="B5917" s="19">
        <v>0.1059375</v>
      </c>
      <c r="C5917" s="10" t="s">
        <v>1667</v>
      </c>
      <c r="D5917" s="10" t="s">
        <v>93</v>
      </c>
      <c r="E5917" s="13" t="s">
        <v>68</v>
      </c>
      <c r="F5917" s="13">
        <v>20.0</v>
      </c>
      <c r="G5917" s="10" t="s">
        <v>137</v>
      </c>
      <c r="H5917" s="10" t="s">
        <v>1540</v>
      </c>
      <c r="J5917" s="10" t="s">
        <v>1668</v>
      </c>
    </row>
    <row r="5918">
      <c r="A5918" s="10" t="s">
        <v>1644</v>
      </c>
      <c r="B5918" s="19">
        <v>0.10631944444444444</v>
      </c>
      <c r="C5918" s="10" t="s">
        <v>74</v>
      </c>
      <c r="D5918" s="10" t="s">
        <v>81</v>
      </c>
      <c r="E5918" s="13">
        <v>21.0</v>
      </c>
      <c r="F5918" s="13">
        <v>19.0</v>
      </c>
      <c r="J5918" s="10" t="s">
        <v>1669</v>
      </c>
    </row>
    <row r="5919">
      <c r="A5919" s="10" t="s">
        <v>1644</v>
      </c>
      <c r="B5919" s="19">
        <v>0.10648148148148148</v>
      </c>
      <c r="C5919" s="10" t="s">
        <v>1667</v>
      </c>
      <c r="D5919" s="10" t="s">
        <v>91</v>
      </c>
      <c r="E5919" s="13">
        <v>7.0</v>
      </c>
      <c r="F5919" s="16"/>
      <c r="H5919" s="10" t="s">
        <v>1670</v>
      </c>
    </row>
    <row r="5920">
      <c r="A5920" s="10" t="s">
        <v>1644</v>
      </c>
      <c r="B5920" s="19">
        <v>0.10726851851851851</v>
      </c>
      <c r="C5920" s="10" t="s">
        <v>1667</v>
      </c>
      <c r="D5920" s="10" t="s">
        <v>166</v>
      </c>
      <c r="E5920" s="13">
        <v>12.0</v>
      </c>
      <c r="F5920" s="13">
        <v>14.0</v>
      </c>
      <c r="J5920" s="10" t="s">
        <v>1671</v>
      </c>
    </row>
    <row r="5921">
      <c r="A5921" s="10" t="s">
        <v>1644</v>
      </c>
      <c r="B5921" s="19">
        <v>0.11019675925925926</v>
      </c>
      <c r="C5921" s="10" t="s">
        <v>74</v>
      </c>
      <c r="D5921" s="10" t="s">
        <v>100</v>
      </c>
      <c r="E5921" s="13">
        <v>18.0</v>
      </c>
      <c r="F5921" s="13">
        <v>10.0</v>
      </c>
      <c r="J5921" s="10" t="s">
        <v>1672</v>
      </c>
    </row>
    <row r="5922">
      <c r="A5922" s="10" t="s">
        <v>1644</v>
      </c>
      <c r="B5922" s="19">
        <v>0.11019675925925926</v>
      </c>
      <c r="C5922" s="10" t="s">
        <v>69</v>
      </c>
      <c r="D5922" s="10" t="s">
        <v>100</v>
      </c>
      <c r="E5922" s="13">
        <v>18.0</v>
      </c>
      <c r="F5922" s="13">
        <v>14.0</v>
      </c>
      <c r="J5922" s="10" t="s">
        <v>1672</v>
      </c>
    </row>
    <row r="5923">
      <c r="A5923" s="10" t="s">
        <v>1644</v>
      </c>
      <c r="B5923" s="19">
        <v>0.11375</v>
      </c>
      <c r="C5923" s="10" t="s">
        <v>1667</v>
      </c>
      <c r="D5923" s="10" t="s">
        <v>67</v>
      </c>
      <c r="E5923" s="13" t="s">
        <v>88</v>
      </c>
      <c r="F5923" s="13">
        <v>1.0</v>
      </c>
    </row>
    <row r="5924">
      <c r="A5924" s="10" t="s">
        <v>1644</v>
      </c>
      <c r="B5924" s="19">
        <v>0.11949074074074074</v>
      </c>
      <c r="C5924" s="10" t="s">
        <v>70</v>
      </c>
      <c r="D5924" s="10" t="s">
        <v>125</v>
      </c>
      <c r="E5924" s="13" t="s">
        <v>68</v>
      </c>
      <c r="F5924" s="13">
        <v>20.0</v>
      </c>
    </row>
    <row r="5925">
      <c r="A5925" s="10" t="s">
        <v>1644</v>
      </c>
      <c r="B5925" s="19">
        <v>0.11949074074074074</v>
      </c>
      <c r="C5925" s="10" t="s">
        <v>964</v>
      </c>
      <c r="D5925" s="10" t="s">
        <v>125</v>
      </c>
      <c r="E5925" s="13" t="s">
        <v>68</v>
      </c>
      <c r="F5925" s="13">
        <v>20.0</v>
      </c>
    </row>
    <row r="5926">
      <c r="A5926" s="10" t="s">
        <v>1644</v>
      </c>
      <c r="B5926" s="19">
        <v>0.11949074074074074</v>
      </c>
      <c r="C5926" s="10" t="s">
        <v>82</v>
      </c>
      <c r="D5926" s="10" t="s">
        <v>125</v>
      </c>
      <c r="E5926" s="13">
        <v>4.0</v>
      </c>
      <c r="F5926" s="13">
        <v>2.0</v>
      </c>
    </row>
    <row r="5927">
      <c r="A5927" s="10" t="s">
        <v>1644</v>
      </c>
      <c r="B5927" s="19">
        <v>0.11949074074074074</v>
      </c>
      <c r="C5927" s="10" t="s">
        <v>74</v>
      </c>
      <c r="D5927" s="10" t="s">
        <v>125</v>
      </c>
      <c r="E5927" s="13">
        <v>23.0</v>
      </c>
      <c r="F5927" s="13">
        <v>12.0</v>
      </c>
    </row>
    <row r="5928">
      <c r="A5928" s="10" t="s">
        <v>1644</v>
      </c>
      <c r="B5928" s="19">
        <v>0.11949074074074074</v>
      </c>
      <c r="C5928" s="10" t="s">
        <v>66</v>
      </c>
      <c r="D5928" s="10" t="s">
        <v>125</v>
      </c>
      <c r="E5928" s="13">
        <v>19.0</v>
      </c>
      <c r="F5928" s="13">
        <v>19.0</v>
      </c>
    </row>
    <row r="5929">
      <c r="A5929" s="10" t="s">
        <v>1644</v>
      </c>
      <c r="B5929" s="19">
        <v>0.11949074074074074</v>
      </c>
      <c r="C5929" s="10" t="s">
        <v>84</v>
      </c>
      <c r="D5929" s="10" t="s">
        <v>125</v>
      </c>
      <c r="E5929" s="13">
        <v>11.0</v>
      </c>
      <c r="F5929" s="13">
        <v>9.0</v>
      </c>
    </row>
    <row r="5930">
      <c r="A5930" s="10" t="s">
        <v>1644</v>
      </c>
      <c r="B5930" s="19">
        <v>0.11949074074074074</v>
      </c>
      <c r="C5930" s="10" t="s">
        <v>69</v>
      </c>
      <c r="D5930" s="10" t="s">
        <v>125</v>
      </c>
      <c r="E5930" s="13">
        <v>11.0</v>
      </c>
      <c r="F5930" s="13">
        <v>7.0</v>
      </c>
    </row>
    <row r="5931">
      <c r="A5931" s="10" t="s">
        <v>1644</v>
      </c>
      <c r="B5931" s="19">
        <v>0.12216435185185186</v>
      </c>
      <c r="C5931" s="10" t="s">
        <v>74</v>
      </c>
      <c r="D5931" s="10" t="s">
        <v>67</v>
      </c>
      <c r="E5931" s="13">
        <v>5.0</v>
      </c>
      <c r="F5931" s="13">
        <v>5.0</v>
      </c>
    </row>
    <row r="5932">
      <c r="A5932" s="10" t="s">
        <v>1644</v>
      </c>
      <c r="B5932" s="19">
        <v>0.12304398148148148</v>
      </c>
      <c r="C5932" s="10" t="s">
        <v>66</v>
      </c>
      <c r="D5932" s="10" t="s">
        <v>67</v>
      </c>
      <c r="E5932" s="13" t="s">
        <v>68</v>
      </c>
      <c r="F5932" s="13">
        <v>20.0</v>
      </c>
    </row>
    <row r="5933">
      <c r="A5933" s="10" t="s">
        <v>1644</v>
      </c>
      <c r="B5933" s="19">
        <v>0.12729166666666666</v>
      </c>
      <c r="C5933" s="10" t="s">
        <v>70</v>
      </c>
      <c r="D5933" s="10" t="s">
        <v>365</v>
      </c>
      <c r="E5933" s="13">
        <v>19.0</v>
      </c>
      <c r="F5933" s="13">
        <v>13.0</v>
      </c>
    </row>
    <row r="5934">
      <c r="A5934" s="10" t="s">
        <v>1644</v>
      </c>
      <c r="B5934" s="19">
        <v>0.13774305555555555</v>
      </c>
      <c r="C5934" s="10" t="s">
        <v>82</v>
      </c>
      <c r="D5934" s="10" t="s">
        <v>87</v>
      </c>
      <c r="E5934" s="13" t="s">
        <v>88</v>
      </c>
      <c r="F5934" s="13">
        <v>1.0</v>
      </c>
    </row>
    <row r="5935">
      <c r="A5935" s="10" t="s">
        <v>1644</v>
      </c>
      <c r="B5935" s="19">
        <v>0.13774305555555555</v>
      </c>
      <c r="C5935" s="10" t="s">
        <v>69</v>
      </c>
      <c r="D5935" s="10" t="s">
        <v>87</v>
      </c>
      <c r="E5935" s="13" t="s">
        <v>68</v>
      </c>
      <c r="F5935" s="13">
        <v>20.0</v>
      </c>
    </row>
    <row r="5936">
      <c r="A5936" s="10" t="s">
        <v>1644</v>
      </c>
      <c r="B5936" s="19">
        <v>0.13784722222222223</v>
      </c>
      <c r="C5936" s="10" t="s">
        <v>70</v>
      </c>
      <c r="D5936" s="10" t="s">
        <v>87</v>
      </c>
      <c r="E5936" s="13">
        <v>26.0</v>
      </c>
      <c r="F5936" s="13" t="s">
        <v>75</v>
      </c>
      <c r="J5936" s="10" t="s">
        <v>1415</v>
      </c>
    </row>
    <row r="5937">
      <c r="A5937" s="10" t="s">
        <v>1644</v>
      </c>
      <c r="B5937" s="19">
        <v>0.1379513888888889</v>
      </c>
      <c r="C5937" s="10" t="s">
        <v>964</v>
      </c>
      <c r="D5937" s="10" t="s">
        <v>87</v>
      </c>
      <c r="E5937" s="13">
        <v>18.0</v>
      </c>
      <c r="F5937" s="13">
        <v>17.0</v>
      </c>
    </row>
    <row r="5938">
      <c r="A5938" s="10" t="s">
        <v>1644</v>
      </c>
      <c r="B5938" s="19">
        <v>0.13796296296296295</v>
      </c>
      <c r="C5938" s="10" t="s">
        <v>66</v>
      </c>
      <c r="D5938" s="10" t="s">
        <v>87</v>
      </c>
      <c r="E5938" s="13">
        <v>19.0</v>
      </c>
      <c r="F5938" s="13">
        <v>19.0</v>
      </c>
    </row>
    <row r="5939">
      <c r="A5939" s="10" t="s">
        <v>1644</v>
      </c>
      <c r="B5939" s="19">
        <v>0.13815972222222223</v>
      </c>
      <c r="C5939" s="10" t="s">
        <v>84</v>
      </c>
      <c r="D5939" s="10" t="s">
        <v>87</v>
      </c>
      <c r="E5939" s="13">
        <v>9.0</v>
      </c>
      <c r="F5939" s="13">
        <v>7.0</v>
      </c>
    </row>
    <row r="5940">
      <c r="A5940" s="10" t="s">
        <v>1644</v>
      </c>
      <c r="B5940" s="19">
        <v>0.13820601851851852</v>
      </c>
      <c r="C5940" s="10" t="s">
        <v>74</v>
      </c>
      <c r="D5940" s="10" t="s">
        <v>87</v>
      </c>
      <c r="E5940" s="13">
        <v>7.0</v>
      </c>
      <c r="F5940" s="13">
        <v>2.0</v>
      </c>
    </row>
    <row r="5941">
      <c r="A5941" s="10" t="s">
        <v>1644</v>
      </c>
      <c r="B5941" s="19">
        <v>0.14119212962962963</v>
      </c>
      <c r="C5941" s="10" t="s">
        <v>964</v>
      </c>
      <c r="D5941" s="10" t="s">
        <v>93</v>
      </c>
      <c r="E5941" s="13">
        <v>11.0</v>
      </c>
      <c r="F5941" s="13">
        <v>8.0</v>
      </c>
      <c r="J5941" s="10" t="s">
        <v>1650</v>
      </c>
    </row>
    <row r="5942">
      <c r="A5942" s="10" t="s">
        <v>1644</v>
      </c>
      <c r="B5942" s="19">
        <v>0.14299768518518519</v>
      </c>
      <c r="C5942" s="10" t="s">
        <v>66</v>
      </c>
      <c r="D5942" s="10" t="s">
        <v>81</v>
      </c>
      <c r="E5942" s="13">
        <v>20.0</v>
      </c>
      <c r="F5942" s="13">
        <v>15.0</v>
      </c>
      <c r="J5942" s="10" t="s">
        <v>254</v>
      </c>
    </row>
    <row r="5943">
      <c r="A5943" s="10" t="s">
        <v>1644</v>
      </c>
      <c r="B5943" s="19">
        <v>0.14417824074074073</v>
      </c>
      <c r="C5943" s="10" t="s">
        <v>66</v>
      </c>
      <c r="D5943" s="10" t="s">
        <v>81</v>
      </c>
      <c r="E5943" s="13" t="s">
        <v>68</v>
      </c>
      <c r="F5943" s="13">
        <v>20.0</v>
      </c>
      <c r="J5943" s="10" t="s">
        <v>254</v>
      </c>
    </row>
    <row r="5944">
      <c r="A5944" s="10" t="s">
        <v>1644</v>
      </c>
      <c r="B5944" s="19">
        <v>0.14503472222222222</v>
      </c>
      <c r="C5944" s="10" t="s">
        <v>66</v>
      </c>
      <c r="D5944" s="10" t="s">
        <v>91</v>
      </c>
      <c r="E5944" s="13">
        <v>22.0</v>
      </c>
      <c r="F5944" s="16"/>
    </row>
    <row r="5945">
      <c r="A5945" s="10" t="s">
        <v>1644</v>
      </c>
      <c r="B5945" s="19">
        <v>0.14644675925925926</v>
      </c>
      <c r="C5945" s="10" t="s">
        <v>74</v>
      </c>
      <c r="D5945" s="10" t="s">
        <v>125</v>
      </c>
      <c r="E5945" s="13">
        <v>15.0</v>
      </c>
      <c r="F5945" s="13">
        <v>4.0</v>
      </c>
    </row>
    <row r="5946">
      <c r="A5946" s="10" t="s">
        <v>1644</v>
      </c>
      <c r="B5946" s="19">
        <v>0.1478472222222222</v>
      </c>
      <c r="C5946" s="10" t="s">
        <v>74</v>
      </c>
      <c r="D5946" s="10" t="s">
        <v>81</v>
      </c>
      <c r="E5946" s="13">
        <v>10.0</v>
      </c>
      <c r="F5946" s="13">
        <v>8.0</v>
      </c>
      <c r="J5946" s="10" t="s">
        <v>254</v>
      </c>
    </row>
    <row r="5947">
      <c r="A5947" s="10" t="s">
        <v>1644</v>
      </c>
      <c r="B5947" s="19">
        <v>0.14829861111111112</v>
      </c>
      <c r="C5947" s="10" t="s">
        <v>74</v>
      </c>
      <c r="D5947" s="10" t="s">
        <v>125</v>
      </c>
      <c r="E5947" s="13" t="s">
        <v>75</v>
      </c>
      <c r="F5947" s="13" t="s">
        <v>75</v>
      </c>
      <c r="J5947" s="10" t="s">
        <v>85</v>
      </c>
    </row>
    <row r="5948">
      <c r="A5948" s="10" t="s">
        <v>1644</v>
      </c>
      <c r="B5948" s="19">
        <v>0.14829861111111112</v>
      </c>
      <c r="C5948" s="10" t="s">
        <v>74</v>
      </c>
      <c r="D5948" s="10" t="s">
        <v>125</v>
      </c>
      <c r="E5948" s="13">
        <v>18.0</v>
      </c>
      <c r="F5948" s="13">
        <v>7.0</v>
      </c>
      <c r="J5948" s="10" t="s">
        <v>86</v>
      </c>
    </row>
    <row r="5949">
      <c r="A5949" s="10" t="s">
        <v>1644</v>
      </c>
      <c r="B5949" s="19">
        <v>0.15033564814814815</v>
      </c>
      <c r="C5949" s="10" t="s">
        <v>69</v>
      </c>
      <c r="D5949" s="10" t="s">
        <v>80</v>
      </c>
      <c r="E5949" s="13">
        <v>7.0</v>
      </c>
      <c r="F5949" s="13">
        <v>3.0</v>
      </c>
    </row>
    <row r="5950">
      <c r="A5950" s="10" t="s">
        <v>1644</v>
      </c>
      <c r="B5950" s="19">
        <v>0.1519097222222222</v>
      </c>
      <c r="C5950" s="10" t="s">
        <v>74</v>
      </c>
      <c r="D5950" s="10" t="s">
        <v>100</v>
      </c>
      <c r="E5950" s="13">
        <v>19.0</v>
      </c>
      <c r="F5950" s="13">
        <v>11.0</v>
      </c>
      <c r="H5950" s="10" t="s">
        <v>1673</v>
      </c>
    </row>
    <row r="5951">
      <c r="A5951" s="10" t="s">
        <v>1644</v>
      </c>
      <c r="B5951" s="19">
        <v>0.1523611111111111</v>
      </c>
      <c r="C5951" s="10" t="s">
        <v>74</v>
      </c>
      <c r="D5951" s="10" t="s">
        <v>81</v>
      </c>
      <c r="E5951" s="13">
        <v>18.0</v>
      </c>
      <c r="F5951" s="13">
        <v>16.0</v>
      </c>
      <c r="J5951" s="10" t="s">
        <v>254</v>
      </c>
    </row>
    <row r="5952">
      <c r="A5952" s="10" t="s">
        <v>1644</v>
      </c>
      <c r="B5952" s="19">
        <v>0.1532060185185185</v>
      </c>
      <c r="C5952" s="10" t="s">
        <v>74</v>
      </c>
      <c r="D5952" s="10" t="s">
        <v>79</v>
      </c>
      <c r="E5952" s="13">
        <v>10.0</v>
      </c>
      <c r="F5952" s="13">
        <v>7.0</v>
      </c>
    </row>
    <row r="5953">
      <c r="A5953" s="10" t="s">
        <v>1644</v>
      </c>
      <c r="B5953" s="19">
        <v>0.15388888888888888</v>
      </c>
      <c r="C5953" s="10" t="s">
        <v>74</v>
      </c>
      <c r="D5953" s="10" t="s">
        <v>79</v>
      </c>
      <c r="E5953" s="13">
        <v>9.0</v>
      </c>
      <c r="F5953" s="13">
        <v>6.0</v>
      </c>
      <c r="H5953" s="10" t="s">
        <v>1674</v>
      </c>
      <c r="J5953" s="10" t="s">
        <v>1675</v>
      </c>
    </row>
    <row r="5954">
      <c r="A5954" s="10" t="s">
        <v>1644</v>
      </c>
      <c r="B5954" s="19">
        <v>0.15887731481481482</v>
      </c>
      <c r="C5954" s="10" t="s">
        <v>69</v>
      </c>
      <c r="D5954" s="10" t="s">
        <v>89</v>
      </c>
      <c r="E5954" s="13">
        <v>25.0</v>
      </c>
      <c r="F5954" s="13">
        <v>17.0</v>
      </c>
      <c r="J5954" s="10" t="s">
        <v>811</v>
      </c>
    </row>
    <row r="5955">
      <c r="A5955" s="10" t="s">
        <v>1644</v>
      </c>
      <c r="B5955" s="19">
        <v>0.15908564814814816</v>
      </c>
      <c r="C5955" s="10" t="s">
        <v>69</v>
      </c>
      <c r="D5955" s="10" t="s">
        <v>91</v>
      </c>
      <c r="E5955" s="13">
        <v>36.0</v>
      </c>
      <c r="F5955" s="16"/>
      <c r="H5955" s="10" t="s">
        <v>1676</v>
      </c>
    </row>
    <row r="5956">
      <c r="A5956" s="10" t="s">
        <v>1644</v>
      </c>
      <c r="B5956" s="19">
        <v>0.1614699074074074</v>
      </c>
      <c r="C5956" s="10" t="s">
        <v>74</v>
      </c>
      <c r="D5956" s="10" t="s">
        <v>93</v>
      </c>
      <c r="E5956" s="13">
        <v>16.0</v>
      </c>
      <c r="F5956" s="13">
        <v>7.0</v>
      </c>
      <c r="J5956" s="10" t="s">
        <v>1010</v>
      </c>
    </row>
    <row r="5957">
      <c r="A5957" s="10" t="s">
        <v>1644</v>
      </c>
      <c r="B5957" s="19">
        <v>0.1615625</v>
      </c>
      <c r="C5957" s="10" t="s">
        <v>74</v>
      </c>
      <c r="D5957" s="10" t="s">
        <v>93</v>
      </c>
      <c r="E5957" s="13">
        <v>17.0</v>
      </c>
      <c r="F5957" s="13">
        <v>8.0</v>
      </c>
      <c r="J5957" s="10" t="s">
        <v>1010</v>
      </c>
    </row>
    <row r="5958">
      <c r="A5958" s="10" t="s">
        <v>1677</v>
      </c>
      <c r="B5958" s="19">
        <v>0.00920138888888889</v>
      </c>
      <c r="C5958" s="10" t="s">
        <v>69</v>
      </c>
      <c r="D5958" s="10" t="s">
        <v>120</v>
      </c>
      <c r="E5958" s="13">
        <v>13.0</v>
      </c>
      <c r="F5958" s="16"/>
      <c r="J5958" s="10" t="s">
        <v>1678</v>
      </c>
    </row>
    <row r="5959">
      <c r="A5959" s="10" t="s">
        <v>1677</v>
      </c>
      <c r="B5959" s="19">
        <v>0.010358796296296297</v>
      </c>
      <c r="C5959" s="10" t="s">
        <v>964</v>
      </c>
      <c r="D5959" s="10" t="s">
        <v>120</v>
      </c>
      <c r="E5959" s="13">
        <v>16.0</v>
      </c>
      <c r="F5959" s="16"/>
      <c r="J5959" s="10" t="s">
        <v>1679</v>
      </c>
    </row>
    <row r="5960">
      <c r="A5960" s="10" t="s">
        <v>1677</v>
      </c>
      <c r="B5960" s="19">
        <v>0.011550925925925926</v>
      </c>
      <c r="C5960" s="10" t="s">
        <v>69</v>
      </c>
      <c r="D5960" s="10" t="s">
        <v>81</v>
      </c>
      <c r="E5960" s="13">
        <v>19.0</v>
      </c>
      <c r="F5960" s="13">
        <v>16.0</v>
      </c>
    </row>
    <row r="5961">
      <c r="A5961" s="10" t="s">
        <v>1677</v>
      </c>
      <c r="B5961" s="19">
        <v>0.012824074074074075</v>
      </c>
      <c r="C5961" s="10" t="s">
        <v>70</v>
      </c>
      <c r="D5961" s="10" t="s">
        <v>83</v>
      </c>
      <c r="E5961" s="13">
        <v>24.0</v>
      </c>
      <c r="F5961" s="13">
        <v>19.0</v>
      </c>
    </row>
    <row r="5962">
      <c r="A5962" s="10" t="s">
        <v>1677</v>
      </c>
      <c r="B5962" s="19">
        <v>0.013657407407407408</v>
      </c>
      <c r="C5962" s="10" t="s">
        <v>74</v>
      </c>
      <c r="D5962" s="10" t="s">
        <v>67</v>
      </c>
      <c r="E5962" s="13">
        <v>16.0</v>
      </c>
      <c r="F5962" s="13">
        <v>16.0</v>
      </c>
    </row>
    <row r="5963">
      <c r="A5963" s="10" t="s">
        <v>1677</v>
      </c>
      <c r="B5963" s="19">
        <v>0.01369212962962963</v>
      </c>
      <c r="C5963" s="10" t="s">
        <v>69</v>
      </c>
      <c r="D5963" s="10" t="s">
        <v>67</v>
      </c>
      <c r="E5963" s="13">
        <v>21.0</v>
      </c>
      <c r="F5963" s="13">
        <v>16.0</v>
      </c>
    </row>
    <row r="5964">
      <c r="A5964" s="10" t="s">
        <v>1677</v>
      </c>
      <c r="B5964" s="19">
        <v>0.015219907407407408</v>
      </c>
      <c r="C5964" s="10" t="s">
        <v>964</v>
      </c>
      <c r="D5964" s="10" t="s">
        <v>120</v>
      </c>
      <c r="E5964" s="13">
        <v>25.0</v>
      </c>
      <c r="F5964" s="16"/>
      <c r="J5964" s="10" t="s">
        <v>1680</v>
      </c>
    </row>
    <row r="5965">
      <c r="A5965" s="10" t="s">
        <v>1677</v>
      </c>
      <c r="B5965" s="19">
        <v>0.019930555555555556</v>
      </c>
      <c r="C5965" s="10" t="s">
        <v>66</v>
      </c>
      <c r="D5965" s="10" t="s">
        <v>67</v>
      </c>
      <c r="E5965" s="13">
        <v>12.0</v>
      </c>
      <c r="F5965" s="13">
        <v>11.0</v>
      </c>
    </row>
    <row r="5966">
      <c r="A5966" s="10" t="s">
        <v>1677</v>
      </c>
      <c r="B5966" s="19">
        <v>0.020625</v>
      </c>
      <c r="C5966" s="10" t="s">
        <v>69</v>
      </c>
      <c r="D5966" s="10" t="s">
        <v>67</v>
      </c>
      <c r="E5966" s="13">
        <v>22.0</v>
      </c>
      <c r="F5966" s="13">
        <v>17.0</v>
      </c>
    </row>
    <row r="5967">
      <c r="A5967" s="10" t="s">
        <v>1677</v>
      </c>
      <c r="B5967" s="19">
        <v>0.020439814814814813</v>
      </c>
      <c r="C5967" s="10" t="s">
        <v>82</v>
      </c>
      <c r="D5967" s="10" t="s">
        <v>67</v>
      </c>
      <c r="E5967" s="13">
        <v>10.0</v>
      </c>
      <c r="F5967" s="13">
        <v>6.0</v>
      </c>
    </row>
    <row r="5968">
      <c r="A5968" s="10" t="s">
        <v>1677</v>
      </c>
      <c r="B5968" s="19">
        <v>0.024826388888888887</v>
      </c>
      <c r="C5968" s="10" t="s">
        <v>84</v>
      </c>
      <c r="D5968" s="10" t="s">
        <v>79</v>
      </c>
      <c r="E5968" s="13">
        <v>14.0</v>
      </c>
      <c r="F5968" s="13">
        <v>8.0</v>
      </c>
    </row>
    <row r="5969">
      <c r="A5969" s="10" t="s">
        <v>1677</v>
      </c>
      <c r="B5969" s="19">
        <v>0.024872685185185185</v>
      </c>
      <c r="C5969" s="10" t="s">
        <v>66</v>
      </c>
      <c r="D5969" s="10" t="s">
        <v>79</v>
      </c>
      <c r="E5969" s="13">
        <v>8.0</v>
      </c>
      <c r="F5969" s="13">
        <v>8.0</v>
      </c>
    </row>
    <row r="5970">
      <c r="A5970" s="10" t="s">
        <v>1677</v>
      </c>
      <c r="B5970" s="19">
        <v>0.024872685185185185</v>
      </c>
      <c r="C5970" s="10" t="s">
        <v>70</v>
      </c>
      <c r="D5970" s="10" t="s">
        <v>79</v>
      </c>
      <c r="E5970" s="13">
        <v>10.0</v>
      </c>
      <c r="F5970" s="13">
        <v>4.0</v>
      </c>
    </row>
    <row r="5971">
      <c r="A5971" s="10" t="s">
        <v>1677</v>
      </c>
      <c r="B5971" s="19">
        <v>0.02488425925925926</v>
      </c>
      <c r="C5971" s="10" t="s">
        <v>82</v>
      </c>
      <c r="D5971" s="10" t="s">
        <v>79</v>
      </c>
      <c r="E5971" s="13">
        <v>6.0</v>
      </c>
      <c r="F5971" s="13">
        <v>5.0</v>
      </c>
    </row>
    <row r="5972">
      <c r="A5972" s="10" t="s">
        <v>1677</v>
      </c>
      <c r="B5972" s="19">
        <v>0.024918981481481483</v>
      </c>
      <c r="C5972" s="10" t="s">
        <v>74</v>
      </c>
      <c r="D5972" s="10" t="s">
        <v>79</v>
      </c>
      <c r="E5972" s="13">
        <v>16.0</v>
      </c>
      <c r="F5972" s="13">
        <v>12.0</v>
      </c>
    </row>
    <row r="5973">
      <c r="A5973" s="10" t="s">
        <v>1677</v>
      </c>
      <c r="B5973" s="19">
        <v>0.024953703703703704</v>
      </c>
      <c r="C5973" s="10" t="s">
        <v>69</v>
      </c>
      <c r="D5973" s="10" t="s">
        <v>79</v>
      </c>
      <c r="E5973" s="13">
        <v>8.0</v>
      </c>
      <c r="F5973" s="13">
        <v>5.0</v>
      </c>
    </row>
    <row r="5974">
      <c r="A5974" s="10" t="s">
        <v>1677</v>
      </c>
      <c r="B5974" s="19">
        <v>0.024965277777777777</v>
      </c>
      <c r="C5974" s="10" t="s">
        <v>964</v>
      </c>
      <c r="D5974" s="10" t="s">
        <v>79</v>
      </c>
      <c r="E5974" s="13">
        <v>18.0</v>
      </c>
      <c r="F5974" s="13">
        <v>18.0</v>
      </c>
    </row>
    <row r="5975">
      <c r="A5975" s="10" t="s">
        <v>1677</v>
      </c>
      <c r="B5975" s="19">
        <v>0.02662037037037037</v>
      </c>
      <c r="C5975" s="10" t="s">
        <v>69</v>
      </c>
      <c r="D5975" s="10" t="s">
        <v>209</v>
      </c>
      <c r="E5975" s="13">
        <v>12.0</v>
      </c>
      <c r="F5975" s="13">
        <v>9.0</v>
      </c>
    </row>
    <row r="5976">
      <c r="A5976" s="10" t="s">
        <v>1677</v>
      </c>
      <c r="B5976" s="19">
        <v>0.02732638888888889</v>
      </c>
      <c r="C5976" s="10" t="s">
        <v>84</v>
      </c>
      <c r="D5976" s="10" t="s">
        <v>79</v>
      </c>
      <c r="E5976" s="13">
        <v>20.0</v>
      </c>
      <c r="F5976" s="13">
        <v>14.0</v>
      </c>
    </row>
    <row r="5977">
      <c r="A5977" s="10" t="s">
        <v>1677</v>
      </c>
      <c r="B5977" s="19">
        <v>0.027372685185185184</v>
      </c>
      <c r="C5977" s="10" t="s">
        <v>66</v>
      </c>
      <c r="D5977" s="10" t="s">
        <v>79</v>
      </c>
      <c r="E5977" s="13">
        <v>17.0</v>
      </c>
      <c r="F5977" s="13">
        <v>17.0</v>
      </c>
    </row>
    <row r="5978">
      <c r="A5978" s="10" t="s">
        <v>1677</v>
      </c>
      <c r="B5978" s="19">
        <v>0.027395833333333335</v>
      </c>
      <c r="C5978" s="10" t="s">
        <v>70</v>
      </c>
      <c r="D5978" s="10" t="s">
        <v>79</v>
      </c>
      <c r="E5978" s="13">
        <v>19.0</v>
      </c>
      <c r="F5978" s="13">
        <v>13.0</v>
      </c>
    </row>
    <row r="5979">
      <c r="A5979" s="10" t="s">
        <v>1677</v>
      </c>
      <c r="B5979" s="19">
        <v>0.027407407407407408</v>
      </c>
      <c r="C5979" s="10" t="s">
        <v>82</v>
      </c>
      <c r="D5979" s="10" t="s">
        <v>79</v>
      </c>
      <c r="E5979" s="13">
        <v>10.0</v>
      </c>
      <c r="F5979" s="13">
        <v>9.0</v>
      </c>
    </row>
    <row r="5980">
      <c r="A5980" s="10" t="s">
        <v>1677</v>
      </c>
      <c r="B5980" s="19">
        <v>0.02741898148148148</v>
      </c>
      <c r="C5980" s="10" t="s">
        <v>74</v>
      </c>
      <c r="D5980" s="10" t="s">
        <v>79</v>
      </c>
      <c r="E5980" s="13">
        <v>13.0</v>
      </c>
      <c r="F5980" s="13">
        <v>10.0</v>
      </c>
    </row>
    <row r="5981">
      <c r="A5981" s="10" t="s">
        <v>1677</v>
      </c>
      <c r="B5981" s="19">
        <v>0.027430555555555555</v>
      </c>
      <c r="C5981" s="10" t="s">
        <v>69</v>
      </c>
      <c r="D5981" s="10" t="s">
        <v>79</v>
      </c>
      <c r="E5981" s="13">
        <v>8.0</v>
      </c>
      <c r="F5981" s="13">
        <v>5.0</v>
      </c>
    </row>
    <row r="5982">
      <c r="A5982" s="10" t="s">
        <v>1677</v>
      </c>
      <c r="B5982" s="19">
        <v>0.027453703703703702</v>
      </c>
      <c r="C5982" s="10" t="s">
        <v>964</v>
      </c>
      <c r="D5982" s="10" t="s">
        <v>79</v>
      </c>
      <c r="E5982" s="13">
        <v>13.0</v>
      </c>
      <c r="F5982" s="13">
        <v>13.0</v>
      </c>
    </row>
    <row r="5983">
      <c r="A5983" s="10" t="s">
        <v>1677</v>
      </c>
      <c r="B5983" s="19">
        <v>0.02847222222222222</v>
      </c>
      <c r="C5983" s="10" t="s">
        <v>84</v>
      </c>
      <c r="D5983" s="10" t="s">
        <v>79</v>
      </c>
      <c r="E5983" s="13">
        <v>25.0</v>
      </c>
      <c r="F5983" s="13">
        <v>19.0</v>
      </c>
    </row>
    <row r="5984">
      <c r="A5984" s="10" t="s">
        <v>1677</v>
      </c>
      <c r="B5984" s="19">
        <v>0.02849537037037037</v>
      </c>
      <c r="C5984" s="10" t="s">
        <v>66</v>
      </c>
      <c r="D5984" s="10" t="s">
        <v>79</v>
      </c>
      <c r="E5984" s="13">
        <v>5.0</v>
      </c>
      <c r="F5984" s="13">
        <v>5.0</v>
      </c>
    </row>
    <row r="5985">
      <c r="A5985" s="10" t="s">
        <v>1677</v>
      </c>
      <c r="B5985" s="19">
        <v>0.028530092592592593</v>
      </c>
      <c r="C5985" s="10" t="s">
        <v>70</v>
      </c>
      <c r="D5985" s="10" t="s">
        <v>79</v>
      </c>
      <c r="E5985" s="13">
        <v>22.0</v>
      </c>
      <c r="F5985" s="13">
        <v>16.0</v>
      </c>
    </row>
    <row r="5986">
      <c r="A5986" s="10" t="s">
        <v>1677</v>
      </c>
      <c r="B5986" s="19">
        <v>0.02855324074074074</v>
      </c>
      <c r="C5986" s="10" t="s">
        <v>82</v>
      </c>
      <c r="D5986" s="10" t="s">
        <v>79</v>
      </c>
      <c r="E5986" s="13">
        <v>4.0</v>
      </c>
      <c r="F5986" s="13">
        <v>3.0</v>
      </c>
    </row>
    <row r="5987">
      <c r="A5987" s="10" t="s">
        <v>1677</v>
      </c>
      <c r="B5987" s="19">
        <v>0.028576388888888887</v>
      </c>
      <c r="C5987" s="10" t="s">
        <v>74</v>
      </c>
      <c r="D5987" s="10" t="s">
        <v>79</v>
      </c>
      <c r="E5987" s="13">
        <v>20.0</v>
      </c>
      <c r="F5987" s="13">
        <v>17.0</v>
      </c>
    </row>
    <row r="5988">
      <c r="A5988" s="10" t="s">
        <v>1677</v>
      </c>
      <c r="B5988" s="19">
        <v>0.028587962962962964</v>
      </c>
      <c r="C5988" s="10" t="s">
        <v>69</v>
      </c>
      <c r="D5988" s="10" t="s">
        <v>79</v>
      </c>
      <c r="E5988" s="13">
        <v>20.0</v>
      </c>
      <c r="F5988" s="13">
        <v>17.0</v>
      </c>
    </row>
    <row r="5989">
      <c r="A5989" s="10" t="s">
        <v>1677</v>
      </c>
      <c r="B5989" s="19">
        <v>0.02861111111111111</v>
      </c>
      <c r="C5989" s="10" t="s">
        <v>964</v>
      </c>
      <c r="D5989" s="10" t="s">
        <v>79</v>
      </c>
      <c r="E5989" s="13">
        <v>10.0</v>
      </c>
      <c r="F5989" s="13">
        <v>10.0</v>
      </c>
    </row>
    <row r="5990">
      <c r="A5990" s="10" t="s">
        <v>1677</v>
      </c>
      <c r="B5990" s="19">
        <v>0.03175925925925926</v>
      </c>
      <c r="C5990" s="10" t="s">
        <v>964</v>
      </c>
      <c r="D5990" s="10" t="s">
        <v>67</v>
      </c>
      <c r="E5990" s="13">
        <v>18.0</v>
      </c>
      <c r="F5990" s="13">
        <v>10.0</v>
      </c>
    </row>
    <row r="5991">
      <c r="A5991" s="10" t="s">
        <v>1677</v>
      </c>
      <c r="B5991" s="19">
        <v>0.032199074074074074</v>
      </c>
      <c r="C5991" s="10" t="s">
        <v>84</v>
      </c>
      <c r="D5991" s="10" t="s">
        <v>67</v>
      </c>
      <c r="E5991" s="13" t="s">
        <v>68</v>
      </c>
      <c r="F5991" s="13">
        <v>20.0</v>
      </c>
    </row>
    <row r="5992">
      <c r="A5992" s="10" t="s">
        <v>1677</v>
      </c>
      <c r="B5992" s="19">
        <v>0.033275462962962965</v>
      </c>
      <c r="C5992" s="10" t="s">
        <v>82</v>
      </c>
      <c r="D5992" s="10" t="s">
        <v>154</v>
      </c>
      <c r="E5992" s="13">
        <v>8.0</v>
      </c>
      <c r="F5992" s="13">
        <v>4.0</v>
      </c>
    </row>
    <row r="5993">
      <c r="A5993" s="10" t="s">
        <v>1677</v>
      </c>
      <c r="B5993" s="19">
        <v>0.035520833333333335</v>
      </c>
      <c r="C5993" s="10" t="s">
        <v>964</v>
      </c>
      <c r="D5993" s="10" t="s">
        <v>130</v>
      </c>
      <c r="E5993" s="13">
        <v>1.0</v>
      </c>
      <c r="F5993" s="13">
        <v>2.0</v>
      </c>
    </row>
    <row r="5994">
      <c r="A5994" s="10" t="s">
        <v>1677</v>
      </c>
      <c r="B5994" s="19">
        <v>0.04556712962962963</v>
      </c>
      <c r="C5994" s="10" t="s">
        <v>964</v>
      </c>
      <c r="D5994" s="10" t="s">
        <v>67</v>
      </c>
      <c r="E5994" s="13">
        <v>16.0</v>
      </c>
      <c r="F5994" s="13">
        <v>8.0</v>
      </c>
    </row>
    <row r="5995">
      <c r="A5995" s="10" t="s">
        <v>1677</v>
      </c>
      <c r="B5995" s="19">
        <v>0.04559027777777778</v>
      </c>
      <c r="C5995" s="10" t="s">
        <v>69</v>
      </c>
      <c r="D5995" s="10" t="s">
        <v>67</v>
      </c>
      <c r="E5995" s="13">
        <v>9.0</v>
      </c>
      <c r="F5995" s="13">
        <v>4.0</v>
      </c>
    </row>
    <row r="5996">
      <c r="A5996" s="10" t="s">
        <v>1677</v>
      </c>
      <c r="B5996" s="19">
        <v>0.04671296296296296</v>
      </c>
      <c r="C5996" s="10" t="s">
        <v>66</v>
      </c>
      <c r="D5996" s="10" t="s">
        <v>67</v>
      </c>
      <c r="E5996" s="13" t="s">
        <v>88</v>
      </c>
      <c r="F5996" s="13">
        <v>1.0</v>
      </c>
    </row>
    <row r="5997">
      <c r="A5997" s="10" t="s">
        <v>1677</v>
      </c>
      <c r="B5997" s="19">
        <v>0.0528125</v>
      </c>
      <c r="C5997" s="10" t="s">
        <v>70</v>
      </c>
      <c r="D5997" s="10" t="s">
        <v>87</v>
      </c>
      <c r="E5997" s="13">
        <v>19.0</v>
      </c>
      <c r="F5997" s="13">
        <v>14.0</v>
      </c>
    </row>
    <row r="5998">
      <c r="A5998" s="10" t="s">
        <v>1677</v>
      </c>
      <c r="B5998" s="19">
        <v>0.05282407407407407</v>
      </c>
      <c r="C5998" s="10" t="s">
        <v>82</v>
      </c>
      <c r="D5998" s="10" t="s">
        <v>87</v>
      </c>
      <c r="E5998" s="13">
        <v>19.0</v>
      </c>
      <c r="F5998" s="13">
        <v>18.0</v>
      </c>
    </row>
    <row r="5999">
      <c r="A5999" s="10" t="s">
        <v>1677</v>
      </c>
      <c r="B5999" s="19">
        <v>0.052835648148148145</v>
      </c>
      <c r="C5999" s="10" t="s">
        <v>964</v>
      </c>
      <c r="D5999" s="10" t="s">
        <v>87</v>
      </c>
      <c r="E5999" s="13">
        <v>15.0</v>
      </c>
      <c r="F5999" s="13">
        <v>14.0</v>
      </c>
    </row>
    <row r="6000">
      <c r="A6000" s="10" t="s">
        <v>1677</v>
      </c>
      <c r="B6000" s="19">
        <v>0.053113425925925925</v>
      </c>
      <c r="C6000" s="10" t="s">
        <v>66</v>
      </c>
      <c r="D6000" s="10" t="s">
        <v>87</v>
      </c>
      <c r="E6000" s="13">
        <v>14.0</v>
      </c>
      <c r="F6000" s="13">
        <v>14.0</v>
      </c>
    </row>
    <row r="6001">
      <c r="A6001" s="10" t="s">
        <v>1677</v>
      </c>
      <c r="B6001" s="19">
        <v>0.053148148148148146</v>
      </c>
      <c r="C6001" s="10" t="s">
        <v>69</v>
      </c>
      <c r="D6001" s="10" t="s">
        <v>87</v>
      </c>
      <c r="E6001" s="13">
        <v>12.0</v>
      </c>
      <c r="F6001" s="13">
        <v>8.0</v>
      </c>
    </row>
    <row r="6002">
      <c r="A6002" s="10" t="s">
        <v>1677</v>
      </c>
      <c r="B6002" s="19">
        <v>0.05317129629629629</v>
      </c>
      <c r="C6002" s="10" t="s">
        <v>74</v>
      </c>
      <c r="D6002" s="10" t="s">
        <v>87</v>
      </c>
      <c r="E6002" s="13">
        <v>11.0</v>
      </c>
      <c r="F6002" s="13">
        <v>6.0</v>
      </c>
    </row>
    <row r="6003">
      <c r="A6003" s="10" t="s">
        <v>1677</v>
      </c>
      <c r="B6003" s="19">
        <v>0.053217592592592594</v>
      </c>
      <c r="C6003" s="10" t="s">
        <v>84</v>
      </c>
      <c r="D6003" s="10" t="s">
        <v>87</v>
      </c>
      <c r="E6003" s="13">
        <v>5.0</v>
      </c>
      <c r="F6003" s="13">
        <v>3.0</v>
      </c>
    </row>
    <row r="6004">
      <c r="A6004" s="10" t="s">
        <v>1677</v>
      </c>
      <c r="B6004" s="19">
        <v>0.05537037037037037</v>
      </c>
      <c r="C6004" s="10" t="s">
        <v>70</v>
      </c>
      <c r="D6004" s="10" t="s">
        <v>78</v>
      </c>
      <c r="E6004" s="13">
        <v>22.0</v>
      </c>
      <c r="F6004" s="13">
        <v>14.0</v>
      </c>
    </row>
    <row r="6005">
      <c r="A6005" s="10" t="s">
        <v>1677</v>
      </c>
      <c r="B6005" s="19">
        <v>0.055879629629629626</v>
      </c>
      <c r="C6005" s="10" t="s">
        <v>70</v>
      </c>
      <c r="D6005" s="10" t="s">
        <v>93</v>
      </c>
      <c r="E6005" s="13">
        <v>16.0</v>
      </c>
      <c r="F6005" s="13">
        <v>8.0</v>
      </c>
      <c r="J6005" s="10" t="s">
        <v>99</v>
      </c>
    </row>
    <row r="6006">
      <c r="A6006" s="10" t="s">
        <v>1677</v>
      </c>
      <c r="B6006" s="19">
        <v>0.055879629629629626</v>
      </c>
      <c r="C6006" s="10" t="s">
        <v>70</v>
      </c>
      <c r="D6006" s="10" t="s">
        <v>76</v>
      </c>
      <c r="E6006" s="13">
        <v>2.0</v>
      </c>
      <c r="F6006" s="16"/>
      <c r="J6006" s="10" t="s">
        <v>1579</v>
      </c>
    </row>
    <row r="6007">
      <c r="A6007" s="10" t="s">
        <v>1677</v>
      </c>
      <c r="B6007" s="19">
        <v>0.05623842592592593</v>
      </c>
      <c r="C6007" s="10" t="s">
        <v>70</v>
      </c>
      <c r="D6007" s="10" t="s">
        <v>93</v>
      </c>
      <c r="E6007" s="13">
        <v>23.0</v>
      </c>
      <c r="F6007" s="13">
        <v>15.0</v>
      </c>
      <c r="J6007" s="10" t="s">
        <v>99</v>
      </c>
    </row>
    <row r="6008">
      <c r="A6008" s="10" t="s">
        <v>1677</v>
      </c>
      <c r="B6008" s="19">
        <v>0.05663194444444444</v>
      </c>
      <c r="C6008" s="10" t="s">
        <v>70</v>
      </c>
      <c r="D6008" s="10" t="s">
        <v>91</v>
      </c>
      <c r="E6008" s="13">
        <v>9.0</v>
      </c>
      <c r="F6008" s="16"/>
      <c r="H6008" s="10" t="s">
        <v>1681</v>
      </c>
    </row>
    <row r="6009">
      <c r="A6009" s="10" t="s">
        <v>1677</v>
      </c>
      <c r="B6009" s="19">
        <v>0.05684027777777778</v>
      </c>
      <c r="C6009" s="10" t="s">
        <v>70</v>
      </c>
      <c r="D6009" s="10" t="s">
        <v>93</v>
      </c>
      <c r="E6009" s="13">
        <v>18.0</v>
      </c>
      <c r="F6009" s="13">
        <v>10.0</v>
      </c>
      <c r="J6009" s="10" t="s">
        <v>99</v>
      </c>
    </row>
    <row r="6010">
      <c r="A6010" s="10" t="s">
        <v>1677</v>
      </c>
      <c r="B6010" s="19">
        <v>0.05684027777777778</v>
      </c>
      <c r="C6010" s="10" t="s">
        <v>70</v>
      </c>
      <c r="D6010" s="10" t="s">
        <v>76</v>
      </c>
      <c r="E6010" s="13">
        <v>1.0</v>
      </c>
      <c r="F6010" s="16"/>
      <c r="J6010" s="10" t="s">
        <v>1579</v>
      </c>
    </row>
    <row r="6011">
      <c r="A6011" s="10" t="s">
        <v>1677</v>
      </c>
      <c r="B6011" s="19">
        <v>0.05732638888888889</v>
      </c>
      <c r="C6011" s="10" t="s">
        <v>70</v>
      </c>
      <c r="D6011" s="10" t="s">
        <v>91</v>
      </c>
      <c r="E6011" s="13">
        <v>9.0</v>
      </c>
      <c r="F6011" s="16"/>
      <c r="H6011" s="10" t="s">
        <v>1682</v>
      </c>
    </row>
    <row r="6012">
      <c r="A6012" s="10" t="s">
        <v>1677</v>
      </c>
      <c r="B6012" s="19">
        <v>0.05763888888888889</v>
      </c>
      <c r="C6012" s="10" t="s">
        <v>70</v>
      </c>
      <c r="D6012" s="10" t="s">
        <v>93</v>
      </c>
      <c r="E6012" s="13">
        <v>21.0</v>
      </c>
      <c r="F6012" s="13">
        <v>13.0</v>
      </c>
      <c r="J6012" s="10" t="s">
        <v>99</v>
      </c>
    </row>
    <row r="6013">
      <c r="A6013" s="10" t="s">
        <v>1677</v>
      </c>
      <c r="B6013" s="19">
        <v>0.05769675925925926</v>
      </c>
      <c r="C6013" s="10" t="s">
        <v>70</v>
      </c>
      <c r="D6013" s="10" t="s">
        <v>91</v>
      </c>
      <c r="E6013" s="13">
        <v>6.0</v>
      </c>
      <c r="F6013" s="16"/>
      <c r="H6013" s="10" t="s">
        <v>1683</v>
      </c>
    </row>
    <row r="6014">
      <c r="A6014" s="10" t="s">
        <v>1677</v>
      </c>
      <c r="B6014" s="19">
        <v>0.061828703703703705</v>
      </c>
      <c r="C6014" s="10" t="s">
        <v>66</v>
      </c>
      <c r="D6014" s="10" t="s">
        <v>81</v>
      </c>
      <c r="E6014" s="13">
        <v>24.0</v>
      </c>
      <c r="F6014" s="13">
        <v>18.0</v>
      </c>
      <c r="H6014" s="10" t="s">
        <v>1684</v>
      </c>
      <c r="J6014" s="10" t="s">
        <v>1685</v>
      </c>
    </row>
    <row r="6015">
      <c r="A6015" s="10" t="s">
        <v>1677</v>
      </c>
      <c r="B6015" s="19">
        <v>0.061863425925925926</v>
      </c>
      <c r="C6015" s="10" t="s">
        <v>84</v>
      </c>
      <c r="D6015" s="10" t="s">
        <v>81</v>
      </c>
      <c r="E6015" s="13">
        <v>19.0</v>
      </c>
      <c r="F6015" s="13">
        <v>17.0</v>
      </c>
      <c r="H6015" s="10" t="s">
        <v>1686</v>
      </c>
      <c r="J6015" s="10" t="s">
        <v>1685</v>
      </c>
    </row>
    <row r="6016">
      <c r="A6016" s="10" t="s">
        <v>1677</v>
      </c>
      <c r="B6016" s="19">
        <v>0.06201388888888889</v>
      </c>
      <c r="C6016" s="10" t="s">
        <v>82</v>
      </c>
      <c r="D6016" s="10" t="s">
        <v>81</v>
      </c>
      <c r="E6016" s="13">
        <v>16.0</v>
      </c>
      <c r="F6016" s="13">
        <v>10.0</v>
      </c>
      <c r="H6016" s="10" t="s">
        <v>1687</v>
      </c>
      <c r="J6016" s="10" t="s">
        <v>1688</v>
      </c>
    </row>
    <row r="6017">
      <c r="A6017" s="10" t="s">
        <v>1677</v>
      </c>
      <c r="B6017" s="19">
        <v>0.06222222222222222</v>
      </c>
      <c r="C6017" s="10" t="s">
        <v>74</v>
      </c>
      <c r="D6017" s="10" t="s">
        <v>81</v>
      </c>
      <c r="E6017" s="13">
        <v>9.0</v>
      </c>
      <c r="F6017" s="13">
        <v>7.0</v>
      </c>
      <c r="H6017" s="10" t="s">
        <v>1689</v>
      </c>
      <c r="J6017" s="10" t="s">
        <v>1685</v>
      </c>
    </row>
    <row r="6018">
      <c r="A6018" s="10" t="s">
        <v>1677</v>
      </c>
      <c r="B6018" s="19">
        <v>0.06226851851851852</v>
      </c>
      <c r="C6018" s="10" t="s">
        <v>69</v>
      </c>
      <c r="D6018" s="10" t="s">
        <v>81</v>
      </c>
      <c r="E6018" s="13">
        <v>21.0</v>
      </c>
      <c r="F6018" s="13">
        <v>19.0</v>
      </c>
      <c r="H6018" s="10" t="s">
        <v>1690</v>
      </c>
      <c r="J6018" s="10" t="s">
        <v>1685</v>
      </c>
    </row>
    <row r="6019">
      <c r="A6019" s="10" t="s">
        <v>1677</v>
      </c>
      <c r="B6019" s="19">
        <v>0.06229166666666667</v>
      </c>
      <c r="C6019" s="10" t="s">
        <v>964</v>
      </c>
      <c r="D6019" s="10" t="s">
        <v>81</v>
      </c>
      <c r="E6019" s="13">
        <v>7.0</v>
      </c>
      <c r="F6019" s="13">
        <v>4.0</v>
      </c>
      <c r="H6019" s="10" t="s">
        <v>1691</v>
      </c>
      <c r="J6019" s="10" t="s">
        <v>1685</v>
      </c>
    </row>
    <row r="6020">
      <c r="A6020" s="10" t="s">
        <v>1677</v>
      </c>
      <c r="B6020" s="19">
        <v>0.0633912037037037</v>
      </c>
      <c r="C6020" s="10" t="s">
        <v>964</v>
      </c>
      <c r="D6020" s="10" t="s">
        <v>81</v>
      </c>
      <c r="E6020" s="13">
        <v>21.0</v>
      </c>
      <c r="F6020" s="13">
        <v>18.0</v>
      </c>
      <c r="J6020" s="10" t="s">
        <v>765</v>
      </c>
    </row>
    <row r="6021">
      <c r="A6021" s="10" t="s">
        <v>1677</v>
      </c>
      <c r="B6021" s="19">
        <v>0.0633912037037037</v>
      </c>
      <c r="C6021" s="10" t="s">
        <v>964</v>
      </c>
      <c r="D6021" s="10" t="s">
        <v>81</v>
      </c>
      <c r="E6021" s="13" t="s">
        <v>75</v>
      </c>
      <c r="F6021" s="13" t="s">
        <v>75</v>
      </c>
      <c r="J6021" s="10" t="s">
        <v>85</v>
      </c>
    </row>
    <row r="6022">
      <c r="A6022" s="10" t="s">
        <v>1677</v>
      </c>
      <c r="B6022" s="19">
        <v>0.06322916666666667</v>
      </c>
      <c r="C6022" s="10" t="s">
        <v>69</v>
      </c>
      <c r="D6022" s="10" t="s">
        <v>81</v>
      </c>
      <c r="E6022" s="13">
        <v>16.0</v>
      </c>
      <c r="F6022" s="13">
        <v>14.0</v>
      </c>
      <c r="J6022" s="10" t="s">
        <v>254</v>
      </c>
    </row>
    <row r="6023">
      <c r="A6023" s="10" t="s">
        <v>1677</v>
      </c>
      <c r="B6023" s="19">
        <v>0.0634375</v>
      </c>
      <c r="C6023" s="10" t="s">
        <v>74</v>
      </c>
      <c r="D6023" s="10" t="s">
        <v>81</v>
      </c>
      <c r="E6023" s="13" t="s">
        <v>75</v>
      </c>
      <c r="F6023" s="13" t="s">
        <v>75</v>
      </c>
      <c r="J6023" s="10" t="s">
        <v>254</v>
      </c>
    </row>
    <row r="6024">
      <c r="A6024" s="10" t="s">
        <v>1677</v>
      </c>
      <c r="B6024" s="19">
        <v>0.0634837962962963</v>
      </c>
      <c r="C6024" s="10" t="s">
        <v>82</v>
      </c>
      <c r="D6024" s="10" t="s">
        <v>81</v>
      </c>
      <c r="E6024" s="13" t="s">
        <v>68</v>
      </c>
      <c r="F6024" s="13">
        <v>20.0</v>
      </c>
      <c r="J6024" s="10" t="s">
        <v>1692</v>
      </c>
    </row>
    <row r="6025">
      <c r="A6025" s="10" t="s">
        <v>1677</v>
      </c>
      <c r="B6025" s="19">
        <v>0.0634837962962963</v>
      </c>
      <c r="C6025" s="10" t="s">
        <v>82</v>
      </c>
      <c r="D6025" s="10" t="s">
        <v>81</v>
      </c>
      <c r="E6025" s="13" t="s">
        <v>75</v>
      </c>
      <c r="F6025" s="13" t="s">
        <v>75</v>
      </c>
      <c r="J6025" s="10" t="s">
        <v>85</v>
      </c>
    </row>
    <row r="6026">
      <c r="A6026" s="10" t="s">
        <v>1677</v>
      </c>
      <c r="B6026" s="19">
        <v>0.06565972222222222</v>
      </c>
      <c r="C6026" s="10" t="s">
        <v>964</v>
      </c>
      <c r="D6026" s="10" t="s">
        <v>93</v>
      </c>
      <c r="E6026" s="13" t="s">
        <v>68</v>
      </c>
      <c r="F6026" s="13">
        <v>20.0</v>
      </c>
      <c r="G6026" s="10" t="s">
        <v>137</v>
      </c>
      <c r="J6026" s="10" t="s">
        <v>1650</v>
      </c>
    </row>
    <row r="6027">
      <c r="A6027" s="10" t="s">
        <v>1677</v>
      </c>
      <c r="B6027" s="19">
        <v>0.06613425925925925</v>
      </c>
      <c r="C6027" s="10" t="s">
        <v>964</v>
      </c>
      <c r="D6027" s="10" t="s">
        <v>91</v>
      </c>
      <c r="E6027" s="13">
        <v>22.0</v>
      </c>
      <c r="F6027" s="16"/>
      <c r="H6027" s="10" t="s">
        <v>1693</v>
      </c>
    </row>
    <row r="6028">
      <c r="A6028" s="10" t="s">
        <v>1677</v>
      </c>
      <c r="B6028" s="19">
        <v>0.06672453703703704</v>
      </c>
      <c r="C6028" s="10" t="s">
        <v>1694</v>
      </c>
      <c r="D6028" s="10" t="s">
        <v>81</v>
      </c>
      <c r="E6028" s="13">
        <v>18.0</v>
      </c>
      <c r="F6028" s="13">
        <v>17.0</v>
      </c>
      <c r="H6028" s="10" t="s">
        <v>1695</v>
      </c>
      <c r="J6028" s="10" t="s">
        <v>1685</v>
      </c>
    </row>
    <row r="6029">
      <c r="A6029" s="10" t="s">
        <v>1677</v>
      </c>
      <c r="B6029" s="19">
        <v>0.06945601851851851</v>
      </c>
      <c r="C6029" s="10" t="s">
        <v>1507</v>
      </c>
      <c r="D6029" s="10" t="s">
        <v>87</v>
      </c>
      <c r="E6029" s="13">
        <v>15.0</v>
      </c>
      <c r="F6029" s="13">
        <v>13.0</v>
      </c>
      <c r="J6029" s="10" t="s">
        <v>1696</v>
      </c>
    </row>
    <row r="6030">
      <c r="A6030" s="10" t="s">
        <v>1677</v>
      </c>
      <c r="B6030" s="19">
        <v>0.0724074074074074</v>
      </c>
      <c r="C6030" s="10" t="s">
        <v>66</v>
      </c>
      <c r="D6030" s="10" t="s">
        <v>81</v>
      </c>
      <c r="E6030" s="13">
        <v>21.0</v>
      </c>
      <c r="F6030" s="13">
        <v>16.0</v>
      </c>
      <c r="J6030" s="10" t="s">
        <v>254</v>
      </c>
    </row>
    <row r="6031">
      <c r="A6031" s="10" t="s">
        <v>1677</v>
      </c>
      <c r="B6031" s="19">
        <v>0.07482638888888889</v>
      </c>
      <c r="C6031" s="10" t="s">
        <v>84</v>
      </c>
      <c r="D6031" s="10" t="s">
        <v>93</v>
      </c>
      <c r="E6031" s="13">
        <v>24.0</v>
      </c>
      <c r="F6031" s="13">
        <v>19.0</v>
      </c>
      <c r="J6031" s="10" t="s">
        <v>1697</v>
      </c>
    </row>
    <row r="6032">
      <c r="A6032" s="10" t="s">
        <v>1677</v>
      </c>
      <c r="B6032" s="19">
        <v>0.07503472222222222</v>
      </c>
      <c r="C6032" s="10" t="s">
        <v>84</v>
      </c>
      <c r="D6032" s="10" t="s">
        <v>91</v>
      </c>
      <c r="E6032" s="13">
        <v>18.0</v>
      </c>
      <c r="F6032" s="16"/>
      <c r="H6032" s="10" t="s">
        <v>1698</v>
      </c>
    </row>
    <row r="6033">
      <c r="A6033" s="10" t="s">
        <v>1677</v>
      </c>
      <c r="B6033" s="19">
        <v>0.0758912037037037</v>
      </c>
      <c r="C6033" s="10" t="s">
        <v>70</v>
      </c>
      <c r="D6033" s="10" t="s">
        <v>93</v>
      </c>
      <c r="E6033" s="13">
        <v>12.0</v>
      </c>
      <c r="F6033" s="13">
        <v>3.0</v>
      </c>
      <c r="J6033" s="10" t="s">
        <v>85</v>
      </c>
    </row>
    <row r="6034">
      <c r="A6034" s="10" t="s">
        <v>1677</v>
      </c>
      <c r="B6034" s="19">
        <v>0.0758912037037037</v>
      </c>
      <c r="C6034" s="10" t="s">
        <v>70</v>
      </c>
      <c r="D6034" s="10" t="s">
        <v>93</v>
      </c>
      <c r="E6034" s="13">
        <v>17.0</v>
      </c>
      <c r="F6034" s="13">
        <v>8.0</v>
      </c>
      <c r="J6034" s="10" t="s">
        <v>294</v>
      </c>
    </row>
    <row r="6035">
      <c r="A6035" s="10" t="s">
        <v>1677</v>
      </c>
      <c r="B6035" s="19">
        <v>0.0758912037037037</v>
      </c>
      <c r="C6035" s="10" t="s">
        <v>70</v>
      </c>
      <c r="D6035" s="10" t="s">
        <v>76</v>
      </c>
      <c r="E6035" s="13">
        <v>1.0</v>
      </c>
      <c r="F6035" s="16"/>
      <c r="J6035" s="10" t="s">
        <v>1579</v>
      </c>
    </row>
    <row r="6036">
      <c r="A6036" s="10" t="s">
        <v>1677</v>
      </c>
      <c r="B6036" s="19">
        <v>0.0762037037037037</v>
      </c>
      <c r="C6036" s="10" t="s">
        <v>70</v>
      </c>
      <c r="D6036" s="10" t="s">
        <v>93</v>
      </c>
      <c r="E6036" s="13">
        <v>11.0</v>
      </c>
      <c r="F6036" s="13">
        <v>3.0</v>
      </c>
      <c r="J6036" s="10" t="s">
        <v>85</v>
      </c>
    </row>
    <row r="6037">
      <c r="A6037" s="10" t="s">
        <v>1677</v>
      </c>
      <c r="B6037" s="19">
        <v>0.0762037037037037</v>
      </c>
      <c r="C6037" s="10" t="s">
        <v>70</v>
      </c>
      <c r="D6037" s="10" t="s">
        <v>93</v>
      </c>
      <c r="E6037" s="13">
        <v>12.0</v>
      </c>
      <c r="F6037" s="13">
        <v>4.0</v>
      </c>
      <c r="J6037" s="10" t="s">
        <v>294</v>
      </c>
    </row>
    <row r="6038">
      <c r="A6038" s="10" t="s">
        <v>1677</v>
      </c>
      <c r="B6038" s="19">
        <v>0.07667824074074074</v>
      </c>
      <c r="C6038" s="10" t="s">
        <v>70</v>
      </c>
      <c r="D6038" s="10" t="s">
        <v>93</v>
      </c>
      <c r="E6038" s="13" t="s">
        <v>75</v>
      </c>
      <c r="F6038" s="13" t="s">
        <v>75</v>
      </c>
      <c r="J6038" s="10" t="s">
        <v>85</v>
      </c>
    </row>
    <row r="6039">
      <c r="A6039" s="10" t="s">
        <v>1677</v>
      </c>
      <c r="B6039" s="19">
        <v>0.07667824074074074</v>
      </c>
      <c r="C6039" s="10" t="s">
        <v>70</v>
      </c>
      <c r="D6039" s="10" t="s">
        <v>93</v>
      </c>
      <c r="E6039" s="13">
        <v>22.0</v>
      </c>
      <c r="F6039" s="13">
        <v>14.0</v>
      </c>
      <c r="J6039" s="10" t="s">
        <v>294</v>
      </c>
    </row>
    <row r="6040">
      <c r="A6040" s="10" t="s">
        <v>1677</v>
      </c>
      <c r="B6040" s="19">
        <v>0.07667824074074074</v>
      </c>
      <c r="C6040" s="10" t="s">
        <v>70</v>
      </c>
      <c r="D6040" s="10" t="s">
        <v>76</v>
      </c>
      <c r="E6040" s="13">
        <v>4.0</v>
      </c>
      <c r="F6040" s="16"/>
      <c r="J6040" s="10" t="s">
        <v>1579</v>
      </c>
    </row>
    <row r="6041">
      <c r="A6041" s="10" t="s">
        <v>1677</v>
      </c>
      <c r="B6041" s="19">
        <v>0.07675925925925926</v>
      </c>
      <c r="C6041" s="10" t="s">
        <v>70</v>
      </c>
      <c r="D6041" s="10" t="s">
        <v>91</v>
      </c>
      <c r="E6041" s="13">
        <v>10.0</v>
      </c>
      <c r="F6041" s="16"/>
      <c r="H6041" s="10" t="s">
        <v>1699</v>
      </c>
    </row>
    <row r="6042">
      <c r="A6042" s="10" t="s">
        <v>1677</v>
      </c>
      <c r="B6042" s="19">
        <v>0.07697916666666667</v>
      </c>
      <c r="C6042" s="10" t="s">
        <v>70</v>
      </c>
      <c r="D6042" s="10" t="s">
        <v>93</v>
      </c>
      <c r="E6042" s="13">
        <v>11.0</v>
      </c>
      <c r="F6042" s="13">
        <v>3.0</v>
      </c>
      <c r="J6042" s="10" t="s">
        <v>85</v>
      </c>
    </row>
    <row r="6043">
      <c r="A6043" s="10" t="s">
        <v>1677</v>
      </c>
      <c r="B6043" s="19">
        <v>0.07697916666666667</v>
      </c>
      <c r="C6043" s="10" t="s">
        <v>70</v>
      </c>
      <c r="D6043" s="10" t="s">
        <v>93</v>
      </c>
      <c r="E6043" s="13">
        <v>11.0</v>
      </c>
      <c r="F6043" s="13">
        <v>3.0</v>
      </c>
      <c r="J6043" s="10" t="s">
        <v>294</v>
      </c>
    </row>
    <row r="6044">
      <c r="A6044" s="10" t="s">
        <v>1677</v>
      </c>
      <c r="B6044" s="19">
        <v>0.07833333333333334</v>
      </c>
      <c r="C6044" s="10" t="s">
        <v>82</v>
      </c>
      <c r="D6044" s="10" t="s">
        <v>91</v>
      </c>
      <c r="E6044" s="13">
        <v>25.0</v>
      </c>
      <c r="F6044" s="16"/>
      <c r="H6044" s="10" t="s">
        <v>1700</v>
      </c>
      <c r="I6044" s="10">
        <v>3.0</v>
      </c>
      <c r="J6044" s="10" t="s">
        <v>698</v>
      </c>
    </row>
    <row r="6045">
      <c r="A6045" s="10" t="s">
        <v>1677</v>
      </c>
      <c r="B6045" s="19">
        <v>0.07864583333333333</v>
      </c>
      <c r="C6045" s="10" t="s">
        <v>82</v>
      </c>
      <c r="D6045" s="10" t="s">
        <v>131</v>
      </c>
      <c r="E6045" s="13">
        <v>15.0</v>
      </c>
      <c r="F6045" s="13">
        <v>9.0</v>
      </c>
    </row>
    <row r="6046">
      <c r="A6046" s="10" t="s">
        <v>1677</v>
      </c>
      <c r="B6046" s="19">
        <v>0.08023148148148149</v>
      </c>
      <c r="C6046" s="10" t="s">
        <v>74</v>
      </c>
      <c r="D6046" s="10" t="s">
        <v>93</v>
      </c>
      <c r="E6046" s="13">
        <v>18.0</v>
      </c>
      <c r="F6046" s="13">
        <v>9.0</v>
      </c>
      <c r="J6046" s="10" t="s">
        <v>1043</v>
      </c>
    </row>
    <row r="6047">
      <c r="A6047" s="10" t="s">
        <v>1677</v>
      </c>
      <c r="B6047" s="19">
        <v>0.08168981481481481</v>
      </c>
      <c r="C6047" s="10" t="s">
        <v>74</v>
      </c>
      <c r="D6047" s="10" t="s">
        <v>91</v>
      </c>
      <c r="E6047" s="13">
        <v>28.0</v>
      </c>
      <c r="F6047" s="16"/>
      <c r="H6047" s="10" t="s">
        <v>1701</v>
      </c>
      <c r="J6047" s="10" t="s">
        <v>491</v>
      </c>
    </row>
    <row r="6048">
      <c r="A6048" s="10" t="s">
        <v>1677</v>
      </c>
      <c r="B6048" s="19">
        <v>0.08114583333333333</v>
      </c>
      <c r="C6048" s="10" t="s">
        <v>66</v>
      </c>
      <c r="D6048" s="10" t="s">
        <v>81</v>
      </c>
      <c r="E6048" s="13">
        <v>18.0</v>
      </c>
      <c r="F6048" s="13">
        <v>13.0</v>
      </c>
      <c r="H6048" s="10" t="s">
        <v>1702</v>
      </c>
      <c r="J6048" s="10" t="s">
        <v>1703</v>
      </c>
    </row>
    <row r="6049">
      <c r="A6049" s="10" t="s">
        <v>1677</v>
      </c>
      <c r="B6049" s="19">
        <v>0.08114583333333333</v>
      </c>
      <c r="C6049" s="10" t="s">
        <v>66</v>
      </c>
      <c r="D6049" s="10" t="s">
        <v>76</v>
      </c>
      <c r="E6049" s="13">
        <v>3.0</v>
      </c>
      <c r="F6049" s="16"/>
      <c r="J6049" s="10" t="s">
        <v>1579</v>
      </c>
    </row>
    <row r="6050">
      <c r="A6050" s="10" t="s">
        <v>1677</v>
      </c>
      <c r="B6050" s="19">
        <v>0.08127314814814815</v>
      </c>
      <c r="C6050" s="10" t="s">
        <v>82</v>
      </c>
      <c r="D6050" s="10" t="s">
        <v>81</v>
      </c>
      <c r="E6050" s="13">
        <v>25.0</v>
      </c>
      <c r="F6050" s="13" t="s">
        <v>75</v>
      </c>
      <c r="H6050" s="10" t="s">
        <v>1704</v>
      </c>
      <c r="J6050" s="10" t="s">
        <v>1705</v>
      </c>
    </row>
    <row r="6051">
      <c r="A6051" s="10" t="s">
        <v>1677</v>
      </c>
      <c r="B6051" s="19">
        <v>0.08157407407407408</v>
      </c>
      <c r="C6051" s="10" t="s">
        <v>66</v>
      </c>
      <c r="D6051" s="10" t="s">
        <v>81</v>
      </c>
      <c r="E6051" s="13">
        <v>16.0</v>
      </c>
      <c r="F6051" s="13" t="s">
        <v>75</v>
      </c>
      <c r="J6051" s="10" t="s">
        <v>1706</v>
      </c>
    </row>
    <row r="6052">
      <c r="A6052" s="10" t="s">
        <v>1677</v>
      </c>
      <c r="B6052" s="19">
        <v>0.08157407407407408</v>
      </c>
      <c r="C6052" s="10" t="s">
        <v>66</v>
      </c>
      <c r="D6052" s="10" t="s">
        <v>81</v>
      </c>
      <c r="E6052" s="13" t="s">
        <v>75</v>
      </c>
      <c r="F6052" s="13" t="s">
        <v>75</v>
      </c>
      <c r="J6052" s="10" t="s">
        <v>85</v>
      </c>
    </row>
    <row r="6053">
      <c r="A6053" s="10" t="s">
        <v>1677</v>
      </c>
      <c r="B6053" s="19">
        <v>0.08230324074074075</v>
      </c>
      <c r="C6053" s="10" t="s">
        <v>82</v>
      </c>
      <c r="D6053" s="10" t="s">
        <v>81</v>
      </c>
      <c r="E6053" s="13">
        <v>26.0</v>
      </c>
      <c r="F6053" s="13" t="s">
        <v>75</v>
      </c>
      <c r="J6053" s="10" t="s">
        <v>1707</v>
      </c>
    </row>
    <row r="6054">
      <c r="A6054" s="10" t="s">
        <v>1677</v>
      </c>
      <c r="B6054" s="19">
        <v>0.08230324074074075</v>
      </c>
      <c r="C6054" s="10" t="s">
        <v>82</v>
      </c>
      <c r="D6054" s="10" t="s">
        <v>81</v>
      </c>
      <c r="E6054" s="13" t="s">
        <v>75</v>
      </c>
      <c r="F6054" s="13" t="s">
        <v>75</v>
      </c>
      <c r="J6054" s="10" t="s">
        <v>85</v>
      </c>
    </row>
    <row r="6055">
      <c r="A6055" s="10" t="s">
        <v>1677</v>
      </c>
      <c r="B6055" s="19">
        <v>0.08226851851851852</v>
      </c>
      <c r="C6055" s="10" t="s">
        <v>66</v>
      </c>
      <c r="D6055" s="10" t="s">
        <v>81</v>
      </c>
      <c r="E6055" s="13" t="s">
        <v>68</v>
      </c>
      <c r="F6055" s="13">
        <v>20.0</v>
      </c>
      <c r="H6055" s="10" t="s">
        <v>1708</v>
      </c>
      <c r="J6055" s="10" t="s">
        <v>1709</v>
      </c>
    </row>
    <row r="6056">
      <c r="A6056" s="10" t="s">
        <v>1677</v>
      </c>
      <c r="B6056" s="19">
        <v>0.08226851851851852</v>
      </c>
      <c r="C6056" s="10" t="s">
        <v>66</v>
      </c>
      <c r="D6056" s="10" t="s">
        <v>76</v>
      </c>
      <c r="E6056" s="16"/>
      <c r="F6056" s="16"/>
      <c r="J6056" s="10" t="s">
        <v>1579</v>
      </c>
    </row>
    <row r="6057">
      <c r="A6057" s="10" t="s">
        <v>1677</v>
      </c>
      <c r="B6057" s="19">
        <v>0.0824074074074074</v>
      </c>
      <c r="C6057" s="10" t="s">
        <v>82</v>
      </c>
      <c r="D6057" s="10" t="s">
        <v>81</v>
      </c>
      <c r="E6057" s="13">
        <v>24.0</v>
      </c>
      <c r="F6057" s="13" t="s">
        <v>75</v>
      </c>
      <c r="H6057" s="10" t="s">
        <v>1710</v>
      </c>
      <c r="J6057" s="10" t="s">
        <v>1709</v>
      </c>
    </row>
    <row r="6058">
      <c r="A6058" s="10" t="s">
        <v>1677</v>
      </c>
      <c r="B6058" s="19">
        <v>0.08275462962962964</v>
      </c>
      <c r="C6058" s="10" t="s">
        <v>66</v>
      </c>
      <c r="D6058" s="10" t="s">
        <v>81</v>
      </c>
      <c r="E6058" s="13" t="s">
        <v>75</v>
      </c>
      <c r="F6058" s="13" t="s">
        <v>75</v>
      </c>
      <c r="J6058" s="10" t="s">
        <v>85</v>
      </c>
    </row>
    <row r="6059">
      <c r="A6059" s="10" t="s">
        <v>1677</v>
      </c>
      <c r="B6059" s="19">
        <v>0.08275462962962964</v>
      </c>
      <c r="C6059" s="10" t="s">
        <v>66</v>
      </c>
      <c r="D6059" s="10" t="s">
        <v>81</v>
      </c>
      <c r="E6059" s="13">
        <v>14.0</v>
      </c>
      <c r="F6059" s="13" t="s">
        <v>75</v>
      </c>
      <c r="J6059" s="10" t="s">
        <v>1711</v>
      </c>
    </row>
    <row r="6060">
      <c r="A6060" s="10" t="s">
        <v>1677</v>
      </c>
      <c r="B6060" s="19">
        <v>0.08282407407407408</v>
      </c>
      <c r="C6060" s="10" t="s">
        <v>82</v>
      </c>
      <c r="D6060" s="10" t="s">
        <v>81</v>
      </c>
      <c r="E6060" s="13">
        <v>28.0</v>
      </c>
      <c r="F6060" s="13" t="s">
        <v>75</v>
      </c>
      <c r="J6060" s="10" t="s">
        <v>1707</v>
      </c>
    </row>
    <row r="6061">
      <c r="A6061" s="10" t="s">
        <v>1677</v>
      </c>
      <c r="B6061" s="19">
        <v>0.08282407407407408</v>
      </c>
      <c r="C6061" s="10" t="s">
        <v>82</v>
      </c>
      <c r="D6061" s="10" t="s">
        <v>81</v>
      </c>
      <c r="E6061" s="13" t="s">
        <v>75</v>
      </c>
      <c r="F6061" s="13" t="s">
        <v>75</v>
      </c>
      <c r="J6061" s="10" t="s">
        <v>85</v>
      </c>
    </row>
    <row r="6062">
      <c r="A6062" s="10" t="s">
        <v>1677</v>
      </c>
      <c r="B6062" s="19">
        <v>0.0842824074074074</v>
      </c>
      <c r="C6062" s="10" t="s">
        <v>964</v>
      </c>
      <c r="D6062" s="10" t="s">
        <v>93</v>
      </c>
      <c r="E6062" s="13">
        <v>23.0</v>
      </c>
      <c r="F6062" s="13">
        <v>20.0</v>
      </c>
      <c r="J6062" s="10" t="s">
        <v>1650</v>
      </c>
    </row>
    <row r="6063">
      <c r="A6063" s="10" t="s">
        <v>1677</v>
      </c>
      <c r="B6063" s="19">
        <v>0.08452546296296297</v>
      </c>
      <c r="C6063" s="10" t="s">
        <v>964</v>
      </c>
      <c r="D6063" s="10" t="s">
        <v>91</v>
      </c>
      <c r="E6063" s="13">
        <v>9.0</v>
      </c>
      <c r="F6063" s="16"/>
      <c r="H6063" s="10" t="s">
        <v>1681</v>
      </c>
    </row>
    <row r="6064">
      <c r="A6064" s="10" t="s">
        <v>1677</v>
      </c>
      <c r="B6064" s="19">
        <v>0.08626157407407407</v>
      </c>
      <c r="C6064" s="10" t="s">
        <v>1507</v>
      </c>
      <c r="D6064" s="10" t="s">
        <v>93</v>
      </c>
      <c r="E6064" s="13" t="s">
        <v>75</v>
      </c>
      <c r="F6064" s="13" t="s">
        <v>75</v>
      </c>
      <c r="J6064" s="10" t="s">
        <v>1712</v>
      </c>
    </row>
    <row r="6065">
      <c r="A6065" s="10" t="s">
        <v>1677</v>
      </c>
      <c r="B6065" s="19">
        <v>0.08626157407407407</v>
      </c>
      <c r="C6065" s="10" t="s">
        <v>1507</v>
      </c>
      <c r="D6065" s="10" t="s">
        <v>93</v>
      </c>
      <c r="E6065" s="13">
        <v>20.0</v>
      </c>
      <c r="F6065" s="13">
        <v>13.0</v>
      </c>
      <c r="J6065" s="10" t="s">
        <v>1713</v>
      </c>
    </row>
    <row r="6066">
      <c r="A6066" s="10" t="s">
        <v>1677</v>
      </c>
      <c r="B6066" s="19">
        <v>0.08640046296296296</v>
      </c>
      <c r="C6066" s="10" t="s">
        <v>1507</v>
      </c>
      <c r="D6066" s="10" t="s">
        <v>93</v>
      </c>
      <c r="E6066" s="13" t="s">
        <v>75</v>
      </c>
      <c r="F6066" s="13" t="s">
        <v>75</v>
      </c>
      <c r="J6066" s="10" t="s">
        <v>1712</v>
      </c>
    </row>
    <row r="6067">
      <c r="A6067" s="10" t="s">
        <v>1677</v>
      </c>
      <c r="B6067" s="19">
        <v>0.08640046296296296</v>
      </c>
      <c r="C6067" s="10" t="s">
        <v>1507</v>
      </c>
      <c r="D6067" s="10" t="s">
        <v>93</v>
      </c>
      <c r="E6067" s="13">
        <v>22.0</v>
      </c>
      <c r="F6067" s="13">
        <v>15.0</v>
      </c>
      <c r="J6067" s="10" t="s">
        <v>1714</v>
      </c>
    </row>
    <row r="6068">
      <c r="A6068" s="10" t="s">
        <v>1677</v>
      </c>
      <c r="B6068" s="19">
        <v>0.08646990740740741</v>
      </c>
      <c r="C6068" s="10" t="s">
        <v>1507</v>
      </c>
      <c r="D6068" s="10" t="s">
        <v>91</v>
      </c>
      <c r="E6068" s="13">
        <v>10.0</v>
      </c>
      <c r="F6068" s="16"/>
      <c r="H6068" s="10" t="s">
        <v>1715</v>
      </c>
      <c r="J6068" s="10" t="s">
        <v>1696</v>
      </c>
    </row>
    <row r="6069">
      <c r="A6069" s="10" t="s">
        <v>1677</v>
      </c>
      <c r="B6069" s="19">
        <v>0.08640046296296296</v>
      </c>
      <c r="C6069" s="10" t="s">
        <v>1507</v>
      </c>
      <c r="D6069" s="10" t="s">
        <v>93</v>
      </c>
      <c r="E6069" s="13">
        <v>21.0</v>
      </c>
      <c r="F6069" s="13">
        <v>14.0</v>
      </c>
      <c r="J6069" s="10" t="s">
        <v>1714</v>
      </c>
    </row>
    <row r="6070">
      <c r="A6070" s="10" t="s">
        <v>1677</v>
      </c>
      <c r="B6070" s="19">
        <v>0.08640046296296296</v>
      </c>
      <c r="C6070" s="10" t="s">
        <v>1507</v>
      </c>
      <c r="D6070" s="10" t="s">
        <v>93</v>
      </c>
      <c r="E6070" s="13" t="s">
        <v>75</v>
      </c>
      <c r="F6070" s="13" t="s">
        <v>75</v>
      </c>
      <c r="J6070" s="10" t="s">
        <v>1712</v>
      </c>
    </row>
    <row r="6071">
      <c r="A6071" s="10" t="s">
        <v>1677</v>
      </c>
      <c r="B6071" s="19">
        <v>0.08662037037037038</v>
      </c>
      <c r="C6071" s="10" t="s">
        <v>1507</v>
      </c>
      <c r="D6071" s="10" t="s">
        <v>91</v>
      </c>
      <c r="E6071" s="13">
        <v>12.0</v>
      </c>
      <c r="F6071" s="16"/>
      <c r="H6071" s="10" t="s">
        <v>1716</v>
      </c>
      <c r="J6071" s="10" t="s">
        <v>1696</v>
      </c>
    </row>
    <row r="6072">
      <c r="A6072" s="10" t="s">
        <v>1677</v>
      </c>
      <c r="B6072" s="19">
        <v>0.08798611111111111</v>
      </c>
      <c r="C6072" s="10" t="s">
        <v>66</v>
      </c>
      <c r="D6072" s="10" t="s">
        <v>89</v>
      </c>
      <c r="E6072" s="13">
        <v>20.0</v>
      </c>
      <c r="F6072" s="13">
        <v>11.0</v>
      </c>
      <c r="J6072" s="10" t="s">
        <v>171</v>
      </c>
    </row>
    <row r="6073">
      <c r="A6073" s="10" t="s">
        <v>1677</v>
      </c>
      <c r="B6073" s="19">
        <v>0.08804398148148149</v>
      </c>
      <c r="C6073" s="10" t="s">
        <v>66</v>
      </c>
      <c r="D6073" s="10" t="s">
        <v>91</v>
      </c>
      <c r="E6073" s="13">
        <v>11.0</v>
      </c>
      <c r="F6073" s="16"/>
      <c r="H6073" s="10" t="s">
        <v>1717</v>
      </c>
    </row>
    <row r="6074">
      <c r="A6074" s="10" t="s">
        <v>1677</v>
      </c>
      <c r="B6074" s="19">
        <v>0.08809027777777778</v>
      </c>
      <c r="C6074" s="10" t="s">
        <v>66</v>
      </c>
      <c r="D6074" s="10" t="s">
        <v>89</v>
      </c>
      <c r="E6074" s="13">
        <v>19.0</v>
      </c>
      <c r="F6074" s="13">
        <v>10.0</v>
      </c>
      <c r="J6074" s="10" t="s">
        <v>171</v>
      </c>
    </row>
    <row r="6075">
      <c r="A6075" s="10" t="s">
        <v>1677</v>
      </c>
      <c r="B6075" s="19">
        <v>0.088125</v>
      </c>
      <c r="C6075" s="10" t="s">
        <v>66</v>
      </c>
      <c r="D6075" s="10" t="s">
        <v>91</v>
      </c>
      <c r="E6075" s="13">
        <v>8.0</v>
      </c>
      <c r="F6075" s="16"/>
      <c r="H6075" s="10" t="s">
        <v>1718</v>
      </c>
    </row>
    <row r="6076">
      <c r="A6076" s="10" t="s">
        <v>1677</v>
      </c>
      <c r="B6076" s="19">
        <v>0.08891203703703704</v>
      </c>
      <c r="C6076" s="10" t="s">
        <v>69</v>
      </c>
      <c r="D6076" s="10" t="s">
        <v>93</v>
      </c>
      <c r="E6076" s="13" t="s">
        <v>75</v>
      </c>
      <c r="F6076" s="13" t="s">
        <v>75</v>
      </c>
      <c r="J6076" s="10" t="s">
        <v>85</v>
      </c>
    </row>
    <row r="6077">
      <c r="A6077" s="10" t="s">
        <v>1677</v>
      </c>
      <c r="B6077" s="19">
        <v>0.08891203703703704</v>
      </c>
      <c r="C6077" s="10" t="s">
        <v>69</v>
      </c>
      <c r="D6077" s="10" t="s">
        <v>93</v>
      </c>
      <c r="E6077" s="13">
        <v>19.0</v>
      </c>
      <c r="F6077" s="13">
        <v>12.0</v>
      </c>
      <c r="J6077" s="10" t="s">
        <v>1719</v>
      </c>
    </row>
    <row r="6078">
      <c r="A6078" s="10" t="s">
        <v>1677</v>
      </c>
      <c r="B6078" s="19">
        <v>0.08923611111111111</v>
      </c>
      <c r="C6078" s="10" t="s">
        <v>69</v>
      </c>
      <c r="D6078" s="10" t="s">
        <v>91</v>
      </c>
      <c r="E6078" s="13">
        <v>13.0</v>
      </c>
      <c r="F6078" s="16"/>
      <c r="H6078" s="10" t="s">
        <v>1720</v>
      </c>
    </row>
    <row r="6079">
      <c r="A6079" s="10" t="s">
        <v>1677</v>
      </c>
      <c r="B6079" s="19">
        <v>0.08929398148148149</v>
      </c>
      <c r="C6079" s="10" t="s">
        <v>69</v>
      </c>
      <c r="D6079" s="10" t="s">
        <v>89</v>
      </c>
      <c r="E6079" s="13">
        <v>15.0</v>
      </c>
      <c r="F6079" s="13">
        <v>7.0</v>
      </c>
      <c r="J6079" s="10" t="s">
        <v>1721</v>
      </c>
    </row>
    <row r="6080">
      <c r="A6080" s="10" t="s">
        <v>1677</v>
      </c>
      <c r="B6080" s="19">
        <v>0.09039351851851851</v>
      </c>
      <c r="C6080" s="10" t="s">
        <v>66</v>
      </c>
      <c r="D6080" s="10" t="s">
        <v>81</v>
      </c>
      <c r="E6080" s="13">
        <v>21.0</v>
      </c>
      <c r="F6080" s="13" t="s">
        <v>75</v>
      </c>
      <c r="J6080" s="10" t="s">
        <v>1722</v>
      </c>
    </row>
    <row r="6081">
      <c r="A6081" s="10" t="s">
        <v>1677</v>
      </c>
      <c r="B6081" s="19">
        <v>0.09039351851851851</v>
      </c>
      <c r="C6081" s="10" t="s">
        <v>66</v>
      </c>
      <c r="D6081" s="10" t="s">
        <v>81</v>
      </c>
      <c r="E6081" s="13" t="s">
        <v>75</v>
      </c>
      <c r="F6081" s="13" t="s">
        <v>75</v>
      </c>
      <c r="J6081" s="10" t="s">
        <v>85</v>
      </c>
    </row>
    <row r="6082">
      <c r="A6082" s="10" t="s">
        <v>1677</v>
      </c>
      <c r="B6082" s="19">
        <v>0.09144675925925926</v>
      </c>
      <c r="C6082" s="10" t="s">
        <v>74</v>
      </c>
      <c r="D6082" s="10" t="s">
        <v>93</v>
      </c>
      <c r="E6082" s="13">
        <v>23.0</v>
      </c>
      <c r="F6082" s="13" t="s">
        <v>75</v>
      </c>
      <c r="J6082" s="10" t="s">
        <v>1723</v>
      </c>
    </row>
    <row r="6083">
      <c r="A6083" s="10" t="s">
        <v>1677</v>
      </c>
      <c r="B6083" s="19">
        <v>0.09163194444444445</v>
      </c>
      <c r="C6083" s="10" t="s">
        <v>74</v>
      </c>
      <c r="D6083" s="10" t="s">
        <v>91</v>
      </c>
      <c r="E6083" s="13">
        <v>27.0</v>
      </c>
      <c r="F6083" s="16"/>
      <c r="H6083" s="10" t="s">
        <v>1724</v>
      </c>
    </row>
    <row r="6084">
      <c r="A6084" s="10" t="s">
        <v>1677</v>
      </c>
      <c r="B6084" s="19">
        <v>0.09206018518518519</v>
      </c>
      <c r="C6084" s="10" t="s">
        <v>84</v>
      </c>
      <c r="D6084" s="10" t="s">
        <v>93</v>
      </c>
      <c r="E6084" s="13" t="s">
        <v>75</v>
      </c>
      <c r="F6084" s="13" t="s">
        <v>75</v>
      </c>
      <c r="J6084" s="10" t="s">
        <v>85</v>
      </c>
    </row>
    <row r="6085">
      <c r="A6085" s="10" t="s">
        <v>1677</v>
      </c>
      <c r="B6085" s="19">
        <v>0.09206018518518519</v>
      </c>
      <c r="C6085" s="10" t="s">
        <v>84</v>
      </c>
      <c r="D6085" s="10" t="s">
        <v>93</v>
      </c>
      <c r="E6085" s="13">
        <v>23.0</v>
      </c>
      <c r="F6085" s="13">
        <v>16.0</v>
      </c>
      <c r="J6085" s="10" t="s">
        <v>564</v>
      </c>
    </row>
    <row r="6086">
      <c r="A6086" s="10" t="s">
        <v>1677</v>
      </c>
      <c r="B6086" s="19">
        <v>0.09231481481481481</v>
      </c>
      <c r="C6086" s="10" t="s">
        <v>84</v>
      </c>
      <c r="D6086" s="10" t="s">
        <v>91</v>
      </c>
      <c r="E6086" s="13">
        <v>10.0</v>
      </c>
      <c r="F6086" s="16"/>
      <c r="H6086" s="10" t="s">
        <v>1725</v>
      </c>
    </row>
    <row r="6087">
      <c r="A6087" s="10" t="s">
        <v>1677</v>
      </c>
      <c r="B6087" s="19">
        <v>0.0926388888888889</v>
      </c>
      <c r="C6087" s="10" t="s">
        <v>84</v>
      </c>
      <c r="D6087" s="10" t="s">
        <v>93</v>
      </c>
      <c r="E6087" s="13" t="s">
        <v>75</v>
      </c>
      <c r="F6087" s="13" t="s">
        <v>75</v>
      </c>
      <c r="J6087" s="10" t="s">
        <v>85</v>
      </c>
    </row>
    <row r="6088">
      <c r="A6088" s="10" t="s">
        <v>1677</v>
      </c>
      <c r="B6088" s="19">
        <v>0.0926388888888889</v>
      </c>
      <c r="C6088" s="10" t="s">
        <v>84</v>
      </c>
      <c r="D6088" s="10" t="s">
        <v>93</v>
      </c>
      <c r="E6088" s="13">
        <v>22.0</v>
      </c>
      <c r="F6088" s="13">
        <v>15.0</v>
      </c>
      <c r="J6088" s="10" t="s">
        <v>564</v>
      </c>
    </row>
    <row r="6089">
      <c r="A6089" s="10" t="s">
        <v>1677</v>
      </c>
      <c r="B6089" s="19">
        <v>0.09273148148148148</v>
      </c>
      <c r="C6089" s="10" t="s">
        <v>84</v>
      </c>
      <c r="D6089" s="10" t="s">
        <v>91</v>
      </c>
      <c r="E6089" s="13">
        <v>19.0</v>
      </c>
      <c r="F6089" s="16"/>
      <c r="H6089" s="10" t="s">
        <v>1726</v>
      </c>
    </row>
    <row r="6090">
      <c r="A6090" s="10" t="s">
        <v>1677</v>
      </c>
      <c r="B6090" s="19">
        <v>0.09365740740740741</v>
      </c>
      <c r="C6090" s="10" t="s">
        <v>84</v>
      </c>
      <c r="D6090" s="10" t="s">
        <v>93</v>
      </c>
      <c r="E6090" s="13">
        <v>20.0</v>
      </c>
      <c r="F6090" s="13">
        <v>13.0</v>
      </c>
      <c r="J6090" s="10" t="s">
        <v>1727</v>
      </c>
    </row>
    <row r="6091">
      <c r="A6091" s="10" t="s">
        <v>1677</v>
      </c>
      <c r="B6091" s="19">
        <v>0.09384259259259259</v>
      </c>
      <c r="C6091" s="10" t="s">
        <v>84</v>
      </c>
      <c r="D6091" s="10" t="s">
        <v>91</v>
      </c>
      <c r="E6091" s="13">
        <v>15.0</v>
      </c>
      <c r="F6091" s="16"/>
      <c r="H6091" s="10" t="s">
        <v>1728</v>
      </c>
    </row>
    <row r="6092">
      <c r="A6092" s="10" t="s">
        <v>1677</v>
      </c>
      <c r="B6092" s="19">
        <v>0.09523148148148149</v>
      </c>
      <c r="C6092" s="10" t="s">
        <v>69</v>
      </c>
      <c r="D6092" s="10" t="s">
        <v>91</v>
      </c>
      <c r="E6092" s="13">
        <v>16.0</v>
      </c>
      <c r="F6092" s="16"/>
      <c r="H6092" s="10" t="s">
        <v>1729</v>
      </c>
      <c r="J6092" s="10" t="s">
        <v>239</v>
      </c>
    </row>
    <row r="6093">
      <c r="A6093" s="10" t="s">
        <v>1677</v>
      </c>
      <c r="B6093" s="19">
        <v>0.09929398148148148</v>
      </c>
      <c r="C6093" s="10" t="s">
        <v>70</v>
      </c>
      <c r="D6093" s="10" t="s">
        <v>93</v>
      </c>
      <c r="E6093" s="13" t="s">
        <v>75</v>
      </c>
      <c r="F6093" s="13">
        <v>12.0</v>
      </c>
      <c r="J6093" s="10" t="s">
        <v>1730</v>
      </c>
    </row>
    <row r="6094">
      <c r="A6094" s="10" t="s">
        <v>1677</v>
      </c>
      <c r="B6094" s="19">
        <v>0.09929398148148148</v>
      </c>
      <c r="C6094" s="10" t="s">
        <v>70</v>
      </c>
      <c r="D6094" s="10" t="s">
        <v>91</v>
      </c>
      <c r="E6094" s="13">
        <v>6.0</v>
      </c>
      <c r="F6094" s="16"/>
      <c r="H6094" s="10" t="s">
        <v>1683</v>
      </c>
    </row>
    <row r="6095">
      <c r="A6095" s="10" t="s">
        <v>1677</v>
      </c>
      <c r="B6095" s="19">
        <v>0.09972222222222223</v>
      </c>
      <c r="C6095" s="10" t="s">
        <v>70</v>
      </c>
      <c r="D6095" s="10" t="s">
        <v>93</v>
      </c>
      <c r="E6095" s="13" t="s">
        <v>75</v>
      </c>
      <c r="F6095" s="13" t="s">
        <v>75</v>
      </c>
      <c r="J6095" s="10" t="s">
        <v>85</v>
      </c>
    </row>
    <row r="6096">
      <c r="A6096" s="10" t="s">
        <v>1677</v>
      </c>
      <c r="B6096" s="19">
        <v>0.09972222222222223</v>
      </c>
      <c r="C6096" s="10" t="s">
        <v>70</v>
      </c>
      <c r="D6096" s="10" t="s">
        <v>93</v>
      </c>
      <c r="E6096" s="13">
        <v>23.0</v>
      </c>
      <c r="F6096" s="13">
        <v>15.0</v>
      </c>
      <c r="J6096" s="10" t="s">
        <v>204</v>
      </c>
    </row>
    <row r="6097">
      <c r="A6097" s="10" t="s">
        <v>1677</v>
      </c>
      <c r="B6097" s="19">
        <v>0.09981481481481481</v>
      </c>
      <c r="C6097" s="10" t="s">
        <v>70</v>
      </c>
      <c r="D6097" s="10" t="s">
        <v>91</v>
      </c>
      <c r="E6097" s="13">
        <v>13.0</v>
      </c>
      <c r="F6097" s="16"/>
      <c r="H6097" s="10" t="s">
        <v>1720</v>
      </c>
    </row>
    <row r="6098">
      <c r="A6098" s="10" t="s">
        <v>1677</v>
      </c>
      <c r="B6098" s="19">
        <v>0.10054398148148148</v>
      </c>
      <c r="C6098" s="10" t="s">
        <v>82</v>
      </c>
      <c r="D6098" s="10" t="s">
        <v>89</v>
      </c>
      <c r="E6098" s="13">
        <v>26.0</v>
      </c>
      <c r="F6098" s="13" t="s">
        <v>75</v>
      </c>
      <c r="J6098" s="10" t="s">
        <v>1731</v>
      </c>
    </row>
    <row r="6099">
      <c r="A6099" s="10" t="s">
        <v>1677</v>
      </c>
      <c r="B6099" s="19">
        <v>0.10063657407407407</v>
      </c>
      <c r="C6099" s="10" t="s">
        <v>82</v>
      </c>
      <c r="D6099" s="10" t="s">
        <v>91</v>
      </c>
      <c r="E6099" s="13">
        <v>10.0</v>
      </c>
      <c r="F6099" s="16"/>
      <c r="H6099" s="10" t="s">
        <v>1732</v>
      </c>
    </row>
    <row r="6100">
      <c r="A6100" s="10" t="s">
        <v>1677</v>
      </c>
      <c r="B6100" s="19">
        <v>0.10123842592592593</v>
      </c>
      <c r="C6100" s="10" t="s">
        <v>1507</v>
      </c>
      <c r="D6100" s="10" t="s">
        <v>93</v>
      </c>
      <c r="E6100" s="13">
        <v>13.0</v>
      </c>
      <c r="F6100" s="13">
        <v>6.0</v>
      </c>
      <c r="J6100" s="10" t="s">
        <v>1733</v>
      </c>
    </row>
    <row r="6101">
      <c r="A6101" s="10" t="s">
        <v>1677</v>
      </c>
      <c r="B6101" s="19">
        <v>0.10168981481481482</v>
      </c>
      <c r="C6101" s="10" t="s">
        <v>70</v>
      </c>
      <c r="D6101" s="10" t="s">
        <v>67</v>
      </c>
      <c r="E6101" s="13">
        <v>15.0</v>
      </c>
      <c r="F6101" s="13">
        <v>12.0</v>
      </c>
    </row>
    <row r="6102">
      <c r="A6102" s="10" t="s">
        <v>1677</v>
      </c>
      <c r="B6102" s="19">
        <v>0.10409722222222222</v>
      </c>
      <c r="C6102" s="10" t="s">
        <v>74</v>
      </c>
      <c r="D6102" s="10" t="s">
        <v>83</v>
      </c>
      <c r="E6102" s="13">
        <v>22.0</v>
      </c>
      <c r="F6102" s="13">
        <v>13.0</v>
      </c>
    </row>
    <row r="6103">
      <c r="A6103" s="10" t="s">
        <v>1677</v>
      </c>
      <c r="B6103" s="19">
        <v>0.10953703703703704</v>
      </c>
      <c r="C6103" s="10" t="s">
        <v>69</v>
      </c>
      <c r="D6103" s="10" t="s">
        <v>83</v>
      </c>
      <c r="E6103" s="13">
        <v>10.0</v>
      </c>
      <c r="F6103" s="13">
        <v>9.0</v>
      </c>
    </row>
    <row r="6104">
      <c r="A6104" s="10" t="s">
        <v>1677</v>
      </c>
      <c r="B6104" s="19">
        <v>0.11090277777777778</v>
      </c>
      <c r="C6104" s="10" t="s">
        <v>964</v>
      </c>
      <c r="D6104" s="10" t="s">
        <v>120</v>
      </c>
      <c r="E6104" s="13">
        <v>13.0</v>
      </c>
      <c r="F6104" s="16"/>
      <c r="J6104" s="10" t="s">
        <v>1734</v>
      </c>
    </row>
    <row r="6105">
      <c r="A6105" s="10" t="s">
        <v>1677</v>
      </c>
      <c r="B6105" s="19">
        <v>0.1111111111111111</v>
      </c>
      <c r="C6105" s="10" t="s">
        <v>66</v>
      </c>
      <c r="D6105" s="10" t="s">
        <v>155</v>
      </c>
      <c r="E6105" s="13" t="s">
        <v>75</v>
      </c>
      <c r="F6105" s="13" t="s">
        <v>75</v>
      </c>
      <c r="J6105" s="10" t="s">
        <v>1735</v>
      </c>
    </row>
    <row r="6106">
      <c r="A6106" s="10" t="s">
        <v>1677</v>
      </c>
      <c r="B6106" s="19">
        <v>0.1111111111111111</v>
      </c>
      <c r="C6106" s="10" t="s">
        <v>82</v>
      </c>
      <c r="D6106" s="10" t="s">
        <v>155</v>
      </c>
      <c r="E6106" s="13" t="s">
        <v>75</v>
      </c>
      <c r="F6106" s="13" t="s">
        <v>75</v>
      </c>
      <c r="J6106" s="10" t="s">
        <v>1736</v>
      </c>
    </row>
    <row r="6107">
      <c r="A6107" s="10" t="s">
        <v>1677</v>
      </c>
      <c r="B6107" s="19">
        <v>0.1111111111111111</v>
      </c>
      <c r="C6107" s="10" t="s">
        <v>69</v>
      </c>
      <c r="D6107" s="10" t="s">
        <v>155</v>
      </c>
      <c r="E6107" s="13" t="s">
        <v>75</v>
      </c>
      <c r="F6107" s="13" t="s">
        <v>75</v>
      </c>
      <c r="J6107" s="10" t="s">
        <v>1737</v>
      </c>
    </row>
    <row r="6108">
      <c r="A6108" s="10" t="s">
        <v>1677</v>
      </c>
      <c r="B6108" s="19">
        <v>0.1111111111111111</v>
      </c>
      <c r="C6108" s="10" t="s">
        <v>74</v>
      </c>
      <c r="D6108" s="10" t="s">
        <v>155</v>
      </c>
      <c r="E6108" s="13" t="s">
        <v>75</v>
      </c>
      <c r="F6108" s="13" t="s">
        <v>75</v>
      </c>
      <c r="J6108" s="10" t="s">
        <v>1738</v>
      </c>
    </row>
    <row r="6109">
      <c r="A6109" s="10" t="s">
        <v>1677</v>
      </c>
      <c r="B6109" s="19">
        <v>0.1111111111111111</v>
      </c>
      <c r="C6109" s="10" t="s">
        <v>964</v>
      </c>
      <c r="D6109" s="10" t="s">
        <v>155</v>
      </c>
      <c r="E6109" s="13" t="s">
        <v>75</v>
      </c>
      <c r="F6109" s="13" t="s">
        <v>75</v>
      </c>
      <c r="J6109" s="10" t="s">
        <v>1739</v>
      </c>
    </row>
    <row r="6110">
      <c r="A6110" s="10" t="s">
        <v>1677</v>
      </c>
      <c r="B6110" s="19">
        <v>0.11341435185185185</v>
      </c>
      <c r="C6110" s="10" t="s">
        <v>964</v>
      </c>
      <c r="D6110" s="10" t="s">
        <v>154</v>
      </c>
      <c r="E6110" s="13" t="s">
        <v>68</v>
      </c>
      <c r="F6110" s="13">
        <v>20.0</v>
      </c>
    </row>
    <row r="6111">
      <c r="A6111" s="10" t="s">
        <v>1677</v>
      </c>
      <c r="B6111" s="19">
        <v>0.1134375</v>
      </c>
      <c r="C6111" s="10" t="s">
        <v>69</v>
      </c>
      <c r="D6111" s="10" t="s">
        <v>154</v>
      </c>
      <c r="E6111" s="13">
        <v>21.0</v>
      </c>
      <c r="F6111" s="13">
        <v>16.0</v>
      </c>
    </row>
    <row r="6112">
      <c r="A6112" s="10" t="s">
        <v>1677</v>
      </c>
      <c r="B6112" s="19">
        <v>0.11344907407407408</v>
      </c>
      <c r="C6112" s="10" t="s">
        <v>70</v>
      </c>
      <c r="D6112" s="10" t="s">
        <v>154</v>
      </c>
      <c r="E6112" s="13">
        <v>13.0</v>
      </c>
      <c r="F6112" s="13">
        <v>10.0</v>
      </c>
    </row>
    <row r="6113">
      <c r="A6113" s="10" t="s">
        <v>1677</v>
      </c>
      <c r="B6113" s="19">
        <v>0.11516203703703703</v>
      </c>
      <c r="C6113" s="10" t="s">
        <v>84</v>
      </c>
      <c r="D6113" s="10" t="s">
        <v>125</v>
      </c>
      <c r="E6113" s="13">
        <v>31.0</v>
      </c>
      <c r="F6113" s="13">
        <v>19.0</v>
      </c>
      <c r="J6113" s="10" t="s">
        <v>966</v>
      </c>
    </row>
    <row r="6114">
      <c r="A6114" s="10" t="s">
        <v>1677</v>
      </c>
      <c r="B6114" s="19">
        <v>0.11521990740740741</v>
      </c>
      <c r="C6114" s="10" t="s">
        <v>66</v>
      </c>
      <c r="D6114" s="10" t="s">
        <v>125</v>
      </c>
      <c r="E6114" s="13">
        <v>21.0</v>
      </c>
      <c r="F6114" s="13">
        <v>11.0</v>
      </c>
      <c r="J6114" s="10" t="s">
        <v>966</v>
      </c>
    </row>
    <row r="6115">
      <c r="A6115" s="10" t="s">
        <v>1677</v>
      </c>
      <c r="B6115" s="19">
        <v>0.11527777777777778</v>
      </c>
      <c r="C6115" s="10" t="s">
        <v>70</v>
      </c>
      <c r="D6115" s="10" t="s">
        <v>125</v>
      </c>
      <c r="E6115" s="13">
        <v>19.0</v>
      </c>
      <c r="F6115" s="13">
        <v>11.0</v>
      </c>
    </row>
    <row r="6116">
      <c r="A6116" s="10" t="s">
        <v>1677</v>
      </c>
      <c r="B6116" s="19">
        <v>0.11530092592592593</v>
      </c>
      <c r="C6116" s="10" t="s">
        <v>82</v>
      </c>
      <c r="D6116" s="10" t="s">
        <v>125</v>
      </c>
      <c r="E6116" s="13" t="s">
        <v>88</v>
      </c>
      <c r="F6116" s="13">
        <v>1.0</v>
      </c>
      <c r="J6116" s="10" t="s">
        <v>85</v>
      </c>
    </row>
    <row r="6117">
      <c r="A6117" s="10" t="s">
        <v>1677</v>
      </c>
      <c r="B6117" s="19">
        <v>0.11530092592592593</v>
      </c>
      <c r="C6117" s="10" t="s">
        <v>82</v>
      </c>
      <c r="D6117" s="10" t="s">
        <v>125</v>
      </c>
      <c r="E6117" s="13">
        <v>21.0</v>
      </c>
      <c r="F6117" s="13">
        <v>9.0</v>
      </c>
      <c r="J6117" s="10" t="s">
        <v>1276</v>
      </c>
    </row>
    <row r="6118">
      <c r="A6118" s="10" t="s">
        <v>1677</v>
      </c>
      <c r="B6118" s="19">
        <v>0.11530092592592593</v>
      </c>
      <c r="C6118" s="10" t="s">
        <v>74</v>
      </c>
      <c r="D6118" s="10" t="s">
        <v>125</v>
      </c>
      <c r="E6118" s="13">
        <v>24.0</v>
      </c>
      <c r="F6118" s="13">
        <v>13.0</v>
      </c>
      <c r="J6118" s="10" t="s">
        <v>966</v>
      </c>
    </row>
    <row r="6119">
      <c r="A6119" s="10" t="s">
        <v>1677</v>
      </c>
      <c r="B6119" s="19">
        <v>0.11550925925925926</v>
      </c>
      <c r="C6119" s="10" t="s">
        <v>69</v>
      </c>
      <c r="D6119" s="10" t="s">
        <v>125</v>
      </c>
      <c r="E6119" s="13">
        <v>30.0</v>
      </c>
      <c r="F6119" s="13">
        <v>16.0</v>
      </c>
      <c r="J6119" s="10" t="s">
        <v>966</v>
      </c>
    </row>
    <row r="6120">
      <c r="A6120" s="10" t="s">
        <v>1677</v>
      </c>
      <c r="B6120" s="19">
        <v>0.1155324074074074</v>
      </c>
      <c r="C6120" s="10" t="s">
        <v>964</v>
      </c>
      <c r="D6120" s="10" t="s">
        <v>125</v>
      </c>
      <c r="E6120" s="13">
        <v>14.0</v>
      </c>
      <c r="F6120" s="13">
        <v>3.0</v>
      </c>
      <c r="J6120" s="10" t="s">
        <v>966</v>
      </c>
    </row>
    <row r="6121">
      <c r="A6121" s="10" t="s">
        <v>1677</v>
      </c>
      <c r="B6121" s="19">
        <v>0.11650462962962962</v>
      </c>
      <c r="C6121" s="10" t="s">
        <v>964</v>
      </c>
      <c r="D6121" s="10" t="s">
        <v>130</v>
      </c>
      <c r="E6121" s="13">
        <v>5.0</v>
      </c>
      <c r="F6121" s="13">
        <v>6.0</v>
      </c>
    </row>
    <row r="6122">
      <c r="A6122" s="10" t="s">
        <v>1677</v>
      </c>
      <c r="B6122" s="19">
        <v>0.11778935185185185</v>
      </c>
      <c r="C6122" s="10" t="s">
        <v>74</v>
      </c>
      <c r="D6122" s="10" t="s">
        <v>131</v>
      </c>
      <c r="E6122" s="13">
        <v>14.0</v>
      </c>
      <c r="F6122" s="13">
        <v>11.0</v>
      </c>
    </row>
    <row r="6123">
      <c r="A6123" s="10" t="s">
        <v>1677</v>
      </c>
      <c r="B6123" s="19">
        <v>0.12060185185185185</v>
      </c>
      <c r="C6123" s="10" t="s">
        <v>66</v>
      </c>
      <c r="D6123" s="10" t="s">
        <v>67</v>
      </c>
      <c r="E6123" s="13" t="s">
        <v>68</v>
      </c>
      <c r="F6123" s="13">
        <v>20.0</v>
      </c>
    </row>
    <row r="6124">
      <c r="A6124" s="10" t="s">
        <v>1677</v>
      </c>
      <c r="B6124" s="19">
        <v>0.12214120370370371</v>
      </c>
      <c r="C6124" s="10" t="s">
        <v>964</v>
      </c>
      <c r="D6124" s="10" t="s">
        <v>67</v>
      </c>
      <c r="E6124" s="13">
        <v>27.0</v>
      </c>
      <c r="F6124" s="13">
        <v>19.0</v>
      </c>
    </row>
    <row r="6125">
      <c r="A6125" s="10" t="s">
        <v>1677</v>
      </c>
      <c r="B6125" s="19">
        <v>0.1233912037037037</v>
      </c>
      <c r="C6125" s="10" t="s">
        <v>964</v>
      </c>
      <c r="D6125" s="10" t="s">
        <v>67</v>
      </c>
      <c r="E6125" s="13" t="s">
        <v>75</v>
      </c>
      <c r="F6125" s="13" t="s">
        <v>75</v>
      </c>
      <c r="J6125" s="10" t="s">
        <v>85</v>
      </c>
    </row>
    <row r="6126">
      <c r="A6126" s="10" t="s">
        <v>1677</v>
      </c>
      <c r="B6126" s="19">
        <v>0.1233912037037037</v>
      </c>
      <c r="C6126" s="10" t="s">
        <v>964</v>
      </c>
      <c r="D6126" s="10" t="s">
        <v>67</v>
      </c>
      <c r="E6126" s="13">
        <v>11.0</v>
      </c>
      <c r="F6126" s="13">
        <v>3.0</v>
      </c>
      <c r="J6126" s="10" t="s">
        <v>86</v>
      </c>
    </row>
    <row r="6127">
      <c r="A6127" s="10" t="s">
        <v>1677</v>
      </c>
      <c r="B6127" s="19">
        <v>0.12407407407407407</v>
      </c>
      <c r="C6127" s="10" t="s">
        <v>66</v>
      </c>
      <c r="D6127" s="10" t="s">
        <v>125</v>
      </c>
      <c r="E6127" s="13" t="s">
        <v>68</v>
      </c>
      <c r="F6127" s="13">
        <v>20.0</v>
      </c>
      <c r="J6127" s="10" t="s">
        <v>966</v>
      </c>
    </row>
    <row r="6128">
      <c r="A6128" s="10" t="s">
        <v>1677</v>
      </c>
      <c r="B6128" s="19">
        <v>0.12414351851851851</v>
      </c>
      <c r="C6128" s="10" t="s">
        <v>84</v>
      </c>
      <c r="D6128" s="10" t="s">
        <v>125</v>
      </c>
      <c r="E6128" s="13">
        <v>27.0</v>
      </c>
      <c r="F6128" s="13">
        <v>15.0</v>
      </c>
      <c r="J6128" s="10" t="s">
        <v>966</v>
      </c>
    </row>
    <row r="6129">
      <c r="A6129" s="10" t="s">
        <v>1677</v>
      </c>
      <c r="B6129" s="19">
        <v>0.1241550925925926</v>
      </c>
      <c r="C6129" s="10" t="s">
        <v>70</v>
      </c>
      <c r="D6129" s="10" t="s">
        <v>125</v>
      </c>
      <c r="E6129" s="13">
        <v>25.0</v>
      </c>
      <c r="F6129" s="13">
        <v>7.0</v>
      </c>
      <c r="J6129" s="10" t="s">
        <v>966</v>
      </c>
    </row>
    <row r="6130">
      <c r="A6130" s="10" t="s">
        <v>1677</v>
      </c>
      <c r="B6130" s="19">
        <v>0.12416666666666666</v>
      </c>
      <c r="C6130" s="10" t="s">
        <v>82</v>
      </c>
      <c r="D6130" s="10" t="s">
        <v>125</v>
      </c>
      <c r="E6130" s="13">
        <v>25.0</v>
      </c>
      <c r="F6130" s="13">
        <v>13.0</v>
      </c>
      <c r="J6130" s="10" t="s">
        <v>966</v>
      </c>
    </row>
    <row r="6131">
      <c r="A6131" s="10" t="s">
        <v>1677</v>
      </c>
      <c r="B6131" s="19">
        <v>0.12417824074074074</v>
      </c>
      <c r="C6131" s="10" t="s">
        <v>74</v>
      </c>
      <c r="D6131" s="10" t="s">
        <v>125</v>
      </c>
      <c r="E6131" s="13">
        <v>40.0</v>
      </c>
      <c r="F6131" s="13">
        <v>19.0</v>
      </c>
      <c r="J6131" s="10" t="s">
        <v>966</v>
      </c>
    </row>
    <row r="6132">
      <c r="A6132" s="10" t="s">
        <v>1677</v>
      </c>
      <c r="B6132" s="19">
        <v>0.12427083333333333</v>
      </c>
      <c r="C6132" s="10" t="s">
        <v>69</v>
      </c>
      <c r="D6132" s="10" t="s">
        <v>125</v>
      </c>
      <c r="E6132" s="13">
        <v>28.0</v>
      </c>
      <c r="F6132" s="13">
        <v>11.0</v>
      </c>
      <c r="J6132" s="10" t="s">
        <v>966</v>
      </c>
    </row>
    <row r="6133">
      <c r="A6133" s="10" t="s">
        <v>1677</v>
      </c>
      <c r="B6133" s="19">
        <v>0.12428240740740741</v>
      </c>
      <c r="C6133" s="10" t="s">
        <v>964</v>
      </c>
      <c r="D6133" s="10" t="s">
        <v>125</v>
      </c>
      <c r="E6133" s="13">
        <v>22.0</v>
      </c>
      <c r="F6133" s="13">
        <v>11.0</v>
      </c>
      <c r="J6133" s="10" t="s">
        <v>966</v>
      </c>
    </row>
    <row r="6134">
      <c r="A6134" s="10" t="s">
        <v>1677</v>
      </c>
      <c r="B6134" s="19">
        <v>0.13019675925925925</v>
      </c>
      <c r="C6134" s="10" t="s">
        <v>66</v>
      </c>
      <c r="D6134" s="10" t="s">
        <v>125</v>
      </c>
      <c r="E6134" s="13">
        <v>18.0</v>
      </c>
      <c r="F6134" s="13">
        <v>18.0</v>
      </c>
    </row>
    <row r="6135">
      <c r="A6135" s="10" t="s">
        <v>1677</v>
      </c>
      <c r="B6135" s="19">
        <v>0.13083333333333333</v>
      </c>
      <c r="C6135" s="10" t="s">
        <v>964</v>
      </c>
      <c r="D6135" s="10" t="s">
        <v>125</v>
      </c>
      <c r="E6135" s="13">
        <v>18.0</v>
      </c>
      <c r="F6135" s="13">
        <v>17.0</v>
      </c>
    </row>
    <row r="6136">
      <c r="A6136" s="10" t="s">
        <v>1677</v>
      </c>
      <c r="B6136" s="19">
        <v>0.1308564814814815</v>
      </c>
      <c r="C6136" s="10" t="s">
        <v>69</v>
      </c>
      <c r="D6136" s="10" t="s">
        <v>125</v>
      </c>
      <c r="E6136" s="13">
        <v>15.0</v>
      </c>
      <c r="F6136" s="13">
        <v>11.0</v>
      </c>
    </row>
    <row r="6137">
      <c r="A6137" s="10" t="s">
        <v>1677</v>
      </c>
      <c r="B6137" s="19">
        <v>0.13086805555555556</v>
      </c>
      <c r="C6137" s="10" t="s">
        <v>74</v>
      </c>
      <c r="D6137" s="10" t="s">
        <v>125</v>
      </c>
      <c r="E6137" s="13">
        <v>30.0</v>
      </c>
      <c r="F6137" s="13">
        <v>19.0</v>
      </c>
    </row>
    <row r="6138">
      <c r="A6138" s="10" t="s">
        <v>1677</v>
      </c>
      <c r="B6138" s="19">
        <v>0.13086805555555556</v>
      </c>
      <c r="C6138" s="10" t="s">
        <v>82</v>
      </c>
      <c r="D6138" s="10" t="s">
        <v>125</v>
      </c>
      <c r="E6138" s="13">
        <v>14.0</v>
      </c>
      <c r="F6138" s="13">
        <v>12.0</v>
      </c>
    </row>
    <row r="6139">
      <c r="A6139" s="10" t="s">
        <v>1677</v>
      </c>
      <c r="B6139" s="19">
        <v>0.1308912037037037</v>
      </c>
      <c r="C6139" s="10" t="s">
        <v>70</v>
      </c>
      <c r="D6139" s="10" t="s">
        <v>125</v>
      </c>
      <c r="E6139" s="13">
        <v>20.0</v>
      </c>
      <c r="F6139" s="13">
        <v>12.0</v>
      </c>
    </row>
    <row r="6140">
      <c r="A6140" s="10" t="s">
        <v>1677</v>
      </c>
      <c r="B6140" s="19">
        <v>0.13694444444444445</v>
      </c>
      <c r="C6140" s="10" t="s">
        <v>82</v>
      </c>
      <c r="D6140" s="10" t="s">
        <v>127</v>
      </c>
      <c r="E6140" s="13">
        <v>20.0</v>
      </c>
      <c r="F6140" s="13">
        <v>16.0</v>
      </c>
    </row>
    <row r="6141">
      <c r="A6141" s="10" t="s">
        <v>1677</v>
      </c>
      <c r="B6141" s="19">
        <v>0.14274305555555555</v>
      </c>
      <c r="C6141" s="10" t="s">
        <v>964</v>
      </c>
      <c r="D6141" s="10" t="s">
        <v>71</v>
      </c>
      <c r="E6141" s="13">
        <v>24.0</v>
      </c>
      <c r="F6141" s="13">
        <v>16.0</v>
      </c>
    </row>
    <row r="6142">
      <c r="A6142" s="10" t="s">
        <v>1677</v>
      </c>
      <c r="B6142" s="19">
        <v>0.15625</v>
      </c>
      <c r="C6142" s="10" t="s">
        <v>69</v>
      </c>
      <c r="D6142" s="10" t="s">
        <v>67</v>
      </c>
      <c r="E6142" s="13">
        <v>19.0</v>
      </c>
      <c r="F6142" s="13">
        <v>14.0</v>
      </c>
    </row>
    <row r="6143">
      <c r="A6143" s="10" t="s">
        <v>1677</v>
      </c>
      <c r="B6143" s="19">
        <v>0.15688657407407408</v>
      </c>
      <c r="C6143" s="10" t="s">
        <v>69</v>
      </c>
      <c r="D6143" s="10" t="s">
        <v>129</v>
      </c>
      <c r="E6143" s="13">
        <v>13.0</v>
      </c>
      <c r="F6143" s="13">
        <v>9.0</v>
      </c>
    </row>
    <row r="6144">
      <c r="A6144" s="10" t="s">
        <v>1740</v>
      </c>
      <c r="B6144" s="19">
        <v>0.02113425925925926</v>
      </c>
      <c r="C6144" s="10" t="s">
        <v>964</v>
      </c>
      <c r="D6144" s="10" t="s">
        <v>132</v>
      </c>
      <c r="E6144" s="13">
        <v>7.0</v>
      </c>
      <c r="F6144" s="13">
        <v>8.0</v>
      </c>
    </row>
    <row r="6145">
      <c r="A6145" s="10" t="s">
        <v>1740</v>
      </c>
      <c r="B6145" s="19">
        <v>0.024340277777777777</v>
      </c>
      <c r="C6145" s="10" t="s">
        <v>66</v>
      </c>
      <c r="D6145" s="10" t="s">
        <v>67</v>
      </c>
      <c r="E6145" s="13">
        <v>14.0</v>
      </c>
      <c r="F6145" s="13">
        <v>13.0</v>
      </c>
    </row>
    <row r="6146">
      <c r="A6146" s="10" t="s">
        <v>1740</v>
      </c>
      <c r="B6146" s="19">
        <v>0.033414351851851855</v>
      </c>
      <c r="C6146" s="10" t="s">
        <v>66</v>
      </c>
      <c r="D6146" s="10" t="s">
        <v>67</v>
      </c>
      <c r="E6146" s="13">
        <v>19.0</v>
      </c>
      <c r="F6146" s="13">
        <v>18.0</v>
      </c>
    </row>
    <row r="6147">
      <c r="A6147" s="10" t="s">
        <v>1740</v>
      </c>
      <c r="B6147" s="19">
        <v>0.03388888888888889</v>
      </c>
      <c r="C6147" s="10" t="s">
        <v>66</v>
      </c>
      <c r="D6147" s="10" t="s">
        <v>80</v>
      </c>
      <c r="E6147" s="13">
        <v>16.0</v>
      </c>
      <c r="F6147" s="13">
        <v>8.0</v>
      </c>
    </row>
    <row r="6148">
      <c r="A6148" s="10" t="s">
        <v>1740</v>
      </c>
      <c r="B6148" s="19">
        <v>0.03709490740740741</v>
      </c>
      <c r="C6148" s="10" t="s">
        <v>66</v>
      </c>
      <c r="D6148" s="10" t="s">
        <v>67</v>
      </c>
      <c r="E6148" s="13">
        <v>19.0</v>
      </c>
      <c r="F6148" s="13">
        <v>18.0</v>
      </c>
    </row>
    <row r="6149">
      <c r="A6149" s="10" t="s">
        <v>1740</v>
      </c>
      <c r="B6149" s="19">
        <v>0.03775462962962963</v>
      </c>
      <c r="C6149" s="10" t="s">
        <v>82</v>
      </c>
      <c r="D6149" s="10" t="s">
        <v>71</v>
      </c>
      <c r="E6149" s="13">
        <v>12.0</v>
      </c>
      <c r="F6149" s="13">
        <v>5.0</v>
      </c>
    </row>
    <row r="6150">
      <c r="A6150" s="10" t="s">
        <v>1740</v>
      </c>
      <c r="B6150" s="19">
        <v>0.03818287037037037</v>
      </c>
      <c r="C6150" s="10" t="s">
        <v>74</v>
      </c>
      <c r="D6150" s="10" t="s">
        <v>67</v>
      </c>
      <c r="E6150" s="13">
        <v>10.0</v>
      </c>
      <c r="F6150" s="13">
        <v>10.0</v>
      </c>
    </row>
    <row r="6151">
      <c r="A6151" s="10" t="s">
        <v>1740</v>
      </c>
      <c r="B6151" s="19">
        <v>0.03940972222222222</v>
      </c>
      <c r="C6151" s="10" t="s">
        <v>82</v>
      </c>
      <c r="D6151" s="10" t="s">
        <v>71</v>
      </c>
      <c r="E6151" s="13">
        <v>19.0</v>
      </c>
      <c r="F6151" s="13">
        <v>12.0</v>
      </c>
    </row>
    <row r="6152">
      <c r="A6152" s="10" t="s">
        <v>1740</v>
      </c>
      <c r="B6152" s="19">
        <v>0.047511574074074074</v>
      </c>
      <c r="C6152" s="10" t="s">
        <v>66</v>
      </c>
      <c r="D6152" s="10" t="s">
        <v>80</v>
      </c>
      <c r="E6152" s="13">
        <v>17.0</v>
      </c>
      <c r="F6152" s="13">
        <v>9.0</v>
      </c>
    </row>
    <row r="6153">
      <c r="A6153" s="10" t="s">
        <v>1740</v>
      </c>
      <c r="B6153" s="19">
        <v>0.047511574074074074</v>
      </c>
      <c r="C6153" s="10" t="s">
        <v>964</v>
      </c>
      <c r="D6153" s="10" t="s">
        <v>80</v>
      </c>
      <c r="E6153" s="13">
        <v>19.0</v>
      </c>
      <c r="F6153" s="13">
        <v>16.0</v>
      </c>
    </row>
    <row r="6154">
      <c r="A6154" s="10" t="s">
        <v>1740</v>
      </c>
      <c r="B6154" s="19">
        <v>0.056539351851851855</v>
      </c>
      <c r="C6154" s="10" t="s">
        <v>74</v>
      </c>
      <c r="D6154" s="10" t="s">
        <v>127</v>
      </c>
      <c r="E6154" s="13">
        <v>15.0</v>
      </c>
      <c r="F6154" s="13">
        <v>15.0</v>
      </c>
    </row>
    <row r="6155">
      <c r="A6155" s="10" t="s">
        <v>1740</v>
      </c>
      <c r="B6155" s="19">
        <v>0.057118055555555554</v>
      </c>
      <c r="C6155" s="10" t="s">
        <v>74</v>
      </c>
      <c r="D6155" s="10" t="s">
        <v>80</v>
      </c>
      <c r="E6155" s="13">
        <v>11.0</v>
      </c>
      <c r="F6155" s="13">
        <v>8.0</v>
      </c>
    </row>
    <row r="6156">
      <c r="A6156" s="10" t="s">
        <v>1740</v>
      </c>
      <c r="B6156" s="19">
        <v>0.06138888888888889</v>
      </c>
      <c r="C6156" s="10" t="s">
        <v>964</v>
      </c>
      <c r="D6156" s="10" t="s">
        <v>71</v>
      </c>
      <c r="E6156" s="13">
        <v>21.0</v>
      </c>
      <c r="F6156" s="13">
        <v>13.0</v>
      </c>
    </row>
    <row r="6157">
      <c r="A6157" s="10" t="s">
        <v>1740</v>
      </c>
      <c r="B6157" s="19">
        <v>0.06475694444444445</v>
      </c>
      <c r="C6157" s="10" t="s">
        <v>964</v>
      </c>
      <c r="D6157" s="10" t="s">
        <v>67</v>
      </c>
      <c r="E6157" s="13">
        <v>12.0</v>
      </c>
      <c r="F6157" s="13">
        <v>4.0</v>
      </c>
    </row>
    <row r="6158">
      <c r="A6158" s="10" t="s">
        <v>1740</v>
      </c>
      <c r="B6158" s="19">
        <v>0.06505787037037038</v>
      </c>
      <c r="C6158" s="10" t="s">
        <v>66</v>
      </c>
      <c r="D6158" s="10" t="s">
        <v>67</v>
      </c>
      <c r="E6158" s="13">
        <v>17.0</v>
      </c>
      <c r="F6158" s="13">
        <v>16.0</v>
      </c>
    </row>
    <row r="6159">
      <c r="A6159" s="10" t="s">
        <v>1740</v>
      </c>
      <c r="B6159" s="19">
        <v>0.06505787037037038</v>
      </c>
      <c r="C6159" s="10" t="s">
        <v>964</v>
      </c>
      <c r="D6159" s="10" t="s">
        <v>67</v>
      </c>
      <c r="E6159" s="13" t="s">
        <v>75</v>
      </c>
      <c r="F6159" s="13" t="s">
        <v>75</v>
      </c>
      <c r="J6159" s="10" t="s">
        <v>160</v>
      </c>
    </row>
    <row r="6160">
      <c r="A6160" s="10" t="s">
        <v>1740</v>
      </c>
      <c r="B6160" s="19">
        <v>0.06505787037037038</v>
      </c>
      <c r="C6160" s="10" t="s">
        <v>964</v>
      </c>
      <c r="D6160" s="10" t="s">
        <v>67</v>
      </c>
      <c r="E6160" s="13">
        <v>15.0</v>
      </c>
      <c r="F6160" s="13">
        <v>7.0</v>
      </c>
      <c r="J6160" s="10" t="s">
        <v>161</v>
      </c>
    </row>
    <row r="6161">
      <c r="A6161" s="10" t="s">
        <v>1740</v>
      </c>
      <c r="B6161" s="19">
        <v>0.06717592592592593</v>
      </c>
      <c r="C6161" s="10" t="s">
        <v>157</v>
      </c>
      <c r="D6161" s="10" t="s">
        <v>125</v>
      </c>
      <c r="E6161" s="13">
        <v>20.0</v>
      </c>
      <c r="F6161" s="13">
        <v>18.0</v>
      </c>
    </row>
    <row r="6162">
      <c r="A6162" s="10" t="s">
        <v>1740</v>
      </c>
      <c r="B6162" s="19">
        <v>0.06730324074074075</v>
      </c>
      <c r="C6162" s="10" t="s">
        <v>157</v>
      </c>
      <c r="D6162" s="10" t="s">
        <v>67</v>
      </c>
      <c r="E6162" s="13" t="s">
        <v>68</v>
      </c>
      <c r="F6162" s="13">
        <v>20.0</v>
      </c>
    </row>
    <row r="6163">
      <c r="A6163" s="10" t="s">
        <v>1740</v>
      </c>
      <c r="B6163" s="19">
        <v>0.09079861111111111</v>
      </c>
      <c r="C6163" s="10" t="s">
        <v>69</v>
      </c>
      <c r="D6163" s="10" t="s">
        <v>87</v>
      </c>
      <c r="E6163" s="13" t="s">
        <v>68</v>
      </c>
      <c r="F6163" s="13">
        <v>20.0</v>
      </c>
    </row>
    <row r="6164">
      <c r="A6164" s="10" t="s">
        <v>1740</v>
      </c>
      <c r="B6164" s="19">
        <v>0.08456018518518518</v>
      </c>
      <c r="C6164" s="10" t="s">
        <v>74</v>
      </c>
      <c r="D6164" s="10" t="s">
        <v>87</v>
      </c>
      <c r="E6164" s="13">
        <v>22.0</v>
      </c>
      <c r="F6164" s="13">
        <v>17.0</v>
      </c>
    </row>
    <row r="6165">
      <c r="A6165" s="10" t="s">
        <v>1740</v>
      </c>
      <c r="B6165" s="19">
        <v>0.09092592592592592</v>
      </c>
      <c r="C6165" s="10" t="s">
        <v>84</v>
      </c>
      <c r="D6165" s="10" t="s">
        <v>87</v>
      </c>
      <c r="E6165" s="13">
        <v>19.0</v>
      </c>
      <c r="F6165" s="13">
        <v>17.0</v>
      </c>
    </row>
    <row r="6166">
      <c r="A6166" s="10" t="s">
        <v>1740</v>
      </c>
      <c r="B6166" s="19">
        <v>0.0909375</v>
      </c>
      <c r="C6166" s="10" t="s">
        <v>70</v>
      </c>
      <c r="D6166" s="10" t="s">
        <v>87</v>
      </c>
      <c r="E6166" s="13">
        <v>18.0</v>
      </c>
      <c r="F6166" s="13">
        <v>13.0</v>
      </c>
    </row>
    <row r="6167">
      <c r="A6167" s="10" t="s">
        <v>1740</v>
      </c>
      <c r="B6167" s="19">
        <v>0.09108796296296297</v>
      </c>
      <c r="C6167" s="10" t="s">
        <v>66</v>
      </c>
      <c r="D6167" s="10" t="s">
        <v>87</v>
      </c>
      <c r="E6167" s="13">
        <v>10.0</v>
      </c>
      <c r="F6167" s="13">
        <v>10.0</v>
      </c>
    </row>
    <row r="6168">
      <c r="A6168" s="10" t="s">
        <v>1740</v>
      </c>
      <c r="B6168" s="19">
        <v>0.09118055555555556</v>
      </c>
      <c r="C6168" s="10" t="s">
        <v>82</v>
      </c>
      <c r="D6168" s="10" t="s">
        <v>87</v>
      </c>
      <c r="E6168" s="13">
        <v>5.0</v>
      </c>
      <c r="F6168" s="13">
        <v>4.0</v>
      </c>
    </row>
    <row r="6169">
      <c r="A6169" s="10" t="s">
        <v>1740</v>
      </c>
      <c r="B6169" s="19">
        <v>0.09119212962962962</v>
      </c>
      <c r="C6169" s="10" t="s">
        <v>964</v>
      </c>
      <c r="D6169" s="10" t="s">
        <v>87</v>
      </c>
      <c r="E6169" s="13">
        <v>6.0</v>
      </c>
      <c r="F6169" s="13">
        <v>6.0</v>
      </c>
    </row>
    <row r="6170">
      <c r="A6170" s="10" t="s">
        <v>1740</v>
      </c>
      <c r="B6170" s="19">
        <v>0.0925</v>
      </c>
      <c r="C6170" s="10" t="s">
        <v>74</v>
      </c>
      <c r="D6170" s="10" t="s">
        <v>67</v>
      </c>
      <c r="E6170" s="13">
        <v>4.0</v>
      </c>
      <c r="F6170" s="13">
        <v>4.0</v>
      </c>
    </row>
    <row r="6171">
      <c r="A6171" s="10" t="s">
        <v>1740</v>
      </c>
      <c r="B6171" s="19">
        <v>0.095</v>
      </c>
      <c r="C6171" s="10" t="s">
        <v>74</v>
      </c>
      <c r="D6171" s="10" t="s">
        <v>93</v>
      </c>
      <c r="E6171" s="13">
        <v>29.0</v>
      </c>
      <c r="F6171" s="13" t="s">
        <v>75</v>
      </c>
      <c r="J6171" s="10" t="s">
        <v>1741</v>
      </c>
    </row>
    <row r="6172">
      <c r="A6172" s="10" t="s">
        <v>1740</v>
      </c>
      <c r="B6172" s="19">
        <v>0.09513888888888888</v>
      </c>
      <c r="C6172" s="10" t="s">
        <v>84</v>
      </c>
      <c r="D6172" s="10" t="s">
        <v>93</v>
      </c>
      <c r="E6172" s="13">
        <v>25.0</v>
      </c>
      <c r="F6172" s="13">
        <v>16.0</v>
      </c>
      <c r="J6172" s="10" t="s">
        <v>553</v>
      </c>
    </row>
    <row r="6173">
      <c r="A6173" s="10" t="s">
        <v>1740</v>
      </c>
      <c r="B6173" s="19">
        <v>0.09515046296296296</v>
      </c>
      <c r="C6173" s="10" t="s">
        <v>74</v>
      </c>
      <c r="D6173" s="10" t="s">
        <v>91</v>
      </c>
      <c r="E6173" s="13">
        <v>31.0</v>
      </c>
      <c r="F6173" s="16"/>
      <c r="H6173" s="10" t="s">
        <v>1742</v>
      </c>
    </row>
    <row r="6174">
      <c r="A6174" s="10" t="s">
        <v>1740</v>
      </c>
      <c r="B6174" s="19">
        <v>0.09519675925925926</v>
      </c>
      <c r="C6174" s="10" t="s">
        <v>84</v>
      </c>
      <c r="D6174" s="10" t="s">
        <v>91</v>
      </c>
      <c r="E6174" s="13">
        <v>15.0</v>
      </c>
      <c r="F6174" s="16"/>
      <c r="H6174" s="10" t="s">
        <v>1743</v>
      </c>
    </row>
    <row r="6175">
      <c r="A6175" s="10" t="s">
        <v>1740</v>
      </c>
      <c r="B6175" s="19">
        <v>0.09702546296296297</v>
      </c>
      <c r="C6175" s="10" t="s">
        <v>70</v>
      </c>
      <c r="D6175" s="10" t="s">
        <v>93</v>
      </c>
      <c r="E6175" s="13">
        <v>27.0</v>
      </c>
      <c r="F6175" s="13">
        <v>19.0</v>
      </c>
      <c r="J6175" s="10" t="s">
        <v>448</v>
      </c>
    </row>
    <row r="6176">
      <c r="A6176" s="10" t="s">
        <v>1740</v>
      </c>
      <c r="B6176" s="19">
        <v>0.09719907407407408</v>
      </c>
      <c r="C6176" s="10" t="s">
        <v>70</v>
      </c>
      <c r="D6176" s="10" t="s">
        <v>91</v>
      </c>
      <c r="E6176" s="13">
        <v>8.0</v>
      </c>
      <c r="F6176" s="16"/>
      <c r="H6176" s="10" t="s">
        <v>1744</v>
      </c>
    </row>
    <row r="6177">
      <c r="A6177" s="10" t="s">
        <v>1740</v>
      </c>
      <c r="B6177" s="19">
        <v>0.09752314814814815</v>
      </c>
      <c r="C6177" s="10" t="s">
        <v>70</v>
      </c>
      <c r="D6177" s="10" t="s">
        <v>93</v>
      </c>
      <c r="E6177" s="13">
        <v>27.0</v>
      </c>
      <c r="F6177" s="13">
        <v>19.0</v>
      </c>
      <c r="J6177" s="10" t="s">
        <v>448</v>
      </c>
    </row>
    <row r="6178">
      <c r="A6178" s="10" t="s">
        <v>1740</v>
      </c>
      <c r="B6178" s="19">
        <v>0.09766203703703703</v>
      </c>
      <c r="C6178" s="10" t="s">
        <v>70</v>
      </c>
      <c r="D6178" s="10" t="s">
        <v>91</v>
      </c>
      <c r="E6178" s="13">
        <v>7.0</v>
      </c>
      <c r="F6178" s="16"/>
      <c r="H6178" s="10" t="s">
        <v>1745</v>
      </c>
    </row>
    <row r="6179">
      <c r="A6179" s="10" t="s">
        <v>1740</v>
      </c>
      <c r="B6179" s="19">
        <v>0.10064814814814815</v>
      </c>
      <c r="C6179" s="10" t="s">
        <v>964</v>
      </c>
      <c r="D6179" s="10" t="s">
        <v>93</v>
      </c>
      <c r="E6179" s="13">
        <v>15.0</v>
      </c>
      <c r="F6179" s="13">
        <v>10.0</v>
      </c>
      <c r="J6179" s="10" t="s">
        <v>1650</v>
      </c>
    </row>
    <row r="6180">
      <c r="A6180" s="10" t="s">
        <v>1740</v>
      </c>
      <c r="B6180" s="19">
        <v>0.10076388888888889</v>
      </c>
      <c r="C6180" s="10" t="s">
        <v>964</v>
      </c>
      <c r="D6180" s="10" t="s">
        <v>91</v>
      </c>
      <c r="E6180" s="13">
        <v>7.0</v>
      </c>
      <c r="F6180" s="16"/>
      <c r="H6180" s="10" t="s">
        <v>1745</v>
      </c>
    </row>
    <row r="6181">
      <c r="A6181" s="10" t="s">
        <v>1740</v>
      </c>
      <c r="B6181" s="19">
        <v>0.101875</v>
      </c>
      <c r="C6181" s="10" t="s">
        <v>964</v>
      </c>
      <c r="D6181" s="10" t="s">
        <v>100</v>
      </c>
      <c r="E6181" s="13">
        <v>7.0</v>
      </c>
      <c r="F6181" s="13">
        <v>6.0</v>
      </c>
      <c r="H6181" s="10" t="s">
        <v>1746</v>
      </c>
      <c r="J6181" s="10" t="s">
        <v>1747</v>
      </c>
    </row>
    <row r="6182">
      <c r="A6182" s="10" t="s">
        <v>1740</v>
      </c>
      <c r="B6182" s="19">
        <v>0.1025462962962963</v>
      </c>
      <c r="C6182" s="10" t="s">
        <v>69</v>
      </c>
      <c r="D6182" s="10" t="s">
        <v>89</v>
      </c>
      <c r="E6182" s="13">
        <v>14.0</v>
      </c>
      <c r="F6182" s="13">
        <v>6.0</v>
      </c>
      <c r="J6182" s="10" t="s">
        <v>1721</v>
      </c>
    </row>
    <row r="6183">
      <c r="A6183" s="10" t="s">
        <v>1740</v>
      </c>
      <c r="B6183" s="19">
        <v>0.10319444444444445</v>
      </c>
      <c r="C6183" s="10" t="s">
        <v>74</v>
      </c>
      <c r="D6183" s="10" t="s">
        <v>67</v>
      </c>
      <c r="E6183" s="13">
        <v>7.0</v>
      </c>
      <c r="F6183" s="13">
        <v>7.0</v>
      </c>
    </row>
    <row r="6184">
      <c r="A6184" s="10" t="s">
        <v>1740</v>
      </c>
      <c r="B6184" s="19">
        <v>0.10333333333333333</v>
      </c>
      <c r="C6184" s="10" t="s">
        <v>74</v>
      </c>
      <c r="D6184" s="10" t="s">
        <v>93</v>
      </c>
      <c r="E6184" s="13">
        <v>29.0</v>
      </c>
      <c r="F6184" s="13" t="s">
        <v>75</v>
      </c>
      <c r="J6184" s="10" t="s">
        <v>1723</v>
      </c>
    </row>
    <row r="6185">
      <c r="A6185" s="10" t="s">
        <v>1740</v>
      </c>
      <c r="B6185" s="19">
        <v>0.10341435185185185</v>
      </c>
      <c r="C6185" s="10" t="s">
        <v>74</v>
      </c>
      <c r="D6185" s="10" t="s">
        <v>91</v>
      </c>
      <c r="E6185" s="13">
        <v>37.0</v>
      </c>
      <c r="F6185" s="16"/>
      <c r="H6185" s="10" t="s">
        <v>1748</v>
      </c>
      <c r="J6185" s="10" t="s">
        <v>491</v>
      </c>
    </row>
    <row r="6186">
      <c r="A6186" s="10" t="s">
        <v>1740</v>
      </c>
      <c r="B6186" s="19">
        <v>0.10445601851851852</v>
      </c>
      <c r="C6186" s="10" t="s">
        <v>84</v>
      </c>
      <c r="D6186" s="10" t="s">
        <v>79</v>
      </c>
      <c r="E6186" s="13">
        <v>17.0</v>
      </c>
      <c r="F6186" s="13">
        <v>11.0</v>
      </c>
      <c r="J6186" s="10" t="s">
        <v>86</v>
      </c>
    </row>
    <row r="6187">
      <c r="A6187" s="10" t="s">
        <v>1740</v>
      </c>
      <c r="B6187" s="19">
        <v>0.10445601851851852</v>
      </c>
      <c r="C6187" s="10" t="s">
        <v>84</v>
      </c>
      <c r="D6187" s="10" t="s">
        <v>79</v>
      </c>
      <c r="E6187" s="13" t="s">
        <v>75</v>
      </c>
      <c r="F6187" s="13" t="s">
        <v>75</v>
      </c>
      <c r="J6187" s="10" t="s">
        <v>85</v>
      </c>
    </row>
    <row r="6188">
      <c r="A6188" s="10" t="s">
        <v>1740</v>
      </c>
      <c r="B6188" s="19">
        <v>0.10528935185185186</v>
      </c>
      <c r="C6188" s="10" t="s">
        <v>70</v>
      </c>
      <c r="D6188" s="10" t="s">
        <v>93</v>
      </c>
      <c r="E6188" s="13">
        <v>27.0</v>
      </c>
      <c r="F6188" s="13">
        <v>19.0</v>
      </c>
      <c r="J6188" s="10" t="s">
        <v>148</v>
      </c>
    </row>
    <row r="6189">
      <c r="A6189" s="10" t="s">
        <v>1740</v>
      </c>
      <c r="B6189" s="19">
        <v>0.10541666666666667</v>
      </c>
      <c r="C6189" s="10" t="s">
        <v>70</v>
      </c>
      <c r="D6189" s="10" t="s">
        <v>91</v>
      </c>
      <c r="E6189" s="13">
        <v>13.0</v>
      </c>
      <c r="F6189" s="16"/>
      <c r="H6189" s="10" t="s">
        <v>1749</v>
      </c>
    </row>
    <row r="6190">
      <c r="A6190" s="10" t="s">
        <v>1740</v>
      </c>
      <c r="B6190" s="19">
        <v>0.10543981481481482</v>
      </c>
      <c r="C6190" s="10" t="s">
        <v>70</v>
      </c>
      <c r="D6190" s="10" t="s">
        <v>93</v>
      </c>
      <c r="E6190" s="13">
        <v>20.0</v>
      </c>
      <c r="F6190" s="13">
        <v>12.0</v>
      </c>
      <c r="J6190" s="10" t="s">
        <v>148</v>
      </c>
    </row>
    <row r="6191">
      <c r="A6191" s="10" t="s">
        <v>1740</v>
      </c>
      <c r="B6191" s="19">
        <v>0.10564814814814814</v>
      </c>
      <c r="C6191" s="10" t="s">
        <v>70</v>
      </c>
      <c r="D6191" s="10" t="s">
        <v>91</v>
      </c>
      <c r="E6191" s="13">
        <v>10.0</v>
      </c>
      <c r="F6191" s="16"/>
      <c r="H6191" s="10" t="s">
        <v>1750</v>
      </c>
    </row>
    <row r="6192">
      <c r="A6192" s="10" t="s">
        <v>1740</v>
      </c>
      <c r="B6192" s="19">
        <v>0.10585648148148148</v>
      </c>
      <c r="C6192" s="10" t="s">
        <v>70</v>
      </c>
      <c r="D6192" s="10" t="s">
        <v>93</v>
      </c>
      <c r="E6192" s="13" t="s">
        <v>88</v>
      </c>
      <c r="F6192" s="13">
        <v>1.0</v>
      </c>
      <c r="J6192" s="10" t="s">
        <v>99</v>
      </c>
    </row>
    <row r="6193">
      <c r="A6193" s="10" t="s">
        <v>1740</v>
      </c>
      <c r="B6193" s="19">
        <v>0.10611111111111111</v>
      </c>
      <c r="C6193" s="10" t="s">
        <v>70</v>
      </c>
      <c r="D6193" s="10" t="s">
        <v>93</v>
      </c>
      <c r="E6193" s="13">
        <v>21.0</v>
      </c>
      <c r="F6193" s="13">
        <v>13.0</v>
      </c>
      <c r="J6193" s="10" t="s">
        <v>99</v>
      </c>
    </row>
    <row r="6194">
      <c r="A6194" s="10" t="s">
        <v>1740</v>
      </c>
      <c r="B6194" s="19">
        <v>0.10611111111111111</v>
      </c>
      <c r="C6194" s="10" t="s">
        <v>70</v>
      </c>
      <c r="D6194" s="10" t="s">
        <v>76</v>
      </c>
      <c r="E6194" s="13">
        <v>3.0</v>
      </c>
      <c r="F6194" s="16"/>
      <c r="J6194" s="10" t="s">
        <v>1579</v>
      </c>
    </row>
    <row r="6195">
      <c r="A6195" s="10" t="s">
        <v>1740</v>
      </c>
      <c r="B6195" s="19">
        <v>0.10623842592592593</v>
      </c>
      <c r="C6195" s="10" t="s">
        <v>70</v>
      </c>
      <c r="D6195" s="10" t="s">
        <v>91</v>
      </c>
      <c r="E6195" s="13">
        <v>10.0</v>
      </c>
      <c r="F6195" s="16"/>
      <c r="H6195" s="10" t="s">
        <v>1750</v>
      </c>
      <c r="J6195" s="10" t="s">
        <v>1751</v>
      </c>
    </row>
    <row r="6196">
      <c r="A6196" s="10" t="s">
        <v>1740</v>
      </c>
      <c r="B6196" s="19">
        <v>0.10766203703703704</v>
      </c>
      <c r="C6196" s="10" t="s">
        <v>74</v>
      </c>
      <c r="D6196" s="10" t="s">
        <v>81</v>
      </c>
      <c r="E6196" s="13">
        <v>15.0</v>
      </c>
      <c r="F6196" s="13" t="s">
        <v>75</v>
      </c>
      <c r="J6196" s="10" t="s">
        <v>1752</v>
      </c>
    </row>
    <row r="6197">
      <c r="A6197" s="10" t="s">
        <v>1740</v>
      </c>
      <c r="B6197" s="19">
        <v>0.1083912037037037</v>
      </c>
      <c r="C6197" s="10" t="s">
        <v>74</v>
      </c>
      <c r="D6197" s="10" t="s">
        <v>81</v>
      </c>
      <c r="E6197" s="13" t="s">
        <v>88</v>
      </c>
      <c r="F6197" s="13">
        <v>1.0</v>
      </c>
      <c r="J6197" s="10" t="s">
        <v>1753</v>
      </c>
    </row>
    <row r="6198">
      <c r="A6198" s="10" t="s">
        <v>1740</v>
      </c>
      <c r="B6198" s="19">
        <v>0.10969907407407407</v>
      </c>
      <c r="C6198" s="10" t="s">
        <v>66</v>
      </c>
      <c r="D6198" s="10" t="s">
        <v>91</v>
      </c>
      <c r="E6198" s="13">
        <v>28.0</v>
      </c>
      <c r="F6198" s="16"/>
      <c r="H6198" s="10" t="s">
        <v>1754</v>
      </c>
      <c r="J6198" s="10" t="s">
        <v>1419</v>
      </c>
    </row>
    <row r="6199">
      <c r="A6199" s="10" t="s">
        <v>1740</v>
      </c>
      <c r="B6199" s="19">
        <v>0.11091435185185185</v>
      </c>
      <c r="C6199" s="10" t="s">
        <v>964</v>
      </c>
      <c r="D6199" s="10" t="s">
        <v>91</v>
      </c>
      <c r="E6199" s="13">
        <v>14.0</v>
      </c>
      <c r="F6199" s="16"/>
      <c r="H6199" s="10" t="s">
        <v>1755</v>
      </c>
      <c r="J6199" s="10" t="s">
        <v>1608</v>
      </c>
    </row>
    <row r="6200">
      <c r="A6200" s="10" t="s">
        <v>1740</v>
      </c>
      <c r="B6200" s="19">
        <v>0.11253472222222222</v>
      </c>
      <c r="C6200" s="10" t="s">
        <v>964</v>
      </c>
      <c r="D6200" s="10" t="s">
        <v>93</v>
      </c>
      <c r="E6200" s="13">
        <v>7.0</v>
      </c>
      <c r="F6200" s="13">
        <v>2.0</v>
      </c>
      <c r="H6200" s="10" t="s">
        <v>1756</v>
      </c>
      <c r="I6200" s="10">
        <v>1.0</v>
      </c>
      <c r="J6200" s="10" t="s">
        <v>1650</v>
      </c>
    </row>
    <row r="6201">
      <c r="A6201" s="10" t="s">
        <v>1740</v>
      </c>
      <c r="B6201" s="19">
        <v>0.11418981481481481</v>
      </c>
      <c r="C6201" s="10" t="s">
        <v>69</v>
      </c>
      <c r="D6201" s="10" t="s">
        <v>89</v>
      </c>
      <c r="E6201" s="13">
        <v>11.0</v>
      </c>
      <c r="F6201" s="13">
        <v>3.0</v>
      </c>
      <c r="J6201" s="10" t="s">
        <v>223</v>
      </c>
    </row>
    <row r="6202">
      <c r="A6202" s="10" t="s">
        <v>1740</v>
      </c>
      <c r="B6202" s="19">
        <v>0.11460648148148148</v>
      </c>
      <c r="C6202" s="10" t="s">
        <v>69</v>
      </c>
      <c r="D6202" s="10" t="s">
        <v>89</v>
      </c>
      <c r="E6202" s="13">
        <v>17.0</v>
      </c>
      <c r="F6202" s="13">
        <v>9.0</v>
      </c>
      <c r="J6202" s="10" t="s">
        <v>1757</v>
      </c>
    </row>
    <row r="6203">
      <c r="A6203" s="10" t="s">
        <v>1740</v>
      </c>
      <c r="B6203" s="19">
        <v>0.11487268518518519</v>
      </c>
      <c r="C6203" s="10" t="s">
        <v>69</v>
      </c>
      <c r="D6203" s="10" t="s">
        <v>91</v>
      </c>
      <c r="E6203" s="13">
        <v>27.0</v>
      </c>
      <c r="F6203" s="16"/>
      <c r="H6203" s="10" t="s">
        <v>1758</v>
      </c>
    </row>
    <row r="6204">
      <c r="A6204" s="10" t="s">
        <v>1740</v>
      </c>
      <c r="B6204" s="19">
        <v>0.11626157407407407</v>
      </c>
      <c r="C6204" s="10" t="s">
        <v>74</v>
      </c>
      <c r="D6204" s="10" t="s">
        <v>125</v>
      </c>
      <c r="E6204" s="13">
        <v>29.0</v>
      </c>
      <c r="F6204" s="13">
        <v>18.0</v>
      </c>
    </row>
    <row r="6205">
      <c r="A6205" s="10" t="s">
        <v>1740</v>
      </c>
      <c r="B6205" s="19">
        <v>0.11649305555555556</v>
      </c>
      <c r="C6205" s="10" t="s">
        <v>74</v>
      </c>
      <c r="D6205" s="10" t="s">
        <v>93</v>
      </c>
      <c r="E6205" s="13">
        <v>19.0</v>
      </c>
      <c r="F6205" s="13">
        <v>10.0</v>
      </c>
      <c r="J6205" s="10" t="s">
        <v>1010</v>
      </c>
    </row>
    <row r="6206">
      <c r="A6206" s="10" t="s">
        <v>1740</v>
      </c>
      <c r="B6206" s="19">
        <v>0.11649305555555556</v>
      </c>
      <c r="C6206" s="10" t="s">
        <v>74</v>
      </c>
      <c r="D6206" s="10" t="s">
        <v>76</v>
      </c>
      <c r="E6206" s="13">
        <v>1.0</v>
      </c>
      <c r="F6206" s="16"/>
      <c r="J6206" s="10" t="s">
        <v>1579</v>
      </c>
    </row>
    <row r="6207">
      <c r="A6207" s="10" t="s">
        <v>1740</v>
      </c>
      <c r="B6207" s="19">
        <v>0.11673611111111111</v>
      </c>
      <c r="C6207" s="10" t="s">
        <v>74</v>
      </c>
      <c r="D6207" s="10" t="s">
        <v>91</v>
      </c>
      <c r="E6207" s="13">
        <v>8.0</v>
      </c>
      <c r="F6207" s="16"/>
      <c r="H6207" s="10" t="s">
        <v>1759</v>
      </c>
    </row>
    <row r="6208">
      <c r="A6208" s="10" t="s">
        <v>1740</v>
      </c>
      <c r="B6208" s="19">
        <v>0.11733796296296296</v>
      </c>
      <c r="C6208" s="10" t="s">
        <v>84</v>
      </c>
      <c r="D6208" s="10" t="s">
        <v>93</v>
      </c>
      <c r="E6208" s="13">
        <v>22.0</v>
      </c>
      <c r="F6208" s="13">
        <v>15.0</v>
      </c>
      <c r="J6208" s="10" t="s">
        <v>553</v>
      </c>
    </row>
    <row r="6209">
      <c r="A6209" s="10" t="s">
        <v>1740</v>
      </c>
      <c r="B6209" s="19">
        <v>0.11741898148148149</v>
      </c>
      <c r="C6209" s="10" t="s">
        <v>84</v>
      </c>
      <c r="D6209" s="10" t="s">
        <v>93</v>
      </c>
      <c r="E6209" s="13">
        <v>21.0</v>
      </c>
      <c r="F6209" s="13">
        <v>14.0</v>
      </c>
      <c r="J6209" s="10" t="s">
        <v>553</v>
      </c>
    </row>
    <row r="6210">
      <c r="A6210" s="10" t="s">
        <v>1740</v>
      </c>
      <c r="B6210" s="19">
        <v>0.11746527777777778</v>
      </c>
      <c r="C6210" s="10" t="s">
        <v>84</v>
      </c>
      <c r="D6210" s="10" t="s">
        <v>91</v>
      </c>
      <c r="E6210" s="13">
        <v>22.0</v>
      </c>
      <c r="F6210" s="16"/>
      <c r="H6210" s="10" t="s">
        <v>1760</v>
      </c>
    </row>
    <row r="6211">
      <c r="A6211" s="10" t="s">
        <v>1740</v>
      </c>
      <c r="B6211" s="19">
        <v>0.11765046296296296</v>
      </c>
      <c r="C6211" s="10" t="s">
        <v>84</v>
      </c>
      <c r="D6211" s="10" t="s">
        <v>91</v>
      </c>
      <c r="E6211" s="13">
        <v>14.0</v>
      </c>
      <c r="F6211" s="16"/>
      <c r="H6211" s="10" t="s">
        <v>1761</v>
      </c>
    </row>
    <row r="6212">
      <c r="A6212" s="10" t="s">
        <v>1740</v>
      </c>
      <c r="B6212" s="19">
        <v>0.11828703703703704</v>
      </c>
      <c r="C6212" s="10" t="s">
        <v>70</v>
      </c>
      <c r="D6212" s="10" t="s">
        <v>93</v>
      </c>
      <c r="E6212" s="13">
        <v>11.0</v>
      </c>
      <c r="F6212" s="13">
        <v>3.0</v>
      </c>
      <c r="J6212" s="10" t="s">
        <v>148</v>
      </c>
    </row>
    <row r="6213">
      <c r="A6213" s="10" t="s">
        <v>1740</v>
      </c>
      <c r="B6213" s="19">
        <v>0.11851851851851852</v>
      </c>
      <c r="C6213" s="10" t="s">
        <v>70</v>
      </c>
      <c r="D6213" s="10" t="s">
        <v>93</v>
      </c>
      <c r="E6213" s="13" t="s">
        <v>68</v>
      </c>
      <c r="F6213" s="13">
        <v>20.0</v>
      </c>
      <c r="G6213" s="10" t="s">
        <v>137</v>
      </c>
      <c r="J6213" s="10" t="s">
        <v>148</v>
      </c>
    </row>
    <row r="6214">
      <c r="A6214" s="10" t="s">
        <v>1740</v>
      </c>
      <c r="B6214" s="19">
        <v>0.11857638888888888</v>
      </c>
      <c r="C6214" s="10" t="s">
        <v>70</v>
      </c>
      <c r="D6214" s="10" t="s">
        <v>91</v>
      </c>
      <c r="E6214" s="13">
        <v>7.0</v>
      </c>
      <c r="F6214" s="16"/>
      <c r="H6214" s="10" t="s">
        <v>1762</v>
      </c>
    </row>
    <row r="6215">
      <c r="A6215" s="10" t="s">
        <v>1740</v>
      </c>
      <c r="B6215" s="19">
        <v>0.1189236111111111</v>
      </c>
      <c r="C6215" s="10" t="s">
        <v>70</v>
      </c>
      <c r="D6215" s="10" t="s">
        <v>93</v>
      </c>
      <c r="E6215" s="13">
        <v>14.0</v>
      </c>
      <c r="F6215" s="13">
        <v>6.0</v>
      </c>
      <c r="J6215" s="10" t="s">
        <v>99</v>
      </c>
    </row>
    <row r="6216">
      <c r="A6216" s="10" t="s">
        <v>1740</v>
      </c>
      <c r="B6216" s="19">
        <v>0.1189236111111111</v>
      </c>
      <c r="C6216" s="10" t="s">
        <v>70</v>
      </c>
      <c r="D6216" s="10" t="s">
        <v>76</v>
      </c>
      <c r="E6216" s="13">
        <v>2.0</v>
      </c>
      <c r="F6216" s="16"/>
      <c r="J6216" s="10" t="s">
        <v>1579</v>
      </c>
    </row>
    <row r="6217">
      <c r="A6217" s="10" t="s">
        <v>1740</v>
      </c>
      <c r="B6217" s="19">
        <v>0.11921296296296297</v>
      </c>
      <c r="C6217" s="10" t="s">
        <v>70</v>
      </c>
      <c r="D6217" s="10" t="s">
        <v>91</v>
      </c>
      <c r="E6217" s="13">
        <v>10.0</v>
      </c>
      <c r="F6217" s="16"/>
      <c r="H6217" s="10" t="s">
        <v>1763</v>
      </c>
    </row>
    <row r="6218">
      <c r="A6218" s="10" t="s">
        <v>1740</v>
      </c>
      <c r="B6218" s="19">
        <v>0.11927083333333334</v>
      </c>
      <c r="C6218" s="10" t="s">
        <v>70</v>
      </c>
      <c r="D6218" s="10" t="s">
        <v>93</v>
      </c>
      <c r="E6218" s="13">
        <v>13.0</v>
      </c>
      <c r="F6218" s="13">
        <v>5.0</v>
      </c>
      <c r="J6218" s="10" t="s">
        <v>99</v>
      </c>
    </row>
    <row r="6219">
      <c r="A6219" s="10" t="s">
        <v>1740</v>
      </c>
      <c r="B6219" s="19">
        <v>0.11927083333333334</v>
      </c>
      <c r="C6219" s="10" t="s">
        <v>70</v>
      </c>
      <c r="D6219" s="10" t="s">
        <v>76</v>
      </c>
      <c r="E6219" s="13">
        <v>2.0</v>
      </c>
      <c r="F6219" s="16"/>
      <c r="J6219" s="10" t="s">
        <v>1579</v>
      </c>
    </row>
    <row r="6220">
      <c r="A6220" s="10" t="s">
        <v>1740</v>
      </c>
      <c r="B6220" s="19">
        <v>0.11938657407407408</v>
      </c>
      <c r="C6220" s="10" t="s">
        <v>70</v>
      </c>
      <c r="D6220" s="10" t="s">
        <v>91</v>
      </c>
      <c r="E6220" s="13">
        <v>8.0</v>
      </c>
      <c r="F6220" s="16"/>
      <c r="H6220" s="10" t="s">
        <v>1764</v>
      </c>
    </row>
    <row r="6221">
      <c r="A6221" s="10" t="s">
        <v>1740</v>
      </c>
      <c r="B6221" s="19">
        <v>0.12085648148148148</v>
      </c>
      <c r="C6221" s="10" t="s">
        <v>84</v>
      </c>
      <c r="D6221" s="10" t="s">
        <v>81</v>
      </c>
      <c r="E6221" s="13">
        <v>7.0</v>
      </c>
      <c r="F6221" s="13">
        <v>2.0</v>
      </c>
      <c r="J6221" s="10" t="s">
        <v>1765</v>
      </c>
    </row>
    <row r="6222">
      <c r="A6222" s="10" t="s">
        <v>1740</v>
      </c>
      <c r="B6222" s="19">
        <v>0.12291666666666666</v>
      </c>
      <c r="C6222" s="10" t="s">
        <v>70</v>
      </c>
      <c r="D6222" s="10" t="s">
        <v>81</v>
      </c>
      <c r="E6222" s="13">
        <v>18.0</v>
      </c>
      <c r="F6222" s="13">
        <v>15.0</v>
      </c>
      <c r="J6222" s="10" t="s">
        <v>1766</v>
      </c>
    </row>
    <row r="6223">
      <c r="A6223" s="10" t="s">
        <v>1740</v>
      </c>
      <c r="B6223" s="19">
        <v>0.12291666666666666</v>
      </c>
      <c r="C6223" s="10" t="s">
        <v>70</v>
      </c>
      <c r="D6223" s="10" t="s">
        <v>76</v>
      </c>
      <c r="E6223" s="13">
        <v>3.0</v>
      </c>
      <c r="F6223" s="16"/>
      <c r="J6223" s="10" t="s">
        <v>1579</v>
      </c>
    </row>
    <row r="6224">
      <c r="A6224" s="10" t="s">
        <v>1740</v>
      </c>
      <c r="B6224" s="19">
        <v>0.12359953703703704</v>
      </c>
      <c r="C6224" s="10" t="s">
        <v>70</v>
      </c>
      <c r="D6224" s="10" t="s">
        <v>93</v>
      </c>
      <c r="E6224" s="13">
        <v>13.0</v>
      </c>
      <c r="F6224" s="13">
        <v>5.0</v>
      </c>
      <c r="J6224" s="10" t="s">
        <v>650</v>
      </c>
    </row>
    <row r="6225">
      <c r="A6225" s="10" t="s">
        <v>1740</v>
      </c>
      <c r="B6225" s="19">
        <v>0.12359953703703704</v>
      </c>
      <c r="C6225" s="10" t="s">
        <v>70</v>
      </c>
      <c r="D6225" s="10" t="s">
        <v>76</v>
      </c>
      <c r="E6225" s="13">
        <v>2.0</v>
      </c>
      <c r="F6225" s="16"/>
      <c r="J6225" s="10" t="s">
        <v>1579</v>
      </c>
    </row>
    <row r="6226">
      <c r="A6226" s="10" t="s">
        <v>1740</v>
      </c>
      <c r="B6226" s="19">
        <v>0.12372685185185185</v>
      </c>
      <c r="C6226" s="10" t="s">
        <v>70</v>
      </c>
      <c r="D6226" s="10" t="s">
        <v>91</v>
      </c>
      <c r="E6226" s="13">
        <v>8.0</v>
      </c>
      <c r="F6226" s="16"/>
      <c r="H6226" s="10" t="s">
        <v>1764</v>
      </c>
    </row>
    <row r="6227">
      <c r="A6227" s="10" t="s">
        <v>1740</v>
      </c>
      <c r="B6227" s="19">
        <v>0.12604166666666666</v>
      </c>
      <c r="C6227" s="10" t="s">
        <v>66</v>
      </c>
      <c r="D6227" s="10" t="s">
        <v>89</v>
      </c>
      <c r="E6227" s="13" t="s">
        <v>88</v>
      </c>
      <c r="F6227" s="13">
        <v>1.0</v>
      </c>
      <c r="J6227" s="10" t="s">
        <v>171</v>
      </c>
    </row>
    <row r="6228">
      <c r="A6228" s="10" t="s">
        <v>1740</v>
      </c>
      <c r="B6228" s="19">
        <v>0.12627314814814813</v>
      </c>
      <c r="C6228" s="10" t="s">
        <v>66</v>
      </c>
      <c r="D6228" s="10" t="s">
        <v>89</v>
      </c>
      <c r="E6228" s="13">
        <v>23.0</v>
      </c>
      <c r="F6228" s="13">
        <v>15.0</v>
      </c>
      <c r="J6228" s="10" t="s">
        <v>171</v>
      </c>
    </row>
    <row r="6229">
      <c r="A6229" s="10" t="s">
        <v>1740</v>
      </c>
      <c r="B6229" s="19">
        <v>0.12636574074074075</v>
      </c>
      <c r="C6229" s="10" t="s">
        <v>66</v>
      </c>
      <c r="D6229" s="10" t="s">
        <v>91</v>
      </c>
      <c r="E6229" s="13">
        <v>15.0</v>
      </c>
      <c r="F6229" s="16"/>
      <c r="H6229" s="10" t="s">
        <v>1767</v>
      </c>
    </row>
    <row r="6230">
      <c r="A6230" s="10" t="s">
        <v>1740</v>
      </c>
      <c r="B6230" s="19">
        <v>0.1277199074074074</v>
      </c>
      <c r="C6230" s="10" t="s">
        <v>964</v>
      </c>
      <c r="D6230" s="10" t="s">
        <v>81</v>
      </c>
      <c r="E6230" s="13" t="s">
        <v>75</v>
      </c>
      <c r="F6230" s="13" t="s">
        <v>75</v>
      </c>
      <c r="J6230" s="10" t="s">
        <v>85</v>
      </c>
    </row>
    <row r="6231">
      <c r="A6231" s="10" t="s">
        <v>1740</v>
      </c>
      <c r="B6231" s="19">
        <v>0.1277199074074074</v>
      </c>
      <c r="C6231" s="10" t="s">
        <v>964</v>
      </c>
      <c r="D6231" s="10" t="s">
        <v>81</v>
      </c>
      <c r="E6231" s="13">
        <v>10.0</v>
      </c>
      <c r="F6231" s="13">
        <v>8.0</v>
      </c>
      <c r="J6231" s="10" t="s">
        <v>765</v>
      </c>
    </row>
    <row r="6232">
      <c r="A6232" s="10" t="s">
        <v>1740</v>
      </c>
      <c r="B6232" s="19">
        <v>0.12871527777777778</v>
      </c>
      <c r="C6232" s="10" t="s">
        <v>964</v>
      </c>
      <c r="D6232" s="10" t="s">
        <v>93</v>
      </c>
      <c r="E6232" s="13">
        <v>22.0</v>
      </c>
      <c r="F6232" s="13">
        <v>17.0</v>
      </c>
      <c r="J6232" s="10" t="s">
        <v>1650</v>
      </c>
    </row>
    <row r="6233">
      <c r="A6233" s="10" t="s">
        <v>1740</v>
      </c>
      <c r="B6233" s="19">
        <v>0.12890046296296295</v>
      </c>
      <c r="C6233" s="10" t="s">
        <v>964</v>
      </c>
      <c r="D6233" s="10" t="s">
        <v>91</v>
      </c>
      <c r="E6233" s="13">
        <v>14.0</v>
      </c>
      <c r="F6233" s="16"/>
      <c r="H6233" s="10" t="s">
        <v>1768</v>
      </c>
    </row>
    <row r="6234">
      <c r="A6234" s="10" t="s">
        <v>1740</v>
      </c>
      <c r="B6234" s="19">
        <v>0.13</v>
      </c>
      <c r="C6234" s="10" t="s">
        <v>69</v>
      </c>
      <c r="D6234" s="10" t="s">
        <v>89</v>
      </c>
      <c r="E6234" s="13" t="s">
        <v>68</v>
      </c>
      <c r="F6234" s="13">
        <v>20.0</v>
      </c>
      <c r="G6234" s="10" t="s">
        <v>137</v>
      </c>
      <c r="J6234" s="10" t="s">
        <v>267</v>
      </c>
    </row>
    <row r="6235">
      <c r="A6235" s="10" t="s">
        <v>1740</v>
      </c>
      <c r="B6235" s="19">
        <v>0.13025462962962964</v>
      </c>
      <c r="C6235" s="10" t="s">
        <v>69</v>
      </c>
      <c r="D6235" s="10" t="s">
        <v>91</v>
      </c>
      <c r="E6235" s="13">
        <v>31.0</v>
      </c>
      <c r="F6235" s="16"/>
      <c r="H6235" s="10" t="s">
        <v>1769</v>
      </c>
      <c r="I6235" s="10">
        <v>1.0</v>
      </c>
      <c r="J6235" s="10" t="s">
        <v>119</v>
      </c>
    </row>
    <row r="6236">
      <c r="A6236" s="10" t="s">
        <v>1740</v>
      </c>
      <c r="B6236" s="19">
        <v>0.13190972222222222</v>
      </c>
      <c r="C6236" s="10" t="s">
        <v>74</v>
      </c>
      <c r="D6236" s="10" t="s">
        <v>129</v>
      </c>
      <c r="E6236" s="13">
        <v>8.0</v>
      </c>
      <c r="F6236" s="13">
        <v>3.0</v>
      </c>
      <c r="J6236" s="10" t="s">
        <v>1770</v>
      </c>
    </row>
    <row r="6237">
      <c r="A6237" s="10" t="s">
        <v>1740</v>
      </c>
      <c r="B6237" s="19">
        <v>0.13190972222222222</v>
      </c>
      <c r="C6237" s="10" t="s">
        <v>74</v>
      </c>
      <c r="D6237" s="10" t="s">
        <v>76</v>
      </c>
      <c r="E6237" s="13">
        <v>3.0</v>
      </c>
      <c r="F6237" s="16"/>
      <c r="J6237" s="10" t="s">
        <v>1579</v>
      </c>
    </row>
    <row r="6238">
      <c r="A6238" s="10" t="s">
        <v>1740</v>
      </c>
      <c r="B6238" s="19">
        <v>0.13190972222222222</v>
      </c>
      <c r="C6238" s="10" t="s">
        <v>74</v>
      </c>
      <c r="D6238" s="10" t="s">
        <v>129</v>
      </c>
      <c r="E6238" s="13" t="s">
        <v>68</v>
      </c>
      <c r="F6238" s="13">
        <v>20.0</v>
      </c>
      <c r="J6238" s="10" t="s">
        <v>160</v>
      </c>
    </row>
    <row r="6239">
      <c r="A6239" s="10" t="s">
        <v>1740</v>
      </c>
      <c r="B6239" s="19">
        <v>0.13246527777777778</v>
      </c>
      <c r="C6239" s="10" t="s">
        <v>74</v>
      </c>
      <c r="D6239" s="10" t="s">
        <v>91</v>
      </c>
      <c r="E6239" s="13">
        <v>8.0</v>
      </c>
      <c r="F6239" s="16"/>
      <c r="H6239" s="10" t="s">
        <v>1771</v>
      </c>
    </row>
    <row r="6240">
      <c r="A6240" s="10" t="s">
        <v>1740</v>
      </c>
      <c r="B6240" s="19">
        <v>0.1330324074074074</v>
      </c>
      <c r="C6240" s="10" t="s">
        <v>84</v>
      </c>
      <c r="D6240" s="10" t="s">
        <v>81</v>
      </c>
      <c r="E6240" s="13">
        <v>16.0</v>
      </c>
      <c r="F6240" s="13">
        <v>11.0</v>
      </c>
      <c r="J6240" s="10" t="s">
        <v>1772</v>
      </c>
    </row>
    <row r="6241">
      <c r="A6241" s="10" t="s">
        <v>1740</v>
      </c>
      <c r="B6241" s="19">
        <v>0.13347222222222221</v>
      </c>
      <c r="C6241" s="10" t="s">
        <v>70</v>
      </c>
      <c r="D6241" s="10" t="s">
        <v>93</v>
      </c>
      <c r="E6241" s="13">
        <v>19.0</v>
      </c>
      <c r="F6241" s="13">
        <v>11.0</v>
      </c>
      <c r="J6241" s="10" t="s">
        <v>148</v>
      </c>
    </row>
    <row r="6242">
      <c r="A6242" s="10" t="s">
        <v>1740</v>
      </c>
      <c r="B6242" s="19">
        <v>0.13347222222222221</v>
      </c>
      <c r="C6242" s="10" t="s">
        <v>70</v>
      </c>
      <c r="D6242" s="10" t="s">
        <v>76</v>
      </c>
      <c r="E6242" s="13">
        <v>1.0</v>
      </c>
      <c r="F6242" s="16"/>
      <c r="J6242" s="10" t="s">
        <v>1579</v>
      </c>
    </row>
    <row r="6243">
      <c r="A6243" s="10" t="s">
        <v>1740</v>
      </c>
      <c r="B6243" s="19">
        <v>0.13366898148148149</v>
      </c>
      <c r="C6243" s="10" t="s">
        <v>70</v>
      </c>
      <c r="D6243" s="10" t="s">
        <v>91</v>
      </c>
      <c r="E6243" s="13">
        <v>11.0</v>
      </c>
      <c r="F6243" s="16"/>
      <c r="H6243" s="10" t="s">
        <v>1773</v>
      </c>
      <c r="I6243" s="10">
        <v>1.0</v>
      </c>
      <c r="J6243" s="10" t="s">
        <v>119</v>
      </c>
    </row>
    <row r="6244">
      <c r="A6244" s="10" t="s">
        <v>1740</v>
      </c>
      <c r="B6244" s="19">
        <v>0.13518518518518519</v>
      </c>
      <c r="C6244" s="10" t="s">
        <v>964</v>
      </c>
      <c r="D6244" s="10" t="s">
        <v>120</v>
      </c>
      <c r="E6244" s="13">
        <v>21.0</v>
      </c>
      <c r="F6244" s="16"/>
      <c r="J6244" s="10" t="s">
        <v>1774</v>
      </c>
    </row>
    <row r="6245">
      <c r="A6245" s="10" t="s">
        <v>1740</v>
      </c>
      <c r="B6245" s="19">
        <v>0.1362962962962963</v>
      </c>
      <c r="C6245" s="10" t="s">
        <v>82</v>
      </c>
      <c r="D6245" s="10" t="s">
        <v>83</v>
      </c>
      <c r="E6245" s="13">
        <v>24.0</v>
      </c>
      <c r="F6245" s="13">
        <v>15.0</v>
      </c>
    </row>
    <row r="6246">
      <c r="A6246" s="10" t="s">
        <v>1740</v>
      </c>
      <c r="B6246" s="19">
        <v>0.1363425925925926</v>
      </c>
      <c r="C6246" s="10" t="s">
        <v>74</v>
      </c>
      <c r="D6246" s="10" t="s">
        <v>83</v>
      </c>
      <c r="E6246" s="13">
        <v>26.0</v>
      </c>
      <c r="F6246" s="13">
        <v>17.0</v>
      </c>
    </row>
    <row r="6247">
      <c r="A6247" s="10" t="s">
        <v>1740</v>
      </c>
      <c r="B6247" s="19">
        <v>0.13789351851851853</v>
      </c>
      <c r="C6247" s="10" t="s">
        <v>69</v>
      </c>
      <c r="D6247" s="10" t="s">
        <v>320</v>
      </c>
      <c r="E6247" s="13">
        <v>20.0</v>
      </c>
      <c r="F6247" s="13">
        <v>15.0</v>
      </c>
    </row>
    <row r="6248">
      <c r="A6248" s="10" t="s">
        <v>1740</v>
      </c>
      <c r="B6248" s="19">
        <v>0.13903935185185184</v>
      </c>
      <c r="C6248" s="10" t="s">
        <v>70</v>
      </c>
      <c r="D6248" s="10" t="s">
        <v>132</v>
      </c>
      <c r="E6248" s="13">
        <v>16.0</v>
      </c>
      <c r="F6248" s="13">
        <v>11.0</v>
      </c>
    </row>
    <row r="6249">
      <c r="A6249" s="10" t="s">
        <v>1740</v>
      </c>
      <c r="B6249" s="19">
        <v>0.14195601851851852</v>
      </c>
      <c r="C6249" s="10" t="s">
        <v>74</v>
      </c>
      <c r="D6249" s="10" t="s">
        <v>128</v>
      </c>
      <c r="E6249" s="13" t="s">
        <v>68</v>
      </c>
      <c r="F6249" s="13">
        <v>20.0</v>
      </c>
    </row>
    <row r="6250">
      <c r="A6250" s="10" t="s">
        <v>1740</v>
      </c>
      <c r="B6250" s="19">
        <v>0.1110300925925926</v>
      </c>
      <c r="C6250" s="10" t="s">
        <v>964</v>
      </c>
      <c r="D6250" s="10" t="s">
        <v>127</v>
      </c>
      <c r="E6250" s="13">
        <v>21.0</v>
      </c>
      <c r="F6250" s="13">
        <v>18.0</v>
      </c>
    </row>
    <row r="6251">
      <c r="A6251" s="10" t="s">
        <v>1740</v>
      </c>
      <c r="B6251" s="19">
        <v>0.14991898148148147</v>
      </c>
      <c r="C6251" s="10" t="s">
        <v>70</v>
      </c>
      <c r="D6251" s="10" t="s">
        <v>131</v>
      </c>
      <c r="E6251" s="13">
        <v>14.0</v>
      </c>
      <c r="F6251" s="13">
        <v>12.0</v>
      </c>
    </row>
    <row r="6252">
      <c r="A6252" s="10" t="s">
        <v>1740</v>
      </c>
      <c r="B6252" s="19">
        <v>0.1521412037037037</v>
      </c>
      <c r="C6252" s="10" t="s">
        <v>74</v>
      </c>
      <c r="D6252" s="10" t="s">
        <v>67</v>
      </c>
      <c r="E6252" s="13">
        <v>12.0</v>
      </c>
      <c r="F6252" s="13">
        <v>12.0</v>
      </c>
    </row>
    <row r="6253">
      <c r="A6253" s="10" t="s">
        <v>1740</v>
      </c>
      <c r="B6253" s="19">
        <v>0.15217592592592594</v>
      </c>
      <c r="C6253" s="10" t="s">
        <v>69</v>
      </c>
      <c r="D6253" s="10" t="s">
        <v>67</v>
      </c>
      <c r="E6253" s="13">
        <v>12.0</v>
      </c>
      <c r="F6253" s="13">
        <v>7.0</v>
      </c>
    </row>
    <row r="6254">
      <c r="A6254" s="10" t="s">
        <v>1740</v>
      </c>
      <c r="B6254" s="19">
        <v>0.15425925925925926</v>
      </c>
      <c r="C6254" s="10" t="s">
        <v>69</v>
      </c>
      <c r="D6254" s="10" t="s">
        <v>71</v>
      </c>
      <c r="E6254" s="13">
        <v>21.0</v>
      </c>
      <c r="F6254" s="13">
        <v>16.0</v>
      </c>
    </row>
    <row r="6255">
      <c r="A6255" s="10" t="s">
        <v>1740</v>
      </c>
      <c r="B6255" s="19">
        <v>0.16234953703703703</v>
      </c>
      <c r="C6255" s="10" t="s">
        <v>74</v>
      </c>
      <c r="D6255" s="10" t="s">
        <v>127</v>
      </c>
      <c r="E6255" s="13">
        <v>18.0</v>
      </c>
      <c r="F6255" s="13">
        <v>18.0</v>
      </c>
    </row>
    <row r="6256">
      <c r="A6256" s="10" t="s">
        <v>1740</v>
      </c>
      <c r="B6256" s="19">
        <v>0.16234953703703703</v>
      </c>
      <c r="C6256" s="10" t="s">
        <v>69</v>
      </c>
      <c r="D6256" s="10" t="s">
        <v>127</v>
      </c>
      <c r="E6256" s="13">
        <v>22.0</v>
      </c>
      <c r="F6256" s="13">
        <v>18.0</v>
      </c>
    </row>
    <row r="6257">
      <c r="A6257" s="10" t="s">
        <v>1740</v>
      </c>
      <c r="B6257" s="19">
        <v>0.16810185185185186</v>
      </c>
      <c r="C6257" s="10" t="s">
        <v>964</v>
      </c>
      <c r="D6257" s="10" t="s">
        <v>365</v>
      </c>
      <c r="E6257" s="13" t="s">
        <v>88</v>
      </c>
      <c r="F6257" s="13">
        <v>1.0</v>
      </c>
    </row>
    <row r="6258">
      <c r="A6258" s="10" t="s">
        <v>1740</v>
      </c>
      <c r="B6258" s="19">
        <v>0.168125</v>
      </c>
      <c r="C6258" s="10" t="s">
        <v>70</v>
      </c>
      <c r="D6258" s="10" t="s">
        <v>365</v>
      </c>
      <c r="E6258" s="13">
        <v>8.0</v>
      </c>
      <c r="F6258" s="13">
        <v>2.0</v>
      </c>
    </row>
    <row r="6259">
      <c r="A6259" s="10" t="s">
        <v>1740</v>
      </c>
      <c r="B6259" s="19">
        <v>0.16818287037037036</v>
      </c>
      <c r="C6259" s="10" t="s">
        <v>66</v>
      </c>
      <c r="D6259" s="10" t="s">
        <v>365</v>
      </c>
      <c r="E6259" s="13" t="s">
        <v>75</v>
      </c>
      <c r="F6259" s="13" t="s">
        <v>75</v>
      </c>
    </row>
    <row r="6260">
      <c r="A6260" s="10" t="s">
        <v>1775</v>
      </c>
      <c r="B6260" s="19">
        <v>0.008449074074074074</v>
      </c>
      <c r="C6260" s="10" t="s">
        <v>66</v>
      </c>
      <c r="D6260" s="10" t="s">
        <v>67</v>
      </c>
      <c r="E6260" s="13">
        <v>13.0</v>
      </c>
      <c r="F6260" s="13">
        <v>12.0</v>
      </c>
    </row>
    <row r="6261">
      <c r="A6261" s="10" t="s">
        <v>1775</v>
      </c>
      <c r="B6261" s="19">
        <v>0.0090625</v>
      </c>
      <c r="C6261" s="10" t="s">
        <v>964</v>
      </c>
      <c r="D6261" s="10" t="s">
        <v>67</v>
      </c>
      <c r="E6261" s="13">
        <v>11.0</v>
      </c>
      <c r="F6261" s="13">
        <v>3.0</v>
      </c>
    </row>
    <row r="6262">
      <c r="A6262" s="10" t="s">
        <v>1775</v>
      </c>
      <c r="B6262" s="19">
        <v>0.03177083333333333</v>
      </c>
      <c r="C6262" s="10" t="s">
        <v>70</v>
      </c>
      <c r="D6262" s="10" t="s">
        <v>80</v>
      </c>
      <c r="E6262" s="13">
        <v>17.0</v>
      </c>
      <c r="F6262" s="13">
        <v>13.0</v>
      </c>
    </row>
    <row r="6263">
      <c r="A6263" s="10" t="s">
        <v>1775</v>
      </c>
      <c r="B6263" s="19">
        <v>0.03634259259259259</v>
      </c>
      <c r="C6263" s="10" t="s">
        <v>82</v>
      </c>
      <c r="D6263" s="10" t="s">
        <v>126</v>
      </c>
      <c r="E6263" s="13">
        <v>11.0</v>
      </c>
      <c r="F6263" s="13">
        <v>7.0</v>
      </c>
    </row>
    <row r="6264">
      <c r="A6264" s="10" t="s">
        <v>1775</v>
      </c>
      <c r="B6264" s="19">
        <v>0.03820601851851852</v>
      </c>
      <c r="C6264" s="10" t="s">
        <v>69</v>
      </c>
      <c r="D6264" s="10" t="s">
        <v>126</v>
      </c>
      <c r="E6264" s="13">
        <v>11.0</v>
      </c>
      <c r="F6264" s="13">
        <v>6.0</v>
      </c>
    </row>
    <row r="6265">
      <c r="A6265" s="10" t="s">
        <v>1775</v>
      </c>
      <c r="B6265" s="19">
        <v>0.03861111111111111</v>
      </c>
      <c r="C6265" s="10" t="s">
        <v>964</v>
      </c>
      <c r="D6265" s="10" t="s">
        <v>126</v>
      </c>
      <c r="E6265" s="13">
        <v>13.0</v>
      </c>
      <c r="F6265" s="13">
        <v>8.0</v>
      </c>
    </row>
    <row r="6266">
      <c r="A6266" s="10" t="s">
        <v>1775</v>
      </c>
      <c r="B6266" s="19">
        <v>0.03934027777777778</v>
      </c>
      <c r="C6266" s="10" t="s">
        <v>82</v>
      </c>
      <c r="D6266" s="10" t="s">
        <v>126</v>
      </c>
      <c r="E6266" s="13">
        <v>19.0</v>
      </c>
      <c r="F6266" s="13">
        <v>15.0</v>
      </c>
    </row>
    <row r="6267">
      <c r="A6267" s="10" t="s">
        <v>1775</v>
      </c>
      <c r="B6267" s="19">
        <v>0.04009259259259259</v>
      </c>
      <c r="C6267" s="10" t="s">
        <v>69</v>
      </c>
      <c r="D6267" s="10" t="s">
        <v>126</v>
      </c>
      <c r="E6267" s="13">
        <v>19.0</v>
      </c>
      <c r="F6267" s="13">
        <v>14.0</v>
      </c>
    </row>
    <row r="6268">
      <c r="A6268" s="10" t="s">
        <v>1775</v>
      </c>
      <c r="B6268" s="19">
        <v>0.04037037037037037</v>
      </c>
      <c r="C6268" s="10" t="s">
        <v>964</v>
      </c>
      <c r="D6268" s="10" t="s">
        <v>126</v>
      </c>
      <c r="E6268" s="13">
        <v>11.0</v>
      </c>
      <c r="F6268" s="13">
        <v>6.0</v>
      </c>
    </row>
    <row r="6269">
      <c r="A6269" s="10" t="s">
        <v>1775</v>
      </c>
      <c r="B6269" s="19">
        <v>0.04078703703703704</v>
      </c>
      <c r="C6269" s="10" t="s">
        <v>82</v>
      </c>
      <c r="D6269" s="10" t="s">
        <v>126</v>
      </c>
      <c r="E6269" s="13">
        <v>19.0</v>
      </c>
      <c r="F6269" s="13">
        <v>15.0</v>
      </c>
    </row>
    <row r="6270">
      <c r="A6270" s="10" t="s">
        <v>1775</v>
      </c>
      <c r="B6270" s="19">
        <v>0.041041666666666664</v>
      </c>
      <c r="C6270" s="10" t="s">
        <v>69</v>
      </c>
      <c r="D6270" s="10" t="s">
        <v>126</v>
      </c>
      <c r="E6270" s="13">
        <v>16.0</v>
      </c>
      <c r="F6270" s="13">
        <v>11.0</v>
      </c>
    </row>
    <row r="6271">
      <c r="A6271" s="10" t="s">
        <v>1775</v>
      </c>
      <c r="B6271" s="19">
        <v>0.04137731481481482</v>
      </c>
      <c r="C6271" s="10" t="s">
        <v>964</v>
      </c>
      <c r="D6271" s="10" t="s">
        <v>126</v>
      </c>
      <c r="E6271" s="13">
        <v>15.0</v>
      </c>
      <c r="F6271" s="13">
        <v>10.0</v>
      </c>
    </row>
    <row r="6272">
      <c r="A6272" s="10" t="s">
        <v>1775</v>
      </c>
      <c r="B6272" s="19">
        <v>0.04275462962962963</v>
      </c>
      <c r="C6272" s="10" t="s">
        <v>964</v>
      </c>
      <c r="D6272" s="10" t="s">
        <v>71</v>
      </c>
      <c r="E6272" s="13">
        <v>18.0</v>
      </c>
      <c r="F6272" s="13">
        <v>10.0</v>
      </c>
    </row>
    <row r="6273">
      <c r="A6273" s="10" t="s">
        <v>1775</v>
      </c>
      <c r="B6273" s="19">
        <v>0.044328703703703703</v>
      </c>
      <c r="C6273" s="10" t="s">
        <v>82</v>
      </c>
      <c r="D6273" s="10" t="s">
        <v>80</v>
      </c>
      <c r="E6273" s="13">
        <v>17.0</v>
      </c>
      <c r="F6273" s="13">
        <v>13.0</v>
      </c>
    </row>
    <row r="6274">
      <c r="A6274" s="10" t="s">
        <v>1775</v>
      </c>
      <c r="B6274" s="19">
        <v>0.05091435185185185</v>
      </c>
      <c r="C6274" s="10" t="s">
        <v>964</v>
      </c>
      <c r="D6274" s="10" t="s">
        <v>67</v>
      </c>
      <c r="E6274" s="13">
        <v>16.0</v>
      </c>
      <c r="F6274" s="13">
        <v>8.0</v>
      </c>
    </row>
    <row r="6275">
      <c r="A6275" s="10" t="s">
        <v>1775</v>
      </c>
      <c r="B6275" s="19">
        <v>0.05099537037037037</v>
      </c>
      <c r="C6275" s="10" t="s">
        <v>70</v>
      </c>
      <c r="D6275" s="10" t="s">
        <v>67</v>
      </c>
      <c r="E6275" s="13">
        <v>8.0</v>
      </c>
      <c r="F6275" s="13">
        <v>5.0</v>
      </c>
    </row>
    <row r="6276">
      <c r="A6276" s="10" t="s">
        <v>1775</v>
      </c>
      <c r="B6276" s="19">
        <v>0.05113425925925926</v>
      </c>
      <c r="C6276" s="10" t="s">
        <v>69</v>
      </c>
      <c r="D6276" s="10" t="s">
        <v>67</v>
      </c>
      <c r="E6276" s="13">
        <v>10.0</v>
      </c>
      <c r="F6276" s="13">
        <v>5.0</v>
      </c>
    </row>
    <row r="6277">
      <c r="A6277" s="10" t="s">
        <v>1775</v>
      </c>
      <c r="B6277" s="19">
        <v>0.05376157407407407</v>
      </c>
      <c r="C6277" s="10" t="s">
        <v>964</v>
      </c>
      <c r="D6277" s="10" t="s">
        <v>128</v>
      </c>
      <c r="E6277" s="13" t="s">
        <v>68</v>
      </c>
      <c r="F6277" s="13">
        <v>20.0</v>
      </c>
    </row>
    <row r="6278">
      <c r="A6278" s="10" t="s">
        <v>1775</v>
      </c>
      <c r="B6278" s="19">
        <v>0.05803240740740741</v>
      </c>
      <c r="C6278" s="10" t="s">
        <v>70</v>
      </c>
      <c r="D6278" s="10" t="s">
        <v>67</v>
      </c>
      <c r="E6278" s="13">
        <v>12.0</v>
      </c>
      <c r="F6278" s="13">
        <v>9.0</v>
      </c>
    </row>
    <row r="6279">
      <c r="A6279" s="10" t="s">
        <v>1775</v>
      </c>
      <c r="B6279" s="19">
        <v>0.059027777777777776</v>
      </c>
      <c r="C6279" s="10" t="s">
        <v>964</v>
      </c>
      <c r="D6279" s="10" t="s">
        <v>130</v>
      </c>
      <c r="E6279" s="13" t="s">
        <v>88</v>
      </c>
      <c r="F6279" s="13">
        <v>1.0</v>
      </c>
    </row>
    <row r="6280">
      <c r="A6280" s="10" t="s">
        <v>1775</v>
      </c>
      <c r="B6280" s="19">
        <v>0.06388888888888888</v>
      </c>
      <c r="C6280" s="10" t="s">
        <v>69</v>
      </c>
      <c r="D6280" s="10" t="s">
        <v>67</v>
      </c>
      <c r="E6280" s="13">
        <v>22.0</v>
      </c>
      <c r="F6280" s="13">
        <v>17.0</v>
      </c>
    </row>
    <row r="6281">
      <c r="A6281" s="10" t="s">
        <v>1775</v>
      </c>
      <c r="B6281" s="19">
        <v>0.06673611111111111</v>
      </c>
      <c r="C6281" s="10" t="s">
        <v>82</v>
      </c>
      <c r="D6281" s="10" t="s">
        <v>127</v>
      </c>
      <c r="E6281" s="13">
        <v>14.0</v>
      </c>
      <c r="F6281" s="13">
        <v>10.0</v>
      </c>
      <c r="J6281" s="10" t="s">
        <v>1776</v>
      </c>
    </row>
    <row r="6282">
      <c r="A6282" s="10" t="s">
        <v>1775</v>
      </c>
      <c r="B6282" s="19">
        <v>0.06673611111111111</v>
      </c>
      <c r="C6282" s="10" t="s">
        <v>82</v>
      </c>
      <c r="D6282" s="10" t="s">
        <v>127</v>
      </c>
      <c r="E6282" s="13" t="s">
        <v>75</v>
      </c>
      <c r="F6282" s="13" t="s">
        <v>75</v>
      </c>
      <c r="J6282" s="10" t="s">
        <v>85</v>
      </c>
    </row>
    <row r="6283">
      <c r="A6283" s="10" t="s">
        <v>1775</v>
      </c>
      <c r="B6283" s="19">
        <v>0.06872685185185186</v>
      </c>
      <c r="C6283" s="10" t="s">
        <v>70</v>
      </c>
      <c r="D6283" s="10" t="s">
        <v>71</v>
      </c>
      <c r="E6283" s="13">
        <v>19.0</v>
      </c>
      <c r="F6283" s="13">
        <v>12.0</v>
      </c>
    </row>
    <row r="6284">
      <c r="A6284" s="10" t="s">
        <v>1775</v>
      </c>
      <c r="B6284" s="19">
        <v>0.06953703703703704</v>
      </c>
      <c r="C6284" s="10" t="s">
        <v>66</v>
      </c>
      <c r="D6284" s="10" t="s">
        <v>67</v>
      </c>
      <c r="E6284" s="13">
        <v>19.0</v>
      </c>
      <c r="F6284" s="13">
        <v>18.0</v>
      </c>
    </row>
    <row r="6285">
      <c r="A6285" s="10" t="s">
        <v>1775</v>
      </c>
      <c r="B6285" s="19">
        <v>0.07222222222222222</v>
      </c>
      <c r="C6285" s="10" t="s">
        <v>964</v>
      </c>
      <c r="D6285" s="10" t="s">
        <v>83</v>
      </c>
      <c r="E6285" s="13">
        <v>4.0</v>
      </c>
      <c r="F6285" s="13">
        <v>5.0</v>
      </c>
    </row>
    <row r="6286">
      <c r="A6286" s="10" t="s">
        <v>1775</v>
      </c>
      <c r="B6286" s="19">
        <v>0.0724074074074074</v>
      </c>
      <c r="C6286" s="10" t="s">
        <v>74</v>
      </c>
      <c r="D6286" s="10" t="s">
        <v>217</v>
      </c>
      <c r="E6286" s="13">
        <v>26.0</v>
      </c>
      <c r="F6286" s="13">
        <v>15.0</v>
      </c>
    </row>
    <row r="6287">
      <c r="A6287" s="10" t="s">
        <v>1775</v>
      </c>
      <c r="B6287" s="19">
        <v>0.07309027777777778</v>
      </c>
      <c r="C6287" s="10" t="s">
        <v>70</v>
      </c>
      <c r="D6287" s="10" t="s">
        <v>67</v>
      </c>
      <c r="E6287" s="13" t="s">
        <v>88</v>
      </c>
      <c r="F6287" s="13">
        <v>1.0</v>
      </c>
    </row>
    <row r="6288">
      <c r="A6288" s="10" t="s">
        <v>1775</v>
      </c>
      <c r="B6288" s="19">
        <v>0.07313657407407408</v>
      </c>
      <c r="C6288" s="10" t="s">
        <v>69</v>
      </c>
      <c r="D6288" s="10" t="s">
        <v>67</v>
      </c>
      <c r="E6288" s="13">
        <v>24.0</v>
      </c>
      <c r="F6288" s="13">
        <v>19.0</v>
      </c>
    </row>
    <row r="6289">
      <c r="A6289" s="10" t="s">
        <v>1775</v>
      </c>
      <c r="B6289" s="19">
        <v>0.07318287037037037</v>
      </c>
      <c r="C6289" s="10" t="s">
        <v>964</v>
      </c>
      <c r="D6289" s="10" t="s">
        <v>67</v>
      </c>
      <c r="E6289" s="13">
        <v>25.0</v>
      </c>
      <c r="F6289" s="13">
        <v>17.0</v>
      </c>
    </row>
    <row r="6290">
      <c r="A6290" s="10" t="s">
        <v>1775</v>
      </c>
      <c r="B6290" s="19">
        <v>0.07378472222222222</v>
      </c>
      <c r="C6290" s="10" t="s">
        <v>74</v>
      </c>
      <c r="D6290" s="10" t="s">
        <v>80</v>
      </c>
      <c r="E6290" s="13">
        <v>15.0</v>
      </c>
      <c r="F6290" s="13">
        <v>18.0</v>
      </c>
    </row>
    <row r="6291">
      <c r="A6291" s="10" t="s">
        <v>1775</v>
      </c>
      <c r="B6291" s="19">
        <v>0.07454861111111111</v>
      </c>
      <c r="C6291" s="10" t="s">
        <v>74</v>
      </c>
      <c r="D6291" s="10" t="s">
        <v>67</v>
      </c>
      <c r="E6291" s="13">
        <v>12.0</v>
      </c>
      <c r="F6291" s="13">
        <v>12.0</v>
      </c>
    </row>
    <row r="6292">
      <c r="A6292" s="10" t="s">
        <v>1775</v>
      </c>
      <c r="B6292" s="19">
        <v>0.07510416666666667</v>
      </c>
      <c r="C6292" s="10" t="s">
        <v>964</v>
      </c>
      <c r="D6292" s="10" t="s">
        <v>83</v>
      </c>
      <c r="E6292" s="13">
        <v>6.0</v>
      </c>
      <c r="F6292" s="13">
        <v>7.0</v>
      </c>
    </row>
    <row r="6293">
      <c r="A6293" s="10" t="s">
        <v>1775</v>
      </c>
      <c r="B6293" s="19">
        <v>0.0751388888888889</v>
      </c>
      <c r="C6293" s="10" t="s">
        <v>82</v>
      </c>
      <c r="D6293" s="10" t="s">
        <v>83</v>
      </c>
      <c r="E6293" s="13">
        <v>13.0</v>
      </c>
      <c r="F6293" s="13">
        <v>4.0</v>
      </c>
    </row>
    <row r="6294">
      <c r="A6294" s="10" t="s">
        <v>1775</v>
      </c>
      <c r="B6294" s="19">
        <v>0.07574074074074075</v>
      </c>
      <c r="C6294" s="10" t="s">
        <v>70</v>
      </c>
      <c r="D6294" s="10" t="s">
        <v>83</v>
      </c>
      <c r="E6294" s="13">
        <v>23.0</v>
      </c>
      <c r="F6294" s="13">
        <v>18.0</v>
      </c>
    </row>
    <row r="6295">
      <c r="A6295" s="10" t="s">
        <v>1775</v>
      </c>
      <c r="B6295" s="19">
        <v>0.09927083333333334</v>
      </c>
      <c r="C6295" s="10" t="s">
        <v>66</v>
      </c>
      <c r="D6295" s="10" t="s">
        <v>67</v>
      </c>
      <c r="E6295" s="13">
        <v>21.0</v>
      </c>
      <c r="F6295" s="13">
        <v>20.0</v>
      </c>
    </row>
    <row r="6296">
      <c r="A6296" s="10" t="s">
        <v>1775</v>
      </c>
      <c r="B6296" s="19">
        <v>0.1025462962962963</v>
      </c>
      <c r="C6296" s="10" t="s">
        <v>74</v>
      </c>
      <c r="D6296" s="10" t="s">
        <v>73</v>
      </c>
      <c r="E6296" s="13">
        <v>29.0</v>
      </c>
      <c r="F6296" s="13">
        <v>18.0</v>
      </c>
    </row>
    <row r="6297">
      <c r="A6297" s="10" t="s">
        <v>1775</v>
      </c>
      <c r="B6297" s="19">
        <v>0.10297453703703703</v>
      </c>
      <c r="C6297" s="10" t="s">
        <v>74</v>
      </c>
      <c r="D6297" s="10" t="s">
        <v>67</v>
      </c>
      <c r="E6297" s="13">
        <v>5.0</v>
      </c>
      <c r="F6297" s="13">
        <v>5.0</v>
      </c>
    </row>
    <row r="6298">
      <c r="A6298" s="10" t="s">
        <v>1775</v>
      </c>
      <c r="B6298" s="19">
        <v>0.10318287037037037</v>
      </c>
      <c r="C6298" s="10" t="s">
        <v>70</v>
      </c>
      <c r="D6298" s="10" t="s">
        <v>71</v>
      </c>
      <c r="E6298" s="13">
        <v>18.0</v>
      </c>
      <c r="F6298" s="13">
        <v>11.0</v>
      </c>
    </row>
    <row r="6299">
      <c r="A6299" s="10" t="s">
        <v>1775</v>
      </c>
      <c r="B6299" s="19">
        <v>0.1121875</v>
      </c>
      <c r="C6299" s="10" t="s">
        <v>70</v>
      </c>
      <c r="D6299" s="10" t="s">
        <v>87</v>
      </c>
      <c r="E6299" s="13">
        <v>17.0</v>
      </c>
      <c r="F6299" s="13">
        <v>12.0</v>
      </c>
    </row>
    <row r="6300">
      <c r="A6300" s="10" t="s">
        <v>1775</v>
      </c>
      <c r="B6300" s="19">
        <v>0.1121875</v>
      </c>
      <c r="C6300" s="10" t="s">
        <v>70</v>
      </c>
      <c r="D6300" s="10" t="s">
        <v>76</v>
      </c>
      <c r="E6300" s="13">
        <v>4.0</v>
      </c>
      <c r="F6300" s="16"/>
      <c r="J6300" s="10" t="s">
        <v>1777</v>
      </c>
    </row>
    <row r="6301">
      <c r="A6301" s="10" t="s">
        <v>1775</v>
      </c>
      <c r="B6301" s="19">
        <v>0.11359953703703704</v>
      </c>
      <c r="C6301" s="10" t="s">
        <v>70</v>
      </c>
      <c r="D6301" s="10" t="s">
        <v>93</v>
      </c>
      <c r="E6301" s="13">
        <v>27.0</v>
      </c>
      <c r="F6301" s="13">
        <v>19.0</v>
      </c>
      <c r="J6301" s="10" t="s">
        <v>1778</v>
      </c>
    </row>
    <row r="6302">
      <c r="A6302" s="10" t="s">
        <v>1775</v>
      </c>
      <c r="B6302" s="19">
        <v>0.11375</v>
      </c>
      <c r="C6302" s="10" t="s">
        <v>70</v>
      </c>
      <c r="D6302" s="10" t="s">
        <v>91</v>
      </c>
      <c r="E6302" s="13">
        <v>8.0</v>
      </c>
      <c r="F6302" s="16"/>
      <c r="H6302" s="10" t="s">
        <v>1779</v>
      </c>
    </row>
    <row r="6303">
      <c r="A6303" s="10" t="s">
        <v>1775</v>
      </c>
      <c r="B6303" s="19">
        <v>0.11402777777777778</v>
      </c>
      <c r="C6303" s="10" t="s">
        <v>70</v>
      </c>
      <c r="D6303" s="10" t="s">
        <v>93</v>
      </c>
      <c r="E6303" s="13">
        <v>15.0</v>
      </c>
      <c r="F6303" s="13">
        <v>7.0</v>
      </c>
      <c r="J6303" s="10" t="s">
        <v>1778</v>
      </c>
    </row>
    <row r="6304">
      <c r="A6304" s="10" t="s">
        <v>1775</v>
      </c>
      <c r="B6304" s="19">
        <v>0.11494212962962963</v>
      </c>
      <c r="C6304" s="10" t="s">
        <v>70</v>
      </c>
      <c r="D6304" s="10" t="s">
        <v>81</v>
      </c>
      <c r="E6304" s="13">
        <v>6.0</v>
      </c>
      <c r="F6304" s="13">
        <v>3.0</v>
      </c>
      <c r="J6304" s="10" t="s">
        <v>1780</v>
      </c>
    </row>
    <row r="6305">
      <c r="A6305" s="10" t="s">
        <v>1775</v>
      </c>
      <c r="B6305" s="19">
        <v>0.11711805555555556</v>
      </c>
      <c r="C6305" s="10" t="s">
        <v>69</v>
      </c>
      <c r="D6305" s="10" t="s">
        <v>91</v>
      </c>
      <c r="E6305" s="13">
        <v>17.0</v>
      </c>
      <c r="F6305" s="16"/>
      <c r="H6305" s="10" t="s">
        <v>1781</v>
      </c>
      <c r="J6305" s="10" t="s">
        <v>239</v>
      </c>
    </row>
    <row r="6306">
      <c r="A6306" s="10" t="s">
        <v>1775</v>
      </c>
      <c r="B6306" s="19">
        <v>0.11923611111111111</v>
      </c>
      <c r="C6306" s="10" t="s">
        <v>70</v>
      </c>
      <c r="D6306" s="10" t="s">
        <v>93</v>
      </c>
      <c r="E6306" s="13" t="s">
        <v>75</v>
      </c>
      <c r="F6306" s="13" t="s">
        <v>75</v>
      </c>
      <c r="J6306" s="10" t="s">
        <v>85</v>
      </c>
    </row>
    <row r="6307">
      <c r="A6307" s="10" t="s">
        <v>1775</v>
      </c>
      <c r="B6307" s="19">
        <v>0.11923611111111111</v>
      </c>
      <c r="C6307" s="10" t="s">
        <v>70</v>
      </c>
      <c r="D6307" s="10" t="s">
        <v>93</v>
      </c>
      <c r="E6307" s="13">
        <v>16.0</v>
      </c>
      <c r="F6307" s="13">
        <v>8.0</v>
      </c>
      <c r="J6307" s="10" t="s">
        <v>1782</v>
      </c>
    </row>
    <row r="6308">
      <c r="A6308" s="10" t="s">
        <v>1775</v>
      </c>
      <c r="B6308" s="19">
        <v>0.11938657407407408</v>
      </c>
      <c r="C6308" s="10" t="s">
        <v>70</v>
      </c>
      <c r="D6308" s="10" t="s">
        <v>91</v>
      </c>
      <c r="E6308" s="13">
        <v>6.0</v>
      </c>
      <c r="F6308" s="16"/>
      <c r="H6308" s="10" t="s">
        <v>1783</v>
      </c>
    </row>
    <row r="6309">
      <c r="A6309" s="10" t="s">
        <v>1775</v>
      </c>
      <c r="B6309" s="19">
        <v>0.12013888888888889</v>
      </c>
      <c r="C6309" s="10" t="s">
        <v>70</v>
      </c>
      <c r="D6309" s="10" t="s">
        <v>93</v>
      </c>
      <c r="E6309" s="13">
        <v>25.0</v>
      </c>
      <c r="F6309" s="13">
        <v>17.0</v>
      </c>
      <c r="J6309" s="10" t="s">
        <v>1778</v>
      </c>
    </row>
    <row r="6310">
      <c r="A6310" s="10" t="s">
        <v>1775</v>
      </c>
      <c r="B6310" s="19">
        <v>0.12019675925925925</v>
      </c>
      <c r="C6310" s="10" t="s">
        <v>70</v>
      </c>
      <c r="D6310" s="10" t="s">
        <v>91</v>
      </c>
      <c r="E6310" s="13">
        <v>9.0</v>
      </c>
      <c r="F6310" s="16"/>
      <c r="H6310" s="10" t="s">
        <v>1784</v>
      </c>
    </row>
    <row r="6311">
      <c r="A6311" s="10" t="s">
        <v>1775</v>
      </c>
      <c r="B6311" s="19">
        <v>0.12078703703703704</v>
      </c>
      <c r="C6311" s="10" t="s">
        <v>70</v>
      </c>
      <c r="D6311" s="10" t="s">
        <v>93</v>
      </c>
      <c r="E6311" s="13">
        <v>19.0</v>
      </c>
      <c r="F6311" s="13">
        <v>11.0</v>
      </c>
      <c r="J6311" s="10" t="s">
        <v>1785</v>
      </c>
    </row>
    <row r="6312">
      <c r="A6312" s="10" t="s">
        <v>1775</v>
      </c>
      <c r="B6312" s="19">
        <v>0.12091435185185186</v>
      </c>
      <c r="C6312" s="10" t="s">
        <v>70</v>
      </c>
      <c r="D6312" s="10" t="s">
        <v>91</v>
      </c>
      <c r="E6312" s="13">
        <v>11.0</v>
      </c>
      <c r="F6312" s="16"/>
      <c r="H6312" s="10" t="s">
        <v>1786</v>
      </c>
    </row>
    <row r="6313">
      <c r="A6313" s="10" t="s">
        <v>1775</v>
      </c>
      <c r="B6313" s="19">
        <v>0.12136574074074075</v>
      </c>
      <c r="C6313" s="10" t="s">
        <v>69</v>
      </c>
      <c r="D6313" s="10" t="s">
        <v>81</v>
      </c>
      <c r="E6313" s="13">
        <v>5.0</v>
      </c>
      <c r="F6313" s="13">
        <v>3.0</v>
      </c>
      <c r="J6313" s="10" t="s">
        <v>1787</v>
      </c>
    </row>
    <row r="6314">
      <c r="A6314" s="10" t="s">
        <v>1775</v>
      </c>
      <c r="B6314" s="19">
        <v>0.12359953703703704</v>
      </c>
      <c r="C6314" s="10" t="s">
        <v>70</v>
      </c>
      <c r="D6314" s="10" t="s">
        <v>93</v>
      </c>
      <c r="E6314" s="13">
        <v>16.0</v>
      </c>
      <c r="F6314" s="13">
        <v>8.0</v>
      </c>
      <c r="J6314" s="10" t="s">
        <v>1778</v>
      </c>
    </row>
    <row r="6315">
      <c r="A6315" s="10" t="s">
        <v>1775</v>
      </c>
      <c r="B6315" s="19">
        <v>0.12398148148148148</v>
      </c>
      <c r="C6315" s="10" t="s">
        <v>70</v>
      </c>
      <c r="D6315" s="10" t="s">
        <v>81</v>
      </c>
      <c r="E6315" s="13">
        <v>14.0</v>
      </c>
      <c r="F6315" s="13">
        <v>11.0</v>
      </c>
      <c r="J6315" s="10" t="s">
        <v>1780</v>
      </c>
    </row>
    <row r="6316">
      <c r="A6316" s="10" t="s">
        <v>1775</v>
      </c>
      <c r="B6316" s="19">
        <v>0.12864583333333332</v>
      </c>
      <c r="C6316" s="10" t="s">
        <v>70</v>
      </c>
      <c r="D6316" s="10" t="s">
        <v>93</v>
      </c>
      <c r="E6316" s="13" t="s">
        <v>75</v>
      </c>
      <c r="F6316" s="13" t="s">
        <v>75</v>
      </c>
      <c r="J6316" s="10" t="s">
        <v>85</v>
      </c>
    </row>
    <row r="6317">
      <c r="A6317" s="10" t="s">
        <v>1775</v>
      </c>
      <c r="B6317" s="19">
        <v>0.12864583333333332</v>
      </c>
      <c r="C6317" s="10" t="s">
        <v>70</v>
      </c>
      <c r="D6317" s="10" t="s">
        <v>93</v>
      </c>
      <c r="E6317" s="13">
        <v>21.0</v>
      </c>
      <c r="F6317" s="13">
        <v>13.0</v>
      </c>
      <c r="J6317" s="10" t="s">
        <v>1778</v>
      </c>
    </row>
    <row r="6318">
      <c r="A6318" s="10" t="s">
        <v>1775</v>
      </c>
      <c r="B6318" s="19">
        <v>0.12871527777777778</v>
      </c>
      <c r="C6318" s="10" t="s">
        <v>70</v>
      </c>
      <c r="D6318" s="10" t="s">
        <v>91</v>
      </c>
      <c r="E6318" s="13">
        <v>9.0</v>
      </c>
      <c r="F6318" s="16"/>
      <c r="H6318" s="10" t="s">
        <v>1784</v>
      </c>
    </row>
    <row r="6319">
      <c r="A6319" s="10" t="s">
        <v>1775</v>
      </c>
      <c r="B6319" s="19">
        <v>0.1294675925925926</v>
      </c>
      <c r="C6319" s="10" t="s">
        <v>70</v>
      </c>
      <c r="D6319" s="10" t="s">
        <v>93</v>
      </c>
      <c r="E6319" s="13">
        <v>11.0</v>
      </c>
      <c r="F6319" s="13">
        <v>3.0</v>
      </c>
      <c r="J6319" s="10" t="s">
        <v>1778</v>
      </c>
    </row>
    <row r="6320">
      <c r="A6320" s="10" t="s">
        <v>1775</v>
      </c>
      <c r="B6320" s="19">
        <v>0.13019675925925925</v>
      </c>
      <c r="C6320" s="10" t="s">
        <v>74</v>
      </c>
      <c r="D6320" s="10" t="s">
        <v>73</v>
      </c>
      <c r="E6320" s="13">
        <v>27.0</v>
      </c>
      <c r="F6320" s="13">
        <v>16.0</v>
      </c>
    </row>
    <row r="6321">
      <c r="A6321" s="10" t="s">
        <v>1775</v>
      </c>
      <c r="B6321" s="19">
        <v>0.13041666666666665</v>
      </c>
      <c r="C6321" s="10" t="s">
        <v>964</v>
      </c>
      <c r="D6321" s="10" t="s">
        <v>67</v>
      </c>
      <c r="E6321" s="13" t="s">
        <v>75</v>
      </c>
      <c r="F6321" s="13" t="s">
        <v>75</v>
      </c>
    </row>
    <row r="6322">
      <c r="A6322" s="10" t="s">
        <v>1775</v>
      </c>
      <c r="B6322" s="19">
        <v>0.13185185185185186</v>
      </c>
      <c r="C6322" s="10" t="s">
        <v>69</v>
      </c>
      <c r="D6322" s="10" t="s">
        <v>91</v>
      </c>
      <c r="E6322" s="13">
        <v>17.0</v>
      </c>
      <c r="F6322" s="16"/>
      <c r="H6322" s="10" t="s">
        <v>1788</v>
      </c>
      <c r="J6322" s="10" t="s">
        <v>1330</v>
      </c>
    </row>
    <row r="6323">
      <c r="A6323" s="10" t="s">
        <v>1775</v>
      </c>
      <c r="B6323" s="19">
        <v>0.13230324074074074</v>
      </c>
      <c r="C6323" s="10" t="s">
        <v>69</v>
      </c>
      <c r="D6323" s="10" t="s">
        <v>91</v>
      </c>
      <c r="E6323" s="13">
        <v>13.0</v>
      </c>
      <c r="F6323" s="16"/>
      <c r="H6323" s="10" t="s">
        <v>1789</v>
      </c>
      <c r="J6323" s="10" t="s">
        <v>1330</v>
      </c>
    </row>
    <row r="6324">
      <c r="A6324" s="10" t="s">
        <v>1775</v>
      </c>
      <c r="B6324" s="19">
        <v>0.1335763888888889</v>
      </c>
      <c r="C6324" s="10" t="s">
        <v>70</v>
      </c>
      <c r="D6324" s="10" t="s">
        <v>93</v>
      </c>
      <c r="E6324" s="13" t="s">
        <v>88</v>
      </c>
      <c r="F6324" s="13">
        <v>1.0</v>
      </c>
      <c r="J6324" s="10" t="s">
        <v>85</v>
      </c>
    </row>
    <row r="6325">
      <c r="A6325" s="10" t="s">
        <v>1775</v>
      </c>
      <c r="B6325" s="19">
        <v>0.1335763888888889</v>
      </c>
      <c r="C6325" s="10" t="s">
        <v>70</v>
      </c>
      <c r="D6325" s="10" t="s">
        <v>93</v>
      </c>
      <c r="E6325" s="13">
        <v>22.0</v>
      </c>
      <c r="F6325" s="13">
        <v>14.0</v>
      </c>
      <c r="J6325" s="10" t="s">
        <v>1778</v>
      </c>
    </row>
    <row r="6326">
      <c r="A6326" s="10" t="s">
        <v>1775</v>
      </c>
      <c r="B6326" s="19">
        <v>0.1337037037037037</v>
      </c>
      <c r="C6326" s="10" t="s">
        <v>70</v>
      </c>
      <c r="D6326" s="10" t="s">
        <v>91</v>
      </c>
      <c r="E6326" s="13">
        <v>10.0</v>
      </c>
      <c r="F6326" s="16"/>
      <c r="H6326" s="10" t="s">
        <v>1790</v>
      </c>
    </row>
    <row r="6327">
      <c r="A6327" s="10" t="s">
        <v>1775</v>
      </c>
      <c r="B6327" s="19">
        <v>0.13393518518518518</v>
      </c>
      <c r="C6327" s="10" t="s">
        <v>70</v>
      </c>
      <c r="D6327" s="10" t="s">
        <v>93</v>
      </c>
      <c r="E6327" s="13">
        <v>19.0</v>
      </c>
      <c r="F6327" s="13">
        <v>11.0</v>
      </c>
      <c r="J6327" s="10" t="s">
        <v>1778</v>
      </c>
    </row>
    <row r="6328">
      <c r="A6328" s="10" t="s">
        <v>1775</v>
      </c>
      <c r="B6328" s="19">
        <v>0.13399305555555555</v>
      </c>
      <c r="C6328" s="10" t="s">
        <v>70</v>
      </c>
      <c r="D6328" s="10" t="s">
        <v>91</v>
      </c>
      <c r="E6328" s="13">
        <v>9.0</v>
      </c>
      <c r="F6328" s="16"/>
      <c r="H6328" s="10" t="s">
        <v>1784</v>
      </c>
    </row>
    <row r="6329">
      <c r="A6329" s="10" t="s">
        <v>1775</v>
      </c>
      <c r="B6329" s="19">
        <v>0.13436342592592593</v>
      </c>
      <c r="C6329" s="10" t="s">
        <v>70</v>
      </c>
      <c r="D6329" s="10" t="s">
        <v>93</v>
      </c>
      <c r="E6329" s="13">
        <v>23.0</v>
      </c>
      <c r="F6329" s="13">
        <v>15.0</v>
      </c>
      <c r="J6329" s="10" t="s">
        <v>1791</v>
      </c>
    </row>
    <row r="6330">
      <c r="A6330" s="10" t="s">
        <v>1775</v>
      </c>
      <c r="B6330" s="19">
        <v>0.13456018518518517</v>
      </c>
      <c r="C6330" s="10" t="s">
        <v>70</v>
      </c>
      <c r="D6330" s="10" t="s">
        <v>91</v>
      </c>
      <c r="E6330" s="13">
        <v>10.0</v>
      </c>
      <c r="F6330" s="16"/>
      <c r="H6330" s="10" t="s">
        <v>1790</v>
      </c>
    </row>
    <row r="6331">
      <c r="A6331" s="10" t="s">
        <v>1775</v>
      </c>
      <c r="B6331" s="19">
        <v>0.13471064814814815</v>
      </c>
      <c r="C6331" s="10" t="s">
        <v>70</v>
      </c>
      <c r="D6331" s="10" t="s">
        <v>93</v>
      </c>
      <c r="E6331" s="13">
        <v>17.0</v>
      </c>
      <c r="F6331" s="13">
        <v>9.0</v>
      </c>
      <c r="J6331" s="10" t="s">
        <v>1791</v>
      </c>
    </row>
    <row r="6332">
      <c r="A6332" s="10" t="s">
        <v>1775</v>
      </c>
      <c r="B6332" s="19">
        <v>0.13710648148148147</v>
      </c>
      <c r="C6332" s="10" t="s">
        <v>74</v>
      </c>
      <c r="D6332" s="10" t="s">
        <v>73</v>
      </c>
      <c r="E6332" s="13">
        <v>17.0</v>
      </c>
      <c r="F6332" s="13">
        <v>6.0</v>
      </c>
    </row>
    <row r="6333">
      <c r="A6333" s="10" t="s">
        <v>1775</v>
      </c>
      <c r="B6333" s="19">
        <v>0.13767361111111112</v>
      </c>
      <c r="C6333" s="10" t="s">
        <v>70</v>
      </c>
      <c r="D6333" s="10" t="s">
        <v>93</v>
      </c>
      <c r="E6333" s="13" t="s">
        <v>68</v>
      </c>
      <c r="F6333" s="13">
        <v>20.0</v>
      </c>
      <c r="J6333" s="10" t="s">
        <v>160</v>
      </c>
    </row>
    <row r="6334">
      <c r="A6334" s="10" t="s">
        <v>1775</v>
      </c>
      <c r="B6334" s="19">
        <v>0.13767361111111112</v>
      </c>
      <c r="C6334" s="10" t="s">
        <v>70</v>
      </c>
      <c r="D6334" s="10" t="s">
        <v>93</v>
      </c>
      <c r="E6334" s="13">
        <v>16.0</v>
      </c>
      <c r="F6334" s="13">
        <v>8.0</v>
      </c>
      <c r="J6334" s="10" t="s">
        <v>1778</v>
      </c>
    </row>
    <row r="6335">
      <c r="A6335" s="10" t="s">
        <v>1775</v>
      </c>
      <c r="B6335" s="19">
        <v>0.13896990740740742</v>
      </c>
      <c r="C6335" s="10" t="s">
        <v>964</v>
      </c>
      <c r="D6335" s="10" t="s">
        <v>120</v>
      </c>
      <c r="E6335" s="13">
        <v>9.0</v>
      </c>
      <c r="F6335" s="16"/>
      <c r="H6335" s="10" t="s">
        <v>1792</v>
      </c>
      <c r="J6335" s="10" t="s">
        <v>1793</v>
      </c>
    </row>
    <row r="6336">
      <c r="A6336" s="10" t="s">
        <v>1775</v>
      </c>
      <c r="B6336" s="19">
        <v>0.13896990740740742</v>
      </c>
      <c r="C6336" s="10" t="s">
        <v>964</v>
      </c>
      <c r="D6336" s="10" t="s">
        <v>120</v>
      </c>
      <c r="E6336" s="13">
        <v>9.0</v>
      </c>
      <c r="F6336" s="16"/>
      <c r="H6336" s="10" t="s">
        <v>1794</v>
      </c>
      <c r="J6336" s="10" t="s">
        <v>1795</v>
      </c>
    </row>
    <row r="6337">
      <c r="A6337" s="10" t="s">
        <v>1775</v>
      </c>
      <c r="B6337" s="19">
        <v>0.13909722222222223</v>
      </c>
      <c r="C6337" s="10" t="s">
        <v>74</v>
      </c>
      <c r="D6337" s="10" t="s">
        <v>73</v>
      </c>
      <c r="E6337" s="13">
        <v>23.0</v>
      </c>
      <c r="F6337" s="13">
        <v>12.0</v>
      </c>
    </row>
    <row r="6338">
      <c r="A6338" s="10" t="s">
        <v>1775</v>
      </c>
      <c r="B6338" s="19">
        <v>0.14261574074074074</v>
      </c>
      <c r="C6338" s="10" t="s">
        <v>69</v>
      </c>
      <c r="D6338" s="10" t="s">
        <v>120</v>
      </c>
      <c r="E6338" s="13">
        <v>14.0</v>
      </c>
      <c r="F6338" s="16"/>
      <c r="H6338" s="10" t="s">
        <v>1796</v>
      </c>
      <c r="J6338" s="10" t="s">
        <v>1797</v>
      </c>
    </row>
    <row r="6339">
      <c r="A6339" s="10" t="s">
        <v>1775</v>
      </c>
      <c r="B6339" s="19">
        <v>0.1426388888888889</v>
      </c>
      <c r="C6339" s="10" t="s">
        <v>69</v>
      </c>
      <c r="D6339" s="10" t="s">
        <v>120</v>
      </c>
      <c r="E6339" s="13">
        <v>15.0</v>
      </c>
      <c r="F6339" s="16"/>
      <c r="H6339" s="10" t="s">
        <v>1798</v>
      </c>
      <c r="J6339" s="10" t="s">
        <v>1797</v>
      </c>
    </row>
    <row r="6340">
      <c r="A6340" s="10" t="s">
        <v>1775</v>
      </c>
      <c r="B6340" s="19">
        <v>0.14315972222222223</v>
      </c>
      <c r="C6340" s="10" t="s">
        <v>66</v>
      </c>
      <c r="D6340" s="10" t="s">
        <v>67</v>
      </c>
      <c r="E6340" s="13">
        <v>8.0</v>
      </c>
      <c r="F6340" s="13">
        <v>7.0</v>
      </c>
    </row>
    <row r="6341">
      <c r="A6341" s="10" t="s">
        <v>1775</v>
      </c>
      <c r="B6341" s="19">
        <v>0.14583333333333334</v>
      </c>
      <c r="C6341" s="10" t="s">
        <v>70</v>
      </c>
      <c r="D6341" s="10" t="s">
        <v>67</v>
      </c>
      <c r="E6341" s="13">
        <v>22.0</v>
      </c>
      <c r="F6341" s="13">
        <v>19.0</v>
      </c>
    </row>
    <row r="6342">
      <c r="A6342" s="10" t="s">
        <v>1799</v>
      </c>
      <c r="B6342" s="19">
        <v>0.017465277777777777</v>
      </c>
      <c r="C6342" s="10" t="s">
        <v>66</v>
      </c>
      <c r="D6342" s="10" t="s">
        <v>67</v>
      </c>
      <c r="E6342" s="13">
        <v>15.0</v>
      </c>
      <c r="F6342" s="13">
        <v>14.0</v>
      </c>
    </row>
    <row r="6343">
      <c r="A6343" s="10" t="s">
        <v>1799</v>
      </c>
      <c r="B6343" s="19">
        <v>0.017592592592592594</v>
      </c>
      <c r="C6343" s="10" t="s">
        <v>964</v>
      </c>
      <c r="D6343" s="10" t="s">
        <v>67</v>
      </c>
      <c r="E6343" s="13">
        <v>14.0</v>
      </c>
      <c r="F6343" s="13">
        <v>6.0</v>
      </c>
    </row>
    <row r="6344">
      <c r="A6344" s="10" t="s">
        <v>1799</v>
      </c>
      <c r="B6344" s="19">
        <v>0.017951388888888888</v>
      </c>
      <c r="C6344" s="10" t="s">
        <v>69</v>
      </c>
      <c r="D6344" s="10" t="s">
        <v>120</v>
      </c>
      <c r="E6344" s="13">
        <v>10.0</v>
      </c>
      <c r="F6344" s="16"/>
      <c r="J6344" s="10" t="s">
        <v>1800</v>
      </c>
    </row>
    <row r="6345">
      <c r="A6345" s="10" t="s">
        <v>1799</v>
      </c>
      <c r="B6345" s="19">
        <v>0.017997685185185186</v>
      </c>
      <c r="C6345" s="10" t="s">
        <v>69</v>
      </c>
      <c r="D6345" s="10" t="s">
        <v>120</v>
      </c>
      <c r="E6345" s="13">
        <v>13.0</v>
      </c>
      <c r="F6345" s="16"/>
      <c r="J6345" s="10" t="s">
        <v>1801</v>
      </c>
    </row>
    <row r="6346">
      <c r="A6346" s="10" t="s">
        <v>1799</v>
      </c>
      <c r="B6346" s="19">
        <v>0.03543981481481481</v>
      </c>
      <c r="C6346" s="10" t="s">
        <v>74</v>
      </c>
      <c r="D6346" s="10" t="s">
        <v>83</v>
      </c>
      <c r="E6346" s="13">
        <v>24.0</v>
      </c>
      <c r="F6346" s="13">
        <v>15.0</v>
      </c>
    </row>
    <row r="6347">
      <c r="A6347" s="10" t="s">
        <v>1799</v>
      </c>
      <c r="B6347" s="19">
        <v>0.0408912037037037</v>
      </c>
      <c r="C6347" s="10" t="s">
        <v>82</v>
      </c>
      <c r="D6347" s="10" t="s">
        <v>131</v>
      </c>
      <c r="E6347" s="13">
        <v>9.0</v>
      </c>
      <c r="F6347" s="13">
        <v>3.0</v>
      </c>
    </row>
    <row r="6348">
      <c r="A6348" s="10" t="s">
        <v>1799</v>
      </c>
      <c r="B6348" s="19">
        <v>0.04105324074074074</v>
      </c>
      <c r="C6348" s="10" t="s">
        <v>82</v>
      </c>
      <c r="D6348" s="10" t="s">
        <v>80</v>
      </c>
      <c r="E6348" s="13">
        <v>18.0</v>
      </c>
      <c r="F6348" s="13">
        <v>14.0</v>
      </c>
    </row>
    <row r="6349">
      <c r="A6349" s="10" t="s">
        <v>1799</v>
      </c>
      <c r="B6349" s="19">
        <v>0.04310185185185185</v>
      </c>
      <c r="C6349" s="10" t="s">
        <v>82</v>
      </c>
      <c r="D6349" s="10" t="s">
        <v>209</v>
      </c>
      <c r="E6349" s="13">
        <v>11.0</v>
      </c>
      <c r="F6349" s="13">
        <v>10.0</v>
      </c>
    </row>
    <row r="6350">
      <c r="A6350" s="10" t="s">
        <v>1799</v>
      </c>
      <c r="B6350" s="19">
        <v>0.04357638888888889</v>
      </c>
      <c r="C6350" s="10" t="s">
        <v>66</v>
      </c>
      <c r="D6350" s="10" t="s">
        <v>80</v>
      </c>
      <c r="E6350" s="13">
        <v>18.0</v>
      </c>
      <c r="F6350" s="13">
        <v>10.0</v>
      </c>
    </row>
    <row r="6351">
      <c r="A6351" s="10" t="s">
        <v>1799</v>
      </c>
      <c r="B6351" s="19">
        <v>0.04724537037037037</v>
      </c>
      <c r="C6351" s="10" t="s">
        <v>66</v>
      </c>
      <c r="D6351" s="10" t="s">
        <v>67</v>
      </c>
      <c r="E6351" s="13">
        <v>18.0</v>
      </c>
      <c r="F6351" s="13">
        <v>17.0</v>
      </c>
    </row>
    <row r="6352">
      <c r="A6352" s="10" t="s">
        <v>1799</v>
      </c>
      <c r="B6352" s="19">
        <v>0.04769675925925926</v>
      </c>
      <c r="C6352" s="10" t="s">
        <v>70</v>
      </c>
      <c r="D6352" s="10" t="s">
        <v>83</v>
      </c>
      <c r="E6352" s="13">
        <v>8.0</v>
      </c>
      <c r="F6352" s="13">
        <v>3.0</v>
      </c>
    </row>
    <row r="6353">
      <c r="A6353" s="10" t="s">
        <v>1799</v>
      </c>
      <c r="B6353" s="19">
        <v>0.050138888888888886</v>
      </c>
      <c r="C6353" s="10" t="s">
        <v>964</v>
      </c>
      <c r="D6353" s="10" t="s">
        <v>130</v>
      </c>
      <c r="E6353" s="13">
        <v>1.0</v>
      </c>
      <c r="F6353" s="13">
        <v>2.0</v>
      </c>
    </row>
    <row r="6354">
      <c r="A6354" s="10" t="s">
        <v>1799</v>
      </c>
      <c r="B6354" s="19">
        <v>0.05085648148148148</v>
      </c>
      <c r="C6354" s="10" t="s">
        <v>157</v>
      </c>
      <c r="D6354" s="10" t="s">
        <v>67</v>
      </c>
      <c r="E6354" s="13">
        <v>8.0</v>
      </c>
      <c r="F6354" s="13">
        <v>5.0</v>
      </c>
    </row>
    <row r="6355">
      <c r="A6355" s="10" t="s">
        <v>1799</v>
      </c>
      <c r="B6355" s="19">
        <v>0.05168981481481481</v>
      </c>
      <c r="C6355" s="10" t="s">
        <v>66</v>
      </c>
      <c r="D6355" s="10" t="s">
        <v>67</v>
      </c>
      <c r="E6355" s="13">
        <v>12.0</v>
      </c>
      <c r="F6355" s="13">
        <v>11.0</v>
      </c>
    </row>
    <row r="6356">
      <c r="A6356" s="10" t="s">
        <v>1799</v>
      </c>
      <c r="B6356" s="19">
        <v>0.052766203703703704</v>
      </c>
      <c r="C6356" s="10" t="s">
        <v>66</v>
      </c>
      <c r="D6356" s="10" t="s">
        <v>210</v>
      </c>
      <c r="E6356" s="13">
        <v>20.0</v>
      </c>
      <c r="F6356" s="13">
        <v>12.0</v>
      </c>
    </row>
    <row r="6357">
      <c r="A6357" s="10" t="s">
        <v>1799</v>
      </c>
      <c r="B6357" s="19">
        <v>0.055266203703703706</v>
      </c>
      <c r="C6357" s="10" t="s">
        <v>82</v>
      </c>
      <c r="D6357" s="10" t="s">
        <v>125</v>
      </c>
      <c r="E6357" s="13">
        <v>4.0</v>
      </c>
      <c r="F6357" s="13">
        <v>2.0</v>
      </c>
    </row>
    <row r="6358">
      <c r="A6358" s="10" t="s">
        <v>1799</v>
      </c>
      <c r="B6358" s="19">
        <v>0.05528935185185185</v>
      </c>
      <c r="C6358" s="10" t="s">
        <v>964</v>
      </c>
      <c r="D6358" s="10" t="s">
        <v>125</v>
      </c>
      <c r="E6358" s="13">
        <v>10.0</v>
      </c>
      <c r="F6358" s="13">
        <v>9.0</v>
      </c>
    </row>
    <row r="6359">
      <c r="A6359" s="10" t="s">
        <v>1799</v>
      </c>
      <c r="B6359" s="19">
        <v>0.05530092592592593</v>
      </c>
      <c r="C6359" s="10" t="s">
        <v>69</v>
      </c>
      <c r="D6359" s="10" t="s">
        <v>125</v>
      </c>
      <c r="E6359" s="13">
        <v>11.0</v>
      </c>
      <c r="F6359" s="13">
        <v>7.0</v>
      </c>
    </row>
    <row r="6360">
      <c r="A6360" s="10" t="s">
        <v>1799</v>
      </c>
      <c r="B6360" s="19">
        <v>0.055324074074074074</v>
      </c>
      <c r="C6360" s="10" t="s">
        <v>70</v>
      </c>
      <c r="D6360" s="10" t="s">
        <v>125</v>
      </c>
      <c r="E6360" s="13">
        <v>22.0</v>
      </c>
      <c r="F6360" s="13">
        <v>14.0</v>
      </c>
    </row>
    <row r="6361">
      <c r="A6361" s="10" t="s">
        <v>1799</v>
      </c>
      <c r="B6361" s="19">
        <v>0.05534722222222222</v>
      </c>
      <c r="C6361" s="10" t="s">
        <v>74</v>
      </c>
      <c r="D6361" s="10" t="s">
        <v>125</v>
      </c>
      <c r="E6361" s="13">
        <v>26.0</v>
      </c>
      <c r="F6361" s="13">
        <v>15.0</v>
      </c>
    </row>
    <row r="6362">
      <c r="A6362" s="10" t="s">
        <v>1799</v>
      </c>
      <c r="B6362" s="19">
        <v>0.05696759259259259</v>
      </c>
      <c r="C6362" s="10" t="s">
        <v>66</v>
      </c>
      <c r="D6362" s="10" t="s">
        <v>67</v>
      </c>
      <c r="E6362" s="13">
        <v>13.0</v>
      </c>
      <c r="F6362" s="13">
        <v>12.0</v>
      </c>
    </row>
    <row r="6363">
      <c r="A6363" s="10" t="s">
        <v>1799</v>
      </c>
      <c r="B6363" s="19">
        <v>0.060821759259259256</v>
      </c>
      <c r="C6363" s="10" t="s">
        <v>70</v>
      </c>
      <c r="D6363" s="10" t="s">
        <v>83</v>
      </c>
      <c r="E6363" s="13">
        <v>20.0</v>
      </c>
      <c r="F6363" s="13">
        <v>19.0</v>
      </c>
    </row>
    <row r="6364">
      <c r="A6364" s="10" t="s">
        <v>1799</v>
      </c>
      <c r="B6364" s="19">
        <v>0.06086805555555556</v>
      </c>
      <c r="C6364" s="10" t="s">
        <v>964</v>
      </c>
      <c r="D6364" s="10" t="s">
        <v>67</v>
      </c>
      <c r="E6364" s="13">
        <v>27.0</v>
      </c>
      <c r="F6364" s="13">
        <v>19.0</v>
      </c>
    </row>
    <row r="6365">
      <c r="A6365" s="10" t="s">
        <v>1799</v>
      </c>
      <c r="B6365" s="19">
        <v>0.06194444444444445</v>
      </c>
      <c r="C6365" s="10" t="s">
        <v>69</v>
      </c>
      <c r="D6365" s="10" t="s">
        <v>67</v>
      </c>
      <c r="E6365" s="13">
        <v>22.0</v>
      </c>
      <c r="F6365" s="13">
        <v>17.0</v>
      </c>
    </row>
    <row r="6366">
      <c r="A6366" s="10" t="s">
        <v>1799</v>
      </c>
      <c r="B6366" s="19">
        <v>0.06258101851851852</v>
      </c>
      <c r="C6366" s="10" t="s">
        <v>74</v>
      </c>
      <c r="D6366" s="10" t="s">
        <v>83</v>
      </c>
      <c r="E6366" s="13">
        <v>15.0</v>
      </c>
      <c r="F6366" s="13">
        <v>6.0</v>
      </c>
      <c r="J6366" s="10" t="s">
        <v>1802</v>
      </c>
    </row>
    <row r="6367">
      <c r="A6367" s="10" t="s">
        <v>1799</v>
      </c>
      <c r="B6367" s="19">
        <v>0.06421296296296296</v>
      </c>
      <c r="C6367" s="10" t="s">
        <v>70</v>
      </c>
      <c r="D6367" s="10" t="s">
        <v>127</v>
      </c>
      <c r="E6367" s="13">
        <v>8.0</v>
      </c>
      <c r="F6367" s="13">
        <v>7.0</v>
      </c>
    </row>
    <row r="6368">
      <c r="A6368" s="10" t="s">
        <v>1799</v>
      </c>
      <c r="B6368" s="19">
        <v>0.06579861111111111</v>
      </c>
      <c r="C6368" s="10" t="s">
        <v>69</v>
      </c>
      <c r="D6368" s="10" t="s">
        <v>80</v>
      </c>
      <c r="E6368" s="13">
        <v>14.0</v>
      </c>
      <c r="F6368" s="13">
        <v>10.0</v>
      </c>
    </row>
    <row r="6369">
      <c r="A6369" s="10" t="s">
        <v>1799</v>
      </c>
      <c r="B6369" s="19">
        <v>0.06664351851851852</v>
      </c>
      <c r="C6369" s="10" t="s">
        <v>70</v>
      </c>
      <c r="D6369" s="10" t="s">
        <v>80</v>
      </c>
      <c r="E6369" s="13">
        <v>22.0</v>
      </c>
      <c r="F6369" s="13">
        <v>18.0</v>
      </c>
    </row>
    <row r="6370">
      <c r="A6370" s="10" t="s">
        <v>1799</v>
      </c>
      <c r="B6370" s="19">
        <v>0.06813657407407407</v>
      </c>
      <c r="C6370" s="10" t="s">
        <v>66</v>
      </c>
      <c r="D6370" s="10" t="s">
        <v>79</v>
      </c>
      <c r="E6370" s="13">
        <v>22.0</v>
      </c>
      <c r="F6370" s="13">
        <v>19.0</v>
      </c>
    </row>
    <row r="6371">
      <c r="A6371" s="10" t="s">
        <v>1799</v>
      </c>
      <c r="B6371" s="19">
        <v>0.06886574074074074</v>
      </c>
      <c r="C6371" s="10" t="s">
        <v>66</v>
      </c>
      <c r="D6371" s="10" t="s">
        <v>83</v>
      </c>
      <c r="E6371" s="13">
        <v>23.0</v>
      </c>
      <c r="F6371" s="13">
        <v>18.0</v>
      </c>
    </row>
    <row r="6372">
      <c r="A6372" s="10" t="s">
        <v>1799</v>
      </c>
      <c r="B6372" s="19">
        <v>0.07200231481481481</v>
      </c>
      <c r="C6372" s="10" t="s">
        <v>70</v>
      </c>
      <c r="D6372" s="10" t="s">
        <v>155</v>
      </c>
      <c r="E6372" s="13">
        <v>44.0</v>
      </c>
      <c r="F6372" s="16"/>
      <c r="J6372" s="10" t="s">
        <v>1627</v>
      </c>
    </row>
    <row r="6373">
      <c r="A6373" s="10" t="s">
        <v>1799</v>
      </c>
      <c r="B6373" s="19">
        <v>0.07739583333333333</v>
      </c>
      <c r="C6373" s="10" t="s">
        <v>70</v>
      </c>
      <c r="D6373" s="10" t="s">
        <v>93</v>
      </c>
      <c r="E6373" s="13">
        <v>12.0</v>
      </c>
      <c r="F6373" s="13">
        <v>4.0</v>
      </c>
      <c r="J6373" s="10" t="s">
        <v>99</v>
      </c>
    </row>
    <row r="6374">
      <c r="A6374" s="10" t="s">
        <v>1799</v>
      </c>
      <c r="B6374" s="19">
        <v>0.07740740740740741</v>
      </c>
      <c r="C6374" s="10" t="s">
        <v>70</v>
      </c>
      <c r="D6374" s="10" t="s">
        <v>93</v>
      </c>
      <c r="E6374" s="13">
        <v>27.0</v>
      </c>
      <c r="F6374" s="13">
        <v>19.0</v>
      </c>
      <c r="J6374" s="10" t="s">
        <v>99</v>
      </c>
    </row>
    <row r="6375">
      <c r="A6375" s="10" t="s">
        <v>1799</v>
      </c>
      <c r="B6375" s="19">
        <v>0.07770833333333334</v>
      </c>
      <c r="C6375" s="10" t="s">
        <v>70</v>
      </c>
      <c r="D6375" s="10" t="s">
        <v>91</v>
      </c>
      <c r="E6375" s="16"/>
      <c r="F6375" s="16"/>
      <c r="H6375" s="10" t="s">
        <v>1803</v>
      </c>
    </row>
    <row r="6376">
      <c r="A6376" s="10" t="s">
        <v>1799</v>
      </c>
      <c r="B6376" s="19">
        <v>0.07793981481481481</v>
      </c>
      <c r="C6376" s="10" t="s">
        <v>70</v>
      </c>
      <c r="D6376" s="10" t="s">
        <v>93</v>
      </c>
      <c r="E6376" s="13">
        <v>18.0</v>
      </c>
      <c r="F6376" s="13">
        <v>10.0</v>
      </c>
      <c r="J6376" s="10" t="s">
        <v>99</v>
      </c>
    </row>
    <row r="6377">
      <c r="A6377" s="10" t="s">
        <v>1799</v>
      </c>
      <c r="B6377" s="19">
        <v>0.07797453703703704</v>
      </c>
      <c r="C6377" s="10" t="s">
        <v>70</v>
      </c>
      <c r="D6377" s="10" t="s">
        <v>93</v>
      </c>
      <c r="E6377" s="13">
        <v>17.0</v>
      </c>
      <c r="F6377" s="13">
        <v>9.0</v>
      </c>
      <c r="J6377" s="10" t="s">
        <v>99</v>
      </c>
    </row>
    <row r="6378">
      <c r="A6378" s="10" t="s">
        <v>1799</v>
      </c>
      <c r="B6378" s="19">
        <v>0.08493055555555555</v>
      </c>
      <c r="C6378" s="10" t="s">
        <v>70</v>
      </c>
      <c r="D6378" s="10" t="s">
        <v>154</v>
      </c>
      <c r="E6378" s="13">
        <v>19.0</v>
      </c>
      <c r="F6378" s="13">
        <v>16.0</v>
      </c>
    </row>
    <row r="6379">
      <c r="A6379" s="10" t="s">
        <v>1799</v>
      </c>
      <c r="B6379" s="19">
        <v>0.0853587962962963</v>
      </c>
      <c r="C6379" s="10" t="s">
        <v>70</v>
      </c>
      <c r="D6379" s="10" t="s">
        <v>125</v>
      </c>
      <c r="E6379" s="13">
        <v>13.0</v>
      </c>
      <c r="F6379" s="13">
        <v>10.0</v>
      </c>
    </row>
    <row r="6380">
      <c r="A6380" s="10" t="s">
        <v>1799</v>
      </c>
      <c r="B6380" s="19">
        <v>0.08559027777777778</v>
      </c>
      <c r="C6380" s="10" t="s">
        <v>70</v>
      </c>
      <c r="D6380" s="10" t="s">
        <v>155</v>
      </c>
      <c r="E6380" s="13" t="s">
        <v>75</v>
      </c>
      <c r="F6380" s="13" t="s">
        <v>75</v>
      </c>
      <c r="J6380" s="10" t="s">
        <v>1804</v>
      </c>
    </row>
    <row r="6381">
      <c r="A6381" s="10" t="s">
        <v>1799</v>
      </c>
      <c r="B6381" s="19">
        <v>0.1046875</v>
      </c>
      <c r="C6381" s="10" t="s">
        <v>66</v>
      </c>
      <c r="D6381" s="10" t="s">
        <v>125</v>
      </c>
      <c r="E6381" s="13">
        <v>25.0</v>
      </c>
      <c r="F6381" s="13">
        <v>15.0</v>
      </c>
      <c r="J6381" s="10" t="s">
        <v>966</v>
      </c>
    </row>
    <row r="6382">
      <c r="A6382" s="10" t="s">
        <v>1799</v>
      </c>
      <c r="B6382" s="19">
        <v>0.1046875</v>
      </c>
      <c r="C6382" s="10" t="s">
        <v>84</v>
      </c>
      <c r="D6382" s="10" t="s">
        <v>125</v>
      </c>
      <c r="E6382" s="13">
        <v>26.0</v>
      </c>
      <c r="F6382" s="13">
        <v>14.0</v>
      </c>
      <c r="J6382" s="10" t="s">
        <v>966</v>
      </c>
    </row>
    <row r="6383">
      <c r="A6383" s="10" t="s">
        <v>1799</v>
      </c>
      <c r="B6383" s="19">
        <v>0.1047337962962963</v>
      </c>
      <c r="C6383" s="10" t="s">
        <v>70</v>
      </c>
      <c r="D6383" s="10" t="s">
        <v>125</v>
      </c>
      <c r="E6383" s="13">
        <v>27.0</v>
      </c>
      <c r="F6383" s="13">
        <v>9.0</v>
      </c>
      <c r="J6383" s="10" t="s">
        <v>966</v>
      </c>
    </row>
    <row r="6384">
      <c r="A6384" s="10" t="s">
        <v>1799</v>
      </c>
      <c r="B6384" s="19">
        <v>0.10474537037037036</v>
      </c>
      <c r="C6384" s="10" t="s">
        <v>82</v>
      </c>
      <c r="D6384" s="10" t="s">
        <v>125</v>
      </c>
      <c r="E6384" s="13">
        <v>23.0</v>
      </c>
      <c r="F6384" s="13">
        <v>11.0</v>
      </c>
      <c r="J6384" s="10" t="s">
        <v>966</v>
      </c>
    </row>
    <row r="6385">
      <c r="A6385" s="10" t="s">
        <v>1799</v>
      </c>
      <c r="B6385" s="19">
        <v>0.10484953703703703</v>
      </c>
      <c r="C6385" s="10" t="s">
        <v>74</v>
      </c>
      <c r="D6385" s="10" t="s">
        <v>125</v>
      </c>
      <c r="E6385" s="13" t="s">
        <v>75</v>
      </c>
      <c r="F6385" s="13" t="s">
        <v>75</v>
      </c>
      <c r="J6385" s="10" t="s">
        <v>85</v>
      </c>
    </row>
    <row r="6386">
      <c r="A6386" s="10" t="s">
        <v>1799</v>
      </c>
      <c r="B6386" s="19">
        <v>0.1047337962962963</v>
      </c>
      <c r="C6386" s="10" t="s">
        <v>74</v>
      </c>
      <c r="D6386" s="10" t="s">
        <v>125</v>
      </c>
      <c r="E6386" s="13">
        <v>34.0</v>
      </c>
      <c r="F6386" s="13">
        <v>13.0</v>
      </c>
      <c r="J6386" s="10" t="s">
        <v>1276</v>
      </c>
    </row>
    <row r="6387">
      <c r="A6387" s="10" t="s">
        <v>1799</v>
      </c>
      <c r="B6387" s="19">
        <v>0.10489583333333333</v>
      </c>
      <c r="C6387" s="10" t="s">
        <v>69</v>
      </c>
      <c r="D6387" s="10" t="s">
        <v>125</v>
      </c>
      <c r="E6387" s="13">
        <v>21.0</v>
      </c>
      <c r="F6387" s="13">
        <v>7.0</v>
      </c>
      <c r="J6387" s="10" t="s">
        <v>966</v>
      </c>
    </row>
    <row r="6388">
      <c r="A6388" s="10" t="s">
        <v>1799</v>
      </c>
      <c r="B6388" s="19">
        <v>0.10490740740740741</v>
      </c>
      <c r="C6388" s="10" t="s">
        <v>964</v>
      </c>
      <c r="D6388" s="10" t="s">
        <v>125</v>
      </c>
      <c r="E6388" s="13">
        <v>26.0</v>
      </c>
      <c r="F6388" s="13">
        <v>15.0</v>
      </c>
      <c r="J6388" s="10" t="s">
        <v>966</v>
      </c>
    </row>
    <row r="6389">
      <c r="A6389" s="10" t="s">
        <v>1799</v>
      </c>
      <c r="B6389" s="19">
        <v>0.10550925925925926</v>
      </c>
      <c r="C6389" s="10" t="s">
        <v>66</v>
      </c>
      <c r="D6389" s="10" t="s">
        <v>67</v>
      </c>
      <c r="E6389" s="13">
        <v>5.0</v>
      </c>
      <c r="F6389" s="13">
        <v>4.0</v>
      </c>
    </row>
    <row r="6390">
      <c r="A6390" s="10" t="s">
        <v>1799</v>
      </c>
      <c r="B6390" s="19">
        <v>0.10958333333333334</v>
      </c>
      <c r="C6390" s="10" t="s">
        <v>84</v>
      </c>
      <c r="D6390" s="10" t="s">
        <v>209</v>
      </c>
      <c r="E6390" s="13">
        <v>23.0</v>
      </c>
      <c r="F6390" s="13">
        <v>19.0</v>
      </c>
    </row>
    <row r="6391">
      <c r="A6391" s="10" t="s">
        <v>1799</v>
      </c>
      <c r="B6391" s="19">
        <v>0.11180555555555556</v>
      </c>
      <c r="C6391" s="10" t="s">
        <v>74</v>
      </c>
      <c r="D6391" s="10" t="s">
        <v>67</v>
      </c>
      <c r="E6391" s="13" t="s">
        <v>68</v>
      </c>
      <c r="F6391" s="13">
        <v>20.0</v>
      </c>
    </row>
    <row r="6392">
      <c r="A6392" s="10" t="s">
        <v>1799</v>
      </c>
      <c r="B6392" s="19">
        <v>0.11383101851851851</v>
      </c>
      <c r="C6392" s="10" t="s">
        <v>74</v>
      </c>
      <c r="D6392" s="10" t="s">
        <v>87</v>
      </c>
      <c r="E6392" s="13">
        <v>20.0</v>
      </c>
      <c r="F6392" s="13">
        <v>15.0</v>
      </c>
    </row>
    <row r="6393">
      <c r="A6393" s="10" t="s">
        <v>1799</v>
      </c>
      <c r="B6393" s="19">
        <v>0.11390046296296297</v>
      </c>
      <c r="C6393" s="10" t="s">
        <v>69</v>
      </c>
      <c r="D6393" s="10" t="s">
        <v>87</v>
      </c>
      <c r="E6393" s="13">
        <v>19.0</v>
      </c>
      <c r="F6393" s="13">
        <v>15.0</v>
      </c>
    </row>
    <row r="6394">
      <c r="A6394" s="10" t="s">
        <v>1799</v>
      </c>
      <c r="B6394" s="19">
        <v>0.11390046296296297</v>
      </c>
      <c r="C6394" s="10" t="s">
        <v>964</v>
      </c>
      <c r="D6394" s="10" t="s">
        <v>87</v>
      </c>
      <c r="E6394" s="13">
        <v>17.0</v>
      </c>
      <c r="F6394" s="13">
        <v>16.0</v>
      </c>
    </row>
    <row r="6395">
      <c r="A6395" s="10" t="s">
        <v>1799</v>
      </c>
      <c r="B6395" s="19">
        <v>0.11392361111111111</v>
      </c>
      <c r="C6395" s="10" t="s">
        <v>70</v>
      </c>
      <c r="D6395" s="10" t="s">
        <v>87</v>
      </c>
      <c r="E6395" s="13">
        <v>18.0</v>
      </c>
      <c r="F6395" s="13">
        <v>13.0</v>
      </c>
    </row>
    <row r="6396">
      <c r="A6396" s="10" t="s">
        <v>1799</v>
      </c>
      <c r="B6396" s="19">
        <v>0.11394675925925926</v>
      </c>
      <c r="C6396" s="10" t="s">
        <v>82</v>
      </c>
      <c r="D6396" s="10" t="s">
        <v>87</v>
      </c>
      <c r="E6396" s="13">
        <v>16.0</v>
      </c>
      <c r="F6396" s="13">
        <v>15.0</v>
      </c>
    </row>
    <row r="6397">
      <c r="A6397" s="10" t="s">
        <v>1799</v>
      </c>
      <c r="B6397" s="19">
        <v>0.11421296296296296</v>
      </c>
      <c r="C6397" s="10" t="s">
        <v>84</v>
      </c>
      <c r="D6397" s="10" t="s">
        <v>87</v>
      </c>
      <c r="E6397" s="13">
        <v>14.0</v>
      </c>
      <c r="F6397" s="13">
        <v>12.0</v>
      </c>
    </row>
    <row r="6398">
      <c r="A6398" s="10" t="s">
        <v>1799</v>
      </c>
      <c r="B6398" s="19">
        <v>0.1142824074074074</v>
      </c>
      <c r="C6398" s="10" t="s">
        <v>66</v>
      </c>
      <c r="D6398" s="10" t="s">
        <v>87</v>
      </c>
      <c r="E6398" s="13">
        <v>4.0</v>
      </c>
      <c r="F6398" s="13">
        <v>4.0</v>
      </c>
    </row>
    <row r="6399">
      <c r="A6399" s="10" t="s">
        <v>1799</v>
      </c>
      <c r="B6399" s="19">
        <v>0.11511574074074074</v>
      </c>
      <c r="C6399" s="10" t="s">
        <v>74</v>
      </c>
      <c r="D6399" s="10" t="s">
        <v>125</v>
      </c>
      <c r="E6399" s="13" t="s">
        <v>68</v>
      </c>
      <c r="F6399" s="13">
        <v>20.0</v>
      </c>
    </row>
    <row r="6400">
      <c r="A6400" s="10" t="s">
        <v>1799</v>
      </c>
      <c r="B6400" s="19">
        <v>0.11768518518518518</v>
      </c>
      <c r="C6400" s="10" t="s">
        <v>69</v>
      </c>
      <c r="D6400" s="10" t="s">
        <v>89</v>
      </c>
      <c r="E6400" s="13">
        <v>12.0</v>
      </c>
      <c r="F6400" s="13">
        <v>4.0</v>
      </c>
      <c r="J6400" s="10" t="s">
        <v>1805</v>
      </c>
    </row>
    <row r="6401">
      <c r="A6401" s="10" t="s">
        <v>1799</v>
      </c>
      <c r="B6401" s="19">
        <v>0.11813657407407407</v>
      </c>
      <c r="C6401" s="10" t="s">
        <v>70</v>
      </c>
      <c r="D6401" s="10" t="s">
        <v>67</v>
      </c>
      <c r="E6401" s="13">
        <v>22.0</v>
      </c>
      <c r="F6401" s="13">
        <v>19.0</v>
      </c>
    </row>
    <row r="6402">
      <c r="A6402" s="10" t="s">
        <v>1799</v>
      </c>
      <c r="B6402" s="19">
        <v>0.12043981481481482</v>
      </c>
      <c r="C6402" s="10" t="s">
        <v>82</v>
      </c>
      <c r="D6402" s="10" t="s">
        <v>166</v>
      </c>
      <c r="E6402" s="13" t="s">
        <v>75</v>
      </c>
      <c r="F6402" s="13" t="s">
        <v>75</v>
      </c>
      <c r="J6402" s="10" t="s">
        <v>85</v>
      </c>
    </row>
    <row r="6403">
      <c r="A6403" s="10" t="s">
        <v>1799</v>
      </c>
      <c r="B6403" s="19">
        <v>0.12043981481481482</v>
      </c>
      <c r="C6403" s="10" t="s">
        <v>82</v>
      </c>
      <c r="D6403" s="10" t="s">
        <v>166</v>
      </c>
      <c r="E6403" s="13">
        <v>26.0</v>
      </c>
      <c r="F6403" s="13">
        <v>19.0</v>
      </c>
      <c r="J6403" s="10" t="s">
        <v>1806</v>
      </c>
    </row>
    <row r="6404">
      <c r="A6404" s="10" t="s">
        <v>1799</v>
      </c>
      <c r="B6404" s="19">
        <v>0.12236111111111111</v>
      </c>
      <c r="C6404" s="10" t="s">
        <v>84</v>
      </c>
      <c r="D6404" s="10" t="s">
        <v>166</v>
      </c>
      <c r="E6404" s="13" t="s">
        <v>75</v>
      </c>
      <c r="F6404" s="13" t="s">
        <v>75</v>
      </c>
      <c r="J6404" s="10" t="s">
        <v>85</v>
      </c>
    </row>
    <row r="6405">
      <c r="A6405" s="10" t="s">
        <v>1799</v>
      </c>
      <c r="B6405" s="19">
        <v>0.12236111111111111</v>
      </c>
      <c r="C6405" s="10" t="s">
        <v>84</v>
      </c>
      <c r="D6405" s="10" t="s">
        <v>166</v>
      </c>
      <c r="E6405" s="13">
        <v>16.0</v>
      </c>
      <c r="F6405" s="13">
        <v>17.0</v>
      </c>
      <c r="J6405" s="10" t="s">
        <v>1806</v>
      </c>
    </row>
    <row r="6406">
      <c r="A6406" s="10" t="s">
        <v>1799</v>
      </c>
      <c r="B6406" s="19">
        <v>0.1247337962962963</v>
      </c>
      <c r="C6406" s="10" t="s">
        <v>74</v>
      </c>
      <c r="D6406" s="10" t="s">
        <v>93</v>
      </c>
      <c r="E6406" s="13">
        <v>28.0</v>
      </c>
      <c r="F6406" s="13">
        <v>19.0</v>
      </c>
      <c r="J6406" s="10" t="s">
        <v>1043</v>
      </c>
    </row>
    <row r="6407">
      <c r="A6407" s="10" t="s">
        <v>1799</v>
      </c>
      <c r="B6407" s="19">
        <v>0.12491898148148148</v>
      </c>
      <c r="C6407" s="10" t="s">
        <v>74</v>
      </c>
      <c r="D6407" s="10" t="s">
        <v>91</v>
      </c>
      <c r="E6407" s="13">
        <v>26.0</v>
      </c>
      <c r="F6407" s="16"/>
      <c r="H6407" s="10" t="s">
        <v>1807</v>
      </c>
    </row>
    <row r="6408">
      <c r="A6408" s="10" t="s">
        <v>1799</v>
      </c>
      <c r="B6408" s="19">
        <v>0.12540509259259258</v>
      </c>
      <c r="C6408" s="10" t="s">
        <v>74</v>
      </c>
      <c r="D6408" s="10" t="s">
        <v>125</v>
      </c>
      <c r="E6408" s="13">
        <v>22.0</v>
      </c>
      <c r="F6408" s="13">
        <v>11.0</v>
      </c>
    </row>
    <row r="6409">
      <c r="A6409" s="10" t="s">
        <v>1799</v>
      </c>
      <c r="B6409" s="19">
        <v>0.1261574074074074</v>
      </c>
      <c r="C6409" s="10" t="s">
        <v>69</v>
      </c>
      <c r="D6409" s="10" t="s">
        <v>89</v>
      </c>
      <c r="E6409" s="13">
        <v>23.0</v>
      </c>
      <c r="F6409" s="13">
        <v>15.0</v>
      </c>
      <c r="J6409" s="10" t="s">
        <v>811</v>
      </c>
    </row>
    <row r="6410">
      <c r="A6410" s="10" t="s">
        <v>1799</v>
      </c>
      <c r="B6410" s="19">
        <v>0.12636574074074075</v>
      </c>
      <c r="C6410" s="10" t="s">
        <v>69</v>
      </c>
      <c r="D6410" s="10" t="s">
        <v>91</v>
      </c>
      <c r="E6410" s="13">
        <v>26.0</v>
      </c>
      <c r="F6410" s="16"/>
      <c r="H6410" s="10" t="s">
        <v>1808</v>
      </c>
    </row>
    <row r="6411">
      <c r="A6411" s="10" t="s">
        <v>1799</v>
      </c>
      <c r="B6411" s="19">
        <v>0.12690972222222222</v>
      </c>
      <c r="C6411" s="10" t="s">
        <v>69</v>
      </c>
      <c r="D6411" s="10" t="s">
        <v>89</v>
      </c>
      <c r="E6411" s="13">
        <v>11.0</v>
      </c>
      <c r="F6411" s="13">
        <v>3.0</v>
      </c>
      <c r="J6411" s="10" t="s">
        <v>223</v>
      </c>
    </row>
    <row r="6412">
      <c r="A6412" s="10" t="s">
        <v>1799</v>
      </c>
      <c r="B6412" s="19">
        <v>0.12790509259259258</v>
      </c>
      <c r="C6412" s="10" t="s">
        <v>70</v>
      </c>
      <c r="D6412" s="10" t="s">
        <v>93</v>
      </c>
      <c r="E6412" s="13">
        <v>27.0</v>
      </c>
      <c r="F6412" s="13">
        <v>19.0</v>
      </c>
      <c r="J6412" s="10" t="s">
        <v>99</v>
      </c>
    </row>
    <row r="6413">
      <c r="A6413" s="10" t="s">
        <v>1799</v>
      </c>
      <c r="B6413" s="19">
        <v>0.12796296296296297</v>
      </c>
      <c r="C6413" s="10" t="s">
        <v>70</v>
      </c>
      <c r="D6413" s="10" t="s">
        <v>93</v>
      </c>
      <c r="E6413" s="13">
        <v>17.0</v>
      </c>
      <c r="F6413" s="13">
        <v>9.0</v>
      </c>
      <c r="J6413" s="10" t="s">
        <v>99</v>
      </c>
    </row>
    <row r="6414">
      <c r="A6414" s="10" t="s">
        <v>1799</v>
      </c>
      <c r="B6414" s="19">
        <v>0.1280787037037037</v>
      </c>
      <c r="C6414" s="10" t="s">
        <v>70</v>
      </c>
      <c r="D6414" s="10" t="s">
        <v>91</v>
      </c>
      <c r="E6414" s="13">
        <v>10.0</v>
      </c>
      <c r="F6414" s="16"/>
      <c r="H6414" s="10" t="s">
        <v>1809</v>
      </c>
    </row>
    <row r="6415">
      <c r="A6415" s="10" t="s">
        <v>1799</v>
      </c>
      <c r="B6415" s="19">
        <v>0.12810185185185186</v>
      </c>
      <c r="C6415" s="10" t="s">
        <v>70</v>
      </c>
      <c r="D6415" s="10" t="s">
        <v>91</v>
      </c>
      <c r="E6415" s="13">
        <v>6.0</v>
      </c>
      <c r="F6415" s="16"/>
      <c r="H6415" s="10" t="s">
        <v>1810</v>
      </c>
    </row>
    <row r="6416">
      <c r="A6416" s="10" t="s">
        <v>1799</v>
      </c>
      <c r="B6416" s="19">
        <v>0.12815972222222222</v>
      </c>
      <c r="C6416" s="10" t="s">
        <v>70</v>
      </c>
      <c r="D6416" s="10" t="s">
        <v>93</v>
      </c>
      <c r="E6416" s="13">
        <v>18.0</v>
      </c>
      <c r="F6416" s="13">
        <v>10.0</v>
      </c>
      <c r="J6416" s="10" t="s">
        <v>99</v>
      </c>
    </row>
    <row r="6417">
      <c r="A6417" s="10" t="s">
        <v>1799</v>
      </c>
      <c r="B6417" s="19">
        <v>0.12819444444444444</v>
      </c>
      <c r="C6417" s="10" t="s">
        <v>70</v>
      </c>
      <c r="D6417" s="10" t="s">
        <v>91</v>
      </c>
      <c r="E6417" s="13">
        <v>8.0</v>
      </c>
      <c r="F6417" s="16"/>
      <c r="H6417" s="10" t="s">
        <v>1811</v>
      </c>
    </row>
    <row r="6418">
      <c r="A6418" s="10" t="s">
        <v>1799</v>
      </c>
      <c r="B6418" s="19">
        <v>0.1282986111111111</v>
      </c>
      <c r="C6418" s="10" t="s">
        <v>70</v>
      </c>
      <c r="D6418" s="10" t="s">
        <v>93</v>
      </c>
      <c r="E6418" s="13">
        <v>25.0</v>
      </c>
      <c r="F6418" s="13">
        <v>17.0</v>
      </c>
      <c r="J6418" s="10" t="s">
        <v>99</v>
      </c>
    </row>
    <row r="6419">
      <c r="A6419" s="10" t="s">
        <v>1799</v>
      </c>
      <c r="B6419" s="19">
        <v>0.12832175925925926</v>
      </c>
      <c r="C6419" s="10" t="s">
        <v>70</v>
      </c>
      <c r="D6419" s="10" t="s">
        <v>93</v>
      </c>
      <c r="E6419" s="13">
        <v>10.0</v>
      </c>
      <c r="F6419" s="13">
        <v>2.0</v>
      </c>
      <c r="J6419" s="10" t="s">
        <v>99</v>
      </c>
    </row>
    <row r="6420">
      <c r="A6420" s="10" t="s">
        <v>1799</v>
      </c>
      <c r="B6420" s="19">
        <v>0.12840277777777778</v>
      </c>
      <c r="C6420" s="10" t="s">
        <v>70</v>
      </c>
      <c r="D6420" s="10" t="s">
        <v>91</v>
      </c>
      <c r="E6420" s="13">
        <v>10.0</v>
      </c>
      <c r="F6420" s="16"/>
      <c r="H6420" s="10" t="s">
        <v>1809</v>
      </c>
    </row>
    <row r="6421">
      <c r="A6421" s="10" t="s">
        <v>1799</v>
      </c>
      <c r="B6421" s="19">
        <v>0.13126157407407407</v>
      </c>
      <c r="C6421" s="10" t="s">
        <v>82</v>
      </c>
      <c r="D6421" s="10" t="s">
        <v>89</v>
      </c>
      <c r="E6421" s="13">
        <v>22.0</v>
      </c>
      <c r="F6421" s="13">
        <v>14.0</v>
      </c>
      <c r="J6421" s="10" t="s">
        <v>1812</v>
      </c>
    </row>
    <row r="6422">
      <c r="A6422" s="10" t="s">
        <v>1799</v>
      </c>
      <c r="B6422" s="19">
        <v>0.1314699074074074</v>
      </c>
      <c r="C6422" s="10" t="s">
        <v>82</v>
      </c>
      <c r="D6422" s="10" t="s">
        <v>91</v>
      </c>
      <c r="E6422" s="13">
        <v>10.0</v>
      </c>
      <c r="F6422" s="16"/>
      <c r="H6422" s="10" t="s">
        <v>1813</v>
      </c>
    </row>
    <row r="6423">
      <c r="A6423" s="10" t="s">
        <v>1799</v>
      </c>
      <c r="B6423" s="19">
        <v>0.13197916666666668</v>
      </c>
      <c r="C6423" s="10" t="s">
        <v>70</v>
      </c>
      <c r="D6423" s="10" t="s">
        <v>93</v>
      </c>
      <c r="E6423" s="13">
        <v>12.0</v>
      </c>
      <c r="F6423" s="13">
        <v>4.0</v>
      </c>
      <c r="J6423" s="10" t="s">
        <v>650</v>
      </c>
    </row>
    <row r="6424">
      <c r="A6424" s="10" t="s">
        <v>1799</v>
      </c>
      <c r="B6424" s="19">
        <v>0.13383101851851853</v>
      </c>
      <c r="C6424" s="10" t="s">
        <v>66</v>
      </c>
      <c r="D6424" s="10" t="s">
        <v>93</v>
      </c>
      <c r="E6424" s="13">
        <v>19.0</v>
      </c>
      <c r="F6424" s="13">
        <v>10.0</v>
      </c>
      <c r="J6424" s="10" t="s">
        <v>1814</v>
      </c>
    </row>
    <row r="6425">
      <c r="A6425" s="10" t="s">
        <v>1799</v>
      </c>
      <c r="B6425" s="19">
        <v>0.13495370370370371</v>
      </c>
      <c r="C6425" s="10" t="s">
        <v>66</v>
      </c>
      <c r="D6425" s="10" t="s">
        <v>93</v>
      </c>
      <c r="E6425" s="13">
        <v>23.0</v>
      </c>
      <c r="F6425" s="13">
        <v>14.0</v>
      </c>
      <c r="J6425" s="10" t="s">
        <v>1086</v>
      </c>
    </row>
    <row r="6426">
      <c r="A6426" s="10" t="s">
        <v>1799</v>
      </c>
      <c r="B6426" s="19">
        <v>0.13849537037037038</v>
      </c>
      <c r="C6426" s="10" t="s">
        <v>70</v>
      </c>
      <c r="D6426" s="10" t="s">
        <v>210</v>
      </c>
      <c r="E6426" s="13">
        <v>17.0</v>
      </c>
      <c r="F6426" s="13">
        <v>16.0</v>
      </c>
    </row>
    <row r="6427">
      <c r="A6427" s="10" t="s">
        <v>1799</v>
      </c>
      <c r="B6427" s="19">
        <v>0.14291666666666666</v>
      </c>
      <c r="C6427" s="10" t="s">
        <v>66</v>
      </c>
      <c r="D6427" s="10" t="s">
        <v>78</v>
      </c>
      <c r="E6427" s="13" t="s">
        <v>75</v>
      </c>
      <c r="F6427" s="13" t="s">
        <v>75</v>
      </c>
    </row>
    <row r="6428">
      <c r="A6428" s="10" t="s">
        <v>1799</v>
      </c>
      <c r="B6428" s="19">
        <v>0.14324074074074075</v>
      </c>
      <c r="C6428" s="10" t="s">
        <v>69</v>
      </c>
      <c r="D6428" s="10" t="s">
        <v>209</v>
      </c>
      <c r="E6428" s="13" t="s">
        <v>75</v>
      </c>
      <c r="F6428" s="13" t="s">
        <v>75</v>
      </c>
      <c r="J6428" s="10" t="s">
        <v>85</v>
      </c>
    </row>
    <row r="6429">
      <c r="A6429" s="10" t="s">
        <v>1799</v>
      </c>
      <c r="B6429" s="19">
        <v>0.14324074074074075</v>
      </c>
      <c r="C6429" s="10" t="s">
        <v>69</v>
      </c>
      <c r="D6429" s="10" t="s">
        <v>209</v>
      </c>
      <c r="E6429" s="13">
        <v>10.0</v>
      </c>
      <c r="F6429" s="13">
        <v>7.0</v>
      </c>
      <c r="J6429" s="10" t="s">
        <v>86</v>
      </c>
    </row>
    <row r="6430">
      <c r="A6430" s="10" t="s">
        <v>1799</v>
      </c>
      <c r="B6430" s="19">
        <v>0.14431712962962964</v>
      </c>
      <c r="C6430" s="10" t="s">
        <v>69</v>
      </c>
      <c r="D6430" s="10" t="s">
        <v>209</v>
      </c>
      <c r="E6430" s="13">
        <v>14.0</v>
      </c>
      <c r="F6430" s="13">
        <v>11.0</v>
      </c>
    </row>
    <row r="6431">
      <c r="A6431" s="10" t="s">
        <v>1799</v>
      </c>
      <c r="B6431" s="19">
        <v>0.1448611111111111</v>
      </c>
      <c r="C6431" s="10" t="s">
        <v>70</v>
      </c>
      <c r="D6431" s="10" t="s">
        <v>67</v>
      </c>
      <c r="E6431" s="13">
        <v>12.0</v>
      </c>
      <c r="F6431" s="13">
        <v>9.0</v>
      </c>
    </row>
    <row r="6432">
      <c r="A6432" s="10" t="s">
        <v>1799</v>
      </c>
      <c r="B6432" s="19">
        <v>0.14524305555555556</v>
      </c>
      <c r="C6432" s="10" t="s">
        <v>74</v>
      </c>
      <c r="D6432" s="10" t="s">
        <v>67</v>
      </c>
      <c r="E6432" s="13">
        <v>16.0</v>
      </c>
      <c r="F6432" s="13">
        <v>16.0</v>
      </c>
    </row>
    <row r="6433">
      <c r="A6433" s="10" t="s">
        <v>1815</v>
      </c>
      <c r="B6433" s="19">
        <v>0.011724537037037037</v>
      </c>
      <c r="C6433" s="10" t="s">
        <v>74</v>
      </c>
      <c r="D6433" s="10" t="s">
        <v>125</v>
      </c>
      <c r="E6433" s="13" t="s">
        <v>68</v>
      </c>
      <c r="F6433" s="13">
        <v>20.0</v>
      </c>
      <c r="G6433" s="10" t="s">
        <v>137</v>
      </c>
    </row>
    <row r="6434">
      <c r="A6434" s="10" t="s">
        <v>1815</v>
      </c>
      <c r="B6434" s="19">
        <v>0.011724537037037037</v>
      </c>
      <c r="C6434" s="10" t="s">
        <v>74</v>
      </c>
      <c r="D6434" s="10" t="s">
        <v>125</v>
      </c>
      <c r="E6434" s="13" t="s">
        <v>75</v>
      </c>
      <c r="F6434" s="13" t="s">
        <v>75</v>
      </c>
      <c r="J6434" s="10" t="s">
        <v>85</v>
      </c>
    </row>
    <row r="6435">
      <c r="A6435" s="10" t="s">
        <v>1815</v>
      </c>
      <c r="B6435" s="19">
        <v>0.012766203703703703</v>
      </c>
      <c r="C6435" s="10" t="s">
        <v>74</v>
      </c>
      <c r="D6435" s="10" t="s">
        <v>67</v>
      </c>
      <c r="E6435" s="13">
        <v>7.0</v>
      </c>
      <c r="F6435" s="13">
        <v>7.0</v>
      </c>
    </row>
    <row r="6436">
      <c r="A6436" s="10" t="s">
        <v>1815</v>
      </c>
      <c r="B6436" s="19">
        <v>0.013159722222222222</v>
      </c>
      <c r="C6436" s="10" t="s">
        <v>66</v>
      </c>
      <c r="D6436" s="10" t="s">
        <v>67</v>
      </c>
      <c r="E6436" s="13" t="s">
        <v>88</v>
      </c>
      <c r="F6436" s="13">
        <v>1.0</v>
      </c>
      <c r="G6436" s="10" t="s">
        <v>137</v>
      </c>
    </row>
    <row r="6437">
      <c r="A6437" s="10" t="s">
        <v>1815</v>
      </c>
      <c r="B6437" s="19">
        <v>0.0153125</v>
      </c>
      <c r="C6437" s="10" t="s">
        <v>70</v>
      </c>
      <c r="D6437" s="10" t="s">
        <v>87</v>
      </c>
      <c r="E6437" s="13">
        <v>18.0</v>
      </c>
      <c r="F6437" s="13">
        <v>13.0</v>
      </c>
    </row>
    <row r="6438">
      <c r="A6438" s="10" t="s">
        <v>1815</v>
      </c>
      <c r="B6438" s="19">
        <v>0.0153125</v>
      </c>
      <c r="C6438" s="10" t="s">
        <v>69</v>
      </c>
      <c r="D6438" s="10" t="s">
        <v>87</v>
      </c>
      <c r="E6438" s="13">
        <v>19.0</v>
      </c>
      <c r="F6438" s="13">
        <v>15.0</v>
      </c>
    </row>
    <row r="6439">
      <c r="A6439" s="10" t="s">
        <v>1815</v>
      </c>
      <c r="B6439" s="19">
        <v>0.015324074074074073</v>
      </c>
      <c r="C6439" s="10" t="s">
        <v>82</v>
      </c>
      <c r="D6439" s="10" t="s">
        <v>87</v>
      </c>
      <c r="E6439" s="13">
        <v>19.0</v>
      </c>
      <c r="F6439" s="13">
        <v>17.0</v>
      </c>
    </row>
    <row r="6440">
      <c r="A6440" s="10" t="s">
        <v>1815</v>
      </c>
      <c r="B6440" s="19">
        <v>0.015462962962962963</v>
      </c>
      <c r="C6440" s="10" t="s">
        <v>66</v>
      </c>
      <c r="D6440" s="10" t="s">
        <v>87</v>
      </c>
      <c r="E6440" s="13">
        <v>14.0</v>
      </c>
      <c r="F6440" s="13">
        <v>14.0</v>
      </c>
    </row>
    <row r="6441">
      <c r="A6441" s="10" t="s">
        <v>1815</v>
      </c>
      <c r="B6441" s="19">
        <v>0.015462962962962963</v>
      </c>
      <c r="C6441" s="10" t="s">
        <v>964</v>
      </c>
      <c r="D6441" s="10" t="s">
        <v>87</v>
      </c>
      <c r="E6441" s="13">
        <v>13.0</v>
      </c>
      <c r="F6441" s="13">
        <v>12.0</v>
      </c>
    </row>
    <row r="6442">
      <c r="A6442" s="10" t="s">
        <v>1815</v>
      </c>
      <c r="B6442" s="19">
        <v>0.015601851851851851</v>
      </c>
      <c r="C6442" s="10" t="s">
        <v>74</v>
      </c>
      <c r="D6442" s="10" t="s">
        <v>87</v>
      </c>
      <c r="E6442" s="13">
        <v>10.0</v>
      </c>
      <c r="F6442" s="13">
        <v>5.0</v>
      </c>
    </row>
    <row r="6443">
      <c r="A6443" s="10" t="s">
        <v>1815</v>
      </c>
      <c r="B6443" s="19">
        <v>0.015648148148148147</v>
      </c>
      <c r="C6443" s="10" t="s">
        <v>84</v>
      </c>
      <c r="D6443" s="10" t="s">
        <v>87</v>
      </c>
      <c r="E6443" s="13">
        <v>6.0</v>
      </c>
      <c r="F6443" s="13">
        <v>4.0</v>
      </c>
    </row>
    <row r="6444">
      <c r="A6444" s="10" t="s">
        <v>1815</v>
      </c>
      <c r="B6444" s="19">
        <v>0.017638888888888888</v>
      </c>
      <c r="C6444" s="10" t="s">
        <v>70</v>
      </c>
      <c r="D6444" s="10" t="s">
        <v>93</v>
      </c>
      <c r="E6444" s="13">
        <v>27.0</v>
      </c>
      <c r="F6444" s="13">
        <v>19.0</v>
      </c>
      <c r="J6444" s="10" t="s">
        <v>1816</v>
      </c>
    </row>
    <row r="6445">
      <c r="A6445" s="10" t="s">
        <v>1815</v>
      </c>
      <c r="B6445" s="19">
        <v>0.01804398148148148</v>
      </c>
      <c r="C6445" s="10" t="s">
        <v>70</v>
      </c>
      <c r="D6445" s="10" t="s">
        <v>91</v>
      </c>
      <c r="E6445" s="13">
        <v>9.0</v>
      </c>
      <c r="F6445" s="16"/>
      <c r="H6445" s="10" t="s">
        <v>1817</v>
      </c>
    </row>
    <row r="6446">
      <c r="A6446" s="10" t="s">
        <v>1815</v>
      </c>
      <c r="B6446" s="19">
        <v>0.018414351851851852</v>
      </c>
      <c r="C6446" s="10" t="s">
        <v>70</v>
      </c>
      <c r="D6446" s="10" t="s">
        <v>93</v>
      </c>
      <c r="E6446" s="13">
        <v>27.0</v>
      </c>
      <c r="F6446" s="13">
        <v>19.0</v>
      </c>
      <c r="J6446" s="10" t="s">
        <v>1816</v>
      </c>
    </row>
    <row r="6447">
      <c r="A6447" s="10" t="s">
        <v>1815</v>
      </c>
      <c r="B6447" s="19">
        <v>0.01846064814814815</v>
      </c>
      <c r="C6447" s="10" t="s">
        <v>70</v>
      </c>
      <c r="D6447" s="10" t="s">
        <v>91</v>
      </c>
      <c r="E6447" s="13">
        <v>7.0</v>
      </c>
      <c r="F6447" s="16"/>
      <c r="H6447" s="10" t="s">
        <v>1818</v>
      </c>
      <c r="I6447" s="10">
        <v>1.0</v>
      </c>
      <c r="J6447" s="10" t="s">
        <v>1819</v>
      </c>
    </row>
    <row r="6448">
      <c r="A6448" s="10" t="s">
        <v>1815</v>
      </c>
      <c r="B6448" s="19">
        <v>0.01945601851851852</v>
      </c>
      <c r="C6448" s="10" t="s">
        <v>70</v>
      </c>
      <c r="D6448" s="10" t="s">
        <v>166</v>
      </c>
      <c r="E6448" s="13">
        <v>5.0</v>
      </c>
      <c r="F6448" s="13">
        <v>2.0</v>
      </c>
      <c r="J6448" s="10" t="s">
        <v>1820</v>
      </c>
    </row>
    <row r="6449">
      <c r="A6449" s="10" t="s">
        <v>1815</v>
      </c>
      <c r="B6449" s="19">
        <v>0.020787037037037038</v>
      </c>
      <c r="C6449" s="10" t="s">
        <v>82</v>
      </c>
      <c r="D6449" s="10" t="s">
        <v>89</v>
      </c>
      <c r="E6449" s="13">
        <v>18.0</v>
      </c>
      <c r="F6449" s="13">
        <v>10.0</v>
      </c>
      <c r="J6449" s="10" t="s">
        <v>1821</v>
      </c>
    </row>
    <row r="6450">
      <c r="A6450" s="10" t="s">
        <v>1815</v>
      </c>
      <c r="B6450" s="19">
        <v>0.020925925925925924</v>
      </c>
      <c r="C6450" s="10" t="s">
        <v>82</v>
      </c>
      <c r="D6450" s="10" t="s">
        <v>91</v>
      </c>
      <c r="E6450" s="13">
        <v>7.0</v>
      </c>
      <c r="F6450" s="16"/>
      <c r="H6450" s="10" t="s">
        <v>1822</v>
      </c>
    </row>
    <row r="6451">
      <c r="A6451" s="10" t="s">
        <v>1815</v>
      </c>
      <c r="B6451" s="19">
        <v>0.02136574074074074</v>
      </c>
      <c r="C6451" s="10" t="s">
        <v>70</v>
      </c>
      <c r="D6451" s="10" t="s">
        <v>93</v>
      </c>
      <c r="E6451" s="13">
        <v>22.0</v>
      </c>
      <c r="F6451" s="13">
        <v>14.0</v>
      </c>
      <c r="J6451" s="10" t="s">
        <v>1823</v>
      </c>
    </row>
    <row r="6452">
      <c r="A6452" s="10" t="s">
        <v>1815</v>
      </c>
      <c r="B6452" s="19">
        <v>0.021458333333333333</v>
      </c>
      <c r="C6452" s="10" t="s">
        <v>70</v>
      </c>
      <c r="D6452" s="10" t="s">
        <v>91</v>
      </c>
      <c r="E6452" s="13">
        <v>11.0</v>
      </c>
      <c r="F6452" s="16"/>
      <c r="H6452" s="10" t="s">
        <v>1824</v>
      </c>
      <c r="I6452" s="10">
        <v>1.0</v>
      </c>
      <c r="J6452" s="10" t="s">
        <v>1825</v>
      </c>
    </row>
    <row r="6453">
      <c r="A6453" s="10" t="s">
        <v>1815</v>
      </c>
      <c r="B6453" s="19">
        <v>0.026331018518518517</v>
      </c>
      <c r="C6453" s="10" t="s">
        <v>84</v>
      </c>
      <c r="D6453" s="10" t="s">
        <v>93</v>
      </c>
      <c r="E6453" s="13" t="s">
        <v>75</v>
      </c>
      <c r="F6453" s="13" t="s">
        <v>75</v>
      </c>
      <c r="J6453" s="10" t="s">
        <v>160</v>
      </c>
    </row>
    <row r="6454">
      <c r="A6454" s="10" t="s">
        <v>1815</v>
      </c>
      <c r="B6454" s="19">
        <v>0.026331018518518517</v>
      </c>
      <c r="C6454" s="10" t="s">
        <v>84</v>
      </c>
      <c r="D6454" s="10" t="s">
        <v>93</v>
      </c>
      <c r="E6454" s="13">
        <v>8.0</v>
      </c>
      <c r="F6454" s="13">
        <v>2.0</v>
      </c>
      <c r="J6454" s="10" t="s">
        <v>1826</v>
      </c>
    </row>
    <row r="6455">
      <c r="A6455" s="10" t="s">
        <v>1815</v>
      </c>
      <c r="B6455" s="19">
        <v>0.02732638888888889</v>
      </c>
      <c r="C6455" s="10" t="s">
        <v>66</v>
      </c>
      <c r="D6455" s="10" t="s">
        <v>89</v>
      </c>
      <c r="E6455" s="13" t="s">
        <v>75</v>
      </c>
      <c r="F6455" s="13" t="s">
        <v>75</v>
      </c>
      <c r="J6455" s="10" t="s">
        <v>160</v>
      </c>
    </row>
    <row r="6456">
      <c r="A6456" s="10" t="s">
        <v>1815</v>
      </c>
      <c r="B6456" s="19">
        <v>0.02732638888888889</v>
      </c>
      <c r="C6456" s="10" t="s">
        <v>66</v>
      </c>
      <c r="D6456" s="10" t="s">
        <v>89</v>
      </c>
      <c r="E6456" s="13">
        <v>12.0</v>
      </c>
      <c r="F6456" s="13">
        <v>4.0</v>
      </c>
    </row>
    <row r="6457">
      <c r="A6457" s="10" t="s">
        <v>1815</v>
      </c>
      <c r="B6457" s="19">
        <v>0.027407407407407408</v>
      </c>
      <c r="C6457" s="10" t="s">
        <v>66</v>
      </c>
      <c r="D6457" s="10" t="s">
        <v>89</v>
      </c>
      <c r="E6457" s="13" t="s">
        <v>75</v>
      </c>
      <c r="F6457" s="13" t="s">
        <v>75</v>
      </c>
      <c r="J6457" s="10" t="s">
        <v>160</v>
      </c>
    </row>
    <row r="6458">
      <c r="A6458" s="10" t="s">
        <v>1815</v>
      </c>
      <c r="B6458" s="19">
        <v>0.027407407407407408</v>
      </c>
      <c r="C6458" s="10" t="s">
        <v>66</v>
      </c>
      <c r="D6458" s="10" t="s">
        <v>89</v>
      </c>
      <c r="E6458" s="13">
        <v>12.0</v>
      </c>
      <c r="F6458" s="13">
        <v>4.0</v>
      </c>
    </row>
    <row r="6459">
      <c r="A6459" s="10" t="s">
        <v>1815</v>
      </c>
      <c r="B6459" s="19">
        <v>0.027476851851851853</v>
      </c>
      <c r="C6459" s="10" t="s">
        <v>66</v>
      </c>
      <c r="D6459" s="10" t="s">
        <v>76</v>
      </c>
      <c r="E6459" s="13">
        <v>2.0</v>
      </c>
      <c r="F6459" s="16"/>
      <c r="J6459" s="10" t="s">
        <v>1827</v>
      </c>
    </row>
    <row r="6460">
      <c r="A6460" s="10" t="s">
        <v>1815</v>
      </c>
      <c r="B6460" s="19">
        <v>0.027662037037037037</v>
      </c>
      <c r="C6460" s="10" t="s">
        <v>66</v>
      </c>
      <c r="D6460" s="10" t="s">
        <v>91</v>
      </c>
      <c r="E6460" s="13">
        <v>11.0</v>
      </c>
      <c r="F6460" s="16"/>
      <c r="H6460" s="10" t="s">
        <v>1828</v>
      </c>
    </row>
    <row r="6461">
      <c r="A6461" s="10" t="s">
        <v>1815</v>
      </c>
      <c r="B6461" s="19">
        <v>0.028622685185185185</v>
      </c>
      <c r="C6461" s="10" t="s">
        <v>69</v>
      </c>
      <c r="D6461" s="10" t="s">
        <v>132</v>
      </c>
      <c r="E6461" s="13">
        <v>18.0</v>
      </c>
      <c r="F6461" s="13">
        <v>17.0</v>
      </c>
    </row>
    <row r="6462">
      <c r="A6462" s="10" t="s">
        <v>1815</v>
      </c>
      <c r="B6462" s="19">
        <v>0.02957175925925926</v>
      </c>
      <c r="C6462" s="10" t="s">
        <v>84</v>
      </c>
      <c r="D6462" s="10" t="s">
        <v>67</v>
      </c>
      <c r="E6462" s="13">
        <v>12.0</v>
      </c>
      <c r="F6462" s="13">
        <v>14.0</v>
      </c>
    </row>
    <row r="6463">
      <c r="A6463" s="10" t="s">
        <v>1815</v>
      </c>
      <c r="B6463" s="19">
        <v>0.03203703703703704</v>
      </c>
      <c r="C6463" s="10" t="s">
        <v>69</v>
      </c>
      <c r="D6463" s="10" t="s">
        <v>130</v>
      </c>
      <c r="E6463" s="13">
        <v>17.0</v>
      </c>
      <c r="F6463" s="13">
        <v>16.0</v>
      </c>
    </row>
    <row r="6464">
      <c r="A6464" s="10" t="s">
        <v>1815</v>
      </c>
      <c r="B6464" s="19">
        <v>0.03256944444444444</v>
      </c>
      <c r="C6464" s="10" t="s">
        <v>74</v>
      </c>
      <c r="D6464" s="10" t="s">
        <v>67</v>
      </c>
      <c r="E6464" s="13">
        <v>6.0</v>
      </c>
      <c r="F6464" s="13">
        <v>6.0</v>
      </c>
    </row>
    <row r="6465">
      <c r="A6465" s="10" t="s">
        <v>1815</v>
      </c>
      <c r="B6465" s="19">
        <v>0.034270833333333334</v>
      </c>
      <c r="C6465" s="10" t="s">
        <v>66</v>
      </c>
      <c r="D6465" s="10" t="s">
        <v>83</v>
      </c>
      <c r="E6465" s="13">
        <v>24.0</v>
      </c>
      <c r="F6465" s="13">
        <v>19.0</v>
      </c>
    </row>
    <row r="6466">
      <c r="A6466" s="10" t="s">
        <v>1815</v>
      </c>
      <c r="B6466" s="19">
        <v>0.0352662037037037</v>
      </c>
      <c r="C6466" s="10" t="s">
        <v>82</v>
      </c>
      <c r="D6466" s="10" t="s">
        <v>361</v>
      </c>
      <c r="E6466" s="13">
        <v>27.0</v>
      </c>
      <c r="F6466" s="13">
        <v>18.0</v>
      </c>
    </row>
    <row r="6467">
      <c r="A6467" s="10" t="s">
        <v>1815</v>
      </c>
      <c r="B6467" s="19">
        <v>0.04027777777777778</v>
      </c>
      <c r="C6467" s="10" t="s">
        <v>74</v>
      </c>
      <c r="D6467" s="10" t="s">
        <v>67</v>
      </c>
      <c r="E6467" s="13">
        <v>16.0</v>
      </c>
      <c r="F6467" s="13">
        <v>16.0</v>
      </c>
    </row>
    <row r="6468">
      <c r="A6468" s="10" t="s">
        <v>1815</v>
      </c>
      <c r="B6468" s="19">
        <v>0.04078703703703704</v>
      </c>
      <c r="C6468" s="10" t="s">
        <v>82</v>
      </c>
      <c r="D6468" s="10" t="s">
        <v>125</v>
      </c>
      <c r="E6468" s="13">
        <v>18.0</v>
      </c>
      <c r="F6468" s="13">
        <v>16.0</v>
      </c>
    </row>
    <row r="6469">
      <c r="A6469" s="10" t="s">
        <v>1815</v>
      </c>
      <c r="B6469" s="19">
        <v>0.04200231481481481</v>
      </c>
      <c r="C6469" s="10" t="s">
        <v>82</v>
      </c>
      <c r="D6469" s="10" t="s">
        <v>166</v>
      </c>
      <c r="E6469" s="13">
        <v>12.0</v>
      </c>
      <c r="F6469" s="13">
        <v>5.0</v>
      </c>
      <c r="J6469" s="10" t="s">
        <v>1829</v>
      </c>
    </row>
    <row r="6470">
      <c r="A6470" s="10" t="s">
        <v>1815</v>
      </c>
      <c r="B6470" s="19">
        <v>0.04240740740740741</v>
      </c>
      <c r="C6470" s="10" t="s">
        <v>70</v>
      </c>
      <c r="D6470" s="10" t="s">
        <v>83</v>
      </c>
      <c r="E6470" s="13">
        <v>9.0</v>
      </c>
      <c r="F6470" s="13">
        <v>4.0</v>
      </c>
    </row>
    <row r="6471">
      <c r="A6471" s="10" t="s">
        <v>1815</v>
      </c>
      <c r="B6471" s="19">
        <v>0.04435185185185185</v>
      </c>
      <c r="C6471" s="10" t="s">
        <v>66</v>
      </c>
      <c r="D6471" s="10" t="s">
        <v>100</v>
      </c>
      <c r="E6471" s="13">
        <v>3.0</v>
      </c>
      <c r="F6471" s="13">
        <v>3.0</v>
      </c>
      <c r="H6471" s="10" t="s">
        <v>1830</v>
      </c>
      <c r="J6471" s="10" t="s">
        <v>1831</v>
      </c>
    </row>
    <row r="6472">
      <c r="A6472" s="10" t="s">
        <v>1815</v>
      </c>
      <c r="B6472" s="19">
        <v>0.044375</v>
      </c>
      <c r="C6472" s="10" t="s">
        <v>84</v>
      </c>
      <c r="D6472" s="10" t="s">
        <v>100</v>
      </c>
      <c r="E6472" s="13">
        <v>20.0</v>
      </c>
      <c r="F6472" s="13">
        <v>18.0</v>
      </c>
      <c r="H6472" s="10" t="s">
        <v>1832</v>
      </c>
      <c r="J6472" s="10" t="s">
        <v>1831</v>
      </c>
    </row>
    <row r="6473">
      <c r="A6473" s="10" t="s">
        <v>1815</v>
      </c>
      <c r="B6473" s="19">
        <v>0.044409722222222225</v>
      </c>
      <c r="C6473" s="10" t="s">
        <v>70</v>
      </c>
      <c r="D6473" s="10" t="s">
        <v>100</v>
      </c>
      <c r="E6473" s="13">
        <v>12.0</v>
      </c>
      <c r="F6473" s="13">
        <v>4.0</v>
      </c>
      <c r="H6473" s="10" t="s">
        <v>1833</v>
      </c>
      <c r="J6473" s="10" t="s">
        <v>1831</v>
      </c>
    </row>
    <row r="6474">
      <c r="A6474" s="10" t="s">
        <v>1815</v>
      </c>
      <c r="B6474" s="19">
        <v>0.04449074074074074</v>
      </c>
      <c r="C6474" s="10" t="s">
        <v>69</v>
      </c>
      <c r="D6474" s="10" t="s">
        <v>100</v>
      </c>
      <c r="E6474" s="13">
        <v>14.0</v>
      </c>
      <c r="F6474" s="13">
        <v>10.0</v>
      </c>
      <c r="H6474" s="10" t="s">
        <v>1834</v>
      </c>
      <c r="J6474" s="10" t="s">
        <v>1831</v>
      </c>
    </row>
    <row r="6475">
      <c r="A6475" s="10" t="s">
        <v>1815</v>
      </c>
      <c r="B6475" s="19">
        <v>0.04457175925925926</v>
      </c>
      <c r="C6475" s="10" t="s">
        <v>82</v>
      </c>
      <c r="D6475" s="10" t="s">
        <v>91</v>
      </c>
      <c r="E6475" s="13">
        <v>34.0</v>
      </c>
      <c r="F6475" s="16"/>
      <c r="J6475" s="10" t="s">
        <v>698</v>
      </c>
    </row>
    <row r="6476">
      <c r="A6476" s="10" t="s">
        <v>1815</v>
      </c>
      <c r="B6476" s="19">
        <v>0.04546296296296296</v>
      </c>
      <c r="C6476" s="10" t="s">
        <v>1694</v>
      </c>
      <c r="D6476" s="10" t="s">
        <v>100</v>
      </c>
      <c r="E6476" s="13" t="s">
        <v>75</v>
      </c>
      <c r="F6476" s="13" t="s">
        <v>75</v>
      </c>
      <c r="H6476" s="10" t="s">
        <v>1835</v>
      </c>
      <c r="J6476" s="10" t="s">
        <v>1836</v>
      </c>
    </row>
    <row r="6477">
      <c r="A6477" s="10" t="s">
        <v>1815</v>
      </c>
      <c r="B6477" s="19">
        <v>0.04621527777777778</v>
      </c>
      <c r="C6477" s="10" t="s">
        <v>84</v>
      </c>
      <c r="D6477" s="10" t="s">
        <v>87</v>
      </c>
      <c r="E6477" s="13">
        <v>18.0</v>
      </c>
      <c r="F6477" s="13">
        <v>16.0</v>
      </c>
    </row>
    <row r="6478">
      <c r="A6478" s="10" t="s">
        <v>1815</v>
      </c>
      <c r="B6478" s="19">
        <v>0.04622685185185185</v>
      </c>
      <c r="C6478" s="10" t="s">
        <v>74</v>
      </c>
      <c r="D6478" s="10" t="s">
        <v>87</v>
      </c>
      <c r="E6478" s="13">
        <v>17.0</v>
      </c>
      <c r="F6478" s="13">
        <v>12.0</v>
      </c>
    </row>
    <row r="6479">
      <c r="A6479" s="10" t="s">
        <v>1815</v>
      </c>
      <c r="B6479" s="19">
        <v>0.046238425925925926</v>
      </c>
      <c r="C6479" s="10" t="s">
        <v>70</v>
      </c>
      <c r="D6479" s="10" t="s">
        <v>87</v>
      </c>
      <c r="E6479" s="13">
        <v>15.0</v>
      </c>
      <c r="F6479" s="13">
        <v>10.0</v>
      </c>
    </row>
    <row r="6480">
      <c r="A6480" s="10" t="s">
        <v>1815</v>
      </c>
      <c r="B6480" s="19">
        <v>0.04642361111111111</v>
      </c>
      <c r="C6480" s="10" t="s">
        <v>82</v>
      </c>
      <c r="D6480" s="10" t="s">
        <v>87</v>
      </c>
      <c r="E6480" s="13">
        <v>11.0</v>
      </c>
      <c r="F6480" s="13">
        <v>10.0</v>
      </c>
    </row>
    <row r="6481">
      <c r="A6481" s="10" t="s">
        <v>1815</v>
      </c>
      <c r="B6481" s="19">
        <v>0.04650462962962963</v>
      </c>
      <c r="C6481" s="10" t="s">
        <v>964</v>
      </c>
      <c r="D6481" s="10" t="s">
        <v>87</v>
      </c>
      <c r="E6481" s="13">
        <v>9.0</v>
      </c>
      <c r="F6481" s="13">
        <v>8.0</v>
      </c>
    </row>
    <row r="6482">
      <c r="A6482" s="10" t="s">
        <v>1815</v>
      </c>
      <c r="B6482" s="19">
        <v>0.04653935185185185</v>
      </c>
      <c r="C6482" s="10" t="s">
        <v>66</v>
      </c>
      <c r="D6482" s="10" t="s">
        <v>87</v>
      </c>
      <c r="E6482" s="13">
        <v>2.0</v>
      </c>
      <c r="F6482" s="13">
        <v>2.0</v>
      </c>
    </row>
    <row r="6483">
      <c r="A6483" s="10" t="s">
        <v>1815</v>
      </c>
      <c r="B6483" s="19">
        <v>0.04730324074074074</v>
      </c>
      <c r="C6483" s="10" t="s">
        <v>66</v>
      </c>
      <c r="D6483" s="10" t="s">
        <v>166</v>
      </c>
      <c r="E6483" s="13">
        <v>7.0</v>
      </c>
      <c r="F6483" s="13">
        <v>5.0</v>
      </c>
      <c r="J6483" s="10" t="s">
        <v>1837</v>
      </c>
    </row>
    <row r="6484">
      <c r="A6484" s="10" t="s">
        <v>1815</v>
      </c>
      <c r="B6484" s="19">
        <v>0.049351851851851855</v>
      </c>
      <c r="C6484" s="10" t="s">
        <v>82</v>
      </c>
      <c r="D6484" s="10" t="s">
        <v>166</v>
      </c>
      <c r="E6484" s="13" t="s">
        <v>75</v>
      </c>
      <c r="F6484" s="13" t="s">
        <v>75</v>
      </c>
      <c r="J6484" s="10" t="s">
        <v>1838</v>
      </c>
    </row>
    <row r="6485">
      <c r="A6485" s="10" t="s">
        <v>1815</v>
      </c>
      <c r="B6485" s="19">
        <v>0.049699074074074076</v>
      </c>
      <c r="C6485" s="10" t="s">
        <v>74</v>
      </c>
      <c r="D6485" s="10" t="s">
        <v>125</v>
      </c>
      <c r="E6485" s="13">
        <v>26.0</v>
      </c>
      <c r="F6485" s="13">
        <v>15.0</v>
      </c>
    </row>
    <row r="6486">
      <c r="A6486" s="10" t="s">
        <v>1815</v>
      </c>
      <c r="B6486" s="19">
        <v>0.0518287037037037</v>
      </c>
      <c r="C6486" s="10" t="s">
        <v>82</v>
      </c>
      <c r="D6486" s="10" t="s">
        <v>81</v>
      </c>
      <c r="E6486" s="13">
        <v>16.0</v>
      </c>
      <c r="F6486" s="13">
        <v>10.0</v>
      </c>
      <c r="J6486" s="10" t="s">
        <v>1839</v>
      </c>
    </row>
    <row r="6487">
      <c r="A6487" s="10" t="s">
        <v>1815</v>
      </c>
      <c r="B6487" s="19">
        <v>0.053564814814814815</v>
      </c>
      <c r="C6487" s="10" t="s">
        <v>69</v>
      </c>
      <c r="D6487" s="10" t="s">
        <v>100</v>
      </c>
      <c r="E6487" s="13">
        <v>11.0</v>
      </c>
      <c r="F6487" s="13">
        <v>7.0</v>
      </c>
      <c r="H6487" s="10" t="s">
        <v>1840</v>
      </c>
      <c r="J6487" s="10" t="s">
        <v>1841</v>
      </c>
    </row>
    <row r="6488">
      <c r="A6488" s="10" t="s">
        <v>1815</v>
      </c>
      <c r="B6488" s="19">
        <v>0.04663194444444444</v>
      </c>
      <c r="C6488" s="10" t="s">
        <v>70</v>
      </c>
      <c r="D6488" s="10" t="s">
        <v>100</v>
      </c>
      <c r="E6488" s="13">
        <v>24.0</v>
      </c>
      <c r="F6488" s="13">
        <v>16.0</v>
      </c>
      <c r="J6488" s="10" t="s">
        <v>1842</v>
      </c>
    </row>
    <row r="6489">
      <c r="A6489" s="10" t="s">
        <v>1815</v>
      </c>
      <c r="B6489" s="19">
        <v>0.05371527777777778</v>
      </c>
      <c r="C6489" s="10" t="s">
        <v>82</v>
      </c>
      <c r="D6489" s="10" t="s">
        <v>91</v>
      </c>
      <c r="E6489" s="13">
        <v>15.0</v>
      </c>
      <c r="F6489" s="16"/>
      <c r="J6489" s="10" t="s">
        <v>1414</v>
      </c>
    </row>
    <row r="6490">
      <c r="A6490" s="10" t="s">
        <v>1815</v>
      </c>
      <c r="B6490" s="19">
        <v>0.05390046296296296</v>
      </c>
      <c r="C6490" s="10" t="s">
        <v>66</v>
      </c>
      <c r="D6490" s="10" t="s">
        <v>100</v>
      </c>
      <c r="E6490" s="13">
        <v>19.0</v>
      </c>
      <c r="F6490" s="13">
        <v>18.0</v>
      </c>
      <c r="H6490" s="10" t="s">
        <v>1843</v>
      </c>
      <c r="J6490" s="10" t="s">
        <v>1841</v>
      </c>
    </row>
    <row r="6491">
      <c r="A6491" s="10" t="s">
        <v>1815</v>
      </c>
      <c r="B6491" s="19">
        <v>0.05408564814814815</v>
      </c>
      <c r="C6491" s="10" t="s">
        <v>66</v>
      </c>
      <c r="D6491" s="10" t="s">
        <v>166</v>
      </c>
      <c r="E6491" s="13">
        <v>17.0</v>
      </c>
      <c r="F6491" s="13">
        <v>15.0</v>
      </c>
      <c r="J6491" s="10" t="s">
        <v>1844</v>
      </c>
    </row>
    <row r="6492">
      <c r="A6492" s="10" t="s">
        <v>1815</v>
      </c>
      <c r="B6492" s="19">
        <v>0.057824074074074076</v>
      </c>
      <c r="C6492" s="10" t="s">
        <v>82</v>
      </c>
      <c r="D6492" s="10" t="s">
        <v>100</v>
      </c>
      <c r="E6492" s="13">
        <v>18.0</v>
      </c>
      <c r="F6492" s="13">
        <v>16.0</v>
      </c>
      <c r="J6492" s="10" t="s">
        <v>1841</v>
      </c>
    </row>
    <row r="6493">
      <c r="A6493" s="10" t="s">
        <v>1815</v>
      </c>
      <c r="B6493" s="19">
        <v>0.05800925925925926</v>
      </c>
      <c r="C6493" s="10" t="s">
        <v>82</v>
      </c>
      <c r="D6493" s="10" t="s">
        <v>91</v>
      </c>
      <c r="E6493" s="13">
        <v>28.0</v>
      </c>
      <c r="F6493" s="16"/>
      <c r="J6493" s="10" t="s">
        <v>1414</v>
      </c>
    </row>
    <row r="6494">
      <c r="A6494" s="10" t="s">
        <v>1815</v>
      </c>
      <c r="B6494" s="19">
        <v>0.05814814814814815</v>
      </c>
      <c r="C6494" s="10" t="s">
        <v>82</v>
      </c>
      <c r="D6494" s="10" t="s">
        <v>584</v>
      </c>
      <c r="E6494" s="13">
        <v>19.0</v>
      </c>
      <c r="F6494" s="13">
        <v>18.0</v>
      </c>
      <c r="J6494" s="10" t="s">
        <v>1845</v>
      </c>
    </row>
    <row r="6495">
      <c r="A6495" s="10" t="s">
        <v>1815</v>
      </c>
      <c r="B6495" s="19">
        <v>0.05853009259259259</v>
      </c>
      <c r="C6495" s="10" t="s">
        <v>70</v>
      </c>
      <c r="D6495" s="10" t="s">
        <v>584</v>
      </c>
      <c r="E6495" s="13">
        <v>20.0</v>
      </c>
      <c r="F6495" s="13">
        <v>17.0</v>
      </c>
      <c r="J6495" s="10" t="s">
        <v>1845</v>
      </c>
    </row>
    <row r="6496">
      <c r="A6496" s="10" t="s">
        <v>1815</v>
      </c>
      <c r="B6496" s="19">
        <v>0.05865740740740741</v>
      </c>
      <c r="C6496" s="10" t="s">
        <v>84</v>
      </c>
      <c r="D6496" s="10" t="s">
        <v>584</v>
      </c>
      <c r="E6496" s="13">
        <v>19.0</v>
      </c>
      <c r="F6496" s="13">
        <v>13.0</v>
      </c>
      <c r="J6496" s="10" t="s">
        <v>1845</v>
      </c>
    </row>
    <row r="6497">
      <c r="A6497" s="10" t="s">
        <v>1815</v>
      </c>
      <c r="B6497" s="19">
        <v>0.05903935185185185</v>
      </c>
      <c r="C6497" s="10" t="s">
        <v>66</v>
      </c>
      <c r="D6497" s="10" t="s">
        <v>584</v>
      </c>
      <c r="E6497" s="13" t="s">
        <v>88</v>
      </c>
      <c r="F6497" s="13">
        <v>1.0</v>
      </c>
      <c r="J6497" s="10" t="s">
        <v>1845</v>
      </c>
    </row>
    <row r="6498">
      <c r="A6498" s="10" t="s">
        <v>1815</v>
      </c>
      <c r="B6498" s="19">
        <v>0.05925925925925926</v>
      </c>
      <c r="C6498" s="10" t="s">
        <v>66</v>
      </c>
      <c r="D6498" s="10" t="s">
        <v>81</v>
      </c>
      <c r="E6498" s="13">
        <v>20.0</v>
      </c>
      <c r="F6498" s="13">
        <v>15.0</v>
      </c>
      <c r="J6498" s="10" t="s">
        <v>85</v>
      </c>
    </row>
    <row r="6499">
      <c r="A6499" s="10" t="s">
        <v>1815</v>
      </c>
      <c r="B6499" s="19">
        <v>0.05925925925925926</v>
      </c>
      <c r="C6499" s="10" t="s">
        <v>66</v>
      </c>
      <c r="D6499" s="10" t="s">
        <v>81</v>
      </c>
      <c r="E6499" s="13">
        <v>22.0</v>
      </c>
      <c r="F6499" s="13">
        <v>17.0</v>
      </c>
    </row>
    <row r="6500">
      <c r="A6500" s="10" t="s">
        <v>1815</v>
      </c>
      <c r="B6500" s="19">
        <v>0.06049768518518518</v>
      </c>
      <c r="C6500" s="10" t="s">
        <v>69</v>
      </c>
      <c r="D6500" s="10" t="s">
        <v>166</v>
      </c>
      <c r="E6500" s="13">
        <v>24.0</v>
      </c>
      <c r="F6500" s="13">
        <v>16.0</v>
      </c>
    </row>
    <row r="6501">
      <c r="A6501" s="10" t="s">
        <v>1815</v>
      </c>
      <c r="B6501" s="19">
        <v>0.06140046296296296</v>
      </c>
      <c r="C6501" s="10" t="s">
        <v>84</v>
      </c>
      <c r="D6501" s="10" t="s">
        <v>93</v>
      </c>
      <c r="E6501" s="13">
        <v>13.0</v>
      </c>
      <c r="F6501" s="13">
        <v>7.0</v>
      </c>
      <c r="J6501" s="10" t="s">
        <v>1846</v>
      </c>
    </row>
    <row r="6502">
      <c r="A6502" s="10" t="s">
        <v>1815</v>
      </c>
      <c r="B6502" s="19">
        <v>0.061863425925925926</v>
      </c>
      <c r="C6502" s="10" t="s">
        <v>84</v>
      </c>
      <c r="D6502" s="10" t="s">
        <v>93</v>
      </c>
      <c r="E6502" s="13">
        <v>24.0</v>
      </c>
      <c r="F6502" s="13">
        <v>18.0</v>
      </c>
      <c r="J6502" s="10" t="s">
        <v>1846</v>
      </c>
    </row>
    <row r="6503">
      <c r="A6503" s="10" t="s">
        <v>1815</v>
      </c>
      <c r="B6503" s="19">
        <v>0.06202546296296296</v>
      </c>
      <c r="C6503" s="10" t="s">
        <v>84</v>
      </c>
      <c r="D6503" s="10" t="s">
        <v>91</v>
      </c>
      <c r="E6503" s="13">
        <v>14.0</v>
      </c>
      <c r="F6503" s="16"/>
      <c r="H6503" s="10" t="s">
        <v>1847</v>
      </c>
    </row>
    <row r="6504">
      <c r="A6504" s="10" t="s">
        <v>1815</v>
      </c>
      <c r="B6504" s="19">
        <v>0.062233796296296294</v>
      </c>
      <c r="C6504" s="10" t="s">
        <v>82</v>
      </c>
      <c r="D6504" s="10" t="s">
        <v>81</v>
      </c>
      <c r="E6504" s="13">
        <v>25.0</v>
      </c>
      <c r="F6504" s="13">
        <v>19.0</v>
      </c>
    </row>
    <row r="6505">
      <c r="A6505" s="10" t="s">
        <v>1815</v>
      </c>
      <c r="B6505" s="19">
        <v>0.062233796296296294</v>
      </c>
      <c r="C6505" s="10" t="s">
        <v>82</v>
      </c>
      <c r="D6505" s="10" t="s">
        <v>81</v>
      </c>
      <c r="E6505" s="13">
        <v>15.0</v>
      </c>
      <c r="F6505" s="13">
        <v>9.0</v>
      </c>
      <c r="J6505" s="10" t="s">
        <v>85</v>
      </c>
    </row>
    <row r="6506">
      <c r="A6506" s="10" t="s">
        <v>1815</v>
      </c>
      <c r="B6506" s="19">
        <v>0.06234953703703704</v>
      </c>
      <c r="C6506" s="10" t="s">
        <v>82</v>
      </c>
      <c r="D6506" s="10" t="s">
        <v>166</v>
      </c>
      <c r="E6506" s="13">
        <v>19.0</v>
      </c>
      <c r="F6506" s="13">
        <v>12.0</v>
      </c>
      <c r="J6506" s="10" t="s">
        <v>1848</v>
      </c>
    </row>
    <row r="6507">
      <c r="A6507" s="10" t="s">
        <v>1815</v>
      </c>
      <c r="B6507" s="19">
        <v>0.06359953703703704</v>
      </c>
      <c r="C6507" s="10" t="s">
        <v>74</v>
      </c>
      <c r="D6507" s="10" t="s">
        <v>78</v>
      </c>
      <c r="E6507" s="13">
        <v>20.0</v>
      </c>
      <c r="F6507" s="13">
        <v>12.0</v>
      </c>
    </row>
    <row r="6508">
      <c r="A6508" s="10" t="s">
        <v>1815</v>
      </c>
      <c r="B6508" s="19">
        <v>0.06418981481481481</v>
      </c>
      <c r="C6508" s="10" t="s">
        <v>74</v>
      </c>
      <c r="D6508" s="10" t="s">
        <v>120</v>
      </c>
      <c r="E6508" s="13">
        <v>9.0</v>
      </c>
      <c r="F6508" s="16"/>
      <c r="H6508" s="10" t="s">
        <v>1849</v>
      </c>
      <c r="J6508" s="10" t="s">
        <v>1850</v>
      </c>
    </row>
    <row r="6509">
      <c r="A6509" s="10" t="s">
        <v>1815</v>
      </c>
      <c r="B6509" s="19">
        <v>0.06452546296296297</v>
      </c>
      <c r="C6509" s="10" t="s">
        <v>74</v>
      </c>
      <c r="D6509" s="10" t="s">
        <v>125</v>
      </c>
      <c r="E6509" s="13">
        <v>20.0</v>
      </c>
      <c r="F6509" s="13">
        <v>9.0</v>
      </c>
    </row>
    <row r="6510">
      <c r="A6510" s="10" t="s">
        <v>1815</v>
      </c>
      <c r="B6510" s="19">
        <v>0.06475694444444445</v>
      </c>
      <c r="C6510" s="10" t="s">
        <v>70</v>
      </c>
      <c r="D6510" s="10" t="s">
        <v>67</v>
      </c>
      <c r="E6510" s="13">
        <v>22.0</v>
      </c>
      <c r="F6510" s="13">
        <v>19.0</v>
      </c>
    </row>
    <row r="6511">
      <c r="A6511" s="10" t="s">
        <v>1815</v>
      </c>
      <c r="B6511" s="19">
        <v>0.06520833333333333</v>
      </c>
      <c r="C6511" s="10" t="s">
        <v>70</v>
      </c>
      <c r="D6511" s="10" t="s">
        <v>78</v>
      </c>
      <c r="E6511" s="13">
        <v>15.0</v>
      </c>
      <c r="F6511" s="13">
        <v>7.0</v>
      </c>
    </row>
    <row r="6512">
      <c r="A6512" s="10" t="s">
        <v>1815</v>
      </c>
      <c r="B6512" s="19">
        <v>0.06601851851851852</v>
      </c>
      <c r="C6512" s="10" t="s">
        <v>74</v>
      </c>
      <c r="D6512" s="10" t="s">
        <v>166</v>
      </c>
      <c r="E6512" s="13">
        <v>19.0</v>
      </c>
      <c r="F6512" s="13">
        <v>19.0</v>
      </c>
    </row>
    <row r="6513">
      <c r="A6513" s="10" t="s">
        <v>1815</v>
      </c>
      <c r="B6513" s="19">
        <v>0.06680555555555556</v>
      </c>
      <c r="C6513" s="10" t="s">
        <v>84</v>
      </c>
      <c r="D6513" s="10" t="s">
        <v>81</v>
      </c>
      <c r="E6513" s="13">
        <v>8.0</v>
      </c>
      <c r="F6513" s="13">
        <v>3.0</v>
      </c>
      <c r="H6513" s="10" t="s">
        <v>1851</v>
      </c>
      <c r="J6513" s="10" t="s">
        <v>1852</v>
      </c>
    </row>
    <row r="6514">
      <c r="A6514" s="10" t="s">
        <v>1815</v>
      </c>
      <c r="B6514" s="19">
        <v>0.066875</v>
      </c>
      <c r="C6514" s="10" t="s">
        <v>84</v>
      </c>
      <c r="D6514" s="10" t="s">
        <v>81</v>
      </c>
      <c r="E6514" s="13">
        <v>12.0</v>
      </c>
      <c r="F6514" s="13">
        <v>7.0</v>
      </c>
    </row>
    <row r="6515">
      <c r="A6515" s="10" t="s">
        <v>1815</v>
      </c>
      <c r="B6515" s="19">
        <v>0.06777777777777778</v>
      </c>
      <c r="C6515" s="10" t="s">
        <v>66</v>
      </c>
      <c r="D6515" s="10" t="s">
        <v>67</v>
      </c>
      <c r="E6515" s="13">
        <v>11.0</v>
      </c>
      <c r="F6515" s="13">
        <v>10.0</v>
      </c>
    </row>
    <row r="6516">
      <c r="A6516" s="10" t="s">
        <v>1815</v>
      </c>
      <c r="B6516" s="19">
        <v>0.06898148148148148</v>
      </c>
      <c r="C6516" s="10" t="s">
        <v>69</v>
      </c>
      <c r="D6516" s="10" t="s">
        <v>120</v>
      </c>
      <c r="E6516" s="13">
        <v>20.0</v>
      </c>
      <c r="F6516" s="16"/>
      <c r="H6516" s="10" t="s">
        <v>1853</v>
      </c>
      <c r="J6516" s="10" t="s">
        <v>1169</v>
      </c>
    </row>
    <row r="6517">
      <c r="A6517" s="10" t="s">
        <v>1815</v>
      </c>
      <c r="B6517" s="19">
        <v>0.07099537037037038</v>
      </c>
      <c r="C6517" s="10" t="s">
        <v>66</v>
      </c>
      <c r="D6517" s="10" t="s">
        <v>89</v>
      </c>
      <c r="E6517" s="13">
        <v>21.0</v>
      </c>
      <c r="F6517" s="13">
        <v>13.0</v>
      </c>
      <c r="J6517" s="10" t="s">
        <v>1854</v>
      </c>
    </row>
    <row r="6518">
      <c r="A6518" s="10" t="s">
        <v>1815</v>
      </c>
      <c r="B6518" s="19">
        <v>0.07112268518518519</v>
      </c>
      <c r="C6518" s="10" t="s">
        <v>66</v>
      </c>
      <c r="D6518" s="10" t="s">
        <v>91</v>
      </c>
      <c r="E6518" s="13">
        <v>6.0</v>
      </c>
      <c r="F6518" s="16"/>
      <c r="H6518" s="10" t="s">
        <v>1855</v>
      </c>
    </row>
    <row r="6519">
      <c r="A6519" s="10" t="s">
        <v>1815</v>
      </c>
      <c r="B6519" s="19">
        <v>0.0712962962962963</v>
      </c>
      <c r="C6519" s="10" t="s">
        <v>66</v>
      </c>
      <c r="D6519" s="10" t="s">
        <v>89</v>
      </c>
      <c r="E6519" s="13">
        <v>26.0</v>
      </c>
      <c r="F6519" s="13">
        <v>18.0</v>
      </c>
      <c r="J6519" s="10" t="s">
        <v>1854</v>
      </c>
    </row>
    <row r="6520">
      <c r="A6520" s="10" t="s">
        <v>1815</v>
      </c>
      <c r="B6520" s="19">
        <v>0.07138888888888889</v>
      </c>
      <c r="C6520" s="10" t="s">
        <v>66</v>
      </c>
      <c r="D6520" s="10" t="s">
        <v>91</v>
      </c>
      <c r="E6520" s="13">
        <v>6.0</v>
      </c>
      <c r="F6520" s="16"/>
      <c r="H6520" s="10" t="s">
        <v>1855</v>
      </c>
      <c r="J6520" s="10" t="s">
        <v>1856</v>
      </c>
    </row>
    <row r="6521">
      <c r="A6521" s="10" t="s">
        <v>1815</v>
      </c>
      <c r="B6521" s="19">
        <v>0.07241898148148149</v>
      </c>
      <c r="C6521" s="10" t="s">
        <v>84</v>
      </c>
      <c r="D6521" s="10" t="s">
        <v>93</v>
      </c>
      <c r="E6521" s="13" t="s">
        <v>75</v>
      </c>
      <c r="F6521" s="13" t="s">
        <v>75</v>
      </c>
      <c r="J6521" s="10" t="s">
        <v>160</v>
      </c>
    </row>
    <row r="6522">
      <c r="A6522" s="10" t="s">
        <v>1815</v>
      </c>
      <c r="B6522" s="19">
        <v>0.0739236111111111</v>
      </c>
      <c r="C6522" s="10" t="s">
        <v>84</v>
      </c>
      <c r="D6522" s="10" t="s">
        <v>93</v>
      </c>
      <c r="E6522" s="13">
        <v>15.0</v>
      </c>
      <c r="F6522" s="13">
        <v>9.0</v>
      </c>
      <c r="J6522" s="10" t="s">
        <v>1857</v>
      </c>
    </row>
    <row r="6523">
      <c r="A6523" s="10" t="s">
        <v>1815</v>
      </c>
      <c r="B6523" s="19">
        <v>0.07255787037037037</v>
      </c>
      <c r="C6523" s="10" t="s">
        <v>84</v>
      </c>
      <c r="D6523" s="10" t="s">
        <v>91</v>
      </c>
      <c r="E6523" s="13">
        <v>17.0</v>
      </c>
      <c r="F6523" s="16"/>
      <c r="H6523" s="10" t="s">
        <v>1858</v>
      </c>
      <c r="I6523" s="10">
        <v>1.0</v>
      </c>
      <c r="J6523" s="10" t="s">
        <v>1856</v>
      </c>
    </row>
    <row r="6524">
      <c r="A6524" s="10" t="s">
        <v>1815</v>
      </c>
      <c r="B6524" s="19">
        <v>0.07290509259259259</v>
      </c>
      <c r="C6524" s="10" t="s">
        <v>84</v>
      </c>
      <c r="D6524" s="10" t="s">
        <v>93</v>
      </c>
      <c r="E6524" s="13" t="s">
        <v>75</v>
      </c>
      <c r="F6524" s="13" t="s">
        <v>75</v>
      </c>
      <c r="J6524" s="10" t="s">
        <v>160</v>
      </c>
    </row>
    <row r="6525">
      <c r="A6525" s="10" t="s">
        <v>1815</v>
      </c>
      <c r="B6525" s="19">
        <v>0.07290509259259259</v>
      </c>
      <c r="C6525" s="10" t="s">
        <v>84</v>
      </c>
      <c r="D6525" s="10" t="s">
        <v>93</v>
      </c>
      <c r="E6525" s="13">
        <v>14.0</v>
      </c>
      <c r="F6525" s="13">
        <v>7.0</v>
      </c>
      <c r="J6525" s="10" t="s">
        <v>1857</v>
      </c>
    </row>
    <row r="6526">
      <c r="A6526" s="10" t="s">
        <v>1815</v>
      </c>
      <c r="B6526" s="19">
        <v>0.07298611111111111</v>
      </c>
      <c r="C6526" s="10" t="s">
        <v>84</v>
      </c>
      <c r="D6526" s="10" t="s">
        <v>91</v>
      </c>
      <c r="E6526" s="13">
        <v>11.0</v>
      </c>
      <c r="F6526" s="16"/>
      <c r="H6526" s="10" t="s">
        <v>1858</v>
      </c>
      <c r="I6526" s="10">
        <v>1.0</v>
      </c>
      <c r="J6526" s="10" t="s">
        <v>1856</v>
      </c>
    </row>
    <row r="6527">
      <c r="A6527" s="10" t="s">
        <v>1815</v>
      </c>
      <c r="B6527" s="19">
        <v>0.07405092592592592</v>
      </c>
      <c r="C6527" s="10" t="s">
        <v>964</v>
      </c>
      <c r="D6527" s="10" t="s">
        <v>120</v>
      </c>
      <c r="E6527" s="13">
        <v>9.0</v>
      </c>
      <c r="F6527" s="16"/>
      <c r="H6527" s="10" t="s">
        <v>1859</v>
      </c>
      <c r="J6527" s="10" t="s">
        <v>1860</v>
      </c>
    </row>
    <row r="6528">
      <c r="A6528" s="10" t="s">
        <v>1815</v>
      </c>
      <c r="B6528" s="19">
        <v>0.09329861111111111</v>
      </c>
      <c r="C6528" s="10" t="s">
        <v>69</v>
      </c>
      <c r="D6528" s="10" t="s">
        <v>87</v>
      </c>
      <c r="E6528" s="13">
        <v>17.0</v>
      </c>
      <c r="F6528" s="13">
        <v>13.0</v>
      </c>
    </row>
    <row r="6529">
      <c r="A6529" s="10" t="s">
        <v>1815</v>
      </c>
      <c r="B6529" s="19">
        <v>0.09331018518518519</v>
      </c>
      <c r="C6529" s="10" t="s">
        <v>82</v>
      </c>
      <c r="D6529" s="10" t="s">
        <v>87</v>
      </c>
      <c r="E6529" s="13">
        <v>15.0</v>
      </c>
      <c r="F6529" s="13">
        <v>14.0</v>
      </c>
    </row>
    <row r="6530">
      <c r="A6530" s="10" t="s">
        <v>1815</v>
      </c>
      <c r="B6530" s="19">
        <v>0.09362268518518518</v>
      </c>
      <c r="C6530" s="10" t="s">
        <v>964</v>
      </c>
      <c r="D6530" s="10" t="s">
        <v>87</v>
      </c>
      <c r="E6530" s="13">
        <v>14.0</v>
      </c>
      <c r="F6530" s="13">
        <v>13.0</v>
      </c>
    </row>
    <row r="6531">
      <c r="A6531" s="10" t="s">
        <v>1815</v>
      </c>
      <c r="B6531" s="19">
        <v>0.09363425925925926</v>
      </c>
      <c r="C6531" s="10" t="s">
        <v>70</v>
      </c>
      <c r="D6531" s="10" t="s">
        <v>87</v>
      </c>
      <c r="E6531" s="13">
        <v>13.0</v>
      </c>
      <c r="F6531" s="13">
        <v>8.0</v>
      </c>
    </row>
    <row r="6532">
      <c r="A6532" s="10" t="s">
        <v>1815</v>
      </c>
      <c r="B6532" s="19">
        <v>0.09376157407407408</v>
      </c>
      <c r="C6532" s="10" t="s">
        <v>66</v>
      </c>
      <c r="D6532" s="10" t="s">
        <v>87</v>
      </c>
      <c r="E6532" s="13">
        <v>11.0</v>
      </c>
      <c r="F6532" s="13">
        <v>11.0</v>
      </c>
    </row>
    <row r="6533">
      <c r="A6533" s="10" t="s">
        <v>1815</v>
      </c>
      <c r="B6533" s="19">
        <v>0.0937962962962963</v>
      </c>
      <c r="C6533" s="10" t="s">
        <v>74</v>
      </c>
      <c r="D6533" s="10" t="s">
        <v>87</v>
      </c>
      <c r="E6533" s="13">
        <v>8.0</v>
      </c>
      <c r="F6533" s="13">
        <v>3.0</v>
      </c>
    </row>
    <row r="6534">
      <c r="A6534" s="10" t="s">
        <v>1815</v>
      </c>
      <c r="B6534" s="19">
        <v>0.09384259259259259</v>
      </c>
      <c r="C6534" s="10" t="s">
        <v>84</v>
      </c>
      <c r="D6534" s="10" t="s">
        <v>87</v>
      </c>
      <c r="E6534" s="13">
        <v>9.0</v>
      </c>
      <c r="F6534" s="13">
        <v>7.0</v>
      </c>
    </row>
    <row r="6535">
      <c r="A6535" s="10" t="s">
        <v>1815</v>
      </c>
      <c r="B6535" s="19">
        <v>0.09570601851851852</v>
      </c>
      <c r="C6535" s="10" t="s">
        <v>66</v>
      </c>
      <c r="D6535" s="10" t="s">
        <v>166</v>
      </c>
      <c r="E6535" s="13">
        <v>5.0</v>
      </c>
      <c r="F6535" s="13">
        <v>3.0</v>
      </c>
      <c r="J6535" s="10" t="s">
        <v>85</v>
      </c>
    </row>
    <row r="6536">
      <c r="A6536" s="10" t="s">
        <v>1815</v>
      </c>
      <c r="B6536" s="19">
        <v>0.09570601851851852</v>
      </c>
      <c r="C6536" s="10" t="s">
        <v>66</v>
      </c>
      <c r="D6536" s="10" t="s">
        <v>166</v>
      </c>
      <c r="E6536" s="13" t="s">
        <v>68</v>
      </c>
      <c r="F6536" s="13">
        <v>20.0</v>
      </c>
    </row>
    <row r="6537">
      <c r="A6537" s="10" t="s">
        <v>1815</v>
      </c>
      <c r="B6537" s="19">
        <v>0.09815972222222222</v>
      </c>
      <c r="C6537" s="10" t="s">
        <v>82</v>
      </c>
      <c r="D6537" s="10" t="s">
        <v>89</v>
      </c>
      <c r="E6537" s="13">
        <v>16.0</v>
      </c>
      <c r="F6537" s="13">
        <v>8.0</v>
      </c>
      <c r="J6537" s="10" t="s">
        <v>1861</v>
      </c>
    </row>
    <row r="6538">
      <c r="A6538" s="10" t="s">
        <v>1815</v>
      </c>
      <c r="B6538" s="19">
        <v>0.09834490740740741</v>
      </c>
      <c r="C6538" s="10" t="s">
        <v>82</v>
      </c>
      <c r="D6538" s="10" t="s">
        <v>91</v>
      </c>
      <c r="E6538" s="13">
        <v>5.0</v>
      </c>
      <c r="F6538" s="16"/>
      <c r="H6538" s="10" t="s">
        <v>1862</v>
      </c>
    </row>
    <row r="6539">
      <c r="A6539" s="10" t="s">
        <v>1815</v>
      </c>
      <c r="B6539" s="19">
        <v>0.09996527777777778</v>
      </c>
      <c r="C6539" s="10" t="s">
        <v>70</v>
      </c>
      <c r="D6539" s="10" t="s">
        <v>78</v>
      </c>
      <c r="E6539" s="13" t="s">
        <v>68</v>
      </c>
      <c r="F6539" s="13">
        <v>20.0</v>
      </c>
    </row>
    <row r="6540">
      <c r="A6540" s="10" t="s">
        <v>1815</v>
      </c>
      <c r="B6540" s="19">
        <v>0.1002662037037037</v>
      </c>
      <c r="C6540" s="10" t="s">
        <v>70</v>
      </c>
      <c r="D6540" s="10" t="s">
        <v>93</v>
      </c>
      <c r="E6540" s="13">
        <v>13.0</v>
      </c>
      <c r="F6540" s="13">
        <v>5.0</v>
      </c>
      <c r="J6540" s="10" t="s">
        <v>1863</v>
      </c>
    </row>
    <row r="6541">
      <c r="A6541" s="10" t="s">
        <v>1815</v>
      </c>
      <c r="B6541" s="19">
        <v>0.10040509259259259</v>
      </c>
      <c r="C6541" s="10" t="s">
        <v>70</v>
      </c>
      <c r="D6541" s="10" t="s">
        <v>93</v>
      </c>
      <c r="E6541" s="13">
        <v>16.0</v>
      </c>
      <c r="F6541" s="13">
        <v>8.0</v>
      </c>
      <c r="J6541" s="10" t="s">
        <v>1863</v>
      </c>
    </row>
    <row r="6542">
      <c r="A6542" s="10" t="s">
        <v>1815</v>
      </c>
      <c r="B6542" s="19">
        <v>0.10049768518518519</v>
      </c>
      <c r="C6542" s="10" t="s">
        <v>70</v>
      </c>
      <c r="D6542" s="10" t="s">
        <v>91</v>
      </c>
      <c r="E6542" s="13">
        <v>9.0</v>
      </c>
      <c r="F6542" s="16"/>
      <c r="H6542" s="10" t="s">
        <v>1864</v>
      </c>
    </row>
    <row r="6543">
      <c r="A6543" s="10" t="s">
        <v>1815</v>
      </c>
      <c r="B6543" s="19">
        <v>0.10087962962962962</v>
      </c>
      <c r="C6543" s="10" t="s">
        <v>70</v>
      </c>
      <c r="D6543" s="10" t="s">
        <v>93</v>
      </c>
      <c r="E6543" s="13">
        <v>11.0</v>
      </c>
      <c r="F6543" s="13">
        <v>3.0</v>
      </c>
      <c r="J6543" s="10" t="s">
        <v>1863</v>
      </c>
    </row>
    <row r="6544">
      <c r="A6544" s="10" t="s">
        <v>1815</v>
      </c>
      <c r="B6544" s="19">
        <v>0.10141203703703704</v>
      </c>
      <c r="C6544" s="10" t="s">
        <v>70</v>
      </c>
      <c r="D6544" s="10" t="s">
        <v>93</v>
      </c>
      <c r="E6544" s="13">
        <v>24.0</v>
      </c>
      <c r="F6544" s="13">
        <v>16.0</v>
      </c>
      <c r="J6544" s="10" t="s">
        <v>1863</v>
      </c>
    </row>
    <row r="6545">
      <c r="A6545" s="10" t="s">
        <v>1815</v>
      </c>
      <c r="B6545" s="19">
        <v>0.10141203703703704</v>
      </c>
      <c r="C6545" s="10" t="s">
        <v>70</v>
      </c>
      <c r="D6545" s="10" t="s">
        <v>93</v>
      </c>
      <c r="E6545" s="13">
        <v>20.0</v>
      </c>
      <c r="F6545" s="13">
        <v>12.0</v>
      </c>
      <c r="J6545" s="10" t="s">
        <v>1863</v>
      </c>
    </row>
    <row r="6546">
      <c r="A6546" s="10" t="s">
        <v>1815</v>
      </c>
      <c r="B6546" s="19">
        <v>0.10149305555555556</v>
      </c>
      <c r="C6546" s="10" t="s">
        <v>70</v>
      </c>
      <c r="D6546" s="10" t="s">
        <v>91</v>
      </c>
      <c r="E6546" s="13">
        <v>9.0</v>
      </c>
      <c r="F6546" s="16"/>
      <c r="H6546" s="10" t="s">
        <v>1864</v>
      </c>
    </row>
    <row r="6547">
      <c r="A6547" s="10" t="s">
        <v>1815</v>
      </c>
      <c r="B6547" s="19">
        <v>0.1015162037037037</v>
      </c>
      <c r="C6547" s="10" t="s">
        <v>70</v>
      </c>
      <c r="D6547" s="10" t="s">
        <v>91</v>
      </c>
      <c r="E6547" s="13">
        <v>7.0</v>
      </c>
      <c r="F6547" s="16"/>
      <c r="H6547" s="10" t="s">
        <v>1865</v>
      </c>
    </row>
    <row r="6548">
      <c r="A6548" s="10" t="s">
        <v>1815</v>
      </c>
      <c r="B6548" s="19">
        <v>0.10283564814814815</v>
      </c>
      <c r="C6548" s="10" t="s">
        <v>66</v>
      </c>
      <c r="D6548" s="10" t="s">
        <v>91</v>
      </c>
      <c r="E6548" s="13">
        <v>22.0</v>
      </c>
      <c r="F6548" s="16"/>
      <c r="H6548" s="10" t="s">
        <v>1866</v>
      </c>
      <c r="J6548" s="10" t="s">
        <v>1419</v>
      </c>
    </row>
    <row r="6549">
      <c r="A6549" s="10" t="s">
        <v>1815</v>
      </c>
      <c r="B6549" s="19">
        <v>0.10403935185185186</v>
      </c>
      <c r="C6549" s="10" t="s">
        <v>84</v>
      </c>
      <c r="D6549" s="10" t="s">
        <v>166</v>
      </c>
      <c r="E6549" s="13" t="s">
        <v>75</v>
      </c>
      <c r="F6549" s="13" t="s">
        <v>75</v>
      </c>
      <c r="J6549" s="10" t="s">
        <v>85</v>
      </c>
    </row>
    <row r="6550">
      <c r="A6550" s="10" t="s">
        <v>1815</v>
      </c>
      <c r="B6550" s="19">
        <v>0.10403935185185186</v>
      </c>
      <c r="C6550" s="10" t="s">
        <v>84</v>
      </c>
      <c r="D6550" s="10" t="s">
        <v>166</v>
      </c>
      <c r="E6550" s="13">
        <v>5.0</v>
      </c>
      <c r="F6550" s="13">
        <v>6.0</v>
      </c>
      <c r="J6550" s="10" t="s">
        <v>1867</v>
      </c>
    </row>
    <row r="6551">
      <c r="A6551" s="10" t="s">
        <v>1815</v>
      </c>
      <c r="B6551" s="19">
        <v>0.10532407407407407</v>
      </c>
      <c r="C6551" s="10" t="s">
        <v>74</v>
      </c>
      <c r="D6551" s="10" t="s">
        <v>71</v>
      </c>
      <c r="E6551" s="13">
        <v>13.0</v>
      </c>
      <c r="F6551" s="16"/>
    </row>
    <row r="6552">
      <c r="A6552" s="10" t="s">
        <v>1815</v>
      </c>
      <c r="B6552" s="19">
        <v>0.10550925925925926</v>
      </c>
      <c r="C6552" s="10" t="s">
        <v>74</v>
      </c>
      <c r="D6552" s="10" t="s">
        <v>93</v>
      </c>
      <c r="E6552" s="13">
        <v>22.0</v>
      </c>
      <c r="F6552" s="13">
        <v>13.0</v>
      </c>
      <c r="J6552" s="10" t="s">
        <v>1868</v>
      </c>
    </row>
    <row r="6553">
      <c r="A6553" s="10" t="s">
        <v>1815</v>
      </c>
      <c r="B6553" s="19">
        <v>0.10567129629629629</v>
      </c>
      <c r="C6553" s="10" t="s">
        <v>74</v>
      </c>
      <c r="D6553" s="10" t="s">
        <v>91</v>
      </c>
      <c r="E6553" s="13">
        <v>31.0</v>
      </c>
      <c r="F6553" s="16"/>
      <c r="H6553" s="10" t="s">
        <v>1869</v>
      </c>
      <c r="I6553" s="10">
        <v>1.0</v>
      </c>
      <c r="J6553" s="10" t="s">
        <v>1870</v>
      </c>
    </row>
    <row r="6554">
      <c r="A6554" s="10" t="s">
        <v>1815</v>
      </c>
      <c r="B6554" s="19">
        <v>0.10631944444444444</v>
      </c>
      <c r="C6554" s="10" t="s">
        <v>74</v>
      </c>
      <c r="D6554" s="10" t="s">
        <v>93</v>
      </c>
      <c r="E6554" s="13">
        <v>25.0</v>
      </c>
      <c r="F6554" s="13">
        <v>15.0</v>
      </c>
      <c r="J6554" s="10" t="s">
        <v>1871</v>
      </c>
    </row>
    <row r="6555">
      <c r="A6555" s="10" t="s">
        <v>1815</v>
      </c>
      <c r="B6555" s="19">
        <v>0.10706018518518519</v>
      </c>
      <c r="C6555" s="10" t="s">
        <v>74</v>
      </c>
      <c r="D6555" s="10" t="s">
        <v>91</v>
      </c>
      <c r="E6555" s="13">
        <v>10.0</v>
      </c>
      <c r="F6555" s="16"/>
      <c r="H6555" s="10" t="s">
        <v>1872</v>
      </c>
    </row>
    <row r="6556">
      <c r="A6556" s="10" t="s">
        <v>1815</v>
      </c>
      <c r="B6556" s="19">
        <v>0.10804398148148148</v>
      </c>
      <c r="C6556" s="10" t="s">
        <v>69</v>
      </c>
      <c r="D6556" s="10" t="s">
        <v>320</v>
      </c>
      <c r="E6556" s="13">
        <v>16.0</v>
      </c>
      <c r="F6556" s="13">
        <v>11.0</v>
      </c>
    </row>
    <row r="6557">
      <c r="A6557" s="10" t="s">
        <v>1815</v>
      </c>
      <c r="B6557" s="19">
        <v>0.10972222222222222</v>
      </c>
      <c r="C6557" s="10" t="s">
        <v>69</v>
      </c>
      <c r="D6557" s="10" t="s">
        <v>100</v>
      </c>
      <c r="E6557" s="13">
        <v>20.0</v>
      </c>
      <c r="F6557" s="13">
        <v>16.0</v>
      </c>
      <c r="H6557" s="10" t="s">
        <v>1873</v>
      </c>
      <c r="J6557" s="10" t="s">
        <v>1874</v>
      </c>
    </row>
    <row r="6558">
      <c r="A6558" s="10" t="s">
        <v>1815</v>
      </c>
      <c r="B6558" s="19">
        <v>0.10972222222222222</v>
      </c>
      <c r="C6558" s="10" t="s">
        <v>964</v>
      </c>
      <c r="D6558" s="10" t="s">
        <v>100</v>
      </c>
      <c r="E6558" s="13">
        <v>17.0</v>
      </c>
      <c r="F6558" s="13">
        <v>16.0</v>
      </c>
      <c r="H6558" s="10" t="s">
        <v>1875</v>
      </c>
      <c r="J6558" s="10" t="s">
        <v>1874</v>
      </c>
    </row>
    <row r="6559">
      <c r="A6559" s="10" t="s">
        <v>1815</v>
      </c>
      <c r="B6559" s="19">
        <v>0.11020833333333334</v>
      </c>
      <c r="C6559" s="10" t="s">
        <v>69</v>
      </c>
      <c r="D6559" s="10" t="s">
        <v>91</v>
      </c>
      <c r="E6559" s="13">
        <v>19.0</v>
      </c>
      <c r="F6559" s="16"/>
      <c r="H6559" s="10" t="s">
        <v>1876</v>
      </c>
      <c r="J6559" s="10" t="s">
        <v>239</v>
      </c>
    </row>
    <row r="6560">
      <c r="A6560" s="10" t="s">
        <v>1815</v>
      </c>
      <c r="B6560" s="19">
        <v>0.11070601851851852</v>
      </c>
      <c r="C6560" s="10" t="s">
        <v>964</v>
      </c>
      <c r="D6560" s="10" t="s">
        <v>81</v>
      </c>
      <c r="E6560" s="13">
        <v>7.0</v>
      </c>
      <c r="F6560" s="13">
        <v>5.0</v>
      </c>
      <c r="J6560" s="10" t="s">
        <v>85</v>
      </c>
    </row>
    <row r="6561">
      <c r="A6561" s="10" t="s">
        <v>1815</v>
      </c>
      <c r="B6561" s="19">
        <v>0.11070601851851852</v>
      </c>
      <c r="C6561" s="10" t="s">
        <v>964</v>
      </c>
      <c r="D6561" s="10" t="s">
        <v>81</v>
      </c>
      <c r="E6561" s="13">
        <v>10.0</v>
      </c>
      <c r="F6561" s="13">
        <v>8.0</v>
      </c>
    </row>
    <row r="6562">
      <c r="A6562" s="10" t="s">
        <v>1815</v>
      </c>
      <c r="B6562" s="19">
        <v>0.11153935185185185</v>
      </c>
      <c r="C6562" s="10" t="s">
        <v>82</v>
      </c>
      <c r="D6562" s="10" t="s">
        <v>89</v>
      </c>
      <c r="E6562" s="13" t="s">
        <v>75</v>
      </c>
      <c r="F6562" s="13" t="s">
        <v>75</v>
      </c>
      <c r="J6562" s="10" t="s">
        <v>1877</v>
      </c>
    </row>
    <row r="6563">
      <c r="A6563" s="10" t="s">
        <v>1815</v>
      </c>
      <c r="B6563" s="19">
        <v>0.11159722222222222</v>
      </c>
      <c r="C6563" s="10" t="s">
        <v>82</v>
      </c>
      <c r="D6563" s="10" t="s">
        <v>89</v>
      </c>
      <c r="E6563" s="13">
        <v>18.0</v>
      </c>
      <c r="F6563" s="13">
        <v>13.0</v>
      </c>
      <c r="J6563" s="10" t="s">
        <v>1877</v>
      </c>
    </row>
    <row r="6564">
      <c r="A6564" s="10" t="s">
        <v>1815</v>
      </c>
      <c r="B6564" s="19">
        <v>0.11168981481481481</v>
      </c>
      <c r="C6564" s="10" t="s">
        <v>82</v>
      </c>
      <c r="D6564" s="10" t="s">
        <v>89</v>
      </c>
      <c r="E6564" s="13">
        <v>18.0</v>
      </c>
      <c r="F6564" s="13">
        <v>13.0</v>
      </c>
      <c r="J6564" s="10" t="s">
        <v>1877</v>
      </c>
    </row>
    <row r="6565">
      <c r="A6565" s="10" t="s">
        <v>1815</v>
      </c>
      <c r="B6565" s="19">
        <v>0.11178240740740741</v>
      </c>
      <c r="C6565" s="10" t="s">
        <v>82</v>
      </c>
      <c r="D6565" s="10" t="s">
        <v>91</v>
      </c>
      <c r="E6565" s="13">
        <v>8.0</v>
      </c>
      <c r="F6565" s="16"/>
      <c r="H6565" s="10" t="s">
        <v>1878</v>
      </c>
    </row>
    <row r="6566">
      <c r="A6566" s="10" t="s">
        <v>1815</v>
      </c>
      <c r="B6566" s="19">
        <v>0.11275462962962964</v>
      </c>
      <c r="C6566" s="10" t="s">
        <v>964</v>
      </c>
      <c r="D6566" s="10" t="s">
        <v>91</v>
      </c>
      <c r="E6566" s="13">
        <v>11.0</v>
      </c>
      <c r="F6566" s="16"/>
      <c r="H6566" s="10" t="s">
        <v>1879</v>
      </c>
      <c r="J6566" s="10" t="s">
        <v>263</v>
      </c>
    </row>
    <row r="6567">
      <c r="A6567" s="10" t="s">
        <v>1815</v>
      </c>
      <c r="B6567" s="19">
        <v>0.11351851851851852</v>
      </c>
      <c r="C6567" s="10" t="s">
        <v>84</v>
      </c>
      <c r="D6567" s="10" t="s">
        <v>93</v>
      </c>
      <c r="E6567" s="13">
        <v>8.0</v>
      </c>
      <c r="F6567" s="13">
        <v>2.0</v>
      </c>
      <c r="J6567" s="10" t="s">
        <v>1880</v>
      </c>
    </row>
    <row r="6568">
      <c r="A6568" s="10" t="s">
        <v>1815</v>
      </c>
      <c r="B6568" s="19">
        <v>0.11434027777777778</v>
      </c>
      <c r="C6568" s="10" t="s">
        <v>70</v>
      </c>
      <c r="D6568" s="10" t="s">
        <v>93</v>
      </c>
      <c r="E6568" s="13">
        <v>13.0</v>
      </c>
      <c r="F6568" s="13">
        <v>5.0</v>
      </c>
      <c r="J6568" s="10" t="s">
        <v>1881</v>
      </c>
    </row>
    <row r="6569">
      <c r="A6569" s="10" t="s">
        <v>1815</v>
      </c>
      <c r="B6569" s="19">
        <v>0.11459490740740741</v>
      </c>
      <c r="C6569" s="10" t="s">
        <v>70</v>
      </c>
      <c r="D6569" s="10" t="s">
        <v>93</v>
      </c>
      <c r="E6569" s="13">
        <v>13.0</v>
      </c>
      <c r="F6569" s="13">
        <v>5.0</v>
      </c>
      <c r="J6569" s="10" t="s">
        <v>1881</v>
      </c>
    </row>
    <row r="6570">
      <c r="A6570" s="10" t="s">
        <v>1815</v>
      </c>
      <c r="B6570" s="19">
        <v>0.11467592592592593</v>
      </c>
      <c r="C6570" s="10" t="s">
        <v>70</v>
      </c>
      <c r="D6570" s="10" t="s">
        <v>93</v>
      </c>
      <c r="E6570" s="13">
        <v>21.0</v>
      </c>
      <c r="F6570" s="13">
        <v>13.0</v>
      </c>
      <c r="J6570" s="10" t="s">
        <v>1881</v>
      </c>
    </row>
    <row r="6571">
      <c r="A6571" s="10" t="s">
        <v>1815</v>
      </c>
      <c r="B6571" s="19">
        <v>0.11479166666666667</v>
      </c>
      <c r="C6571" s="10" t="s">
        <v>70</v>
      </c>
      <c r="D6571" s="10" t="s">
        <v>91</v>
      </c>
      <c r="E6571" s="13">
        <v>6.0</v>
      </c>
      <c r="F6571" s="16"/>
      <c r="H6571" s="10" t="s">
        <v>1882</v>
      </c>
    </row>
    <row r="6572">
      <c r="A6572" s="10" t="s">
        <v>1815</v>
      </c>
      <c r="B6572" s="19">
        <v>0.11601851851851852</v>
      </c>
      <c r="C6572" s="10" t="s">
        <v>70</v>
      </c>
      <c r="D6572" s="10" t="s">
        <v>93</v>
      </c>
      <c r="E6572" s="13">
        <v>10.0</v>
      </c>
      <c r="F6572" s="13">
        <v>2.0</v>
      </c>
      <c r="J6572" s="10" t="s">
        <v>85</v>
      </c>
    </row>
    <row r="6573">
      <c r="A6573" s="10" t="s">
        <v>1815</v>
      </c>
      <c r="B6573" s="19">
        <v>0.11601851851851852</v>
      </c>
      <c r="C6573" s="10" t="s">
        <v>70</v>
      </c>
      <c r="D6573" s="10" t="s">
        <v>93</v>
      </c>
      <c r="E6573" s="13">
        <v>15.0</v>
      </c>
      <c r="F6573" s="13">
        <v>7.0</v>
      </c>
      <c r="J6573" s="10" t="s">
        <v>1881</v>
      </c>
    </row>
    <row r="6574">
      <c r="A6574" s="10" t="s">
        <v>1815</v>
      </c>
      <c r="B6574" s="19">
        <v>0.11618055555555555</v>
      </c>
      <c r="C6574" s="10" t="s">
        <v>70</v>
      </c>
      <c r="D6574" s="10" t="s">
        <v>93</v>
      </c>
      <c r="E6574" s="13">
        <v>21.0</v>
      </c>
      <c r="F6574" s="13">
        <v>13.0</v>
      </c>
      <c r="J6574" s="10" t="s">
        <v>1881</v>
      </c>
    </row>
    <row r="6575">
      <c r="A6575" s="10" t="s">
        <v>1815</v>
      </c>
      <c r="B6575" s="19">
        <v>0.11618055555555555</v>
      </c>
      <c r="C6575" s="10" t="s">
        <v>70</v>
      </c>
      <c r="D6575" s="10" t="s">
        <v>93</v>
      </c>
      <c r="E6575" s="13">
        <v>20.0</v>
      </c>
      <c r="F6575" s="13">
        <v>12.0</v>
      </c>
      <c r="J6575" s="10" t="s">
        <v>85</v>
      </c>
    </row>
    <row r="6576">
      <c r="A6576" s="10" t="s">
        <v>1815</v>
      </c>
      <c r="B6576" s="19">
        <v>0.11630787037037037</v>
      </c>
      <c r="C6576" s="10" t="s">
        <v>70</v>
      </c>
      <c r="D6576" s="10" t="s">
        <v>91</v>
      </c>
      <c r="E6576" s="13">
        <v>9.0</v>
      </c>
      <c r="F6576" s="16"/>
      <c r="H6576" s="10" t="s">
        <v>1883</v>
      </c>
    </row>
    <row r="6577">
      <c r="A6577" s="10" t="s">
        <v>1815</v>
      </c>
      <c r="B6577" s="19">
        <v>0.11831018518518518</v>
      </c>
      <c r="C6577" s="10" t="s">
        <v>74</v>
      </c>
      <c r="D6577" s="10" t="s">
        <v>93</v>
      </c>
      <c r="E6577" s="13" t="s">
        <v>75</v>
      </c>
      <c r="F6577" s="13" t="s">
        <v>75</v>
      </c>
      <c r="J6577" s="10" t="s">
        <v>85</v>
      </c>
    </row>
    <row r="6578">
      <c r="A6578" s="10" t="s">
        <v>1815</v>
      </c>
      <c r="B6578" s="19">
        <v>0.11831018518518518</v>
      </c>
      <c r="C6578" s="10" t="s">
        <v>74</v>
      </c>
      <c r="D6578" s="10" t="s">
        <v>93</v>
      </c>
      <c r="E6578" s="13">
        <v>26.0</v>
      </c>
      <c r="F6578" s="13">
        <v>17.0</v>
      </c>
      <c r="J6578" s="10" t="s">
        <v>1884</v>
      </c>
    </row>
    <row r="6579">
      <c r="A6579" s="10" t="s">
        <v>1815</v>
      </c>
      <c r="B6579" s="19">
        <v>0.11842592592592592</v>
      </c>
      <c r="C6579" s="10" t="s">
        <v>74</v>
      </c>
      <c r="D6579" s="10" t="s">
        <v>91</v>
      </c>
      <c r="E6579" s="13">
        <v>21.0</v>
      </c>
      <c r="F6579" s="16"/>
      <c r="H6579" s="10" t="s">
        <v>1885</v>
      </c>
    </row>
    <row r="6580">
      <c r="A6580" s="10" t="s">
        <v>1815</v>
      </c>
      <c r="B6580" s="19">
        <v>0.11891203703703704</v>
      </c>
      <c r="C6580" s="10" t="s">
        <v>69</v>
      </c>
      <c r="D6580" s="10" t="s">
        <v>89</v>
      </c>
      <c r="E6580" s="13" t="s">
        <v>75</v>
      </c>
      <c r="F6580" s="13" t="s">
        <v>75</v>
      </c>
      <c r="J6580" s="10" t="s">
        <v>85</v>
      </c>
    </row>
    <row r="6581">
      <c r="A6581" s="10" t="s">
        <v>1815</v>
      </c>
      <c r="B6581" s="19">
        <v>0.11891203703703704</v>
      </c>
      <c r="C6581" s="10" t="s">
        <v>69</v>
      </c>
      <c r="D6581" s="10" t="s">
        <v>89</v>
      </c>
      <c r="E6581" s="13">
        <v>25.0</v>
      </c>
      <c r="F6581" s="13">
        <v>17.0</v>
      </c>
      <c r="J6581" s="10" t="s">
        <v>1886</v>
      </c>
    </row>
    <row r="6582">
      <c r="A6582" s="10" t="s">
        <v>1815</v>
      </c>
      <c r="B6582" s="19">
        <v>0.11923611111111111</v>
      </c>
      <c r="C6582" s="10" t="s">
        <v>69</v>
      </c>
      <c r="D6582" s="10" t="s">
        <v>91</v>
      </c>
      <c r="E6582" s="13">
        <v>20.0</v>
      </c>
      <c r="F6582" s="16"/>
      <c r="H6582" s="10" t="s">
        <v>1887</v>
      </c>
    </row>
    <row r="6583">
      <c r="A6583" s="10" t="s">
        <v>1815</v>
      </c>
      <c r="B6583" s="19">
        <v>0.12049768518518518</v>
      </c>
      <c r="C6583" s="10" t="s">
        <v>82</v>
      </c>
      <c r="D6583" s="10" t="s">
        <v>89</v>
      </c>
      <c r="E6583" s="13" t="s">
        <v>75</v>
      </c>
      <c r="F6583" s="13" t="s">
        <v>75</v>
      </c>
      <c r="J6583" s="10" t="s">
        <v>85</v>
      </c>
    </row>
    <row r="6584">
      <c r="A6584" s="10" t="s">
        <v>1815</v>
      </c>
      <c r="B6584" s="19">
        <v>0.12049768518518518</v>
      </c>
      <c r="C6584" s="10" t="s">
        <v>82</v>
      </c>
      <c r="D6584" s="10" t="s">
        <v>89</v>
      </c>
      <c r="E6584" s="13">
        <v>20.0</v>
      </c>
      <c r="F6584" s="13">
        <v>12.0</v>
      </c>
      <c r="J6584" s="10" t="s">
        <v>1888</v>
      </c>
    </row>
    <row r="6585">
      <c r="A6585" s="10" t="s">
        <v>1815</v>
      </c>
      <c r="B6585" s="19">
        <v>0.12136574074074075</v>
      </c>
      <c r="C6585" s="10" t="s">
        <v>964</v>
      </c>
      <c r="D6585" s="10" t="s">
        <v>91</v>
      </c>
      <c r="E6585" s="13">
        <v>19.0</v>
      </c>
      <c r="F6585" s="16"/>
      <c r="H6585" s="10" t="s">
        <v>1889</v>
      </c>
      <c r="J6585" s="10" t="s">
        <v>263</v>
      </c>
    </row>
    <row r="6586">
      <c r="A6586" s="10" t="s">
        <v>1815</v>
      </c>
      <c r="B6586" s="19">
        <v>0.12194444444444444</v>
      </c>
      <c r="C6586" s="10" t="s">
        <v>70</v>
      </c>
      <c r="D6586" s="10" t="s">
        <v>93</v>
      </c>
      <c r="E6586" s="13">
        <v>19.0</v>
      </c>
      <c r="F6586" s="13">
        <v>11.0</v>
      </c>
      <c r="J6586" s="10" t="s">
        <v>85</v>
      </c>
    </row>
    <row r="6587">
      <c r="A6587" s="10" t="s">
        <v>1815</v>
      </c>
      <c r="B6587" s="19">
        <v>0.12194444444444444</v>
      </c>
      <c r="C6587" s="10" t="s">
        <v>70</v>
      </c>
      <c r="D6587" s="10" t="s">
        <v>93</v>
      </c>
      <c r="E6587" s="13">
        <v>19.0</v>
      </c>
      <c r="F6587" s="13">
        <v>11.0</v>
      </c>
      <c r="J6587" s="10" t="s">
        <v>1881</v>
      </c>
    </row>
    <row r="6588">
      <c r="A6588" s="10" t="s">
        <v>1815</v>
      </c>
      <c r="B6588" s="19">
        <v>0.12206018518518519</v>
      </c>
      <c r="C6588" s="10" t="s">
        <v>70</v>
      </c>
      <c r="D6588" s="10" t="s">
        <v>91</v>
      </c>
      <c r="E6588" s="13">
        <v>6.0</v>
      </c>
      <c r="F6588" s="16"/>
      <c r="H6588" s="10" t="s">
        <v>1882</v>
      </c>
    </row>
    <row r="6589">
      <c r="A6589" s="10" t="s">
        <v>1815</v>
      </c>
      <c r="B6589" s="19">
        <v>0.12239583333333333</v>
      </c>
      <c r="C6589" s="10" t="s">
        <v>70</v>
      </c>
      <c r="D6589" s="10" t="s">
        <v>93</v>
      </c>
      <c r="E6589" s="13">
        <v>19.0</v>
      </c>
      <c r="F6589" s="13">
        <v>11.0</v>
      </c>
      <c r="J6589" s="10" t="s">
        <v>1881</v>
      </c>
    </row>
    <row r="6590">
      <c r="A6590" s="10" t="s">
        <v>1815</v>
      </c>
      <c r="B6590" s="19">
        <v>0.12239583333333333</v>
      </c>
      <c r="C6590" s="10" t="s">
        <v>70</v>
      </c>
      <c r="D6590" s="10" t="s">
        <v>93</v>
      </c>
      <c r="E6590" s="13" t="s">
        <v>75</v>
      </c>
      <c r="F6590" s="13" t="s">
        <v>75</v>
      </c>
      <c r="J6590" s="10" t="s">
        <v>85</v>
      </c>
    </row>
    <row r="6591">
      <c r="A6591" s="10" t="s">
        <v>1815</v>
      </c>
      <c r="B6591" s="19">
        <v>0.12248842592592593</v>
      </c>
      <c r="C6591" s="10" t="s">
        <v>70</v>
      </c>
      <c r="D6591" s="10" t="s">
        <v>91</v>
      </c>
      <c r="E6591" s="13">
        <v>7.0</v>
      </c>
      <c r="F6591" s="16"/>
      <c r="H6591" s="10" t="s">
        <v>1890</v>
      </c>
    </row>
    <row r="6592">
      <c r="A6592" s="10" t="s">
        <v>1815</v>
      </c>
      <c r="B6592" s="19">
        <v>0.12298611111111112</v>
      </c>
      <c r="C6592" s="10" t="s">
        <v>70</v>
      </c>
      <c r="D6592" s="10" t="s">
        <v>93</v>
      </c>
      <c r="E6592" s="13">
        <v>13.0</v>
      </c>
      <c r="F6592" s="13">
        <v>5.0</v>
      </c>
      <c r="J6592" s="10" t="s">
        <v>85</v>
      </c>
    </row>
    <row r="6593">
      <c r="A6593" s="10" t="s">
        <v>1815</v>
      </c>
      <c r="B6593" s="19">
        <v>0.12298611111111112</v>
      </c>
      <c r="C6593" s="10" t="s">
        <v>70</v>
      </c>
      <c r="D6593" s="10" t="s">
        <v>93</v>
      </c>
      <c r="E6593" s="13">
        <v>14.0</v>
      </c>
      <c r="F6593" s="13">
        <v>6.0</v>
      </c>
      <c r="J6593" s="10" t="s">
        <v>1881</v>
      </c>
    </row>
    <row r="6594">
      <c r="A6594" s="10" t="s">
        <v>1815</v>
      </c>
      <c r="B6594" s="19">
        <v>0.12354166666666666</v>
      </c>
      <c r="C6594" s="10" t="s">
        <v>84</v>
      </c>
      <c r="D6594" s="10" t="s">
        <v>93</v>
      </c>
      <c r="E6594" s="13" t="s">
        <v>88</v>
      </c>
      <c r="F6594" s="13">
        <v>1.0</v>
      </c>
      <c r="J6594" s="10" t="s">
        <v>1880</v>
      </c>
    </row>
    <row r="6595">
      <c r="A6595" s="10" t="s">
        <v>1815</v>
      </c>
      <c r="B6595" s="19">
        <v>0.12496527777777777</v>
      </c>
      <c r="C6595" s="10" t="s">
        <v>84</v>
      </c>
      <c r="D6595" s="10" t="s">
        <v>93</v>
      </c>
      <c r="E6595" s="13" t="s">
        <v>88</v>
      </c>
      <c r="F6595" s="13">
        <v>1.0</v>
      </c>
      <c r="J6595" s="10" t="s">
        <v>85</v>
      </c>
    </row>
    <row r="6596">
      <c r="A6596" s="10" t="s">
        <v>1815</v>
      </c>
      <c r="B6596" s="19">
        <v>0.12496527777777777</v>
      </c>
      <c r="C6596" s="10" t="s">
        <v>84</v>
      </c>
      <c r="D6596" s="10" t="s">
        <v>93</v>
      </c>
      <c r="E6596" s="13">
        <v>16.0</v>
      </c>
      <c r="F6596" s="13">
        <v>10.0</v>
      </c>
      <c r="J6596" s="10" t="s">
        <v>1891</v>
      </c>
    </row>
    <row r="6597">
      <c r="A6597" s="10" t="s">
        <v>1815</v>
      </c>
      <c r="B6597" s="19">
        <v>0.12520833333333334</v>
      </c>
      <c r="C6597" s="10" t="s">
        <v>84</v>
      </c>
      <c r="D6597" s="10" t="s">
        <v>93</v>
      </c>
      <c r="E6597" s="13" t="s">
        <v>75</v>
      </c>
      <c r="F6597" s="13" t="s">
        <v>75</v>
      </c>
      <c r="J6597" s="10" t="s">
        <v>85</v>
      </c>
    </row>
    <row r="6598">
      <c r="A6598" s="10" t="s">
        <v>1815</v>
      </c>
      <c r="B6598" s="19">
        <v>0.12520833333333334</v>
      </c>
      <c r="C6598" s="10" t="s">
        <v>84</v>
      </c>
      <c r="D6598" s="10" t="s">
        <v>93</v>
      </c>
      <c r="E6598" s="13">
        <v>21.0</v>
      </c>
      <c r="F6598" s="13">
        <v>15.0</v>
      </c>
      <c r="J6598" s="10" t="s">
        <v>1891</v>
      </c>
    </row>
    <row r="6599">
      <c r="A6599" s="10" t="s">
        <v>1815</v>
      </c>
      <c r="B6599" s="19">
        <v>0.12540509259259258</v>
      </c>
      <c r="C6599" s="10" t="s">
        <v>84</v>
      </c>
      <c r="D6599" s="10" t="s">
        <v>91</v>
      </c>
      <c r="E6599" s="13">
        <v>20.0</v>
      </c>
      <c r="F6599" s="16"/>
      <c r="H6599" s="10" t="s">
        <v>1892</v>
      </c>
    </row>
    <row r="6600">
      <c r="A6600" s="10" t="s">
        <v>1815</v>
      </c>
      <c r="B6600" s="19">
        <v>0.12613425925925925</v>
      </c>
      <c r="C6600" s="10" t="s">
        <v>74</v>
      </c>
      <c r="D6600" s="10" t="s">
        <v>93</v>
      </c>
      <c r="E6600" s="13">
        <v>18.0</v>
      </c>
      <c r="F6600" s="13">
        <v>9.0</v>
      </c>
      <c r="J6600" s="10" t="s">
        <v>1893</v>
      </c>
    </row>
    <row r="6601">
      <c r="A6601" s="10" t="s">
        <v>1815</v>
      </c>
      <c r="B6601" s="19">
        <v>0.12631944444444446</v>
      </c>
      <c r="C6601" s="10" t="s">
        <v>74</v>
      </c>
      <c r="D6601" s="10" t="s">
        <v>91</v>
      </c>
      <c r="E6601" s="13">
        <v>20.0</v>
      </c>
      <c r="F6601" s="16"/>
      <c r="H6601" s="10" t="s">
        <v>1894</v>
      </c>
    </row>
    <row r="6602">
      <c r="A6602" s="10" t="s">
        <v>1815</v>
      </c>
      <c r="B6602" s="19">
        <v>0.12652777777777777</v>
      </c>
      <c r="C6602" s="10" t="s">
        <v>84</v>
      </c>
      <c r="D6602" s="10" t="s">
        <v>166</v>
      </c>
      <c r="E6602" s="13">
        <v>10.0</v>
      </c>
      <c r="F6602" s="13">
        <v>11.0</v>
      </c>
      <c r="J6602" s="10" t="s">
        <v>85</v>
      </c>
    </row>
    <row r="6603">
      <c r="A6603" s="10" t="s">
        <v>1815</v>
      </c>
      <c r="B6603" s="19">
        <v>0.12652777777777777</v>
      </c>
      <c r="C6603" s="10" t="s">
        <v>84</v>
      </c>
      <c r="D6603" s="10" t="s">
        <v>166</v>
      </c>
      <c r="E6603" s="13">
        <v>10.0</v>
      </c>
      <c r="F6603" s="13">
        <v>11.0</v>
      </c>
    </row>
    <row r="6604">
      <c r="A6604" s="10" t="s">
        <v>1815</v>
      </c>
      <c r="B6604" s="19">
        <v>0.12671296296296297</v>
      </c>
      <c r="C6604" s="10" t="s">
        <v>74</v>
      </c>
      <c r="D6604" s="10" t="s">
        <v>93</v>
      </c>
      <c r="E6604" s="13">
        <v>17.0</v>
      </c>
      <c r="F6604" s="13">
        <v>8.0</v>
      </c>
      <c r="J6604" s="10" t="s">
        <v>1893</v>
      </c>
    </row>
    <row r="6605">
      <c r="A6605" s="10" t="s">
        <v>1815</v>
      </c>
      <c r="B6605" s="19">
        <v>0.1267939814814815</v>
      </c>
      <c r="C6605" s="10" t="s">
        <v>74</v>
      </c>
      <c r="D6605" s="10" t="s">
        <v>91</v>
      </c>
      <c r="E6605" s="13">
        <v>9.0</v>
      </c>
      <c r="F6605" s="16"/>
      <c r="H6605" s="10" t="s">
        <v>1895</v>
      </c>
    </row>
    <row r="6606">
      <c r="A6606" s="10" t="s">
        <v>1815</v>
      </c>
      <c r="B6606" s="19">
        <v>0.12699074074074074</v>
      </c>
      <c r="C6606" s="10" t="s">
        <v>84</v>
      </c>
      <c r="D6606" s="10" t="s">
        <v>166</v>
      </c>
      <c r="E6606" s="13">
        <v>15.0</v>
      </c>
      <c r="F6606" s="13">
        <v>16.0</v>
      </c>
      <c r="J6606" s="10" t="s">
        <v>85</v>
      </c>
    </row>
    <row r="6607">
      <c r="A6607" s="10" t="s">
        <v>1815</v>
      </c>
      <c r="B6607" s="19">
        <v>0.12699074074074074</v>
      </c>
      <c r="C6607" s="10" t="s">
        <v>84</v>
      </c>
      <c r="D6607" s="10" t="s">
        <v>166</v>
      </c>
      <c r="E6607" s="13">
        <v>15.0</v>
      </c>
      <c r="F6607" s="13">
        <v>16.0</v>
      </c>
    </row>
    <row r="6608">
      <c r="A6608" s="10" t="s">
        <v>1815</v>
      </c>
      <c r="B6608" s="19">
        <v>0.12787037037037038</v>
      </c>
      <c r="C6608" s="10" t="s">
        <v>69</v>
      </c>
      <c r="D6608" s="10" t="s">
        <v>320</v>
      </c>
      <c r="E6608" s="13">
        <v>14.0</v>
      </c>
      <c r="F6608" s="13">
        <v>9.0</v>
      </c>
    </row>
    <row r="6609">
      <c r="A6609" s="10" t="s">
        <v>1815</v>
      </c>
      <c r="B6609" s="19">
        <v>0.13019675925925925</v>
      </c>
      <c r="C6609" s="10" t="s">
        <v>82</v>
      </c>
      <c r="D6609" s="10" t="s">
        <v>195</v>
      </c>
      <c r="E6609" s="13">
        <v>6.0</v>
      </c>
      <c r="F6609" s="13">
        <v>6.0</v>
      </c>
    </row>
    <row r="6610">
      <c r="A6610" s="10" t="s">
        <v>1815</v>
      </c>
      <c r="B6610" s="19">
        <v>0.13019675925925925</v>
      </c>
      <c r="C6610" s="10" t="s">
        <v>82</v>
      </c>
      <c r="D6610" s="10" t="s">
        <v>195</v>
      </c>
      <c r="E6610" s="13" t="s">
        <v>88</v>
      </c>
      <c r="F6610" s="13">
        <v>1.0</v>
      </c>
      <c r="J6610" s="10" t="s">
        <v>85</v>
      </c>
    </row>
    <row r="6611">
      <c r="A6611" s="10" t="s">
        <v>1815</v>
      </c>
      <c r="B6611" s="19">
        <v>0.13125</v>
      </c>
      <c r="C6611" s="10" t="s">
        <v>964</v>
      </c>
      <c r="D6611" s="10" t="s">
        <v>91</v>
      </c>
      <c r="E6611" s="13">
        <v>14.0</v>
      </c>
      <c r="F6611" s="16"/>
      <c r="H6611" s="10" t="s">
        <v>1896</v>
      </c>
      <c r="J6611" s="10" t="s">
        <v>263</v>
      </c>
    </row>
    <row r="6612">
      <c r="A6612" s="10" t="s">
        <v>1815</v>
      </c>
      <c r="B6612" s="19">
        <v>0.1320601851851852</v>
      </c>
      <c r="C6612" s="10" t="s">
        <v>964</v>
      </c>
      <c r="D6612" s="10" t="s">
        <v>81</v>
      </c>
      <c r="E6612" s="13">
        <v>14.0</v>
      </c>
      <c r="F6612" s="13">
        <v>12.0</v>
      </c>
    </row>
    <row r="6613">
      <c r="A6613" s="10" t="s">
        <v>1815</v>
      </c>
      <c r="B6613" s="19">
        <v>0.1325925925925926</v>
      </c>
      <c r="C6613" s="10" t="s">
        <v>66</v>
      </c>
      <c r="D6613" s="10" t="s">
        <v>89</v>
      </c>
      <c r="E6613" s="13">
        <v>18.0</v>
      </c>
      <c r="F6613" s="13">
        <v>10.0</v>
      </c>
      <c r="J6613" s="10" t="s">
        <v>1897</v>
      </c>
    </row>
    <row r="6614">
      <c r="A6614" s="10" t="s">
        <v>1815</v>
      </c>
      <c r="B6614" s="19">
        <v>0.1327199074074074</v>
      </c>
      <c r="C6614" s="10" t="s">
        <v>66</v>
      </c>
      <c r="D6614" s="10" t="s">
        <v>89</v>
      </c>
      <c r="E6614" s="13">
        <v>20.0</v>
      </c>
      <c r="F6614" s="13">
        <v>12.0</v>
      </c>
      <c r="J6614" s="10" t="s">
        <v>1897</v>
      </c>
    </row>
    <row r="6615">
      <c r="A6615" s="10" t="s">
        <v>1815</v>
      </c>
      <c r="B6615" s="19">
        <v>0.13309027777777777</v>
      </c>
      <c r="C6615" s="10" t="s">
        <v>66</v>
      </c>
      <c r="D6615" s="10" t="s">
        <v>89</v>
      </c>
      <c r="E6615" s="13">
        <v>27.0</v>
      </c>
      <c r="F6615" s="13">
        <v>19.0</v>
      </c>
      <c r="J6615" s="10" t="s">
        <v>1898</v>
      </c>
    </row>
    <row r="6616">
      <c r="A6616" s="10" t="s">
        <v>1815</v>
      </c>
      <c r="B6616" s="19">
        <v>0.1334375</v>
      </c>
      <c r="C6616" s="10" t="s">
        <v>66</v>
      </c>
      <c r="D6616" s="10" t="s">
        <v>91</v>
      </c>
      <c r="E6616" s="13">
        <v>7.0</v>
      </c>
      <c r="F6616" s="16"/>
      <c r="H6616" s="10" t="s">
        <v>1899</v>
      </c>
    </row>
    <row r="6617">
      <c r="A6617" s="10" t="s">
        <v>1815</v>
      </c>
      <c r="B6617" s="19">
        <v>0.1335763888888889</v>
      </c>
      <c r="C6617" s="10" t="s">
        <v>84</v>
      </c>
      <c r="D6617" s="10" t="s">
        <v>166</v>
      </c>
      <c r="E6617" s="13" t="s">
        <v>88</v>
      </c>
      <c r="F6617" s="13">
        <v>1.0</v>
      </c>
      <c r="J6617" s="10" t="s">
        <v>85</v>
      </c>
    </row>
    <row r="6618">
      <c r="A6618" s="10" t="s">
        <v>1815</v>
      </c>
      <c r="B6618" s="19">
        <v>0.1335763888888889</v>
      </c>
      <c r="C6618" s="10" t="s">
        <v>84</v>
      </c>
      <c r="D6618" s="10" t="s">
        <v>166</v>
      </c>
      <c r="E6618" s="13">
        <v>5.0</v>
      </c>
      <c r="F6618" s="13">
        <v>6.0</v>
      </c>
    </row>
    <row r="6619">
      <c r="A6619" s="10" t="s">
        <v>1815</v>
      </c>
      <c r="B6619" s="19">
        <v>0.13380787037037037</v>
      </c>
      <c r="C6619" s="10" t="s">
        <v>66</v>
      </c>
      <c r="D6619" s="10" t="s">
        <v>89</v>
      </c>
      <c r="E6619" s="13" t="s">
        <v>75</v>
      </c>
      <c r="F6619" s="13" t="s">
        <v>75</v>
      </c>
      <c r="J6619" s="10" t="s">
        <v>1897</v>
      </c>
    </row>
    <row r="6620">
      <c r="A6620" s="10" t="s">
        <v>1815</v>
      </c>
      <c r="B6620" s="19">
        <v>0.13407407407407407</v>
      </c>
      <c r="C6620" s="10" t="s">
        <v>84</v>
      </c>
      <c r="D6620" s="10" t="s">
        <v>93</v>
      </c>
      <c r="E6620" s="13">
        <v>21.0</v>
      </c>
      <c r="F6620" s="13">
        <v>15.0</v>
      </c>
      <c r="J6620" s="10" t="s">
        <v>1900</v>
      </c>
    </row>
    <row r="6621">
      <c r="A6621" s="10" t="s">
        <v>1815</v>
      </c>
      <c r="B6621" s="19">
        <v>0.13431712962962963</v>
      </c>
      <c r="C6621" s="10" t="s">
        <v>84</v>
      </c>
      <c r="D6621" s="10" t="s">
        <v>91</v>
      </c>
      <c r="E6621" s="13">
        <v>17.0</v>
      </c>
      <c r="F6621" s="16"/>
      <c r="H6621" s="10" t="s">
        <v>1901</v>
      </c>
      <c r="J6621" s="10" t="s">
        <v>1162</v>
      </c>
    </row>
    <row r="6622">
      <c r="A6622" s="10" t="s">
        <v>1815</v>
      </c>
      <c r="B6622" s="19">
        <v>0.13440972222222222</v>
      </c>
      <c r="C6622" s="10" t="s">
        <v>84</v>
      </c>
      <c r="D6622" s="10" t="s">
        <v>93</v>
      </c>
      <c r="E6622" s="13" t="s">
        <v>75</v>
      </c>
      <c r="F6622" s="13" t="s">
        <v>75</v>
      </c>
      <c r="J6622" s="10" t="s">
        <v>1902</v>
      </c>
    </row>
    <row r="6623">
      <c r="A6623" s="10" t="s">
        <v>1815</v>
      </c>
      <c r="B6623" s="19">
        <v>0.13547453703703705</v>
      </c>
      <c r="C6623" s="10" t="s">
        <v>74</v>
      </c>
      <c r="D6623" s="10" t="s">
        <v>78</v>
      </c>
      <c r="E6623" s="13">
        <v>27.0</v>
      </c>
      <c r="F6623" s="13">
        <v>19.0</v>
      </c>
    </row>
    <row r="6624">
      <c r="A6624" s="10" t="s">
        <v>1815</v>
      </c>
      <c r="B6624" s="19">
        <v>0.13672453703703705</v>
      </c>
      <c r="C6624" s="10" t="s">
        <v>69</v>
      </c>
      <c r="D6624" s="10" t="s">
        <v>89</v>
      </c>
      <c r="E6624" s="13" t="s">
        <v>75</v>
      </c>
      <c r="F6624" s="13" t="s">
        <v>75</v>
      </c>
      <c r="J6624" s="10" t="s">
        <v>1903</v>
      </c>
    </row>
    <row r="6625">
      <c r="A6625" s="10" t="s">
        <v>1815</v>
      </c>
      <c r="B6625" s="19">
        <v>0.13951388888888888</v>
      </c>
      <c r="C6625" s="10" t="s">
        <v>82</v>
      </c>
      <c r="D6625" s="10" t="s">
        <v>195</v>
      </c>
      <c r="E6625" s="13" t="s">
        <v>75</v>
      </c>
      <c r="F6625" s="13" t="s">
        <v>75</v>
      </c>
      <c r="J6625" s="10" t="s">
        <v>85</v>
      </c>
    </row>
    <row r="6626">
      <c r="A6626" s="10" t="s">
        <v>1815</v>
      </c>
      <c r="B6626" s="19">
        <v>0.13951388888888888</v>
      </c>
      <c r="C6626" s="10" t="s">
        <v>82</v>
      </c>
      <c r="D6626" s="10" t="s">
        <v>195</v>
      </c>
      <c r="E6626" s="13" t="s">
        <v>75</v>
      </c>
      <c r="F6626" s="13" t="s">
        <v>75</v>
      </c>
    </row>
    <row r="6627">
      <c r="A6627" s="10" t="s">
        <v>1815</v>
      </c>
      <c r="B6627" s="19">
        <v>0.14086805555555557</v>
      </c>
      <c r="C6627" s="10" t="s">
        <v>84</v>
      </c>
      <c r="D6627" s="10" t="s">
        <v>166</v>
      </c>
      <c r="E6627" s="13" t="s">
        <v>75</v>
      </c>
      <c r="F6627" s="13" t="s">
        <v>75</v>
      </c>
      <c r="J6627" s="10" t="s">
        <v>85</v>
      </c>
    </row>
    <row r="6628">
      <c r="A6628" s="10" t="s">
        <v>1815</v>
      </c>
      <c r="B6628" s="19">
        <v>0.14086805555555557</v>
      </c>
      <c r="C6628" s="10" t="s">
        <v>84</v>
      </c>
      <c r="D6628" s="10" t="s">
        <v>166</v>
      </c>
      <c r="E6628" s="13">
        <v>16.0</v>
      </c>
      <c r="F6628" s="13">
        <v>17.0</v>
      </c>
    </row>
    <row r="6629">
      <c r="A6629" s="10" t="s">
        <v>1815</v>
      </c>
      <c r="B6629" s="19">
        <v>0.1419212962962963</v>
      </c>
      <c r="C6629" s="10" t="s">
        <v>84</v>
      </c>
      <c r="D6629" s="10" t="s">
        <v>93</v>
      </c>
      <c r="E6629" s="13" t="s">
        <v>75</v>
      </c>
      <c r="F6629" s="13" t="s">
        <v>75</v>
      </c>
      <c r="J6629" s="10" t="s">
        <v>85</v>
      </c>
    </row>
    <row r="6630">
      <c r="A6630" s="10" t="s">
        <v>1815</v>
      </c>
      <c r="B6630" s="19">
        <v>0.1419212962962963</v>
      </c>
      <c r="C6630" s="10" t="s">
        <v>84</v>
      </c>
      <c r="D6630" s="10" t="s">
        <v>93</v>
      </c>
      <c r="E6630" s="13">
        <v>23.0</v>
      </c>
      <c r="F6630" s="13">
        <v>17.0</v>
      </c>
      <c r="J6630" s="10" t="s">
        <v>1904</v>
      </c>
    </row>
    <row r="6631">
      <c r="A6631" s="10" t="s">
        <v>1815</v>
      </c>
      <c r="B6631" s="19">
        <v>0.14212962962962963</v>
      </c>
      <c r="C6631" s="10" t="s">
        <v>84</v>
      </c>
      <c r="D6631" s="10" t="s">
        <v>91</v>
      </c>
      <c r="E6631" s="13">
        <v>16.0</v>
      </c>
      <c r="F6631" s="16"/>
      <c r="H6631" s="10" t="s">
        <v>1905</v>
      </c>
      <c r="J6631" s="10" t="s">
        <v>1906</v>
      </c>
    </row>
    <row r="6632">
      <c r="A6632" s="10" t="s">
        <v>1815</v>
      </c>
      <c r="B6632" s="19">
        <v>0.14315972222222223</v>
      </c>
      <c r="C6632" s="10" t="s">
        <v>964</v>
      </c>
      <c r="D6632" s="10" t="s">
        <v>120</v>
      </c>
      <c r="E6632" s="13">
        <v>7.0</v>
      </c>
      <c r="F6632" s="16"/>
      <c r="H6632" s="10" t="s">
        <v>1907</v>
      </c>
      <c r="J6632" s="10" t="s">
        <v>1850</v>
      </c>
    </row>
    <row r="6633">
      <c r="A6633" s="10" t="s">
        <v>1815</v>
      </c>
      <c r="B6633" s="19">
        <v>0.14354166666666668</v>
      </c>
      <c r="C6633" s="10" t="s">
        <v>70</v>
      </c>
      <c r="D6633" s="10" t="s">
        <v>93</v>
      </c>
      <c r="E6633" s="13" t="s">
        <v>68</v>
      </c>
      <c r="F6633" s="13">
        <v>20.0</v>
      </c>
      <c r="J6633" s="10" t="s">
        <v>1881</v>
      </c>
    </row>
    <row r="6634">
      <c r="A6634" s="10" t="s">
        <v>1815</v>
      </c>
      <c r="B6634" s="19">
        <v>0.14354166666666668</v>
      </c>
      <c r="C6634" s="10" t="s">
        <v>70</v>
      </c>
      <c r="D6634" s="10" t="s">
        <v>93</v>
      </c>
      <c r="E6634" s="13" t="s">
        <v>75</v>
      </c>
      <c r="F6634" s="13" t="s">
        <v>75</v>
      </c>
      <c r="J6634" s="10" t="s">
        <v>85</v>
      </c>
    </row>
    <row r="6635">
      <c r="A6635" s="10" t="s">
        <v>1815</v>
      </c>
      <c r="B6635" s="19">
        <v>0.1438425925925926</v>
      </c>
      <c r="C6635" s="10" t="s">
        <v>70</v>
      </c>
      <c r="D6635" s="10" t="s">
        <v>91</v>
      </c>
      <c r="E6635" s="13">
        <v>9.0</v>
      </c>
      <c r="F6635" s="16"/>
      <c r="H6635" s="10" t="s">
        <v>1883</v>
      </c>
    </row>
    <row r="6636">
      <c r="A6636" s="10" t="s">
        <v>1815</v>
      </c>
      <c r="B6636" s="19">
        <v>0.14395833333333333</v>
      </c>
      <c r="C6636" s="10" t="s">
        <v>70</v>
      </c>
      <c r="D6636" s="10" t="s">
        <v>93</v>
      </c>
      <c r="E6636" s="13">
        <v>25.0</v>
      </c>
      <c r="F6636" s="13">
        <v>17.0</v>
      </c>
      <c r="J6636" s="10" t="s">
        <v>1881</v>
      </c>
    </row>
    <row r="6637">
      <c r="A6637" s="10" t="s">
        <v>1815</v>
      </c>
      <c r="B6637" s="19">
        <v>0.14395833333333333</v>
      </c>
      <c r="C6637" s="10" t="s">
        <v>70</v>
      </c>
      <c r="D6637" s="10" t="s">
        <v>93</v>
      </c>
      <c r="E6637" s="13" t="s">
        <v>75</v>
      </c>
      <c r="F6637" s="13" t="s">
        <v>75</v>
      </c>
      <c r="J6637" s="10" t="s">
        <v>85</v>
      </c>
    </row>
    <row r="6638">
      <c r="A6638" s="10" t="s">
        <v>1815</v>
      </c>
      <c r="B6638" s="19">
        <v>0.14399305555555555</v>
      </c>
      <c r="C6638" s="10" t="s">
        <v>70</v>
      </c>
      <c r="D6638" s="10" t="s">
        <v>91</v>
      </c>
      <c r="E6638" s="13">
        <v>8.0</v>
      </c>
      <c r="F6638" s="16"/>
      <c r="H6638" s="10" t="s">
        <v>1908</v>
      </c>
    </row>
    <row r="6639">
      <c r="A6639" s="10" t="s">
        <v>1815</v>
      </c>
      <c r="B6639" s="19">
        <v>0.14421296296296296</v>
      </c>
      <c r="C6639" s="10" t="s">
        <v>70</v>
      </c>
      <c r="D6639" s="10" t="s">
        <v>93</v>
      </c>
      <c r="E6639" s="13">
        <v>23.0</v>
      </c>
      <c r="F6639" s="13">
        <v>15.0</v>
      </c>
      <c r="J6639" s="10" t="s">
        <v>1881</v>
      </c>
    </row>
    <row r="6640">
      <c r="A6640" s="10" t="s">
        <v>1815</v>
      </c>
      <c r="B6640" s="19">
        <v>0.14421296296296296</v>
      </c>
      <c r="C6640" s="10" t="s">
        <v>70</v>
      </c>
      <c r="D6640" s="10" t="s">
        <v>93</v>
      </c>
      <c r="E6640" s="13">
        <v>21.0</v>
      </c>
      <c r="F6640" s="13">
        <v>13.0</v>
      </c>
      <c r="J6640" s="10" t="s">
        <v>85</v>
      </c>
    </row>
    <row r="6641">
      <c r="A6641" s="10" t="s">
        <v>1815</v>
      </c>
      <c r="B6641" s="19">
        <v>0.14425925925925925</v>
      </c>
      <c r="C6641" s="10" t="s">
        <v>70</v>
      </c>
      <c r="D6641" s="10" t="s">
        <v>91</v>
      </c>
      <c r="E6641" s="13">
        <v>7.0</v>
      </c>
      <c r="F6641" s="16"/>
      <c r="H6641" s="10" t="s">
        <v>1890</v>
      </c>
    </row>
    <row r="6642">
      <c r="A6642" s="10" t="s">
        <v>1815</v>
      </c>
      <c r="B6642" s="19">
        <v>0.1447337962962963</v>
      </c>
      <c r="C6642" s="10" t="s">
        <v>66</v>
      </c>
      <c r="D6642" s="10" t="s">
        <v>89</v>
      </c>
      <c r="E6642" s="13">
        <v>11.0</v>
      </c>
      <c r="F6642" s="13">
        <v>3.0</v>
      </c>
      <c r="J6642" s="10" t="s">
        <v>1897</v>
      </c>
    </row>
    <row r="6643">
      <c r="A6643" s="10" t="s">
        <v>1815</v>
      </c>
      <c r="B6643" s="19">
        <v>0.14483796296296297</v>
      </c>
      <c r="C6643" s="10" t="s">
        <v>66</v>
      </c>
      <c r="D6643" s="10" t="s">
        <v>89</v>
      </c>
      <c r="E6643" s="13">
        <v>25.0</v>
      </c>
      <c r="F6643" s="13">
        <v>17.0</v>
      </c>
      <c r="J6643" s="10" t="s">
        <v>1897</v>
      </c>
    </row>
    <row r="6644">
      <c r="A6644" s="10" t="s">
        <v>1815</v>
      </c>
      <c r="B6644" s="19">
        <v>0.14502314814814815</v>
      </c>
      <c r="C6644" s="10" t="s">
        <v>66</v>
      </c>
      <c r="D6644" s="10" t="s">
        <v>91</v>
      </c>
      <c r="E6644" s="13">
        <v>9.0</v>
      </c>
      <c r="F6644" s="16"/>
      <c r="H6644" s="10" t="s">
        <v>1883</v>
      </c>
    </row>
    <row r="6645">
      <c r="A6645" s="10" t="s">
        <v>1815</v>
      </c>
      <c r="B6645" s="19">
        <v>0.14533564814814814</v>
      </c>
      <c r="C6645" s="10" t="s">
        <v>84</v>
      </c>
      <c r="D6645" s="10" t="s">
        <v>93</v>
      </c>
      <c r="E6645" s="13" t="s">
        <v>75</v>
      </c>
      <c r="F6645" s="13" t="s">
        <v>75</v>
      </c>
      <c r="J6645" s="10" t="s">
        <v>85</v>
      </c>
    </row>
    <row r="6646">
      <c r="A6646" s="10" t="s">
        <v>1815</v>
      </c>
      <c r="B6646" s="19">
        <v>0.14533564814814814</v>
      </c>
      <c r="C6646" s="10" t="s">
        <v>84</v>
      </c>
      <c r="D6646" s="10" t="s">
        <v>93</v>
      </c>
      <c r="E6646" s="13">
        <v>20.0</v>
      </c>
      <c r="F6646" s="13">
        <v>14.0</v>
      </c>
      <c r="J6646" s="10" t="s">
        <v>1904</v>
      </c>
    </row>
    <row r="6647">
      <c r="A6647" s="10" t="s">
        <v>1815</v>
      </c>
      <c r="B6647" s="19">
        <v>0.14547453703703703</v>
      </c>
      <c r="C6647" s="10" t="s">
        <v>84</v>
      </c>
      <c r="D6647" s="10" t="s">
        <v>91</v>
      </c>
      <c r="E6647" s="13">
        <v>24.0</v>
      </c>
      <c r="F6647" s="16"/>
      <c r="H6647" s="10" t="s">
        <v>1909</v>
      </c>
      <c r="J6647" s="10" t="s">
        <v>1160</v>
      </c>
    </row>
    <row r="6648">
      <c r="A6648" s="10" t="s">
        <v>1815</v>
      </c>
      <c r="B6648" s="19">
        <v>0.1463310185185185</v>
      </c>
      <c r="C6648" s="10" t="s">
        <v>74</v>
      </c>
      <c r="D6648" s="10" t="s">
        <v>93</v>
      </c>
      <c r="E6648" s="13">
        <v>16.0</v>
      </c>
      <c r="F6648" s="13">
        <v>7.0</v>
      </c>
      <c r="J6648" s="10" t="s">
        <v>1884</v>
      </c>
    </row>
    <row r="6649">
      <c r="A6649" s="10" t="s">
        <v>1815</v>
      </c>
      <c r="B6649" s="19">
        <v>0.14641203703703703</v>
      </c>
      <c r="C6649" s="10" t="s">
        <v>74</v>
      </c>
      <c r="D6649" s="10" t="s">
        <v>93</v>
      </c>
      <c r="E6649" s="13" t="s">
        <v>75</v>
      </c>
      <c r="F6649" s="13" t="s">
        <v>75</v>
      </c>
      <c r="J6649" s="10" t="s">
        <v>1884</v>
      </c>
    </row>
    <row r="6650">
      <c r="A6650" s="10" t="s">
        <v>1815</v>
      </c>
      <c r="B6650" s="19">
        <v>0.14806712962962962</v>
      </c>
      <c r="C6650" s="10" t="s">
        <v>69</v>
      </c>
      <c r="D6650" s="10" t="s">
        <v>120</v>
      </c>
      <c r="E6650" s="13">
        <v>7.0</v>
      </c>
      <c r="F6650" s="16"/>
      <c r="H6650" s="10" t="s">
        <v>1910</v>
      </c>
      <c r="J6650" s="10" t="s">
        <v>207</v>
      </c>
    </row>
    <row r="6651">
      <c r="A6651" s="10" t="s">
        <v>1815</v>
      </c>
      <c r="B6651" s="19">
        <v>0.14842592592592593</v>
      </c>
      <c r="C6651" s="10" t="s">
        <v>69</v>
      </c>
      <c r="D6651" s="10" t="s">
        <v>89</v>
      </c>
      <c r="E6651" s="13">
        <v>13.0</v>
      </c>
      <c r="F6651" s="13">
        <v>5.0</v>
      </c>
      <c r="J6651" s="10" t="s">
        <v>1911</v>
      </c>
    </row>
    <row r="6652">
      <c r="A6652" s="10" t="s">
        <v>1815</v>
      </c>
      <c r="B6652" s="19">
        <v>0.14869212962962963</v>
      </c>
      <c r="C6652" s="10" t="s">
        <v>69</v>
      </c>
      <c r="D6652" s="10" t="s">
        <v>89</v>
      </c>
      <c r="E6652" s="13" t="s">
        <v>88</v>
      </c>
      <c r="F6652" s="13">
        <v>1.0</v>
      </c>
      <c r="J6652" s="10" t="s">
        <v>85</v>
      </c>
    </row>
    <row r="6653">
      <c r="A6653" s="10" t="s">
        <v>1815</v>
      </c>
      <c r="B6653" s="19">
        <v>0.15069444444444444</v>
      </c>
      <c r="C6653" s="10" t="s">
        <v>69</v>
      </c>
      <c r="D6653" s="10" t="s">
        <v>93</v>
      </c>
      <c r="E6653" s="13">
        <v>24.0</v>
      </c>
      <c r="F6653" s="13">
        <v>18.0</v>
      </c>
      <c r="J6653" s="10" t="s">
        <v>1912</v>
      </c>
    </row>
    <row r="6654">
      <c r="A6654" s="10" t="s">
        <v>1815</v>
      </c>
      <c r="B6654" s="19">
        <v>0.15099537037037036</v>
      </c>
      <c r="C6654" s="10" t="s">
        <v>69</v>
      </c>
      <c r="D6654" s="10" t="s">
        <v>91</v>
      </c>
      <c r="E6654" s="13">
        <v>6.0</v>
      </c>
      <c r="F6654" s="16"/>
      <c r="H6654" s="10" t="s">
        <v>1882</v>
      </c>
    </row>
    <row r="6655">
      <c r="A6655" s="10" t="s">
        <v>1815</v>
      </c>
      <c r="B6655" s="19">
        <v>0.1515277777777778</v>
      </c>
      <c r="C6655" s="10" t="s">
        <v>82</v>
      </c>
      <c r="D6655" s="10" t="s">
        <v>100</v>
      </c>
      <c r="E6655" s="13">
        <v>10.0</v>
      </c>
      <c r="F6655" s="13">
        <v>8.0</v>
      </c>
      <c r="H6655" s="10" t="s">
        <v>1913</v>
      </c>
      <c r="J6655" s="10" t="s">
        <v>1162</v>
      </c>
    </row>
    <row r="6656">
      <c r="A6656" s="10" t="s">
        <v>1815</v>
      </c>
      <c r="B6656" s="19">
        <v>0.15157407407407408</v>
      </c>
      <c r="C6656" s="10" t="s">
        <v>74</v>
      </c>
      <c r="D6656" s="10" t="s">
        <v>100</v>
      </c>
      <c r="E6656" s="13">
        <v>12.0</v>
      </c>
      <c r="F6656" s="13">
        <v>4.0</v>
      </c>
      <c r="H6656" s="10" t="s">
        <v>1914</v>
      </c>
    </row>
    <row r="6657">
      <c r="A6657" s="10" t="s">
        <v>1815</v>
      </c>
      <c r="B6657" s="19">
        <v>0.15166666666666667</v>
      </c>
      <c r="C6657" s="10" t="s">
        <v>69</v>
      </c>
      <c r="D6657" s="10" t="s">
        <v>100</v>
      </c>
      <c r="E6657" s="13">
        <v>18.0</v>
      </c>
      <c r="F6657" s="13">
        <v>14.0</v>
      </c>
    </row>
    <row r="6658">
      <c r="A6658" s="10" t="s">
        <v>1815</v>
      </c>
      <c r="B6658" s="19">
        <v>0.15208333333333332</v>
      </c>
      <c r="C6658" s="10" t="s">
        <v>74</v>
      </c>
      <c r="D6658" s="10" t="s">
        <v>93</v>
      </c>
      <c r="E6658" s="13" t="s">
        <v>75</v>
      </c>
      <c r="F6658" s="13" t="s">
        <v>75</v>
      </c>
      <c r="J6658" s="10" t="s">
        <v>1881</v>
      </c>
    </row>
    <row r="6659">
      <c r="A6659" s="10" t="s">
        <v>1815</v>
      </c>
      <c r="B6659" s="19">
        <v>0.15219907407407407</v>
      </c>
      <c r="C6659" s="10" t="s">
        <v>82</v>
      </c>
      <c r="D6659" s="10" t="s">
        <v>195</v>
      </c>
      <c r="E6659" s="13" t="s">
        <v>75</v>
      </c>
      <c r="F6659" s="13" t="s">
        <v>75</v>
      </c>
    </row>
    <row r="6660">
      <c r="A6660" s="10" t="s">
        <v>1815</v>
      </c>
      <c r="B6660" s="19">
        <v>0.15288194444444445</v>
      </c>
      <c r="C6660" s="10" t="s">
        <v>70</v>
      </c>
      <c r="D6660" s="10" t="s">
        <v>93</v>
      </c>
      <c r="E6660" s="13">
        <v>24.0</v>
      </c>
      <c r="F6660" s="13">
        <v>16.0</v>
      </c>
      <c r="J6660" s="10" t="s">
        <v>1915</v>
      </c>
    </row>
    <row r="6661">
      <c r="A6661" s="10" t="s">
        <v>1815</v>
      </c>
      <c r="B6661" s="19">
        <v>0.15306712962962962</v>
      </c>
      <c r="C6661" s="10" t="s">
        <v>70</v>
      </c>
      <c r="D6661" s="10" t="s">
        <v>91</v>
      </c>
      <c r="E6661" s="13">
        <v>7.0</v>
      </c>
      <c r="F6661" s="16"/>
      <c r="H6661" s="10" t="s">
        <v>1916</v>
      </c>
    </row>
    <row r="6662">
      <c r="A6662" s="10" t="s">
        <v>1815</v>
      </c>
      <c r="B6662" s="19">
        <v>0.1532060185185185</v>
      </c>
      <c r="C6662" s="10" t="s">
        <v>84</v>
      </c>
      <c r="D6662" s="10" t="s">
        <v>166</v>
      </c>
      <c r="E6662" s="13">
        <v>9.0</v>
      </c>
      <c r="F6662" s="13">
        <v>10.0</v>
      </c>
    </row>
    <row r="6663">
      <c r="A6663" s="10" t="s">
        <v>1815</v>
      </c>
      <c r="B6663" s="19">
        <v>0.15372685185185186</v>
      </c>
      <c r="C6663" s="10" t="s">
        <v>70</v>
      </c>
      <c r="D6663" s="10" t="s">
        <v>93</v>
      </c>
      <c r="E6663" s="13">
        <v>18.0</v>
      </c>
      <c r="F6663" s="13">
        <v>10.0</v>
      </c>
      <c r="J6663" s="10" t="s">
        <v>1915</v>
      </c>
    </row>
    <row r="6664">
      <c r="A6664" s="10" t="s">
        <v>1815</v>
      </c>
      <c r="B6664" s="19">
        <v>0.15377314814814816</v>
      </c>
      <c r="C6664" s="10" t="s">
        <v>70</v>
      </c>
      <c r="D6664" s="10" t="s">
        <v>91</v>
      </c>
      <c r="E6664" s="13">
        <v>8.0</v>
      </c>
      <c r="F6664" s="16"/>
      <c r="H6664" s="10" t="s">
        <v>1916</v>
      </c>
    </row>
    <row r="6665">
      <c r="A6665" s="10" t="s">
        <v>1815</v>
      </c>
      <c r="B6665" s="19">
        <v>0.1538425925925926</v>
      </c>
      <c r="C6665" s="10" t="s">
        <v>84</v>
      </c>
      <c r="D6665" s="10" t="s">
        <v>166</v>
      </c>
      <c r="E6665" s="13">
        <v>13.0</v>
      </c>
      <c r="F6665" s="13">
        <v>14.0</v>
      </c>
    </row>
    <row r="6666">
      <c r="A6666" s="10" t="s">
        <v>1815</v>
      </c>
      <c r="B6666" s="19">
        <v>0.1539699074074074</v>
      </c>
      <c r="C6666" s="10" t="s">
        <v>70</v>
      </c>
      <c r="D6666" s="10" t="s">
        <v>93</v>
      </c>
      <c r="E6666" s="13">
        <v>19.0</v>
      </c>
      <c r="F6666" s="13">
        <v>11.0</v>
      </c>
      <c r="J6666" s="10" t="s">
        <v>1917</v>
      </c>
    </row>
    <row r="6667">
      <c r="A6667" s="10" t="s">
        <v>1815</v>
      </c>
      <c r="B6667" s="19">
        <v>0.15407407407407409</v>
      </c>
      <c r="C6667" s="10" t="s">
        <v>70</v>
      </c>
      <c r="D6667" s="10" t="s">
        <v>91</v>
      </c>
      <c r="E6667" s="13">
        <v>10.0</v>
      </c>
      <c r="F6667" s="16"/>
      <c r="H6667" s="10" t="s">
        <v>1916</v>
      </c>
    </row>
    <row r="6668">
      <c r="A6668" s="10" t="s">
        <v>1815</v>
      </c>
      <c r="B6668" s="19">
        <v>0.15416666666666667</v>
      </c>
      <c r="C6668" s="10" t="s">
        <v>84</v>
      </c>
      <c r="D6668" s="10" t="s">
        <v>166</v>
      </c>
      <c r="E6668" s="13">
        <v>16.0</v>
      </c>
      <c r="F6668" s="13">
        <v>17.0</v>
      </c>
      <c r="J6668" s="10" t="s">
        <v>1918</v>
      </c>
    </row>
    <row r="6669">
      <c r="A6669" s="10" t="s">
        <v>1815</v>
      </c>
      <c r="B6669" s="19">
        <v>0.15520833333333334</v>
      </c>
      <c r="C6669" s="10" t="s">
        <v>66</v>
      </c>
      <c r="D6669" s="10" t="s">
        <v>89</v>
      </c>
      <c r="E6669" s="13">
        <v>17.0</v>
      </c>
      <c r="F6669" s="13">
        <v>9.0</v>
      </c>
      <c r="J6669" s="10" t="s">
        <v>1897</v>
      </c>
    </row>
    <row r="6670">
      <c r="A6670" s="10" t="s">
        <v>1815</v>
      </c>
      <c r="B6670" s="19">
        <v>0.1552662037037037</v>
      </c>
      <c r="C6670" s="10" t="s">
        <v>66</v>
      </c>
      <c r="D6670" s="10" t="s">
        <v>89</v>
      </c>
      <c r="E6670" s="13">
        <v>10.0</v>
      </c>
      <c r="F6670" s="13">
        <v>2.0</v>
      </c>
      <c r="J6670" s="10" t="s">
        <v>1897</v>
      </c>
    </row>
    <row r="6671">
      <c r="A6671" s="10" t="s">
        <v>1815</v>
      </c>
      <c r="B6671" s="19">
        <v>0.15579861111111112</v>
      </c>
      <c r="C6671" s="10" t="s">
        <v>84</v>
      </c>
      <c r="D6671" s="10" t="s">
        <v>93</v>
      </c>
      <c r="E6671" s="13" t="s">
        <v>75</v>
      </c>
      <c r="F6671" s="13" t="s">
        <v>75</v>
      </c>
      <c r="J6671" s="10" t="s">
        <v>85</v>
      </c>
    </row>
    <row r="6672">
      <c r="A6672" s="10" t="s">
        <v>1815</v>
      </c>
      <c r="B6672" s="19">
        <v>0.15579861111111112</v>
      </c>
      <c r="C6672" s="10" t="s">
        <v>84</v>
      </c>
      <c r="D6672" s="10" t="s">
        <v>93</v>
      </c>
      <c r="E6672" s="13">
        <v>11.0</v>
      </c>
      <c r="F6672" s="13">
        <v>5.0</v>
      </c>
      <c r="J6672" s="10" t="s">
        <v>1919</v>
      </c>
    </row>
    <row r="6673">
      <c r="A6673" s="10" t="s">
        <v>1815</v>
      </c>
      <c r="B6673" s="19">
        <v>0.15590277777777778</v>
      </c>
      <c r="C6673" s="10" t="s">
        <v>84</v>
      </c>
      <c r="D6673" s="10" t="s">
        <v>93</v>
      </c>
      <c r="E6673" s="13" t="s">
        <v>75</v>
      </c>
      <c r="F6673" s="13" t="s">
        <v>75</v>
      </c>
      <c r="J6673" s="10" t="s">
        <v>85</v>
      </c>
    </row>
    <row r="6674">
      <c r="A6674" s="10" t="s">
        <v>1815</v>
      </c>
      <c r="B6674" s="19">
        <v>0.15590277777777778</v>
      </c>
      <c r="C6674" s="10" t="s">
        <v>84</v>
      </c>
      <c r="D6674" s="10" t="s">
        <v>93</v>
      </c>
      <c r="E6674" s="13">
        <v>20.0</v>
      </c>
      <c r="F6674" s="13">
        <v>14.0</v>
      </c>
      <c r="J6674" s="10" t="s">
        <v>1919</v>
      </c>
    </row>
    <row r="6675">
      <c r="A6675" s="10" t="s">
        <v>1815</v>
      </c>
      <c r="B6675" s="19">
        <v>0.15604166666666666</v>
      </c>
      <c r="C6675" s="10" t="s">
        <v>84</v>
      </c>
      <c r="D6675" s="10" t="s">
        <v>91</v>
      </c>
      <c r="E6675" s="13">
        <v>21.0</v>
      </c>
      <c r="F6675" s="16"/>
      <c r="H6675" s="10" t="s">
        <v>1885</v>
      </c>
    </row>
    <row r="6676">
      <c r="A6676" s="10" t="s">
        <v>1815</v>
      </c>
      <c r="B6676" s="19">
        <v>0.15650462962962963</v>
      </c>
      <c r="C6676" s="10" t="s">
        <v>74</v>
      </c>
      <c r="D6676" s="10" t="s">
        <v>93</v>
      </c>
      <c r="E6676" s="13">
        <v>26.0</v>
      </c>
      <c r="F6676" s="13">
        <v>17.0</v>
      </c>
      <c r="J6676" s="10" t="s">
        <v>1884</v>
      </c>
    </row>
    <row r="6677">
      <c r="A6677" s="10" t="s">
        <v>1815</v>
      </c>
      <c r="B6677" s="19">
        <v>0.1566087962962963</v>
      </c>
      <c r="C6677" s="10" t="s">
        <v>74</v>
      </c>
      <c r="D6677" s="10" t="s">
        <v>91</v>
      </c>
      <c r="E6677" s="13">
        <v>25.0</v>
      </c>
      <c r="F6677" s="16"/>
      <c r="H6677" s="10" t="s">
        <v>1920</v>
      </c>
    </row>
    <row r="6678">
      <c r="A6678" s="10" t="s">
        <v>1815</v>
      </c>
      <c r="B6678" s="19">
        <v>0.15672453703703704</v>
      </c>
      <c r="C6678" s="10" t="s">
        <v>74</v>
      </c>
      <c r="D6678" s="10" t="s">
        <v>93</v>
      </c>
      <c r="E6678" s="13">
        <v>21.0</v>
      </c>
      <c r="F6678" s="13">
        <v>12.0</v>
      </c>
      <c r="J6678" s="10" t="s">
        <v>1884</v>
      </c>
    </row>
    <row r="6679">
      <c r="A6679" s="10" t="s">
        <v>1815</v>
      </c>
      <c r="B6679" s="19">
        <v>0.1567824074074074</v>
      </c>
      <c r="C6679" s="10" t="s">
        <v>74</v>
      </c>
      <c r="D6679" s="10" t="s">
        <v>91</v>
      </c>
      <c r="E6679" s="13">
        <v>8.0</v>
      </c>
      <c r="F6679" s="16"/>
      <c r="H6679" s="10" t="s">
        <v>1908</v>
      </c>
    </row>
    <row r="6680">
      <c r="A6680" s="10" t="s">
        <v>1815</v>
      </c>
      <c r="B6680" s="19">
        <v>0.1577199074074074</v>
      </c>
      <c r="C6680" s="10" t="s">
        <v>69</v>
      </c>
      <c r="D6680" s="10" t="s">
        <v>89</v>
      </c>
      <c r="E6680" s="13">
        <v>10.0</v>
      </c>
      <c r="F6680" s="13">
        <v>2.0</v>
      </c>
      <c r="J6680" s="10" t="s">
        <v>1921</v>
      </c>
    </row>
    <row r="6681">
      <c r="A6681" s="10" t="s">
        <v>1815</v>
      </c>
      <c r="B6681" s="19">
        <v>0.1589236111111111</v>
      </c>
      <c r="C6681" s="10" t="s">
        <v>70</v>
      </c>
      <c r="D6681" s="10" t="s">
        <v>166</v>
      </c>
      <c r="E6681" s="13">
        <v>22.0</v>
      </c>
      <c r="F6681" s="13">
        <v>19.0</v>
      </c>
    </row>
    <row r="6682">
      <c r="A6682" s="10" t="s">
        <v>1815</v>
      </c>
      <c r="B6682" s="19">
        <v>0.16069444444444445</v>
      </c>
      <c r="C6682" s="10" t="s">
        <v>82</v>
      </c>
      <c r="D6682" s="10" t="s">
        <v>195</v>
      </c>
      <c r="E6682" s="13" t="s">
        <v>68</v>
      </c>
      <c r="F6682" s="13">
        <v>20.0</v>
      </c>
      <c r="H6682" s="10" t="s">
        <v>1922</v>
      </c>
      <c r="J6682" s="10" t="s">
        <v>207</v>
      </c>
    </row>
    <row r="6683">
      <c r="A6683" s="10" t="s">
        <v>1815</v>
      </c>
      <c r="B6683" s="19">
        <v>0.16203703703703703</v>
      </c>
      <c r="C6683" s="10" t="s">
        <v>70</v>
      </c>
      <c r="D6683" s="10" t="s">
        <v>93</v>
      </c>
      <c r="E6683" s="13">
        <v>20.0</v>
      </c>
      <c r="F6683" s="13">
        <v>12.0</v>
      </c>
      <c r="J6683" s="10" t="s">
        <v>1881</v>
      </c>
    </row>
    <row r="6684">
      <c r="A6684" s="10" t="s">
        <v>1815</v>
      </c>
      <c r="B6684" s="19">
        <v>0.16212962962962962</v>
      </c>
      <c r="C6684" s="10" t="s">
        <v>70</v>
      </c>
      <c r="D6684" s="10" t="s">
        <v>91</v>
      </c>
      <c r="E6684" s="13">
        <v>6.0</v>
      </c>
      <c r="F6684" s="16"/>
      <c r="H6684" s="10" t="s">
        <v>1882</v>
      </c>
    </row>
    <row r="6685">
      <c r="A6685" s="10" t="s">
        <v>1815</v>
      </c>
      <c r="B6685" s="19">
        <v>0.16217592592592592</v>
      </c>
      <c r="C6685" s="10" t="s">
        <v>70</v>
      </c>
      <c r="D6685" s="10" t="s">
        <v>93</v>
      </c>
      <c r="E6685" s="13">
        <v>26.0</v>
      </c>
      <c r="F6685" s="13">
        <v>18.0</v>
      </c>
      <c r="J6685" s="10" t="s">
        <v>1881</v>
      </c>
    </row>
    <row r="6686">
      <c r="A6686" s="10" t="s">
        <v>1815</v>
      </c>
      <c r="B6686" s="19">
        <v>0.16233796296296296</v>
      </c>
      <c r="C6686" s="10" t="s">
        <v>70</v>
      </c>
      <c r="D6686" s="10" t="s">
        <v>91</v>
      </c>
      <c r="E6686" s="13">
        <v>10.0</v>
      </c>
      <c r="F6686" s="16"/>
      <c r="H6686" s="10" t="s">
        <v>1923</v>
      </c>
      <c r="I6686" s="10">
        <v>1.0</v>
      </c>
      <c r="J6686" s="10" t="s">
        <v>1924</v>
      </c>
    </row>
    <row r="6687">
      <c r="A6687" s="10" t="s">
        <v>1815</v>
      </c>
      <c r="B6687" s="19">
        <v>0.16416666666666666</v>
      </c>
      <c r="C6687" s="10" t="s">
        <v>66</v>
      </c>
      <c r="D6687" s="10" t="s">
        <v>195</v>
      </c>
      <c r="E6687" s="13" t="s">
        <v>75</v>
      </c>
      <c r="F6687" s="13" t="s">
        <v>75</v>
      </c>
    </row>
    <row r="6688">
      <c r="A6688" s="10" t="s">
        <v>1815</v>
      </c>
      <c r="B6688" s="19">
        <v>0.16542824074074075</v>
      </c>
      <c r="C6688" s="10" t="s">
        <v>74</v>
      </c>
      <c r="D6688" s="10" t="s">
        <v>125</v>
      </c>
      <c r="E6688" s="13" t="s">
        <v>75</v>
      </c>
      <c r="F6688" s="13" t="s">
        <v>75</v>
      </c>
      <c r="J6688" s="10" t="s">
        <v>85</v>
      </c>
    </row>
    <row r="6689">
      <c r="A6689" s="10" t="s">
        <v>1815</v>
      </c>
      <c r="B6689" s="19">
        <v>0.16542824074074075</v>
      </c>
      <c r="C6689" s="10" t="s">
        <v>74</v>
      </c>
      <c r="D6689" s="10" t="s">
        <v>125</v>
      </c>
      <c r="E6689" s="13" t="s">
        <v>68</v>
      </c>
      <c r="F6689" s="13">
        <v>20.0</v>
      </c>
    </row>
    <row r="6690">
      <c r="A6690" s="10" t="s">
        <v>1815</v>
      </c>
      <c r="B6690" s="19">
        <v>0.1658564814814815</v>
      </c>
      <c r="C6690" s="10" t="s">
        <v>69</v>
      </c>
      <c r="D6690" s="10" t="s">
        <v>89</v>
      </c>
      <c r="E6690" s="13">
        <v>25.0</v>
      </c>
      <c r="F6690" s="13">
        <v>17.0</v>
      </c>
      <c r="J6690" s="10" t="s">
        <v>1925</v>
      </c>
    </row>
    <row r="6691">
      <c r="A6691" s="10" t="s">
        <v>1815</v>
      </c>
      <c r="B6691" s="19">
        <v>0.16592592592592592</v>
      </c>
      <c r="C6691" s="10" t="s">
        <v>69</v>
      </c>
      <c r="D6691" s="10" t="s">
        <v>91</v>
      </c>
      <c r="E6691" s="13">
        <v>6.0</v>
      </c>
      <c r="F6691" s="16"/>
      <c r="H6691" s="10" t="s">
        <v>1926</v>
      </c>
    </row>
    <row r="6692">
      <c r="A6692" s="10" t="s">
        <v>1815</v>
      </c>
      <c r="B6692" s="19">
        <v>0.16642361111111112</v>
      </c>
      <c r="C6692" s="10" t="s">
        <v>69</v>
      </c>
      <c r="D6692" s="10" t="s">
        <v>89</v>
      </c>
      <c r="E6692" s="13">
        <v>27.0</v>
      </c>
      <c r="F6692" s="13">
        <v>19.0</v>
      </c>
      <c r="J6692" s="10" t="s">
        <v>1927</v>
      </c>
    </row>
    <row r="6693">
      <c r="A6693" s="10" t="s">
        <v>1815</v>
      </c>
      <c r="B6693" s="19">
        <v>0.16655092592592594</v>
      </c>
      <c r="C6693" s="10" t="s">
        <v>69</v>
      </c>
      <c r="D6693" s="10" t="s">
        <v>91</v>
      </c>
      <c r="E6693" s="13">
        <v>8.0</v>
      </c>
      <c r="F6693" s="16"/>
      <c r="H6693" s="10" t="s">
        <v>1928</v>
      </c>
    </row>
    <row r="6694">
      <c r="A6694" s="10" t="s">
        <v>1815</v>
      </c>
      <c r="B6694" s="19">
        <v>0.16907407407407407</v>
      </c>
      <c r="C6694" s="10" t="s">
        <v>74</v>
      </c>
      <c r="D6694" s="10" t="s">
        <v>93</v>
      </c>
      <c r="E6694" s="13" t="s">
        <v>75</v>
      </c>
      <c r="F6694" s="13" t="s">
        <v>75</v>
      </c>
      <c r="J6694" s="10" t="s">
        <v>85</v>
      </c>
    </row>
    <row r="6695">
      <c r="A6695" s="10" t="s">
        <v>1815</v>
      </c>
      <c r="B6695" s="19">
        <v>0.16907407407407407</v>
      </c>
      <c r="C6695" s="10" t="s">
        <v>74</v>
      </c>
      <c r="D6695" s="10" t="s">
        <v>93</v>
      </c>
      <c r="E6695" s="13">
        <v>25.0</v>
      </c>
      <c r="F6695" s="13">
        <v>16.0</v>
      </c>
    </row>
    <row r="6696">
      <c r="A6696" s="10" t="s">
        <v>1815</v>
      </c>
      <c r="B6696" s="19">
        <v>0.16921296296296295</v>
      </c>
      <c r="C6696" s="10" t="s">
        <v>74</v>
      </c>
      <c r="D6696" s="10" t="s">
        <v>91</v>
      </c>
      <c r="E6696" s="13">
        <v>20.0</v>
      </c>
      <c r="F6696" s="16"/>
      <c r="H6696" s="10" t="s">
        <v>1929</v>
      </c>
      <c r="I6696" s="10">
        <v>2.0</v>
      </c>
      <c r="J6696" s="10" t="s">
        <v>1930</v>
      </c>
    </row>
    <row r="6697">
      <c r="A6697" s="10" t="s">
        <v>1815</v>
      </c>
      <c r="B6697" s="19">
        <v>0.17271990740740742</v>
      </c>
      <c r="C6697" s="10" t="s">
        <v>964</v>
      </c>
      <c r="D6697" s="10" t="s">
        <v>120</v>
      </c>
      <c r="E6697" s="13">
        <v>15.0</v>
      </c>
      <c r="F6697" s="16"/>
      <c r="H6697" s="10" t="s">
        <v>1931</v>
      </c>
      <c r="J6697" s="10" t="s">
        <v>1194</v>
      </c>
    </row>
    <row r="6698">
      <c r="A6698" s="10" t="s">
        <v>1815</v>
      </c>
      <c r="B6698" s="19">
        <v>0.1731712962962963</v>
      </c>
      <c r="C6698" s="10" t="s">
        <v>82</v>
      </c>
      <c r="D6698" s="10" t="s">
        <v>83</v>
      </c>
      <c r="E6698" s="13">
        <v>21.0</v>
      </c>
      <c r="F6698" s="13">
        <v>12.0</v>
      </c>
    </row>
    <row r="6699">
      <c r="A6699" s="10" t="s">
        <v>1815</v>
      </c>
      <c r="B6699" s="19">
        <v>0.17325231481481482</v>
      </c>
      <c r="C6699" s="10" t="s">
        <v>74</v>
      </c>
      <c r="D6699" s="10" t="s">
        <v>83</v>
      </c>
      <c r="E6699" s="13">
        <v>26.0</v>
      </c>
      <c r="F6699" s="13">
        <v>17.0</v>
      </c>
    </row>
    <row r="6700">
      <c r="A6700" s="10" t="s">
        <v>1815</v>
      </c>
      <c r="B6700" s="19">
        <v>0.1744212962962963</v>
      </c>
      <c r="C6700" s="10" t="s">
        <v>69</v>
      </c>
      <c r="D6700" s="10" t="s">
        <v>83</v>
      </c>
      <c r="E6700" s="13">
        <v>4.0</v>
      </c>
      <c r="F6700" s="13">
        <v>3.0</v>
      </c>
    </row>
    <row r="6701">
      <c r="A6701" s="10" t="s">
        <v>1815</v>
      </c>
      <c r="B6701" s="19">
        <v>0.17694444444444443</v>
      </c>
      <c r="C6701" s="10" t="s">
        <v>964</v>
      </c>
      <c r="D6701" s="10" t="s">
        <v>67</v>
      </c>
      <c r="E6701" s="13">
        <v>26.0</v>
      </c>
      <c r="F6701" s="13">
        <v>18.0</v>
      </c>
    </row>
    <row r="6702">
      <c r="A6702" s="10" t="s">
        <v>1815</v>
      </c>
      <c r="B6702" s="19">
        <v>0.17699074074074075</v>
      </c>
      <c r="C6702" s="10" t="s">
        <v>66</v>
      </c>
      <c r="D6702" s="10" t="s">
        <v>83</v>
      </c>
      <c r="E6702" s="13" t="s">
        <v>68</v>
      </c>
      <c r="F6702" s="13">
        <v>20.0</v>
      </c>
    </row>
    <row r="6703">
      <c r="A6703" s="10" t="s">
        <v>1815</v>
      </c>
      <c r="B6703" s="19">
        <v>0.17982638888888888</v>
      </c>
      <c r="C6703" s="10" t="s">
        <v>964</v>
      </c>
      <c r="D6703" s="10" t="s">
        <v>361</v>
      </c>
      <c r="E6703" s="13">
        <v>14.0</v>
      </c>
      <c r="F6703" s="13">
        <v>15.0</v>
      </c>
    </row>
    <row r="6704">
      <c r="A6704" s="10" t="s">
        <v>1815</v>
      </c>
      <c r="B6704" s="19">
        <v>0.18015046296296297</v>
      </c>
      <c r="C6704" s="10" t="s">
        <v>82</v>
      </c>
      <c r="D6704" s="10" t="s">
        <v>361</v>
      </c>
      <c r="E6704" s="13">
        <v>13.0</v>
      </c>
      <c r="F6704" s="13">
        <v>4.0</v>
      </c>
    </row>
    <row r="6705">
      <c r="A6705" s="10" t="s">
        <v>1815</v>
      </c>
      <c r="B6705" s="19">
        <v>0.18186342592592591</v>
      </c>
      <c r="C6705" s="10" t="s">
        <v>69</v>
      </c>
      <c r="D6705" s="10" t="s">
        <v>120</v>
      </c>
      <c r="E6705" s="13" t="s">
        <v>75</v>
      </c>
      <c r="F6705" s="13" t="s">
        <v>75</v>
      </c>
      <c r="J6705" s="10" t="s">
        <v>155</v>
      </c>
    </row>
    <row r="6706">
      <c r="A6706" s="10" t="s">
        <v>1815</v>
      </c>
      <c r="B6706" s="19">
        <v>0.18219907407407407</v>
      </c>
      <c r="C6706" s="10" t="s">
        <v>82</v>
      </c>
      <c r="D6706" s="10" t="s">
        <v>120</v>
      </c>
      <c r="E6706" s="13" t="s">
        <v>75</v>
      </c>
      <c r="F6706" s="13" t="s">
        <v>75</v>
      </c>
      <c r="J6706" s="10" t="s">
        <v>155</v>
      </c>
    </row>
    <row r="6707">
      <c r="A6707" s="10" t="s">
        <v>1932</v>
      </c>
      <c r="B6707" s="19">
        <v>0.01681712962962963</v>
      </c>
      <c r="C6707" s="10" t="s">
        <v>69</v>
      </c>
      <c r="D6707" s="10" t="s">
        <v>67</v>
      </c>
      <c r="E6707" s="13">
        <v>8.0</v>
      </c>
      <c r="F6707" s="13">
        <v>3.0</v>
      </c>
    </row>
    <row r="6708">
      <c r="A6708" s="10" t="s">
        <v>1932</v>
      </c>
      <c r="B6708" s="19">
        <v>0.023078703703703702</v>
      </c>
      <c r="C6708" s="10" t="s">
        <v>70</v>
      </c>
      <c r="D6708" s="10" t="s">
        <v>79</v>
      </c>
      <c r="E6708" s="13">
        <v>22.0</v>
      </c>
      <c r="F6708" s="13">
        <v>19.0</v>
      </c>
    </row>
    <row r="6709">
      <c r="A6709" s="10" t="s">
        <v>1932</v>
      </c>
      <c r="B6709" s="19">
        <v>0.023240740740740742</v>
      </c>
      <c r="C6709" s="10" t="s">
        <v>69</v>
      </c>
      <c r="D6709" s="10" t="s">
        <v>79</v>
      </c>
      <c r="E6709" s="13">
        <v>20.0</v>
      </c>
      <c r="F6709" s="13">
        <v>17.0</v>
      </c>
    </row>
    <row r="6710">
      <c r="A6710" s="10" t="s">
        <v>1932</v>
      </c>
      <c r="B6710" s="19">
        <v>0.023703703703703703</v>
      </c>
      <c r="C6710" s="10" t="s">
        <v>70</v>
      </c>
      <c r="D6710" s="10" t="s">
        <v>67</v>
      </c>
      <c r="E6710" s="13" t="s">
        <v>68</v>
      </c>
      <c r="F6710" s="13">
        <v>20.0</v>
      </c>
    </row>
    <row r="6711">
      <c r="A6711" s="10" t="s">
        <v>1932</v>
      </c>
      <c r="B6711" s="19">
        <v>0.024618055555555556</v>
      </c>
      <c r="C6711" s="10" t="s">
        <v>66</v>
      </c>
      <c r="D6711" s="10" t="s">
        <v>79</v>
      </c>
      <c r="E6711" s="13">
        <v>6.0</v>
      </c>
      <c r="F6711" s="13">
        <v>3.0</v>
      </c>
      <c r="J6711" s="10" t="s">
        <v>274</v>
      </c>
    </row>
    <row r="6712">
      <c r="A6712" s="10" t="s">
        <v>1932</v>
      </c>
      <c r="B6712" s="19">
        <v>0.04797453703703704</v>
      </c>
      <c r="C6712" s="10" t="s">
        <v>66</v>
      </c>
      <c r="D6712" s="10" t="s">
        <v>71</v>
      </c>
      <c r="E6712" s="13">
        <v>17.0</v>
      </c>
      <c r="F6712" s="13">
        <v>19.0</v>
      </c>
    </row>
    <row r="6713">
      <c r="A6713" s="10" t="s">
        <v>1932</v>
      </c>
      <c r="B6713" s="19">
        <v>0.04976851851851852</v>
      </c>
      <c r="C6713" s="10" t="s">
        <v>69</v>
      </c>
      <c r="D6713" s="10" t="s">
        <v>127</v>
      </c>
      <c r="E6713" s="13" t="s">
        <v>75</v>
      </c>
      <c r="F6713" s="13" t="s">
        <v>75</v>
      </c>
      <c r="J6713" s="10" t="s">
        <v>85</v>
      </c>
    </row>
    <row r="6714">
      <c r="A6714" s="10" t="s">
        <v>1932</v>
      </c>
      <c r="B6714" s="19">
        <v>0.04976851851851852</v>
      </c>
      <c r="C6714" s="10" t="s">
        <v>69</v>
      </c>
      <c r="D6714" s="10" t="s">
        <v>127</v>
      </c>
      <c r="E6714" s="13">
        <v>21.0</v>
      </c>
      <c r="F6714" s="13">
        <v>17.0</v>
      </c>
      <c r="J6714" s="10" t="s">
        <v>86</v>
      </c>
    </row>
    <row r="6715">
      <c r="A6715" s="10" t="s">
        <v>1932</v>
      </c>
      <c r="B6715" s="19">
        <v>0.051909722222222225</v>
      </c>
      <c r="C6715" s="10" t="s">
        <v>69</v>
      </c>
      <c r="D6715" s="10" t="s">
        <v>80</v>
      </c>
      <c r="E6715" s="13">
        <v>22.0</v>
      </c>
      <c r="F6715" s="13">
        <v>18.0</v>
      </c>
    </row>
    <row r="6716">
      <c r="A6716" s="10" t="s">
        <v>1932</v>
      </c>
      <c r="B6716" s="19">
        <v>0.05538194444444444</v>
      </c>
      <c r="C6716" s="10" t="s">
        <v>70</v>
      </c>
      <c r="D6716" s="10" t="s">
        <v>67</v>
      </c>
      <c r="E6716" s="13">
        <v>10.0</v>
      </c>
      <c r="F6716" s="13">
        <v>7.0</v>
      </c>
    </row>
    <row r="6717">
      <c r="A6717" s="10" t="s">
        <v>1932</v>
      </c>
      <c r="B6717" s="19">
        <v>0.0934375</v>
      </c>
      <c r="C6717" s="10" t="s">
        <v>66</v>
      </c>
      <c r="D6717" s="10" t="s">
        <v>127</v>
      </c>
      <c r="E6717" s="13">
        <v>23.0</v>
      </c>
      <c r="F6717" s="13">
        <v>18.0</v>
      </c>
    </row>
    <row r="6718">
      <c r="A6718" s="10" t="s">
        <v>1932</v>
      </c>
      <c r="B6718" s="19">
        <v>0.0973611111111111</v>
      </c>
      <c r="C6718" s="10" t="s">
        <v>70</v>
      </c>
      <c r="D6718" s="10" t="s">
        <v>67</v>
      </c>
      <c r="E6718" s="13">
        <v>13.0</v>
      </c>
      <c r="F6718" s="13">
        <v>10.0</v>
      </c>
    </row>
    <row r="6719">
      <c r="A6719" s="10" t="s">
        <v>1932</v>
      </c>
      <c r="B6719" s="19">
        <v>0.09771990740740741</v>
      </c>
      <c r="C6719" s="10" t="s">
        <v>69</v>
      </c>
      <c r="D6719" s="10" t="s">
        <v>67</v>
      </c>
      <c r="E6719" s="13">
        <v>8.0</v>
      </c>
      <c r="F6719" s="13">
        <v>3.0</v>
      </c>
    </row>
    <row r="6720">
      <c r="A6720" s="10" t="s">
        <v>1932</v>
      </c>
      <c r="B6720" s="19">
        <v>0.09972222222222223</v>
      </c>
      <c r="C6720" s="10" t="s">
        <v>70</v>
      </c>
      <c r="D6720" s="10" t="s">
        <v>83</v>
      </c>
      <c r="E6720" s="13">
        <v>11.0</v>
      </c>
      <c r="F6720" s="13">
        <v>6.0</v>
      </c>
    </row>
    <row r="6721">
      <c r="A6721" s="10" t="s">
        <v>1932</v>
      </c>
      <c r="B6721" s="19">
        <v>0.10061342592592593</v>
      </c>
      <c r="C6721" s="10" t="s">
        <v>69</v>
      </c>
      <c r="D6721" s="10" t="s">
        <v>73</v>
      </c>
      <c r="E6721" s="13">
        <v>16.0</v>
      </c>
      <c r="F6721" s="13">
        <v>9.0</v>
      </c>
    </row>
    <row r="6722">
      <c r="A6722" s="10" t="s">
        <v>1932</v>
      </c>
      <c r="B6722" s="19">
        <v>0.10290509259259259</v>
      </c>
      <c r="C6722" s="10" t="s">
        <v>66</v>
      </c>
      <c r="D6722" s="10" t="s">
        <v>67</v>
      </c>
      <c r="E6722" s="13">
        <v>20.0</v>
      </c>
      <c r="F6722" s="13">
        <v>19.0</v>
      </c>
    </row>
    <row r="6723">
      <c r="A6723" s="10" t="s">
        <v>1932</v>
      </c>
      <c r="B6723" s="19">
        <v>0.1032175925925926</v>
      </c>
      <c r="C6723" s="10" t="s">
        <v>74</v>
      </c>
      <c r="D6723" s="10" t="s">
        <v>83</v>
      </c>
      <c r="E6723" s="13">
        <v>20.0</v>
      </c>
      <c r="F6723" s="13">
        <v>11.0</v>
      </c>
    </row>
    <row r="6724">
      <c r="A6724" s="10" t="s">
        <v>1932</v>
      </c>
      <c r="B6724" s="19">
        <v>0.1032175925925926</v>
      </c>
      <c r="C6724" s="10" t="s">
        <v>69</v>
      </c>
      <c r="D6724" s="10" t="s">
        <v>83</v>
      </c>
      <c r="E6724" s="13" t="s">
        <v>75</v>
      </c>
      <c r="F6724" s="13" t="s">
        <v>75</v>
      </c>
    </row>
    <row r="6725">
      <c r="A6725" s="10" t="s">
        <v>1932</v>
      </c>
      <c r="B6725" s="19">
        <v>0.11225694444444445</v>
      </c>
      <c r="C6725" s="10" t="s">
        <v>69</v>
      </c>
      <c r="D6725" s="10" t="s">
        <v>127</v>
      </c>
      <c r="E6725" s="13">
        <v>10.0</v>
      </c>
      <c r="F6725" s="13">
        <v>6.0</v>
      </c>
    </row>
    <row r="6726">
      <c r="A6726" s="10" t="s">
        <v>1932</v>
      </c>
      <c r="B6726" s="19">
        <v>0.11413194444444444</v>
      </c>
      <c r="C6726" s="10" t="s">
        <v>74</v>
      </c>
      <c r="D6726" s="10" t="s">
        <v>80</v>
      </c>
      <c r="E6726" s="13" t="s">
        <v>88</v>
      </c>
      <c r="F6726" s="13">
        <v>1.0</v>
      </c>
      <c r="J6726" s="10" t="s">
        <v>1408</v>
      </c>
    </row>
    <row r="6727">
      <c r="A6727" s="10" t="s">
        <v>1932</v>
      </c>
      <c r="B6727" s="19">
        <v>0.11413194444444444</v>
      </c>
      <c r="C6727" s="10" t="s">
        <v>74</v>
      </c>
      <c r="D6727" s="10" t="s">
        <v>80</v>
      </c>
      <c r="E6727" s="13">
        <v>10.0</v>
      </c>
      <c r="F6727" s="13">
        <v>13.0</v>
      </c>
      <c r="J6727" s="10" t="s">
        <v>1933</v>
      </c>
    </row>
    <row r="6728">
      <c r="A6728" s="10" t="s">
        <v>1932</v>
      </c>
      <c r="B6728" s="19">
        <v>0.11424768518518519</v>
      </c>
      <c r="C6728" s="10" t="s">
        <v>69</v>
      </c>
      <c r="D6728" s="10" t="s">
        <v>80</v>
      </c>
      <c r="E6728" s="13">
        <v>9.0</v>
      </c>
      <c r="F6728" s="13">
        <v>5.0</v>
      </c>
    </row>
    <row r="6729">
      <c r="A6729" s="10" t="s">
        <v>1932</v>
      </c>
      <c r="B6729" s="19">
        <v>0.11671296296296296</v>
      </c>
      <c r="C6729" s="10" t="s">
        <v>66</v>
      </c>
      <c r="D6729" s="10" t="s">
        <v>127</v>
      </c>
      <c r="E6729" s="13" t="s">
        <v>75</v>
      </c>
      <c r="F6729" s="13" t="s">
        <v>75</v>
      </c>
      <c r="J6729" s="10" t="s">
        <v>160</v>
      </c>
    </row>
    <row r="6730">
      <c r="A6730" s="10" t="s">
        <v>1932</v>
      </c>
      <c r="B6730" s="19">
        <v>0.11671296296296296</v>
      </c>
      <c r="C6730" s="10" t="s">
        <v>66</v>
      </c>
      <c r="D6730" s="10" t="s">
        <v>127</v>
      </c>
      <c r="E6730" s="13">
        <v>11.0</v>
      </c>
      <c r="F6730" s="13">
        <v>6.0</v>
      </c>
      <c r="J6730" s="10" t="s">
        <v>161</v>
      </c>
    </row>
    <row r="6731">
      <c r="A6731" s="10" t="s">
        <v>1932</v>
      </c>
      <c r="B6731" s="19">
        <v>0.11947916666666666</v>
      </c>
      <c r="C6731" s="10" t="s">
        <v>82</v>
      </c>
      <c r="D6731" s="10" t="s">
        <v>127</v>
      </c>
      <c r="E6731" s="13">
        <v>16.0</v>
      </c>
      <c r="F6731" s="13">
        <v>12.0</v>
      </c>
    </row>
    <row r="6732">
      <c r="A6732" s="10" t="s">
        <v>1934</v>
      </c>
      <c r="B6732" s="19">
        <v>0.027743055555555556</v>
      </c>
      <c r="C6732" s="10" t="s">
        <v>66</v>
      </c>
      <c r="D6732" s="10" t="s">
        <v>67</v>
      </c>
      <c r="E6732" s="13">
        <v>21.0</v>
      </c>
      <c r="F6732" s="13">
        <v>19.0</v>
      </c>
    </row>
    <row r="6733">
      <c r="A6733" s="10" t="s">
        <v>1934</v>
      </c>
      <c r="B6733" s="19">
        <v>0.03488425925925926</v>
      </c>
      <c r="C6733" s="10" t="s">
        <v>74</v>
      </c>
      <c r="D6733" s="10" t="s">
        <v>83</v>
      </c>
      <c r="E6733" s="13">
        <v>24.0</v>
      </c>
      <c r="F6733" s="13">
        <v>15.0</v>
      </c>
    </row>
    <row r="6734">
      <c r="A6734" s="10" t="s">
        <v>1934</v>
      </c>
      <c r="B6734" s="19">
        <v>0.041539351851851855</v>
      </c>
      <c r="C6734" s="10" t="s">
        <v>70</v>
      </c>
      <c r="D6734" s="10" t="s">
        <v>131</v>
      </c>
      <c r="E6734" s="13">
        <v>8.0</v>
      </c>
      <c r="F6734" s="13">
        <v>6.0</v>
      </c>
    </row>
    <row r="6735">
      <c r="A6735" s="10" t="s">
        <v>1934</v>
      </c>
      <c r="B6735" s="19">
        <v>0.04625</v>
      </c>
      <c r="C6735" s="10" t="s">
        <v>70</v>
      </c>
      <c r="D6735" s="10" t="s">
        <v>71</v>
      </c>
      <c r="E6735" s="13">
        <v>23.0</v>
      </c>
      <c r="F6735" s="13">
        <v>17.0</v>
      </c>
    </row>
    <row r="6736">
      <c r="A6736" s="10" t="s">
        <v>1934</v>
      </c>
      <c r="B6736" s="19">
        <v>0.0728587962962963</v>
      </c>
      <c r="C6736" s="10" t="s">
        <v>66</v>
      </c>
      <c r="D6736" s="10" t="s">
        <v>71</v>
      </c>
      <c r="E6736" s="13" t="s">
        <v>68</v>
      </c>
      <c r="F6736" s="13">
        <v>20.0</v>
      </c>
    </row>
    <row r="6737">
      <c r="A6737" s="10" t="s">
        <v>1934</v>
      </c>
      <c r="B6737" s="19">
        <v>0.07537037037037037</v>
      </c>
      <c r="C6737" s="10" t="s">
        <v>66</v>
      </c>
      <c r="D6737" s="10" t="s">
        <v>67</v>
      </c>
      <c r="E6737" s="13" t="s">
        <v>88</v>
      </c>
      <c r="F6737" s="13">
        <v>1.0</v>
      </c>
    </row>
    <row r="6738">
      <c r="A6738" s="10" t="s">
        <v>1934</v>
      </c>
      <c r="B6738" s="19">
        <v>0.10894675925925926</v>
      </c>
      <c r="C6738" s="10" t="s">
        <v>66</v>
      </c>
      <c r="D6738" s="10" t="s">
        <v>67</v>
      </c>
      <c r="E6738" s="13">
        <v>14.0</v>
      </c>
      <c r="F6738" s="13">
        <v>12.0</v>
      </c>
    </row>
    <row r="6739">
      <c r="A6739" s="10" t="s">
        <v>1934</v>
      </c>
      <c r="B6739" s="19">
        <v>0.11077546296296296</v>
      </c>
      <c r="C6739" s="10" t="s">
        <v>66</v>
      </c>
      <c r="D6739" s="10" t="s">
        <v>127</v>
      </c>
      <c r="E6739" s="13">
        <v>23.0</v>
      </c>
      <c r="F6739" s="13">
        <v>18.0</v>
      </c>
    </row>
    <row r="6740">
      <c r="A6740" s="10" t="s">
        <v>1934</v>
      </c>
      <c r="B6740" s="19">
        <v>0.12238425925925926</v>
      </c>
      <c r="C6740" s="10" t="s">
        <v>70</v>
      </c>
      <c r="D6740" s="10" t="s">
        <v>83</v>
      </c>
      <c r="E6740" s="13">
        <v>16.0</v>
      </c>
      <c r="F6740" s="13">
        <v>11.0</v>
      </c>
    </row>
    <row r="6741">
      <c r="A6741" s="10" t="s">
        <v>1934</v>
      </c>
      <c r="B6741" s="19">
        <v>0.1271064814814815</v>
      </c>
      <c r="C6741" s="10" t="s">
        <v>74</v>
      </c>
      <c r="D6741" s="10" t="s">
        <v>127</v>
      </c>
      <c r="E6741" s="13">
        <v>13.0</v>
      </c>
      <c r="F6741" s="13">
        <v>13.0</v>
      </c>
    </row>
    <row r="6742">
      <c r="A6742" s="10" t="s">
        <v>1934</v>
      </c>
      <c r="B6742" s="19">
        <v>0.1282986111111111</v>
      </c>
      <c r="C6742" s="10" t="s">
        <v>69</v>
      </c>
      <c r="D6742" s="10" t="s">
        <v>129</v>
      </c>
      <c r="E6742" s="13">
        <v>7.0</v>
      </c>
      <c r="F6742" s="13">
        <v>3.0</v>
      </c>
    </row>
    <row r="6743">
      <c r="A6743" s="10" t="s">
        <v>1934</v>
      </c>
      <c r="B6743" s="19">
        <v>0.1287962962962963</v>
      </c>
      <c r="C6743" s="10" t="s">
        <v>69</v>
      </c>
      <c r="D6743" s="10" t="s">
        <v>129</v>
      </c>
      <c r="E6743" s="13" t="s">
        <v>75</v>
      </c>
      <c r="F6743" s="13" t="s">
        <v>75</v>
      </c>
      <c r="J6743" s="10" t="s">
        <v>85</v>
      </c>
    </row>
    <row r="6744">
      <c r="A6744" s="10" t="s">
        <v>1934</v>
      </c>
      <c r="B6744" s="19">
        <v>0.1287962962962963</v>
      </c>
      <c r="C6744" s="10" t="s">
        <v>69</v>
      </c>
      <c r="D6744" s="10" t="s">
        <v>129</v>
      </c>
      <c r="E6744" s="13">
        <v>10.0</v>
      </c>
      <c r="F6744" s="13">
        <v>6.0</v>
      </c>
      <c r="J6744" s="10" t="s">
        <v>86</v>
      </c>
    </row>
    <row r="6745">
      <c r="A6745" s="10" t="s">
        <v>1934</v>
      </c>
      <c r="B6745" s="19">
        <v>0.1501273148148148</v>
      </c>
      <c r="C6745" s="10" t="s">
        <v>82</v>
      </c>
      <c r="D6745" s="10" t="s">
        <v>442</v>
      </c>
      <c r="E6745" s="13">
        <v>8.0</v>
      </c>
      <c r="F6745" s="13">
        <v>6.0</v>
      </c>
    </row>
    <row r="6746">
      <c r="A6746" s="10" t="s">
        <v>1934</v>
      </c>
      <c r="B6746" s="19">
        <v>0.15016203703703704</v>
      </c>
      <c r="C6746" s="10" t="s">
        <v>964</v>
      </c>
      <c r="D6746" s="10" t="s">
        <v>442</v>
      </c>
      <c r="E6746" s="13">
        <v>8.0</v>
      </c>
      <c r="F6746" s="13">
        <v>5.0</v>
      </c>
    </row>
    <row r="6747">
      <c r="A6747" s="10" t="s">
        <v>1934</v>
      </c>
      <c r="B6747" s="19">
        <v>0.15018518518518517</v>
      </c>
      <c r="C6747" s="10" t="s">
        <v>70</v>
      </c>
      <c r="D6747" s="10" t="s">
        <v>442</v>
      </c>
      <c r="E6747" s="13">
        <v>8.0</v>
      </c>
      <c r="F6747" s="13">
        <v>5.0</v>
      </c>
    </row>
    <row r="6748">
      <c r="A6748" s="10" t="s">
        <v>1934</v>
      </c>
      <c r="B6748" s="19">
        <v>0.15020833333333333</v>
      </c>
      <c r="C6748" s="10" t="s">
        <v>66</v>
      </c>
      <c r="D6748" s="10" t="s">
        <v>442</v>
      </c>
      <c r="E6748" s="13">
        <v>6.0</v>
      </c>
      <c r="F6748" s="13">
        <v>2.0</v>
      </c>
    </row>
    <row r="6749">
      <c r="A6749" s="10" t="s">
        <v>1934</v>
      </c>
      <c r="B6749" s="19">
        <v>0.1502662037037037</v>
      </c>
      <c r="C6749" s="10" t="s">
        <v>74</v>
      </c>
      <c r="D6749" s="10" t="s">
        <v>442</v>
      </c>
      <c r="E6749" s="13">
        <v>9.0</v>
      </c>
      <c r="F6749" s="13">
        <v>7.0</v>
      </c>
    </row>
    <row r="6750">
      <c r="A6750" s="10" t="s">
        <v>1934</v>
      </c>
      <c r="B6750" s="19">
        <v>0.15030092592592592</v>
      </c>
      <c r="C6750" s="10" t="s">
        <v>69</v>
      </c>
      <c r="D6750" s="10" t="s">
        <v>442</v>
      </c>
      <c r="E6750" s="13">
        <v>3.0</v>
      </c>
      <c r="F6750" s="13">
        <v>1.0</v>
      </c>
      <c r="J6750" s="10" t="s">
        <v>274</v>
      </c>
    </row>
    <row r="6751">
      <c r="A6751" s="10" t="s">
        <v>1934</v>
      </c>
      <c r="B6751" s="19">
        <v>0.15033564814814815</v>
      </c>
      <c r="C6751" s="10" t="s">
        <v>69</v>
      </c>
      <c r="D6751" s="10" t="s">
        <v>442</v>
      </c>
      <c r="E6751" s="13">
        <v>7.0</v>
      </c>
      <c r="F6751" s="13">
        <v>5.0</v>
      </c>
    </row>
    <row r="6752">
      <c r="A6752" s="10" t="s">
        <v>1935</v>
      </c>
      <c r="B6752" s="19">
        <v>0.019386574074074073</v>
      </c>
      <c r="C6752" s="10" t="s">
        <v>66</v>
      </c>
      <c r="D6752" s="10" t="s">
        <v>83</v>
      </c>
      <c r="E6752" s="13">
        <v>20.0</v>
      </c>
      <c r="F6752" s="13">
        <v>14.0</v>
      </c>
    </row>
    <row r="6753">
      <c r="A6753" s="10" t="s">
        <v>1935</v>
      </c>
      <c r="B6753" s="19">
        <v>0.01940972222222222</v>
      </c>
      <c r="C6753" s="10" t="s">
        <v>964</v>
      </c>
      <c r="D6753" s="10" t="s">
        <v>83</v>
      </c>
      <c r="E6753" s="13">
        <v>5.0</v>
      </c>
      <c r="F6753" s="13">
        <v>6.0</v>
      </c>
    </row>
    <row r="6754">
      <c r="A6754" s="10" t="s">
        <v>1935</v>
      </c>
      <c r="B6754" s="19">
        <v>0.022164351851851852</v>
      </c>
      <c r="C6754" s="10" t="s">
        <v>964</v>
      </c>
      <c r="D6754" s="10" t="s">
        <v>67</v>
      </c>
      <c r="E6754" s="13">
        <v>19.0</v>
      </c>
      <c r="F6754" s="13">
        <v>10.0</v>
      </c>
    </row>
    <row r="6755">
      <c r="A6755" s="10" t="s">
        <v>1935</v>
      </c>
      <c r="B6755" s="19">
        <v>0.022997685185185184</v>
      </c>
      <c r="C6755" s="10" t="s">
        <v>66</v>
      </c>
      <c r="D6755" s="10" t="s">
        <v>127</v>
      </c>
      <c r="E6755" s="13">
        <v>23.0</v>
      </c>
      <c r="F6755" s="13">
        <v>18.0</v>
      </c>
    </row>
    <row r="6756">
      <c r="A6756" s="10" t="s">
        <v>1935</v>
      </c>
      <c r="B6756" s="19">
        <v>0.03263888888888889</v>
      </c>
      <c r="C6756" s="10" t="s">
        <v>964</v>
      </c>
      <c r="D6756" s="10" t="s">
        <v>71</v>
      </c>
      <c r="E6756" s="13">
        <v>22.0</v>
      </c>
      <c r="F6756" s="13">
        <v>13.0</v>
      </c>
    </row>
    <row r="6757">
      <c r="A6757" s="10" t="s">
        <v>1935</v>
      </c>
      <c r="B6757" s="19">
        <v>0.03460648148148148</v>
      </c>
      <c r="C6757" s="10" t="s">
        <v>66</v>
      </c>
      <c r="D6757" s="10" t="s">
        <v>365</v>
      </c>
      <c r="E6757" s="13">
        <v>6.0</v>
      </c>
      <c r="F6757" s="13">
        <v>4.0</v>
      </c>
    </row>
    <row r="6758">
      <c r="A6758" s="10" t="s">
        <v>1935</v>
      </c>
      <c r="B6758" s="19">
        <v>0.0371875</v>
      </c>
      <c r="C6758" s="10" t="s">
        <v>82</v>
      </c>
      <c r="D6758" s="10" t="s">
        <v>127</v>
      </c>
      <c r="E6758" s="13">
        <v>22.0</v>
      </c>
      <c r="F6758" s="13">
        <v>18.0</v>
      </c>
    </row>
    <row r="6759">
      <c r="A6759" s="10" t="s">
        <v>1935</v>
      </c>
      <c r="B6759" s="19">
        <v>0.037210648148148145</v>
      </c>
      <c r="C6759" s="10" t="s">
        <v>70</v>
      </c>
      <c r="D6759" s="10" t="s">
        <v>127</v>
      </c>
      <c r="E6759" s="13">
        <v>6.0</v>
      </c>
      <c r="F6759" s="13">
        <v>5.0</v>
      </c>
    </row>
    <row r="6760">
      <c r="A6760" s="10" t="s">
        <v>1935</v>
      </c>
      <c r="B6760" s="19">
        <v>0.05075231481481481</v>
      </c>
      <c r="C6760" s="10" t="s">
        <v>70</v>
      </c>
      <c r="D6760" s="10" t="s">
        <v>67</v>
      </c>
      <c r="E6760" s="13" t="s">
        <v>75</v>
      </c>
      <c r="F6760" s="13" t="s">
        <v>75</v>
      </c>
    </row>
    <row r="6761">
      <c r="A6761" s="10" t="s">
        <v>1935</v>
      </c>
      <c r="B6761" s="19">
        <v>0.05075231481481481</v>
      </c>
      <c r="C6761" s="10" t="s">
        <v>70</v>
      </c>
      <c r="D6761" s="10" t="s">
        <v>67</v>
      </c>
      <c r="E6761" s="13">
        <v>10.0</v>
      </c>
      <c r="F6761" s="13">
        <v>7.0</v>
      </c>
    </row>
    <row r="6762">
      <c r="A6762" s="10" t="s">
        <v>1935</v>
      </c>
      <c r="B6762" s="19">
        <v>0.052037037037037034</v>
      </c>
      <c r="C6762" s="10" t="s">
        <v>70</v>
      </c>
      <c r="D6762" s="10" t="s">
        <v>67</v>
      </c>
      <c r="E6762" s="13">
        <v>12.0</v>
      </c>
      <c r="F6762" s="13">
        <v>9.0</v>
      </c>
    </row>
    <row r="6763">
      <c r="A6763" s="10" t="s">
        <v>1935</v>
      </c>
      <c r="B6763" s="19">
        <v>0.05686342592592593</v>
      </c>
      <c r="C6763" s="10" t="s">
        <v>70</v>
      </c>
      <c r="D6763" s="10" t="s">
        <v>127</v>
      </c>
      <c r="E6763" s="13">
        <v>6.0</v>
      </c>
      <c r="F6763" s="13">
        <v>3.0</v>
      </c>
    </row>
    <row r="6764">
      <c r="A6764" s="10" t="s">
        <v>1935</v>
      </c>
      <c r="B6764" s="19">
        <v>0.06689814814814815</v>
      </c>
      <c r="C6764" s="10" t="s">
        <v>69</v>
      </c>
      <c r="D6764" s="10" t="s">
        <v>67</v>
      </c>
      <c r="E6764" s="13">
        <v>8.0</v>
      </c>
      <c r="F6764" s="13">
        <v>3.0</v>
      </c>
    </row>
    <row r="6765">
      <c r="A6765" s="10" t="s">
        <v>1935</v>
      </c>
      <c r="B6765" s="19">
        <v>0.06756944444444445</v>
      </c>
      <c r="C6765" s="10" t="s">
        <v>69</v>
      </c>
      <c r="D6765" s="10" t="s">
        <v>127</v>
      </c>
      <c r="E6765" s="13">
        <v>13.0</v>
      </c>
      <c r="F6765" s="13">
        <v>8.0</v>
      </c>
    </row>
    <row r="6766">
      <c r="A6766" s="10" t="s">
        <v>1935</v>
      </c>
      <c r="B6766" s="19">
        <v>0.06756944444444445</v>
      </c>
      <c r="C6766" s="10" t="s">
        <v>69</v>
      </c>
      <c r="D6766" s="10" t="s">
        <v>127</v>
      </c>
      <c r="E6766" s="13">
        <v>13.0</v>
      </c>
      <c r="F6766" s="13">
        <v>8.0</v>
      </c>
    </row>
    <row r="6767">
      <c r="A6767" s="10" t="s">
        <v>1935</v>
      </c>
      <c r="B6767" s="19">
        <v>0.07696759259259259</v>
      </c>
      <c r="C6767" s="10" t="s">
        <v>84</v>
      </c>
      <c r="D6767" s="10" t="s">
        <v>127</v>
      </c>
      <c r="E6767" s="13">
        <v>17.0</v>
      </c>
      <c r="F6767" s="13">
        <v>15.0</v>
      </c>
    </row>
    <row r="6768">
      <c r="A6768" s="10" t="s">
        <v>1935</v>
      </c>
      <c r="B6768" s="19">
        <v>0.07957175925925926</v>
      </c>
      <c r="C6768" s="10" t="s">
        <v>74</v>
      </c>
      <c r="D6768" s="10" t="s">
        <v>73</v>
      </c>
      <c r="E6768" s="13">
        <v>27.0</v>
      </c>
      <c r="F6768" s="13">
        <v>14.0</v>
      </c>
    </row>
    <row r="6769">
      <c r="A6769" s="10" t="s">
        <v>1935</v>
      </c>
      <c r="B6769" s="19">
        <v>0.11521990740740741</v>
      </c>
      <c r="C6769" s="10" t="s">
        <v>84</v>
      </c>
      <c r="D6769" s="10" t="s">
        <v>129</v>
      </c>
      <c r="E6769" s="13">
        <v>8.0</v>
      </c>
      <c r="F6769" s="13">
        <v>6.0</v>
      </c>
    </row>
    <row r="6770">
      <c r="A6770" s="10" t="s">
        <v>1935</v>
      </c>
      <c r="B6770" s="19">
        <v>0.11668981481481482</v>
      </c>
      <c r="C6770" s="10" t="s">
        <v>69</v>
      </c>
      <c r="D6770" s="10" t="s">
        <v>126</v>
      </c>
      <c r="E6770" s="13">
        <v>11.0</v>
      </c>
      <c r="F6770" s="13">
        <v>6.0</v>
      </c>
    </row>
    <row r="6771">
      <c r="A6771" s="10" t="s">
        <v>1935</v>
      </c>
      <c r="B6771" s="19">
        <v>0.12296296296296297</v>
      </c>
      <c r="C6771" s="10" t="s">
        <v>964</v>
      </c>
      <c r="D6771" s="10" t="s">
        <v>132</v>
      </c>
      <c r="E6771" s="13">
        <v>15.0</v>
      </c>
      <c r="F6771" s="13">
        <v>16.0</v>
      </c>
    </row>
    <row r="6772">
      <c r="A6772" s="10" t="s">
        <v>1935</v>
      </c>
      <c r="B6772" s="19">
        <v>0.13252314814814814</v>
      </c>
      <c r="C6772" s="10" t="s">
        <v>66</v>
      </c>
      <c r="D6772" s="10" t="s">
        <v>67</v>
      </c>
      <c r="E6772" s="13">
        <v>13.0</v>
      </c>
      <c r="F6772" s="13">
        <v>11.0</v>
      </c>
    </row>
    <row r="6773">
      <c r="A6773" s="10" t="s">
        <v>1935</v>
      </c>
      <c r="B6773" s="19">
        <v>0.13443287037037038</v>
      </c>
      <c r="C6773" s="10" t="s">
        <v>69</v>
      </c>
      <c r="D6773" s="10" t="s">
        <v>210</v>
      </c>
      <c r="E6773" s="13" t="s">
        <v>88</v>
      </c>
      <c r="F6773" s="13">
        <v>1.0</v>
      </c>
    </row>
    <row r="6774">
      <c r="A6774" s="10" t="s">
        <v>1935</v>
      </c>
      <c r="B6774" s="19">
        <v>0.1350462962962963</v>
      </c>
      <c r="C6774" s="10" t="s">
        <v>66</v>
      </c>
      <c r="D6774" s="10" t="s">
        <v>210</v>
      </c>
      <c r="E6774" s="13">
        <v>27.0</v>
      </c>
      <c r="F6774" s="13">
        <v>18.0</v>
      </c>
    </row>
    <row r="6775">
      <c r="A6775" s="10" t="s">
        <v>1935</v>
      </c>
      <c r="B6775" s="19">
        <v>0.13885416666666667</v>
      </c>
      <c r="C6775" s="10" t="s">
        <v>66</v>
      </c>
      <c r="D6775" s="10" t="s">
        <v>210</v>
      </c>
      <c r="E6775" s="13">
        <v>17.0</v>
      </c>
      <c r="F6775" s="13">
        <v>8.0</v>
      </c>
    </row>
    <row r="6776">
      <c r="A6776" s="10" t="s">
        <v>1935</v>
      </c>
      <c r="B6776" s="19">
        <v>0.13976851851851851</v>
      </c>
      <c r="C6776" s="10" t="s">
        <v>66</v>
      </c>
      <c r="D6776" s="10" t="s">
        <v>80</v>
      </c>
      <c r="E6776" s="13">
        <v>19.0</v>
      </c>
      <c r="F6776" s="13">
        <v>10.0</v>
      </c>
    </row>
    <row r="6777">
      <c r="A6777" s="10" t="s">
        <v>1935</v>
      </c>
      <c r="B6777" s="19">
        <v>0.14732638888888888</v>
      </c>
      <c r="C6777" s="10" t="s">
        <v>1936</v>
      </c>
      <c r="D6777" s="10" t="s">
        <v>125</v>
      </c>
      <c r="E6777" s="13">
        <v>14.0</v>
      </c>
      <c r="F6777" s="13">
        <v>14.0</v>
      </c>
    </row>
    <row r="6778">
      <c r="A6778" s="10" t="s">
        <v>1935</v>
      </c>
      <c r="B6778" s="19">
        <v>0.14733796296296298</v>
      </c>
      <c r="C6778" s="10" t="s">
        <v>1937</v>
      </c>
      <c r="D6778" s="10" t="s">
        <v>125</v>
      </c>
      <c r="E6778" s="13">
        <v>9.0</v>
      </c>
      <c r="F6778" s="13">
        <v>9.0</v>
      </c>
    </row>
    <row r="6779">
      <c r="A6779" s="10" t="s">
        <v>1935</v>
      </c>
      <c r="B6779" s="19">
        <v>0.14734953703703704</v>
      </c>
      <c r="C6779" s="10" t="s">
        <v>1938</v>
      </c>
      <c r="D6779" s="10" t="s">
        <v>125</v>
      </c>
      <c r="E6779" s="13">
        <v>17.0</v>
      </c>
      <c r="F6779" s="13">
        <v>17.0</v>
      </c>
    </row>
    <row r="6780">
      <c r="A6780" s="10" t="s">
        <v>1935</v>
      </c>
      <c r="B6780" s="19">
        <v>0.14875</v>
      </c>
      <c r="C6780" s="10" t="s">
        <v>69</v>
      </c>
      <c r="D6780" s="10" t="s">
        <v>67</v>
      </c>
      <c r="E6780" s="13" t="s">
        <v>68</v>
      </c>
      <c r="F6780" s="13">
        <v>20.0</v>
      </c>
    </row>
    <row r="6781">
      <c r="A6781" s="10" t="s">
        <v>1935</v>
      </c>
      <c r="B6781" s="19">
        <v>0.14878472222222222</v>
      </c>
      <c r="C6781" s="10" t="s">
        <v>964</v>
      </c>
      <c r="D6781" s="10" t="s">
        <v>67</v>
      </c>
      <c r="E6781" s="13">
        <v>11.0</v>
      </c>
      <c r="F6781" s="13">
        <v>2.0</v>
      </c>
    </row>
    <row r="6782">
      <c r="A6782" s="10" t="s">
        <v>1935</v>
      </c>
      <c r="B6782" s="19">
        <v>0.14878472222222222</v>
      </c>
      <c r="C6782" s="10" t="s">
        <v>82</v>
      </c>
      <c r="D6782" s="10" t="s">
        <v>67</v>
      </c>
      <c r="E6782" s="13">
        <v>9.0</v>
      </c>
      <c r="F6782" s="13">
        <v>5.0</v>
      </c>
    </row>
    <row r="6783">
      <c r="A6783" s="10" t="s">
        <v>1935</v>
      </c>
      <c r="B6783" s="19">
        <v>0.15458333333333332</v>
      </c>
      <c r="C6783" s="10" t="s">
        <v>66</v>
      </c>
      <c r="D6783" s="10" t="s">
        <v>125</v>
      </c>
      <c r="E6783" s="13">
        <v>13.0</v>
      </c>
      <c r="F6783" s="13">
        <v>13.0</v>
      </c>
    </row>
    <row r="6784">
      <c r="A6784" s="10" t="s">
        <v>1935</v>
      </c>
      <c r="B6784" s="19">
        <v>0.15461805555555555</v>
      </c>
      <c r="C6784" s="10" t="s">
        <v>70</v>
      </c>
      <c r="D6784" s="10" t="s">
        <v>125</v>
      </c>
      <c r="E6784" s="13">
        <v>27.0</v>
      </c>
      <c r="F6784" s="13">
        <v>18.0</v>
      </c>
    </row>
    <row r="6785">
      <c r="A6785" s="10" t="s">
        <v>1935</v>
      </c>
      <c r="B6785" s="19">
        <v>0.1546412037037037</v>
      </c>
      <c r="C6785" s="10" t="s">
        <v>82</v>
      </c>
      <c r="D6785" s="10" t="s">
        <v>125</v>
      </c>
      <c r="E6785" s="13">
        <v>12.0</v>
      </c>
      <c r="F6785" s="13">
        <v>10.0</v>
      </c>
    </row>
    <row r="6786">
      <c r="A6786" s="10" t="s">
        <v>1935</v>
      </c>
      <c r="B6786" s="19">
        <v>0.15465277777777778</v>
      </c>
      <c r="C6786" s="10" t="s">
        <v>74</v>
      </c>
      <c r="D6786" s="10" t="s">
        <v>125</v>
      </c>
      <c r="E6786" s="13">
        <v>32.0</v>
      </c>
      <c r="F6786" s="13">
        <v>19.0</v>
      </c>
    </row>
    <row r="6787">
      <c r="A6787" s="10" t="s">
        <v>1935</v>
      </c>
      <c r="B6787" s="19">
        <v>0.15466435185185184</v>
      </c>
      <c r="C6787" s="10" t="s">
        <v>69</v>
      </c>
      <c r="D6787" s="10" t="s">
        <v>125</v>
      </c>
      <c r="E6787" s="13">
        <v>17.0</v>
      </c>
      <c r="F6787" s="13">
        <v>13.0</v>
      </c>
    </row>
    <row r="6788">
      <c r="A6788" s="10" t="s">
        <v>1935</v>
      </c>
      <c r="B6788" s="19">
        <v>0.15469907407407407</v>
      </c>
      <c r="C6788" s="10" t="s">
        <v>964</v>
      </c>
      <c r="D6788" s="10" t="s">
        <v>125</v>
      </c>
      <c r="E6788" s="13">
        <v>5.0</v>
      </c>
      <c r="F6788" s="13">
        <v>4.0</v>
      </c>
    </row>
    <row r="6789">
      <c r="A6789" s="10" t="s">
        <v>1935</v>
      </c>
      <c r="B6789" s="19">
        <v>0.15479166666666666</v>
      </c>
      <c r="C6789" s="10" t="s">
        <v>84</v>
      </c>
      <c r="D6789" s="10" t="s">
        <v>125</v>
      </c>
      <c r="E6789" s="13" t="s">
        <v>88</v>
      </c>
      <c r="F6789" s="13">
        <v>1.0</v>
      </c>
    </row>
    <row r="6790">
      <c r="A6790" s="10" t="s">
        <v>1935</v>
      </c>
      <c r="B6790" s="19">
        <v>0.15681712962962963</v>
      </c>
      <c r="C6790" s="10" t="s">
        <v>84</v>
      </c>
      <c r="D6790" s="10" t="s">
        <v>209</v>
      </c>
      <c r="E6790" s="13" t="s">
        <v>68</v>
      </c>
      <c r="F6790" s="13">
        <v>20.0</v>
      </c>
    </row>
    <row r="6791">
      <c r="A6791" s="10" t="s">
        <v>1939</v>
      </c>
      <c r="B6791" s="19">
        <v>0.010578703703703703</v>
      </c>
      <c r="C6791" s="10" t="s">
        <v>70</v>
      </c>
      <c r="D6791" s="10" t="s">
        <v>87</v>
      </c>
      <c r="E6791" s="13">
        <v>20.0</v>
      </c>
      <c r="F6791" s="13">
        <v>15.0</v>
      </c>
    </row>
    <row r="6792">
      <c r="A6792" s="10" t="s">
        <v>1939</v>
      </c>
      <c r="B6792" s="19">
        <v>0.010671296296296297</v>
      </c>
      <c r="C6792" s="10" t="s">
        <v>66</v>
      </c>
      <c r="D6792" s="10" t="s">
        <v>87</v>
      </c>
      <c r="E6792" s="13">
        <v>18.0</v>
      </c>
      <c r="F6792" s="13">
        <v>18.0</v>
      </c>
    </row>
    <row r="6793">
      <c r="A6793" s="10" t="s">
        <v>1939</v>
      </c>
      <c r="B6793" s="19">
        <v>0.01070601851851852</v>
      </c>
      <c r="C6793" s="10" t="s">
        <v>84</v>
      </c>
      <c r="D6793" s="10" t="s">
        <v>87</v>
      </c>
      <c r="E6793" s="13">
        <v>18.0</v>
      </c>
      <c r="F6793" s="13">
        <v>16.0</v>
      </c>
    </row>
    <row r="6794">
      <c r="A6794" s="10" t="s">
        <v>1939</v>
      </c>
      <c r="B6794" s="19">
        <v>0.010798611111111111</v>
      </c>
      <c r="C6794" s="10" t="s">
        <v>964</v>
      </c>
      <c r="D6794" s="10" t="s">
        <v>87</v>
      </c>
      <c r="E6794" s="13">
        <v>17.0</v>
      </c>
      <c r="F6794" s="13">
        <v>16.0</v>
      </c>
    </row>
    <row r="6795">
      <c r="A6795" s="10" t="s">
        <v>1939</v>
      </c>
      <c r="B6795" s="19">
        <v>0.010914351851851852</v>
      </c>
      <c r="C6795" s="10" t="s">
        <v>69</v>
      </c>
      <c r="D6795" s="10" t="s">
        <v>87</v>
      </c>
      <c r="E6795" s="13">
        <v>6.0</v>
      </c>
      <c r="F6795" s="13">
        <v>2.0</v>
      </c>
    </row>
    <row r="6796">
      <c r="A6796" s="10" t="s">
        <v>1939</v>
      </c>
      <c r="B6796" s="19">
        <v>0.010914351851851852</v>
      </c>
      <c r="C6796" s="10" t="s">
        <v>82</v>
      </c>
      <c r="D6796" s="10" t="s">
        <v>87</v>
      </c>
      <c r="E6796" s="13">
        <v>9.0</v>
      </c>
      <c r="F6796" s="13">
        <v>8.0</v>
      </c>
    </row>
    <row r="6797">
      <c r="A6797" s="10" t="s">
        <v>1939</v>
      </c>
      <c r="B6797" s="19">
        <v>0.010960648148148148</v>
      </c>
      <c r="C6797" s="10" t="s">
        <v>74</v>
      </c>
      <c r="D6797" s="10" t="s">
        <v>87</v>
      </c>
      <c r="E6797" s="13" t="s">
        <v>88</v>
      </c>
      <c r="F6797" s="13">
        <v>1.0</v>
      </c>
    </row>
    <row r="6798">
      <c r="A6798" s="10" t="s">
        <v>1939</v>
      </c>
      <c r="B6798" s="19">
        <v>0.011770833333333333</v>
      </c>
      <c r="C6798" s="10" t="s">
        <v>70</v>
      </c>
      <c r="D6798" s="10" t="s">
        <v>78</v>
      </c>
      <c r="E6798" s="13">
        <v>14.0</v>
      </c>
      <c r="F6798" s="13">
        <v>5.0</v>
      </c>
    </row>
    <row r="6799">
      <c r="A6799" s="10" t="s">
        <v>1939</v>
      </c>
      <c r="B6799" s="19">
        <v>0.015219907407407408</v>
      </c>
      <c r="C6799" s="10" t="s">
        <v>84</v>
      </c>
      <c r="D6799" s="10" t="s">
        <v>79</v>
      </c>
      <c r="E6799" s="13">
        <v>19.0</v>
      </c>
      <c r="F6799" s="13">
        <v>12.0</v>
      </c>
    </row>
    <row r="6800">
      <c r="A6800" s="10" t="s">
        <v>1939</v>
      </c>
      <c r="B6800" s="19">
        <v>0.015613425925925926</v>
      </c>
      <c r="C6800" s="10" t="s">
        <v>84</v>
      </c>
      <c r="D6800" s="10" t="s">
        <v>120</v>
      </c>
      <c r="E6800" s="13">
        <v>5.0</v>
      </c>
      <c r="F6800" s="16"/>
      <c r="H6800" s="10" t="s">
        <v>1940</v>
      </c>
      <c r="J6800" s="10" t="s">
        <v>1850</v>
      </c>
    </row>
    <row r="6801">
      <c r="A6801" s="10" t="s">
        <v>1939</v>
      </c>
      <c r="B6801" s="19">
        <v>0.017962962962962962</v>
      </c>
      <c r="C6801" s="10" t="s">
        <v>66</v>
      </c>
      <c r="D6801" s="10" t="s">
        <v>166</v>
      </c>
      <c r="E6801" s="13">
        <v>11.0</v>
      </c>
      <c r="F6801" s="13" t="s">
        <v>75</v>
      </c>
      <c r="J6801" s="10" t="s">
        <v>1941</v>
      </c>
    </row>
    <row r="6802">
      <c r="A6802" s="10" t="s">
        <v>1939</v>
      </c>
      <c r="B6802" s="19">
        <v>0.018125</v>
      </c>
      <c r="C6802" s="10" t="s">
        <v>66</v>
      </c>
      <c r="D6802" s="10" t="s">
        <v>166</v>
      </c>
      <c r="E6802" s="13">
        <v>18.0</v>
      </c>
      <c r="F6802" s="13" t="s">
        <v>75</v>
      </c>
      <c r="J6802" s="10" t="s">
        <v>1942</v>
      </c>
    </row>
    <row r="6803">
      <c r="A6803" s="10" t="s">
        <v>1939</v>
      </c>
      <c r="B6803" s="19">
        <v>0.01940972222222222</v>
      </c>
      <c r="C6803" s="10" t="s">
        <v>82</v>
      </c>
      <c r="D6803" s="10" t="s">
        <v>89</v>
      </c>
      <c r="E6803" s="13">
        <v>19.0</v>
      </c>
      <c r="F6803" s="13">
        <v>10.0</v>
      </c>
      <c r="J6803" s="10" t="s">
        <v>1943</v>
      </c>
    </row>
    <row r="6804">
      <c r="A6804" s="10" t="s">
        <v>1939</v>
      </c>
      <c r="B6804" s="19">
        <v>0.019594907407407408</v>
      </c>
      <c r="C6804" s="10" t="s">
        <v>82</v>
      </c>
      <c r="D6804" s="10" t="s">
        <v>91</v>
      </c>
      <c r="E6804" s="13">
        <v>23.0</v>
      </c>
      <c r="F6804" s="16"/>
      <c r="H6804" s="10" t="s">
        <v>1944</v>
      </c>
    </row>
    <row r="6805">
      <c r="A6805" s="10" t="s">
        <v>1939</v>
      </c>
      <c r="B6805" s="19">
        <v>0.021064814814814814</v>
      </c>
      <c r="C6805" s="10" t="s">
        <v>69</v>
      </c>
      <c r="D6805" s="10" t="s">
        <v>67</v>
      </c>
      <c r="E6805" s="13" t="s">
        <v>68</v>
      </c>
      <c r="F6805" s="13">
        <v>20.0</v>
      </c>
    </row>
    <row r="6806">
      <c r="A6806" s="10" t="s">
        <v>1939</v>
      </c>
      <c r="B6806" s="19">
        <v>0.021805555555555557</v>
      </c>
      <c r="C6806" s="10" t="s">
        <v>74</v>
      </c>
      <c r="D6806" s="10" t="s">
        <v>93</v>
      </c>
      <c r="E6806" s="13" t="s">
        <v>75</v>
      </c>
      <c r="F6806" s="13" t="s">
        <v>75</v>
      </c>
      <c r="J6806" s="10" t="s">
        <v>85</v>
      </c>
    </row>
    <row r="6807">
      <c r="A6807" s="10" t="s">
        <v>1939</v>
      </c>
      <c r="B6807" s="19">
        <v>0.021805555555555557</v>
      </c>
      <c r="C6807" s="10" t="s">
        <v>74</v>
      </c>
      <c r="D6807" s="10" t="s">
        <v>93</v>
      </c>
      <c r="E6807" s="13">
        <v>26.0</v>
      </c>
      <c r="F6807" s="13">
        <v>16.0</v>
      </c>
      <c r="J6807" s="10" t="s">
        <v>1945</v>
      </c>
    </row>
    <row r="6808">
      <c r="A6808" s="10" t="s">
        <v>1939</v>
      </c>
      <c r="B6808" s="19">
        <v>0.02207175925925926</v>
      </c>
      <c r="C6808" s="10" t="s">
        <v>74</v>
      </c>
      <c r="D6808" s="10" t="s">
        <v>91</v>
      </c>
      <c r="E6808" s="13">
        <v>35.0</v>
      </c>
      <c r="F6808" s="16"/>
      <c r="H6808" s="10" t="s">
        <v>1946</v>
      </c>
      <c r="J6808" s="10" t="s">
        <v>1947</v>
      </c>
    </row>
    <row r="6809">
      <c r="A6809" s="10" t="s">
        <v>1939</v>
      </c>
      <c r="B6809" s="19">
        <v>0.02259259259259259</v>
      </c>
      <c r="C6809" s="10" t="s">
        <v>74</v>
      </c>
      <c r="D6809" s="10" t="s">
        <v>93</v>
      </c>
      <c r="E6809" s="13">
        <v>19.0</v>
      </c>
      <c r="F6809" s="13">
        <v>9.0</v>
      </c>
      <c r="J6809" s="10" t="s">
        <v>1945</v>
      </c>
    </row>
    <row r="6810">
      <c r="A6810" s="10" t="s">
        <v>1939</v>
      </c>
      <c r="B6810" s="19">
        <v>0.022685185185185187</v>
      </c>
      <c r="C6810" s="10" t="s">
        <v>74</v>
      </c>
      <c r="D6810" s="10" t="s">
        <v>91</v>
      </c>
      <c r="E6810" s="13">
        <v>11.0</v>
      </c>
      <c r="F6810" s="16"/>
      <c r="H6810" s="10" t="s">
        <v>1948</v>
      </c>
    </row>
    <row r="6811">
      <c r="A6811" s="10" t="s">
        <v>1939</v>
      </c>
      <c r="B6811" s="19">
        <v>0.02546296296296296</v>
      </c>
      <c r="C6811" s="10" t="s">
        <v>70</v>
      </c>
      <c r="D6811" s="10" t="s">
        <v>93</v>
      </c>
      <c r="E6811" s="13">
        <v>26.0</v>
      </c>
      <c r="F6811" s="13">
        <v>16.0</v>
      </c>
      <c r="J6811" s="10" t="s">
        <v>1949</v>
      </c>
    </row>
    <row r="6812">
      <c r="A6812" s="10" t="s">
        <v>1939</v>
      </c>
      <c r="B6812" s="19">
        <v>0.02546296296296296</v>
      </c>
      <c r="C6812" s="10" t="s">
        <v>70</v>
      </c>
      <c r="D6812" s="10" t="s">
        <v>76</v>
      </c>
      <c r="E6812" s="13">
        <v>3.0</v>
      </c>
      <c r="F6812" s="16"/>
      <c r="J6812" s="10" t="s">
        <v>1579</v>
      </c>
    </row>
    <row r="6813">
      <c r="A6813" s="10" t="s">
        <v>1939</v>
      </c>
      <c r="B6813" s="19">
        <v>0.025717592592592594</v>
      </c>
      <c r="C6813" s="10" t="s">
        <v>70</v>
      </c>
      <c r="D6813" s="10" t="s">
        <v>91</v>
      </c>
      <c r="E6813" s="13">
        <v>7.0</v>
      </c>
      <c r="F6813" s="16"/>
      <c r="H6813" s="10" t="s">
        <v>1950</v>
      </c>
    </row>
    <row r="6814">
      <c r="A6814" s="10" t="s">
        <v>1939</v>
      </c>
      <c r="B6814" s="19">
        <v>0.026064814814814815</v>
      </c>
      <c r="C6814" s="10" t="s">
        <v>70</v>
      </c>
      <c r="D6814" s="10" t="s">
        <v>93</v>
      </c>
      <c r="E6814" s="13">
        <v>22.0</v>
      </c>
      <c r="F6814" s="13">
        <v>12.0</v>
      </c>
      <c r="J6814" s="10" t="s">
        <v>1949</v>
      </c>
    </row>
    <row r="6815">
      <c r="A6815" s="10" t="s">
        <v>1939</v>
      </c>
      <c r="B6815" s="19">
        <v>0.026064814814814815</v>
      </c>
      <c r="C6815" s="10" t="s">
        <v>70</v>
      </c>
      <c r="D6815" s="10" t="s">
        <v>76</v>
      </c>
      <c r="E6815" s="13">
        <v>4.0</v>
      </c>
      <c r="F6815" s="16"/>
      <c r="J6815" s="10" t="s">
        <v>1579</v>
      </c>
    </row>
    <row r="6816">
      <c r="A6816" s="10" t="s">
        <v>1939</v>
      </c>
      <c r="B6816" s="19">
        <v>0.026157407407407407</v>
      </c>
      <c r="C6816" s="10" t="s">
        <v>70</v>
      </c>
      <c r="D6816" s="10" t="s">
        <v>91</v>
      </c>
      <c r="E6816" s="13">
        <v>8.0</v>
      </c>
      <c r="F6816" s="16"/>
      <c r="H6816" s="10" t="s">
        <v>1951</v>
      </c>
    </row>
    <row r="6817">
      <c r="A6817" s="10" t="s">
        <v>1939</v>
      </c>
      <c r="B6817" s="19">
        <v>0.026898148148148147</v>
      </c>
      <c r="C6817" s="10" t="s">
        <v>70</v>
      </c>
      <c r="D6817" s="10" t="s">
        <v>93</v>
      </c>
      <c r="E6817" s="13">
        <v>26.0</v>
      </c>
      <c r="F6817" s="13">
        <v>16.0</v>
      </c>
      <c r="J6817" s="10" t="s">
        <v>1949</v>
      </c>
    </row>
    <row r="6818">
      <c r="A6818" s="10" t="s">
        <v>1939</v>
      </c>
      <c r="B6818" s="19">
        <v>0.026712962962962963</v>
      </c>
      <c r="C6818" s="10" t="s">
        <v>70</v>
      </c>
      <c r="D6818" s="10" t="s">
        <v>93</v>
      </c>
      <c r="E6818" s="13">
        <v>17.0</v>
      </c>
      <c r="F6818" s="13">
        <v>7.0</v>
      </c>
      <c r="J6818" s="10" t="s">
        <v>1949</v>
      </c>
    </row>
    <row r="6819">
      <c r="A6819" s="10" t="s">
        <v>1939</v>
      </c>
      <c r="B6819" s="19">
        <v>0.026712962962962963</v>
      </c>
      <c r="C6819" s="10" t="s">
        <v>70</v>
      </c>
      <c r="D6819" s="10" t="s">
        <v>76</v>
      </c>
      <c r="E6819" s="13">
        <v>3.0</v>
      </c>
      <c r="F6819" s="16"/>
      <c r="J6819" s="10" t="s">
        <v>1579</v>
      </c>
    </row>
    <row r="6820">
      <c r="A6820" s="10" t="s">
        <v>1939</v>
      </c>
      <c r="B6820" s="19">
        <v>0.02707175925925926</v>
      </c>
      <c r="C6820" s="10" t="s">
        <v>70</v>
      </c>
      <c r="D6820" s="10" t="s">
        <v>91</v>
      </c>
      <c r="E6820" s="13">
        <v>19.0</v>
      </c>
      <c r="F6820" s="16"/>
      <c r="H6820" s="10" t="s">
        <v>1952</v>
      </c>
    </row>
    <row r="6821">
      <c r="A6821" s="10" t="s">
        <v>1939</v>
      </c>
      <c r="B6821" s="19">
        <v>0.028136574074074074</v>
      </c>
      <c r="C6821" s="10" t="s">
        <v>66</v>
      </c>
      <c r="D6821" s="10" t="s">
        <v>127</v>
      </c>
      <c r="E6821" s="13" t="s">
        <v>75</v>
      </c>
      <c r="F6821" s="13" t="s">
        <v>75</v>
      </c>
      <c r="J6821" s="10" t="s">
        <v>160</v>
      </c>
    </row>
    <row r="6822">
      <c r="A6822" s="10" t="s">
        <v>1939</v>
      </c>
      <c r="B6822" s="19">
        <v>0.028136574074074074</v>
      </c>
      <c r="C6822" s="10" t="s">
        <v>66</v>
      </c>
      <c r="D6822" s="10" t="s">
        <v>127</v>
      </c>
      <c r="E6822" s="13">
        <v>9.0</v>
      </c>
      <c r="F6822" s="13">
        <v>4.0</v>
      </c>
    </row>
    <row r="6823">
      <c r="A6823" s="10" t="s">
        <v>1939</v>
      </c>
      <c r="B6823" s="19">
        <v>0.029652777777777778</v>
      </c>
      <c r="C6823" s="10" t="s">
        <v>84</v>
      </c>
      <c r="D6823" s="10" t="s">
        <v>93</v>
      </c>
      <c r="E6823" s="13" t="s">
        <v>75</v>
      </c>
      <c r="F6823" s="13" t="s">
        <v>75</v>
      </c>
      <c r="J6823" s="10" t="s">
        <v>85</v>
      </c>
    </row>
    <row r="6824">
      <c r="A6824" s="10" t="s">
        <v>1939</v>
      </c>
      <c r="B6824" s="19">
        <v>0.029652777777777778</v>
      </c>
      <c r="C6824" s="10" t="s">
        <v>84</v>
      </c>
      <c r="D6824" s="10" t="s">
        <v>93</v>
      </c>
      <c r="E6824" s="13">
        <v>25.0</v>
      </c>
      <c r="F6824" s="13" t="s">
        <v>75</v>
      </c>
      <c r="J6824" s="10" t="s">
        <v>1953</v>
      </c>
    </row>
    <row r="6825">
      <c r="A6825" s="10" t="s">
        <v>1939</v>
      </c>
      <c r="B6825" s="19">
        <v>0.030034722222222223</v>
      </c>
      <c r="C6825" s="10" t="s">
        <v>84</v>
      </c>
      <c r="D6825" s="10" t="s">
        <v>91</v>
      </c>
      <c r="E6825" s="13">
        <v>16.0</v>
      </c>
      <c r="F6825" s="16"/>
      <c r="H6825" s="10" t="s">
        <v>1954</v>
      </c>
    </row>
    <row r="6826">
      <c r="A6826" s="10" t="s">
        <v>1939</v>
      </c>
      <c r="B6826" s="19">
        <v>0.030347222222222223</v>
      </c>
      <c r="C6826" s="10" t="s">
        <v>84</v>
      </c>
      <c r="D6826" s="10" t="s">
        <v>93</v>
      </c>
      <c r="E6826" s="13" t="s">
        <v>75</v>
      </c>
      <c r="F6826" s="13" t="s">
        <v>75</v>
      </c>
      <c r="J6826" s="10" t="s">
        <v>85</v>
      </c>
    </row>
    <row r="6827">
      <c r="A6827" s="10" t="s">
        <v>1939</v>
      </c>
      <c r="B6827" s="19">
        <v>0.030347222222222223</v>
      </c>
      <c r="C6827" s="10" t="s">
        <v>84</v>
      </c>
      <c r="D6827" s="10" t="s">
        <v>93</v>
      </c>
      <c r="E6827" s="13" t="s">
        <v>68</v>
      </c>
      <c r="F6827" s="13">
        <v>20.0</v>
      </c>
      <c r="J6827" s="10" t="s">
        <v>1953</v>
      </c>
    </row>
    <row r="6828">
      <c r="A6828" s="10" t="s">
        <v>1939</v>
      </c>
      <c r="B6828" s="19">
        <v>0.030555555555555555</v>
      </c>
      <c r="C6828" s="10" t="s">
        <v>84</v>
      </c>
      <c r="D6828" s="10" t="s">
        <v>91</v>
      </c>
      <c r="E6828" s="13" t="s">
        <v>75</v>
      </c>
      <c r="F6828" s="13" t="s">
        <v>75</v>
      </c>
      <c r="J6828" s="10" t="s">
        <v>1955</v>
      </c>
    </row>
    <row r="6829">
      <c r="A6829" s="10" t="s">
        <v>1939</v>
      </c>
      <c r="B6829" s="19">
        <v>0.031099537037037037</v>
      </c>
      <c r="C6829" s="10" t="s">
        <v>84</v>
      </c>
      <c r="D6829" s="10" t="s">
        <v>91</v>
      </c>
      <c r="E6829" s="13">
        <v>22.0</v>
      </c>
      <c r="F6829" s="16"/>
      <c r="H6829" s="10" t="s">
        <v>1956</v>
      </c>
    </row>
    <row r="6830">
      <c r="A6830" s="10" t="s">
        <v>1939</v>
      </c>
      <c r="B6830" s="19">
        <v>0.0321875</v>
      </c>
      <c r="C6830" s="10" t="s">
        <v>964</v>
      </c>
      <c r="D6830" s="10" t="s">
        <v>91</v>
      </c>
      <c r="E6830" s="13">
        <v>19.0</v>
      </c>
      <c r="F6830" s="16"/>
      <c r="H6830" s="10" t="s">
        <v>1952</v>
      </c>
      <c r="J6830" s="10" t="s">
        <v>263</v>
      </c>
    </row>
    <row r="6831">
      <c r="A6831" s="10" t="s">
        <v>1939</v>
      </c>
      <c r="B6831" s="19">
        <v>0.032476851851851854</v>
      </c>
      <c r="C6831" s="10" t="s">
        <v>964</v>
      </c>
      <c r="D6831" s="10" t="s">
        <v>127</v>
      </c>
      <c r="E6831" s="13" t="s">
        <v>75</v>
      </c>
      <c r="F6831" s="13" t="s">
        <v>75</v>
      </c>
      <c r="J6831" s="10" t="s">
        <v>160</v>
      </c>
    </row>
    <row r="6832">
      <c r="A6832" s="10" t="s">
        <v>1939</v>
      </c>
      <c r="B6832" s="19">
        <v>0.032476851851851854</v>
      </c>
      <c r="C6832" s="10" t="s">
        <v>964</v>
      </c>
      <c r="D6832" s="10" t="s">
        <v>127</v>
      </c>
      <c r="E6832" s="13">
        <v>16.0</v>
      </c>
      <c r="F6832" s="13">
        <v>13.0</v>
      </c>
    </row>
    <row r="6833">
      <c r="A6833" s="10" t="s">
        <v>1939</v>
      </c>
      <c r="B6833" s="19">
        <v>0.03325231481481482</v>
      </c>
      <c r="C6833" s="10" t="s">
        <v>964</v>
      </c>
      <c r="D6833" s="10" t="s">
        <v>71</v>
      </c>
      <c r="E6833" s="13">
        <v>27.0</v>
      </c>
      <c r="F6833" s="13">
        <v>18.0</v>
      </c>
    </row>
    <row r="6834">
      <c r="A6834" s="10" t="s">
        <v>1939</v>
      </c>
      <c r="B6834" s="19">
        <v>0.03423611111111111</v>
      </c>
      <c r="C6834" s="10" t="s">
        <v>70</v>
      </c>
      <c r="D6834" s="10" t="s">
        <v>100</v>
      </c>
      <c r="E6834" s="13">
        <v>28.0</v>
      </c>
      <c r="F6834" s="13">
        <v>19.0</v>
      </c>
      <c r="H6834" s="10" t="s">
        <v>1957</v>
      </c>
      <c r="J6834" s="10" t="s">
        <v>100</v>
      </c>
    </row>
    <row r="6835">
      <c r="A6835" s="10" t="s">
        <v>1939</v>
      </c>
      <c r="B6835" s="19">
        <v>0.03423611111111111</v>
      </c>
      <c r="C6835" s="10" t="s">
        <v>70</v>
      </c>
      <c r="D6835" s="10" t="s">
        <v>76</v>
      </c>
      <c r="E6835" s="13">
        <v>2.0</v>
      </c>
      <c r="F6835" s="16"/>
      <c r="J6835" s="10" t="s">
        <v>1579</v>
      </c>
    </row>
    <row r="6836">
      <c r="A6836" s="10" t="s">
        <v>1939</v>
      </c>
      <c r="B6836" s="19">
        <v>0.034340277777777775</v>
      </c>
      <c r="C6836" s="10" t="s">
        <v>84</v>
      </c>
      <c r="D6836" s="10" t="s">
        <v>100</v>
      </c>
      <c r="E6836" s="13">
        <v>21.0</v>
      </c>
      <c r="F6836" s="13">
        <v>19.0</v>
      </c>
      <c r="H6836" s="10" t="s">
        <v>1958</v>
      </c>
    </row>
    <row r="6837">
      <c r="A6837" s="10" t="s">
        <v>1939</v>
      </c>
      <c r="B6837" s="19">
        <v>0.034375</v>
      </c>
      <c r="C6837" s="10" t="s">
        <v>964</v>
      </c>
      <c r="D6837" s="10" t="s">
        <v>100</v>
      </c>
      <c r="E6837" s="13">
        <v>13.0</v>
      </c>
      <c r="F6837" s="13">
        <v>12.0</v>
      </c>
      <c r="J6837" s="10" t="s">
        <v>274</v>
      </c>
    </row>
    <row r="6838">
      <c r="A6838" s="10" t="s">
        <v>1939</v>
      </c>
      <c r="B6838" s="19">
        <v>0.034386574074074076</v>
      </c>
      <c r="C6838" s="10" t="s">
        <v>66</v>
      </c>
      <c r="D6838" s="10" t="s">
        <v>100</v>
      </c>
      <c r="E6838" s="13">
        <v>16.0</v>
      </c>
      <c r="F6838" s="13">
        <v>15.0</v>
      </c>
      <c r="H6838" s="10" t="s">
        <v>1959</v>
      </c>
    </row>
    <row r="6839">
      <c r="A6839" s="10" t="s">
        <v>1939</v>
      </c>
      <c r="B6839" s="19">
        <v>0.035590277777777776</v>
      </c>
      <c r="C6839" s="10" t="s">
        <v>82</v>
      </c>
      <c r="D6839" s="10" t="s">
        <v>89</v>
      </c>
      <c r="E6839" s="13">
        <v>11.0</v>
      </c>
      <c r="F6839" s="13">
        <v>2.0</v>
      </c>
      <c r="J6839" s="10" t="s">
        <v>1943</v>
      </c>
    </row>
    <row r="6840">
      <c r="A6840" s="10" t="s">
        <v>1939</v>
      </c>
      <c r="B6840" s="19">
        <v>0.035729166666666666</v>
      </c>
      <c r="C6840" s="10" t="s">
        <v>82</v>
      </c>
      <c r="D6840" s="10" t="s">
        <v>91</v>
      </c>
      <c r="E6840" s="13">
        <v>20.0</v>
      </c>
      <c r="F6840" s="16"/>
      <c r="H6840" s="10" t="s">
        <v>1960</v>
      </c>
    </row>
    <row r="6841">
      <c r="A6841" s="10" t="s">
        <v>1939</v>
      </c>
      <c r="B6841" s="19">
        <v>0.03891203703703704</v>
      </c>
      <c r="C6841" s="10" t="s">
        <v>74</v>
      </c>
      <c r="D6841" s="10" t="s">
        <v>91</v>
      </c>
      <c r="E6841" s="13">
        <v>3.0</v>
      </c>
      <c r="F6841" s="16"/>
      <c r="H6841" s="10" t="s">
        <v>1961</v>
      </c>
      <c r="J6841" s="10" t="s">
        <v>1596</v>
      </c>
    </row>
    <row r="6842">
      <c r="A6842" s="10" t="s">
        <v>1939</v>
      </c>
      <c r="B6842" s="19">
        <v>0.04128472222222222</v>
      </c>
      <c r="C6842" s="10" t="s">
        <v>66</v>
      </c>
      <c r="D6842" s="10" t="s">
        <v>127</v>
      </c>
      <c r="E6842" s="13">
        <v>16.0</v>
      </c>
      <c r="F6842" s="13">
        <v>11.0</v>
      </c>
    </row>
    <row r="6843">
      <c r="A6843" s="10" t="s">
        <v>1939</v>
      </c>
      <c r="B6843" s="19">
        <v>0.04332175925925926</v>
      </c>
      <c r="C6843" s="10" t="s">
        <v>964</v>
      </c>
      <c r="D6843" s="10" t="s">
        <v>127</v>
      </c>
      <c r="E6843" s="13">
        <v>6.0</v>
      </c>
      <c r="F6843" s="13">
        <v>3.0</v>
      </c>
    </row>
    <row r="6844">
      <c r="A6844" s="10" t="s">
        <v>1939</v>
      </c>
      <c r="B6844" s="19">
        <v>0.044409722222222225</v>
      </c>
      <c r="C6844" s="10" t="s">
        <v>69</v>
      </c>
      <c r="D6844" s="10" t="s">
        <v>130</v>
      </c>
      <c r="E6844" s="13">
        <v>9.0</v>
      </c>
      <c r="F6844" s="13">
        <v>8.0</v>
      </c>
    </row>
    <row r="6845">
      <c r="A6845" s="10" t="s">
        <v>1939</v>
      </c>
      <c r="B6845" s="19">
        <v>0.04511574074074074</v>
      </c>
      <c r="C6845" s="10" t="s">
        <v>70</v>
      </c>
      <c r="D6845" s="10" t="s">
        <v>83</v>
      </c>
      <c r="E6845" s="13">
        <v>25.0</v>
      </c>
      <c r="F6845" s="13">
        <v>19.0</v>
      </c>
    </row>
    <row r="6846">
      <c r="A6846" s="10" t="s">
        <v>1939</v>
      </c>
      <c r="B6846" s="19">
        <v>0.05327546296296296</v>
      </c>
      <c r="C6846" s="10" t="s">
        <v>69</v>
      </c>
      <c r="D6846" s="10" t="s">
        <v>127</v>
      </c>
      <c r="E6846" s="13">
        <v>11.0</v>
      </c>
      <c r="F6846" s="13">
        <v>6.0</v>
      </c>
    </row>
    <row r="6847">
      <c r="A6847" s="10" t="s">
        <v>1939</v>
      </c>
      <c r="B6847" s="19">
        <v>0.06065972222222222</v>
      </c>
      <c r="C6847" s="10" t="s">
        <v>964</v>
      </c>
      <c r="D6847" s="10" t="s">
        <v>127</v>
      </c>
      <c r="E6847" s="13">
        <v>19.0</v>
      </c>
      <c r="F6847" s="13">
        <v>16.0</v>
      </c>
    </row>
    <row r="6848">
      <c r="A6848" s="10" t="s">
        <v>1939</v>
      </c>
      <c r="B6848" s="19">
        <v>0.06252314814814815</v>
      </c>
      <c r="C6848" s="10" t="s">
        <v>964</v>
      </c>
      <c r="D6848" s="10" t="s">
        <v>120</v>
      </c>
      <c r="E6848" s="13">
        <v>26.0</v>
      </c>
      <c r="F6848" s="16"/>
      <c r="H6848" s="10" t="s">
        <v>1962</v>
      </c>
      <c r="J6848" s="10" t="s">
        <v>1194</v>
      </c>
    </row>
    <row r="6849">
      <c r="A6849" s="10" t="s">
        <v>1939</v>
      </c>
      <c r="B6849" s="19">
        <v>0.06332175925925926</v>
      </c>
      <c r="C6849" s="10" t="s">
        <v>66</v>
      </c>
      <c r="D6849" s="10" t="s">
        <v>83</v>
      </c>
      <c r="E6849" s="13" t="s">
        <v>68</v>
      </c>
      <c r="F6849" s="13">
        <v>20.0</v>
      </c>
    </row>
    <row r="6850">
      <c r="A6850" s="10" t="s">
        <v>1939</v>
      </c>
      <c r="B6850" s="19">
        <v>0.06434027777777777</v>
      </c>
      <c r="C6850" s="10" t="s">
        <v>74</v>
      </c>
      <c r="D6850" s="10" t="s">
        <v>217</v>
      </c>
      <c r="E6850" s="13">
        <v>16.0</v>
      </c>
      <c r="F6850" s="13">
        <v>3.0</v>
      </c>
    </row>
    <row r="6851">
      <c r="A6851" s="10" t="s">
        <v>1939</v>
      </c>
      <c r="B6851" s="19">
        <v>0.06469907407407408</v>
      </c>
      <c r="C6851" s="10" t="s">
        <v>74</v>
      </c>
      <c r="D6851" s="10" t="s">
        <v>83</v>
      </c>
      <c r="E6851" s="13">
        <v>16.0</v>
      </c>
      <c r="F6851" s="13">
        <v>7.0</v>
      </c>
    </row>
    <row r="6852">
      <c r="A6852" s="10" t="s">
        <v>1939</v>
      </c>
      <c r="B6852" s="19">
        <v>0.06495370370370371</v>
      </c>
      <c r="C6852" s="10" t="s">
        <v>84</v>
      </c>
      <c r="D6852" s="10" t="s">
        <v>209</v>
      </c>
      <c r="E6852" s="13">
        <v>15.0</v>
      </c>
      <c r="F6852" s="13">
        <v>12.0</v>
      </c>
    </row>
    <row r="6853">
      <c r="A6853" s="10" t="s">
        <v>1939</v>
      </c>
      <c r="B6853" s="19">
        <v>0.0653125</v>
      </c>
      <c r="C6853" s="10" t="s">
        <v>69</v>
      </c>
      <c r="D6853" s="10" t="s">
        <v>209</v>
      </c>
      <c r="E6853" s="13" t="s">
        <v>75</v>
      </c>
      <c r="F6853" s="16"/>
    </row>
    <row r="6854">
      <c r="A6854" s="10" t="s">
        <v>1939</v>
      </c>
      <c r="B6854" s="19">
        <v>0.06891203703703704</v>
      </c>
      <c r="C6854" s="10" t="s">
        <v>84</v>
      </c>
      <c r="D6854" s="10" t="s">
        <v>125</v>
      </c>
      <c r="E6854" s="13" t="s">
        <v>68</v>
      </c>
      <c r="F6854" s="13">
        <v>20.0</v>
      </c>
    </row>
    <row r="6855">
      <c r="A6855" s="10" t="s">
        <v>1939</v>
      </c>
      <c r="B6855" s="19">
        <v>0.06899305555555556</v>
      </c>
      <c r="C6855" s="10" t="s">
        <v>964</v>
      </c>
      <c r="D6855" s="10" t="s">
        <v>125</v>
      </c>
      <c r="E6855" s="13" t="s">
        <v>88</v>
      </c>
      <c r="F6855" s="13">
        <v>1.0</v>
      </c>
    </row>
    <row r="6856">
      <c r="A6856" s="10" t="s">
        <v>1939</v>
      </c>
      <c r="B6856" s="19">
        <v>0.0690162037037037</v>
      </c>
      <c r="C6856" s="10" t="s">
        <v>69</v>
      </c>
      <c r="D6856" s="10" t="s">
        <v>125</v>
      </c>
      <c r="E6856" s="13">
        <v>20.0</v>
      </c>
      <c r="F6856" s="13">
        <v>16.0</v>
      </c>
    </row>
    <row r="6857">
      <c r="A6857" s="10" t="s">
        <v>1939</v>
      </c>
      <c r="B6857" s="19">
        <v>0.06905092592592593</v>
      </c>
      <c r="C6857" s="10" t="s">
        <v>74</v>
      </c>
      <c r="D6857" s="10" t="s">
        <v>125</v>
      </c>
      <c r="E6857" s="13">
        <v>30.0</v>
      </c>
      <c r="F6857" s="13">
        <v>17.0</v>
      </c>
    </row>
    <row r="6858">
      <c r="A6858" s="10" t="s">
        <v>1939</v>
      </c>
      <c r="B6858" s="19">
        <v>0.06907407407407408</v>
      </c>
      <c r="C6858" s="10" t="s">
        <v>82</v>
      </c>
      <c r="D6858" s="10" t="s">
        <v>125</v>
      </c>
      <c r="E6858" s="13">
        <v>4.0</v>
      </c>
      <c r="F6858" s="13">
        <v>2.0</v>
      </c>
    </row>
    <row r="6859">
      <c r="A6859" s="10" t="s">
        <v>1939</v>
      </c>
      <c r="B6859" s="19">
        <v>0.06907407407407408</v>
      </c>
      <c r="C6859" s="10" t="s">
        <v>70</v>
      </c>
      <c r="D6859" s="10" t="s">
        <v>125</v>
      </c>
      <c r="E6859" s="13">
        <v>15.0</v>
      </c>
      <c r="F6859" s="13">
        <v>6.0</v>
      </c>
    </row>
    <row r="6860">
      <c r="A6860" s="10" t="s">
        <v>1939</v>
      </c>
      <c r="B6860" s="19">
        <v>0.06908564814814815</v>
      </c>
      <c r="C6860" s="10" t="s">
        <v>66</v>
      </c>
      <c r="D6860" s="10" t="s">
        <v>125</v>
      </c>
      <c r="E6860" s="13">
        <v>15.0</v>
      </c>
      <c r="F6860" s="13">
        <v>15.0</v>
      </c>
    </row>
    <row r="6861">
      <c r="A6861" s="10" t="s">
        <v>1939</v>
      </c>
      <c r="B6861" s="19">
        <v>0.0703125</v>
      </c>
      <c r="C6861" s="10" t="s">
        <v>964</v>
      </c>
      <c r="D6861" s="10" t="s">
        <v>67</v>
      </c>
      <c r="E6861" s="13" t="s">
        <v>68</v>
      </c>
      <c r="F6861" s="13">
        <v>20.0</v>
      </c>
    </row>
    <row r="6862">
      <c r="A6862" s="10" t="s">
        <v>1939</v>
      </c>
      <c r="B6862" s="19">
        <v>0.0745949074074074</v>
      </c>
      <c r="C6862" s="10" t="s">
        <v>70</v>
      </c>
      <c r="D6862" s="10" t="s">
        <v>361</v>
      </c>
      <c r="E6862" s="13">
        <v>17.0</v>
      </c>
      <c r="F6862" s="13">
        <v>15.0</v>
      </c>
    </row>
    <row r="6863">
      <c r="A6863" s="10" t="s">
        <v>1939</v>
      </c>
      <c r="B6863" s="19">
        <v>0.07822916666666667</v>
      </c>
      <c r="C6863" s="10" t="s">
        <v>69</v>
      </c>
      <c r="D6863" s="10" t="s">
        <v>100</v>
      </c>
      <c r="E6863" s="13">
        <v>11.0</v>
      </c>
      <c r="F6863" s="13">
        <v>7.0</v>
      </c>
    </row>
    <row r="6864">
      <c r="A6864" s="10" t="s">
        <v>1939</v>
      </c>
      <c r="B6864" s="19">
        <v>0.0787962962962963</v>
      </c>
      <c r="C6864" s="10" t="s">
        <v>69</v>
      </c>
      <c r="D6864" s="10" t="s">
        <v>81</v>
      </c>
      <c r="E6864" s="13">
        <v>9.0</v>
      </c>
      <c r="F6864" s="13">
        <v>7.0</v>
      </c>
      <c r="J6864" s="10" t="s">
        <v>1963</v>
      </c>
    </row>
    <row r="6865">
      <c r="A6865" s="10" t="s">
        <v>1939</v>
      </c>
      <c r="B6865" s="19">
        <v>0.07883101851851852</v>
      </c>
      <c r="C6865" s="10" t="s">
        <v>84</v>
      </c>
      <c r="D6865" s="10" t="s">
        <v>81</v>
      </c>
      <c r="E6865" s="13">
        <v>25.0</v>
      </c>
      <c r="F6865" s="13">
        <v>19.0</v>
      </c>
    </row>
    <row r="6866">
      <c r="A6866" s="10" t="s">
        <v>1939</v>
      </c>
      <c r="B6866" s="19">
        <v>0.11452546296296297</v>
      </c>
      <c r="C6866" s="10" t="s">
        <v>157</v>
      </c>
      <c r="D6866" s="10" t="s">
        <v>67</v>
      </c>
      <c r="E6866" s="13">
        <v>20.0</v>
      </c>
      <c r="F6866" s="13">
        <v>17.0</v>
      </c>
      <c r="J6866" s="10" t="s">
        <v>160</v>
      </c>
    </row>
    <row r="6867">
      <c r="A6867" s="10" t="s">
        <v>1939</v>
      </c>
      <c r="B6867" s="19">
        <v>0.11452546296296297</v>
      </c>
      <c r="C6867" s="10" t="s">
        <v>157</v>
      </c>
      <c r="D6867" s="10" t="s">
        <v>67</v>
      </c>
      <c r="E6867" s="13">
        <v>6.0</v>
      </c>
      <c r="F6867" s="13">
        <v>3.0</v>
      </c>
    </row>
    <row r="6868">
      <c r="A6868" s="10" t="s">
        <v>1939</v>
      </c>
      <c r="B6868" s="19">
        <v>0.11552083333333334</v>
      </c>
      <c r="C6868" s="10" t="s">
        <v>157</v>
      </c>
      <c r="D6868" s="10" t="s">
        <v>67</v>
      </c>
      <c r="E6868" s="13">
        <v>20.0</v>
      </c>
      <c r="F6868" s="13">
        <v>17.0</v>
      </c>
      <c r="J6868" s="10" t="s">
        <v>160</v>
      </c>
    </row>
    <row r="6869">
      <c r="A6869" s="10" t="s">
        <v>1939</v>
      </c>
      <c r="B6869" s="19">
        <v>0.11552083333333334</v>
      </c>
      <c r="C6869" s="10" t="s">
        <v>157</v>
      </c>
      <c r="D6869" s="10" t="s">
        <v>67</v>
      </c>
      <c r="E6869" s="13">
        <v>6.0</v>
      </c>
      <c r="F6869" s="13">
        <v>2.0</v>
      </c>
    </row>
    <row r="6870">
      <c r="A6870" s="10" t="s">
        <v>1939</v>
      </c>
      <c r="B6870" s="19">
        <v>0.11819444444444445</v>
      </c>
      <c r="C6870" s="10" t="s">
        <v>964</v>
      </c>
      <c r="D6870" s="10" t="s">
        <v>67</v>
      </c>
      <c r="E6870" s="13">
        <v>25.0</v>
      </c>
      <c r="F6870" s="13">
        <v>16.0</v>
      </c>
    </row>
    <row r="6871">
      <c r="A6871" s="10" t="s">
        <v>1939</v>
      </c>
      <c r="B6871" s="19">
        <v>0.11939814814814814</v>
      </c>
      <c r="C6871" s="10" t="s">
        <v>964</v>
      </c>
      <c r="D6871" s="10" t="s">
        <v>87</v>
      </c>
      <c r="E6871" s="13">
        <v>12.0</v>
      </c>
      <c r="F6871" s="13">
        <v>11.0</v>
      </c>
    </row>
    <row r="6872">
      <c r="A6872" s="10" t="s">
        <v>1939</v>
      </c>
      <c r="B6872" s="19">
        <v>0.11969907407407407</v>
      </c>
      <c r="C6872" s="10" t="s">
        <v>70</v>
      </c>
      <c r="D6872" s="10" t="s">
        <v>87</v>
      </c>
      <c r="E6872" s="13">
        <v>15.0</v>
      </c>
      <c r="F6872" s="13">
        <v>10.0</v>
      </c>
    </row>
    <row r="6873">
      <c r="A6873" s="10" t="s">
        <v>1939</v>
      </c>
      <c r="B6873" s="19">
        <v>0.11983796296296297</v>
      </c>
      <c r="C6873" s="10" t="s">
        <v>82</v>
      </c>
      <c r="D6873" s="10" t="s">
        <v>87</v>
      </c>
      <c r="E6873" s="13">
        <v>13.0</v>
      </c>
      <c r="F6873" s="13">
        <v>12.0</v>
      </c>
    </row>
    <row r="6874">
      <c r="A6874" s="10" t="s">
        <v>1939</v>
      </c>
      <c r="B6874" s="19">
        <v>0.11983796296296297</v>
      </c>
      <c r="C6874" s="10" t="s">
        <v>69</v>
      </c>
      <c r="D6874" s="10" t="s">
        <v>87</v>
      </c>
      <c r="E6874" s="13">
        <v>13.0</v>
      </c>
      <c r="F6874" s="13">
        <v>9.0</v>
      </c>
    </row>
    <row r="6875">
      <c r="A6875" s="10" t="s">
        <v>1939</v>
      </c>
      <c r="B6875" s="19">
        <v>0.12053240740740741</v>
      </c>
      <c r="C6875" s="10" t="s">
        <v>66</v>
      </c>
      <c r="D6875" s="10" t="s">
        <v>87</v>
      </c>
      <c r="E6875" s="13">
        <v>11.0</v>
      </c>
      <c r="F6875" s="13">
        <v>11.0</v>
      </c>
    </row>
    <row r="6876">
      <c r="A6876" s="10" t="s">
        <v>1939</v>
      </c>
      <c r="B6876" s="19">
        <v>0.12013888888888889</v>
      </c>
      <c r="C6876" s="10" t="s">
        <v>74</v>
      </c>
      <c r="D6876" s="10" t="s">
        <v>87</v>
      </c>
      <c r="E6876" s="13">
        <v>10.0</v>
      </c>
      <c r="F6876" s="13">
        <v>5.0</v>
      </c>
    </row>
    <row r="6877">
      <c r="A6877" s="10" t="s">
        <v>1939</v>
      </c>
      <c r="B6877" s="19">
        <v>0.12019675925925925</v>
      </c>
      <c r="C6877" s="10" t="s">
        <v>84</v>
      </c>
      <c r="D6877" s="10" t="s">
        <v>87</v>
      </c>
      <c r="E6877" s="13" t="s">
        <v>75</v>
      </c>
      <c r="F6877" s="13" t="s">
        <v>75</v>
      </c>
      <c r="J6877" s="10" t="s">
        <v>85</v>
      </c>
    </row>
    <row r="6878">
      <c r="A6878" s="10" t="s">
        <v>1939</v>
      </c>
      <c r="B6878" s="19">
        <v>0.12019675925925925</v>
      </c>
      <c r="C6878" s="10" t="s">
        <v>84</v>
      </c>
      <c r="D6878" s="10" t="s">
        <v>87</v>
      </c>
      <c r="E6878" s="13">
        <v>7.0</v>
      </c>
      <c r="F6878" s="13">
        <v>5.0</v>
      </c>
    </row>
    <row r="6879">
      <c r="A6879" s="10" t="s">
        <v>1939</v>
      </c>
      <c r="B6879" s="19">
        <v>0.12189814814814814</v>
      </c>
      <c r="C6879" s="10" t="s">
        <v>84</v>
      </c>
      <c r="D6879" s="10" t="s">
        <v>81</v>
      </c>
      <c r="E6879" s="13">
        <v>10.0</v>
      </c>
      <c r="F6879" s="13">
        <v>4.0</v>
      </c>
      <c r="J6879" s="10" t="s">
        <v>1964</v>
      </c>
    </row>
    <row r="6880">
      <c r="A6880" s="10" t="s">
        <v>1939</v>
      </c>
      <c r="B6880" s="19">
        <v>0.12284722222222222</v>
      </c>
      <c r="C6880" s="10" t="s">
        <v>964</v>
      </c>
      <c r="D6880" s="10" t="s">
        <v>91</v>
      </c>
      <c r="E6880" s="13">
        <v>18.0</v>
      </c>
      <c r="F6880" s="16"/>
      <c r="H6880" s="10" t="s">
        <v>1965</v>
      </c>
      <c r="J6880" s="10" t="s">
        <v>1608</v>
      </c>
    </row>
    <row r="6881">
      <c r="A6881" s="10" t="s">
        <v>1939</v>
      </c>
      <c r="B6881" s="19">
        <v>0.12304398148148148</v>
      </c>
      <c r="C6881" s="10" t="s">
        <v>964</v>
      </c>
      <c r="D6881" s="10" t="s">
        <v>81</v>
      </c>
      <c r="E6881" s="13">
        <v>14.0</v>
      </c>
      <c r="F6881" s="13">
        <v>12.0</v>
      </c>
    </row>
    <row r="6882">
      <c r="A6882" s="10" t="s">
        <v>1939</v>
      </c>
      <c r="B6882" s="19">
        <v>0.12480324074074074</v>
      </c>
      <c r="C6882" s="10" t="s">
        <v>82</v>
      </c>
      <c r="D6882" s="10" t="s">
        <v>91</v>
      </c>
      <c r="E6882" s="13">
        <v>20.0</v>
      </c>
      <c r="F6882" s="16"/>
      <c r="H6882" s="10" t="s">
        <v>1966</v>
      </c>
      <c r="J6882" s="10" t="s">
        <v>1967</v>
      </c>
    </row>
    <row r="6883">
      <c r="A6883" s="10" t="s">
        <v>1939</v>
      </c>
      <c r="B6883" s="19">
        <v>0.12731481481481483</v>
      </c>
      <c r="C6883" s="10" t="s">
        <v>70</v>
      </c>
      <c r="D6883" s="10" t="s">
        <v>93</v>
      </c>
      <c r="E6883" s="13">
        <v>12.0</v>
      </c>
      <c r="F6883" s="13">
        <v>2.0</v>
      </c>
      <c r="J6883" s="10" t="s">
        <v>1968</v>
      </c>
    </row>
    <row r="6884">
      <c r="A6884" s="10" t="s">
        <v>1939</v>
      </c>
      <c r="B6884" s="19">
        <v>0.1275462962962963</v>
      </c>
      <c r="C6884" s="10" t="s">
        <v>70</v>
      </c>
      <c r="D6884" s="10" t="s">
        <v>93</v>
      </c>
      <c r="E6884" s="13">
        <v>12.0</v>
      </c>
      <c r="F6884" s="13">
        <v>2.0</v>
      </c>
      <c r="J6884" s="10" t="s">
        <v>1969</v>
      </c>
    </row>
    <row r="6885">
      <c r="A6885" s="10" t="s">
        <v>1939</v>
      </c>
      <c r="B6885" s="19">
        <v>0.1284722222222222</v>
      </c>
      <c r="C6885" s="10" t="s">
        <v>66</v>
      </c>
      <c r="D6885" s="10" t="s">
        <v>89</v>
      </c>
      <c r="E6885" s="13">
        <v>18.0</v>
      </c>
      <c r="F6885" s="13">
        <v>9.0</v>
      </c>
      <c r="J6885" s="10" t="s">
        <v>1970</v>
      </c>
    </row>
    <row r="6886">
      <c r="A6886" s="10" t="s">
        <v>1939</v>
      </c>
      <c r="B6886" s="19">
        <v>0.12864583333333332</v>
      </c>
      <c r="C6886" s="10" t="s">
        <v>66</v>
      </c>
      <c r="D6886" s="10" t="s">
        <v>91</v>
      </c>
      <c r="E6886" s="13">
        <v>12.0</v>
      </c>
      <c r="F6886" s="16"/>
      <c r="H6886" s="10" t="s">
        <v>1971</v>
      </c>
    </row>
    <row r="6887">
      <c r="A6887" s="10" t="s">
        <v>1939</v>
      </c>
      <c r="B6887" s="19">
        <v>0.12869212962962964</v>
      </c>
      <c r="C6887" s="10" t="s">
        <v>66</v>
      </c>
      <c r="D6887" s="10" t="s">
        <v>89</v>
      </c>
      <c r="E6887" s="13">
        <v>17.0</v>
      </c>
      <c r="F6887" s="13">
        <v>8.0</v>
      </c>
      <c r="J6887" s="10" t="s">
        <v>1972</v>
      </c>
    </row>
    <row r="6888">
      <c r="A6888" s="10" t="s">
        <v>1939</v>
      </c>
      <c r="B6888" s="19">
        <v>0.12880787037037036</v>
      </c>
      <c r="C6888" s="10" t="s">
        <v>66</v>
      </c>
      <c r="D6888" s="10" t="s">
        <v>91</v>
      </c>
      <c r="E6888" s="13">
        <v>9.0</v>
      </c>
      <c r="F6888" s="16"/>
      <c r="H6888" s="10" t="s">
        <v>1973</v>
      </c>
    </row>
    <row r="6889">
      <c r="A6889" s="10" t="s">
        <v>1939</v>
      </c>
      <c r="B6889" s="19">
        <v>0.1293402777777778</v>
      </c>
      <c r="C6889" s="10" t="s">
        <v>74</v>
      </c>
      <c r="D6889" s="10" t="s">
        <v>93</v>
      </c>
      <c r="E6889" s="13">
        <v>14.0</v>
      </c>
      <c r="F6889" s="13">
        <v>4.0</v>
      </c>
      <c r="J6889" s="10" t="s">
        <v>1974</v>
      </c>
    </row>
    <row r="6890">
      <c r="A6890" s="10" t="s">
        <v>1939</v>
      </c>
      <c r="B6890" s="19">
        <v>0.1295486111111111</v>
      </c>
      <c r="C6890" s="10" t="s">
        <v>74</v>
      </c>
      <c r="D6890" s="10" t="s">
        <v>93</v>
      </c>
      <c r="E6890" s="13">
        <v>29.0</v>
      </c>
      <c r="F6890" s="13">
        <v>19.0</v>
      </c>
      <c r="J6890" s="10" t="s">
        <v>1974</v>
      </c>
    </row>
    <row r="6891">
      <c r="A6891" s="10" t="s">
        <v>1939</v>
      </c>
      <c r="B6891" s="19">
        <v>0.12958333333333333</v>
      </c>
      <c r="C6891" s="10" t="s">
        <v>74</v>
      </c>
      <c r="D6891" s="10" t="s">
        <v>91</v>
      </c>
      <c r="E6891" s="13">
        <v>24.0</v>
      </c>
      <c r="F6891" s="16"/>
      <c r="J6891" s="10" t="s">
        <v>145</v>
      </c>
    </row>
    <row r="6892">
      <c r="A6892" s="10" t="s">
        <v>1939</v>
      </c>
      <c r="B6892" s="19">
        <v>0.1305787037037037</v>
      </c>
      <c r="C6892" s="10" t="s">
        <v>84</v>
      </c>
      <c r="D6892" s="10" t="s">
        <v>93</v>
      </c>
      <c r="E6892" s="13">
        <v>22.0</v>
      </c>
      <c r="F6892" s="13">
        <v>14.0</v>
      </c>
      <c r="J6892" s="10" t="s">
        <v>1975</v>
      </c>
    </row>
    <row r="6893">
      <c r="A6893" s="10" t="s">
        <v>1939</v>
      </c>
      <c r="B6893" s="19">
        <v>0.13074074074074074</v>
      </c>
      <c r="C6893" s="10" t="s">
        <v>84</v>
      </c>
      <c r="D6893" s="10" t="s">
        <v>91</v>
      </c>
      <c r="E6893" s="13" t="s">
        <v>75</v>
      </c>
      <c r="F6893" s="16"/>
      <c r="J6893" s="10" t="s">
        <v>1955</v>
      </c>
    </row>
    <row r="6894">
      <c r="A6894" s="10" t="s">
        <v>1939</v>
      </c>
      <c r="B6894" s="19">
        <v>0.1308564814814815</v>
      </c>
      <c r="C6894" s="10" t="s">
        <v>84</v>
      </c>
      <c r="D6894" s="10" t="s">
        <v>91</v>
      </c>
      <c r="E6894" s="13">
        <v>26.0</v>
      </c>
      <c r="F6894" s="16"/>
      <c r="H6894" s="10" t="s">
        <v>1976</v>
      </c>
      <c r="J6894" s="10" t="s">
        <v>1977</v>
      </c>
    </row>
    <row r="6895">
      <c r="A6895" s="10" t="s">
        <v>1939</v>
      </c>
      <c r="B6895" s="19">
        <v>0.13136574074074073</v>
      </c>
      <c r="C6895" s="10" t="s">
        <v>84</v>
      </c>
      <c r="D6895" s="10" t="s">
        <v>93</v>
      </c>
      <c r="E6895" s="13" t="s">
        <v>68</v>
      </c>
      <c r="F6895" s="13">
        <v>20.0</v>
      </c>
      <c r="J6895" s="10" t="s">
        <v>1975</v>
      </c>
    </row>
    <row r="6896">
      <c r="A6896" s="10" t="s">
        <v>1939</v>
      </c>
      <c r="B6896" s="19">
        <v>0.13159722222222223</v>
      </c>
      <c r="C6896" s="10" t="s">
        <v>84</v>
      </c>
      <c r="D6896" s="10" t="s">
        <v>91</v>
      </c>
      <c r="E6896" s="13">
        <v>22.0</v>
      </c>
      <c r="F6896" s="16"/>
      <c r="H6896" s="10" t="s">
        <v>1978</v>
      </c>
      <c r="I6896" s="10">
        <v>1.0</v>
      </c>
      <c r="J6896" s="10" t="s">
        <v>1979</v>
      </c>
    </row>
    <row r="6897">
      <c r="A6897" s="10" t="s">
        <v>1939</v>
      </c>
      <c r="B6897" s="19">
        <v>0.1320486111111111</v>
      </c>
      <c r="C6897" s="10" t="s">
        <v>84</v>
      </c>
      <c r="D6897" s="10" t="s">
        <v>81</v>
      </c>
      <c r="E6897" s="13">
        <v>17.0</v>
      </c>
      <c r="F6897" s="13">
        <v>11.0</v>
      </c>
      <c r="J6897" s="10" t="s">
        <v>1980</v>
      </c>
    </row>
    <row r="6898">
      <c r="A6898" s="10" t="s">
        <v>1939</v>
      </c>
      <c r="B6898" s="19">
        <v>0.13561342592592593</v>
      </c>
      <c r="C6898" s="10" t="s">
        <v>70</v>
      </c>
      <c r="D6898" s="10" t="s">
        <v>100</v>
      </c>
      <c r="E6898" s="13">
        <v>23.0</v>
      </c>
      <c r="F6898" s="13">
        <v>14.0</v>
      </c>
    </row>
    <row r="6899">
      <c r="A6899" s="10" t="s">
        <v>1939</v>
      </c>
      <c r="B6899" s="19">
        <v>0.13572916666666668</v>
      </c>
      <c r="C6899" s="10" t="s">
        <v>82</v>
      </c>
      <c r="D6899" s="10" t="s">
        <v>91</v>
      </c>
      <c r="E6899" s="13">
        <v>26.0</v>
      </c>
      <c r="F6899" s="16"/>
      <c r="H6899" s="10" t="s">
        <v>1981</v>
      </c>
      <c r="J6899" s="10" t="s">
        <v>1414</v>
      </c>
    </row>
    <row r="6900">
      <c r="A6900" s="10" t="s">
        <v>1939</v>
      </c>
      <c r="B6900" s="19">
        <v>0.1361574074074074</v>
      </c>
      <c r="C6900" s="10" t="s">
        <v>70</v>
      </c>
      <c r="D6900" s="10" t="s">
        <v>93</v>
      </c>
      <c r="E6900" s="13">
        <v>20.0</v>
      </c>
      <c r="F6900" s="13">
        <v>10.0</v>
      </c>
      <c r="J6900" s="10" t="s">
        <v>1969</v>
      </c>
    </row>
    <row r="6901">
      <c r="A6901" s="10" t="s">
        <v>1939</v>
      </c>
      <c r="B6901" s="19">
        <v>0.13619212962962962</v>
      </c>
      <c r="C6901" s="10" t="s">
        <v>70</v>
      </c>
      <c r="D6901" s="10" t="s">
        <v>93</v>
      </c>
      <c r="E6901" s="13">
        <v>24.0</v>
      </c>
      <c r="F6901" s="13">
        <v>14.0</v>
      </c>
      <c r="J6901" s="10" t="s">
        <v>1969</v>
      </c>
    </row>
    <row r="6902">
      <c r="A6902" s="10" t="s">
        <v>1939</v>
      </c>
      <c r="B6902" s="19">
        <v>0.1362847222222222</v>
      </c>
      <c r="C6902" s="10" t="s">
        <v>70</v>
      </c>
      <c r="D6902" s="10" t="s">
        <v>91</v>
      </c>
      <c r="E6902" s="13">
        <v>45.0</v>
      </c>
      <c r="F6902" s="16"/>
      <c r="H6902" s="10" t="s">
        <v>1982</v>
      </c>
      <c r="J6902" s="10" t="s">
        <v>1983</v>
      </c>
    </row>
    <row r="6903">
      <c r="A6903" s="10" t="s">
        <v>1939</v>
      </c>
      <c r="B6903" s="19">
        <v>0.13744212962962962</v>
      </c>
      <c r="C6903" s="10" t="s">
        <v>70</v>
      </c>
      <c r="D6903" s="10" t="s">
        <v>93</v>
      </c>
      <c r="E6903" s="13">
        <v>19.0</v>
      </c>
      <c r="F6903" s="13">
        <v>9.0</v>
      </c>
      <c r="J6903" s="10" t="s">
        <v>1984</v>
      </c>
    </row>
    <row r="6904">
      <c r="A6904" s="10" t="s">
        <v>1939</v>
      </c>
      <c r="B6904" s="19">
        <v>0.13755787037037037</v>
      </c>
      <c r="C6904" s="10" t="s">
        <v>70</v>
      </c>
      <c r="D6904" s="10" t="s">
        <v>93</v>
      </c>
      <c r="E6904" s="13">
        <v>21.0</v>
      </c>
      <c r="F6904" s="13">
        <v>11.0</v>
      </c>
      <c r="J6904" s="10" t="s">
        <v>1984</v>
      </c>
    </row>
    <row r="6905">
      <c r="A6905" s="10" t="s">
        <v>1939</v>
      </c>
      <c r="B6905" s="19">
        <v>0.13765046296296296</v>
      </c>
      <c r="C6905" s="10" t="s">
        <v>70</v>
      </c>
      <c r="D6905" s="10" t="s">
        <v>91</v>
      </c>
      <c r="E6905" s="13">
        <v>42.0</v>
      </c>
      <c r="F6905" s="16"/>
      <c r="H6905" s="10" t="s">
        <v>1985</v>
      </c>
      <c r="J6905" s="10" t="s">
        <v>1983</v>
      </c>
    </row>
    <row r="6906">
      <c r="A6906" s="10" t="s">
        <v>1939</v>
      </c>
      <c r="B6906" s="19">
        <v>0.13993055555555556</v>
      </c>
      <c r="C6906" s="10" t="s">
        <v>69</v>
      </c>
      <c r="D6906" s="10" t="s">
        <v>91</v>
      </c>
      <c r="E6906" s="13">
        <v>12.0</v>
      </c>
      <c r="F6906" s="16"/>
      <c r="H6906" s="10" t="s">
        <v>1986</v>
      </c>
      <c r="J6906" s="10" t="s">
        <v>1330</v>
      </c>
    </row>
    <row r="6907">
      <c r="A6907" s="10" t="s">
        <v>1939</v>
      </c>
      <c r="B6907" s="19">
        <v>0.14065972222222223</v>
      </c>
      <c r="C6907" s="10" t="s">
        <v>964</v>
      </c>
      <c r="D6907" s="10" t="s">
        <v>91</v>
      </c>
      <c r="E6907" s="13">
        <v>19.0</v>
      </c>
      <c r="F6907" s="16"/>
      <c r="H6907" s="10" t="s">
        <v>1987</v>
      </c>
      <c r="J6907" s="10" t="s">
        <v>263</v>
      </c>
    </row>
    <row r="6908">
      <c r="A6908" s="10" t="s">
        <v>1939</v>
      </c>
      <c r="B6908" s="19">
        <v>0.14188657407407407</v>
      </c>
      <c r="C6908" s="10" t="s">
        <v>84</v>
      </c>
      <c r="D6908" s="10" t="s">
        <v>81</v>
      </c>
      <c r="E6908" s="13" t="s">
        <v>88</v>
      </c>
      <c r="F6908" s="13">
        <v>1.0</v>
      </c>
      <c r="J6908" s="10" t="s">
        <v>1964</v>
      </c>
    </row>
    <row r="6909">
      <c r="A6909" s="10" t="s">
        <v>1939</v>
      </c>
      <c r="B6909" s="19">
        <v>0.14255787037037038</v>
      </c>
      <c r="C6909" s="10" t="s">
        <v>70</v>
      </c>
      <c r="D6909" s="10" t="s">
        <v>81</v>
      </c>
      <c r="E6909" s="13">
        <v>18.0</v>
      </c>
      <c r="F6909" s="13">
        <v>15.0</v>
      </c>
    </row>
    <row r="6910">
      <c r="A6910" s="10" t="s">
        <v>1939</v>
      </c>
      <c r="B6910" s="19">
        <v>0.14255787037037038</v>
      </c>
      <c r="C6910" s="10" t="s">
        <v>69</v>
      </c>
      <c r="D6910" s="10" t="s">
        <v>81</v>
      </c>
      <c r="E6910" s="13">
        <v>11.0</v>
      </c>
      <c r="F6910" s="13">
        <v>9.0</v>
      </c>
      <c r="J6910" s="10" t="s">
        <v>621</v>
      </c>
    </row>
    <row r="6911">
      <c r="A6911" s="10" t="s">
        <v>1939</v>
      </c>
      <c r="B6911" s="19">
        <v>0.14322916666666666</v>
      </c>
      <c r="C6911" s="10" t="s">
        <v>82</v>
      </c>
      <c r="D6911" s="10" t="s">
        <v>91</v>
      </c>
      <c r="E6911" s="13">
        <v>30.0</v>
      </c>
      <c r="F6911" s="16"/>
      <c r="H6911" s="10" t="s">
        <v>1988</v>
      </c>
      <c r="J6911" s="10" t="s">
        <v>1414</v>
      </c>
    </row>
    <row r="6912">
      <c r="A6912" s="10" t="s">
        <v>1939</v>
      </c>
      <c r="B6912" s="19">
        <v>0.1439814814814815</v>
      </c>
      <c r="C6912" s="10" t="s">
        <v>82</v>
      </c>
      <c r="D6912" s="10" t="s">
        <v>81</v>
      </c>
      <c r="E6912" s="13">
        <v>15.0</v>
      </c>
      <c r="F6912" s="13">
        <v>12.0</v>
      </c>
    </row>
    <row r="6913">
      <c r="A6913" s="10" t="s">
        <v>1939</v>
      </c>
      <c r="B6913" s="19">
        <v>0.14461805555555557</v>
      </c>
      <c r="C6913" s="10" t="s">
        <v>82</v>
      </c>
      <c r="D6913" s="10" t="s">
        <v>89</v>
      </c>
      <c r="E6913" s="13">
        <v>14.0</v>
      </c>
      <c r="F6913" s="13">
        <v>5.0</v>
      </c>
      <c r="J6913" s="10" t="s">
        <v>1989</v>
      </c>
    </row>
    <row r="6914">
      <c r="A6914" s="10" t="s">
        <v>1939</v>
      </c>
      <c r="B6914" s="19">
        <v>0.1449537037037037</v>
      </c>
      <c r="C6914" s="10" t="s">
        <v>82</v>
      </c>
      <c r="D6914" s="10" t="s">
        <v>91</v>
      </c>
      <c r="E6914" s="13">
        <v>3.0</v>
      </c>
      <c r="F6914" s="16"/>
      <c r="H6914" s="10" t="s">
        <v>1990</v>
      </c>
    </row>
    <row r="6915">
      <c r="A6915" s="10" t="s">
        <v>1939</v>
      </c>
      <c r="B6915" s="19">
        <v>0.14532407407407408</v>
      </c>
      <c r="C6915" s="10" t="s">
        <v>964</v>
      </c>
      <c r="D6915" s="10" t="s">
        <v>81</v>
      </c>
      <c r="E6915" s="13">
        <v>15.0</v>
      </c>
      <c r="F6915" s="13">
        <v>13.0</v>
      </c>
    </row>
    <row r="6916">
      <c r="A6916" s="10" t="s">
        <v>1939</v>
      </c>
      <c r="B6916" s="19">
        <v>0.14631944444444445</v>
      </c>
      <c r="C6916" s="10" t="s">
        <v>964</v>
      </c>
      <c r="D6916" s="10" t="s">
        <v>91</v>
      </c>
      <c r="E6916" s="13">
        <v>15.0</v>
      </c>
      <c r="F6916" s="16"/>
      <c r="H6916" s="10" t="s">
        <v>1991</v>
      </c>
      <c r="I6916" s="10">
        <v>1.0</v>
      </c>
      <c r="J6916" s="10" t="s">
        <v>1992</v>
      </c>
    </row>
    <row r="6917">
      <c r="A6917" s="10" t="s">
        <v>1939</v>
      </c>
      <c r="B6917" s="19">
        <v>0.14760416666666668</v>
      </c>
      <c r="C6917" s="10" t="s">
        <v>66</v>
      </c>
      <c r="D6917" s="10" t="s">
        <v>81</v>
      </c>
      <c r="E6917" s="13" t="s">
        <v>88</v>
      </c>
      <c r="F6917" s="13">
        <v>1.0</v>
      </c>
      <c r="J6917" s="10" t="s">
        <v>1993</v>
      </c>
    </row>
    <row r="6918">
      <c r="A6918" s="10" t="s">
        <v>1939</v>
      </c>
      <c r="B6918" s="19">
        <v>0.14797453703703703</v>
      </c>
      <c r="C6918" s="10" t="s">
        <v>74</v>
      </c>
      <c r="D6918" s="10" t="s">
        <v>81</v>
      </c>
      <c r="E6918" s="13">
        <v>20.0</v>
      </c>
      <c r="F6918" s="13">
        <v>18.0</v>
      </c>
    </row>
    <row r="6919">
      <c r="A6919" s="10" t="s">
        <v>1939</v>
      </c>
      <c r="B6919" s="19">
        <v>0.14851851851851852</v>
      </c>
      <c r="C6919" s="10" t="s">
        <v>74</v>
      </c>
      <c r="D6919" s="10" t="s">
        <v>93</v>
      </c>
      <c r="E6919" s="13">
        <v>18.0</v>
      </c>
      <c r="F6919" s="13">
        <v>8.0</v>
      </c>
      <c r="J6919" s="10" t="s">
        <v>1994</v>
      </c>
    </row>
    <row r="6920">
      <c r="A6920" s="10" t="s">
        <v>1939</v>
      </c>
      <c r="B6920" s="19">
        <v>0.14855324074074075</v>
      </c>
      <c r="C6920" s="10" t="s">
        <v>74</v>
      </c>
      <c r="D6920" s="10" t="s">
        <v>91</v>
      </c>
      <c r="E6920" s="13">
        <v>28.0</v>
      </c>
      <c r="F6920" s="16"/>
      <c r="H6920" s="10" t="s">
        <v>1995</v>
      </c>
      <c r="I6920" s="10">
        <v>1.0</v>
      </c>
      <c r="J6920" s="10" t="s">
        <v>1996</v>
      </c>
    </row>
    <row r="6921">
      <c r="A6921" s="10" t="s">
        <v>1939</v>
      </c>
      <c r="B6921" s="19">
        <v>0.14988425925925927</v>
      </c>
      <c r="C6921" s="10" t="s">
        <v>84</v>
      </c>
      <c r="D6921" s="10" t="s">
        <v>93</v>
      </c>
      <c r="E6921" s="13" t="s">
        <v>88</v>
      </c>
      <c r="F6921" s="13">
        <v>1.0</v>
      </c>
      <c r="J6921" s="10" t="s">
        <v>1997</v>
      </c>
    </row>
    <row r="6922">
      <c r="A6922" s="10" t="s">
        <v>1939</v>
      </c>
      <c r="B6922" s="19">
        <v>0.1502662037037037</v>
      </c>
      <c r="C6922" s="10" t="s">
        <v>84</v>
      </c>
      <c r="D6922" s="10" t="s">
        <v>93</v>
      </c>
      <c r="E6922" s="13" t="s">
        <v>75</v>
      </c>
      <c r="F6922" s="13" t="s">
        <v>75</v>
      </c>
      <c r="J6922" s="10" t="s">
        <v>85</v>
      </c>
    </row>
    <row r="6923">
      <c r="A6923" s="10" t="s">
        <v>1939</v>
      </c>
      <c r="B6923" s="19">
        <v>0.1502662037037037</v>
      </c>
      <c r="C6923" s="10" t="s">
        <v>84</v>
      </c>
      <c r="D6923" s="10" t="s">
        <v>93</v>
      </c>
      <c r="E6923" s="13">
        <v>26.0</v>
      </c>
      <c r="F6923" s="13">
        <v>18.0</v>
      </c>
      <c r="J6923" s="10" t="s">
        <v>1998</v>
      </c>
    </row>
    <row r="6924">
      <c r="A6924" s="10" t="s">
        <v>1939</v>
      </c>
      <c r="B6924" s="19">
        <v>0.15050925925925926</v>
      </c>
      <c r="C6924" s="10" t="s">
        <v>84</v>
      </c>
      <c r="D6924" s="10" t="s">
        <v>91</v>
      </c>
      <c r="E6924" s="13">
        <v>21.0</v>
      </c>
      <c r="F6924" s="16"/>
      <c r="H6924" s="10" t="s">
        <v>1999</v>
      </c>
      <c r="J6924" s="10" t="s">
        <v>2000</v>
      </c>
    </row>
    <row r="6925">
      <c r="A6925" s="10" t="s">
        <v>1939</v>
      </c>
      <c r="B6925" s="19">
        <v>0.1536574074074074</v>
      </c>
      <c r="C6925" s="10" t="s">
        <v>84</v>
      </c>
      <c r="D6925" s="10" t="s">
        <v>81</v>
      </c>
      <c r="E6925" s="13">
        <v>10.0</v>
      </c>
      <c r="F6925" s="13">
        <v>4.0</v>
      </c>
    </row>
    <row r="6926">
      <c r="A6926" s="10" t="s">
        <v>1939</v>
      </c>
      <c r="B6926" s="19">
        <v>0.15372685185185186</v>
      </c>
      <c r="C6926" s="10" t="s">
        <v>84</v>
      </c>
      <c r="D6926" s="10" t="s">
        <v>93</v>
      </c>
      <c r="E6926" s="13">
        <v>16.0</v>
      </c>
      <c r="F6926" s="13">
        <v>8.0</v>
      </c>
      <c r="J6926" s="10" t="s">
        <v>1997</v>
      </c>
    </row>
    <row r="6927">
      <c r="A6927" s="10" t="s">
        <v>1939</v>
      </c>
      <c r="B6927" s="19">
        <v>0.1537962962962963</v>
      </c>
      <c r="C6927" s="10" t="s">
        <v>84</v>
      </c>
      <c r="D6927" s="10" t="s">
        <v>91</v>
      </c>
      <c r="E6927" s="13">
        <v>16.0</v>
      </c>
      <c r="F6927" s="16"/>
      <c r="H6927" s="10" t="s">
        <v>2001</v>
      </c>
      <c r="J6927" s="10" t="s">
        <v>2000</v>
      </c>
    </row>
    <row r="6928">
      <c r="A6928" s="10" t="s">
        <v>1939</v>
      </c>
      <c r="B6928" s="19">
        <v>0.15578703703703703</v>
      </c>
      <c r="C6928" s="10" t="s">
        <v>964</v>
      </c>
      <c r="D6928" s="10" t="s">
        <v>67</v>
      </c>
      <c r="E6928" s="13" t="s">
        <v>68</v>
      </c>
      <c r="F6928" s="13">
        <v>20.0</v>
      </c>
    </row>
    <row r="6929">
      <c r="A6929" s="10" t="s">
        <v>1939</v>
      </c>
      <c r="B6929" s="19">
        <v>0.15579861111111112</v>
      </c>
      <c r="C6929" s="10" t="s">
        <v>74</v>
      </c>
      <c r="D6929" s="10" t="s">
        <v>67</v>
      </c>
      <c r="E6929" s="13" t="s">
        <v>88</v>
      </c>
      <c r="F6929" s="13">
        <v>1.0</v>
      </c>
    </row>
    <row r="6930">
      <c r="A6930" s="10" t="s">
        <v>1939</v>
      </c>
      <c r="B6930" s="19">
        <v>0.1568287037037037</v>
      </c>
      <c r="C6930" s="10" t="s">
        <v>70</v>
      </c>
      <c r="D6930" s="10" t="s">
        <v>91</v>
      </c>
      <c r="E6930" s="13">
        <v>11.0</v>
      </c>
      <c r="F6930" s="16"/>
      <c r="H6930" s="10" t="s">
        <v>2002</v>
      </c>
      <c r="J6930" s="10" t="s">
        <v>2003</v>
      </c>
    </row>
    <row r="6931">
      <c r="A6931" s="10" t="s">
        <v>1939</v>
      </c>
      <c r="B6931" s="19">
        <v>0.15905092592592593</v>
      </c>
      <c r="C6931" s="10" t="s">
        <v>74</v>
      </c>
      <c r="D6931" s="10" t="s">
        <v>67</v>
      </c>
      <c r="E6931" s="13">
        <v>14.0</v>
      </c>
      <c r="F6931" s="13">
        <v>14.0</v>
      </c>
    </row>
    <row r="6932">
      <c r="A6932" s="10" t="s">
        <v>1939</v>
      </c>
      <c r="B6932" s="19">
        <v>0.1595949074074074</v>
      </c>
      <c r="C6932" s="10" t="s">
        <v>69</v>
      </c>
      <c r="D6932" s="10" t="s">
        <v>320</v>
      </c>
      <c r="E6932" s="13">
        <v>10.0</v>
      </c>
      <c r="F6932" s="13">
        <v>5.0</v>
      </c>
      <c r="J6932" s="10" t="s">
        <v>2004</v>
      </c>
    </row>
    <row r="6933">
      <c r="A6933" s="10" t="s">
        <v>1939</v>
      </c>
      <c r="B6933" s="19">
        <v>0.15986111111111112</v>
      </c>
      <c r="C6933" s="10" t="s">
        <v>84</v>
      </c>
      <c r="D6933" s="10" t="s">
        <v>320</v>
      </c>
      <c r="E6933" s="13" t="s">
        <v>68</v>
      </c>
      <c r="F6933" s="13">
        <v>20.0</v>
      </c>
      <c r="J6933" s="10" t="s">
        <v>2005</v>
      </c>
    </row>
    <row r="6934">
      <c r="A6934" s="10" t="s">
        <v>1939</v>
      </c>
      <c r="B6934" s="19">
        <v>0.16067129629629628</v>
      </c>
      <c r="C6934" s="10" t="s">
        <v>964</v>
      </c>
      <c r="D6934" s="10" t="s">
        <v>120</v>
      </c>
      <c r="E6934" s="13">
        <v>13.0</v>
      </c>
      <c r="F6934" s="16"/>
      <c r="H6934" s="10" t="s">
        <v>2006</v>
      </c>
      <c r="J6934" s="10" t="s">
        <v>1194</v>
      </c>
    </row>
    <row r="6935">
      <c r="A6935" s="10" t="s">
        <v>1939</v>
      </c>
      <c r="B6935" s="19">
        <v>0.1611226851851852</v>
      </c>
      <c r="C6935" s="10" t="s">
        <v>964</v>
      </c>
      <c r="D6935" s="10" t="s">
        <v>128</v>
      </c>
      <c r="E6935" s="13">
        <v>12.0</v>
      </c>
      <c r="F6935" s="13">
        <v>3.0</v>
      </c>
      <c r="J6935" s="10" t="s">
        <v>85</v>
      </c>
    </row>
    <row r="6936">
      <c r="A6936" s="10" t="s">
        <v>1939</v>
      </c>
      <c r="B6936" s="19">
        <v>0.1611226851851852</v>
      </c>
      <c r="C6936" s="10" t="s">
        <v>964</v>
      </c>
      <c r="D6936" s="10" t="s">
        <v>128</v>
      </c>
      <c r="E6936" s="13">
        <v>20.0</v>
      </c>
      <c r="F6936" s="13">
        <v>11.0</v>
      </c>
    </row>
    <row r="6937">
      <c r="A6937" s="10" t="s">
        <v>1939</v>
      </c>
      <c r="B6937" s="19">
        <v>0.16181712962962963</v>
      </c>
      <c r="C6937" s="10" t="s">
        <v>82</v>
      </c>
      <c r="D6937" s="10" t="s">
        <v>67</v>
      </c>
      <c r="E6937" s="13">
        <v>8.0</v>
      </c>
      <c r="F6937" s="13">
        <v>4.0</v>
      </c>
    </row>
    <row r="6938">
      <c r="A6938" s="10" t="s">
        <v>1939</v>
      </c>
      <c r="B6938" s="19">
        <v>0.1619560185185185</v>
      </c>
      <c r="C6938" s="10" t="s">
        <v>74</v>
      </c>
      <c r="D6938" s="10" t="s">
        <v>67</v>
      </c>
      <c r="E6938" s="13">
        <v>16.0</v>
      </c>
      <c r="F6938" s="13">
        <v>16.0</v>
      </c>
    </row>
    <row r="6939">
      <c r="A6939" s="10" t="s">
        <v>2007</v>
      </c>
      <c r="B6939" s="19">
        <v>0.009097222222222222</v>
      </c>
      <c r="C6939" s="10" t="s">
        <v>964</v>
      </c>
      <c r="D6939" s="10" t="s">
        <v>132</v>
      </c>
      <c r="E6939" s="13">
        <v>12.0</v>
      </c>
      <c r="F6939" s="13">
        <v>13.0</v>
      </c>
    </row>
    <row r="6940">
      <c r="A6940" s="10" t="s">
        <v>2007</v>
      </c>
      <c r="B6940" s="19">
        <v>0.00962962962962963</v>
      </c>
      <c r="C6940" s="10" t="s">
        <v>964</v>
      </c>
      <c r="D6940" s="10" t="s">
        <v>87</v>
      </c>
      <c r="E6940" s="13">
        <v>16.0</v>
      </c>
      <c r="F6940" s="13">
        <v>15.0</v>
      </c>
    </row>
    <row r="6941">
      <c r="A6941" s="10" t="s">
        <v>2007</v>
      </c>
      <c r="B6941" s="19">
        <v>0.00980324074074074</v>
      </c>
      <c r="C6941" s="10" t="s">
        <v>69</v>
      </c>
      <c r="D6941" s="10" t="s">
        <v>87</v>
      </c>
      <c r="E6941" s="13">
        <v>17.0</v>
      </c>
      <c r="F6941" s="13">
        <v>13.0</v>
      </c>
    </row>
    <row r="6942">
      <c r="A6942" s="10" t="s">
        <v>2007</v>
      </c>
      <c r="B6942" s="19">
        <v>0.00982638888888889</v>
      </c>
      <c r="C6942" s="10" t="s">
        <v>82</v>
      </c>
      <c r="D6942" s="10" t="s">
        <v>87</v>
      </c>
      <c r="E6942" s="13">
        <v>15.0</v>
      </c>
      <c r="F6942" s="13">
        <v>14.0</v>
      </c>
    </row>
    <row r="6943">
      <c r="A6943" s="10" t="s">
        <v>2007</v>
      </c>
      <c r="B6943" s="19">
        <v>0.009918981481481482</v>
      </c>
      <c r="C6943" s="10" t="s">
        <v>70</v>
      </c>
      <c r="D6943" s="10" t="s">
        <v>87</v>
      </c>
      <c r="E6943" s="13">
        <v>14.0</v>
      </c>
      <c r="F6943" s="13">
        <v>9.0</v>
      </c>
    </row>
    <row r="6944">
      <c r="A6944" s="10" t="s">
        <v>2007</v>
      </c>
      <c r="B6944" s="19">
        <v>0.009930555555555555</v>
      </c>
      <c r="C6944" s="10" t="s">
        <v>84</v>
      </c>
      <c r="D6944" s="10" t="s">
        <v>87</v>
      </c>
      <c r="E6944" s="13">
        <v>14.0</v>
      </c>
      <c r="F6944" s="13">
        <v>12.0</v>
      </c>
    </row>
    <row r="6945">
      <c r="A6945" s="10" t="s">
        <v>2007</v>
      </c>
      <c r="B6945" s="19">
        <v>0.009942129629629629</v>
      </c>
      <c r="C6945" s="10" t="s">
        <v>66</v>
      </c>
      <c r="D6945" s="10" t="s">
        <v>87</v>
      </c>
      <c r="E6945" s="13">
        <v>12.0</v>
      </c>
      <c r="F6945" s="13">
        <v>12.0</v>
      </c>
    </row>
    <row r="6946">
      <c r="A6946" s="10" t="s">
        <v>2007</v>
      </c>
      <c r="B6946" s="19">
        <v>0.01005787037037037</v>
      </c>
      <c r="C6946" s="10" t="s">
        <v>74</v>
      </c>
      <c r="D6946" s="10" t="s">
        <v>87</v>
      </c>
      <c r="E6946" s="13">
        <v>7.0</v>
      </c>
      <c r="F6946" s="13">
        <v>2.0</v>
      </c>
    </row>
    <row r="6947">
      <c r="A6947" s="10" t="s">
        <v>2007</v>
      </c>
      <c r="B6947" s="19">
        <v>0.01337962962962963</v>
      </c>
      <c r="C6947" s="10" t="s">
        <v>70</v>
      </c>
      <c r="D6947" s="10" t="s">
        <v>67</v>
      </c>
      <c r="E6947" s="13" t="s">
        <v>75</v>
      </c>
      <c r="F6947" s="13" t="s">
        <v>75</v>
      </c>
      <c r="J6947" s="10" t="s">
        <v>160</v>
      </c>
    </row>
    <row r="6948">
      <c r="A6948" s="10" t="s">
        <v>2007</v>
      </c>
      <c r="B6948" s="19">
        <v>0.01337962962962963</v>
      </c>
      <c r="C6948" s="10" t="s">
        <v>70</v>
      </c>
      <c r="D6948" s="10" t="s">
        <v>67</v>
      </c>
      <c r="E6948" s="13">
        <v>8.0</v>
      </c>
      <c r="F6948" s="13">
        <v>5.0</v>
      </c>
      <c r="J6948" s="10" t="s">
        <v>161</v>
      </c>
    </row>
    <row r="6949">
      <c r="A6949" s="10" t="s">
        <v>2007</v>
      </c>
      <c r="B6949" s="19">
        <v>0.016122685185185184</v>
      </c>
      <c r="C6949" s="10" t="s">
        <v>74</v>
      </c>
      <c r="D6949" s="10" t="s">
        <v>93</v>
      </c>
      <c r="E6949" s="13">
        <v>19.0</v>
      </c>
      <c r="F6949" s="13">
        <v>10.0</v>
      </c>
      <c r="J6949" s="10" t="s">
        <v>2008</v>
      </c>
    </row>
    <row r="6950">
      <c r="A6950" s="10" t="s">
        <v>2007</v>
      </c>
      <c r="B6950" s="19">
        <v>0.01619212962962963</v>
      </c>
      <c r="C6950" s="10" t="s">
        <v>74</v>
      </c>
      <c r="D6950" s="10" t="s">
        <v>91</v>
      </c>
      <c r="E6950" s="13">
        <v>9.0</v>
      </c>
      <c r="F6950" s="16"/>
      <c r="J6950" s="10" t="s">
        <v>274</v>
      </c>
    </row>
    <row r="6951">
      <c r="A6951" s="10" t="s">
        <v>2007</v>
      </c>
      <c r="B6951" s="19">
        <v>0.01716435185185185</v>
      </c>
      <c r="C6951" s="10" t="s">
        <v>69</v>
      </c>
      <c r="D6951" s="10" t="s">
        <v>91</v>
      </c>
      <c r="E6951" s="13">
        <v>15.0</v>
      </c>
      <c r="F6951" s="16"/>
      <c r="H6951" s="10" t="s">
        <v>2009</v>
      </c>
      <c r="J6951" s="10" t="s">
        <v>239</v>
      </c>
    </row>
    <row r="6952">
      <c r="A6952" s="10" t="s">
        <v>2007</v>
      </c>
      <c r="B6952" s="19">
        <v>0.01765046296296296</v>
      </c>
      <c r="C6952" s="10" t="s">
        <v>74</v>
      </c>
      <c r="D6952" s="10" t="s">
        <v>93</v>
      </c>
      <c r="E6952" s="13">
        <v>27.0</v>
      </c>
      <c r="F6952" s="13">
        <v>17.0</v>
      </c>
      <c r="J6952" s="10" t="s">
        <v>1043</v>
      </c>
    </row>
    <row r="6953">
      <c r="A6953" s="10" t="s">
        <v>2007</v>
      </c>
      <c r="B6953" s="19">
        <v>0.017824074074074076</v>
      </c>
      <c r="C6953" s="10" t="s">
        <v>74</v>
      </c>
      <c r="D6953" s="10" t="s">
        <v>91</v>
      </c>
      <c r="E6953" s="13">
        <v>25.0</v>
      </c>
      <c r="F6953" s="16"/>
      <c r="H6953" s="10" t="s">
        <v>2010</v>
      </c>
    </row>
    <row r="6954">
      <c r="A6954" s="10" t="s">
        <v>2007</v>
      </c>
      <c r="B6954" s="19">
        <v>0.017974537037037035</v>
      </c>
      <c r="C6954" s="10" t="s">
        <v>74</v>
      </c>
      <c r="D6954" s="10" t="s">
        <v>93</v>
      </c>
      <c r="E6954" s="13">
        <v>29.0</v>
      </c>
      <c r="F6954" s="13">
        <v>19.0</v>
      </c>
      <c r="J6954" s="10" t="s">
        <v>1010</v>
      </c>
    </row>
    <row r="6955">
      <c r="A6955" s="10" t="s">
        <v>2007</v>
      </c>
      <c r="B6955" s="19">
        <v>0.018032407407407407</v>
      </c>
      <c r="C6955" s="10" t="s">
        <v>74</v>
      </c>
      <c r="D6955" s="10" t="s">
        <v>91</v>
      </c>
      <c r="E6955" s="13">
        <v>9.0</v>
      </c>
      <c r="F6955" s="16"/>
      <c r="H6955" s="10" t="s">
        <v>2011</v>
      </c>
    </row>
    <row r="6956">
      <c r="A6956" s="10" t="s">
        <v>2007</v>
      </c>
      <c r="B6956" s="19">
        <v>0.019884259259259258</v>
      </c>
      <c r="C6956" s="10" t="s">
        <v>69</v>
      </c>
      <c r="D6956" s="10" t="s">
        <v>89</v>
      </c>
      <c r="E6956" s="13">
        <v>23.0</v>
      </c>
      <c r="F6956" s="13">
        <v>14.0</v>
      </c>
      <c r="J6956" s="10" t="s">
        <v>811</v>
      </c>
    </row>
    <row r="6957">
      <c r="A6957" s="10" t="s">
        <v>2007</v>
      </c>
      <c r="B6957" s="19">
        <v>0.020462962962962964</v>
      </c>
      <c r="C6957" s="10" t="s">
        <v>69</v>
      </c>
      <c r="D6957" s="10" t="s">
        <v>91</v>
      </c>
      <c r="E6957" s="13">
        <v>31.0</v>
      </c>
      <c r="F6957" s="16"/>
      <c r="H6957" s="10" t="s">
        <v>2012</v>
      </c>
    </row>
    <row r="6958">
      <c r="A6958" s="10" t="s">
        <v>2007</v>
      </c>
      <c r="B6958" s="19">
        <v>0.022488425925925926</v>
      </c>
      <c r="C6958" s="10" t="s">
        <v>82</v>
      </c>
      <c r="D6958" s="10" t="s">
        <v>91</v>
      </c>
      <c r="E6958" s="13">
        <v>9.0</v>
      </c>
      <c r="F6958" s="16"/>
      <c r="H6958" s="10" t="s">
        <v>2013</v>
      </c>
      <c r="J6958" s="10" t="s">
        <v>2014</v>
      </c>
    </row>
    <row r="6959">
      <c r="A6959" s="10" t="s">
        <v>2007</v>
      </c>
      <c r="B6959" s="19">
        <v>0.024756944444444446</v>
      </c>
      <c r="C6959" s="10" t="s">
        <v>84</v>
      </c>
      <c r="D6959" s="10" t="s">
        <v>93</v>
      </c>
      <c r="E6959" s="13">
        <v>19.0</v>
      </c>
      <c r="F6959" s="13">
        <v>9.0</v>
      </c>
      <c r="J6959" s="10" t="s">
        <v>553</v>
      </c>
    </row>
    <row r="6960">
      <c r="A6960" s="10" t="s">
        <v>2007</v>
      </c>
      <c r="B6960" s="19">
        <v>0.024965277777777777</v>
      </c>
      <c r="C6960" s="10" t="s">
        <v>84</v>
      </c>
      <c r="D6960" s="10" t="s">
        <v>91</v>
      </c>
      <c r="E6960" s="13">
        <v>23.0</v>
      </c>
      <c r="F6960" s="16"/>
      <c r="H6960" s="10" t="s">
        <v>2015</v>
      </c>
      <c r="I6960" s="10">
        <v>1.0</v>
      </c>
      <c r="J6960" s="10" t="s">
        <v>2016</v>
      </c>
    </row>
    <row r="6961">
      <c r="A6961" s="10" t="s">
        <v>2007</v>
      </c>
      <c r="B6961" s="19">
        <v>0.026377314814814815</v>
      </c>
      <c r="C6961" s="10" t="s">
        <v>84</v>
      </c>
      <c r="D6961" s="10" t="s">
        <v>93</v>
      </c>
      <c r="E6961" s="13">
        <v>15.0</v>
      </c>
      <c r="F6961" s="13">
        <v>5.0</v>
      </c>
      <c r="J6961" s="10" t="s">
        <v>553</v>
      </c>
    </row>
    <row r="6962">
      <c r="A6962" s="10" t="s">
        <v>2007</v>
      </c>
      <c r="B6962" s="19">
        <v>0.02666666666666667</v>
      </c>
      <c r="C6962" s="10" t="s">
        <v>84</v>
      </c>
      <c r="D6962" s="10" t="s">
        <v>91</v>
      </c>
      <c r="E6962" s="13">
        <v>14.0</v>
      </c>
      <c r="F6962" s="16"/>
      <c r="H6962" s="10" t="s">
        <v>2017</v>
      </c>
    </row>
    <row r="6963">
      <c r="A6963" s="10" t="s">
        <v>2007</v>
      </c>
      <c r="B6963" s="19">
        <v>0.02738425925925926</v>
      </c>
      <c r="C6963" s="10" t="s">
        <v>66</v>
      </c>
      <c r="D6963" s="10" t="s">
        <v>89</v>
      </c>
      <c r="E6963" s="13" t="s">
        <v>88</v>
      </c>
      <c r="F6963" s="13">
        <v>1.0</v>
      </c>
      <c r="J6963" s="10" t="s">
        <v>171</v>
      </c>
    </row>
    <row r="6964">
      <c r="A6964" s="10" t="s">
        <v>2007</v>
      </c>
      <c r="B6964" s="19">
        <v>0.02753472222222222</v>
      </c>
      <c r="C6964" s="10" t="s">
        <v>66</v>
      </c>
      <c r="D6964" s="10" t="s">
        <v>89</v>
      </c>
      <c r="E6964" s="13">
        <v>19.0</v>
      </c>
      <c r="F6964" s="13">
        <v>10.0</v>
      </c>
      <c r="J6964" s="10" t="s">
        <v>171</v>
      </c>
    </row>
    <row r="6965">
      <c r="A6965" s="10" t="s">
        <v>2007</v>
      </c>
      <c r="B6965" s="19">
        <v>0.02761574074074074</v>
      </c>
      <c r="C6965" s="10" t="s">
        <v>66</v>
      </c>
      <c r="D6965" s="10" t="s">
        <v>91</v>
      </c>
      <c r="E6965" s="13">
        <v>12.0</v>
      </c>
      <c r="F6965" s="16"/>
      <c r="H6965" s="10" t="s">
        <v>2018</v>
      </c>
    </row>
    <row r="6966">
      <c r="A6966" s="10" t="s">
        <v>2007</v>
      </c>
      <c r="B6966" s="19">
        <v>0.030069444444444444</v>
      </c>
      <c r="C6966" s="10" t="s">
        <v>82</v>
      </c>
      <c r="D6966" s="10" t="s">
        <v>91</v>
      </c>
      <c r="E6966" s="13">
        <v>12.0</v>
      </c>
      <c r="F6966" s="16"/>
      <c r="H6966" s="10" t="s">
        <v>2019</v>
      </c>
      <c r="I6966" s="10">
        <v>1.0</v>
      </c>
      <c r="J6966" s="10" t="s">
        <v>2020</v>
      </c>
    </row>
    <row r="6967">
      <c r="A6967" s="10" t="s">
        <v>2007</v>
      </c>
      <c r="B6967" s="19">
        <v>0.03170138888888889</v>
      </c>
      <c r="C6967" s="10" t="s">
        <v>82</v>
      </c>
      <c r="D6967" s="10" t="s">
        <v>67</v>
      </c>
      <c r="E6967" s="13" t="s">
        <v>88</v>
      </c>
      <c r="F6967" s="13">
        <v>1.0</v>
      </c>
    </row>
    <row r="6968">
      <c r="A6968" s="10" t="s">
        <v>2007</v>
      </c>
      <c r="B6968" s="19">
        <v>0.03298611111111111</v>
      </c>
      <c r="C6968" s="10" t="s">
        <v>964</v>
      </c>
      <c r="D6968" s="10" t="s">
        <v>132</v>
      </c>
      <c r="E6968" s="13">
        <v>6.0</v>
      </c>
      <c r="F6968" s="13">
        <v>7.0</v>
      </c>
    </row>
    <row r="6969">
      <c r="A6969" s="10" t="s">
        <v>2007</v>
      </c>
      <c r="B6969" s="19">
        <v>0.03351851851851852</v>
      </c>
      <c r="C6969" s="10" t="s">
        <v>82</v>
      </c>
      <c r="D6969" s="10" t="s">
        <v>166</v>
      </c>
      <c r="E6969" s="13">
        <v>20.0</v>
      </c>
      <c r="F6969" s="13">
        <v>12.0</v>
      </c>
    </row>
    <row r="6970">
      <c r="A6970" s="10" t="s">
        <v>2007</v>
      </c>
      <c r="B6970" s="19">
        <v>0.03414351851851852</v>
      </c>
      <c r="C6970" s="10" t="s">
        <v>70</v>
      </c>
      <c r="D6970" s="10" t="s">
        <v>67</v>
      </c>
      <c r="E6970" s="13">
        <v>13.0</v>
      </c>
      <c r="F6970" s="13">
        <v>10.0</v>
      </c>
    </row>
    <row r="6971">
      <c r="A6971" s="10" t="s">
        <v>2007</v>
      </c>
      <c r="B6971" s="19">
        <v>0.034965277777777776</v>
      </c>
      <c r="C6971" s="10" t="s">
        <v>69</v>
      </c>
      <c r="D6971" s="10" t="s">
        <v>120</v>
      </c>
      <c r="E6971" s="13">
        <v>11.0</v>
      </c>
      <c r="F6971" s="16"/>
      <c r="J6971" s="10" t="s">
        <v>2021</v>
      </c>
    </row>
    <row r="6972">
      <c r="A6972" s="10" t="s">
        <v>2007</v>
      </c>
      <c r="B6972" s="19">
        <v>0.036828703703703704</v>
      </c>
      <c r="C6972" s="10" t="s">
        <v>69</v>
      </c>
      <c r="D6972" s="10" t="s">
        <v>67</v>
      </c>
      <c r="E6972" s="13">
        <v>24.0</v>
      </c>
      <c r="F6972" s="13">
        <v>19.0</v>
      </c>
    </row>
    <row r="6973">
      <c r="A6973" s="10" t="s">
        <v>2007</v>
      </c>
      <c r="B6973" s="19">
        <v>0.03697916666666667</v>
      </c>
      <c r="C6973" s="10" t="s">
        <v>964</v>
      </c>
      <c r="D6973" s="10" t="s">
        <v>67</v>
      </c>
      <c r="E6973" s="13">
        <v>26.0</v>
      </c>
      <c r="F6973" s="13">
        <v>17.0</v>
      </c>
    </row>
    <row r="6974">
      <c r="A6974" s="10" t="s">
        <v>2007</v>
      </c>
      <c r="B6974" s="19">
        <v>0.038356481481481484</v>
      </c>
      <c r="C6974" s="10" t="s">
        <v>66</v>
      </c>
      <c r="D6974" s="10" t="s">
        <v>67</v>
      </c>
      <c r="E6974" s="13" t="s">
        <v>88</v>
      </c>
      <c r="F6974" s="13">
        <v>1.0</v>
      </c>
    </row>
    <row r="6975">
      <c r="A6975" s="10" t="s">
        <v>2007</v>
      </c>
      <c r="B6975" s="19">
        <v>0.04173611111111111</v>
      </c>
      <c r="C6975" s="10" t="s">
        <v>74</v>
      </c>
      <c r="D6975" s="10" t="s">
        <v>67</v>
      </c>
      <c r="E6975" s="13">
        <v>18.0</v>
      </c>
      <c r="F6975" s="13">
        <v>18.0</v>
      </c>
    </row>
    <row r="6976">
      <c r="A6976" s="10" t="s">
        <v>2007</v>
      </c>
      <c r="B6976" s="19">
        <v>0.04226851851851852</v>
      </c>
      <c r="C6976" s="10" t="s">
        <v>964</v>
      </c>
      <c r="D6976" s="10" t="s">
        <v>128</v>
      </c>
      <c r="E6976" s="13">
        <v>11.0</v>
      </c>
      <c r="F6976" s="13">
        <v>2.0</v>
      </c>
    </row>
    <row r="6977">
      <c r="A6977" s="10" t="s">
        <v>2007</v>
      </c>
      <c r="B6977" s="19">
        <v>0.04244212962962963</v>
      </c>
      <c r="C6977" s="10" t="s">
        <v>964</v>
      </c>
      <c r="D6977" s="10" t="s">
        <v>132</v>
      </c>
      <c r="E6977" s="13">
        <v>13.0</v>
      </c>
      <c r="F6977" s="13">
        <v>14.0</v>
      </c>
    </row>
    <row r="6978">
      <c r="A6978" s="10" t="s">
        <v>2007</v>
      </c>
      <c r="B6978" s="19">
        <v>0.0434375</v>
      </c>
      <c r="C6978" s="10" t="s">
        <v>69</v>
      </c>
      <c r="D6978" s="10" t="s">
        <v>320</v>
      </c>
      <c r="E6978" s="13">
        <v>13.0</v>
      </c>
      <c r="F6978" s="13">
        <v>8.0</v>
      </c>
      <c r="J6978" s="10" t="s">
        <v>2022</v>
      </c>
    </row>
    <row r="6979">
      <c r="A6979" s="10" t="s">
        <v>2007</v>
      </c>
      <c r="B6979" s="19">
        <v>0.04408564814814815</v>
      </c>
      <c r="C6979" s="10" t="s">
        <v>66</v>
      </c>
      <c r="D6979" s="10" t="s">
        <v>87</v>
      </c>
      <c r="E6979" s="13" t="s">
        <v>88</v>
      </c>
      <c r="F6979" s="13">
        <v>1.0</v>
      </c>
    </row>
    <row r="6980">
      <c r="A6980" s="10" t="s">
        <v>2007</v>
      </c>
      <c r="B6980" s="19">
        <v>0.04435185185185185</v>
      </c>
      <c r="C6980" s="10" t="s">
        <v>69</v>
      </c>
      <c r="D6980" s="10" t="s">
        <v>87</v>
      </c>
      <c r="E6980" s="13">
        <v>20.0</v>
      </c>
      <c r="F6980" s="13">
        <v>16.0</v>
      </c>
    </row>
    <row r="6981">
      <c r="A6981" s="10" t="s">
        <v>2007</v>
      </c>
      <c r="B6981" s="19">
        <v>0.04435185185185185</v>
      </c>
      <c r="C6981" s="10" t="s">
        <v>84</v>
      </c>
      <c r="D6981" s="10" t="s">
        <v>87</v>
      </c>
      <c r="E6981" s="13">
        <v>20.0</v>
      </c>
      <c r="F6981" s="13">
        <v>18.0</v>
      </c>
    </row>
    <row r="6982">
      <c r="A6982" s="10" t="s">
        <v>2007</v>
      </c>
      <c r="B6982" s="19">
        <v>0.044363425925925924</v>
      </c>
      <c r="C6982" s="10" t="s">
        <v>74</v>
      </c>
      <c r="D6982" s="10" t="s">
        <v>87</v>
      </c>
      <c r="E6982" s="13" t="s">
        <v>68</v>
      </c>
      <c r="F6982" s="13">
        <v>20.0</v>
      </c>
    </row>
    <row r="6983">
      <c r="A6983" s="10" t="s">
        <v>2007</v>
      </c>
      <c r="B6983" s="19">
        <v>0.04456018518518518</v>
      </c>
      <c r="C6983" s="10" t="s">
        <v>964</v>
      </c>
      <c r="D6983" s="10" t="s">
        <v>87</v>
      </c>
      <c r="E6983" s="13">
        <v>18.0</v>
      </c>
      <c r="F6983" s="13">
        <v>17.0</v>
      </c>
    </row>
    <row r="6984">
      <c r="A6984" s="10" t="s">
        <v>2007</v>
      </c>
      <c r="B6984" s="19">
        <v>0.04472222222222222</v>
      </c>
      <c r="C6984" s="10" t="s">
        <v>82</v>
      </c>
      <c r="D6984" s="10" t="s">
        <v>87</v>
      </c>
      <c r="E6984" s="13">
        <v>13.0</v>
      </c>
      <c r="F6984" s="13">
        <v>11.0</v>
      </c>
    </row>
    <row r="6985">
      <c r="A6985" s="10" t="s">
        <v>2007</v>
      </c>
      <c r="B6985" s="19">
        <v>0.04474537037037037</v>
      </c>
      <c r="C6985" s="10" t="s">
        <v>70</v>
      </c>
      <c r="D6985" s="10" t="s">
        <v>87</v>
      </c>
      <c r="E6985" s="13">
        <v>10.0</v>
      </c>
      <c r="F6985" s="13">
        <v>5.0</v>
      </c>
    </row>
    <row r="6986">
      <c r="A6986" s="10" t="s">
        <v>2007</v>
      </c>
      <c r="B6986" s="19">
        <v>0.04631944444444445</v>
      </c>
      <c r="C6986" s="10" t="s">
        <v>74</v>
      </c>
      <c r="D6986" s="10" t="s">
        <v>125</v>
      </c>
      <c r="E6986" s="13" t="s">
        <v>68</v>
      </c>
      <c r="F6986" s="13">
        <v>20.0</v>
      </c>
    </row>
    <row r="6987">
      <c r="A6987" s="10" t="s">
        <v>2007</v>
      </c>
      <c r="B6987" s="19">
        <v>0.04658564814814815</v>
      </c>
      <c r="C6987" s="10" t="s">
        <v>74</v>
      </c>
      <c r="D6987" s="10" t="s">
        <v>93</v>
      </c>
      <c r="E6987" s="13">
        <v>14.0</v>
      </c>
      <c r="F6987" s="13">
        <v>4.0</v>
      </c>
      <c r="J6987" s="10" t="s">
        <v>85</v>
      </c>
    </row>
    <row r="6988">
      <c r="A6988" s="10" t="s">
        <v>2007</v>
      </c>
      <c r="B6988" s="19">
        <v>0.04658564814814815</v>
      </c>
      <c r="C6988" s="10" t="s">
        <v>74</v>
      </c>
      <c r="D6988" s="10" t="s">
        <v>93</v>
      </c>
      <c r="E6988" s="13">
        <v>29.0</v>
      </c>
      <c r="F6988" s="13">
        <v>19.0</v>
      </c>
      <c r="J6988" s="10" t="s">
        <v>1298</v>
      </c>
    </row>
    <row r="6989">
      <c r="A6989" s="10" t="s">
        <v>2007</v>
      </c>
      <c r="B6989" s="19">
        <v>0.04704861111111111</v>
      </c>
      <c r="C6989" s="10" t="s">
        <v>74</v>
      </c>
      <c r="D6989" s="10" t="s">
        <v>91</v>
      </c>
      <c r="E6989" s="13">
        <v>23.0</v>
      </c>
      <c r="F6989" s="16"/>
      <c r="H6989" s="10" t="s">
        <v>2023</v>
      </c>
    </row>
    <row r="6990">
      <c r="A6990" s="10" t="s">
        <v>2007</v>
      </c>
      <c r="B6990" s="19">
        <v>0.047407407407407405</v>
      </c>
      <c r="C6990" s="10" t="s">
        <v>69</v>
      </c>
      <c r="D6990" s="10" t="s">
        <v>320</v>
      </c>
      <c r="E6990" s="13" t="s">
        <v>88</v>
      </c>
      <c r="F6990" s="13">
        <v>1.0</v>
      </c>
      <c r="J6990" s="10" t="s">
        <v>2024</v>
      </c>
    </row>
    <row r="6991">
      <c r="A6991" s="10" t="s">
        <v>2007</v>
      </c>
      <c r="B6991" s="19">
        <v>0.04866898148148148</v>
      </c>
      <c r="C6991" s="10" t="s">
        <v>84</v>
      </c>
      <c r="D6991" s="10" t="s">
        <v>79</v>
      </c>
      <c r="E6991" s="13">
        <v>15.0</v>
      </c>
      <c r="F6991" s="13">
        <v>8.0</v>
      </c>
      <c r="J6991" s="10" t="s">
        <v>86</v>
      </c>
    </row>
    <row r="6992">
      <c r="A6992" s="10" t="s">
        <v>2007</v>
      </c>
      <c r="B6992" s="19">
        <v>0.04866898148148148</v>
      </c>
      <c r="C6992" s="10" t="s">
        <v>84</v>
      </c>
      <c r="D6992" s="10" t="s">
        <v>79</v>
      </c>
      <c r="E6992" s="13" t="s">
        <v>75</v>
      </c>
      <c r="F6992" s="13" t="s">
        <v>75</v>
      </c>
      <c r="J6992" s="10" t="s">
        <v>85</v>
      </c>
    </row>
    <row r="6993">
      <c r="A6993" s="10" t="s">
        <v>2007</v>
      </c>
      <c r="B6993" s="19">
        <v>0.04895833333333333</v>
      </c>
      <c r="C6993" s="10" t="s">
        <v>84</v>
      </c>
      <c r="D6993" s="10" t="s">
        <v>93</v>
      </c>
      <c r="E6993" s="13">
        <v>22.0</v>
      </c>
      <c r="F6993" s="13">
        <v>12.0</v>
      </c>
      <c r="J6993" s="10" t="s">
        <v>553</v>
      </c>
    </row>
    <row r="6994">
      <c r="A6994" s="10" t="s">
        <v>2007</v>
      </c>
      <c r="B6994" s="19">
        <v>0.04936342592592593</v>
      </c>
      <c r="C6994" s="10" t="s">
        <v>84</v>
      </c>
      <c r="D6994" s="10" t="s">
        <v>91</v>
      </c>
      <c r="E6994" s="13">
        <v>21.0</v>
      </c>
      <c r="F6994" s="16"/>
      <c r="H6994" s="10" t="s">
        <v>2025</v>
      </c>
    </row>
    <row r="6995">
      <c r="A6995" s="10" t="s">
        <v>2007</v>
      </c>
      <c r="B6995" s="19">
        <v>0.051875</v>
      </c>
      <c r="C6995" s="10" t="s">
        <v>66</v>
      </c>
      <c r="D6995" s="10" t="s">
        <v>166</v>
      </c>
      <c r="E6995" s="13">
        <v>6.0</v>
      </c>
      <c r="F6995" s="13">
        <v>3.0</v>
      </c>
      <c r="J6995" s="10" t="s">
        <v>2026</v>
      </c>
    </row>
    <row r="6996">
      <c r="A6996" s="10" t="s">
        <v>2007</v>
      </c>
      <c r="B6996" s="19">
        <v>0.05196759259259259</v>
      </c>
      <c r="C6996" s="10" t="s">
        <v>70</v>
      </c>
      <c r="D6996" s="10" t="s">
        <v>166</v>
      </c>
      <c r="E6996" s="13">
        <v>6.0</v>
      </c>
      <c r="F6996" s="13">
        <v>3.0</v>
      </c>
      <c r="J6996" s="10" t="s">
        <v>2027</v>
      </c>
    </row>
    <row r="6997">
      <c r="A6997" s="10" t="s">
        <v>2007</v>
      </c>
      <c r="B6997" s="19">
        <v>0.05201388888888889</v>
      </c>
      <c r="C6997" s="10" t="s">
        <v>82</v>
      </c>
      <c r="D6997" s="10" t="s">
        <v>166</v>
      </c>
      <c r="E6997" s="13">
        <v>27.0</v>
      </c>
      <c r="F6997" s="13">
        <v>19.0</v>
      </c>
      <c r="J6997" s="10" t="s">
        <v>2028</v>
      </c>
    </row>
    <row r="6998">
      <c r="A6998" s="10" t="s">
        <v>2007</v>
      </c>
      <c r="B6998" s="19">
        <v>0.052083333333333336</v>
      </c>
      <c r="C6998" s="10" t="s">
        <v>964</v>
      </c>
      <c r="D6998" s="10" t="s">
        <v>166</v>
      </c>
      <c r="E6998" s="13">
        <v>13.0</v>
      </c>
      <c r="F6998" s="13">
        <v>4.0</v>
      </c>
      <c r="J6998" s="10" t="s">
        <v>2028</v>
      </c>
    </row>
    <row r="6999">
      <c r="A6999" s="10" t="s">
        <v>2007</v>
      </c>
      <c r="B6999" s="19">
        <v>0.05210648148148148</v>
      </c>
      <c r="C6999" s="10" t="s">
        <v>69</v>
      </c>
      <c r="D6999" s="10" t="s">
        <v>166</v>
      </c>
      <c r="E6999" s="13">
        <v>14.0</v>
      </c>
      <c r="F6999" s="13">
        <v>5.0</v>
      </c>
      <c r="J6999" s="10" t="s">
        <v>2028</v>
      </c>
    </row>
    <row r="7000">
      <c r="A7000" s="10" t="s">
        <v>2007</v>
      </c>
      <c r="B7000" s="19">
        <v>0.05303240740740741</v>
      </c>
      <c r="C7000" s="10" t="s">
        <v>964</v>
      </c>
      <c r="D7000" s="10" t="s">
        <v>93</v>
      </c>
      <c r="E7000" s="13">
        <v>8.0</v>
      </c>
      <c r="F7000" s="13">
        <v>5.0</v>
      </c>
      <c r="J7000" s="10" t="s">
        <v>1650</v>
      </c>
    </row>
    <row r="7001">
      <c r="A7001" s="10" t="s">
        <v>2007</v>
      </c>
      <c r="B7001" s="19">
        <v>0.055150462962962964</v>
      </c>
      <c r="C7001" s="10" t="s">
        <v>84</v>
      </c>
      <c r="D7001" s="10" t="s">
        <v>93</v>
      </c>
      <c r="E7001" s="13">
        <v>12.0</v>
      </c>
      <c r="F7001" s="13">
        <v>2.0</v>
      </c>
      <c r="J7001" s="10" t="s">
        <v>1295</v>
      </c>
    </row>
    <row r="7002">
      <c r="A7002" s="10" t="s">
        <v>2007</v>
      </c>
      <c r="B7002" s="19">
        <v>0.05945601851851852</v>
      </c>
      <c r="C7002" s="10" t="s">
        <v>70</v>
      </c>
      <c r="D7002" s="10" t="s">
        <v>93</v>
      </c>
      <c r="E7002" s="13" t="s">
        <v>75</v>
      </c>
      <c r="F7002" s="13" t="s">
        <v>75</v>
      </c>
      <c r="J7002" s="10" t="s">
        <v>160</v>
      </c>
    </row>
    <row r="7003">
      <c r="A7003" s="10" t="s">
        <v>2007</v>
      </c>
      <c r="B7003" s="19">
        <v>0.05945601851851852</v>
      </c>
      <c r="C7003" s="10" t="s">
        <v>70</v>
      </c>
      <c r="D7003" s="10" t="s">
        <v>93</v>
      </c>
      <c r="E7003" s="13">
        <v>25.0</v>
      </c>
      <c r="F7003" s="13">
        <v>15.0</v>
      </c>
      <c r="J7003" s="10" t="s">
        <v>421</v>
      </c>
    </row>
    <row r="7004">
      <c r="A7004" s="10" t="s">
        <v>2007</v>
      </c>
      <c r="B7004" s="19">
        <v>0.05986111111111111</v>
      </c>
      <c r="C7004" s="10" t="s">
        <v>70</v>
      </c>
      <c r="D7004" s="10" t="s">
        <v>91</v>
      </c>
      <c r="E7004" s="13">
        <v>21.0</v>
      </c>
      <c r="F7004" s="16"/>
      <c r="H7004" s="10" t="s">
        <v>2029</v>
      </c>
      <c r="J7004" s="10" t="s">
        <v>2030</v>
      </c>
    </row>
    <row r="7005">
      <c r="A7005" s="10" t="s">
        <v>2007</v>
      </c>
      <c r="B7005" s="19">
        <v>0.06010416666666667</v>
      </c>
      <c r="C7005" s="10" t="s">
        <v>70</v>
      </c>
      <c r="D7005" s="10" t="s">
        <v>93</v>
      </c>
      <c r="E7005" s="13">
        <v>28.0</v>
      </c>
      <c r="F7005" s="13">
        <v>18.0</v>
      </c>
      <c r="J7005" s="10" t="s">
        <v>160</v>
      </c>
    </row>
    <row r="7006">
      <c r="A7006" s="10" t="s">
        <v>2007</v>
      </c>
      <c r="B7006" s="19">
        <v>0.06010416666666667</v>
      </c>
      <c r="C7006" s="10" t="s">
        <v>70</v>
      </c>
      <c r="D7006" s="10" t="s">
        <v>93</v>
      </c>
      <c r="E7006" s="13">
        <v>25.0</v>
      </c>
      <c r="F7006" s="13">
        <v>15.0</v>
      </c>
      <c r="J7006" s="10" t="s">
        <v>421</v>
      </c>
    </row>
    <row r="7007">
      <c r="A7007" s="10" t="s">
        <v>2007</v>
      </c>
      <c r="B7007" s="19">
        <v>0.06018518518518518</v>
      </c>
      <c r="C7007" s="10" t="s">
        <v>70</v>
      </c>
      <c r="D7007" s="10" t="s">
        <v>91</v>
      </c>
      <c r="E7007" s="13">
        <v>21.0</v>
      </c>
      <c r="F7007" s="16"/>
      <c r="H7007" s="10" t="s">
        <v>2029</v>
      </c>
      <c r="J7007" s="10" t="s">
        <v>2030</v>
      </c>
    </row>
    <row r="7008">
      <c r="A7008" s="10" t="s">
        <v>2007</v>
      </c>
      <c r="B7008" s="19">
        <v>0.060474537037037035</v>
      </c>
      <c r="C7008" s="10" t="s">
        <v>70</v>
      </c>
      <c r="D7008" s="10" t="s">
        <v>93</v>
      </c>
      <c r="E7008" s="13">
        <v>22.0</v>
      </c>
      <c r="F7008" s="13">
        <v>12.0</v>
      </c>
      <c r="J7008" s="10" t="s">
        <v>160</v>
      </c>
    </row>
    <row r="7009">
      <c r="A7009" s="10" t="s">
        <v>2007</v>
      </c>
      <c r="B7009" s="19">
        <v>0.060474537037037035</v>
      </c>
      <c r="C7009" s="10" t="s">
        <v>70</v>
      </c>
      <c r="D7009" s="10" t="s">
        <v>93</v>
      </c>
      <c r="E7009" s="13">
        <v>13.0</v>
      </c>
      <c r="F7009" s="13">
        <v>3.0</v>
      </c>
      <c r="J7009" s="10" t="s">
        <v>421</v>
      </c>
    </row>
    <row r="7010">
      <c r="A7010" s="10" t="s">
        <v>2007</v>
      </c>
      <c r="B7010" s="19">
        <v>0.06072916666666667</v>
      </c>
      <c r="C7010" s="10" t="s">
        <v>70</v>
      </c>
      <c r="D7010" s="10" t="s">
        <v>93</v>
      </c>
      <c r="E7010" s="13" t="s">
        <v>75</v>
      </c>
      <c r="F7010" s="13" t="s">
        <v>75</v>
      </c>
      <c r="J7010" s="10" t="s">
        <v>160</v>
      </c>
    </row>
    <row r="7011">
      <c r="A7011" s="10" t="s">
        <v>2007</v>
      </c>
      <c r="B7011" s="19">
        <v>0.06072916666666667</v>
      </c>
      <c r="C7011" s="10" t="s">
        <v>70</v>
      </c>
      <c r="D7011" s="10" t="s">
        <v>93</v>
      </c>
      <c r="E7011" s="13" t="s">
        <v>88</v>
      </c>
      <c r="F7011" s="13">
        <v>1.0</v>
      </c>
      <c r="J7011" s="10" t="s">
        <v>421</v>
      </c>
    </row>
    <row r="7012">
      <c r="A7012" s="10" t="s">
        <v>2007</v>
      </c>
      <c r="B7012" s="19">
        <v>0.06107638888888889</v>
      </c>
      <c r="C7012" s="10" t="s">
        <v>66</v>
      </c>
      <c r="D7012" s="10" t="s">
        <v>89</v>
      </c>
      <c r="E7012" s="13" t="s">
        <v>75</v>
      </c>
      <c r="F7012" s="13" t="s">
        <v>75</v>
      </c>
      <c r="J7012" s="10" t="s">
        <v>160</v>
      </c>
    </row>
    <row r="7013">
      <c r="A7013" s="10" t="s">
        <v>2007</v>
      </c>
      <c r="B7013" s="19">
        <v>0.06107638888888889</v>
      </c>
      <c r="C7013" s="10" t="s">
        <v>66</v>
      </c>
      <c r="D7013" s="10" t="s">
        <v>89</v>
      </c>
      <c r="E7013" s="13" t="s">
        <v>88</v>
      </c>
      <c r="F7013" s="13">
        <v>1.0</v>
      </c>
      <c r="J7013" s="10" t="s">
        <v>252</v>
      </c>
    </row>
    <row r="7014">
      <c r="A7014" s="10" t="s">
        <v>2007</v>
      </c>
      <c r="B7014" s="19">
        <v>0.06119212962962963</v>
      </c>
      <c r="C7014" s="10" t="s">
        <v>70</v>
      </c>
      <c r="D7014" s="10" t="s">
        <v>166</v>
      </c>
      <c r="E7014" s="13">
        <v>22.0</v>
      </c>
      <c r="F7014" s="13">
        <v>19.0</v>
      </c>
      <c r="J7014" s="10" t="s">
        <v>2031</v>
      </c>
    </row>
    <row r="7015">
      <c r="A7015" s="10" t="s">
        <v>2007</v>
      </c>
      <c r="B7015" s="19">
        <v>0.06119212962962963</v>
      </c>
      <c r="C7015" s="10" t="s">
        <v>70</v>
      </c>
      <c r="D7015" s="10" t="s">
        <v>166</v>
      </c>
      <c r="E7015" s="13" t="s">
        <v>75</v>
      </c>
      <c r="F7015" s="13" t="s">
        <v>75</v>
      </c>
      <c r="J7015" s="10" t="s">
        <v>85</v>
      </c>
    </row>
    <row r="7016">
      <c r="A7016" s="10" t="s">
        <v>2007</v>
      </c>
      <c r="B7016" s="19">
        <v>0.061342592592592594</v>
      </c>
      <c r="C7016" s="10" t="s">
        <v>66</v>
      </c>
      <c r="D7016" s="10" t="s">
        <v>89</v>
      </c>
      <c r="E7016" s="13" t="s">
        <v>75</v>
      </c>
      <c r="F7016" s="13" t="s">
        <v>75</v>
      </c>
      <c r="J7016" s="10" t="s">
        <v>160</v>
      </c>
    </row>
    <row r="7017">
      <c r="A7017" s="10" t="s">
        <v>2007</v>
      </c>
      <c r="B7017" s="19">
        <v>0.061342592592592594</v>
      </c>
      <c r="C7017" s="10" t="s">
        <v>66</v>
      </c>
      <c r="D7017" s="10" t="s">
        <v>89</v>
      </c>
      <c r="E7017" s="13">
        <v>16.0</v>
      </c>
      <c r="F7017" s="13">
        <v>7.0</v>
      </c>
      <c r="J7017" s="10" t="s">
        <v>252</v>
      </c>
    </row>
    <row r="7018">
      <c r="A7018" s="10" t="s">
        <v>2007</v>
      </c>
      <c r="B7018" s="19">
        <v>0.06140046296296296</v>
      </c>
      <c r="C7018" s="10" t="s">
        <v>66</v>
      </c>
      <c r="D7018" s="10" t="s">
        <v>91</v>
      </c>
      <c r="E7018" s="13">
        <v>15.0</v>
      </c>
      <c r="F7018" s="16"/>
      <c r="H7018" s="10" t="s">
        <v>2032</v>
      </c>
    </row>
    <row r="7019">
      <c r="A7019" s="10" t="s">
        <v>2007</v>
      </c>
      <c r="B7019" s="19">
        <v>0.06180555555555556</v>
      </c>
      <c r="C7019" s="10" t="s">
        <v>66</v>
      </c>
      <c r="D7019" s="10" t="s">
        <v>166</v>
      </c>
      <c r="E7019" s="13" t="s">
        <v>75</v>
      </c>
      <c r="F7019" s="13" t="s">
        <v>75</v>
      </c>
      <c r="J7019" s="10" t="s">
        <v>85</v>
      </c>
    </row>
    <row r="7020">
      <c r="A7020" s="10" t="s">
        <v>2007</v>
      </c>
      <c r="B7020" s="19">
        <v>0.06180555555555556</v>
      </c>
      <c r="C7020" s="10" t="s">
        <v>66</v>
      </c>
      <c r="D7020" s="10" t="s">
        <v>166</v>
      </c>
      <c r="E7020" s="13">
        <v>19.0</v>
      </c>
      <c r="F7020" s="13">
        <v>16.0</v>
      </c>
      <c r="J7020" s="10" t="s">
        <v>2033</v>
      </c>
    </row>
    <row r="7021">
      <c r="A7021" s="10" t="s">
        <v>2007</v>
      </c>
      <c r="B7021" s="19">
        <v>0.06475694444444445</v>
      </c>
      <c r="C7021" s="10" t="s">
        <v>964</v>
      </c>
      <c r="D7021" s="10" t="s">
        <v>361</v>
      </c>
      <c r="E7021" s="13">
        <v>17.0</v>
      </c>
      <c r="F7021" s="13">
        <v>18.0</v>
      </c>
    </row>
    <row r="7022">
      <c r="A7022" s="10" t="s">
        <v>2007</v>
      </c>
      <c r="B7022" s="19">
        <v>0.06568287037037036</v>
      </c>
      <c r="C7022" s="10" t="s">
        <v>84</v>
      </c>
      <c r="D7022" s="10" t="s">
        <v>79</v>
      </c>
      <c r="E7022" s="13">
        <v>19.0</v>
      </c>
      <c r="F7022" s="13">
        <v>12.0</v>
      </c>
      <c r="J7022" s="10" t="s">
        <v>85</v>
      </c>
    </row>
    <row r="7023">
      <c r="A7023" s="10" t="s">
        <v>2007</v>
      </c>
      <c r="B7023" s="19">
        <v>0.06568287037037036</v>
      </c>
      <c r="C7023" s="10" t="s">
        <v>84</v>
      </c>
      <c r="D7023" s="10" t="s">
        <v>79</v>
      </c>
      <c r="E7023" s="13">
        <v>22.0</v>
      </c>
      <c r="F7023" s="13">
        <v>15.0</v>
      </c>
      <c r="J7023" s="10" t="s">
        <v>86</v>
      </c>
    </row>
    <row r="7024">
      <c r="A7024" s="10" t="s">
        <v>2007</v>
      </c>
      <c r="B7024" s="19">
        <v>0.06591435185185185</v>
      </c>
      <c r="C7024" s="10" t="s">
        <v>84</v>
      </c>
      <c r="D7024" s="10" t="s">
        <v>93</v>
      </c>
      <c r="E7024" s="13">
        <v>22.0</v>
      </c>
      <c r="F7024" s="13">
        <v>12.0</v>
      </c>
      <c r="J7024" s="10" t="s">
        <v>553</v>
      </c>
    </row>
    <row r="7025">
      <c r="A7025" s="10" t="s">
        <v>2007</v>
      </c>
      <c r="B7025" s="19">
        <v>0.06600694444444444</v>
      </c>
      <c r="C7025" s="10" t="s">
        <v>84</v>
      </c>
      <c r="D7025" s="10" t="s">
        <v>91</v>
      </c>
      <c r="E7025" s="13">
        <v>17.0</v>
      </c>
      <c r="F7025" s="16"/>
      <c r="H7025" s="10" t="s">
        <v>2034</v>
      </c>
    </row>
    <row r="7026">
      <c r="A7026" s="10" t="s">
        <v>2007</v>
      </c>
      <c r="B7026" s="19">
        <v>0.0674074074074074</v>
      </c>
      <c r="C7026" s="10" t="s">
        <v>964</v>
      </c>
      <c r="D7026" s="10" t="s">
        <v>93</v>
      </c>
      <c r="E7026" s="13">
        <v>8.0</v>
      </c>
      <c r="F7026" s="13">
        <v>5.0</v>
      </c>
      <c r="J7026" s="10" t="s">
        <v>1650</v>
      </c>
    </row>
    <row r="7027">
      <c r="A7027" s="10" t="s">
        <v>2007</v>
      </c>
      <c r="B7027" s="19">
        <v>0.06822916666666666</v>
      </c>
      <c r="C7027" s="10" t="s">
        <v>82</v>
      </c>
      <c r="D7027" s="10" t="s">
        <v>89</v>
      </c>
      <c r="E7027" s="13">
        <v>15.0</v>
      </c>
      <c r="F7027" s="13">
        <v>6.0</v>
      </c>
      <c r="J7027" s="10" t="s">
        <v>1812</v>
      </c>
    </row>
    <row r="7028">
      <c r="A7028" s="10" t="s">
        <v>2007</v>
      </c>
      <c r="B7028" s="19">
        <v>0.0685763888888889</v>
      </c>
      <c r="C7028" s="10" t="s">
        <v>82</v>
      </c>
      <c r="D7028" s="10" t="s">
        <v>91</v>
      </c>
      <c r="E7028" s="13">
        <v>6.0</v>
      </c>
      <c r="F7028" s="16"/>
      <c r="H7028" s="10" t="s">
        <v>2035</v>
      </c>
    </row>
    <row r="7029">
      <c r="A7029" s="10" t="s">
        <v>2007</v>
      </c>
      <c r="B7029" s="19">
        <v>0.0692013888888889</v>
      </c>
      <c r="C7029" s="10" t="s">
        <v>70</v>
      </c>
      <c r="D7029" s="10" t="s">
        <v>93</v>
      </c>
      <c r="E7029" s="13">
        <v>15.0</v>
      </c>
      <c r="F7029" s="13">
        <v>5.0</v>
      </c>
      <c r="J7029" s="10" t="s">
        <v>99</v>
      </c>
    </row>
    <row r="7030">
      <c r="A7030" s="10" t="s">
        <v>2007</v>
      </c>
      <c r="B7030" s="19">
        <v>0.06935185185185185</v>
      </c>
      <c r="C7030" s="10" t="s">
        <v>70</v>
      </c>
      <c r="D7030" s="10" t="s">
        <v>91</v>
      </c>
      <c r="E7030" s="13">
        <v>18.0</v>
      </c>
      <c r="F7030" s="16"/>
      <c r="H7030" s="10" t="s">
        <v>2036</v>
      </c>
      <c r="J7030" s="10" t="s">
        <v>2037</v>
      </c>
    </row>
    <row r="7031">
      <c r="A7031" s="10" t="s">
        <v>2007</v>
      </c>
      <c r="B7031" s="19">
        <v>0.0694675925925926</v>
      </c>
      <c r="C7031" s="10" t="s">
        <v>70</v>
      </c>
      <c r="D7031" s="10" t="s">
        <v>93</v>
      </c>
      <c r="E7031" s="13">
        <v>19.0</v>
      </c>
      <c r="F7031" s="13">
        <v>9.0</v>
      </c>
      <c r="J7031" s="10" t="s">
        <v>99</v>
      </c>
    </row>
    <row r="7032">
      <c r="A7032" s="10" t="s">
        <v>2007</v>
      </c>
      <c r="B7032" s="19">
        <v>0.06950231481481481</v>
      </c>
      <c r="C7032" s="10" t="s">
        <v>70</v>
      </c>
      <c r="D7032" s="10" t="s">
        <v>91</v>
      </c>
      <c r="E7032" s="13">
        <v>24.0</v>
      </c>
      <c r="F7032" s="16"/>
      <c r="H7032" s="10" t="s">
        <v>2038</v>
      </c>
      <c r="I7032" s="10">
        <v>1.0</v>
      </c>
      <c r="J7032" s="10" t="s">
        <v>2039</v>
      </c>
    </row>
    <row r="7033">
      <c r="A7033" s="10" t="s">
        <v>2007</v>
      </c>
      <c r="B7033" s="19">
        <v>0.07214120370370371</v>
      </c>
      <c r="C7033" s="10" t="s">
        <v>74</v>
      </c>
      <c r="D7033" s="10" t="s">
        <v>209</v>
      </c>
      <c r="E7033" s="13">
        <v>8.0</v>
      </c>
      <c r="F7033" s="13">
        <v>8.0</v>
      </c>
    </row>
    <row r="7034">
      <c r="A7034" s="10" t="s">
        <v>2007</v>
      </c>
      <c r="B7034" s="19">
        <v>0.07322916666666666</v>
      </c>
      <c r="C7034" s="10" t="s">
        <v>84</v>
      </c>
      <c r="D7034" s="10" t="s">
        <v>209</v>
      </c>
      <c r="E7034" s="13">
        <v>19.0</v>
      </c>
      <c r="F7034" s="13">
        <v>16.0</v>
      </c>
      <c r="J7034" s="10" t="s">
        <v>86</v>
      </c>
    </row>
    <row r="7035">
      <c r="A7035" s="10" t="s">
        <v>2007</v>
      </c>
      <c r="B7035" s="19">
        <v>0.07322916666666666</v>
      </c>
      <c r="C7035" s="10" t="s">
        <v>84</v>
      </c>
      <c r="D7035" s="10" t="s">
        <v>209</v>
      </c>
      <c r="E7035" s="13" t="s">
        <v>75</v>
      </c>
      <c r="F7035" s="13" t="s">
        <v>75</v>
      </c>
      <c r="J7035" s="10" t="s">
        <v>85</v>
      </c>
    </row>
    <row r="7036">
      <c r="A7036" s="10" t="s">
        <v>2007</v>
      </c>
      <c r="B7036" s="19">
        <v>0.08043981481481481</v>
      </c>
      <c r="C7036" s="10" t="s">
        <v>66</v>
      </c>
      <c r="D7036" s="10" t="s">
        <v>83</v>
      </c>
      <c r="E7036" s="13" t="s">
        <v>75</v>
      </c>
      <c r="F7036" s="13" t="s">
        <v>75</v>
      </c>
      <c r="J7036" s="10" t="s">
        <v>85</v>
      </c>
    </row>
    <row r="7037">
      <c r="A7037" s="10" t="s">
        <v>2007</v>
      </c>
      <c r="B7037" s="19">
        <v>0.08043981481481481</v>
      </c>
      <c r="C7037" s="10" t="s">
        <v>66</v>
      </c>
      <c r="D7037" s="10" t="s">
        <v>83</v>
      </c>
      <c r="E7037" s="13">
        <v>19.0</v>
      </c>
      <c r="F7037" s="13">
        <v>13.0</v>
      </c>
      <c r="J7037" s="10" t="s">
        <v>86</v>
      </c>
    </row>
    <row r="7038">
      <c r="A7038" s="10" t="s">
        <v>2007</v>
      </c>
      <c r="B7038" s="19">
        <v>0.08537037037037037</v>
      </c>
      <c r="C7038" s="10" t="s">
        <v>74</v>
      </c>
      <c r="D7038" s="10" t="s">
        <v>83</v>
      </c>
      <c r="E7038" s="13">
        <v>21.0</v>
      </c>
      <c r="F7038" s="13">
        <v>10.0</v>
      </c>
    </row>
    <row r="7039">
      <c r="A7039" s="10" t="s">
        <v>2007</v>
      </c>
      <c r="B7039" s="19">
        <v>0.08604166666666667</v>
      </c>
      <c r="C7039" s="10" t="s">
        <v>157</v>
      </c>
      <c r="D7039" s="10" t="s">
        <v>67</v>
      </c>
      <c r="E7039" s="13">
        <v>16.0</v>
      </c>
      <c r="F7039" s="13">
        <v>13.0</v>
      </c>
    </row>
    <row r="7040">
      <c r="A7040" s="10" t="s">
        <v>2007</v>
      </c>
      <c r="B7040" s="19">
        <v>0.10172453703703704</v>
      </c>
      <c r="C7040" s="10" t="s">
        <v>74</v>
      </c>
      <c r="D7040" s="10" t="s">
        <v>87</v>
      </c>
      <c r="E7040" s="13">
        <v>8.0</v>
      </c>
      <c r="F7040" s="13">
        <v>3.0</v>
      </c>
    </row>
    <row r="7041">
      <c r="A7041" s="10" t="s">
        <v>2007</v>
      </c>
      <c r="B7041" s="19">
        <v>0.10174768518518519</v>
      </c>
      <c r="C7041" s="10" t="s">
        <v>964</v>
      </c>
      <c r="D7041" s="10" t="s">
        <v>87</v>
      </c>
      <c r="E7041" s="13">
        <v>11.0</v>
      </c>
      <c r="F7041" s="13">
        <v>11.0</v>
      </c>
    </row>
    <row r="7042">
      <c r="A7042" s="10" t="s">
        <v>2007</v>
      </c>
      <c r="B7042" s="19">
        <v>0.1036574074074074</v>
      </c>
      <c r="C7042" s="10" t="s">
        <v>84</v>
      </c>
      <c r="D7042" s="10" t="s">
        <v>87</v>
      </c>
      <c r="E7042" s="13">
        <v>18.0</v>
      </c>
      <c r="F7042" s="13">
        <v>16.0</v>
      </c>
    </row>
    <row r="7043">
      <c r="A7043" s="10" t="s">
        <v>2007</v>
      </c>
      <c r="B7043" s="19">
        <v>0.10366898148148149</v>
      </c>
      <c r="C7043" s="10" t="s">
        <v>69</v>
      </c>
      <c r="D7043" s="10" t="s">
        <v>87</v>
      </c>
      <c r="E7043" s="13">
        <v>21.0</v>
      </c>
      <c r="F7043" s="13">
        <v>17.0</v>
      </c>
    </row>
    <row r="7044">
      <c r="A7044" s="10" t="s">
        <v>2007</v>
      </c>
      <c r="B7044" s="19">
        <v>0.10383101851851852</v>
      </c>
      <c r="C7044" s="10" t="s">
        <v>70</v>
      </c>
      <c r="D7044" s="10" t="s">
        <v>87</v>
      </c>
      <c r="E7044" s="13" t="s">
        <v>88</v>
      </c>
      <c r="F7044" s="13">
        <v>1.0</v>
      </c>
    </row>
    <row r="7045">
      <c r="A7045" s="10" t="s">
        <v>2007</v>
      </c>
      <c r="B7045" s="19">
        <v>0.10386574074074074</v>
      </c>
      <c r="C7045" s="10" t="s">
        <v>66</v>
      </c>
      <c r="D7045" s="10" t="s">
        <v>87</v>
      </c>
      <c r="E7045" s="13">
        <v>15.0</v>
      </c>
      <c r="F7045" s="13">
        <v>15.0</v>
      </c>
    </row>
    <row r="7046">
      <c r="A7046" s="10" t="s">
        <v>2007</v>
      </c>
      <c r="B7046" s="19">
        <v>0.10398148148148148</v>
      </c>
      <c r="C7046" s="10" t="s">
        <v>82</v>
      </c>
      <c r="D7046" s="10" t="s">
        <v>87</v>
      </c>
      <c r="E7046" s="13">
        <v>16.0</v>
      </c>
      <c r="F7046" s="13">
        <v>15.0</v>
      </c>
    </row>
    <row r="7047">
      <c r="A7047" s="10" t="s">
        <v>2007</v>
      </c>
      <c r="B7047" s="19">
        <v>0.10553240740740741</v>
      </c>
      <c r="C7047" s="10" t="s">
        <v>964</v>
      </c>
      <c r="D7047" s="10" t="s">
        <v>89</v>
      </c>
      <c r="E7047" s="13">
        <v>28.0</v>
      </c>
      <c r="F7047" s="13">
        <v>19.0</v>
      </c>
      <c r="J7047" s="10" t="s">
        <v>2040</v>
      </c>
    </row>
    <row r="7048">
      <c r="A7048" s="10" t="s">
        <v>2007</v>
      </c>
      <c r="B7048" s="19">
        <v>0.10643518518518519</v>
      </c>
      <c r="C7048" s="10" t="s">
        <v>74</v>
      </c>
      <c r="D7048" s="10" t="s">
        <v>91</v>
      </c>
      <c r="E7048" s="13">
        <v>7.0</v>
      </c>
      <c r="F7048" s="16"/>
      <c r="H7048" s="10" t="s">
        <v>2041</v>
      </c>
      <c r="J7048" s="10" t="s">
        <v>2042</v>
      </c>
    </row>
    <row r="7049">
      <c r="A7049" s="10" t="s">
        <v>2007</v>
      </c>
      <c r="B7049" s="19">
        <v>0.10650462962962963</v>
      </c>
      <c r="C7049" s="10" t="s">
        <v>74</v>
      </c>
      <c r="D7049" s="10" t="s">
        <v>93</v>
      </c>
      <c r="E7049" s="13" t="s">
        <v>75</v>
      </c>
      <c r="F7049" s="13" t="s">
        <v>75</v>
      </c>
      <c r="J7049" s="10" t="s">
        <v>160</v>
      </c>
    </row>
    <row r="7050">
      <c r="A7050" s="10" t="s">
        <v>2007</v>
      </c>
      <c r="B7050" s="19">
        <v>0.10650462962962963</v>
      </c>
      <c r="C7050" s="10" t="s">
        <v>74</v>
      </c>
      <c r="D7050" s="10" t="s">
        <v>93</v>
      </c>
      <c r="E7050" s="13">
        <v>18.0</v>
      </c>
      <c r="F7050" s="13">
        <v>13.0</v>
      </c>
      <c r="J7050" s="10" t="s">
        <v>1662</v>
      </c>
    </row>
    <row r="7051">
      <c r="A7051" s="10" t="s">
        <v>2007</v>
      </c>
      <c r="B7051" s="19">
        <v>0.10659722222222222</v>
      </c>
      <c r="C7051" s="10" t="s">
        <v>74</v>
      </c>
      <c r="D7051" s="10" t="s">
        <v>91</v>
      </c>
      <c r="E7051" s="13">
        <v>14.0</v>
      </c>
      <c r="F7051" s="16"/>
      <c r="H7051" s="10" t="s">
        <v>2043</v>
      </c>
    </row>
    <row r="7052">
      <c r="A7052" s="10" t="s">
        <v>2007</v>
      </c>
      <c r="B7052" s="19">
        <v>0.10758101851851852</v>
      </c>
      <c r="C7052" s="10" t="s">
        <v>69</v>
      </c>
      <c r="D7052" s="10" t="s">
        <v>89</v>
      </c>
      <c r="E7052" s="13">
        <v>27.0</v>
      </c>
      <c r="F7052" s="13">
        <v>18.0</v>
      </c>
      <c r="J7052" s="10" t="s">
        <v>2044</v>
      </c>
    </row>
    <row r="7053">
      <c r="A7053" s="10" t="s">
        <v>2007</v>
      </c>
      <c r="B7053" s="19">
        <v>0.10774305555555555</v>
      </c>
      <c r="C7053" s="10" t="s">
        <v>69</v>
      </c>
      <c r="D7053" s="10" t="s">
        <v>91</v>
      </c>
      <c r="E7053" s="13">
        <v>21.0</v>
      </c>
      <c r="F7053" s="16"/>
      <c r="H7053" s="10" t="s">
        <v>2045</v>
      </c>
    </row>
    <row r="7054">
      <c r="A7054" s="10" t="s">
        <v>2007</v>
      </c>
      <c r="B7054" s="19">
        <v>0.10876157407407408</v>
      </c>
      <c r="C7054" s="10" t="s">
        <v>74</v>
      </c>
      <c r="D7054" s="10" t="s">
        <v>166</v>
      </c>
      <c r="E7054" s="13">
        <v>12.0</v>
      </c>
      <c r="F7054" s="13">
        <v>12.0</v>
      </c>
      <c r="J7054" s="10" t="s">
        <v>2028</v>
      </c>
    </row>
    <row r="7055">
      <c r="A7055" s="10" t="s">
        <v>2007</v>
      </c>
      <c r="B7055" s="19">
        <v>0.10878472222222223</v>
      </c>
      <c r="C7055" s="10" t="s">
        <v>964</v>
      </c>
      <c r="D7055" s="10" t="s">
        <v>166</v>
      </c>
      <c r="E7055" s="13">
        <v>13.0</v>
      </c>
      <c r="F7055" s="13">
        <v>4.0</v>
      </c>
      <c r="J7055" s="10" t="s">
        <v>2028</v>
      </c>
    </row>
    <row r="7056">
      <c r="A7056" s="10" t="s">
        <v>2007</v>
      </c>
      <c r="B7056" s="19">
        <v>0.10972222222222222</v>
      </c>
      <c r="C7056" s="10" t="s">
        <v>964</v>
      </c>
      <c r="D7056" s="10" t="s">
        <v>81</v>
      </c>
      <c r="E7056" s="13">
        <v>7.0</v>
      </c>
      <c r="F7056" s="13">
        <v>4.0</v>
      </c>
      <c r="J7056" s="10" t="s">
        <v>85</v>
      </c>
    </row>
    <row r="7057">
      <c r="A7057" s="10" t="s">
        <v>2007</v>
      </c>
      <c r="B7057" s="19">
        <v>0.10972222222222222</v>
      </c>
      <c r="C7057" s="10" t="s">
        <v>964</v>
      </c>
      <c r="D7057" s="10" t="s">
        <v>81</v>
      </c>
      <c r="E7057" s="13">
        <v>20.0</v>
      </c>
      <c r="F7057" s="13">
        <v>17.0</v>
      </c>
      <c r="J7057" s="10" t="s">
        <v>2046</v>
      </c>
    </row>
    <row r="7058">
      <c r="A7058" s="10" t="s">
        <v>2007</v>
      </c>
      <c r="B7058" s="19">
        <v>0.11006944444444444</v>
      </c>
      <c r="C7058" s="10" t="s">
        <v>964</v>
      </c>
      <c r="D7058" s="10" t="s">
        <v>81</v>
      </c>
      <c r="E7058" s="13" t="s">
        <v>75</v>
      </c>
      <c r="F7058" s="13" t="s">
        <v>75</v>
      </c>
      <c r="J7058" s="10" t="s">
        <v>85</v>
      </c>
    </row>
    <row r="7059">
      <c r="A7059" s="10" t="s">
        <v>2007</v>
      </c>
      <c r="B7059" s="19">
        <v>0.11006944444444444</v>
      </c>
      <c r="C7059" s="10" t="s">
        <v>964</v>
      </c>
      <c r="D7059" s="10" t="s">
        <v>81</v>
      </c>
      <c r="E7059" s="13">
        <v>18.0</v>
      </c>
      <c r="F7059" s="13">
        <v>15.0</v>
      </c>
      <c r="J7059" s="10" t="s">
        <v>2046</v>
      </c>
    </row>
    <row r="7060">
      <c r="A7060" s="10" t="s">
        <v>2007</v>
      </c>
      <c r="B7060" s="19">
        <v>0.11143518518518518</v>
      </c>
      <c r="C7060" s="10" t="s">
        <v>82</v>
      </c>
      <c r="D7060" s="10" t="s">
        <v>91</v>
      </c>
      <c r="E7060" s="13">
        <v>15.0</v>
      </c>
      <c r="F7060" s="16"/>
      <c r="H7060" s="10" t="s">
        <v>2047</v>
      </c>
      <c r="J7060" s="10" t="s">
        <v>2048</v>
      </c>
    </row>
    <row r="7061">
      <c r="A7061" s="10" t="s">
        <v>2007</v>
      </c>
      <c r="B7061" s="19">
        <v>0.11181712962962963</v>
      </c>
      <c r="C7061" s="10" t="s">
        <v>66</v>
      </c>
      <c r="D7061" s="10" t="s">
        <v>78</v>
      </c>
      <c r="E7061" s="13" t="s">
        <v>68</v>
      </c>
      <c r="F7061" s="13">
        <v>20.0</v>
      </c>
    </row>
    <row r="7062">
      <c r="A7062" s="10" t="s">
        <v>2007</v>
      </c>
      <c r="B7062" s="19">
        <v>0.11209490740740741</v>
      </c>
      <c r="C7062" s="10" t="s">
        <v>66</v>
      </c>
      <c r="D7062" s="10" t="s">
        <v>89</v>
      </c>
      <c r="E7062" s="13">
        <v>23.0</v>
      </c>
      <c r="F7062" s="13">
        <v>14.0</v>
      </c>
      <c r="J7062" s="10" t="s">
        <v>493</v>
      </c>
    </row>
    <row r="7063">
      <c r="A7063" s="10" t="s">
        <v>2007</v>
      </c>
      <c r="B7063" s="19">
        <v>0.11209490740740741</v>
      </c>
      <c r="C7063" s="10" t="s">
        <v>66</v>
      </c>
      <c r="D7063" s="10" t="s">
        <v>89</v>
      </c>
      <c r="E7063" s="13" t="s">
        <v>88</v>
      </c>
      <c r="F7063" s="13">
        <v>1.0</v>
      </c>
      <c r="J7063" s="10" t="s">
        <v>85</v>
      </c>
    </row>
    <row r="7064">
      <c r="A7064" s="10" t="s">
        <v>2007</v>
      </c>
      <c r="B7064" s="19">
        <v>0.11237268518518519</v>
      </c>
      <c r="C7064" s="10" t="s">
        <v>66</v>
      </c>
      <c r="D7064" s="10" t="s">
        <v>89</v>
      </c>
      <c r="E7064" s="13" t="s">
        <v>75</v>
      </c>
      <c r="F7064" s="13" t="s">
        <v>75</v>
      </c>
      <c r="J7064" s="10" t="s">
        <v>85</v>
      </c>
    </row>
    <row r="7065">
      <c r="A7065" s="10" t="s">
        <v>2007</v>
      </c>
      <c r="B7065" s="19">
        <v>0.11237268518518519</v>
      </c>
      <c r="C7065" s="10" t="s">
        <v>66</v>
      </c>
      <c r="D7065" s="10" t="s">
        <v>89</v>
      </c>
      <c r="E7065" s="13">
        <v>28.0</v>
      </c>
      <c r="F7065" s="13">
        <v>19.0</v>
      </c>
      <c r="J7065" s="10" t="s">
        <v>493</v>
      </c>
    </row>
    <row r="7066">
      <c r="A7066" s="10" t="s">
        <v>2007</v>
      </c>
      <c r="B7066" s="19">
        <v>0.11233796296296296</v>
      </c>
      <c r="C7066" s="10" t="s">
        <v>66</v>
      </c>
      <c r="D7066" s="10" t="s">
        <v>91</v>
      </c>
      <c r="E7066" s="13">
        <v>15.0</v>
      </c>
      <c r="F7066" s="16"/>
      <c r="H7066" s="10" t="s">
        <v>2047</v>
      </c>
    </row>
    <row r="7067">
      <c r="A7067" s="10" t="s">
        <v>2007</v>
      </c>
      <c r="B7067" s="19">
        <v>0.11237268518518519</v>
      </c>
      <c r="C7067" s="10" t="s">
        <v>66</v>
      </c>
      <c r="D7067" s="10" t="s">
        <v>91</v>
      </c>
      <c r="E7067" s="13">
        <v>12.0</v>
      </c>
      <c r="F7067" s="16"/>
      <c r="H7067" s="10" t="s">
        <v>2049</v>
      </c>
    </row>
    <row r="7068">
      <c r="A7068" s="10" t="s">
        <v>2007</v>
      </c>
      <c r="B7068" s="19">
        <v>0.1140625</v>
      </c>
      <c r="C7068" s="10" t="s">
        <v>74</v>
      </c>
      <c r="D7068" s="10" t="s">
        <v>93</v>
      </c>
      <c r="E7068" s="13">
        <v>22.0</v>
      </c>
      <c r="F7068" s="13">
        <v>12.0</v>
      </c>
      <c r="J7068" s="10" t="s">
        <v>1010</v>
      </c>
    </row>
    <row r="7069">
      <c r="A7069" s="10" t="s">
        <v>2007</v>
      </c>
      <c r="B7069" s="19">
        <v>0.11432870370370371</v>
      </c>
      <c r="C7069" s="10" t="s">
        <v>74</v>
      </c>
      <c r="D7069" s="10" t="s">
        <v>91</v>
      </c>
      <c r="E7069" s="13">
        <v>11.0</v>
      </c>
      <c r="F7069" s="16"/>
      <c r="H7069" s="10" t="s">
        <v>2050</v>
      </c>
    </row>
    <row r="7070">
      <c r="A7070" s="10" t="s">
        <v>2007</v>
      </c>
      <c r="B7070" s="19">
        <v>0.11519675925925926</v>
      </c>
      <c r="C7070" s="10" t="s">
        <v>69</v>
      </c>
      <c r="D7070" s="10" t="s">
        <v>89</v>
      </c>
      <c r="E7070" s="13">
        <v>12.0</v>
      </c>
      <c r="F7070" s="13">
        <v>3.0</v>
      </c>
      <c r="J7070" s="10" t="s">
        <v>90</v>
      </c>
    </row>
    <row r="7071">
      <c r="A7071" s="10" t="s">
        <v>2007</v>
      </c>
      <c r="B7071" s="19">
        <v>0.11780092592592592</v>
      </c>
      <c r="C7071" s="10" t="s">
        <v>84</v>
      </c>
      <c r="D7071" s="10" t="s">
        <v>166</v>
      </c>
      <c r="E7071" s="13">
        <v>11.0</v>
      </c>
      <c r="F7071" s="13">
        <v>12.0</v>
      </c>
      <c r="J7071" s="10" t="s">
        <v>2051</v>
      </c>
    </row>
    <row r="7072">
      <c r="A7072" s="10" t="s">
        <v>2007</v>
      </c>
      <c r="B7072" s="19">
        <v>0.11913194444444444</v>
      </c>
      <c r="C7072" s="10" t="s">
        <v>84</v>
      </c>
      <c r="D7072" s="10" t="s">
        <v>166</v>
      </c>
      <c r="E7072" s="13">
        <v>14.0</v>
      </c>
      <c r="F7072" s="13">
        <v>15.0</v>
      </c>
      <c r="J7072" s="10" t="s">
        <v>2052</v>
      </c>
    </row>
    <row r="7073">
      <c r="A7073" s="10" t="s">
        <v>2007</v>
      </c>
      <c r="B7073" s="19">
        <v>0.11958333333333333</v>
      </c>
      <c r="C7073" s="10" t="s">
        <v>82</v>
      </c>
      <c r="D7073" s="10" t="s">
        <v>91</v>
      </c>
      <c r="E7073" s="13">
        <v>15.0</v>
      </c>
      <c r="F7073" s="16"/>
      <c r="H7073" s="10" t="s">
        <v>2047</v>
      </c>
      <c r="J7073" s="10" t="s">
        <v>2048</v>
      </c>
    </row>
    <row r="7074">
      <c r="A7074" s="10" t="s">
        <v>2007</v>
      </c>
      <c r="B7074" s="19">
        <v>0.11967592592592592</v>
      </c>
      <c r="C7074" s="10" t="s">
        <v>82</v>
      </c>
      <c r="D7074" s="10" t="s">
        <v>89</v>
      </c>
      <c r="E7074" s="13">
        <v>20.0</v>
      </c>
      <c r="F7074" s="13">
        <v>11.0</v>
      </c>
      <c r="J7074" s="10" t="s">
        <v>2048</v>
      </c>
    </row>
    <row r="7075">
      <c r="A7075" s="10" t="s">
        <v>2007</v>
      </c>
      <c r="B7075" s="19">
        <v>0.12028935185185186</v>
      </c>
      <c r="C7075" s="10" t="s">
        <v>82</v>
      </c>
      <c r="D7075" s="10" t="s">
        <v>67</v>
      </c>
      <c r="E7075" s="13">
        <v>17.0</v>
      </c>
      <c r="F7075" s="13">
        <v>13.0</v>
      </c>
    </row>
    <row r="7076">
      <c r="A7076" s="10" t="s">
        <v>2007</v>
      </c>
      <c r="B7076" s="19">
        <v>0.120625</v>
      </c>
      <c r="C7076" s="10" t="s">
        <v>82</v>
      </c>
      <c r="D7076" s="10" t="s">
        <v>76</v>
      </c>
      <c r="E7076" s="13">
        <v>5.0</v>
      </c>
      <c r="F7076" s="16"/>
      <c r="J7076" s="10" t="s">
        <v>2053</v>
      </c>
    </row>
    <row r="7077">
      <c r="A7077" s="10" t="s">
        <v>2007</v>
      </c>
      <c r="B7077" s="19">
        <v>0.12089120370370371</v>
      </c>
      <c r="C7077" s="10" t="s">
        <v>82</v>
      </c>
      <c r="D7077" s="10" t="s">
        <v>91</v>
      </c>
      <c r="E7077" s="13">
        <v>25.0</v>
      </c>
      <c r="F7077" s="16"/>
      <c r="H7077" s="10" t="s">
        <v>2054</v>
      </c>
      <c r="I7077" s="10">
        <v>1.0</v>
      </c>
      <c r="J7077" s="10" t="s">
        <v>119</v>
      </c>
    </row>
    <row r="7078">
      <c r="A7078" s="10" t="s">
        <v>2007</v>
      </c>
      <c r="B7078" s="19">
        <v>0.12202546296296296</v>
      </c>
      <c r="C7078" s="10" t="s">
        <v>66</v>
      </c>
      <c r="D7078" s="10" t="s">
        <v>89</v>
      </c>
      <c r="E7078" s="13">
        <v>28.0</v>
      </c>
      <c r="F7078" s="13">
        <v>19.0</v>
      </c>
      <c r="J7078" s="10" t="s">
        <v>171</v>
      </c>
    </row>
    <row r="7079">
      <c r="A7079" s="10" t="s">
        <v>2007</v>
      </c>
      <c r="B7079" s="19">
        <v>0.12207175925925925</v>
      </c>
      <c r="C7079" s="10" t="s">
        <v>66</v>
      </c>
      <c r="D7079" s="10" t="s">
        <v>89</v>
      </c>
      <c r="E7079" s="13">
        <v>15.0</v>
      </c>
      <c r="F7079" s="13">
        <v>6.0</v>
      </c>
      <c r="J7079" s="10" t="s">
        <v>171</v>
      </c>
    </row>
    <row r="7080">
      <c r="A7080" s="10" t="s">
        <v>2007</v>
      </c>
      <c r="B7080" s="19">
        <v>0.12219907407407407</v>
      </c>
      <c r="C7080" s="10" t="s">
        <v>66</v>
      </c>
      <c r="D7080" s="10" t="s">
        <v>91</v>
      </c>
      <c r="E7080" s="13">
        <v>9.0</v>
      </c>
      <c r="F7080" s="16"/>
      <c r="H7080" s="10" t="s">
        <v>2055</v>
      </c>
    </row>
    <row r="7081">
      <c r="A7081" s="10" t="s">
        <v>2007</v>
      </c>
      <c r="B7081" s="19">
        <v>0.12224537037037037</v>
      </c>
      <c r="C7081" s="10" t="s">
        <v>66</v>
      </c>
      <c r="D7081" s="10" t="s">
        <v>91</v>
      </c>
      <c r="E7081" s="13">
        <v>8.0</v>
      </c>
      <c r="F7081" s="16"/>
      <c r="H7081" s="10" t="s">
        <v>2056</v>
      </c>
      <c r="I7081" s="10">
        <v>1.0</v>
      </c>
      <c r="J7081" s="10" t="s">
        <v>119</v>
      </c>
    </row>
    <row r="7082">
      <c r="A7082" s="10" t="s">
        <v>2007</v>
      </c>
      <c r="B7082" s="19">
        <v>0.12311342592592593</v>
      </c>
      <c r="C7082" s="10" t="s">
        <v>70</v>
      </c>
      <c r="D7082" s="10" t="s">
        <v>67</v>
      </c>
      <c r="E7082" s="13">
        <v>7.0</v>
      </c>
      <c r="F7082" s="13">
        <v>4.0</v>
      </c>
    </row>
    <row r="7083">
      <c r="A7083" s="10" t="s">
        <v>2007</v>
      </c>
      <c r="B7083" s="19">
        <v>0.12407407407407407</v>
      </c>
      <c r="C7083" s="10" t="s">
        <v>70</v>
      </c>
      <c r="D7083" s="10" t="s">
        <v>83</v>
      </c>
      <c r="E7083" s="13">
        <v>23.0</v>
      </c>
      <c r="F7083" s="13">
        <v>17.0</v>
      </c>
    </row>
    <row r="7084">
      <c r="A7084" s="10" t="s">
        <v>2007</v>
      </c>
      <c r="B7084" s="19">
        <v>0.12451388888888888</v>
      </c>
      <c r="C7084" s="10" t="s">
        <v>964</v>
      </c>
      <c r="D7084" s="10" t="s">
        <v>120</v>
      </c>
      <c r="E7084" s="13">
        <v>6.0</v>
      </c>
      <c r="F7084" s="16"/>
      <c r="J7084" s="10" t="s">
        <v>2057</v>
      </c>
    </row>
    <row r="7085">
      <c r="A7085" s="10" t="s">
        <v>2007</v>
      </c>
      <c r="B7085" s="19">
        <v>0.1255324074074074</v>
      </c>
      <c r="C7085" s="10" t="s">
        <v>82</v>
      </c>
      <c r="D7085" s="10" t="s">
        <v>131</v>
      </c>
      <c r="E7085" s="13" t="s">
        <v>88</v>
      </c>
      <c r="F7085" s="13">
        <v>1.0</v>
      </c>
    </row>
    <row r="7086">
      <c r="A7086" s="10" t="s">
        <v>2007</v>
      </c>
      <c r="B7086" s="19">
        <v>0.12606481481481482</v>
      </c>
      <c r="C7086" s="10" t="s">
        <v>69</v>
      </c>
      <c r="D7086" s="10" t="s">
        <v>131</v>
      </c>
      <c r="E7086" s="13">
        <v>14.0</v>
      </c>
      <c r="F7086" s="13">
        <v>13.0</v>
      </c>
    </row>
    <row r="7087">
      <c r="A7087" s="10" t="s">
        <v>2007</v>
      </c>
      <c r="B7087" s="19">
        <v>0.12752314814814814</v>
      </c>
      <c r="C7087" s="10" t="s">
        <v>69</v>
      </c>
      <c r="D7087" s="10" t="s">
        <v>71</v>
      </c>
      <c r="E7087" s="13">
        <v>13.0</v>
      </c>
      <c r="F7087" s="13">
        <v>8.0</v>
      </c>
    </row>
    <row r="7088">
      <c r="A7088" s="10" t="s">
        <v>2007</v>
      </c>
      <c r="B7088" s="19">
        <v>0.13825231481481481</v>
      </c>
      <c r="C7088" s="10" t="s">
        <v>70</v>
      </c>
      <c r="D7088" s="10" t="s">
        <v>361</v>
      </c>
      <c r="E7088" s="13">
        <v>9.0</v>
      </c>
      <c r="F7088" s="13">
        <v>7.0</v>
      </c>
    </row>
    <row r="7089">
      <c r="A7089" s="10" t="s">
        <v>2007</v>
      </c>
      <c r="B7089" s="19">
        <v>0.14174768518518518</v>
      </c>
      <c r="C7089" s="10" t="s">
        <v>70</v>
      </c>
      <c r="D7089" s="10" t="s">
        <v>83</v>
      </c>
      <c r="E7089" s="13">
        <v>10.0</v>
      </c>
      <c r="F7089" s="13">
        <v>4.0</v>
      </c>
    </row>
    <row r="7090">
      <c r="A7090" s="10" t="s">
        <v>2007</v>
      </c>
      <c r="B7090" s="19">
        <v>0.1466550925925926</v>
      </c>
      <c r="C7090" s="10" t="s">
        <v>84</v>
      </c>
      <c r="D7090" s="10" t="s">
        <v>166</v>
      </c>
      <c r="E7090" s="13">
        <v>15.0</v>
      </c>
      <c r="F7090" s="13">
        <v>16.0</v>
      </c>
      <c r="J7090" s="10" t="s">
        <v>2058</v>
      </c>
    </row>
    <row r="7091">
      <c r="A7091" s="10" t="s">
        <v>2007</v>
      </c>
      <c r="B7091" s="19">
        <v>0.1605787037037037</v>
      </c>
      <c r="C7091" s="10" t="s">
        <v>84</v>
      </c>
      <c r="D7091" s="10" t="s">
        <v>584</v>
      </c>
      <c r="E7091" s="13">
        <v>22.0</v>
      </c>
      <c r="F7091" s="13">
        <v>15.0</v>
      </c>
      <c r="J7091" s="10" t="s">
        <v>2059</v>
      </c>
    </row>
    <row r="7092">
      <c r="A7092" s="10" t="s">
        <v>2007</v>
      </c>
      <c r="B7092" s="19">
        <v>0.1616087962962963</v>
      </c>
      <c r="C7092" s="10" t="s">
        <v>84</v>
      </c>
      <c r="D7092" s="10" t="s">
        <v>584</v>
      </c>
      <c r="E7092" s="13">
        <v>22.0</v>
      </c>
      <c r="F7092" s="13">
        <v>15.0</v>
      </c>
      <c r="J7092" s="10" t="s">
        <v>85</v>
      </c>
    </row>
    <row r="7093">
      <c r="A7093" s="10" t="s">
        <v>2007</v>
      </c>
      <c r="B7093" s="19">
        <v>0.1616087962962963</v>
      </c>
      <c r="C7093" s="10" t="s">
        <v>84</v>
      </c>
      <c r="D7093" s="10" t="s">
        <v>584</v>
      </c>
      <c r="E7093" s="13">
        <v>22.0</v>
      </c>
      <c r="F7093" s="13">
        <v>15.0</v>
      </c>
      <c r="J7093" s="10" t="s">
        <v>2060</v>
      </c>
    </row>
    <row r="7094">
      <c r="A7094" s="10" t="s">
        <v>2061</v>
      </c>
      <c r="B7094" s="19">
        <v>0.015081018518518518</v>
      </c>
      <c r="C7094" s="10" t="s">
        <v>69</v>
      </c>
      <c r="D7094" s="10" t="s">
        <v>67</v>
      </c>
      <c r="E7094" s="13">
        <v>18.0</v>
      </c>
      <c r="F7094" s="13">
        <v>13.0</v>
      </c>
    </row>
    <row r="7095">
      <c r="A7095" s="10" t="s">
        <v>2061</v>
      </c>
      <c r="B7095" s="19">
        <v>0.016064814814814816</v>
      </c>
      <c r="C7095" s="10" t="s">
        <v>69</v>
      </c>
      <c r="D7095" s="10" t="s">
        <v>67</v>
      </c>
      <c r="E7095" s="13">
        <v>23.0</v>
      </c>
      <c r="F7095" s="13">
        <v>18.0</v>
      </c>
    </row>
    <row r="7096">
      <c r="A7096" s="10" t="s">
        <v>2061</v>
      </c>
      <c r="B7096" s="19">
        <v>0.018020833333333333</v>
      </c>
      <c r="C7096" s="10" t="s">
        <v>964</v>
      </c>
      <c r="D7096" s="10" t="s">
        <v>132</v>
      </c>
      <c r="E7096" s="13">
        <v>12.0</v>
      </c>
      <c r="F7096" s="13">
        <v>13.0</v>
      </c>
    </row>
    <row r="7097">
      <c r="A7097" s="10" t="s">
        <v>2061</v>
      </c>
      <c r="B7097" s="19">
        <v>0.018020833333333333</v>
      </c>
      <c r="C7097" s="10" t="s">
        <v>69</v>
      </c>
      <c r="D7097" s="10" t="s">
        <v>132</v>
      </c>
      <c r="E7097" s="13">
        <v>5.0</v>
      </c>
      <c r="F7097" s="13">
        <v>4.0</v>
      </c>
    </row>
    <row r="7098">
      <c r="A7098" s="10" t="s">
        <v>2061</v>
      </c>
      <c r="B7098" s="19">
        <v>0.018020833333333333</v>
      </c>
      <c r="C7098" s="10" t="s">
        <v>82</v>
      </c>
      <c r="D7098" s="10" t="s">
        <v>132</v>
      </c>
      <c r="E7098" s="13">
        <v>23.0</v>
      </c>
      <c r="F7098" s="13">
        <v>17.0</v>
      </c>
    </row>
    <row r="7099">
      <c r="A7099" s="10" t="s">
        <v>2061</v>
      </c>
      <c r="B7099" s="19">
        <v>0.018020833333333333</v>
      </c>
      <c r="C7099" s="10" t="s">
        <v>66</v>
      </c>
      <c r="D7099" s="10" t="s">
        <v>132</v>
      </c>
      <c r="E7099" s="13">
        <v>16.0</v>
      </c>
      <c r="F7099" s="13">
        <v>14.0</v>
      </c>
    </row>
    <row r="7100">
      <c r="A7100" s="10" t="s">
        <v>2061</v>
      </c>
      <c r="B7100" s="19">
        <v>0.018020833333333333</v>
      </c>
      <c r="C7100" s="10" t="s">
        <v>70</v>
      </c>
      <c r="D7100" s="10" t="s">
        <v>132</v>
      </c>
      <c r="E7100" s="13">
        <v>11.0</v>
      </c>
      <c r="F7100" s="13">
        <v>9.0</v>
      </c>
    </row>
    <row r="7101">
      <c r="A7101" s="10" t="s">
        <v>2061</v>
      </c>
      <c r="B7101" s="19">
        <v>0.021597222222222223</v>
      </c>
      <c r="C7101" s="10" t="s">
        <v>70</v>
      </c>
      <c r="D7101" s="10" t="s">
        <v>132</v>
      </c>
      <c r="E7101" s="13">
        <v>10.0</v>
      </c>
      <c r="F7101" s="13">
        <v>8.0</v>
      </c>
    </row>
    <row r="7102">
      <c r="A7102" s="10" t="s">
        <v>2061</v>
      </c>
      <c r="B7102" s="19">
        <v>0.02982638888888889</v>
      </c>
      <c r="C7102" s="10" t="s">
        <v>70</v>
      </c>
      <c r="D7102" s="10" t="s">
        <v>365</v>
      </c>
      <c r="E7102" s="13">
        <v>20.0</v>
      </c>
      <c r="F7102" s="13">
        <v>14.0</v>
      </c>
    </row>
    <row r="7103">
      <c r="A7103" s="10" t="s">
        <v>2061</v>
      </c>
      <c r="B7103" s="19">
        <v>0.02982638888888889</v>
      </c>
      <c r="C7103" s="10" t="s">
        <v>82</v>
      </c>
      <c r="D7103" s="10" t="s">
        <v>365</v>
      </c>
      <c r="E7103" s="13">
        <v>14.0</v>
      </c>
      <c r="F7103" s="13">
        <v>4.0</v>
      </c>
    </row>
    <row r="7104">
      <c r="A7104" s="10" t="s">
        <v>2061</v>
      </c>
      <c r="B7104" s="19">
        <v>0.03280092592592593</v>
      </c>
      <c r="C7104" s="10" t="s">
        <v>964</v>
      </c>
      <c r="D7104" s="10" t="s">
        <v>126</v>
      </c>
      <c r="E7104" s="13">
        <v>10.0</v>
      </c>
      <c r="F7104" s="13">
        <v>5.0</v>
      </c>
    </row>
    <row r="7105">
      <c r="A7105" s="10" t="s">
        <v>2061</v>
      </c>
      <c r="B7105" s="19">
        <v>0.03280092592592593</v>
      </c>
      <c r="C7105" s="10" t="s">
        <v>82</v>
      </c>
      <c r="D7105" s="10" t="s">
        <v>126</v>
      </c>
      <c r="E7105" s="13">
        <v>23.0</v>
      </c>
      <c r="F7105" s="13">
        <v>19.0</v>
      </c>
    </row>
    <row r="7106">
      <c r="A7106" s="10" t="s">
        <v>2061</v>
      </c>
      <c r="B7106" s="19">
        <v>0.03280092592592593</v>
      </c>
      <c r="C7106" s="10" t="s">
        <v>69</v>
      </c>
      <c r="D7106" s="10" t="s">
        <v>126</v>
      </c>
      <c r="E7106" s="13" t="s">
        <v>75</v>
      </c>
      <c r="F7106" s="13" t="s">
        <v>75</v>
      </c>
    </row>
    <row r="7107">
      <c r="A7107" s="10" t="s">
        <v>2061</v>
      </c>
      <c r="B7107" s="19">
        <v>0.03297453703703704</v>
      </c>
      <c r="C7107" s="10" t="s">
        <v>84</v>
      </c>
      <c r="D7107" s="10" t="s">
        <v>98</v>
      </c>
      <c r="E7107" s="13">
        <v>13.0</v>
      </c>
      <c r="F7107" s="13">
        <v>11.0</v>
      </c>
    </row>
    <row r="7108">
      <c r="A7108" s="10" t="s">
        <v>2061</v>
      </c>
      <c r="B7108" s="19">
        <v>0.06883101851851851</v>
      </c>
      <c r="C7108" s="10" t="s">
        <v>66</v>
      </c>
      <c r="D7108" s="10" t="s">
        <v>67</v>
      </c>
      <c r="E7108" s="13">
        <v>9.0</v>
      </c>
      <c r="F7108" s="13">
        <v>7.0</v>
      </c>
    </row>
    <row r="7109">
      <c r="A7109" s="10" t="s">
        <v>2061</v>
      </c>
      <c r="B7109" s="19">
        <v>0.06826388888888889</v>
      </c>
      <c r="C7109" s="10" t="s">
        <v>82</v>
      </c>
      <c r="D7109" s="10" t="s">
        <v>80</v>
      </c>
      <c r="E7109" s="13">
        <v>27.0</v>
      </c>
      <c r="F7109" s="13">
        <v>17.0</v>
      </c>
      <c r="J7109" s="10" t="s">
        <v>2062</v>
      </c>
    </row>
    <row r="7110">
      <c r="A7110" s="10" t="s">
        <v>2061</v>
      </c>
      <c r="B7110" s="19">
        <v>0.0683912037037037</v>
      </c>
      <c r="C7110" s="10" t="s">
        <v>66</v>
      </c>
      <c r="D7110" s="10" t="s">
        <v>71</v>
      </c>
      <c r="E7110" s="13">
        <v>10.0</v>
      </c>
      <c r="F7110" s="13">
        <v>12.0</v>
      </c>
    </row>
    <row r="7111">
      <c r="A7111" s="10" t="s">
        <v>2061</v>
      </c>
      <c r="B7111" s="19">
        <v>0.0692013888888889</v>
      </c>
      <c r="C7111" s="10" t="s">
        <v>66</v>
      </c>
      <c r="D7111" s="10" t="s">
        <v>125</v>
      </c>
      <c r="E7111" s="13">
        <v>9.0</v>
      </c>
      <c r="F7111" s="13">
        <v>9.0</v>
      </c>
    </row>
    <row r="7112">
      <c r="A7112" s="10" t="s">
        <v>2061</v>
      </c>
      <c r="B7112" s="19">
        <v>0.07186342592592593</v>
      </c>
      <c r="C7112" s="10" t="s">
        <v>66</v>
      </c>
      <c r="D7112" s="10" t="s">
        <v>166</v>
      </c>
      <c r="E7112" s="13">
        <v>21.0</v>
      </c>
      <c r="F7112" s="13">
        <v>18.0</v>
      </c>
    </row>
    <row r="7113">
      <c r="A7113" s="10" t="s">
        <v>2061</v>
      </c>
      <c r="B7113" s="19">
        <v>0.10109953703703704</v>
      </c>
      <c r="C7113" s="10" t="s">
        <v>70</v>
      </c>
      <c r="D7113" s="10" t="s">
        <v>67</v>
      </c>
      <c r="E7113" s="13">
        <v>6.0</v>
      </c>
      <c r="F7113" s="13">
        <v>3.0</v>
      </c>
    </row>
    <row r="7114">
      <c r="A7114" s="10" t="s">
        <v>2061</v>
      </c>
      <c r="B7114" s="19">
        <v>0.10572916666666667</v>
      </c>
      <c r="C7114" s="10" t="s">
        <v>70</v>
      </c>
      <c r="D7114" s="10" t="s">
        <v>67</v>
      </c>
      <c r="E7114" s="13">
        <v>19.0</v>
      </c>
      <c r="F7114" s="13">
        <v>16.0</v>
      </c>
    </row>
    <row r="7115">
      <c r="A7115" s="10" t="s">
        <v>2061</v>
      </c>
      <c r="B7115" s="19">
        <v>0.10665509259259259</v>
      </c>
      <c r="C7115" s="10" t="s">
        <v>74</v>
      </c>
      <c r="D7115" s="10" t="s">
        <v>127</v>
      </c>
      <c r="E7115" s="13">
        <v>5.0</v>
      </c>
      <c r="F7115" s="13">
        <v>4.0</v>
      </c>
    </row>
    <row r="7116">
      <c r="A7116" s="10" t="s">
        <v>2061</v>
      </c>
      <c r="B7116" s="19">
        <v>0.1078587962962963</v>
      </c>
      <c r="C7116" s="10" t="s">
        <v>70</v>
      </c>
      <c r="D7116" s="10" t="s">
        <v>127</v>
      </c>
      <c r="E7116" s="13">
        <v>7.0</v>
      </c>
      <c r="F7116" s="13">
        <v>6.0</v>
      </c>
    </row>
    <row r="7117">
      <c r="A7117" s="10" t="s">
        <v>2061</v>
      </c>
      <c r="B7117" s="19">
        <v>0.1078587962962963</v>
      </c>
      <c r="C7117" s="10" t="s">
        <v>70</v>
      </c>
      <c r="D7117" s="10" t="s">
        <v>127</v>
      </c>
      <c r="E7117" s="13">
        <v>7.0</v>
      </c>
      <c r="F7117" s="13">
        <v>1.0</v>
      </c>
    </row>
    <row r="7118">
      <c r="A7118" s="10" t="s">
        <v>2061</v>
      </c>
      <c r="B7118" s="19">
        <v>0.11167824074074074</v>
      </c>
      <c r="C7118" s="10" t="s">
        <v>964</v>
      </c>
      <c r="D7118" s="10" t="s">
        <v>127</v>
      </c>
      <c r="E7118" s="13">
        <v>8.0</v>
      </c>
      <c r="F7118" s="13">
        <v>5.0</v>
      </c>
    </row>
    <row r="7119">
      <c r="A7119" s="10" t="s">
        <v>2061</v>
      </c>
      <c r="B7119" s="19">
        <v>0.11255787037037036</v>
      </c>
      <c r="C7119" s="10" t="s">
        <v>66</v>
      </c>
      <c r="D7119" s="10" t="s">
        <v>127</v>
      </c>
      <c r="E7119" s="13">
        <v>12.0</v>
      </c>
      <c r="F7119" s="13">
        <v>7.0</v>
      </c>
    </row>
    <row r="7120">
      <c r="A7120" s="10" t="s">
        <v>2061</v>
      </c>
      <c r="B7120" s="19">
        <v>0.12047453703703703</v>
      </c>
      <c r="C7120" s="10" t="s">
        <v>66</v>
      </c>
      <c r="D7120" s="10" t="s">
        <v>80</v>
      </c>
      <c r="E7120" s="13" t="s">
        <v>88</v>
      </c>
      <c r="F7120" s="13">
        <v>1.0</v>
      </c>
    </row>
    <row r="7121">
      <c r="A7121" s="10" t="s">
        <v>2061</v>
      </c>
      <c r="B7121" s="19">
        <v>0.1229050925925926</v>
      </c>
      <c r="C7121" s="10" t="s">
        <v>66</v>
      </c>
      <c r="D7121" s="10" t="s">
        <v>67</v>
      </c>
      <c r="E7121" s="13">
        <v>20.0</v>
      </c>
      <c r="F7121" s="13">
        <v>18.0</v>
      </c>
    </row>
    <row r="7122">
      <c r="A7122" s="10" t="s">
        <v>2061</v>
      </c>
      <c r="B7122" s="19">
        <v>0.12328703703703704</v>
      </c>
      <c r="C7122" s="10" t="s">
        <v>66</v>
      </c>
      <c r="D7122" s="10" t="s">
        <v>132</v>
      </c>
      <c r="E7122" s="13">
        <v>12.0</v>
      </c>
      <c r="F7122" s="13">
        <v>10.0</v>
      </c>
    </row>
    <row r="7123">
      <c r="A7123" s="10" t="s">
        <v>2061</v>
      </c>
      <c r="B7123" s="19">
        <v>0.13887731481481483</v>
      </c>
      <c r="C7123" s="10" t="s">
        <v>69</v>
      </c>
      <c r="D7123" s="10" t="s">
        <v>67</v>
      </c>
      <c r="E7123" s="13">
        <v>18.0</v>
      </c>
      <c r="F7123" s="13">
        <v>13.0</v>
      </c>
    </row>
    <row r="7124">
      <c r="A7124" s="10" t="s">
        <v>2061</v>
      </c>
      <c r="B7124" s="19">
        <v>0.14072916666666666</v>
      </c>
      <c r="C7124" s="10" t="s">
        <v>69</v>
      </c>
      <c r="D7124" s="10" t="s">
        <v>127</v>
      </c>
      <c r="E7124" s="13">
        <v>24.0</v>
      </c>
      <c r="F7124" s="13">
        <v>19.0</v>
      </c>
    </row>
    <row r="7125">
      <c r="A7125" s="10" t="s">
        <v>2063</v>
      </c>
      <c r="B7125" s="19">
        <v>0.009340277777777777</v>
      </c>
      <c r="C7125" s="10" t="s">
        <v>69</v>
      </c>
      <c r="D7125" s="10" t="s">
        <v>166</v>
      </c>
      <c r="E7125" s="13" t="s">
        <v>75</v>
      </c>
      <c r="F7125" s="13" t="s">
        <v>75</v>
      </c>
    </row>
    <row r="7126">
      <c r="A7126" s="10" t="s">
        <v>2063</v>
      </c>
      <c r="B7126" s="19">
        <v>0.009340277777777777</v>
      </c>
      <c r="C7126" s="10" t="s">
        <v>964</v>
      </c>
      <c r="D7126" s="10" t="s">
        <v>166</v>
      </c>
      <c r="E7126" s="13" t="s">
        <v>75</v>
      </c>
      <c r="F7126" s="13" t="s">
        <v>75</v>
      </c>
    </row>
    <row r="7127">
      <c r="A7127" s="10" t="s">
        <v>2063</v>
      </c>
      <c r="B7127" s="19">
        <v>0.014548611111111111</v>
      </c>
      <c r="C7127" s="10" t="s">
        <v>69</v>
      </c>
      <c r="D7127" s="10" t="s">
        <v>83</v>
      </c>
      <c r="E7127" s="13">
        <v>20.0</v>
      </c>
      <c r="F7127" s="13">
        <v>19.0</v>
      </c>
    </row>
    <row r="7128">
      <c r="A7128" s="10" t="s">
        <v>2063</v>
      </c>
      <c r="B7128" s="19">
        <v>0.015393518518518518</v>
      </c>
      <c r="C7128" s="10" t="s">
        <v>70</v>
      </c>
      <c r="D7128" s="10" t="s">
        <v>83</v>
      </c>
      <c r="E7128" s="13" t="s">
        <v>88</v>
      </c>
      <c r="F7128" s="13">
        <v>1.0</v>
      </c>
    </row>
    <row r="7129">
      <c r="A7129" s="10" t="s">
        <v>2063</v>
      </c>
      <c r="B7129" s="19">
        <v>0.015671296296296298</v>
      </c>
      <c r="C7129" s="10" t="s">
        <v>69</v>
      </c>
      <c r="D7129" s="10" t="s">
        <v>83</v>
      </c>
      <c r="E7129" s="13">
        <v>11.0</v>
      </c>
      <c r="F7129" s="13">
        <v>10.0</v>
      </c>
    </row>
    <row r="7130">
      <c r="A7130" s="10" t="s">
        <v>2063</v>
      </c>
      <c r="B7130" s="19">
        <v>0.016168981481481482</v>
      </c>
      <c r="C7130" s="10" t="s">
        <v>964</v>
      </c>
      <c r="D7130" s="10" t="s">
        <v>320</v>
      </c>
      <c r="E7130" s="13">
        <v>18.0</v>
      </c>
      <c r="F7130" s="13">
        <v>13.0</v>
      </c>
    </row>
    <row r="7131">
      <c r="A7131" s="10" t="s">
        <v>2063</v>
      </c>
      <c r="B7131" s="19">
        <v>0.021099537037037038</v>
      </c>
      <c r="C7131" s="10" t="s">
        <v>964</v>
      </c>
      <c r="D7131" s="10" t="s">
        <v>67</v>
      </c>
      <c r="E7131" s="13">
        <v>15.0</v>
      </c>
      <c r="F7131" s="13">
        <v>6.0</v>
      </c>
    </row>
    <row r="7132">
      <c r="A7132" s="10" t="s">
        <v>2063</v>
      </c>
      <c r="B7132" s="19">
        <v>0.02201388888888889</v>
      </c>
      <c r="C7132" s="10" t="s">
        <v>66</v>
      </c>
      <c r="D7132" s="10" t="s">
        <v>130</v>
      </c>
      <c r="E7132" s="13">
        <v>11.0</v>
      </c>
      <c r="F7132" s="13">
        <v>9.0</v>
      </c>
    </row>
    <row r="7133">
      <c r="A7133" s="10" t="s">
        <v>2063</v>
      </c>
      <c r="B7133" s="19">
        <v>0.028622685185185185</v>
      </c>
      <c r="C7133" s="10" t="s">
        <v>69</v>
      </c>
      <c r="D7133" s="10" t="s">
        <v>98</v>
      </c>
      <c r="E7133" s="13" t="s">
        <v>75</v>
      </c>
      <c r="F7133" s="13" t="s">
        <v>75</v>
      </c>
      <c r="J7133" s="10" t="s">
        <v>85</v>
      </c>
    </row>
    <row r="7134">
      <c r="A7134" s="10" t="s">
        <v>2063</v>
      </c>
      <c r="B7134" s="19">
        <v>0.028622685185185185</v>
      </c>
      <c r="C7134" s="10" t="s">
        <v>69</v>
      </c>
      <c r="D7134" s="10" t="s">
        <v>98</v>
      </c>
      <c r="E7134" s="13">
        <v>13.0</v>
      </c>
      <c r="F7134" s="13">
        <v>12.0</v>
      </c>
      <c r="J7134" s="10" t="s">
        <v>86</v>
      </c>
    </row>
    <row r="7135">
      <c r="A7135" s="10" t="s">
        <v>2063</v>
      </c>
      <c r="B7135" s="19">
        <v>0.03530092592592592</v>
      </c>
      <c r="C7135" s="10" t="s">
        <v>964</v>
      </c>
      <c r="D7135" s="10" t="s">
        <v>320</v>
      </c>
      <c r="E7135" s="13">
        <v>19.0</v>
      </c>
      <c r="F7135" s="13">
        <v>14.0</v>
      </c>
    </row>
    <row r="7136">
      <c r="A7136" s="10" t="s">
        <v>2063</v>
      </c>
      <c r="B7136" s="19">
        <v>0.03530092592592592</v>
      </c>
      <c r="C7136" s="10" t="s">
        <v>69</v>
      </c>
      <c r="D7136" s="10" t="s">
        <v>320</v>
      </c>
      <c r="E7136" s="13">
        <v>12.0</v>
      </c>
      <c r="F7136" s="13">
        <v>7.0</v>
      </c>
    </row>
    <row r="7137">
      <c r="A7137" s="10" t="s">
        <v>2063</v>
      </c>
      <c r="B7137" s="19">
        <v>0.038344907407407404</v>
      </c>
      <c r="C7137" s="10" t="s">
        <v>66</v>
      </c>
      <c r="D7137" s="10" t="s">
        <v>67</v>
      </c>
      <c r="E7137" s="13">
        <v>7.0</v>
      </c>
      <c r="F7137" s="13">
        <v>5.0</v>
      </c>
    </row>
    <row r="7138">
      <c r="A7138" s="10" t="s">
        <v>2063</v>
      </c>
      <c r="B7138" s="19">
        <v>0.04231481481481481</v>
      </c>
      <c r="C7138" s="10" t="s">
        <v>69</v>
      </c>
      <c r="D7138" s="10" t="s">
        <v>365</v>
      </c>
      <c r="E7138" s="13" t="s">
        <v>88</v>
      </c>
      <c r="F7138" s="13">
        <v>1.0</v>
      </c>
    </row>
    <row r="7139">
      <c r="A7139" s="10" t="s">
        <v>2063</v>
      </c>
      <c r="B7139" s="19">
        <v>0.043055555555555555</v>
      </c>
      <c r="C7139" s="10" t="s">
        <v>66</v>
      </c>
      <c r="D7139" s="10" t="s">
        <v>365</v>
      </c>
      <c r="E7139" s="13" t="s">
        <v>68</v>
      </c>
      <c r="F7139" s="13">
        <v>20.0</v>
      </c>
    </row>
    <row r="7140">
      <c r="A7140" s="10" t="s">
        <v>2063</v>
      </c>
      <c r="B7140" s="19">
        <v>0.060891203703703704</v>
      </c>
      <c r="C7140" s="10" t="s">
        <v>74</v>
      </c>
      <c r="D7140" s="10" t="s">
        <v>131</v>
      </c>
      <c r="E7140" s="13" t="s">
        <v>75</v>
      </c>
      <c r="F7140" s="13" t="s">
        <v>75</v>
      </c>
      <c r="J7140" s="10" t="s">
        <v>85</v>
      </c>
    </row>
    <row r="7141">
      <c r="A7141" s="10" t="s">
        <v>2063</v>
      </c>
      <c r="B7141" s="19">
        <v>0.060891203703703704</v>
      </c>
      <c r="C7141" s="10" t="s">
        <v>74</v>
      </c>
      <c r="D7141" s="10" t="s">
        <v>131</v>
      </c>
      <c r="E7141" s="13">
        <v>24.0</v>
      </c>
      <c r="F7141" s="13">
        <v>15.0</v>
      </c>
      <c r="J7141" s="10" t="s">
        <v>2064</v>
      </c>
    </row>
    <row r="7142">
      <c r="A7142" s="10" t="s">
        <v>2063</v>
      </c>
      <c r="B7142" s="19">
        <v>0.06099537037037037</v>
      </c>
      <c r="C7142" s="10" t="s">
        <v>74</v>
      </c>
      <c r="D7142" s="10" t="s">
        <v>131</v>
      </c>
      <c r="E7142" s="13" t="s">
        <v>75</v>
      </c>
      <c r="F7142" s="13" t="s">
        <v>75</v>
      </c>
      <c r="J7142" s="10" t="s">
        <v>85</v>
      </c>
    </row>
    <row r="7143">
      <c r="A7143" s="10" t="s">
        <v>2063</v>
      </c>
      <c r="B7143" s="19">
        <v>0.06099537037037037</v>
      </c>
      <c r="C7143" s="10" t="s">
        <v>74</v>
      </c>
      <c r="D7143" s="10" t="s">
        <v>131</v>
      </c>
      <c r="E7143" s="13">
        <v>22.0</v>
      </c>
      <c r="F7143" s="13">
        <v>13.0</v>
      </c>
      <c r="J7143" s="10" t="s">
        <v>2064</v>
      </c>
    </row>
    <row r="7144">
      <c r="A7144" s="10" t="s">
        <v>2063</v>
      </c>
      <c r="B7144" s="19">
        <v>0.061030092592592594</v>
      </c>
      <c r="C7144" s="10" t="s">
        <v>74</v>
      </c>
      <c r="D7144" s="10" t="s">
        <v>131</v>
      </c>
      <c r="E7144" s="13" t="s">
        <v>75</v>
      </c>
      <c r="F7144" s="13" t="s">
        <v>75</v>
      </c>
      <c r="J7144" s="10" t="s">
        <v>85</v>
      </c>
    </row>
    <row r="7145">
      <c r="A7145" s="10" t="s">
        <v>2063</v>
      </c>
      <c r="B7145" s="19">
        <v>0.061030092592592594</v>
      </c>
      <c r="C7145" s="10" t="s">
        <v>74</v>
      </c>
      <c r="D7145" s="10" t="s">
        <v>131</v>
      </c>
      <c r="E7145" s="13">
        <v>19.0</v>
      </c>
      <c r="F7145" s="13">
        <v>10.0</v>
      </c>
      <c r="J7145" s="10" t="s">
        <v>2064</v>
      </c>
    </row>
    <row r="7146">
      <c r="A7146" s="10" t="s">
        <v>2063</v>
      </c>
      <c r="B7146" s="19">
        <v>0.061863425925925926</v>
      </c>
      <c r="C7146" s="10" t="s">
        <v>74</v>
      </c>
      <c r="D7146" s="10" t="s">
        <v>131</v>
      </c>
      <c r="E7146" s="13" t="s">
        <v>75</v>
      </c>
      <c r="F7146" s="13" t="s">
        <v>75</v>
      </c>
      <c r="J7146" s="10" t="s">
        <v>85</v>
      </c>
    </row>
    <row r="7147">
      <c r="A7147" s="10" t="s">
        <v>2063</v>
      </c>
      <c r="B7147" s="19">
        <v>0.061863425925925926</v>
      </c>
      <c r="C7147" s="10" t="s">
        <v>74</v>
      </c>
      <c r="D7147" s="10" t="s">
        <v>131</v>
      </c>
      <c r="E7147" s="13">
        <v>23.0</v>
      </c>
      <c r="F7147" s="13">
        <v>14.0</v>
      </c>
      <c r="J7147" s="10" t="s">
        <v>2064</v>
      </c>
    </row>
    <row r="7148">
      <c r="A7148" s="10" t="s">
        <v>2063</v>
      </c>
      <c r="B7148" s="19">
        <v>0.06204861111111111</v>
      </c>
      <c r="C7148" s="10" t="s">
        <v>74</v>
      </c>
      <c r="D7148" s="10" t="s">
        <v>131</v>
      </c>
      <c r="E7148" s="13" t="s">
        <v>75</v>
      </c>
      <c r="F7148" s="13" t="s">
        <v>75</v>
      </c>
      <c r="J7148" s="10" t="s">
        <v>85</v>
      </c>
    </row>
    <row r="7149">
      <c r="A7149" s="10" t="s">
        <v>2063</v>
      </c>
      <c r="B7149" s="19">
        <v>0.06204861111111111</v>
      </c>
      <c r="C7149" s="10" t="s">
        <v>74</v>
      </c>
      <c r="D7149" s="10" t="s">
        <v>131</v>
      </c>
      <c r="E7149" s="13">
        <v>25.0</v>
      </c>
      <c r="F7149" s="13">
        <v>16.0</v>
      </c>
      <c r="J7149" s="10" t="s">
        <v>2064</v>
      </c>
    </row>
    <row r="7150">
      <c r="A7150" s="10" t="s">
        <v>2063</v>
      </c>
      <c r="B7150" s="19">
        <v>0.06408564814814814</v>
      </c>
      <c r="C7150" s="10" t="s">
        <v>74</v>
      </c>
      <c r="D7150" s="10" t="s">
        <v>131</v>
      </c>
      <c r="E7150" s="13" t="s">
        <v>75</v>
      </c>
      <c r="F7150" s="13" t="s">
        <v>75</v>
      </c>
      <c r="J7150" s="10" t="s">
        <v>85</v>
      </c>
    </row>
    <row r="7151">
      <c r="A7151" s="10" t="s">
        <v>2063</v>
      </c>
      <c r="B7151" s="19">
        <v>0.06408564814814814</v>
      </c>
      <c r="C7151" s="10" t="s">
        <v>74</v>
      </c>
      <c r="D7151" s="10" t="s">
        <v>131</v>
      </c>
      <c r="E7151" s="13">
        <v>22.0</v>
      </c>
      <c r="F7151" s="13">
        <v>13.0</v>
      </c>
      <c r="J7151" s="10" t="s">
        <v>2064</v>
      </c>
    </row>
    <row r="7152">
      <c r="A7152" s="10" t="s">
        <v>2063</v>
      </c>
      <c r="B7152" s="19">
        <v>0.0647337962962963</v>
      </c>
      <c r="C7152" s="10" t="s">
        <v>84</v>
      </c>
      <c r="D7152" s="10" t="s">
        <v>83</v>
      </c>
      <c r="E7152" s="13">
        <v>10.0</v>
      </c>
      <c r="F7152" s="16"/>
    </row>
    <row r="7153">
      <c r="A7153" s="10" t="s">
        <v>2063</v>
      </c>
      <c r="B7153" s="19">
        <v>0.07325231481481481</v>
      </c>
      <c r="C7153" s="10" t="s">
        <v>82</v>
      </c>
      <c r="D7153" s="10" t="s">
        <v>127</v>
      </c>
      <c r="E7153" s="13" t="s">
        <v>88</v>
      </c>
      <c r="F7153" s="13">
        <v>1.0</v>
      </c>
    </row>
    <row r="7154">
      <c r="A7154" s="10" t="s">
        <v>2063</v>
      </c>
      <c r="B7154" s="19">
        <v>0.07457175925925925</v>
      </c>
      <c r="C7154" s="10" t="s">
        <v>66</v>
      </c>
      <c r="D7154" s="10" t="s">
        <v>71</v>
      </c>
      <c r="E7154" s="13">
        <v>11.0</v>
      </c>
      <c r="F7154" s="13">
        <v>13.0</v>
      </c>
    </row>
    <row r="7155">
      <c r="A7155" s="10" t="s">
        <v>2063</v>
      </c>
      <c r="B7155" s="19">
        <v>0.07684027777777777</v>
      </c>
      <c r="C7155" s="10" t="s">
        <v>82</v>
      </c>
      <c r="D7155" s="10" t="s">
        <v>127</v>
      </c>
      <c r="E7155" s="13">
        <v>12.0</v>
      </c>
      <c r="F7155" s="13">
        <v>8.0</v>
      </c>
    </row>
    <row r="7156">
      <c r="A7156" s="10" t="s">
        <v>2063</v>
      </c>
      <c r="B7156" s="19">
        <v>0.08828703703703704</v>
      </c>
      <c r="C7156" s="10" t="s">
        <v>66</v>
      </c>
      <c r="D7156" s="10" t="s">
        <v>67</v>
      </c>
      <c r="E7156" s="13">
        <v>8.0</v>
      </c>
      <c r="F7156" s="13">
        <v>6.0</v>
      </c>
    </row>
    <row r="7157">
      <c r="A7157" s="10" t="s">
        <v>2063</v>
      </c>
      <c r="B7157" s="19">
        <v>0.10769675925925926</v>
      </c>
      <c r="C7157" s="10" t="s">
        <v>69</v>
      </c>
      <c r="D7157" s="10" t="s">
        <v>130</v>
      </c>
      <c r="E7157" s="13">
        <v>3.0</v>
      </c>
      <c r="F7157" s="13">
        <v>2.0</v>
      </c>
    </row>
    <row r="7158">
      <c r="A7158" s="10" t="s">
        <v>2063</v>
      </c>
      <c r="B7158" s="19">
        <v>0.10818287037037037</v>
      </c>
      <c r="C7158" s="10" t="s">
        <v>69</v>
      </c>
      <c r="D7158" s="10" t="s">
        <v>126</v>
      </c>
      <c r="E7158" s="13" t="s">
        <v>88</v>
      </c>
      <c r="F7158" s="13">
        <v>1.0</v>
      </c>
    </row>
    <row r="7159">
      <c r="A7159" s="10" t="s">
        <v>2063</v>
      </c>
      <c r="B7159" s="19">
        <v>0.12578703703703703</v>
      </c>
      <c r="C7159" s="10" t="s">
        <v>70</v>
      </c>
      <c r="D7159" s="10" t="s">
        <v>125</v>
      </c>
      <c r="E7159" s="13">
        <v>22.0</v>
      </c>
      <c r="F7159" s="13">
        <v>17.0</v>
      </c>
    </row>
    <row r="7160">
      <c r="A7160" s="10" t="s">
        <v>2063</v>
      </c>
      <c r="B7160" s="19">
        <v>0.12587962962962962</v>
      </c>
      <c r="C7160" s="10" t="s">
        <v>70</v>
      </c>
      <c r="D7160" s="10" t="s">
        <v>67</v>
      </c>
      <c r="E7160" s="13">
        <v>11.0</v>
      </c>
      <c r="F7160" s="13">
        <v>8.0</v>
      </c>
    </row>
    <row r="7161">
      <c r="A7161" s="10" t="s">
        <v>2063</v>
      </c>
      <c r="B7161" s="19">
        <v>0.12689814814814815</v>
      </c>
      <c r="C7161" s="10" t="s">
        <v>74</v>
      </c>
      <c r="D7161" s="10" t="s">
        <v>125</v>
      </c>
      <c r="E7161" s="13" t="s">
        <v>75</v>
      </c>
      <c r="F7161" s="13" t="s">
        <v>75</v>
      </c>
      <c r="J7161" s="10" t="s">
        <v>85</v>
      </c>
    </row>
    <row r="7162">
      <c r="A7162" s="10" t="s">
        <v>2063</v>
      </c>
      <c r="B7162" s="19">
        <v>0.12689814814814815</v>
      </c>
      <c r="C7162" s="10" t="s">
        <v>74</v>
      </c>
      <c r="D7162" s="10" t="s">
        <v>125</v>
      </c>
      <c r="E7162" s="13">
        <v>28.0</v>
      </c>
      <c r="F7162" s="13">
        <v>15.0</v>
      </c>
    </row>
    <row r="7163">
      <c r="A7163" s="10" t="s">
        <v>2063</v>
      </c>
      <c r="B7163" s="19">
        <v>0.12880787037037036</v>
      </c>
      <c r="C7163" s="10" t="s">
        <v>74</v>
      </c>
      <c r="D7163" s="10" t="s">
        <v>217</v>
      </c>
      <c r="E7163" s="13" t="s">
        <v>88</v>
      </c>
      <c r="F7163" s="13">
        <v>1.0</v>
      </c>
    </row>
    <row r="7164">
      <c r="A7164" s="10" t="s">
        <v>2063</v>
      </c>
      <c r="B7164" s="19">
        <v>0.1292361111111111</v>
      </c>
      <c r="C7164" s="10" t="s">
        <v>66</v>
      </c>
      <c r="D7164" s="10" t="s">
        <v>127</v>
      </c>
      <c r="E7164" s="13">
        <v>22.0</v>
      </c>
      <c r="F7164" s="13">
        <v>17.0</v>
      </c>
    </row>
    <row r="7165">
      <c r="A7165" s="10" t="s">
        <v>2063</v>
      </c>
      <c r="B7165" s="19">
        <v>0.12986111111111112</v>
      </c>
      <c r="C7165" s="10" t="s">
        <v>74</v>
      </c>
      <c r="D7165" s="10" t="s">
        <v>217</v>
      </c>
      <c r="E7165" s="13">
        <v>18.0</v>
      </c>
      <c r="F7165" s="13">
        <v>9.0</v>
      </c>
    </row>
    <row r="7166">
      <c r="A7166" s="10" t="s">
        <v>2063</v>
      </c>
      <c r="B7166" s="19">
        <v>0.13148148148148148</v>
      </c>
      <c r="C7166" s="10" t="s">
        <v>157</v>
      </c>
      <c r="D7166" s="10" t="s">
        <v>67</v>
      </c>
      <c r="E7166" s="13">
        <v>22.0</v>
      </c>
      <c r="F7166" s="13">
        <v>19.0</v>
      </c>
    </row>
    <row r="7167">
      <c r="A7167" s="10" t="s">
        <v>2063</v>
      </c>
      <c r="B7167" s="19">
        <v>0.13199074074074074</v>
      </c>
      <c r="C7167" s="10" t="s">
        <v>157</v>
      </c>
      <c r="D7167" s="10" t="s">
        <v>67</v>
      </c>
      <c r="E7167" s="13" t="s">
        <v>75</v>
      </c>
      <c r="F7167" s="13" t="s">
        <v>75</v>
      </c>
      <c r="J7167" s="10" t="s">
        <v>160</v>
      </c>
    </row>
    <row r="7168">
      <c r="A7168" s="10" t="s">
        <v>2063</v>
      </c>
      <c r="B7168" s="19">
        <v>0.13199074074074074</v>
      </c>
      <c r="C7168" s="10" t="s">
        <v>157</v>
      </c>
      <c r="D7168" s="10" t="s">
        <v>67</v>
      </c>
      <c r="E7168" s="13">
        <v>7.0</v>
      </c>
      <c r="F7168" s="13">
        <v>4.0</v>
      </c>
    </row>
    <row r="7169">
      <c r="A7169" s="10" t="s">
        <v>2063</v>
      </c>
      <c r="B7169" s="19">
        <v>0.13247685185185185</v>
      </c>
      <c r="C7169" s="10" t="s">
        <v>74</v>
      </c>
      <c r="D7169" s="10" t="s">
        <v>129</v>
      </c>
      <c r="E7169" s="13">
        <v>22.0</v>
      </c>
      <c r="F7169" s="13">
        <v>17.0</v>
      </c>
      <c r="J7169" s="10" t="s">
        <v>160</v>
      </c>
    </row>
    <row r="7170">
      <c r="A7170" s="10" t="s">
        <v>2063</v>
      </c>
      <c r="B7170" s="19">
        <v>0.13247685185185185</v>
      </c>
      <c r="C7170" s="10" t="s">
        <v>74</v>
      </c>
      <c r="D7170" s="10" t="s">
        <v>129</v>
      </c>
      <c r="E7170" s="13">
        <v>21.0</v>
      </c>
      <c r="F7170" s="13">
        <v>16.0</v>
      </c>
    </row>
    <row r="7171">
      <c r="A7171" s="10" t="s">
        <v>2063</v>
      </c>
      <c r="B7171" s="19">
        <v>0.13355324074074074</v>
      </c>
      <c r="C7171" s="10" t="s">
        <v>70</v>
      </c>
      <c r="D7171" s="10" t="s">
        <v>83</v>
      </c>
      <c r="E7171" s="13">
        <v>11.0</v>
      </c>
      <c r="F7171" s="13">
        <v>5.0</v>
      </c>
    </row>
    <row r="7172">
      <c r="A7172" s="10" t="s">
        <v>2063</v>
      </c>
      <c r="B7172" s="19">
        <v>0.13363425925925926</v>
      </c>
      <c r="C7172" s="10" t="s">
        <v>74</v>
      </c>
      <c r="D7172" s="10" t="s">
        <v>83</v>
      </c>
      <c r="E7172" s="13">
        <v>24.0</v>
      </c>
      <c r="F7172" s="13">
        <v>14.0</v>
      </c>
    </row>
    <row r="7173">
      <c r="A7173" s="10" t="s">
        <v>2063</v>
      </c>
      <c r="B7173" s="19">
        <v>0.13641203703703703</v>
      </c>
      <c r="C7173" s="10" t="s">
        <v>70</v>
      </c>
      <c r="D7173" s="10" t="s">
        <v>73</v>
      </c>
      <c r="E7173" s="13">
        <v>19.0</v>
      </c>
      <c r="F7173" s="13">
        <v>10.0</v>
      </c>
    </row>
    <row r="7174">
      <c r="A7174" s="10" t="s">
        <v>2063</v>
      </c>
      <c r="B7174" s="19">
        <v>0.1364351851851852</v>
      </c>
      <c r="C7174" s="10" t="s">
        <v>74</v>
      </c>
      <c r="D7174" s="10" t="s">
        <v>73</v>
      </c>
      <c r="E7174" s="13">
        <v>27.0</v>
      </c>
      <c r="F7174" s="13">
        <v>14.0</v>
      </c>
    </row>
    <row r="7175">
      <c r="A7175" s="10" t="s">
        <v>2063</v>
      </c>
      <c r="B7175" s="19">
        <v>0.13655092592592594</v>
      </c>
      <c r="C7175" s="10" t="s">
        <v>74</v>
      </c>
      <c r="D7175" s="10" t="s">
        <v>125</v>
      </c>
      <c r="E7175" s="13">
        <v>29.0</v>
      </c>
      <c r="F7175" s="13">
        <v>16.0</v>
      </c>
    </row>
    <row r="7176">
      <c r="A7176" s="10" t="s">
        <v>2063</v>
      </c>
      <c r="B7176" s="19">
        <v>0.13655092592592594</v>
      </c>
      <c r="C7176" s="10" t="s">
        <v>70</v>
      </c>
      <c r="D7176" s="10" t="s">
        <v>125</v>
      </c>
      <c r="E7176" s="13">
        <v>18.0</v>
      </c>
      <c r="F7176" s="13">
        <v>13.0</v>
      </c>
    </row>
    <row r="7177">
      <c r="A7177" s="10" t="s">
        <v>2063</v>
      </c>
      <c r="B7177" s="19">
        <v>0.13730324074074074</v>
      </c>
      <c r="C7177" s="10" t="s">
        <v>74</v>
      </c>
      <c r="D7177" s="10" t="s">
        <v>361</v>
      </c>
      <c r="E7177" s="13">
        <v>7.0</v>
      </c>
      <c r="F7177" s="13">
        <v>4.0</v>
      </c>
    </row>
    <row r="7178">
      <c r="A7178" s="10" t="s">
        <v>2063</v>
      </c>
      <c r="B7178" s="19">
        <v>0.1382986111111111</v>
      </c>
      <c r="C7178" s="10" t="s">
        <v>157</v>
      </c>
      <c r="D7178" s="10" t="s">
        <v>67</v>
      </c>
      <c r="E7178" s="13">
        <v>23.0</v>
      </c>
      <c r="F7178" s="13">
        <v>20.0</v>
      </c>
    </row>
    <row r="7179">
      <c r="A7179" s="10" t="s">
        <v>2063</v>
      </c>
      <c r="B7179" s="19">
        <v>0.14064814814814816</v>
      </c>
      <c r="C7179" s="10" t="s">
        <v>964</v>
      </c>
      <c r="D7179" s="10" t="s">
        <v>361</v>
      </c>
      <c r="E7179" s="13">
        <v>17.0</v>
      </c>
      <c r="F7179" s="13">
        <v>18.0</v>
      </c>
    </row>
    <row r="7180">
      <c r="A7180" s="10" t="s">
        <v>2063</v>
      </c>
      <c r="B7180" s="19">
        <v>0.14150462962962962</v>
      </c>
      <c r="C7180" s="10" t="s">
        <v>82</v>
      </c>
      <c r="D7180" s="10" t="s">
        <v>361</v>
      </c>
      <c r="E7180" s="13" t="s">
        <v>68</v>
      </c>
      <c r="F7180" s="13">
        <v>20.0</v>
      </c>
    </row>
    <row r="7181">
      <c r="A7181" s="10" t="s">
        <v>2063</v>
      </c>
      <c r="B7181" s="19">
        <v>0.1445138888888889</v>
      </c>
      <c r="C7181" s="10" t="s">
        <v>69</v>
      </c>
      <c r="D7181" s="10" t="s">
        <v>83</v>
      </c>
      <c r="E7181" s="13">
        <v>19.0</v>
      </c>
      <c r="F7181" s="13">
        <v>18.0</v>
      </c>
    </row>
    <row r="7182">
      <c r="A7182" s="10" t="s">
        <v>2063</v>
      </c>
      <c r="B7182" s="19">
        <v>0.15018518518518517</v>
      </c>
      <c r="C7182" s="10" t="s">
        <v>69</v>
      </c>
      <c r="D7182" s="10" t="s">
        <v>67</v>
      </c>
      <c r="E7182" s="13">
        <v>10.0</v>
      </c>
      <c r="F7182" s="13">
        <v>5.0</v>
      </c>
    </row>
    <row r="7183">
      <c r="A7183" s="10" t="s">
        <v>2063</v>
      </c>
      <c r="B7183" s="19">
        <v>0.15268518518518517</v>
      </c>
      <c r="C7183" s="10" t="s">
        <v>70</v>
      </c>
      <c r="D7183" s="10" t="s">
        <v>365</v>
      </c>
      <c r="E7183" s="13" t="s">
        <v>68</v>
      </c>
      <c r="F7183" s="13">
        <v>20.0</v>
      </c>
    </row>
    <row r="7184">
      <c r="A7184" s="10" t="s">
        <v>2063</v>
      </c>
      <c r="B7184" s="19">
        <v>0.15266203703703704</v>
      </c>
      <c r="C7184" s="10" t="s">
        <v>82</v>
      </c>
      <c r="D7184" s="10" t="s">
        <v>365</v>
      </c>
      <c r="E7184" s="13" t="s">
        <v>75</v>
      </c>
      <c r="F7184" s="13" t="s">
        <v>75</v>
      </c>
    </row>
    <row r="7185">
      <c r="A7185" s="10" t="s">
        <v>2065</v>
      </c>
      <c r="B7185" s="19">
        <v>0.017488425925925925</v>
      </c>
      <c r="C7185" s="10" t="s">
        <v>66</v>
      </c>
      <c r="D7185" s="10" t="s">
        <v>67</v>
      </c>
      <c r="E7185" s="13">
        <v>15.0</v>
      </c>
      <c r="F7185" s="13">
        <v>13.0</v>
      </c>
    </row>
    <row r="7186">
      <c r="A7186" s="10" t="s">
        <v>2065</v>
      </c>
      <c r="B7186" s="19">
        <v>0.03994212962962963</v>
      </c>
      <c r="C7186" s="10" t="s">
        <v>74</v>
      </c>
      <c r="D7186" s="10" t="s">
        <v>83</v>
      </c>
      <c r="E7186" s="13">
        <v>24.0</v>
      </c>
      <c r="F7186" s="13">
        <v>13.0</v>
      </c>
    </row>
    <row r="7187">
      <c r="A7187" s="10" t="s">
        <v>2066</v>
      </c>
      <c r="B7187" s="19">
        <v>0.04116898148148148</v>
      </c>
      <c r="C7187" s="10" t="s">
        <v>66</v>
      </c>
      <c r="D7187" s="10" t="s">
        <v>67</v>
      </c>
      <c r="E7187" s="13">
        <v>17.0</v>
      </c>
      <c r="F7187" s="13">
        <v>15.0</v>
      </c>
    </row>
    <row r="7188">
      <c r="A7188" s="10" t="s">
        <v>2065</v>
      </c>
      <c r="B7188" s="19">
        <v>0.04266203703703704</v>
      </c>
      <c r="C7188" s="10" t="s">
        <v>74</v>
      </c>
      <c r="D7188" s="10" t="s">
        <v>131</v>
      </c>
      <c r="E7188" s="13" t="s">
        <v>88</v>
      </c>
      <c r="F7188" s="13">
        <v>1.0</v>
      </c>
    </row>
    <row r="7189">
      <c r="A7189" s="10" t="s">
        <v>2065</v>
      </c>
      <c r="B7189" s="19">
        <v>0.0427662037037037</v>
      </c>
      <c r="C7189" s="10" t="s">
        <v>66</v>
      </c>
      <c r="D7189" s="10" t="s">
        <v>131</v>
      </c>
      <c r="E7189" s="13">
        <v>19.0</v>
      </c>
      <c r="F7189" s="13">
        <v>17.0</v>
      </c>
    </row>
    <row r="7190">
      <c r="A7190" s="10" t="s">
        <v>2065</v>
      </c>
      <c r="B7190" s="19">
        <v>0.04633101851851852</v>
      </c>
      <c r="C7190" s="10" t="s">
        <v>70</v>
      </c>
      <c r="D7190" s="10" t="s">
        <v>83</v>
      </c>
      <c r="E7190" s="13">
        <v>20.0</v>
      </c>
      <c r="F7190" s="13">
        <v>14.0</v>
      </c>
    </row>
    <row r="7191">
      <c r="A7191" s="10" t="s">
        <v>2065</v>
      </c>
      <c r="B7191" s="19">
        <v>0.04633101851851852</v>
      </c>
      <c r="C7191" s="10" t="s">
        <v>66</v>
      </c>
      <c r="D7191" s="10" t="s">
        <v>67</v>
      </c>
      <c r="E7191" s="13">
        <v>16.0</v>
      </c>
      <c r="F7191" s="13">
        <v>14.0</v>
      </c>
    </row>
    <row r="7192">
      <c r="A7192" s="10" t="s">
        <v>2065</v>
      </c>
      <c r="B7192" s="19">
        <v>0.04657407407407407</v>
      </c>
      <c r="C7192" s="10" t="s">
        <v>74</v>
      </c>
      <c r="D7192" s="10" t="s">
        <v>83</v>
      </c>
      <c r="E7192" s="13">
        <v>16.0</v>
      </c>
      <c r="F7192" s="13">
        <v>5.0</v>
      </c>
    </row>
    <row r="7193">
      <c r="A7193" s="10" t="s">
        <v>2065</v>
      </c>
      <c r="B7193" s="19">
        <v>0.04822916666666666</v>
      </c>
      <c r="C7193" s="10" t="s">
        <v>74</v>
      </c>
      <c r="D7193" s="10" t="s">
        <v>125</v>
      </c>
      <c r="E7193" s="13" t="s">
        <v>75</v>
      </c>
      <c r="F7193" s="13" t="s">
        <v>75</v>
      </c>
      <c r="J7193" s="10" t="s">
        <v>85</v>
      </c>
    </row>
    <row r="7194">
      <c r="A7194" s="10" t="s">
        <v>2065</v>
      </c>
      <c r="B7194" s="19">
        <v>0.04822916666666666</v>
      </c>
      <c r="C7194" s="10" t="s">
        <v>74</v>
      </c>
      <c r="D7194" s="10" t="s">
        <v>125</v>
      </c>
      <c r="E7194" s="13">
        <v>28.0</v>
      </c>
      <c r="F7194" s="13">
        <v>15.0</v>
      </c>
      <c r="J7194" s="10" t="s">
        <v>86</v>
      </c>
    </row>
    <row r="7195">
      <c r="A7195" s="10" t="s">
        <v>2065</v>
      </c>
      <c r="B7195" s="19">
        <v>0.04822916666666666</v>
      </c>
      <c r="C7195" s="10" t="s">
        <v>70</v>
      </c>
      <c r="D7195" s="10" t="s">
        <v>67</v>
      </c>
      <c r="E7195" s="13">
        <v>17.0</v>
      </c>
      <c r="F7195" s="13">
        <v>14.0</v>
      </c>
    </row>
    <row r="7196">
      <c r="A7196" s="10" t="s">
        <v>2065</v>
      </c>
      <c r="B7196" s="19">
        <v>0.049074074074074076</v>
      </c>
      <c r="C7196" s="10" t="s">
        <v>74</v>
      </c>
      <c r="D7196" s="10" t="s">
        <v>83</v>
      </c>
      <c r="E7196" s="13">
        <v>17.0</v>
      </c>
      <c r="F7196" s="13">
        <v>6.0</v>
      </c>
    </row>
    <row r="7197">
      <c r="A7197" s="10" t="s">
        <v>2065</v>
      </c>
      <c r="B7197" s="19">
        <v>0.04914351851851852</v>
      </c>
      <c r="C7197" s="10" t="s">
        <v>74</v>
      </c>
      <c r="D7197" s="10" t="s">
        <v>217</v>
      </c>
      <c r="E7197" s="13">
        <v>16.0</v>
      </c>
      <c r="F7197" s="13">
        <v>7.0</v>
      </c>
    </row>
    <row r="7198">
      <c r="A7198" s="10" t="s">
        <v>2065</v>
      </c>
      <c r="B7198" s="19">
        <v>0.049444444444444444</v>
      </c>
      <c r="C7198" s="10" t="s">
        <v>74</v>
      </c>
      <c r="D7198" s="10" t="s">
        <v>67</v>
      </c>
      <c r="E7198" s="13">
        <v>10.0</v>
      </c>
      <c r="F7198" s="13">
        <v>10.0</v>
      </c>
    </row>
    <row r="7199">
      <c r="A7199" s="10" t="s">
        <v>2065</v>
      </c>
      <c r="B7199" s="19">
        <v>0.05016203703703704</v>
      </c>
      <c r="C7199" s="10" t="s">
        <v>74</v>
      </c>
      <c r="D7199" s="10" t="s">
        <v>128</v>
      </c>
      <c r="E7199" s="13">
        <v>5.0</v>
      </c>
      <c r="F7199" s="13">
        <v>5.0</v>
      </c>
    </row>
    <row r="7200">
      <c r="A7200" s="10" t="s">
        <v>2065</v>
      </c>
      <c r="B7200" s="19">
        <v>0.05105324074074074</v>
      </c>
      <c r="C7200" s="10" t="s">
        <v>964</v>
      </c>
      <c r="D7200" s="10" t="s">
        <v>125</v>
      </c>
      <c r="E7200" s="13">
        <v>5.0</v>
      </c>
      <c r="F7200" s="13">
        <v>4.0</v>
      </c>
    </row>
    <row r="7201">
      <c r="A7201" s="10" t="s">
        <v>2065</v>
      </c>
      <c r="B7201" s="19">
        <v>0.05181712962962963</v>
      </c>
      <c r="C7201" s="10" t="s">
        <v>964</v>
      </c>
      <c r="D7201" s="10" t="s">
        <v>128</v>
      </c>
      <c r="E7201" s="13">
        <v>13.0</v>
      </c>
      <c r="F7201" s="13">
        <v>4.0</v>
      </c>
    </row>
    <row r="7202">
      <c r="A7202" s="10" t="s">
        <v>2065</v>
      </c>
      <c r="B7202" s="19">
        <v>0.0528125</v>
      </c>
      <c r="C7202" s="10" t="s">
        <v>964</v>
      </c>
      <c r="D7202" s="10" t="s">
        <v>67</v>
      </c>
      <c r="E7202" s="13">
        <v>12.0</v>
      </c>
      <c r="F7202" s="13">
        <v>3.0</v>
      </c>
    </row>
    <row r="7203">
      <c r="A7203" s="10" t="s">
        <v>2065</v>
      </c>
      <c r="B7203" s="19">
        <v>0.05458333333333333</v>
      </c>
      <c r="C7203" s="10" t="s">
        <v>66</v>
      </c>
      <c r="D7203" s="10" t="s">
        <v>125</v>
      </c>
      <c r="E7203" s="13">
        <v>13.0</v>
      </c>
      <c r="F7203" s="13">
        <v>3.0</v>
      </c>
      <c r="J7203" s="10" t="s">
        <v>966</v>
      </c>
    </row>
    <row r="7204">
      <c r="A7204" s="10" t="s">
        <v>2065</v>
      </c>
      <c r="B7204" s="19">
        <v>0.05462962962962963</v>
      </c>
      <c r="C7204" s="10" t="s">
        <v>82</v>
      </c>
      <c r="D7204" s="10" t="s">
        <v>125</v>
      </c>
      <c r="E7204" s="13">
        <v>30.0</v>
      </c>
      <c r="F7204" s="13">
        <v>18.0</v>
      </c>
      <c r="J7204" s="10" t="s">
        <v>966</v>
      </c>
    </row>
    <row r="7205">
      <c r="A7205" s="10" t="s">
        <v>2065</v>
      </c>
      <c r="B7205" s="19">
        <v>0.05466435185185185</v>
      </c>
      <c r="C7205" s="10" t="s">
        <v>69</v>
      </c>
      <c r="D7205" s="10" t="s">
        <v>125</v>
      </c>
      <c r="E7205" s="13">
        <v>24.0</v>
      </c>
      <c r="F7205" s="13">
        <v>10.0</v>
      </c>
      <c r="J7205" s="10" t="s">
        <v>966</v>
      </c>
    </row>
    <row r="7206">
      <c r="A7206" s="10" t="s">
        <v>2065</v>
      </c>
      <c r="B7206" s="19">
        <v>0.054675925925925926</v>
      </c>
      <c r="C7206" s="10" t="s">
        <v>84</v>
      </c>
      <c r="D7206" s="10" t="s">
        <v>125</v>
      </c>
      <c r="E7206" s="13">
        <v>23.0</v>
      </c>
      <c r="F7206" s="13">
        <v>11.0</v>
      </c>
      <c r="J7206" s="10" t="s">
        <v>966</v>
      </c>
    </row>
    <row r="7207">
      <c r="A7207" s="10" t="s">
        <v>2065</v>
      </c>
      <c r="B7207" s="19">
        <v>0.05778935185185185</v>
      </c>
      <c r="C7207" s="10" t="s">
        <v>69</v>
      </c>
      <c r="D7207" s="10" t="s">
        <v>131</v>
      </c>
      <c r="E7207" s="13">
        <v>9.0</v>
      </c>
      <c r="F7207" s="13">
        <v>14.0</v>
      </c>
      <c r="J7207" s="10" t="s">
        <v>2067</v>
      </c>
    </row>
    <row r="7208">
      <c r="A7208" s="10" t="s">
        <v>2065</v>
      </c>
      <c r="B7208" s="19">
        <v>0.058333333333333334</v>
      </c>
      <c r="C7208" s="10" t="s">
        <v>69</v>
      </c>
      <c r="D7208" s="10" t="s">
        <v>131</v>
      </c>
      <c r="E7208" s="13">
        <v>0.0</v>
      </c>
      <c r="F7208" s="13">
        <v>5.0</v>
      </c>
      <c r="J7208" s="10" t="s">
        <v>2067</v>
      </c>
    </row>
    <row r="7209">
      <c r="A7209" s="10" t="s">
        <v>2065</v>
      </c>
      <c r="B7209" s="19">
        <v>0.05873842592592592</v>
      </c>
      <c r="C7209" s="10" t="s">
        <v>69</v>
      </c>
      <c r="D7209" s="10" t="s">
        <v>131</v>
      </c>
      <c r="E7209" s="13">
        <v>8.0</v>
      </c>
      <c r="F7209" s="13">
        <v>13.0</v>
      </c>
      <c r="J7209" s="10" t="s">
        <v>2067</v>
      </c>
    </row>
    <row r="7210">
      <c r="A7210" s="10" t="s">
        <v>2065</v>
      </c>
      <c r="B7210" s="19">
        <v>0.05894675925925926</v>
      </c>
      <c r="C7210" s="10" t="s">
        <v>69</v>
      </c>
      <c r="D7210" s="10" t="s">
        <v>129</v>
      </c>
      <c r="E7210" s="13">
        <v>8.0</v>
      </c>
      <c r="F7210" s="13">
        <v>7.0</v>
      </c>
      <c r="J7210" s="10" t="s">
        <v>2068</v>
      </c>
    </row>
    <row r="7211">
      <c r="A7211" s="10" t="s">
        <v>2065</v>
      </c>
      <c r="B7211" s="19">
        <v>0.05914351851851852</v>
      </c>
      <c r="C7211" s="10" t="s">
        <v>69</v>
      </c>
      <c r="D7211" s="10" t="s">
        <v>67</v>
      </c>
      <c r="E7211" s="13">
        <v>5.0</v>
      </c>
      <c r="F7211" s="13">
        <v>7.0</v>
      </c>
      <c r="J7211" s="10" t="s">
        <v>2069</v>
      </c>
    </row>
    <row r="7212">
      <c r="A7212" s="10" t="s">
        <v>2065</v>
      </c>
      <c r="B7212" s="19">
        <v>0.05959490740740741</v>
      </c>
      <c r="C7212" s="10" t="s">
        <v>69</v>
      </c>
      <c r="D7212" s="10" t="s">
        <v>100</v>
      </c>
      <c r="E7212" s="13">
        <v>7.0</v>
      </c>
      <c r="F7212" s="13">
        <v>3.0</v>
      </c>
      <c r="H7212" s="10" t="s">
        <v>618</v>
      </c>
    </row>
    <row r="7213">
      <c r="A7213" s="10" t="s">
        <v>2065</v>
      </c>
      <c r="B7213" s="19">
        <v>0.06056712962962963</v>
      </c>
      <c r="C7213" s="10" t="s">
        <v>69</v>
      </c>
      <c r="D7213" s="10" t="s">
        <v>67</v>
      </c>
      <c r="E7213" s="13">
        <v>17.0</v>
      </c>
      <c r="F7213" s="13">
        <v>12.0</v>
      </c>
    </row>
    <row r="7214">
      <c r="A7214" s="10" t="s">
        <v>2065</v>
      </c>
      <c r="B7214" s="19">
        <v>0.061863425925925926</v>
      </c>
      <c r="C7214" s="10" t="s">
        <v>66</v>
      </c>
      <c r="D7214" s="10" t="s">
        <v>80</v>
      </c>
      <c r="E7214" s="13" t="s">
        <v>75</v>
      </c>
      <c r="F7214" s="13" t="s">
        <v>75</v>
      </c>
      <c r="J7214" s="10" t="s">
        <v>85</v>
      </c>
    </row>
    <row r="7215">
      <c r="A7215" s="10" t="s">
        <v>2065</v>
      </c>
      <c r="B7215" s="19">
        <v>0.061863425925925926</v>
      </c>
      <c r="C7215" s="10" t="s">
        <v>66</v>
      </c>
      <c r="D7215" s="10" t="s">
        <v>80</v>
      </c>
      <c r="E7215" s="13">
        <v>20.0</v>
      </c>
      <c r="F7215" s="13">
        <v>11.0</v>
      </c>
      <c r="J7215" s="10" t="s">
        <v>86</v>
      </c>
    </row>
    <row r="7216">
      <c r="A7216" s="10" t="s">
        <v>2065</v>
      </c>
      <c r="B7216" s="19">
        <v>0.06710648148148148</v>
      </c>
      <c r="C7216" s="10" t="s">
        <v>82</v>
      </c>
      <c r="D7216" s="10" t="s">
        <v>67</v>
      </c>
      <c r="E7216" s="13" t="s">
        <v>75</v>
      </c>
      <c r="F7216" s="13" t="s">
        <v>75</v>
      </c>
      <c r="J7216" s="10" t="s">
        <v>2070</v>
      </c>
    </row>
    <row r="7217">
      <c r="A7217" s="10" t="s">
        <v>2065</v>
      </c>
      <c r="B7217" s="19">
        <v>0.06710648148148148</v>
      </c>
      <c r="C7217" s="10" t="s">
        <v>82</v>
      </c>
      <c r="D7217" s="10" t="s">
        <v>67</v>
      </c>
      <c r="E7217" s="13">
        <v>13.0</v>
      </c>
      <c r="F7217" s="13">
        <v>9.0</v>
      </c>
      <c r="J7217" s="10" t="s">
        <v>2071</v>
      </c>
    </row>
    <row r="7218">
      <c r="A7218" s="10" t="s">
        <v>2065</v>
      </c>
      <c r="B7218" s="19">
        <v>0.06711805555555556</v>
      </c>
      <c r="C7218" s="10" t="s">
        <v>70</v>
      </c>
      <c r="D7218" s="10" t="s">
        <v>67</v>
      </c>
      <c r="E7218" s="13">
        <v>8.0</v>
      </c>
      <c r="F7218" s="13">
        <v>5.0</v>
      </c>
    </row>
    <row r="7219">
      <c r="A7219" s="10" t="s">
        <v>2065</v>
      </c>
      <c r="B7219" s="19">
        <v>0.06763888888888889</v>
      </c>
      <c r="C7219" s="10" t="s">
        <v>66</v>
      </c>
      <c r="D7219" s="10" t="s">
        <v>67</v>
      </c>
      <c r="E7219" s="13">
        <v>8.0</v>
      </c>
      <c r="F7219" s="13">
        <v>6.0</v>
      </c>
    </row>
    <row r="7220">
      <c r="A7220" s="10" t="s">
        <v>2065</v>
      </c>
      <c r="B7220" s="19">
        <v>0.06770833333333333</v>
      </c>
      <c r="C7220" s="10" t="s">
        <v>84</v>
      </c>
      <c r="D7220" s="10" t="s">
        <v>67</v>
      </c>
      <c r="E7220" s="13">
        <v>18.0</v>
      </c>
      <c r="F7220" s="13">
        <v>16.0</v>
      </c>
    </row>
    <row r="7221">
      <c r="A7221" s="10" t="s">
        <v>2065</v>
      </c>
      <c r="B7221" s="19">
        <v>0.06912037037037037</v>
      </c>
      <c r="C7221" s="10" t="s">
        <v>74</v>
      </c>
      <c r="D7221" s="10" t="s">
        <v>67</v>
      </c>
      <c r="E7221" s="13">
        <v>7.0</v>
      </c>
      <c r="F7221" s="13">
        <v>7.0</v>
      </c>
    </row>
    <row r="7222">
      <c r="A7222" s="10" t="s">
        <v>2065</v>
      </c>
      <c r="B7222" s="19">
        <v>0.07040509259259259</v>
      </c>
      <c r="C7222" s="10" t="s">
        <v>69</v>
      </c>
      <c r="D7222" s="10" t="s">
        <v>67</v>
      </c>
      <c r="E7222" s="13">
        <v>15.0</v>
      </c>
      <c r="F7222" s="13">
        <v>10.0</v>
      </c>
    </row>
    <row r="7223">
      <c r="A7223" s="10" t="s">
        <v>2065</v>
      </c>
      <c r="B7223" s="19">
        <v>0.07041666666666667</v>
      </c>
      <c r="C7223" s="10" t="s">
        <v>964</v>
      </c>
      <c r="D7223" s="10" t="s">
        <v>67</v>
      </c>
      <c r="E7223" s="13">
        <v>11.0</v>
      </c>
      <c r="F7223" s="13">
        <v>2.0</v>
      </c>
    </row>
    <row r="7224">
      <c r="A7224" s="10" t="s">
        <v>2065</v>
      </c>
      <c r="B7224" s="19">
        <v>0.07436342592592593</v>
      </c>
      <c r="C7224" s="10" t="s">
        <v>66</v>
      </c>
      <c r="D7224" s="10" t="s">
        <v>125</v>
      </c>
      <c r="E7224" s="13">
        <v>15.0</v>
      </c>
      <c r="F7224" s="13">
        <v>15.0</v>
      </c>
    </row>
    <row r="7225">
      <c r="A7225" s="10" t="s">
        <v>2065</v>
      </c>
      <c r="B7225" s="19">
        <v>0.07438657407407408</v>
      </c>
      <c r="C7225" s="10" t="s">
        <v>84</v>
      </c>
      <c r="D7225" s="10" t="s">
        <v>125</v>
      </c>
      <c r="E7225" s="13">
        <v>7.0</v>
      </c>
      <c r="F7225" s="13">
        <v>5.0</v>
      </c>
    </row>
    <row r="7226">
      <c r="A7226" s="10" t="s">
        <v>2065</v>
      </c>
      <c r="B7226" s="19">
        <v>0.07606481481481482</v>
      </c>
      <c r="C7226" s="10" t="s">
        <v>74</v>
      </c>
      <c r="D7226" s="10" t="s">
        <v>125</v>
      </c>
      <c r="E7226" s="13" t="s">
        <v>75</v>
      </c>
      <c r="F7226" s="13" t="s">
        <v>75</v>
      </c>
      <c r="J7226" s="10" t="s">
        <v>85</v>
      </c>
    </row>
    <row r="7227">
      <c r="A7227" s="10" t="s">
        <v>2065</v>
      </c>
      <c r="B7227" s="19">
        <v>0.07606481481481482</v>
      </c>
      <c r="C7227" s="10" t="s">
        <v>74</v>
      </c>
      <c r="D7227" s="10" t="s">
        <v>125</v>
      </c>
      <c r="E7227" s="13">
        <v>23.0</v>
      </c>
      <c r="F7227" s="13">
        <v>10.0</v>
      </c>
      <c r="J7227" s="10" t="s">
        <v>86</v>
      </c>
    </row>
    <row r="7228">
      <c r="A7228" s="10" t="s">
        <v>2065</v>
      </c>
      <c r="B7228" s="19">
        <v>0.0763888888888889</v>
      </c>
      <c r="C7228" s="10" t="s">
        <v>69</v>
      </c>
      <c r="D7228" s="10" t="s">
        <v>80</v>
      </c>
      <c r="E7228" s="13" t="s">
        <v>75</v>
      </c>
      <c r="F7228" s="13" t="s">
        <v>75</v>
      </c>
      <c r="J7228" s="10" t="s">
        <v>85</v>
      </c>
    </row>
    <row r="7229">
      <c r="A7229" s="10" t="s">
        <v>2065</v>
      </c>
      <c r="B7229" s="19">
        <v>0.0763888888888889</v>
      </c>
      <c r="C7229" s="10" t="s">
        <v>69</v>
      </c>
      <c r="D7229" s="10" t="s">
        <v>80</v>
      </c>
      <c r="E7229" s="13">
        <v>22.0</v>
      </c>
      <c r="F7229" s="13">
        <v>17.0</v>
      </c>
      <c r="J7229" s="10" t="s">
        <v>86</v>
      </c>
    </row>
    <row r="7230">
      <c r="A7230" s="10" t="s">
        <v>2065</v>
      </c>
      <c r="B7230" s="19">
        <v>0.0778587962962963</v>
      </c>
      <c r="C7230" s="10" t="s">
        <v>74</v>
      </c>
      <c r="D7230" s="10" t="s">
        <v>125</v>
      </c>
      <c r="E7230" s="13" t="s">
        <v>75</v>
      </c>
      <c r="F7230" s="13" t="s">
        <v>75</v>
      </c>
      <c r="J7230" s="10" t="s">
        <v>85</v>
      </c>
    </row>
    <row r="7231">
      <c r="A7231" s="10" t="s">
        <v>2065</v>
      </c>
      <c r="B7231" s="19">
        <v>0.0778587962962963</v>
      </c>
      <c r="C7231" s="10" t="s">
        <v>74</v>
      </c>
      <c r="D7231" s="10" t="s">
        <v>125</v>
      </c>
      <c r="E7231" s="13">
        <v>25.0</v>
      </c>
      <c r="F7231" s="13">
        <v>12.0</v>
      </c>
      <c r="J7231" s="10" t="s">
        <v>86</v>
      </c>
    </row>
    <row r="7232">
      <c r="A7232" s="10" t="s">
        <v>2065</v>
      </c>
      <c r="B7232" s="19">
        <v>0.07865740740740741</v>
      </c>
      <c r="C7232" s="10" t="s">
        <v>69</v>
      </c>
      <c r="D7232" s="10" t="s">
        <v>67</v>
      </c>
      <c r="E7232" s="13" t="s">
        <v>75</v>
      </c>
      <c r="F7232" s="13" t="s">
        <v>75</v>
      </c>
    </row>
    <row r="7233">
      <c r="A7233" s="10" t="s">
        <v>2065</v>
      </c>
      <c r="B7233" s="19">
        <v>0.07994212962962963</v>
      </c>
      <c r="C7233" s="10" t="s">
        <v>74</v>
      </c>
      <c r="D7233" s="10" t="s">
        <v>79</v>
      </c>
      <c r="E7233" s="13">
        <v>17.0</v>
      </c>
      <c r="F7233" s="13">
        <v>13.0</v>
      </c>
    </row>
    <row r="7234">
      <c r="A7234" s="10" t="s">
        <v>2065</v>
      </c>
      <c r="B7234" s="19">
        <v>0.08394675925925926</v>
      </c>
      <c r="C7234" s="10" t="s">
        <v>74</v>
      </c>
      <c r="D7234" s="10" t="s">
        <v>78</v>
      </c>
      <c r="E7234" s="13">
        <v>18.0</v>
      </c>
      <c r="F7234" s="13">
        <v>9.0</v>
      </c>
    </row>
    <row r="7235">
      <c r="A7235" s="10" t="s">
        <v>2065</v>
      </c>
      <c r="B7235" s="19">
        <v>0.08457175925925926</v>
      </c>
      <c r="C7235" s="10" t="s">
        <v>74</v>
      </c>
      <c r="D7235" s="10" t="s">
        <v>78</v>
      </c>
      <c r="E7235" s="13">
        <v>13.0</v>
      </c>
      <c r="F7235" s="13">
        <v>4.0</v>
      </c>
    </row>
    <row r="7236">
      <c r="A7236" s="10" t="s">
        <v>2065</v>
      </c>
      <c r="B7236" s="19">
        <v>0.08574074074074074</v>
      </c>
      <c r="C7236" s="10" t="s">
        <v>74</v>
      </c>
      <c r="D7236" s="10" t="s">
        <v>67</v>
      </c>
      <c r="E7236" s="13">
        <v>10.0</v>
      </c>
      <c r="F7236" s="13">
        <v>10.0</v>
      </c>
    </row>
    <row r="7237">
      <c r="A7237" s="10" t="s">
        <v>2065</v>
      </c>
      <c r="B7237" s="19">
        <v>0.08643518518518518</v>
      </c>
      <c r="C7237" s="10" t="s">
        <v>74</v>
      </c>
      <c r="D7237" s="10" t="s">
        <v>78</v>
      </c>
      <c r="E7237" s="13">
        <v>22.0</v>
      </c>
      <c r="F7237" s="13">
        <v>13.0</v>
      </c>
    </row>
    <row r="7238">
      <c r="A7238" s="10" t="s">
        <v>2065</v>
      </c>
      <c r="B7238" s="19">
        <v>0.10645833333333334</v>
      </c>
      <c r="C7238" s="10" t="s">
        <v>70</v>
      </c>
      <c r="D7238" s="10" t="s">
        <v>87</v>
      </c>
      <c r="E7238" s="13">
        <v>19.0</v>
      </c>
      <c r="F7238" s="13">
        <v>14.0</v>
      </c>
    </row>
    <row r="7239">
      <c r="A7239" s="10" t="s">
        <v>2065</v>
      </c>
      <c r="B7239" s="19">
        <v>0.10645833333333334</v>
      </c>
      <c r="C7239" s="10" t="s">
        <v>70</v>
      </c>
      <c r="D7239" s="10" t="s">
        <v>76</v>
      </c>
      <c r="E7239" s="13">
        <v>4.0</v>
      </c>
      <c r="F7239" s="16"/>
      <c r="J7239" s="10" t="s">
        <v>2072</v>
      </c>
    </row>
    <row r="7240">
      <c r="A7240" s="10" t="s">
        <v>2065</v>
      </c>
      <c r="B7240" s="19">
        <v>0.10645833333333334</v>
      </c>
      <c r="C7240" s="10" t="s">
        <v>70</v>
      </c>
      <c r="D7240" s="10" t="s">
        <v>76</v>
      </c>
      <c r="E7240" s="13">
        <v>3.0</v>
      </c>
      <c r="F7240" s="16"/>
      <c r="J7240" s="10" t="s">
        <v>2073</v>
      </c>
    </row>
    <row r="7241">
      <c r="A7241" s="10" t="s">
        <v>2065</v>
      </c>
      <c r="B7241" s="19">
        <v>0.10645833333333334</v>
      </c>
      <c r="C7241" s="10" t="s">
        <v>964</v>
      </c>
      <c r="D7241" s="10" t="s">
        <v>87</v>
      </c>
      <c r="E7241" s="13">
        <v>24.0</v>
      </c>
      <c r="F7241" s="13" t="s">
        <v>75</v>
      </c>
      <c r="J7241" s="10" t="s">
        <v>2074</v>
      </c>
    </row>
    <row r="7242">
      <c r="A7242" s="10" t="s">
        <v>2065</v>
      </c>
      <c r="B7242" s="19">
        <v>0.10672453703703703</v>
      </c>
      <c r="C7242" s="10" t="s">
        <v>82</v>
      </c>
      <c r="D7242" s="10" t="s">
        <v>87</v>
      </c>
      <c r="E7242" s="13">
        <v>18.0</v>
      </c>
      <c r="F7242" s="13">
        <v>17.0</v>
      </c>
    </row>
    <row r="7243">
      <c r="A7243" s="10" t="s">
        <v>2065</v>
      </c>
      <c r="B7243" s="19">
        <v>0.10678240740740741</v>
      </c>
      <c r="C7243" s="10" t="s">
        <v>74</v>
      </c>
      <c r="D7243" s="10" t="s">
        <v>87</v>
      </c>
      <c r="E7243" s="13">
        <v>15.0</v>
      </c>
      <c r="F7243" s="13">
        <v>10.0</v>
      </c>
    </row>
    <row r="7244">
      <c r="A7244" s="10" t="s">
        <v>2065</v>
      </c>
      <c r="B7244" s="19">
        <v>0.10710648148148148</v>
      </c>
      <c r="C7244" s="10" t="s">
        <v>84</v>
      </c>
      <c r="D7244" s="10" t="s">
        <v>87</v>
      </c>
      <c r="E7244" s="13">
        <v>11.0</v>
      </c>
      <c r="F7244" s="13">
        <v>9.0</v>
      </c>
    </row>
    <row r="7245">
      <c r="A7245" s="10" t="s">
        <v>2065</v>
      </c>
      <c r="B7245" s="19">
        <v>0.10710648148148148</v>
      </c>
      <c r="C7245" s="10" t="s">
        <v>69</v>
      </c>
      <c r="D7245" s="10" t="s">
        <v>87</v>
      </c>
      <c r="E7245" s="13">
        <v>7.0</v>
      </c>
      <c r="F7245" s="13">
        <v>3.0</v>
      </c>
    </row>
    <row r="7246">
      <c r="A7246" s="10" t="s">
        <v>2065</v>
      </c>
      <c r="B7246" s="19">
        <v>0.10721064814814815</v>
      </c>
      <c r="C7246" s="10" t="s">
        <v>66</v>
      </c>
      <c r="D7246" s="10" t="s">
        <v>87</v>
      </c>
      <c r="E7246" s="13">
        <v>5.0</v>
      </c>
      <c r="F7246" s="13">
        <v>5.0</v>
      </c>
    </row>
    <row r="7247">
      <c r="A7247" s="10" t="s">
        <v>2065</v>
      </c>
      <c r="B7247" s="19">
        <v>0.10782407407407407</v>
      </c>
      <c r="C7247" s="10" t="s">
        <v>70</v>
      </c>
      <c r="D7247" s="10" t="s">
        <v>78</v>
      </c>
      <c r="E7247" s="13">
        <v>27.0</v>
      </c>
      <c r="F7247" s="13">
        <v>18.0</v>
      </c>
    </row>
    <row r="7248">
      <c r="A7248" s="10" t="s">
        <v>2065</v>
      </c>
      <c r="B7248" s="19">
        <v>0.1085300925925926</v>
      </c>
      <c r="C7248" s="10" t="s">
        <v>70</v>
      </c>
      <c r="D7248" s="10" t="s">
        <v>93</v>
      </c>
      <c r="E7248" s="13">
        <v>19.0</v>
      </c>
      <c r="F7248" s="13">
        <v>14.0</v>
      </c>
      <c r="J7248" s="10" t="s">
        <v>2075</v>
      </c>
    </row>
    <row r="7249">
      <c r="A7249" s="10" t="s">
        <v>2065</v>
      </c>
      <c r="B7249" s="19">
        <v>0.11054398148148148</v>
      </c>
      <c r="C7249" s="10" t="s">
        <v>74</v>
      </c>
      <c r="D7249" s="10" t="s">
        <v>166</v>
      </c>
      <c r="E7249" s="13">
        <v>9.0</v>
      </c>
      <c r="F7249" s="13">
        <v>9.0</v>
      </c>
      <c r="J7249" s="10" t="s">
        <v>2076</v>
      </c>
    </row>
    <row r="7250">
      <c r="A7250" s="10" t="s">
        <v>2065</v>
      </c>
      <c r="B7250" s="19">
        <v>0.11171296296296296</v>
      </c>
      <c r="C7250" s="10" t="s">
        <v>82</v>
      </c>
      <c r="D7250" s="10" t="s">
        <v>78</v>
      </c>
      <c r="E7250" s="13">
        <v>12.0</v>
      </c>
      <c r="F7250" s="13">
        <v>10.0</v>
      </c>
    </row>
    <row r="7251">
      <c r="A7251" s="10" t="s">
        <v>2065</v>
      </c>
      <c r="B7251" s="19">
        <v>0.1125</v>
      </c>
      <c r="C7251" s="10" t="s">
        <v>82</v>
      </c>
      <c r="D7251" s="10" t="s">
        <v>89</v>
      </c>
      <c r="E7251" s="13">
        <v>14.0</v>
      </c>
      <c r="F7251" s="13">
        <v>5.0</v>
      </c>
      <c r="J7251" s="10" t="s">
        <v>2048</v>
      </c>
    </row>
    <row r="7252">
      <c r="A7252" s="10" t="s">
        <v>2065</v>
      </c>
      <c r="B7252" s="19">
        <v>0.11278935185185185</v>
      </c>
      <c r="C7252" s="10" t="s">
        <v>82</v>
      </c>
      <c r="D7252" s="10" t="s">
        <v>91</v>
      </c>
      <c r="E7252" s="13">
        <v>20.0</v>
      </c>
      <c r="F7252" s="16"/>
      <c r="H7252" s="10" t="s">
        <v>2077</v>
      </c>
      <c r="I7252" s="10">
        <v>1.0</v>
      </c>
      <c r="J7252" s="10" t="s">
        <v>119</v>
      </c>
    </row>
    <row r="7253">
      <c r="A7253" s="10" t="s">
        <v>2065</v>
      </c>
      <c r="B7253" s="19">
        <v>0.11414351851851852</v>
      </c>
      <c r="C7253" s="10" t="s">
        <v>84</v>
      </c>
      <c r="D7253" s="10" t="s">
        <v>78</v>
      </c>
      <c r="E7253" s="13" t="s">
        <v>68</v>
      </c>
      <c r="F7253" s="13">
        <v>20.0</v>
      </c>
    </row>
    <row r="7254">
      <c r="A7254" s="10" t="s">
        <v>2065</v>
      </c>
      <c r="B7254" s="19">
        <v>0.1159375</v>
      </c>
      <c r="C7254" s="10" t="s">
        <v>69</v>
      </c>
      <c r="D7254" s="10" t="s">
        <v>89</v>
      </c>
      <c r="E7254" s="13" t="s">
        <v>88</v>
      </c>
      <c r="F7254" s="13">
        <v>1.0</v>
      </c>
      <c r="J7254" s="10" t="s">
        <v>90</v>
      </c>
    </row>
    <row r="7255">
      <c r="A7255" s="10" t="s">
        <v>2065</v>
      </c>
      <c r="B7255" s="19">
        <v>0.11707175925925926</v>
      </c>
      <c r="C7255" s="10" t="s">
        <v>66</v>
      </c>
      <c r="D7255" s="10" t="s">
        <v>89</v>
      </c>
      <c r="E7255" s="13">
        <v>14.0</v>
      </c>
      <c r="F7255" s="13">
        <v>5.0</v>
      </c>
      <c r="J7255" s="10" t="s">
        <v>171</v>
      </c>
    </row>
    <row r="7256">
      <c r="A7256" s="10" t="s">
        <v>2065</v>
      </c>
      <c r="B7256" s="19">
        <v>0.11715277777777777</v>
      </c>
      <c r="C7256" s="10" t="s">
        <v>66</v>
      </c>
      <c r="D7256" s="10" t="s">
        <v>89</v>
      </c>
      <c r="E7256" s="13">
        <v>17.0</v>
      </c>
      <c r="F7256" s="13">
        <v>8.0</v>
      </c>
      <c r="J7256" s="10" t="s">
        <v>171</v>
      </c>
    </row>
    <row r="7257">
      <c r="A7257" s="10" t="s">
        <v>2065</v>
      </c>
      <c r="B7257" s="19">
        <v>0.11733796296296296</v>
      </c>
      <c r="C7257" s="10" t="s">
        <v>66</v>
      </c>
      <c r="D7257" s="10" t="s">
        <v>91</v>
      </c>
      <c r="E7257" s="13">
        <v>6.0</v>
      </c>
      <c r="F7257" s="16"/>
      <c r="H7257" s="10" t="s">
        <v>2078</v>
      </c>
    </row>
    <row r="7258">
      <c r="A7258" s="10" t="s">
        <v>2065</v>
      </c>
      <c r="B7258" s="19">
        <v>0.11739583333333334</v>
      </c>
      <c r="C7258" s="10" t="s">
        <v>66</v>
      </c>
      <c r="D7258" s="10" t="s">
        <v>91</v>
      </c>
      <c r="E7258" s="13">
        <v>14.0</v>
      </c>
      <c r="F7258" s="16"/>
      <c r="H7258" s="10" t="s">
        <v>2079</v>
      </c>
      <c r="I7258" s="10">
        <v>1.0</v>
      </c>
    </row>
    <row r="7259">
      <c r="A7259" s="10" t="s">
        <v>2065</v>
      </c>
      <c r="B7259" s="19">
        <v>0.11866898148148149</v>
      </c>
      <c r="C7259" s="10" t="s">
        <v>70</v>
      </c>
      <c r="D7259" s="10" t="s">
        <v>78</v>
      </c>
      <c r="E7259" s="13">
        <v>19.0</v>
      </c>
      <c r="F7259" s="13">
        <v>10.0</v>
      </c>
    </row>
    <row r="7260">
      <c r="A7260" s="10" t="s">
        <v>2065</v>
      </c>
      <c r="B7260" s="19">
        <v>0.11913194444444444</v>
      </c>
      <c r="C7260" s="10" t="s">
        <v>74</v>
      </c>
      <c r="D7260" s="10" t="s">
        <v>93</v>
      </c>
      <c r="E7260" s="13">
        <v>28.0</v>
      </c>
      <c r="F7260" s="13">
        <v>18.0</v>
      </c>
      <c r="J7260" s="10" t="s">
        <v>1043</v>
      </c>
    </row>
    <row r="7261">
      <c r="A7261" s="10" t="s">
        <v>2065</v>
      </c>
      <c r="B7261" s="19">
        <v>0.11938657407407408</v>
      </c>
      <c r="C7261" s="10" t="s">
        <v>74</v>
      </c>
      <c r="D7261" s="10" t="s">
        <v>129</v>
      </c>
      <c r="E7261" s="13">
        <v>24.0</v>
      </c>
      <c r="F7261" s="13">
        <v>19.0</v>
      </c>
    </row>
    <row r="7262">
      <c r="A7262" s="10" t="s">
        <v>2065</v>
      </c>
      <c r="B7262" s="19">
        <v>0.1194212962962963</v>
      </c>
      <c r="C7262" s="10" t="s">
        <v>70</v>
      </c>
      <c r="D7262" s="10" t="s">
        <v>129</v>
      </c>
      <c r="E7262" s="13">
        <v>13.0</v>
      </c>
      <c r="F7262" s="13">
        <v>8.0</v>
      </c>
    </row>
    <row r="7263">
      <c r="A7263" s="10" t="s">
        <v>2065</v>
      </c>
      <c r="B7263" s="19">
        <v>0.11996527777777778</v>
      </c>
      <c r="C7263" s="10" t="s">
        <v>74</v>
      </c>
      <c r="D7263" s="10" t="s">
        <v>91</v>
      </c>
      <c r="E7263" s="13">
        <v>25.0</v>
      </c>
      <c r="F7263" s="16"/>
      <c r="H7263" s="10" t="s">
        <v>2080</v>
      </c>
    </row>
    <row r="7264">
      <c r="A7264" s="10" t="s">
        <v>2065</v>
      </c>
      <c r="B7264" s="19">
        <v>0.12332175925925926</v>
      </c>
      <c r="C7264" s="10" t="s">
        <v>66</v>
      </c>
      <c r="D7264" s="10" t="s">
        <v>67</v>
      </c>
      <c r="E7264" s="13">
        <v>16.0</v>
      </c>
      <c r="F7264" s="13">
        <v>14.0</v>
      </c>
    </row>
    <row r="7265">
      <c r="A7265" s="10" t="s">
        <v>2065</v>
      </c>
      <c r="B7265" s="19">
        <v>0.12368055555555556</v>
      </c>
      <c r="C7265" s="10" t="s">
        <v>66</v>
      </c>
      <c r="D7265" s="10" t="s">
        <v>216</v>
      </c>
      <c r="E7265" s="13">
        <v>20.0</v>
      </c>
      <c r="F7265" s="13">
        <v>15.0</v>
      </c>
      <c r="J7265" s="10" t="s">
        <v>1416</v>
      </c>
    </row>
    <row r="7266">
      <c r="A7266" s="10" t="s">
        <v>2065</v>
      </c>
      <c r="B7266" s="19">
        <v>0.1262037037037037</v>
      </c>
      <c r="C7266" s="10" t="s">
        <v>82</v>
      </c>
      <c r="D7266" s="10" t="s">
        <v>91</v>
      </c>
      <c r="E7266" s="13">
        <v>18.0</v>
      </c>
      <c r="F7266" s="16"/>
      <c r="H7266" s="10" t="s">
        <v>2081</v>
      </c>
      <c r="J7266" s="10" t="s">
        <v>1617</v>
      </c>
    </row>
    <row r="7267">
      <c r="A7267" s="10" t="s">
        <v>2065</v>
      </c>
      <c r="B7267" s="19">
        <v>0.1264699074074074</v>
      </c>
      <c r="C7267" s="10" t="s">
        <v>74</v>
      </c>
      <c r="D7267" s="10" t="s">
        <v>93</v>
      </c>
      <c r="E7267" s="13">
        <v>28.0</v>
      </c>
      <c r="F7267" s="13">
        <v>18.0</v>
      </c>
      <c r="J7267" s="10" t="s">
        <v>1010</v>
      </c>
    </row>
    <row r="7268">
      <c r="A7268" s="10" t="s">
        <v>2065</v>
      </c>
      <c r="B7268" s="19">
        <v>0.12655092592592593</v>
      </c>
      <c r="C7268" s="10" t="s">
        <v>74</v>
      </c>
      <c r="D7268" s="10" t="s">
        <v>91</v>
      </c>
      <c r="E7268" s="13">
        <v>12.0</v>
      </c>
      <c r="F7268" s="16"/>
      <c r="H7268" s="10" t="s">
        <v>2082</v>
      </c>
    </row>
    <row r="7269">
      <c r="A7269" s="10" t="s">
        <v>2065</v>
      </c>
      <c r="B7269" s="19">
        <v>0.1268402777777778</v>
      </c>
      <c r="C7269" s="10" t="s">
        <v>74</v>
      </c>
      <c r="D7269" s="10" t="s">
        <v>93</v>
      </c>
      <c r="E7269" s="13">
        <v>27.0</v>
      </c>
      <c r="F7269" s="13">
        <v>17.0</v>
      </c>
      <c r="J7269" s="10" t="s">
        <v>1010</v>
      </c>
    </row>
    <row r="7270">
      <c r="A7270" s="10" t="s">
        <v>2065</v>
      </c>
      <c r="B7270" s="19">
        <v>0.12688657407407408</v>
      </c>
      <c r="C7270" s="10" t="s">
        <v>74</v>
      </c>
      <c r="D7270" s="10" t="s">
        <v>91</v>
      </c>
      <c r="E7270" s="13">
        <v>9.0</v>
      </c>
      <c r="F7270" s="16"/>
      <c r="H7270" s="10" t="s">
        <v>1895</v>
      </c>
    </row>
    <row r="7271">
      <c r="A7271" s="10" t="s">
        <v>2065</v>
      </c>
      <c r="B7271" s="19">
        <v>0.12795138888888888</v>
      </c>
      <c r="C7271" s="10" t="s">
        <v>84</v>
      </c>
      <c r="D7271" s="10" t="s">
        <v>79</v>
      </c>
      <c r="E7271" s="13" t="s">
        <v>75</v>
      </c>
      <c r="F7271" s="13" t="s">
        <v>75</v>
      </c>
      <c r="J7271" s="10" t="s">
        <v>85</v>
      </c>
    </row>
    <row r="7272">
      <c r="A7272" s="10" t="s">
        <v>2065</v>
      </c>
      <c r="B7272" s="19">
        <v>0.12795138888888888</v>
      </c>
      <c r="C7272" s="10" t="s">
        <v>84</v>
      </c>
      <c r="D7272" s="10" t="s">
        <v>79</v>
      </c>
      <c r="E7272" s="13">
        <v>17.0</v>
      </c>
      <c r="F7272" s="13">
        <v>10.0</v>
      </c>
      <c r="J7272" s="10" t="s">
        <v>86</v>
      </c>
    </row>
    <row r="7273">
      <c r="A7273" s="10" t="s">
        <v>2065</v>
      </c>
      <c r="B7273" s="19">
        <v>0.12802083333333333</v>
      </c>
      <c r="C7273" s="10" t="s">
        <v>74</v>
      </c>
      <c r="D7273" s="10" t="s">
        <v>78</v>
      </c>
      <c r="E7273" s="13">
        <v>24.0</v>
      </c>
      <c r="F7273" s="13">
        <v>15.0</v>
      </c>
    </row>
    <row r="7274">
      <c r="A7274" s="10" t="s">
        <v>2065</v>
      </c>
      <c r="B7274" s="19">
        <v>0.1282175925925926</v>
      </c>
      <c r="C7274" s="10" t="s">
        <v>84</v>
      </c>
      <c r="D7274" s="10" t="s">
        <v>79</v>
      </c>
      <c r="E7274" s="13" t="s">
        <v>75</v>
      </c>
      <c r="F7274" s="13" t="s">
        <v>75</v>
      </c>
      <c r="J7274" s="10" t="s">
        <v>85</v>
      </c>
    </row>
    <row r="7275">
      <c r="A7275" s="10" t="s">
        <v>2065</v>
      </c>
      <c r="B7275" s="19">
        <v>0.1282175925925926</v>
      </c>
      <c r="C7275" s="10" t="s">
        <v>84</v>
      </c>
      <c r="D7275" s="10" t="s">
        <v>79</v>
      </c>
      <c r="E7275" s="13">
        <v>17.0</v>
      </c>
      <c r="F7275" s="13">
        <v>10.0</v>
      </c>
      <c r="J7275" s="10" t="s">
        <v>86</v>
      </c>
    </row>
    <row r="7276">
      <c r="A7276" s="10" t="s">
        <v>2065</v>
      </c>
      <c r="B7276" s="19">
        <v>0.1282638888888889</v>
      </c>
      <c r="C7276" s="10" t="s">
        <v>74</v>
      </c>
      <c r="D7276" s="10" t="s">
        <v>78</v>
      </c>
      <c r="E7276" s="13">
        <v>15.0</v>
      </c>
      <c r="F7276" s="13">
        <v>6.0</v>
      </c>
    </row>
    <row r="7277">
      <c r="A7277" s="10" t="s">
        <v>2065</v>
      </c>
      <c r="B7277" s="19">
        <v>0.12961805555555556</v>
      </c>
      <c r="C7277" s="10" t="s">
        <v>69</v>
      </c>
      <c r="D7277" s="10" t="s">
        <v>320</v>
      </c>
      <c r="E7277" s="13">
        <v>14.0</v>
      </c>
      <c r="F7277" s="13">
        <v>9.0</v>
      </c>
      <c r="J7277" s="10" t="s">
        <v>2004</v>
      </c>
    </row>
    <row r="7278">
      <c r="A7278" s="10" t="s">
        <v>2065</v>
      </c>
      <c r="B7278" s="19">
        <v>0.13100694444444444</v>
      </c>
      <c r="C7278" s="10" t="s">
        <v>66</v>
      </c>
      <c r="D7278" s="10" t="s">
        <v>80</v>
      </c>
      <c r="E7278" s="13">
        <v>11.0</v>
      </c>
      <c r="F7278" s="13">
        <v>2.0</v>
      </c>
    </row>
    <row r="7279">
      <c r="A7279" s="10" t="s">
        <v>2065</v>
      </c>
      <c r="B7279" s="19">
        <v>0.13150462962962964</v>
      </c>
      <c r="C7279" s="10" t="s">
        <v>70</v>
      </c>
      <c r="D7279" s="10" t="s">
        <v>93</v>
      </c>
      <c r="E7279" s="13" t="s">
        <v>88</v>
      </c>
      <c r="F7279" s="13">
        <v>1.0</v>
      </c>
      <c r="J7279" s="10" t="s">
        <v>148</v>
      </c>
    </row>
    <row r="7280">
      <c r="A7280" s="10" t="s">
        <v>2065</v>
      </c>
      <c r="B7280" s="19">
        <v>0.13152777777777777</v>
      </c>
      <c r="C7280" s="10" t="s">
        <v>70</v>
      </c>
      <c r="D7280" s="10" t="s">
        <v>93</v>
      </c>
      <c r="E7280" s="13">
        <v>23.0</v>
      </c>
      <c r="F7280" s="13">
        <v>14.0</v>
      </c>
      <c r="J7280" s="10" t="s">
        <v>148</v>
      </c>
    </row>
    <row r="7281">
      <c r="A7281" s="10" t="s">
        <v>2065</v>
      </c>
      <c r="B7281" s="19">
        <v>0.13172453703703704</v>
      </c>
      <c r="C7281" s="10" t="s">
        <v>70</v>
      </c>
      <c r="D7281" s="10" t="s">
        <v>91</v>
      </c>
      <c r="E7281" s="13">
        <v>11.0</v>
      </c>
      <c r="F7281" s="16"/>
      <c r="H7281" s="10" t="s">
        <v>2083</v>
      </c>
    </row>
    <row r="7282">
      <c r="A7282" s="10" t="s">
        <v>2065</v>
      </c>
      <c r="B7282" s="19">
        <v>0.1323263888888889</v>
      </c>
      <c r="C7282" s="10" t="s">
        <v>70</v>
      </c>
      <c r="D7282" s="10" t="s">
        <v>93</v>
      </c>
      <c r="E7282" s="13">
        <v>20.0</v>
      </c>
      <c r="F7282" s="13">
        <v>10.0</v>
      </c>
      <c r="J7282" s="10" t="s">
        <v>99</v>
      </c>
    </row>
    <row r="7283">
      <c r="A7283" s="10" t="s">
        <v>2065</v>
      </c>
      <c r="B7283" s="19">
        <v>0.13233796296296296</v>
      </c>
      <c r="C7283" s="10" t="s">
        <v>70</v>
      </c>
      <c r="D7283" s="10" t="s">
        <v>93</v>
      </c>
      <c r="E7283" s="13">
        <v>13.0</v>
      </c>
      <c r="F7283" s="13">
        <v>3.0</v>
      </c>
      <c r="J7283" s="10" t="s">
        <v>99</v>
      </c>
    </row>
    <row r="7284">
      <c r="A7284" s="10" t="s">
        <v>2065</v>
      </c>
      <c r="B7284" s="19">
        <v>0.13238425925925926</v>
      </c>
      <c r="C7284" s="10" t="s">
        <v>70</v>
      </c>
      <c r="D7284" s="10" t="s">
        <v>91</v>
      </c>
      <c r="E7284" s="13">
        <v>7.0</v>
      </c>
      <c r="F7284" s="16"/>
      <c r="H7284" s="10" t="s">
        <v>2084</v>
      </c>
    </row>
    <row r="7285">
      <c r="A7285" s="10" t="s">
        <v>2065</v>
      </c>
      <c r="B7285" s="19">
        <v>0.13505787037037037</v>
      </c>
      <c r="C7285" s="10" t="s">
        <v>82</v>
      </c>
      <c r="D7285" s="10" t="s">
        <v>91</v>
      </c>
      <c r="E7285" s="13">
        <v>25.0</v>
      </c>
      <c r="F7285" s="16"/>
      <c r="H7285" s="10" t="s">
        <v>2085</v>
      </c>
      <c r="J7285" s="10" t="s">
        <v>1617</v>
      </c>
    </row>
    <row r="7286">
      <c r="A7286" s="10" t="s">
        <v>2065</v>
      </c>
      <c r="B7286" s="19">
        <v>0.13689814814814816</v>
      </c>
      <c r="C7286" s="10" t="s">
        <v>84</v>
      </c>
      <c r="D7286" s="10" t="s">
        <v>93</v>
      </c>
      <c r="E7286" s="13">
        <v>19.0</v>
      </c>
      <c r="F7286" s="13">
        <v>11.0</v>
      </c>
      <c r="J7286" s="10" t="s">
        <v>553</v>
      </c>
    </row>
    <row r="7287">
      <c r="A7287" s="10" t="s">
        <v>2065</v>
      </c>
      <c r="B7287" s="19">
        <v>0.1371527777777778</v>
      </c>
      <c r="C7287" s="10" t="s">
        <v>84</v>
      </c>
      <c r="D7287" s="10" t="s">
        <v>91</v>
      </c>
      <c r="E7287" s="13">
        <v>24.0</v>
      </c>
      <c r="F7287" s="16"/>
      <c r="H7287" s="10" t="s">
        <v>2086</v>
      </c>
    </row>
    <row r="7288">
      <c r="A7288" s="10" t="s">
        <v>2065</v>
      </c>
      <c r="B7288" s="19">
        <v>0.13725694444444445</v>
      </c>
      <c r="C7288" s="10" t="s">
        <v>84</v>
      </c>
      <c r="D7288" s="10" t="s">
        <v>93</v>
      </c>
      <c r="E7288" s="13">
        <v>11.0</v>
      </c>
      <c r="F7288" s="13">
        <v>3.0</v>
      </c>
      <c r="J7288" s="10" t="s">
        <v>553</v>
      </c>
    </row>
    <row r="7289">
      <c r="A7289" s="10" t="s">
        <v>2065</v>
      </c>
      <c r="B7289" s="19">
        <v>0.13863425925925926</v>
      </c>
      <c r="C7289" s="10" t="s">
        <v>66</v>
      </c>
      <c r="D7289" s="10" t="s">
        <v>80</v>
      </c>
      <c r="E7289" s="13">
        <v>28.0</v>
      </c>
      <c r="F7289" s="13">
        <v>19.0</v>
      </c>
    </row>
    <row r="7290">
      <c r="A7290" s="10" t="s">
        <v>2065</v>
      </c>
      <c r="B7290" s="19">
        <v>0.13939814814814816</v>
      </c>
      <c r="C7290" s="10" t="s">
        <v>70</v>
      </c>
      <c r="D7290" s="10" t="s">
        <v>78</v>
      </c>
      <c r="E7290" s="13">
        <v>28.0</v>
      </c>
      <c r="F7290" s="13">
        <v>19.0</v>
      </c>
    </row>
    <row r="7291">
      <c r="A7291" s="10" t="s">
        <v>2065</v>
      </c>
      <c r="B7291" s="19">
        <v>0.1399189814814815</v>
      </c>
      <c r="C7291" s="10" t="s">
        <v>70</v>
      </c>
      <c r="D7291" s="10" t="s">
        <v>67</v>
      </c>
      <c r="E7291" s="13">
        <v>6.0</v>
      </c>
      <c r="F7291" s="13">
        <v>3.0</v>
      </c>
    </row>
    <row r="7292">
      <c r="A7292" s="10" t="s">
        <v>2065</v>
      </c>
      <c r="B7292" s="19">
        <v>0.1405787037037037</v>
      </c>
      <c r="C7292" s="10" t="s">
        <v>964</v>
      </c>
      <c r="D7292" s="10" t="s">
        <v>91</v>
      </c>
      <c r="E7292" s="13">
        <v>14.0</v>
      </c>
      <c r="F7292" s="16"/>
      <c r="H7292" s="10" t="s">
        <v>2087</v>
      </c>
      <c r="J7292" s="10" t="s">
        <v>263</v>
      </c>
    </row>
    <row r="7293">
      <c r="A7293" s="10" t="s">
        <v>2065</v>
      </c>
      <c r="B7293" s="19">
        <v>0.1425810185185185</v>
      </c>
      <c r="C7293" s="10" t="s">
        <v>82</v>
      </c>
      <c r="D7293" s="10" t="s">
        <v>91</v>
      </c>
      <c r="E7293" s="13">
        <v>26.0</v>
      </c>
      <c r="F7293" s="16"/>
      <c r="H7293" s="10" t="s">
        <v>2088</v>
      </c>
      <c r="J7293" s="10" t="s">
        <v>1601</v>
      </c>
    </row>
    <row r="7294">
      <c r="A7294" s="10" t="s">
        <v>2065</v>
      </c>
      <c r="B7294" s="19">
        <v>0.14347222222222222</v>
      </c>
      <c r="C7294" s="10" t="s">
        <v>74</v>
      </c>
      <c r="D7294" s="10" t="s">
        <v>67</v>
      </c>
      <c r="E7294" s="13">
        <v>14.0</v>
      </c>
      <c r="F7294" s="13">
        <v>14.0</v>
      </c>
    </row>
    <row r="7295">
      <c r="A7295" s="10" t="s">
        <v>2065</v>
      </c>
      <c r="B7295" s="19">
        <v>0.14395833333333333</v>
      </c>
      <c r="C7295" s="10" t="s">
        <v>84</v>
      </c>
      <c r="D7295" s="10" t="s">
        <v>93</v>
      </c>
      <c r="E7295" s="13" t="s">
        <v>75</v>
      </c>
      <c r="F7295" s="13" t="s">
        <v>75</v>
      </c>
      <c r="J7295" s="10" t="s">
        <v>2089</v>
      </c>
    </row>
    <row r="7296">
      <c r="A7296" s="10" t="s">
        <v>2065</v>
      </c>
      <c r="B7296" s="19">
        <v>0.14395833333333333</v>
      </c>
      <c r="C7296" s="10" t="s">
        <v>84</v>
      </c>
      <c r="D7296" s="10" t="s">
        <v>93</v>
      </c>
      <c r="E7296" s="13" t="s">
        <v>68</v>
      </c>
      <c r="F7296" s="13">
        <v>20.0</v>
      </c>
      <c r="G7296" s="10" t="s">
        <v>137</v>
      </c>
      <c r="J7296" s="10" t="s">
        <v>871</v>
      </c>
    </row>
    <row r="7297">
      <c r="A7297" s="10" t="s">
        <v>2065</v>
      </c>
      <c r="B7297" s="19">
        <v>0.14460648148148147</v>
      </c>
      <c r="C7297" s="10" t="s">
        <v>84</v>
      </c>
      <c r="D7297" s="10" t="s">
        <v>91</v>
      </c>
      <c r="E7297" s="13">
        <v>25.0</v>
      </c>
      <c r="F7297" s="16"/>
      <c r="H7297" s="10" t="s">
        <v>2085</v>
      </c>
    </row>
    <row r="7298">
      <c r="A7298" s="10" t="s">
        <v>2065</v>
      </c>
      <c r="B7298" s="19">
        <v>0.14476851851851852</v>
      </c>
      <c r="C7298" s="10" t="s">
        <v>84</v>
      </c>
      <c r="D7298" s="10" t="s">
        <v>93</v>
      </c>
      <c r="E7298" s="13" t="s">
        <v>75</v>
      </c>
      <c r="F7298" s="13" t="s">
        <v>75</v>
      </c>
      <c r="J7298" s="10" t="s">
        <v>85</v>
      </c>
    </row>
    <row r="7299">
      <c r="A7299" s="10" t="s">
        <v>2065</v>
      </c>
      <c r="B7299" s="19">
        <v>0.14476851851851852</v>
      </c>
      <c r="C7299" s="10" t="s">
        <v>84</v>
      </c>
      <c r="D7299" s="10" t="s">
        <v>93</v>
      </c>
      <c r="E7299" s="13">
        <v>24.0</v>
      </c>
      <c r="F7299" s="13">
        <v>16.0</v>
      </c>
      <c r="J7299" s="10" t="s">
        <v>871</v>
      </c>
    </row>
    <row r="7300">
      <c r="A7300" s="10" t="s">
        <v>2065</v>
      </c>
      <c r="B7300" s="19">
        <v>0.14511574074074074</v>
      </c>
      <c r="C7300" s="10" t="s">
        <v>84</v>
      </c>
      <c r="D7300" s="10" t="s">
        <v>91</v>
      </c>
      <c r="E7300" s="13">
        <v>4.0</v>
      </c>
      <c r="F7300" s="16"/>
      <c r="H7300" s="10" t="s">
        <v>2090</v>
      </c>
    </row>
    <row r="7301">
      <c r="A7301" s="10" t="s">
        <v>2065</v>
      </c>
      <c r="B7301" s="19">
        <v>0.1454050925925926</v>
      </c>
      <c r="C7301" s="10" t="s">
        <v>84</v>
      </c>
      <c r="D7301" s="10" t="s">
        <v>91</v>
      </c>
      <c r="E7301" s="13">
        <v>13.0</v>
      </c>
      <c r="F7301" s="16"/>
      <c r="H7301" s="10" t="s">
        <v>2091</v>
      </c>
    </row>
    <row r="7302">
      <c r="A7302" s="10" t="s">
        <v>2065</v>
      </c>
      <c r="B7302" s="19">
        <v>0.148125</v>
      </c>
      <c r="C7302" s="10" t="s">
        <v>70</v>
      </c>
      <c r="D7302" s="10" t="s">
        <v>67</v>
      </c>
      <c r="E7302" s="13">
        <v>9.0</v>
      </c>
      <c r="F7302" s="13">
        <v>6.0</v>
      </c>
    </row>
    <row r="7303">
      <c r="A7303" s="10" t="s">
        <v>2065</v>
      </c>
      <c r="B7303" s="19">
        <v>0.14884259259259258</v>
      </c>
      <c r="C7303" s="10" t="s">
        <v>964</v>
      </c>
      <c r="D7303" s="10" t="s">
        <v>91</v>
      </c>
      <c r="E7303" s="13">
        <v>18.0</v>
      </c>
      <c r="F7303" s="16"/>
      <c r="H7303" s="10" t="s">
        <v>2092</v>
      </c>
      <c r="I7303" s="10">
        <v>1.0</v>
      </c>
      <c r="J7303" s="10" t="s">
        <v>119</v>
      </c>
    </row>
    <row r="7304">
      <c r="A7304" s="10" t="s">
        <v>2065</v>
      </c>
      <c r="B7304" s="19">
        <v>0.15175925925925926</v>
      </c>
      <c r="C7304" s="10" t="s">
        <v>66</v>
      </c>
      <c r="D7304" s="10" t="s">
        <v>80</v>
      </c>
      <c r="E7304" s="13">
        <v>18.0</v>
      </c>
      <c r="F7304" s="13">
        <v>9.0</v>
      </c>
    </row>
    <row r="7305">
      <c r="A7305" s="10" t="s">
        <v>2065</v>
      </c>
      <c r="B7305" s="19">
        <v>0.15278935185185186</v>
      </c>
      <c r="C7305" s="10" t="s">
        <v>84</v>
      </c>
      <c r="D7305" s="10" t="s">
        <v>83</v>
      </c>
      <c r="E7305" s="13">
        <v>11.0</v>
      </c>
      <c r="F7305" s="16"/>
    </row>
    <row r="7306">
      <c r="A7306" s="10" t="s">
        <v>2065</v>
      </c>
      <c r="B7306" s="19">
        <v>0.15356481481481482</v>
      </c>
      <c r="C7306" s="10" t="s">
        <v>70</v>
      </c>
      <c r="D7306" s="10" t="s">
        <v>83</v>
      </c>
      <c r="E7306" s="13">
        <v>9.0</v>
      </c>
      <c r="F7306" s="13">
        <v>3.0</v>
      </c>
    </row>
    <row r="7307">
      <c r="A7307" s="10" t="s">
        <v>2065</v>
      </c>
      <c r="B7307" s="19">
        <v>0.15480324074074073</v>
      </c>
      <c r="C7307" s="10" t="s">
        <v>69</v>
      </c>
      <c r="D7307" s="10" t="s">
        <v>67</v>
      </c>
      <c r="E7307" s="13">
        <v>23.0</v>
      </c>
      <c r="F7307" s="13">
        <v>18.0</v>
      </c>
    </row>
    <row r="7308">
      <c r="A7308" s="10" t="s">
        <v>2065</v>
      </c>
      <c r="B7308" s="19">
        <v>0.15916666666666668</v>
      </c>
      <c r="C7308" s="10" t="s">
        <v>964</v>
      </c>
      <c r="D7308" s="10" t="s">
        <v>120</v>
      </c>
      <c r="E7308" s="13">
        <v>17.0</v>
      </c>
      <c r="F7308" s="16"/>
      <c r="J7308" s="10" t="s">
        <v>2093</v>
      </c>
    </row>
    <row r="7309">
      <c r="A7309" s="10" t="s">
        <v>2094</v>
      </c>
      <c r="B7309" s="19">
        <v>0.0115625</v>
      </c>
      <c r="C7309" s="10" t="s">
        <v>964</v>
      </c>
      <c r="D7309" s="10" t="s">
        <v>71</v>
      </c>
      <c r="E7309" s="13">
        <v>22.0</v>
      </c>
      <c r="F7309" s="13">
        <v>13.0</v>
      </c>
    </row>
    <row r="7310">
      <c r="A7310" s="10" t="s">
        <v>2094</v>
      </c>
      <c r="B7310" s="19">
        <v>0.013599537037037037</v>
      </c>
      <c r="C7310" s="10" t="s">
        <v>74</v>
      </c>
      <c r="D7310" s="10" t="s">
        <v>83</v>
      </c>
      <c r="E7310" s="13">
        <v>16.0</v>
      </c>
      <c r="F7310" s="13">
        <v>5.0</v>
      </c>
    </row>
    <row r="7311">
      <c r="A7311" s="10" t="s">
        <v>2094</v>
      </c>
      <c r="B7311" s="19">
        <v>0.013622685185185186</v>
      </c>
      <c r="C7311" s="10" t="s">
        <v>84</v>
      </c>
      <c r="D7311" s="10" t="s">
        <v>83</v>
      </c>
      <c r="E7311" s="13">
        <v>8.0</v>
      </c>
      <c r="F7311" s="16"/>
    </row>
    <row r="7312">
      <c r="A7312" s="10" t="s">
        <v>2094</v>
      </c>
      <c r="B7312" s="19">
        <v>0.015231481481481481</v>
      </c>
      <c r="C7312" s="10" t="s">
        <v>157</v>
      </c>
      <c r="D7312" s="10" t="s">
        <v>67</v>
      </c>
      <c r="E7312" s="13">
        <v>19.0</v>
      </c>
      <c r="F7312" s="13">
        <v>16.0</v>
      </c>
    </row>
    <row r="7313">
      <c r="A7313" s="10" t="s">
        <v>2094</v>
      </c>
      <c r="B7313" s="19">
        <v>0.02380787037037037</v>
      </c>
      <c r="C7313" s="10" t="s">
        <v>66</v>
      </c>
      <c r="D7313" s="10" t="s">
        <v>80</v>
      </c>
      <c r="E7313" s="13">
        <v>20.0</v>
      </c>
      <c r="F7313" s="13">
        <v>11.0</v>
      </c>
    </row>
    <row r="7314">
      <c r="A7314" s="10" t="s">
        <v>2094</v>
      </c>
      <c r="B7314" s="19">
        <v>0.028101851851851854</v>
      </c>
      <c r="C7314" s="10" t="s">
        <v>66</v>
      </c>
      <c r="D7314" s="10" t="s">
        <v>131</v>
      </c>
      <c r="E7314" s="13">
        <v>15.0</v>
      </c>
      <c r="F7314" s="13">
        <v>13.0</v>
      </c>
    </row>
    <row r="7315">
      <c r="A7315" s="10" t="s">
        <v>2094</v>
      </c>
      <c r="B7315" s="19">
        <v>0.028171296296296295</v>
      </c>
      <c r="C7315" s="10" t="s">
        <v>70</v>
      </c>
      <c r="D7315" s="10" t="s">
        <v>131</v>
      </c>
      <c r="E7315" s="13">
        <v>19.0</v>
      </c>
      <c r="F7315" s="13">
        <v>17.0</v>
      </c>
    </row>
    <row r="7316">
      <c r="A7316" s="10" t="s">
        <v>2094</v>
      </c>
      <c r="B7316" s="19">
        <v>0.03214120370370371</v>
      </c>
      <c r="C7316" s="10" t="s">
        <v>82</v>
      </c>
      <c r="D7316" s="10" t="s">
        <v>365</v>
      </c>
      <c r="E7316" s="13">
        <v>26.0</v>
      </c>
      <c r="F7316" s="13">
        <v>16.0</v>
      </c>
    </row>
    <row r="7317">
      <c r="A7317" s="10" t="s">
        <v>2094</v>
      </c>
      <c r="B7317" s="19">
        <v>0.03833333333333333</v>
      </c>
      <c r="C7317" s="10" t="s">
        <v>82</v>
      </c>
      <c r="D7317" s="10" t="s">
        <v>126</v>
      </c>
      <c r="E7317" s="13">
        <v>11.0</v>
      </c>
      <c r="F7317" s="13">
        <v>7.0</v>
      </c>
    </row>
    <row r="7318">
      <c r="A7318" s="10" t="s">
        <v>2094</v>
      </c>
      <c r="B7318" s="19">
        <v>0.042604166666666665</v>
      </c>
      <c r="C7318" s="10" t="s">
        <v>70</v>
      </c>
      <c r="D7318" s="10" t="s">
        <v>67</v>
      </c>
      <c r="E7318" s="13">
        <v>10.0</v>
      </c>
      <c r="F7318" s="13">
        <v>7.0</v>
      </c>
    </row>
    <row r="7319">
      <c r="A7319" s="10" t="s">
        <v>2094</v>
      </c>
      <c r="B7319" s="19">
        <v>0.04324074074074074</v>
      </c>
      <c r="C7319" s="10" t="s">
        <v>84</v>
      </c>
      <c r="D7319" s="10" t="s">
        <v>365</v>
      </c>
      <c r="E7319" s="13">
        <v>16.0</v>
      </c>
      <c r="F7319" s="13">
        <v>15.0</v>
      </c>
    </row>
    <row r="7320">
      <c r="A7320" s="10" t="s">
        <v>2094</v>
      </c>
      <c r="B7320" s="19">
        <v>0.05130787037037037</v>
      </c>
      <c r="C7320" s="10" t="s">
        <v>66</v>
      </c>
      <c r="D7320" s="10" t="s">
        <v>67</v>
      </c>
      <c r="E7320" s="13" t="s">
        <v>68</v>
      </c>
      <c r="F7320" s="13">
        <v>20.0</v>
      </c>
    </row>
    <row r="7321">
      <c r="A7321" s="10" t="s">
        <v>2094</v>
      </c>
      <c r="B7321" s="19">
        <v>0.053287037037037036</v>
      </c>
      <c r="C7321" s="10" t="s">
        <v>82</v>
      </c>
      <c r="D7321" s="10" t="s">
        <v>154</v>
      </c>
      <c r="E7321" s="13" t="s">
        <v>88</v>
      </c>
      <c r="F7321" s="13">
        <v>1.0</v>
      </c>
    </row>
    <row r="7322">
      <c r="A7322" s="10" t="s">
        <v>2094</v>
      </c>
      <c r="B7322" s="19">
        <v>0.05329861111111111</v>
      </c>
      <c r="C7322" s="10" t="s">
        <v>69</v>
      </c>
      <c r="D7322" s="10" t="s">
        <v>154</v>
      </c>
      <c r="E7322" s="13">
        <v>18.0</v>
      </c>
      <c r="F7322" s="13">
        <v>13.0</v>
      </c>
    </row>
    <row r="7323">
      <c r="A7323" s="10" t="s">
        <v>2094</v>
      </c>
      <c r="B7323" s="19">
        <v>0.05385416666666667</v>
      </c>
      <c r="C7323" s="10" t="s">
        <v>964</v>
      </c>
      <c r="D7323" s="10" t="s">
        <v>67</v>
      </c>
      <c r="E7323" s="13">
        <v>26.0</v>
      </c>
      <c r="F7323" s="13">
        <v>17.0</v>
      </c>
    </row>
    <row r="7324">
      <c r="A7324" s="10" t="s">
        <v>2094</v>
      </c>
      <c r="B7324" s="19">
        <v>0.05472222222222222</v>
      </c>
      <c r="C7324" s="10" t="s">
        <v>66</v>
      </c>
      <c r="D7324" s="10" t="s">
        <v>67</v>
      </c>
      <c r="E7324" s="13">
        <v>7.0</v>
      </c>
      <c r="F7324" s="13">
        <v>5.0</v>
      </c>
    </row>
    <row r="7325">
      <c r="A7325" s="10" t="s">
        <v>2094</v>
      </c>
      <c r="B7325" s="19">
        <v>0.05642361111111111</v>
      </c>
      <c r="C7325" s="10" t="s">
        <v>82</v>
      </c>
      <c r="D7325" s="10" t="s">
        <v>128</v>
      </c>
      <c r="E7325" s="13">
        <v>22.0</v>
      </c>
      <c r="F7325" s="13">
        <v>18.0</v>
      </c>
    </row>
    <row r="7326">
      <c r="A7326" s="10" t="s">
        <v>2094</v>
      </c>
      <c r="B7326" s="19">
        <v>0.05736111111111111</v>
      </c>
      <c r="C7326" s="10" t="s">
        <v>82</v>
      </c>
      <c r="D7326" s="10" t="s">
        <v>131</v>
      </c>
      <c r="E7326" s="13">
        <v>21.0</v>
      </c>
      <c r="F7326" s="13">
        <v>15.0</v>
      </c>
    </row>
    <row r="7327">
      <c r="A7327" s="10" t="s">
        <v>2094</v>
      </c>
      <c r="B7327" s="19">
        <v>0.05866898148148148</v>
      </c>
      <c r="C7327" s="10" t="s">
        <v>82</v>
      </c>
      <c r="D7327" s="10" t="s">
        <v>365</v>
      </c>
      <c r="E7327" s="13">
        <v>12.0</v>
      </c>
      <c r="F7327" s="13">
        <v>2.0</v>
      </c>
    </row>
    <row r="7328">
      <c r="A7328" s="10" t="s">
        <v>2094</v>
      </c>
      <c r="B7328" s="19">
        <v>0.0587037037037037</v>
      </c>
      <c r="C7328" s="10" t="s">
        <v>70</v>
      </c>
      <c r="D7328" s="10" t="s">
        <v>365</v>
      </c>
      <c r="E7328" s="13">
        <v>15.0</v>
      </c>
      <c r="F7328" s="13">
        <v>9.0</v>
      </c>
    </row>
    <row r="7329">
      <c r="A7329" s="10" t="s">
        <v>2094</v>
      </c>
      <c r="B7329" s="19">
        <v>0.061724537037037036</v>
      </c>
      <c r="C7329" s="10" t="s">
        <v>69</v>
      </c>
      <c r="D7329" s="10" t="s">
        <v>67</v>
      </c>
      <c r="E7329" s="13">
        <v>8.0</v>
      </c>
      <c r="F7329" s="13">
        <v>3.0</v>
      </c>
    </row>
    <row r="7330">
      <c r="A7330" s="10" t="s">
        <v>2094</v>
      </c>
      <c r="B7330" s="19">
        <v>0.06278935185185185</v>
      </c>
      <c r="C7330" s="10" t="s">
        <v>157</v>
      </c>
      <c r="D7330" s="10" t="s">
        <v>67</v>
      </c>
      <c r="E7330" s="13">
        <v>14.0</v>
      </c>
      <c r="F7330" s="13">
        <v>11.0</v>
      </c>
    </row>
    <row r="7331">
      <c r="A7331" s="10" t="s">
        <v>2094</v>
      </c>
      <c r="B7331" s="19">
        <v>0.08206018518518518</v>
      </c>
      <c r="C7331" s="10" t="s">
        <v>70</v>
      </c>
      <c r="D7331" s="10" t="s">
        <v>87</v>
      </c>
      <c r="E7331" s="13" t="s">
        <v>68</v>
      </c>
      <c r="F7331" s="13">
        <v>20.0</v>
      </c>
    </row>
    <row r="7332">
      <c r="A7332" s="10" t="s">
        <v>2094</v>
      </c>
      <c r="B7332" s="19">
        <v>0.08206018518518518</v>
      </c>
      <c r="C7332" s="10" t="s">
        <v>70</v>
      </c>
      <c r="D7332" s="10" t="s">
        <v>76</v>
      </c>
      <c r="E7332" s="13">
        <v>4.0</v>
      </c>
      <c r="F7332" s="16"/>
      <c r="J7332" s="10" t="s">
        <v>2072</v>
      </c>
    </row>
    <row r="7333">
      <c r="A7333" s="10" t="s">
        <v>2094</v>
      </c>
      <c r="B7333" s="19">
        <v>0.08233796296296296</v>
      </c>
      <c r="C7333" s="10" t="s">
        <v>69</v>
      </c>
      <c r="D7333" s="10" t="s">
        <v>87</v>
      </c>
      <c r="E7333" s="13">
        <v>17.0</v>
      </c>
      <c r="F7333" s="13">
        <v>13.0</v>
      </c>
    </row>
    <row r="7334">
      <c r="A7334" s="10" t="s">
        <v>2094</v>
      </c>
      <c r="B7334" s="19">
        <v>0.08234953703703704</v>
      </c>
      <c r="C7334" s="10" t="s">
        <v>84</v>
      </c>
      <c r="D7334" s="10" t="s">
        <v>87</v>
      </c>
      <c r="E7334" s="13" t="s">
        <v>75</v>
      </c>
      <c r="F7334" s="13" t="s">
        <v>75</v>
      </c>
      <c r="J7334" s="10" t="s">
        <v>85</v>
      </c>
    </row>
    <row r="7335">
      <c r="A7335" s="10" t="s">
        <v>2094</v>
      </c>
      <c r="B7335" s="19">
        <v>0.08234953703703704</v>
      </c>
      <c r="C7335" s="10" t="s">
        <v>84</v>
      </c>
      <c r="D7335" s="10" t="s">
        <v>87</v>
      </c>
      <c r="E7335" s="13">
        <v>19.0</v>
      </c>
      <c r="F7335" s="13">
        <v>17.0</v>
      </c>
      <c r="J7335" s="10" t="s">
        <v>86</v>
      </c>
    </row>
    <row r="7336">
      <c r="A7336" s="10" t="s">
        <v>2094</v>
      </c>
      <c r="B7336" s="19">
        <v>0.08236111111111111</v>
      </c>
      <c r="C7336" s="10" t="s">
        <v>66</v>
      </c>
      <c r="D7336" s="10" t="s">
        <v>87</v>
      </c>
      <c r="E7336" s="13">
        <v>15.0</v>
      </c>
      <c r="F7336" s="13">
        <v>15.0</v>
      </c>
    </row>
    <row r="7337">
      <c r="A7337" s="10" t="s">
        <v>2094</v>
      </c>
      <c r="B7337" s="19">
        <v>0.08258101851851851</v>
      </c>
      <c r="C7337" s="10" t="s">
        <v>74</v>
      </c>
      <c r="D7337" s="10" t="s">
        <v>87</v>
      </c>
      <c r="E7337" s="13">
        <v>9.0</v>
      </c>
      <c r="F7337" s="13">
        <v>4.0</v>
      </c>
    </row>
    <row r="7338">
      <c r="A7338" s="10" t="s">
        <v>2094</v>
      </c>
      <c r="B7338" s="19">
        <v>0.08259259259259259</v>
      </c>
      <c r="C7338" s="10" t="s">
        <v>82</v>
      </c>
      <c r="D7338" s="10" t="s">
        <v>87</v>
      </c>
      <c r="E7338" s="13">
        <v>9.0</v>
      </c>
      <c r="F7338" s="13">
        <v>8.0</v>
      </c>
    </row>
    <row r="7339">
      <c r="A7339" s="10" t="s">
        <v>2094</v>
      </c>
      <c r="B7339" s="19">
        <v>0.08269675925925926</v>
      </c>
      <c r="C7339" s="10" t="s">
        <v>964</v>
      </c>
      <c r="D7339" s="10" t="s">
        <v>87</v>
      </c>
      <c r="E7339" s="13">
        <v>3.0</v>
      </c>
      <c r="F7339" s="13">
        <v>2.0</v>
      </c>
    </row>
    <row r="7340">
      <c r="A7340" s="10" t="s">
        <v>2094</v>
      </c>
      <c r="B7340" s="19">
        <v>0.08325231481481482</v>
      </c>
      <c r="C7340" s="10" t="s">
        <v>70</v>
      </c>
      <c r="D7340" s="10" t="s">
        <v>93</v>
      </c>
      <c r="E7340" s="13">
        <v>23.0</v>
      </c>
      <c r="F7340" s="13">
        <v>13.0</v>
      </c>
      <c r="J7340" s="10" t="s">
        <v>99</v>
      </c>
    </row>
    <row r="7341">
      <c r="A7341" s="10" t="s">
        <v>2094</v>
      </c>
      <c r="B7341" s="19">
        <v>0.08325231481481482</v>
      </c>
      <c r="C7341" s="10" t="s">
        <v>70</v>
      </c>
      <c r="D7341" s="10" t="s">
        <v>93</v>
      </c>
      <c r="E7341" s="13">
        <v>23.0</v>
      </c>
      <c r="F7341" s="13">
        <v>13.0</v>
      </c>
      <c r="J7341" s="10" t="s">
        <v>99</v>
      </c>
    </row>
    <row r="7342">
      <c r="A7342" s="10" t="s">
        <v>2094</v>
      </c>
      <c r="B7342" s="10" t="s">
        <v>2095</v>
      </c>
      <c r="C7342" s="10" t="s">
        <v>70</v>
      </c>
      <c r="D7342" s="10" t="s">
        <v>91</v>
      </c>
      <c r="E7342" s="13">
        <v>12.0</v>
      </c>
      <c r="F7342" s="16"/>
      <c r="H7342" s="10" t="s">
        <v>2096</v>
      </c>
    </row>
    <row r="7343">
      <c r="A7343" s="10" t="s">
        <v>2094</v>
      </c>
      <c r="B7343" s="19">
        <v>0.08335648148148148</v>
      </c>
      <c r="C7343" s="10" t="s">
        <v>70</v>
      </c>
      <c r="D7343" s="10" t="s">
        <v>91</v>
      </c>
      <c r="E7343" s="13">
        <v>10.0</v>
      </c>
      <c r="F7343" s="16"/>
      <c r="H7343" s="10" t="s">
        <v>2097</v>
      </c>
    </row>
    <row r="7344">
      <c r="A7344" s="10" t="s">
        <v>2094</v>
      </c>
      <c r="B7344" s="19">
        <v>0.08408564814814815</v>
      </c>
      <c r="C7344" s="10" t="s">
        <v>70</v>
      </c>
      <c r="D7344" s="10" t="s">
        <v>93</v>
      </c>
      <c r="E7344" s="13" t="s">
        <v>75</v>
      </c>
      <c r="F7344" s="13" t="s">
        <v>75</v>
      </c>
      <c r="J7344" s="10" t="s">
        <v>85</v>
      </c>
    </row>
    <row r="7345">
      <c r="A7345" s="10" t="s">
        <v>2094</v>
      </c>
      <c r="B7345" s="19">
        <v>0.08408564814814815</v>
      </c>
      <c r="C7345" s="10" t="s">
        <v>70</v>
      </c>
      <c r="D7345" s="10" t="s">
        <v>93</v>
      </c>
      <c r="E7345" s="13">
        <v>24.0</v>
      </c>
      <c r="F7345" s="13">
        <v>14.0</v>
      </c>
      <c r="J7345" s="10" t="s">
        <v>294</v>
      </c>
    </row>
    <row r="7346">
      <c r="A7346" s="10" t="s">
        <v>2094</v>
      </c>
      <c r="B7346" s="19">
        <v>0.08413194444444444</v>
      </c>
      <c r="C7346" s="10" t="s">
        <v>70</v>
      </c>
      <c r="D7346" s="10" t="s">
        <v>91</v>
      </c>
      <c r="E7346" s="13">
        <v>9.0</v>
      </c>
      <c r="F7346" s="16"/>
      <c r="H7346" s="10" t="s">
        <v>2098</v>
      </c>
    </row>
    <row r="7347">
      <c r="A7347" s="10" t="s">
        <v>2094</v>
      </c>
      <c r="B7347" s="19">
        <v>0.08417824074074073</v>
      </c>
      <c r="C7347" s="10" t="s">
        <v>70</v>
      </c>
      <c r="D7347" s="10" t="s">
        <v>93</v>
      </c>
      <c r="E7347" s="13" t="s">
        <v>75</v>
      </c>
      <c r="F7347" s="13" t="s">
        <v>75</v>
      </c>
      <c r="J7347" s="10" t="s">
        <v>85</v>
      </c>
    </row>
    <row r="7348">
      <c r="A7348" s="10" t="s">
        <v>2094</v>
      </c>
      <c r="B7348" s="19">
        <v>0.08417824074074073</v>
      </c>
      <c r="C7348" s="10" t="s">
        <v>70</v>
      </c>
      <c r="D7348" s="10" t="s">
        <v>93</v>
      </c>
      <c r="E7348" s="13">
        <v>26.0</v>
      </c>
      <c r="F7348" s="13">
        <v>16.0</v>
      </c>
      <c r="J7348" s="10" t="s">
        <v>294</v>
      </c>
    </row>
    <row r="7349">
      <c r="A7349" s="10" t="s">
        <v>2094</v>
      </c>
      <c r="B7349" s="19">
        <v>0.08421296296296296</v>
      </c>
      <c r="C7349" s="10" t="s">
        <v>70</v>
      </c>
      <c r="D7349" s="10" t="s">
        <v>91</v>
      </c>
      <c r="E7349" s="13">
        <v>10.0</v>
      </c>
      <c r="F7349" s="16"/>
      <c r="H7349" s="10" t="s">
        <v>2097</v>
      </c>
    </row>
    <row r="7350">
      <c r="A7350" s="10" t="s">
        <v>2094</v>
      </c>
      <c r="B7350" s="19">
        <v>0.08579861111111112</v>
      </c>
      <c r="C7350" s="10" t="s">
        <v>1937</v>
      </c>
      <c r="D7350" s="10" t="s">
        <v>87</v>
      </c>
      <c r="E7350" s="13">
        <v>12.0</v>
      </c>
      <c r="F7350" s="16"/>
      <c r="J7350" s="10" t="s">
        <v>274</v>
      </c>
    </row>
    <row r="7351">
      <c r="A7351" s="10" t="s">
        <v>2094</v>
      </c>
      <c r="B7351" s="19">
        <v>0.08581018518518518</v>
      </c>
      <c r="C7351" s="10" t="s">
        <v>1936</v>
      </c>
      <c r="D7351" s="10" t="s">
        <v>87</v>
      </c>
      <c r="E7351" s="13">
        <v>15.0</v>
      </c>
      <c r="F7351" s="16"/>
    </row>
    <row r="7352">
      <c r="A7352" s="10" t="s">
        <v>2094</v>
      </c>
      <c r="B7352" s="19">
        <v>0.08584490740740741</v>
      </c>
      <c r="C7352" s="10" t="s">
        <v>1938</v>
      </c>
      <c r="D7352" s="10" t="s">
        <v>87</v>
      </c>
      <c r="E7352" s="13">
        <v>17.0</v>
      </c>
      <c r="F7352" s="16"/>
      <c r="J7352" s="10" t="s">
        <v>274</v>
      </c>
    </row>
    <row r="7353">
      <c r="A7353" s="10" t="s">
        <v>2094</v>
      </c>
      <c r="B7353" s="19">
        <v>0.08768518518518519</v>
      </c>
      <c r="C7353" s="10" t="s">
        <v>69</v>
      </c>
      <c r="D7353" s="10" t="s">
        <v>89</v>
      </c>
      <c r="E7353" s="13" t="s">
        <v>75</v>
      </c>
      <c r="F7353" s="13" t="s">
        <v>75</v>
      </c>
      <c r="J7353" s="10" t="s">
        <v>85</v>
      </c>
    </row>
    <row r="7354">
      <c r="A7354" s="10" t="s">
        <v>2094</v>
      </c>
      <c r="B7354" s="19">
        <v>0.08699074074074074</v>
      </c>
      <c r="C7354" s="10" t="s">
        <v>69</v>
      </c>
      <c r="D7354" s="10" t="s">
        <v>89</v>
      </c>
      <c r="E7354" s="13">
        <v>24.0</v>
      </c>
      <c r="F7354" s="13">
        <v>15.0</v>
      </c>
      <c r="J7354" s="10" t="s">
        <v>2099</v>
      </c>
    </row>
    <row r="7355">
      <c r="A7355" s="10" t="s">
        <v>2094</v>
      </c>
      <c r="B7355" s="19">
        <v>0.08716435185185185</v>
      </c>
      <c r="C7355" s="10" t="s">
        <v>69</v>
      </c>
      <c r="D7355" s="10" t="s">
        <v>91</v>
      </c>
      <c r="E7355" s="13">
        <v>23.0</v>
      </c>
      <c r="F7355" s="16"/>
      <c r="H7355" s="10" t="s">
        <v>2100</v>
      </c>
    </row>
    <row r="7356">
      <c r="A7356" s="10" t="s">
        <v>2094</v>
      </c>
      <c r="B7356" s="19">
        <v>0.0881712962962963</v>
      </c>
      <c r="C7356" s="10" t="s">
        <v>66</v>
      </c>
      <c r="D7356" s="10" t="s">
        <v>89</v>
      </c>
      <c r="E7356" s="13">
        <v>26.0</v>
      </c>
      <c r="F7356" s="13">
        <v>17.0</v>
      </c>
      <c r="J7356" s="10" t="s">
        <v>171</v>
      </c>
    </row>
    <row r="7357">
      <c r="A7357" s="10" t="s">
        <v>2094</v>
      </c>
      <c r="B7357" s="19">
        <v>0.08820601851851852</v>
      </c>
      <c r="C7357" s="10" t="s">
        <v>66</v>
      </c>
      <c r="D7357" s="10" t="s">
        <v>89</v>
      </c>
      <c r="E7357" s="13">
        <v>13.0</v>
      </c>
      <c r="F7357" s="13">
        <v>4.0</v>
      </c>
      <c r="J7357" s="10" t="s">
        <v>171</v>
      </c>
    </row>
    <row r="7358">
      <c r="A7358" s="10" t="s">
        <v>2094</v>
      </c>
      <c r="B7358" s="19">
        <v>0.08831018518518519</v>
      </c>
      <c r="C7358" s="10" t="s">
        <v>66</v>
      </c>
      <c r="D7358" s="10" t="s">
        <v>91</v>
      </c>
      <c r="E7358" s="13">
        <v>13.0</v>
      </c>
      <c r="F7358" s="16"/>
      <c r="H7358" s="10" t="s">
        <v>2101</v>
      </c>
    </row>
    <row r="7359">
      <c r="A7359" s="10" t="s">
        <v>2094</v>
      </c>
      <c r="B7359" s="19">
        <v>0.09206018518518519</v>
      </c>
      <c r="C7359" s="10" t="s">
        <v>1937</v>
      </c>
      <c r="D7359" s="10" t="s">
        <v>93</v>
      </c>
      <c r="E7359" s="13">
        <v>24.0</v>
      </c>
      <c r="F7359" s="13">
        <v>18.0</v>
      </c>
      <c r="J7359" s="10" t="s">
        <v>414</v>
      </c>
    </row>
    <row r="7360">
      <c r="A7360" s="10" t="s">
        <v>2094</v>
      </c>
      <c r="B7360" s="19">
        <v>0.09224537037037037</v>
      </c>
      <c r="C7360" s="10" t="s">
        <v>1937</v>
      </c>
      <c r="D7360" s="10" t="s">
        <v>91</v>
      </c>
      <c r="E7360" s="13">
        <v>7.0</v>
      </c>
      <c r="F7360" s="16"/>
      <c r="H7360" s="10" t="s">
        <v>2102</v>
      </c>
    </row>
    <row r="7361">
      <c r="A7361" s="10" t="s">
        <v>2094</v>
      </c>
      <c r="B7361" s="19">
        <v>0.09269675925925926</v>
      </c>
      <c r="C7361" s="10" t="s">
        <v>1936</v>
      </c>
      <c r="D7361" s="10" t="s">
        <v>93</v>
      </c>
      <c r="E7361" s="13">
        <v>22.0</v>
      </c>
      <c r="F7361" s="13">
        <v>16.0</v>
      </c>
      <c r="J7361" s="10" t="s">
        <v>414</v>
      </c>
    </row>
    <row r="7362">
      <c r="A7362" s="10" t="s">
        <v>2094</v>
      </c>
      <c r="B7362" s="19">
        <v>0.09280092592592593</v>
      </c>
      <c r="C7362" s="10" t="s">
        <v>1936</v>
      </c>
      <c r="D7362" s="10" t="s">
        <v>91</v>
      </c>
      <c r="E7362" s="13">
        <v>11.0</v>
      </c>
      <c r="F7362" s="16"/>
      <c r="H7362" s="10" t="s">
        <v>2103</v>
      </c>
    </row>
    <row r="7363">
      <c r="A7363" s="10" t="s">
        <v>2094</v>
      </c>
      <c r="B7363" s="19">
        <v>0.09357638888888889</v>
      </c>
      <c r="C7363" s="10" t="s">
        <v>1938</v>
      </c>
      <c r="D7363" s="10" t="s">
        <v>93</v>
      </c>
      <c r="E7363" s="13">
        <v>18.0</v>
      </c>
      <c r="F7363" s="13">
        <v>12.0</v>
      </c>
      <c r="J7363" s="10" t="s">
        <v>414</v>
      </c>
    </row>
    <row r="7364">
      <c r="A7364" s="10" t="s">
        <v>2094</v>
      </c>
      <c r="B7364" s="19">
        <v>0.09368055555555556</v>
      </c>
      <c r="C7364" s="10" t="s">
        <v>1938</v>
      </c>
      <c r="D7364" s="10" t="s">
        <v>91</v>
      </c>
      <c r="E7364" s="13">
        <v>6.0</v>
      </c>
      <c r="F7364" s="16"/>
      <c r="H7364" s="10" t="s">
        <v>2104</v>
      </c>
    </row>
    <row r="7365">
      <c r="A7365" s="10" t="s">
        <v>2094</v>
      </c>
      <c r="B7365" s="19">
        <v>0.09534722222222222</v>
      </c>
      <c r="C7365" s="10" t="s">
        <v>74</v>
      </c>
      <c r="D7365" s="10" t="s">
        <v>93</v>
      </c>
      <c r="E7365" s="13">
        <v>29.0</v>
      </c>
      <c r="F7365" s="13">
        <v>19.0</v>
      </c>
      <c r="J7365" s="10" t="s">
        <v>1043</v>
      </c>
    </row>
    <row r="7366">
      <c r="A7366" s="10" t="s">
        <v>2094</v>
      </c>
      <c r="B7366" s="19">
        <v>0.095625</v>
      </c>
      <c r="C7366" s="10" t="s">
        <v>74</v>
      </c>
      <c r="D7366" s="10" t="s">
        <v>91</v>
      </c>
      <c r="E7366" s="13">
        <v>30.0</v>
      </c>
      <c r="F7366" s="16"/>
      <c r="H7366" s="10" t="s">
        <v>2105</v>
      </c>
      <c r="J7366" s="10" t="s">
        <v>491</v>
      </c>
    </row>
    <row r="7367">
      <c r="A7367" s="10" t="s">
        <v>2094</v>
      </c>
      <c r="B7367" s="10" t="s">
        <v>2106</v>
      </c>
      <c r="C7367" s="10" t="s">
        <v>74</v>
      </c>
      <c r="D7367" s="10" t="s">
        <v>93</v>
      </c>
      <c r="E7367" s="13">
        <v>24.0</v>
      </c>
      <c r="F7367" s="13">
        <v>14.0</v>
      </c>
      <c r="J7367" s="10" t="s">
        <v>1043</v>
      </c>
    </row>
    <row r="7368">
      <c r="A7368" s="10" t="s">
        <v>2094</v>
      </c>
      <c r="B7368" s="19">
        <v>0.09606481481481481</v>
      </c>
      <c r="C7368" s="10" t="s">
        <v>74</v>
      </c>
      <c r="D7368" s="10" t="s">
        <v>91</v>
      </c>
      <c r="E7368" s="13">
        <v>10.0</v>
      </c>
      <c r="F7368" s="16"/>
      <c r="H7368" s="10" t="s">
        <v>2107</v>
      </c>
    </row>
    <row r="7369">
      <c r="A7369" s="10" t="s">
        <v>2094</v>
      </c>
      <c r="B7369" s="19">
        <v>0.09789351851851852</v>
      </c>
      <c r="C7369" s="10" t="s">
        <v>70</v>
      </c>
      <c r="D7369" s="10" t="s">
        <v>93</v>
      </c>
      <c r="E7369" s="13" t="s">
        <v>75</v>
      </c>
      <c r="F7369" s="13" t="s">
        <v>75</v>
      </c>
      <c r="J7369" s="10" t="s">
        <v>85</v>
      </c>
    </row>
    <row r="7370">
      <c r="A7370" s="10" t="s">
        <v>2094</v>
      </c>
      <c r="B7370" s="19">
        <v>0.09789351851851852</v>
      </c>
      <c r="C7370" s="10" t="s">
        <v>70</v>
      </c>
      <c r="D7370" s="10" t="s">
        <v>93</v>
      </c>
      <c r="E7370" s="13">
        <v>29.0</v>
      </c>
      <c r="F7370" s="13">
        <v>19.0</v>
      </c>
      <c r="J7370" s="10" t="s">
        <v>294</v>
      </c>
    </row>
    <row r="7371">
      <c r="A7371" s="10" t="s">
        <v>2094</v>
      </c>
      <c r="B7371" s="19">
        <v>0.09792824074074075</v>
      </c>
      <c r="C7371" s="10" t="s">
        <v>70</v>
      </c>
      <c r="D7371" s="10" t="s">
        <v>91</v>
      </c>
      <c r="E7371" s="13">
        <v>7.0</v>
      </c>
      <c r="F7371" s="16"/>
      <c r="H7371" s="10" t="s">
        <v>2108</v>
      </c>
    </row>
    <row r="7372">
      <c r="A7372" s="10" t="s">
        <v>2094</v>
      </c>
      <c r="B7372" s="19">
        <v>0.09800925925925925</v>
      </c>
      <c r="C7372" s="10" t="s">
        <v>70</v>
      </c>
      <c r="D7372" s="10" t="s">
        <v>93</v>
      </c>
      <c r="E7372" s="13" t="s">
        <v>75</v>
      </c>
      <c r="F7372" s="13" t="s">
        <v>75</v>
      </c>
      <c r="J7372" s="10" t="s">
        <v>85</v>
      </c>
    </row>
    <row r="7373">
      <c r="A7373" s="10" t="s">
        <v>2094</v>
      </c>
      <c r="B7373" s="19">
        <v>0.09800925925925925</v>
      </c>
      <c r="C7373" s="10" t="s">
        <v>70</v>
      </c>
      <c r="D7373" s="10" t="s">
        <v>93</v>
      </c>
      <c r="E7373" s="13">
        <v>29.0</v>
      </c>
      <c r="F7373" s="13">
        <v>19.0</v>
      </c>
      <c r="J7373" s="10" t="s">
        <v>294</v>
      </c>
    </row>
    <row r="7374">
      <c r="A7374" s="10" t="s">
        <v>2094</v>
      </c>
      <c r="B7374" s="19">
        <v>0.09804398148148148</v>
      </c>
      <c r="C7374" s="10" t="s">
        <v>70</v>
      </c>
      <c r="D7374" s="10" t="s">
        <v>91</v>
      </c>
      <c r="E7374" s="13">
        <v>12.0</v>
      </c>
      <c r="F7374" s="16"/>
      <c r="H7374" s="10" t="s">
        <v>2109</v>
      </c>
    </row>
    <row r="7375">
      <c r="A7375" s="10" t="s">
        <v>2094</v>
      </c>
      <c r="B7375" s="19">
        <v>0.09853009259259259</v>
      </c>
      <c r="C7375" s="10" t="s">
        <v>70</v>
      </c>
      <c r="D7375" s="10" t="s">
        <v>93</v>
      </c>
      <c r="E7375" s="13" t="s">
        <v>75</v>
      </c>
      <c r="F7375" s="13" t="s">
        <v>75</v>
      </c>
      <c r="J7375" s="10" t="s">
        <v>85</v>
      </c>
    </row>
    <row r="7376">
      <c r="A7376" s="10" t="s">
        <v>2094</v>
      </c>
      <c r="B7376" s="19">
        <v>0.09853009259259259</v>
      </c>
      <c r="C7376" s="10" t="s">
        <v>70</v>
      </c>
      <c r="D7376" s="10" t="s">
        <v>93</v>
      </c>
      <c r="E7376" s="13">
        <v>28.0</v>
      </c>
      <c r="F7376" s="13">
        <v>18.0</v>
      </c>
      <c r="J7376" s="10" t="s">
        <v>294</v>
      </c>
    </row>
    <row r="7377">
      <c r="A7377" s="10" t="s">
        <v>2094</v>
      </c>
      <c r="B7377" s="19">
        <v>0.09856481481481481</v>
      </c>
      <c r="C7377" s="10" t="s">
        <v>70</v>
      </c>
      <c r="D7377" s="10" t="s">
        <v>91</v>
      </c>
      <c r="E7377" s="13">
        <v>11.0</v>
      </c>
      <c r="F7377" s="16"/>
      <c r="H7377" s="10" t="s">
        <v>2110</v>
      </c>
    </row>
    <row r="7378">
      <c r="A7378" s="10" t="s">
        <v>2094</v>
      </c>
      <c r="B7378" s="19">
        <v>0.09863425925925925</v>
      </c>
      <c r="C7378" s="10" t="s">
        <v>70</v>
      </c>
      <c r="D7378" s="10" t="s">
        <v>93</v>
      </c>
      <c r="E7378" s="13" t="s">
        <v>75</v>
      </c>
      <c r="F7378" s="13" t="s">
        <v>75</v>
      </c>
      <c r="J7378" s="10" t="s">
        <v>85</v>
      </c>
    </row>
    <row r="7379">
      <c r="A7379" s="10" t="s">
        <v>2094</v>
      </c>
      <c r="B7379" s="19">
        <v>0.09863425925925925</v>
      </c>
      <c r="C7379" s="10" t="s">
        <v>70</v>
      </c>
      <c r="D7379" s="10" t="s">
        <v>93</v>
      </c>
      <c r="E7379" s="13">
        <v>26.0</v>
      </c>
      <c r="F7379" s="13">
        <v>16.0</v>
      </c>
      <c r="J7379" s="10" t="s">
        <v>294</v>
      </c>
    </row>
    <row r="7380">
      <c r="A7380" s="10" t="s">
        <v>2094</v>
      </c>
      <c r="B7380" s="19">
        <v>0.09870370370370371</v>
      </c>
      <c r="C7380" s="10" t="s">
        <v>70</v>
      </c>
      <c r="D7380" s="10" t="s">
        <v>91</v>
      </c>
      <c r="E7380" s="13">
        <v>10.0</v>
      </c>
      <c r="F7380" s="16"/>
      <c r="H7380" s="10" t="s">
        <v>2111</v>
      </c>
      <c r="I7380" s="10">
        <v>1.0</v>
      </c>
      <c r="J7380" s="10" t="s">
        <v>119</v>
      </c>
    </row>
    <row r="7381">
      <c r="A7381" s="10" t="s">
        <v>2094</v>
      </c>
      <c r="B7381" s="19">
        <v>0.10003472222222222</v>
      </c>
      <c r="C7381" s="10" t="s">
        <v>84</v>
      </c>
      <c r="D7381" s="10" t="s">
        <v>93</v>
      </c>
      <c r="E7381" s="13">
        <v>15.0</v>
      </c>
      <c r="F7381" s="13">
        <v>7.0</v>
      </c>
      <c r="J7381" s="10" t="s">
        <v>2112</v>
      </c>
    </row>
    <row r="7382">
      <c r="A7382" s="10" t="s">
        <v>2094</v>
      </c>
      <c r="B7382" s="19">
        <v>0.10050925925925926</v>
      </c>
      <c r="C7382" s="10" t="s">
        <v>84</v>
      </c>
      <c r="D7382" s="10" t="s">
        <v>91</v>
      </c>
      <c r="E7382" s="13">
        <v>15.0</v>
      </c>
      <c r="F7382" s="16"/>
      <c r="H7382" s="10" t="s">
        <v>2113</v>
      </c>
    </row>
    <row r="7383">
      <c r="A7383" s="10" t="s">
        <v>2094</v>
      </c>
      <c r="B7383" s="19">
        <v>0.10085648148148148</v>
      </c>
      <c r="C7383" s="10" t="s">
        <v>84</v>
      </c>
      <c r="D7383" s="10" t="s">
        <v>93</v>
      </c>
      <c r="E7383" s="13">
        <v>17.0</v>
      </c>
      <c r="F7383" s="13">
        <v>9.0</v>
      </c>
      <c r="J7383" s="10" t="s">
        <v>2112</v>
      </c>
    </row>
    <row r="7384">
      <c r="A7384" s="10" t="s">
        <v>2094</v>
      </c>
      <c r="B7384" s="19">
        <v>0.10145833333333333</v>
      </c>
      <c r="C7384" s="10" t="s">
        <v>84</v>
      </c>
      <c r="D7384" s="10" t="s">
        <v>91</v>
      </c>
      <c r="E7384" s="13">
        <v>12.0</v>
      </c>
      <c r="F7384" s="16"/>
      <c r="H7384" s="10" t="s">
        <v>2114</v>
      </c>
    </row>
    <row r="7385">
      <c r="A7385" s="10" t="s">
        <v>2094</v>
      </c>
      <c r="B7385" s="19">
        <v>0.10201388888888889</v>
      </c>
      <c r="C7385" s="10" t="s">
        <v>69</v>
      </c>
      <c r="D7385" s="10" t="s">
        <v>89</v>
      </c>
      <c r="E7385" s="13">
        <v>16.0</v>
      </c>
      <c r="F7385" s="13">
        <v>7.0</v>
      </c>
      <c r="J7385" s="10" t="s">
        <v>839</v>
      </c>
    </row>
    <row r="7386">
      <c r="A7386" s="10" t="s">
        <v>2094</v>
      </c>
      <c r="B7386" s="19">
        <v>0.10230324074074074</v>
      </c>
      <c r="C7386" s="10" t="s">
        <v>69</v>
      </c>
      <c r="D7386" s="10" t="s">
        <v>91</v>
      </c>
      <c r="E7386" s="13">
        <v>23.0</v>
      </c>
      <c r="F7386" s="16"/>
      <c r="H7386" s="10" t="s">
        <v>2115</v>
      </c>
      <c r="I7386" s="10">
        <v>1.0</v>
      </c>
      <c r="J7386" s="10" t="s">
        <v>119</v>
      </c>
    </row>
    <row r="7387">
      <c r="A7387" s="10" t="s">
        <v>2094</v>
      </c>
      <c r="B7387" s="19">
        <v>0.10344907407407407</v>
      </c>
      <c r="C7387" s="10" t="s">
        <v>66</v>
      </c>
      <c r="D7387" s="10" t="s">
        <v>89</v>
      </c>
      <c r="E7387" s="13">
        <v>18.0</v>
      </c>
      <c r="F7387" s="13">
        <v>9.0</v>
      </c>
      <c r="J7387" s="10" t="s">
        <v>171</v>
      </c>
    </row>
    <row r="7388">
      <c r="A7388" s="10" t="s">
        <v>2094</v>
      </c>
      <c r="B7388" s="19">
        <v>0.10344907407407407</v>
      </c>
      <c r="C7388" s="10" t="s">
        <v>66</v>
      </c>
      <c r="D7388" s="10" t="s">
        <v>89</v>
      </c>
      <c r="E7388" s="13">
        <v>18.0</v>
      </c>
      <c r="F7388" s="13">
        <v>9.0</v>
      </c>
      <c r="J7388" s="10" t="s">
        <v>171</v>
      </c>
    </row>
    <row r="7389">
      <c r="A7389" s="10" t="s">
        <v>2094</v>
      </c>
      <c r="B7389" s="19">
        <v>0.10353009259259259</v>
      </c>
      <c r="C7389" s="10" t="s">
        <v>66</v>
      </c>
      <c r="D7389" s="10" t="s">
        <v>91</v>
      </c>
      <c r="E7389" s="13">
        <v>11.0</v>
      </c>
      <c r="F7389" s="16"/>
      <c r="H7389" s="10" t="s">
        <v>2116</v>
      </c>
    </row>
    <row r="7390">
      <c r="A7390" s="10" t="s">
        <v>2094</v>
      </c>
      <c r="B7390" s="19">
        <v>0.10358796296296297</v>
      </c>
      <c r="C7390" s="10" t="s">
        <v>66</v>
      </c>
      <c r="D7390" s="10" t="s">
        <v>91</v>
      </c>
      <c r="E7390" s="13">
        <v>13.0</v>
      </c>
      <c r="F7390" s="16"/>
      <c r="H7390" s="10" t="s">
        <v>2117</v>
      </c>
    </row>
    <row r="7391">
      <c r="A7391" s="10" t="s">
        <v>2094</v>
      </c>
      <c r="B7391" s="19">
        <v>0.10625</v>
      </c>
      <c r="C7391" s="10" t="s">
        <v>70</v>
      </c>
      <c r="D7391" s="10" t="s">
        <v>93</v>
      </c>
      <c r="E7391" s="13">
        <v>29.0</v>
      </c>
      <c r="F7391" s="13">
        <v>19.0</v>
      </c>
      <c r="J7391" s="10" t="s">
        <v>2118</v>
      </c>
    </row>
    <row r="7392">
      <c r="A7392" s="10" t="s">
        <v>2094</v>
      </c>
      <c r="B7392" s="19">
        <v>0.10630787037037037</v>
      </c>
      <c r="C7392" s="10" t="s">
        <v>70</v>
      </c>
      <c r="D7392" s="10" t="s">
        <v>91</v>
      </c>
      <c r="E7392" s="13">
        <v>11.0</v>
      </c>
      <c r="F7392" s="16"/>
      <c r="H7392" s="10" t="s">
        <v>2119</v>
      </c>
    </row>
    <row r="7393">
      <c r="A7393" s="10" t="s">
        <v>2094</v>
      </c>
      <c r="B7393" s="19">
        <v>0.10806712962962962</v>
      </c>
      <c r="C7393" s="10" t="s">
        <v>1936</v>
      </c>
      <c r="D7393" s="10" t="s">
        <v>93</v>
      </c>
      <c r="E7393" s="13">
        <v>13.0</v>
      </c>
      <c r="F7393" s="13">
        <v>7.0</v>
      </c>
      <c r="J7393" s="10" t="s">
        <v>414</v>
      </c>
    </row>
    <row r="7394">
      <c r="A7394" s="10" t="s">
        <v>2094</v>
      </c>
      <c r="B7394" s="19">
        <v>0.10854166666666666</v>
      </c>
      <c r="C7394" s="10" t="s">
        <v>1938</v>
      </c>
      <c r="D7394" s="10" t="s">
        <v>93</v>
      </c>
      <c r="E7394" s="13">
        <v>25.0</v>
      </c>
      <c r="F7394" s="13">
        <v>19.0</v>
      </c>
      <c r="J7394" s="10" t="s">
        <v>414</v>
      </c>
    </row>
    <row r="7395">
      <c r="A7395" s="10" t="s">
        <v>2094</v>
      </c>
      <c r="B7395" s="19">
        <v>0.10868055555555556</v>
      </c>
      <c r="C7395" s="10" t="s">
        <v>1938</v>
      </c>
      <c r="D7395" s="10" t="s">
        <v>91</v>
      </c>
      <c r="E7395" s="13">
        <v>9.0</v>
      </c>
      <c r="F7395" s="16"/>
      <c r="H7395" s="10" t="s">
        <v>2120</v>
      </c>
    </row>
    <row r="7396">
      <c r="A7396" s="10" t="s">
        <v>2094</v>
      </c>
      <c r="B7396" s="19">
        <v>0.10912037037037037</v>
      </c>
      <c r="C7396" s="10" t="s">
        <v>1937</v>
      </c>
      <c r="D7396" s="10" t="s">
        <v>93</v>
      </c>
      <c r="E7396" s="13">
        <v>10.0</v>
      </c>
      <c r="F7396" s="13">
        <v>4.0</v>
      </c>
      <c r="J7396" s="10" t="s">
        <v>414</v>
      </c>
    </row>
    <row r="7397">
      <c r="A7397" s="10" t="s">
        <v>2094</v>
      </c>
      <c r="B7397" s="19">
        <v>0.1103125</v>
      </c>
      <c r="C7397" s="10" t="s">
        <v>82</v>
      </c>
      <c r="D7397" s="10" t="s">
        <v>91</v>
      </c>
      <c r="E7397" s="13">
        <v>25.0</v>
      </c>
      <c r="F7397" s="16"/>
      <c r="H7397" s="10" t="s">
        <v>2121</v>
      </c>
      <c r="J7397" s="10" t="s">
        <v>2122</v>
      </c>
    </row>
    <row r="7398">
      <c r="A7398" s="10" t="s">
        <v>2094</v>
      </c>
      <c r="B7398" s="19">
        <v>0.11174768518518519</v>
      </c>
      <c r="C7398" s="10" t="s">
        <v>74</v>
      </c>
      <c r="D7398" s="10" t="s">
        <v>93</v>
      </c>
      <c r="E7398" s="13">
        <v>22.0</v>
      </c>
      <c r="F7398" s="13">
        <v>12.0</v>
      </c>
      <c r="J7398" s="10" t="s">
        <v>1043</v>
      </c>
    </row>
    <row r="7399">
      <c r="A7399" s="10" t="s">
        <v>2094</v>
      </c>
      <c r="B7399" s="19">
        <v>0.111875</v>
      </c>
      <c r="C7399" s="10" t="s">
        <v>74</v>
      </c>
      <c r="D7399" s="10" t="s">
        <v>91</v>
      </c>
      <c r="E7399" s="13">
        <v>24.0</v>
      </c>
      <c r="F7399" s="16"/>
      <c r="H7399" s="10" t="s">
        <v>2123</v>
      </c>
    </row>
    <row r="7400">
      <c r="A7400" s="10" t="s">
        <v>2094</v>
      </c>
      <c r="B7400" s="19">
        <v>0.11221064814814814</v>
      </c>
      <c r="C7400" s="10" t="s">
        <v>74</v>
      </c>
      <c r="D7400" s="10" t="s">
        <v>93</v>
      </c>
      <c r="E7400" s="13" t="s">
        <v>68</v>
      </c>
      <c r="F7400" s="13">
        <v>20.0</v>
      </c>
      <c r="G7400" s="10" t="s">
        <v>137</v>
      </c>
      <c r="J7400" s="10" t="s">
        <v>1010</v>
      </c>
    </row>
    <row r="7401">
      <c r="A7401" s="10" t="s">
        <v>2094</v>
      </c>
      <c r="B7401" s="19">
        <v>0.11241898148148148</v>
      </c>
      <c r="C7401" s="10" t="s">
        <v>74</v>
      </c>
      <c r="D7401" s="10" t="s">
        <v>91</v>
      </c>
      <c r="E7401" s="13">
        <v>18.0</v>
      </c>
      <c r="F7401" s="16"/>
      <c r="H7401" s="10" t="s">
        <v>2124</v>
      </c>
    </row>
    <row r="7402">
      <c r="A7402" s="10" t="s">
        <v>2094</v>
      </c>
      <c r="B7402" s="19">
        <v>0.11251157407407407</v>
      </c>
      <c r="C7402" s="10" t="s">
        <v>74</v>
      </c>
      <c r="D7402" s="10" t="s">
        <v>93</v>
      </c>
      <c r="E7402" s="13" t="s">
        <v>88</v>
      </c>
      <c r="F7402" s="13">
        <v>1.0</v>
      </c>
      <c r="J7402" s="10" t="s">
        <v>1010</v>
      </c>
    </row>
    <row r="7403">
      <c r="A7403" s="10" t="s">
        <v>2094</v>
      </c>
      <c r="B7403" s="19">
        <v>0.11268518518518518</v>
      </c>
      <c r="C7403" s="10" t="s">
        <v>74</v>
      </c>
      <c r="D7403" s="10" t="s">
        <v>91</v>
      </c>
      <c r="E7403" s="13">
        <v>4.0</v>
      </c>
      <c r="F7403" s="16"/>
      <c r="H7403" s="10" t="s">
        <v>253</v>
      </c>
    </row>
    <row r="7404">
      <c r="A7404" s="10" t="s">
        <v>2094</v>
      </c>
      <c r="B7404" s="19">
        <v>0.11386574074074074</v>
      </c>
      <c r="C7404" s="10" t="s">
        <v>70</v>
      </c>
      <c r="D7404" s="10" t="s">
        <v>93</v>
      </c>
      <c r="E7404" s="13" t="s">
        <v>68</v>
      </c>
      <c r="F7404" s="13">
        <v>20.0</v>
      </c>
      <c r="G7404" s="10" t="s">
        <v>137</v>
      </c>
      <c r="J7404" s="10" t="s">
        <v>99</v>
      </c>
    </row>
    <row r="7405">
      <c r="A7405" s="10" t="s">
        <v>2094</v>
      </c>
      <c r="B7405" s="19">
        <v>0.11398148148148148</v>
      </c>
      <c r="C7405" s="10" t="s">
        <v>70</v>
      </c>
      <c r="D7405" s="10" t="s">
        <v>91</v>
      </c>
      <c r="E7405" s="13">
        <v>16.0</v>
      </c>
      <c r="F7405" s="16"/>
      <c r="H7405" s="10" t="s">
        <v>2125</v>
      </c>
    </row>
    <row r="7406">
      <c r="A7406" s="10" t="s">
        <v>2094</v>
      </c>
      <c r="B7406" s="19">
        <v>0.11415509259259259</v>
      </c>
      <c r="C7406" s="10" t="s">
        <v>70</v>
      </c>
      <c r="D7406" s="10" t="s">
        <v>93</v>
      </c>
      <c r="E7406" s="13">
        <v>27.0</v>
      </c>
      <c r="F7406" s="13">
        <v>17.0</v>
      </c>
      <c r="J7406" s="10" t="s">
        <v>99</v>
      </c>
    </row>
    <row r="7407">
      <c r="A7407" s="10" t="s">
        <v>2094</v>
      </c>
      <c r="B7407" s="19">
        <v>0.11417824074074075</v>
      </c>
      <c r="C7407" s="10" t="s">
        <v>70</v>
      </c>
      <c r="D7407" s="10" t="s">
        <v>91</v>
      </c>
      <c r="E7407" s="13">
        <v>12.0</v>
      </c>
      <c r="F7407" s="16"/>
      <c r="H7407" s="10" t="s">
        <v>2126</v>
      </c>
      <c r="I7407" s="10">
        <v>1.0</v>
      </c>
      <c r="J7407" s="10" t="s">
        <v>119</v>
      </c>
    </row>
    <row r="7408">
      <c r="A7408" s="10" t="s">
        <v>2094</v>
      </c>
      <c r="B7408" s="19">
        <v>0.11538194444444444</v>
      </c>
      <c r="C7408" s="10" t="s">
        <v>70</v>
      </c>
      <c r="D7408" s="10" t="s">
        <v>93</v>
      </c>
      <c r="E7408" s="13">
        <v>20.0</v>
      </c>
      <c r="F7408" s="13">
        <v>10.0</v>
      </c>
      <c r="J7408" s="10" t="s">
        <v>99</v>
      </c>
    </row>
    <row r="7409">
      <c r="A7409" s="10" t="s">
        <v>2094</v>
      </c>
      <c r="B7409" s="19">
        <v>0.11549768518518519</v>
      </c>
      <c r="C7409" s="10" t="s">
        <v>70</v>
      </c>
      <c r="D7409" s="10" t="s">
        <v>91</v>
      </c>
      <c r="E7409" s="13">
        <v>12.0</v>
      </c>
      <c r="F7409" s="16"/>
      <c r="H7409" s="10" t="s">
        <v>2127</v>
      </c>
    </row>
    <row r="7410">
      <c r="A7410" s="10" t="s">
        <v>2094</v>
      </c>
      <c r="B7410" s="19">
        <v>0.1162962962962963</v>
      </c>
      <c r="C7410" s="10" t="s">
        <v>84</v>
      </c>
      <c r="D7410" s="10" t="s">
        <v>93</v>
      </c>
      <c r="E7410" s="13">
        <v>14.0</v>
      </c>
      <c r="F7410" s="13">
        <v>6.0</v>
      </c>
      <c r="J7410" s="10" t="s">
        <v>2112</v>
      </c>
    </row>
    <row r="7411">
      <c r="A7411" s="10" t="s">
        <v>2094</v>
      </c>
      <c r="B7411" s="19">
        <v>0.11642361111111112</v>
      </c>
      <c r="C7411" s="10" t="s">
        <v>84</v>
      </c>
      <c r="D7411" s="10" t="s">
        <v>93</v>
      </c>
      <c r="E7411" s="13">
        <v>27.0</v>
      </c>
      <c r="F7411" s="13">
        <v>19.0</v>
      </c>
      <c r="J7411" s="10" t="s">
        <v>2112</v>
      </c>
    </row>
    <row r="7412">
      <c r="A7412" s="10" t="s">
        <v>2094</v>
      </c>
      <c r="B7412" s="19">
        <v>0.1168287037037037</v>
      </c>
      <c r="C7412" s="10" t="s">
        <v>84</v>
      </c>
      <c r="D7412" s="10" t="s">
        <v>91</v>
      </c>
      <c r="E7412" s="13">
        <v>16.0</v>
      </c>
      <c r="F7412" s="16"/>
      <c r="H7412" s="10" t="s">
        <v>2128</v>
      </c>
    </row>
    <row r="7413">
      <c r="A7413" s="10" t="s">
        <v>2094</v>
      </c>
      <c r="B7413" s="19">
        <v>0.11763888888888889</v>
      </c>
      <c r="C7413" s="10" t="s">
        <v>69</v>
      </c>
      <c r="D7413" s="10" t="s">
        <v>93</v>
      </c>
      <c r="E7413" s="13">
        <v>13.0</v>
      </c>
      <c r="F7413" s="13">
        <v>5.0</v>
      </c>
      <c r="J7413" s="10" t="s">
        <v>382</v>
      </c>
    </row>
    <row r="7414">
      <c r="A7414" s="10" t="s">
        <v>2094</v>
      </c>
      <c r="B7414" s="19">
        <v>0.11804398148148149</v>
      </c>
      <c r="C7414" s="10" t="s">
        <v>69</v>
      </c>
      <c r="D7414" s="10" t="s">
        <v>89</v>
      </c>
      <c r="E7414" s="13">
        <v>17.0</v>
      </c>
      <c r="F7414" s="13">
        <v>8.0</v>
      </c>
      <c r="J7414" s="10" t="s">
        <v>1721</v>
      </c>
    </row>
    <row r="7415">
      <c r="A7415" s="10" t="s">
        <v>2094</v>
      </c>
      <c r="B7415" s="19">
        <v>0.11819444444444445</v>
      </c>
      <c r="C7415" s="10" t="s">
        <v>69</v>
      </c>
      <c r="D7415" s="10" t="s">
        <v>91</v>
      </c>
      <c r="E7415" s="13">
        <v>12.0</v>
      </c>
      <c r="F7415" s="16"/>
      <c r="H7415" s="10" t="s">
        <v>2129</v>
      </c>
      <c r="I7415" s="10">
        <v>1.0</v>
      </c>
      <c r="J7415" s="10" t="s">
        <v>119</v>
      </c>
    </row>
    <row r="7416">
      <c r="A7416" s="10" t="s">
        <v>2094</v>
      </c>
      <c r="B7416" s="19">
        <v>0.1187962962962963</v>
      </c>
      <c r="C7416" s="10" t="s">
        <v>66</v>
      </c>
      <c r="D7416" s="10" t="s">
        <v>89</v>
      </c>
      <c r="E7416" s="13">
        <v>19.0</v>
      </c>
      <c r="F7416" s="13">
        <v>10.0</v>
      </c>
      <c r="J7416" s="10" t="s">
        <v>171</v>
      </c>
    </row>
    <row r="7417">
      <c r="A7417" s="10" t="s">
        <v>2094</v>
      </c>
      <c r="B7417" s="19">
        <v>0.11881944444444445</v>
      </c>
      <c r="C7417" s="10" t="s">
        <v>66</v>
      </c>
      <c r="D7417" s="10" t="s">
        <v>89</v>
      </c>
      <c r="E7417" s="13">
        <v>21.0</v>
      </c>
      <c r="F7417" s="13">
        <v>12.0</v>
      </c>
      <c r="J7417" s="10" t="s">
        <v>171</v>
      </c>
    </row>
    <row r="7418">
      <c r="A7418" s="10" t="s">
        <v>2094</v>
      </c>
      <c r="B7418" s="19">
        <v>0.11885416666666666</v>
      </c>
      <c r="C7418" s="10" t="s">
        <v>66</v>
      </c>
      <c r="D7418" s="10" t="s">
        <v>91</v>
      </c>
      <c r="E7418" s="13">
        <v>6.0</v>
      </c>
      <c r="F7418" s="16"/>
      <c r="H7418" s="10" t="s">
        <v>2130</v>
      </c>
    </row>
    <row r="7419">
      <c r="A7419" s="10" t="s">
        <v>2094</v>
      </c>
      <c r="B7419" s="19">
        <v>0.11888888888888889</v>
      </c>
      <c r="C7419" s="10" t="s">
        <v>66</v>
      </c>
      <c r="D7419" s="10" t="s">
        <v>91</v>
      </c>
      <c r="E7419" s="13">
        <v>14.0</v>
      </c>
      <c r="F7419" s="16"/>
      <c r="H7419" s="10" t="s">
        <v>2131</v>
      </c>
      <c r="I7419" s="10">
        <v>1.0</v>
      </c>
      <c r="J7419" s="10" t="s">
        <v>119</v>
      </c>
    </row>
    <row r="7420">
      <c r="A7420" s="10" t="s">
        <v>2094</v>
      </c>
      <c r="B7420" s="19">
        <v>0.12019675925925925</v>
      </c>
      <c r="C7420" s="10" t="s">
        <v>74</v>
      </c>
      <c r="D7420" s="10" t="s">
        <v>83</v>
      </c>
      <c r="E7420" s="13">
        <v>27.0</v>
      </c>
      <c r="F7420" s="13">
        <v>16.0</v>
      </c>
    </row>
    <row r="7421">
      <c r="A7421" s="10" t="s">
        <v>2094</v>
      </c>
      <c r="B7421" s="19">
        <v>0.12021990740740741</v>
      </c>
      <c r="C7421" s="10" t="s">
        <v>69</v>
      </c>
      <c r="D7421" s="10" t="s">
        <v>120</v>
      </c>
      <c r="E7421" s="13">
        <v>18.0</v>
      </c>
      <c r="F7421" s="16"/>
      <c r="J7421" s="10" t="s">
        <v>2132</v>
      </c>
    </row>
    <row r="7422">
      <c r="A7422" s="10" t="s">
        <v>2094</v>
      </c>
      <c r="B7422" s="19">
        <v>0.12045138888888889</v>
      </c>
      <c r="C7422" s="10" t="s">
        <v>964</v>
      </c>
      <c r="D7422" s="10" t="s">
        <v>67</v>
      </c>
      <c r="E7422" s="13">
        <v>12.0</v>
      </c>
      <c r="F7422" s="13">
        <v>3.0</v>
      </c>
    </row>
    <row r="7423">
      <c r="A7423" s="10" t="s">
        <v>2094</v>
      </c>
      <c r="B7423" s="19">
        <v>0.12104166666666667</v>
      </c>
      <c r="C7423" s="10" t="s">
        <v>66</v>
      </c>
      <c r="D7423" s="10" t="s">
        <v>83</v>
      </c>
      <c r="E7423" s="13">
        <v>16.0</v>
      </c>
      <c r="F7423" s="13">
        <v>10.0</v>
      </c>
    </row>
    <row r="7424">
      <c r="A7424" s="10" t="s">
        <v>2094</v>
      </c>
      <c r="B7424" s="19">
        <v>0.12206018518518519</v>
      </c>
      <c r="C7424" s="10" t="s">
        <v>84</v>
      </c>
      <c r="D7424" s="10" t="s">
        <v>67</v>
      </c>
      <c r="E7424" s="13">
        <v>22.0</v>
      </c>
      <c r="F7424" s="13">
        <v>19.0</v>
      </c>
    </row>
    <row r="7425">
      <c r="A7425" s="10" t="s">
        <v>2094</v>
      </c>
      <c r="B7425" s="19">
        <v>0.1225</v>
      </c>
      <c r="C7425" s="10" t="s">
        <v>69</v>
      </c>
      <c r="D7425" s="10" t="s">
        <v>132</v>
      </c>
      <c r="E7425" s="13">
        <v>10.0</v>
      </c>
      <c r="F7425" s="13">
        <v>9.0</v>
      </c>
    </row>
    <row r="7426">
      <c r="A7426" s="10" t="s">
        <v>2094</v>
      </c>
      <c r="B7426" s="19">
        <v>0.12770833333333334</v>
      </c>
      <c r="C7426" s="10" t="s">
        <v>66</v>
      </c>
      <c r="D7426" s="10" t="s">
        <v>80</v>
      </c>
      <c r="E7426" s="13">
        <v>14.0</v>
      </c>
      <c r="F7426" s="13">
        <v>5.0</v>
      </c>
    </row>
    <row r="7427">
      <c r="A7427" s="10" t="s">
        <v>2094</v>
      </c>
      <c r="B7427" s="19">
        <v>0.1284375</v>
      </c>
      <c r="C7427" s="10" t="s">
        <v>964</v>
      </c>
      <c r="D7427" s="10" t="s">
        <v>80</v>
      </c>
      <c r="E7427" s="13">
        <v>20.0</v>
      </c>
      <c r="F7427" s="13">
        <v>17.0</v>
      </c>
    </row>
    <row r="7428">
      <c r="A7428" s="10" t="s">
        <v>2094</v>
      </c>
      <c r="B7428" s="19">
        <v>0.12967592592592592</v>
      </c>
      <c r="C7428" s="10" t="s">
        <v>69</v>
      </c>
      <c r="D7428" s="10" t="s">
        <v>132</v>
      </c>
      <c r="E7428" s="13">
        <v>19.0</v>
      </c>
      <c r="F7428" s="13">
        <v>18.0</v>
      </c>
    </row>
    <row r="7429">
      <c r="A7429" s="10" t="s">
        <v>2094</v>
      </c>
      <c r="B7429" s="19">
        <v>0.12975694444444444</v>
      </c>
      <c r="C7429" s="10" t="s">
        <v>66</v>
      </c>
      <c r="D7429" s="10" t="s">
        <v>132</v>
      </c>
      <c r="E7429" s="13">
        <v>13.0</v>
      </c>
      <c r="F7429" s="13">
        <v>11.0</v>
      </c>
    </row>
    <row r="7430">
      <c r="A7430" s="10" t="s">
        <v>2094</v>
      </c>
      <c r="B7430" s="19">
        <v>0.12981481481481483</v>
      </c>
      <c r="C7430" s="10" t="s">
        <v>70</v>
      </c>
      <c r="D7430" s="10" t="s">
        <v>132</v>
      </c>
      <c r="E7430" s="13">
        <v>22.0</v>
      </c>
      <c r="F7430" s="13">
        <v>16.0</v>
      </c>
    </row>
    <row r="7431">
      <c r="A7431" s="10" t="s">
        <v>2094</v>
      </c>
      <c r="B7431" s="19">
        <v>0.12983796296296296</v>
      </c>
      <c r="C7431" s="10" t="s">
        <v>82</v>
      </c>
      <c r="D7431" s="10" t="s">
        <v>132</v>
      </c>
      <c r="E7431" s="13">
        <v>22.0</v>
      </c>
      <c r="F7431" s="13">
        <v>16.0</v>
      </c>
    </row>
    <row r="7432">
      <c r="A7432" s="10" t="s">
        <v>2094</v>
      </c>
      <c r="B7432" s="19">
        <v>0.1298726851851852</v>
      </c>
      <c r="C7432" s="10" t="s">
        <v>74</v>
      </c>
      <c r="D7432" s="10" t="s">
        <v>132</v>
      </c>
      <c r="E7432" s="13">
        <v>16.0</v>
      </c>
      <c r="F7432" s="13">
        <v>13.0</v>
      </c>
    </row>
    <row r="7433">
      <c r="A7433" s="10" t="s">
        <v>2094</v>
      </c>
      <c r="B7433" s="19">
        <v>0.12988425925925925</v>
      </c>
      <c r="C7433" s="10" t="s">
        <v>84</v>
      </c>
      <c r="D7433" s="10" t="s">
        <v>132</v>
      </c>
      <c r="E7433" s="13">
        <v>3.0</v>
      </c>
      <c r="F7433" s="13">
        <v>2.0</v>
      </c>
    </row>
    <row r="7434">
      <c r="A7434" s="10" t="s">
        <v>2094</v>
      </c>
      <c r="B7434" s="19">
        <v>0.12993055555555555</v>
      </c>
      <c r="C7434" s="10" t="s">
        <v>964</v>
      </c>
      <c r="D7434" s="10" t="s">
        <v>132</v>
      </c>
      <c r="E7434" s="13">
        <v>16.0</v>
      </c>
      <c r="F7434" s="13">
        <v>17.0</v>
      </c>
    </row>
    <row r="7435">
      <c r="A7435" s="10" t="s">
        <v>2094</v>
      </c>
      <c r="B7435" s="19">
        <v>0.13034722222222223</v>
      </c>
      <c r="C7435" s="10" t="s">
        <v>82</v>
      </c>
      <c r="D7435" s="10" t="s">
        <v>365</v>
      </c>
      <c r="E7435" s="13">
        <v>14.0</v>
      </c>
      <c r="F7435" s="13">
        <v>4.0</v>
      </c>
    </row>
    <row r="7436">
      <c r="A7436" s="10" t="s">
        <v>2094</v>
      </c>
      <c r="B7436" s="19">
        <v>0.13207175925925926</v>
      </c>
      <c r="C7436" s="10" t="s">
        <v>964</v>
      </c>
      <c r="D7436" s="10" t="s">
        <v>80</v>
      </c>
      <c r="E7436" s="13">
        <v>13.0</v>
      </c>
      <c r="F7436" s="13">
        <v>10.0</v>
      </c>
      <c r="J7436" s="10" t="s">
        <v>274</v>
      </c>
    </row>
    <row r="7437">
      <c r="A7437" s="10" t="s">
        <v>2094</v>
      </c>
      <c r="B7437" s="19">
        <v>0.13400462962962964</v>
      </c>
      <c r="C7437" s="10" t="s">
        <v>82</v>
      </c>
      <c r="D7437" s="10" t="s">
        <v>365</v>
      </c>
      <c r="E7437" s="13">
        <v>21.0</v>
      </c>
      <c r="F7437" s="13">
        <v>11.0</v>
      </c>
    </row>
    <row r="7438">
      <c r="A7438" s="10" t="s">
        <v>2094</v>
      </c>
      <c r="B7438" s="19">
        <v>0.13400462962962964</v>
      </c>
      <c r="C7438" s="10" t="s">
        <v>70</v>
      </c>
      <c r="D7438" s="10" t="s">
        <v>365</v>
      </c>
      <c r="E7438" s="13">
        <v>12.0</v>
      </c>
      <c r="F7438" s="13">
        <v>6.0</v>
      </c>
    </row>
    <row r="7439">
      <c r="A7439" s="10" t="s">
        <v>2094</v>
      </c>
      <c r="B7439" s="19">
        <v>0.1340625</v>
      </c>
      <c r="C7439" s="10" t="s">
        <v>74</v>
      </c>
      <c r="D7439" s="10" t="s">
        <v>365</v>
      </c>
      <c r="E7439" s="13">
        <v>15.0</v>
      </c>
      <c r="F7439" s="13">
        <v>12.0</v>
      </c>
    </row>
    <row r="7440">
      <c r="A7440" s="10" t="s">
        <v>2094</v>
      </c>
      <c r="B7440" s="19">
        <v>0.1426851851851852</v>
      </c>
      <c r="C7440" s="10" t="s">
        <v>964</v>
      </c>
      <c r="D7440" s="10" t="s">
        <v>120</v>
      </c>
      <c r="E7440" s="13">
        <v>23.0</v>
      </c>
      <c r="F7440" s="16"/>
      <c r="J7440" s="10" t="s">
        <v>2133</v>
      </c>
    </row>
    <row r="7441">
      <c r="A7441" s="10" t="s">
        <v>2094</v>
      </c>
      <c r="B7441" s="19">
        <v>0.1430787037037037</v>
      </c>
      <c r="C7441" s="10" t="s">
        <v>157</v>
      </c>
      <c r="D7441" s="10" t="s">
        <v>67</v>
      </c>
      <c r="E7441" s="13" t="s">
        <v>88</v>
      </c>
      <c r="F7441" s="13">
        <v>1.0</v>
      </c>
    </row>
    <row r="7442">
      <c r="A7442" s="10" t="s">
        <v>2134</v>
      </c>
      <c r="B7442" s="19">
        <v>0.017291666666666667</v>
      </c>
      <c r="C7442" s="10" t="s">
        <v>69</v>
      </c>
      <c r="D7442" s="10" t="s">
        <v>67</v>
      </c>
      <c r="E7442" s="13" t="s">
        <v>68</v>
      </c>
      <c r="F7442" s="13">
        <v>20.0</v>
      </c>
    </row>
    <row r="7443">
      <c r="A7443" s="10" t="s">
        <v>2134</v>
      </c>
      <c r="B7443" s="19">
        <v>0.017314814814814814</v>
      </c>
      <c r="C7443" s="10" t="s">
        <v>84</v>
      </c>
      <c r="D7443" s="10" t="s">
        <v>67</v>
      </c>
      <c r="E7443" s="13">
        <v>22.0</v>
      </c>
      <c r="F7443" s="13">
        <v>19.0</v>
      </c>
    </row>
    <row r="7444">
      <c r="A7444" s="10" t="s">
        <v>2134</v>
      </c>
      <c r="B7444" s="19">
        <v>0.020150462962962964</v>
      </c>
      <c r="C7444" s="10" t="s">
        <v>74</v>
      </c>
      <c r="D7444" s="10" t="s">
        <v>67</v>
      </c>
      <c r="E7444" s="13">
        <v>17.0</v>
      </c>
      <c r="F7444" s="13">
        <v>17.0</v>
      </c>
    </row>
    <row r="7445">
      <c r="A7445" s="10" t="s">
        <v>2134</v>
      </c>
      <c r="B7445" s="19">
        <v>0.020162037037037037</v>
      </c>
      <c r="C7445" s="10" t="s">
        <v>66</v>
      </c>
      <c r="D7445" s="10" t="s">
        <v>67</v>
      </c>
      <c r="E7445" s="13">
        <v>10.0</v>
      </c>
      <c r="F7445" s="13">
        <v>12.0</v>
      </c>
    </row>
    <row r="7446">
      <c r="A7446" s="10" t="s">
        <v>2134</v>
      </c>
      <c r="B7446" s="19">
        <v>0.020868055555555556</v>
      </c>
      <c r="C7446" s="10" t="s">
        <v>964</v>
      </c>
      <c r="D7446" s="10" t="s">
        <v>67</v>
      </c>
      <c r="E7446" s="13">
        <v>15.0</v>
      </c>
      <c r="F7446" s="13">
        <v>10.0</v>
      </c>
    </row>
    <row r="7447">
      <c r="A7447" s="10" t="s">
        <v>2134</v>
      </c>
      <c r="B7447" s="19">
        <v>0.024756944444444446</v>
      </c>
      <c r="C7447" s="10" t="s">
        <v>74</v>
      </c>
      <c r="D7447" s="10" t="s">
        <v>67</v>
      </c>
      <c r="E7447" s="13">
        <v>12.0</v>
      </c>
      <c r="F7447" s="13">
        <v>12.0</v>
      </c>
    </row>
    <row r="7448">
      <c r="A7448" s="10" t="s">
        <v>2134</v>
      </c>
      <c r="B7448" s="19">
        <v>0.02533564814814815</v>
      </c>
      <c r="C7448" s="10" t="s">
        <v>74</v>
      </c>
      <c r="D7448" s="10" t="s">
        <v>67</v>
      </c>
      <c r="E7448" s="13">
        <v>19.0</v>
      </c>
      <c r="F7448" s="13">
        <v>19.0</v>
      </c>
    </row>
    <row r="7449">
      <c r="A7449" s="10" t="s">
        <v>2134</v>
      </c>
      <c r="B7449" s="19">
        <v>0.02634259259259259</v>
      </c>
      <c r="C7449" s="10" t="s">
        <v>157</v>
      </c>
      <c r="D7449" s="10" t="s">
        <v>67</v>
      </c>
      <c r="E7449" s="13">
        <v>11.0</v>
      </c>
      <c r="F7449" s="13">
        <v>8.0</v>
      </c>
    </row>
    <row r="7450">
      <c r="A7450" s="10" t="s">
        <v>2134</v>
      </c>
      <c r="B7450" s="19">
        <v>0.027789351851851853</v>
      </c>
      <c r="C7450" s="10" t="s">
        <v>82</v>
      </c>
      <c r="D7450" s="10" t="s">
        <v>154</v>
      </c>
      <c r="E7450" s="13">
        <v>21.0</v>
      </c>
      <c r="F7450" s="13">
        <v>17.0</v>
      </c>
    </row>
    <row r="7451">
      <c r="A7451" s="10" t="s">
        <v>2134</v>
      </c>
      <c r="B7451" s="19">
        <v>0.027800925925925927</v>
      </c>
      <c r="C7451" s="10" t="s">
        <v>964</v>
      </c>
      <c r="D7451" s="10" t="s">
        <v>154</v>
      </c>
      <c r="E7451" s="13">
        <v>22.0</v>
      </c>
      <c r="F7451" s="13">
        <v>17.0</v>
      </c>
    </row>
    <row r="7452">
      <c r="A7452" s="10" t="s">
        <v>2134</v>
      </c>
      <c r="B7452" s="19">
        <v>0.0278125</v>
      </c>
      <c r="C7452" s="10" t="s">
        <v>84</v>
      </c>
      <c r="D7452" s="10" t="s">
        <v>154</v>
      </c>
      <c r="E7452" s="13">
        <v>18.0</v>
      </c>
      <c r="F7452" s="16"/>
    </row>
    <row r="7453">
      <c r="A7453" s="10" t="s">
        <v>2134</v>
      </c>
      <c r="B7453" s="19">
        <v>0.028333333333333332</v>
      </c>
      <c r="C7453" s="10" t="s">
        <v>964</v>
      </c>
      <c r="D7453" s="10" t="s">
        <v>83</v>
      </c>
      <c r="E7453" s="13" t="s">
        <v>88</v>
      </c>
      <c r="F7453" s="13">
        <v>1.0</v>
      </c>
    </row>
    <row r="7454">
      <c r="A7454" s="10" t="s">
        <v>2134</v>
      </c>
      <c r="B7454" s="19">
        <v>0.028703703703703703</v>
      </c>
      <c r="C7454" s="10" t="s">
        <v>70</v>
      </c>
      <c r="D7454" s="10" t="s">
        <v>67</v>
      </c>
      <c r="E7454" s="13">
        <v>21.0</v>
      </c>
      <c r="F7454" s="13">
        <v>18.0</v>
      </c>
    </row>
    <row r="7455">
      <c r="A7455" s="10" t="s">
        <v>2134</v>
      </c>
      <c r="B7455" s="19">
        <v>0.03283564814814815</v>
      </c>
      <c r="C7455" s="10" t="s">
        <v>964</v>
      </c>
      <c r="D7455" s="10" t="s">
        <v>67</v>
      </c>
      <c r="E7455" s="13">
        <v>15.0</v>
      </c>
      <c r="F7455" s="13">
        <v>10.0</v>
      </c>
    </row>
    <row r="7456">
      <c r="A7456" s="10" t="s">
        <v>2134</v>
      </c>
      <c r="B7456" s="19">
        <v>0.032858796296296296</v>
      </c>
      <c r="C7456" s="10" t="s">
        <v>84</v>
      </c>
      <c r="D7456" s="10" t="s">
        <v>67</v>
      </c>
      <c r="E7456" s="13" t="s">
        <v>88</v>
      </c>
      <c r="F7456" s="13">
        <v>1.0</v>
      </c>
    </row>
    <row r="7457">
      <c r="A7457" s="10" t="s">
        <v>2134</v>
      </c>
      <c r="B7457" s="19">
        <v>0.03516203703703704</v>
      </c>
      <c r="C7457" s="10" t="s">
        <v>964</v>
      </c>
      <c r="D7457" s="10" t="s">
        <v>67</v>
      </c>
      <c r="E7457" s="13">
        <v>17.0</v>
      </c>
      <c r="F7457" s="13">
        <v>12.0</v>
      </c>
    </row>
    <row r="7458">
      <c r="A7458" s="10" t="s">
        <v>2134</v>
      </c>
      <c r="B7458" s="19">
        <v>0.03519675925925926</v>
      </c>
      <c r="C7458" s="10" t="s">
        <v>84</v>
      </c>
      <c r="D7458" s="10" t="s">
        <v>67</v>
      </c>
      <c r="E7458" s="13">
        <v>9.0</v>
      </c>
      <c r="F7458" s="13">
        <v>6.0</v>
      </c>
    </row>
    <row r="7459">
      <c r="A7459" s="10" t="s">
        <v>2134</v>
      </c>
      <c r="B7459" s="19">
        <v>0.0362962962962963</v>
      </c>
      <c r="C7459" s="10" t="s">
        <v>66</v>
      </c>
      <c r="D7459" s="10" t="s">
        <v>67</v>
      </c>
      <c r="E7459" s="13">
        <v>16.0</v>
      </c>
      <c r="F7459" s="13">
        <v>14.0</v>
      </c>
    </row>
    <row r="7460">
      <c r="A7460" s="10" t="s">
        <v>2134</v>
      </c>
      <c r="B7460" s="19">
        <v>0.036319444444444446</v>
      </c>
      <c r="C7460" s="10" t="s">
        <v>70</v>
      </c>
      <c r="D7460" s="10" t="s">
        <v>67</v>
      </c>
      <c r="E7460" s="13">
        <v>19.0</v>
      </c>
      <c r="F7460" s="13">
        <v>16.0</v>
      </c>
    </row>
    <row r="7461">
      <c r="A7461" s="10" t="s">
        <v>2134</v>
      </c>
      <c r="B7461" s="19">
        <v>0.03633101851851852</v>
      </c>
      <c r="C7461" s="10" t="s">
        <v>69</v>
      </c>
      <c r="D7461" s="10" t="s">
        <v>67</v>
      </c>
      <c r="E7461" s="13">
        <v>10.0</v>
      </c>
      <c r="F7461" s="13">
        <v>5.0</v>
      </c>
    </row>
    <row r="7462">
      <c r="A7462" s="10" t="s">
        <v>2134</v>
      </c>
      <c r="B7462" s="19">
        <v>0.03671296296296296</v>
      </c>
      <c r="C7462" s="10" t="s">
        <v>74</v>
      </c>
      <c r="D7462" s="10" t="s">
        <v>67</v>
      </c>
      <c r="E7462" s="13" t="s">
        <v>68</v>
      </c>
      <c r="F7462" s="13">
        <v>20.0</v>
      </c>
    </row>
    <row r="7463">
      <c r="A7463" s="10" t="s">
        <v>2134</v>
      </c>
      <c r="B7463" s="19">
        <v>0.036377314814814814</v>
      </c>
      <c r="C7463" s="10" t="s">
        <v>82</v>
      </c>
      <c r="D7463" s="10" t="s">
        <v>67</v>
      </c>
      <c r="E7463" s="13">
        <v>21.0</v>
      </c>
      <c r="F7463" s="13">
        <v>17.0</v>
      </c>
    </row>
    <row r="7464">
      <c r="A7464" s="10" t="s">
        <v>2134</v>
      </c>
      <c r="B7464" s="19">
        <v>0.04363425925925926</v>
      </c>
      <c r="C7464" s="10" t="s">
        <v>66</v>
      </c>
      <c r="D7464" s="10" t="s">
        <v>89</v>
      </c>
      <c r="E7464" s="13" t="s">
        <v>88</v>
      </c>
      <c r="F7464" s="13">
        <v>1.0</v>
      </c>
      <c r="J7464" s="10" t="s">
        <v>171</v>
      </c>
    </row>
    <row r="7465">
      <c r="A7465" s="10" t="s">
        <v>2134</v>
      </c>
      <c r="B7465" s="19">
        <v>0.04365740740740741</v>
      </c>
      <c r="C7465" s="10" t="s">
        <v>66</v>
      </c>
      <c r="D7465" s="10" t="s">
        <v>89</v>
      </c>
      <c r="E7465" s="13">
        <v>23.0</v>
      </c>
      <c r="F7465" s="13">
        <v>14.0</v>
      </c>
      <c r="J7465" s="10" t="s">
        <v>171</v>
      </c>
    </row>
    <row r="7466">
      <c r="A7466" s="10" t="s">
        <v>2134</v>
      </c>
      <c r="B7466" s="19">
        <v>0.043854166666666666</v>
      </c>
      <c r="C7466" s="10" t="s">
        <v>66</v>
      </c>
      <c r="D7466" s="10" t="s">
        <v>91</v>
      </c>
      <c r="E7466" s="13">
        <v>11.0</v>
      </c>
      <c r="F7466" s="16"/>
      <c r="H7466" s="10" t="s">
        <v>2135</v>
      </c>
    </row>
    <row r="7467">
      <c r="A7467" s="10" t="s">
        <v>2134</v>
      </c>
      <c r="B7467" s="19">
        <v>0.044224537037037034</v>
      </c>
      <c r="C7467" s="10" t="s">
        <v>69</v>
      </c>
      <c r="D7467" s="10" t="s">
        <v>89</v>
      </c>
      <c r="E7467" s="13">
        <v>26.0</v>
      </c>
      <c r="F7467" s="13">
        <v>17.0</v>
      </c>
      <c r="J7467" s="10" t="s">
        <v>267</v>
      </c>
    </row>
    <row r="7468">
      <c r="A7468" s="10" t="s">
        <v>2134</v>
      </c>
      <c r="B7468" s="19">
        <v>0.044444444444444446</v>
      </c>
      <c r="C7468" s="10" t="s">
        <v>69</v>
      </c>
      <c r="D7468" s="10" t="s">
        <v>91</v>
      </c>
      <c r="E7468" s="13">
        <v>17.0</v>
      </c>
      <c r="F7468" s="16"/>
      <c r="H7468" s="10" t="s">
        <v>2136</v>
      </c>
    </row>
    <row r="7469">
      <c r="A7469" s="10" t="s">
        <v>2134</v>
      </c>
      <c r="B7469" s="19">
        <v>0.04517361111111111</v>
      </c>
      <c r="C7469" s="10" t="s">
        <v>82</v>
      </c>
      <c r="D7469" s="10" t="s">
        <v>89</v>
      </c>
      <c r="E7469" s="13" t="s">
        <v>88</v>
      </c>
      <c r="F7469" s="13">
        <v>1.0</v>
      </c>
      <c r="J7469" s="10" t="s">
        <v>151</v>
      </c>
    </row>
    <row r="7470">
      <c r="A7470" s="10" t="s">
        <v>2134</v>
      </c>
      <c r="B7470" s="19">
        <v>0.045682870370370374</v>
      </c>
      <c r="C7470" s="10" t="s">
        <v>66</v>
      </c>
      <c r="D7470" s="10" t="s">
        <v>89</v>
      </c>
      <c r="E7470" s="13" t="s">
        <v>68</v>
      </c>
      <c r="F7470" s="13">
        <v>20.0</v>
      </c>
      <c r="G7470" s="10" t="s">
        <v>137</v>
      </c>
      <c r="J7470" s="10" t="s">
        <v>171</v>
      </c>
    </row>
    <row r="7471">
      <c r="A7471" s="10" t="s">
        <v>2134</v>
      </c>
      <c r="B7471" s="19">
        <v>0.04572916666666667</v>
      </c>
      <c r="C7471" s="10" t="s">
        <v>66</v>
      </c>
      <c r="D7471" s="10" t="s">
        <v>89</v>
      </c>
      <c r="E7471" s="13">
        <v>13.0</v>
      </c>
      <c r="F7471" s="13">
        <v>4.0</v>
      </c>
      <c r="J7471" s="10" t="s">
        <v>171</v>
      </c>
    </row>
    <row r="7472">
      <c r="A7472" s="10" t="s">
        <v>2134</v>
      </c>
      <c r="B7472" s="19">
        <v>0.04572916666666667</v>
      </c>
      <c r="C7472" s="10" t="s">
        <v>66</v>
      </c>
      <c r="D7472" s="10" t="s">
        <v>76</v>
      </c>
      <c r="E7472" s="13">
        <v>1.0</v>
      </c>
      <c r="F7472" s="16"/>
      <c r="J7472" s="10" t="s">
        <v>1579</v>
      </c>
    </row>
    <row r="7473">
      <c r="A7473" s="10" t="s">
        <v>2134</v>
      </c>
      <c r="B7473" s="19">
        <v>0.04597222222222222</v>
      </c>
      <c r="C7473" s="10" t="s">
        <v>66</v>
      </c>
      <c r="D7473" s="10" t="s">
        <v>91</v>
      </c>
      <c r="E7473" s="13">
        <v>9.0</v>
      </c>
      <c r="F7473" s="16"/>
      <c r="H7473" s="10" t="s">
        <v>2137</v>
      </c>
    </row>
    <row r="7474">
      <c r="A7474" s="10" t="s">
        <v>2134</v>
      </c>
      <c r="B7474" s="19">
        <v>0.04653935185185185</v>
      </c>
      <c r="C7474" s="10" t="s">
        <v>66</v>
      </c>
      <c r="D7474" s="10" t="s">
        <v>81</v>
      </c>
      <c r="E7474" s="13">
        <v>18.0</v>
      </c>
      <c r="F7474" s="13">
        <v>13.0</v>
      </c>
      <c r="J7474" s="10" t="s">
        <v>2138</v>
      </c>
    </row>
    <row r="7475">
      <c r="A7475" s="10" t="s">
        <v>2134</v>
      </c>
      <c r="B7475" s="19">
        <v>0.046550925925925926</v>
      </c>
      <c r="C7475" s="10" t="s">
        <v>70</v>
      </c>
      <c r="D7475" s="10" t="s">
        <v>81</v>
      </c>
      <c r="E7475" s="13">
        <v>11.0</v>
      </c>
      <c r="F7475" s="13">
        <v>8.0</v>
      </c>
      <c r="J7475" s="10" t="s">
        <v>2138</v>
      </c>
    </row>
    <row r="7476">
      <c r="A7476" s="10" t="s">
        <v>2134</v>
      </c>
      <c r="B7476" s="19">
        <v>0.0465625</v>
      </c>
      <c r="C7476" s="10" t="s">
        <v>82</v>
      </c>
      <c r="D7476" s="10" t="s">
        <v>81</v>
      </c>
      <c r="E7476" s="13">
        <v>22.0</v>
      </c>
      <c r="F7476" s="13">
        <v>15.0</v>
      </c>
      <c r="J7476" s="10" t="s">
        <v>2138</v>
      </c>
    </row>
    <row r="7477">
      <c r="A7477" s="10" t="s">
        <v>2134</v>
      </c>
      <c r="B7477" s="19">
        <v>0.04658564814814815</v>
      </c>
      <c r="C7477" s="10" t="s">
        <v>74</v>
      </c>
      <c r="D7477" s="10" t="s">
        <v>81</v>
      </c>
      <c r="E7477" s="13">
        <v>19.0</v>
      </c>
      <c r="F7477" s="13">
        <v>17.0</v>
      </c>
      <c r="J7477" s="10" t="s">
        <v>2138</v>
      </c>
    </row>
    <row r="7478">
      <c r="A7478" s="10" t="s">
        <v>2134</v>
      </c>
      <c r="B7478" s="19">
        <v>0.04662037037037037</v>
      </c>
      <c r="C7478" s="10" t="s">
        <v>69</v>
      </c>
      <c r="D7478" s="10" t="s">
        <v>81</v>
      </c>
      <c r="E7478" s="13">
        <v>8.0</v>
      </c>
      <c r="F7478" s="13">
        <v>6.0</v>
      </c>
      <c r="J7478" s="10" t="s">
        <v>2138</v>
      </c>
    </row>
    <row r="7479">
      <c r="A7479" s="10" t="s">
        <v>2134</v>
      </c>
      <c r="B7479" s="19">
        <v>0.04664351851851852</v>
      </c>
      <c r="C7479" s="10" t="s">
        <v>964</v>
      </c>
      <c r="D7479" s="10" t="s">
        <v>81</v>
      </c>
      <c r="E7479" s="13">
        <v>17.0</v>
      </c>
      <c r="F7479" s="13">
        <v>15.0</v>
      </c>
      <c r="J7479" s="10" t="s">
        <v>2138</v>
      </c>
    </row>
    <row r="7480">
      <c r="A7480" s="10" t="s">
        <v>2134</v>
      </c>
      <c r="B7480" s="19">
        <v>0.04670138888888889</v>
      </c>
      <c r="C7480" s="10" t="s">
        <v>84</v>
      </c>
      <c r="D7480" s="10" t="s">
        <v>81</v>
      </c>
      <c r="E7480" s="13">
        <v>17.0</v>
      </c>
      <c r="F7480" s="13">
        <v>11.0</v>
      </c>
      <c r="J7480" s="10" t="s">
        <v>2139</v>
      </c>
    </row>
    <row r="7481">
      <c r="A7481" s="10" t="s">
        <v>2134</v>
      </c>
      <c r="B7481" s="19">
        <v>0.04711805555555556</v>
      </c>
      <c r="C7481" s="10" t="s">
        <v>66</v>
      </c>
      <c r="D7481" s="10" t="s">
        <v>91</v>
      </c>
      <c r="E7481" s="13">
        <v>10.0</v>
      </c>
      <c r="F7481" s="16"/>
      <c r="H7481" s="10" t="s">
        <v>2140</v>
      </c>
      <c r="J7481" s="10" t="s">
        <v>2141</v>
      </c>
    </row>
    <row r="7482">
      <c r="A7482" s="10" t="s">
        <v>2134</v>
      </c>
      <c r="B7482" s="19">
        <v>0.047314814814814816</v>
      </c>
      <c r="C7482" s="10" t="s">
        <v>1937</v>
      </c>
      <c r="D7482" s="10" t="s">
        <v>81</v>
      </c>
      <c r="E7482" s="13">
        <v>3.0</v>
      </c>
      <c r="F7482" s="16"/>
      <c r="J7482" s="10" t="s">
        <v>2138</v>
      </c>
    </row>
    <row r="7483">
      <c r="A7483" s="10" t="s">
        <v>2134</v>
      </c>
      <c r="B7483" s="19">
        <v>0.04732638888888889</v>
      </c>
      <c r="C7483" s="10" t="s">
        <v>1936</v>
      </c>
      <c r="D7483" s="10" t="s">
        <v>81</v>
      </c>
      <c r="E7483" s="13">
        <v>8.0</v>
      </c>
      <c r="F7483" s="16"/>
      <c r="J7483" s="10" t="s">
        <v>2138</v>
      </c>
    </row>
    <row r="7484">
      <c r="A7484" s="10" t="s">
        <v>2134</v>
      </c>
      <c r="B7484" s="19">
        <v>0.047337962962962964</v>
      </c>
      <c r="C7484" s="10" t="s">
        <v>1938</v>
      </c>
      <c r="D7484" s="10" t="s">
        <v>81</v>
      </c>
      <c r="E7484" s="13">
        <v>4.0</v>
      </c>
      <c r="F7484" s="16"/>
      <c r="J7484" s="10" t="s">
        <v>2138</v>
      </c>
    </row>
    <row r="7485">
      <c r="A7485" s="10" t="s">
        <v>2134</v>
      </c>
      <c r="B7485" s="19">
        <v>0.04776620370370371</v>
      </c>
      <c r="C7485" s="10" t="s">
        <v>74</v>
      </c>
      <c r="D7485" s="10" t="s">
        <v>100</v>
      </c>
      <c r="E7485" s="13">
        <v>25.0</v>
      </c>
      <c r="F7485" s="13">
        <v>16.0</v>
      </c>
      <c r="H7485" s="10" t="s">
        <v>2142</v>
      </c>
    </row>
    <row r="7486">
      <c r="A7486" s="10" t="s">
        <v>2134</v>
      </c>
      <c r="B7486" s="19">
        <v>0.04784722222222222</v>
      </c>
      <c r="C7486" s="10" t="s">
        <v>66</v>
      </c>
      <c r="D7486" s="10" t="s">
        <v>100</v>
      </c>
      <c r="E7486" s="13">
        <v>14.0</v>
      </c>
      <c r="F7486" s="13">
        <v>13.0</v>
      </c>
      <c r="H7486" s="10" t="s">
        <v>2143</v>
      </c>
    </row>
    <row r="7487">
      <c r="A7487" s="10" t="s">
        <v>2134</v>
      </c>
      <c r="B7487" s="19">
        <v>0.047997685185185185</v>
      </c>
      <c r="C7487" s="10" t="s">
        <v>964</v>
      </c>
      <c r="D7487" s="10" t="s">
        <v>100</v>
      </c>
      <c r="E7487" s="13">
        <v>15.0</v>
      </c>
      <c r="F7487" s="13">
        <v>14.0</v>
      </c>
      <c r="H7487" s="10" t="s">
        <v>2144</v>
      </c>
    </row>
    <row r="7488">
      <c r="A7488" s="10" t="s">
        <v>2134</v>
      </c>
      <c r="B7488" s="19">
        <v>0.048125</v>
      </c>
      <c r="C7488" s="10" t="s">
        <v>82</v>
      </c>
      <c r="D7488" s="10" t="s">
        <v>100</v>
      </c>
      <c r="E7488" s="13">
        <v>12.0</v>
      </c>
      <c r="F7488" s="13">
        <v>10.0</v>
      </c>
      <c r="H7488" s="10" t="s">
        <v>2145</v>
      </c>
    </row>
    <row r="7489">
      <c r="A7489" s="10" t="s">
        <v>2134</v>
      </c>
      <c r="B7489" s="19">
        <v>0.04815972222222222</v>
      </c>
      <c r="C7489" s="10" t="s">
        <v>84</v>
      </c>
      <c r="D7489" s="10" t="s">
        <v>100</v>
      </c>
      <c r="E7489" s="13">
        <v>17.0</v>
      </c>
      <c r="F7489" s="13">
        <v>15.0</v>
      </c>
      <c r="H7489" s="10" t="s">
        <v>1916</v>
      </c>
    </row>
    <row r="7490">
      <c r="A7490" s="10" t="s">
        <v>2134</v>
      </c>
      <c r="B7490" s="19">
        <v>0.050034722222222223</v>
      </c>
      <c r="C7490" s="10" t="s">
        <v>84</v>
      </c>
      <c r="D7490" s="10" t="s">
        <v>87</v>
      </c>
      <c r="E7490" s="13" t="s">
        <v>68</v>
      </c>
      <c r="F7490" s="13">
        <v>20.0</v>
      </c>
      <c r="J7490" s="10" t="s">
        <v>86</v>
      </c>
    </row>
    <row r="7491">
      <c r="A7491" s="10" t="s">
        <v>2134</v>
      </c>
      <c r="B7491" s="19">
        <v>0.050034722222222223</v>
      </c>
      <c r="C7491" s="10" t="s">
        <v>84</v>
      </c>
      <c r="D7491" s="10" t="s">
        <v>76</v>
      </c>
      <c r="E7491" s="13">
        <v>4.0</v>
      </c>
      <c r="F7491" s="16"/>
      <c r="J7491" s="10" t="s">
        <v>2072</v>
      </c>
    </row>
    <row r="7492">
      <c r="A7492" s="10" t="s">
        <v>2134</v>
      </c>
      <c r="B7492" s="19">
        <v>0.050034722222222223</v>
      </c>
      <c r="C7492" s="10" t="s">
        <v>84</v>
      </c>
      <c r="D7492" s="10" t="s">
        <v>87</v>
      </c>
      <c r="E7492" s="13" t="s">
        <v>75</v>
      </c>
      <c r="F7492" s="13" t="s">
        <v>75</v>
      </c>
      <c r="J7492" s="10" t="s">
        <v>85</v>
      </c>
    </row>
    <row r="7493">
      <c r="A7493" s="10" t="s">
        <v>2134</v>
      </c>
      <c r="B7493" s="19">
        <v>0.050138888888888886</v>
      </c>
      <c r="C7493" s="10" t="s">
        <v>69</v>
      </c>
      <c r="D7493" s="10" t="s">
        <v>87</v>
      </c>
      <c r="E7493" s="13">
        <v>20.0</v>
      </c>
      <c r="F7493" s="13">
        <v>16.0</v>
      </c>
    </row>
    <row r="7494">
      <c r="A7494" s="10" t="s">
        <v>2134</v>
      </c>
      <c r="B7494" s="19">
        <v>0.050150462962962966</v>
      </c>
      <c r="C7494" s="10" t="s">
        <v>74</v>
      </c>
      <c r="D7494" s="10" t="s">
        <v>87</v>
      </c>
      <c r="E7494" s="13">
        <v>21.0</v>
      </c>
      <c r="F7494" s="13">
        <v>16.0</v>
      </c>
    </row>
    <row r="7495">
      <c r="A7495" s="10" t="s">
        <v>2134</v>
      </c>
      <c r="B7495" s="19">
        <v>0.050347222222222224</v>
      </c>
      <c r="C7495" s="10" t="s">
        <v>82</v>
      </c>
      <c r="D7495" s="10" t="s">
        <v>87</v>
      </c>
      <c r="E7495" s="13">
        <v>15.0</v>
      </c>
      <c r="F7495" s="13">
        <v>14.0</v>
      </c>
    </row>
    <row r="7496">
      <c r="A7496" s="10" t="s">
        <v>2134</v>
      </c>
      <c r="B7496" s="19">
        <v>0.050347222222222224</v>
      </c>
      <c r="C7496" s="10" t="s">
        <v>70</v>
      </c>
      <c r="D7496" s="10" t="s">
        <v>87</v>
      </c>
      <c r="E7496" s="13">
        <v>15.0</v>
      </c>
      <c r="F7496" s="13">
        <v>10.0</v>
      </c>
    </row>
    <row r="7497">
      <c r="A7497" s="10" t="s">
        <v>2134</v>
      </c>
      <c r="B7497" s="19">
        <v>0.05053240740740741</v>
      </c>
      <c r="C7497" s="10" t="s">
        <v>66</v>
      </c>
      <c r="D7497" s="10" t="s">
        <v>87</v>
      </c>
      <c r="E7497" s="13">
        <v>13.0</v>
      </c>
      <c r="F7497" s="13">
        <v>13.0</v>
      </c>
    </row>
    <row r="7498">
      <c r="A7498" s="10" t="s">
        <v>2134</v>
      </c>
      <c r="B7498" s="19">
        <v>0.05054398148148148</v>
      </c>
      <c r="C7498" s="10" t="s">
        <v>964</v>
      </c>
      <c r="D7498" s="10" t="s">
        <v>87</v>
      </c>
      <c r="E7498" s="13">
        <v>12.0</v>
      </c>
      <c r="F7498" s="13">
        <v>11.0</v>
      </c>
    </row>
    <row r="7499">
      <c r="A7499" s="10" t="s">
        <v>2134</v>
      </c>
      <c r="B7499" s="19">
        <v>0.05313657407407407</v>
      </c>
      <c r="C7499" s="10" t="s">
        <v>74</v>
      </c>
      <c r="D7499" s="10" t="s">
        <v>91</v>
      </c>
      <c r="E7499" s="13">
        <v>4.0</v>
      </c>
      <c r="F7499" s="16"/>
      <c r="H7499" s="10" t="s">
        <v>2146</v>
      </c>
      <c r="J7499" s="10" t="s">
        <v>1596</v>
      </c>
    </row>
    <row r="7500">
      <c r="A7500" s="10" t="s">
        <v>2134</v>
      </c>
      <c r="B7500" s="19">
        <v>0.05393518518518518</v>
      </c>
      <c r="C7500" s="10" t="s">
        <v>74</v>
      </c>
      <c r="D7500" s="10" t="s">
        <v>125</v>
      </c>
      <c r="E7500" s="13" t="s">
        <v>75</v>
      </c>
      <c r="F7500" s="13" t="s">
        <v>75</v>
      </c>
      <c r="J7500" s="10" t="s">
        <v>85</v>
      </c>
    </row>
    <row r="7501">
      <c r="A7501" s="10" t="s">
        <v>2134</v>
      </c>
      <c r="B7501" s="19">
        <v>0.05393518518518518</v>
      </c>
      <c r="C7501" s="10" t="s">
        <v>74</v>
      </c>
      <c r="D7501" s="10" t="s">
        <v>125</v>
      </c>
      <c r="E7501" s="13">
        <v>21.0</v>
      </c>
      <c r="F7501" s="13">
        <v>8.0</v>
      </c>
      <c r="J7501" s="10" t="s">
        <v>86</v>
      </c>
    </row>
    <row r="7502">
      <c r="A7502" s="10" t="s">
        <v>2134</v>
      </c>
      <c r="B7502" s="19">
        <v>0.04884259259259259</v>
      </c>
      <c r="C7502" s="10" t="s">
        <v>84</v>
      </c>
      <c r="D7502" s="10" t="s">
        <v>584</v>
      </c>
      <c r="E7502" s="13" t="s">
        <v>75</v>
      </c>
      <c r="F7502" s="13" t="s">
        <v>75</v>
      </c>
      <c r="J7502" s="10" t="s">
        <v>85</v>
      </c>
    </row>
    <row r="7503">
      <c r="A7503" s="10" t="s">
        <v>2134</v>
      </c>
      <c r="B7503" s="19">
        <v>0.04884259259259259</v>
      </c>
      <c r="C7503" s="10" t="s">
        <v>84</v>
      </c>
      <c r="D7503" s="10" t="s">
        <v>584</v>
      </c>
      <c r="E7503" s="13">
        <v>16.0</v>
      </c>
      <c r="F7503" s="13">
        <v>9.0</v>
      </c>
      <c r="J7503" s="10" t="s">
        <v>2147</v>
      </c>
    </row>
    <row r="7504">
      <c r="A7504" s="10" t="s">
        <v>2134</v>
      </c>
      <c r="B7504" s="19">
        <v>0.05513888888888889</v>
      </c>
      <c r="C7504" s="10" t="s">
        <v>69</v>
      </c>
      <c r="D7504" s="10" t="s">
        <v>81</v>
      </c>
      <c r="E7504" s="13" t="s">
        <v>75</v>
      </c>
      <c r="F7504" s="13" t="s">
        <v>75</v>
      </c>
      <c r="J7504" s="10" t="s">
        <v>254</v>
      </c>
    </row>
    <row r="7505">
      <c r="A7505" s="10" t="s">
        <v>2134</v>
      </c>
      <c r="B7505" s="19">
        <v>0.05578703703703704</v>
      </c>
      <c r="C7505" s="10" t="s">
        <v>84</v>
      </c>
      <c r="D7505" s="10" t="s">
        <v>93</v>
      </c>
      <c r="E7505" s="13">
        <v>15.0</v>
      </c>
      <c r="F7505" s="13">
        <v>8.0</v>
      </c>
      <c r="J7505" s="10" t="s">
        <v>2148</v>
      </c>
    </row>
    <row r="7506">
      <c r="A7506" s="10" t="s">
        <v>2134</v>
      </c>
      <c r="B7506" s="19">
        <v>0.056296296296296296</v>
      </c>
      <c r="C7506" s="10" t="s">
        <v>84</v>
      </c>
      <c r="D7506" s="10" t="s">
        <v>91</v>
      </c>
      <c r="E7506" s="13">
        <v>11.0</v>
      </c>
      <c r="F7506" s="16"/>
      <c r="H7506" s="10" t="s">
        <v>2149</v>
      </c>
    </row>
    <row r="7507">
      <c r="A7507" s="10" t="s">
        <v>2134</v>
      </c>
      <c r="B7507" s="19">
        <v>0.0568287037037037</v>
      </c>
      <c r="C7507" s="10" t="s">
        <v>66</v>
      </c>
      <c r="D7507" s="10" t="s">
        <v>81</v>
      </c>
      <c r="E7507" s="13">
        <v>23.0</v>
      </c>
      <c r="F7507" s="13">
        <v>20.0</v>
      </c>
      <c r="J7507" s="10" t="s">
        <v>2138</v>
      </c>
    </row>
    <row r="7508">
      <c r="A7508" s="10" t="s">
        <v>2134</v>
      </c>
      <c r="B7508" s="19">
        <v>0.05684027777777778</v>
      </c>
      <c r="C7508" s="10" t="s">
        <v>69</v>
      </c>
      <c r="D7508" s="10" t="s">
        <v>81</v>
      </c>
      <c r="E7508" s="13" t="s">
        <v>68</v>
      </c>
      <c r="F7508" s="13">
        <v>20.0</v>
      </c>
      <c r="J7508" s="10" t="s">
        <v>2138</v>
      </c>
    </row>
    <row r="7509">
      <c r="A7509" s="10" t="s">
        <v>2134</v>
      </c>
      <c r="B7509" s="19">
        <v>0.05690972222222222</v>
      </c>
      <c r="C7509" s="10" t="s">
        <v>74</v>
      </c>
      <c r="D7509" s="10" t="s">
        <v>81</v>
      </c>
      <c r="E7509" s="13">
        <v>20.0</v>
      </c>
      <c r="F7509" s="13">
        <v>18.0</v>
      </c>
      <c r="J7509" s="10" t="s">
        <v>2138</v>
      </c>
    </row>
    <row r="7510">
      <c r="A7510" s="10" t="s">
        <v>2134</v>
      </c>
      <c r="B7510" s="19">
        <v>0.05695601851851852</v>
      </c>
      <c r="C7510" s="10" t="s">
        <v>70</v>
      </c>
      <c r="D7510" s="10" t="s">
        <v>81</v>
      </c>
      <c r="E7510" s="13">
        <v>9.0</v>
      </c>
      <c r="F7510" s="13">
        <v>6.0</v>
      </c>
      <c r="J7510" s="10" t="s">
        <v>2138</v>
      </c>
    </row>
    <row r="7511">
      <c r="A7511" s="10" t="s">
        <v>2134</v>
      </c>
      <c r="B7511" s="19">
        <v>0.057118055555555554</v>
      </c>
      <c r="C7511" s="10" t="s">
        <v>82</v>
      </c>
      <c r="D7511" s="10" t="s">
        <v>81</v>
      </c>
      <c r="E7511" s="13" t="s">
        <v>75</v>
      </c>
      <c r="F7511" s="13" t="s">
        <v>75</v>
      </c>
      <c r="J7511" s="10" t="s">
        <v>2070</v>
      </c>
    </row>
    <row r="7512">
      <c r="A7512" s="10" t="s">
        <v>2134</v>
      </c>
      <c r="B7512" s="19">
        <v>0.057118055555555554</v>
      </c>
      <c r="C7512" s="10" t="s">
        <v>82</v>
      </c>
      <c r="D7512" s="10" t="s">
        <v>81</v>
      </c>
      <c r="E7512" s="13" t="s">
        <v>75</v>
      </c>
      <c r="F7512" s="13" t="s">
        <v>75</v>
      </c>
      <c r="J7512" s="10" t="s">
        <v>2150</v>
      </c>
    </row>
    <row r="7513">
      <c r="A7513" s="10" t="s">
        <v>2134</v>
      </c>
      <c r="B7513" s="19">
        <v>0.057199074074074076</v>
      </c>
      <c r="C7513" s="10" t="s">
        <v>964</v>
      </c>
      <c r="D7513" s="10" t="s">
        <v>81</v>
      </c>
      <c r="E7513" s="13">
        <v>18.0</v>
      </c>
      <c r="F7513" s="13">
        <v>16.0</v>
      </c>
      <c r="J7513" s="10" t="s">
        <v>2138</v>
      </c>
    </row>
    <row r="7514">
      <c r="A7514" s="10" t="s">
        <v>2134</v>
      </c>
      <c r="B7514" s="19">
        <v>0.05747685185185185</v>
      </c>
      <c r="C7514" s="10" t="s">
        <v>84</v>
      </c>
      <c r="D7514" s="10" t="s">
        <v>81</v>
      </c>
      <c r="E7514" s="13">
        <v>19.0</v>
      </c>
      <c r="F7514" s="13">
        <v>13.0</v>
      </c>
      <c r="J7514" s="10" t="s">
        <v>2138</v>
      </c>
    </row>
    <row r="7515">
      <c r="A7515" s="10" t="s">
        <v>2134</v>
      </c>
      <c r="B7515" s="19">
        <v>0.06211805555555556</v>
      </c>
      <c r="C7515" s="10" t="s">
        <v>964</v>
      </c>
      <c r="D7515" s="10" t="s">
        <v>91</v>
      </c>
      <c r="E7515" s="13">
        <v>15.0</v>
      </c>
      <c r="F7515" s="16"/>
      <c r="H7515" s="10" t="s">
        <v>2151</v>
      </c>
      <c r="I7515" s="10">
        <v>1.0</v>
      </c>
      <c r="J7515" s="10" t="s">
        <v>2152</v>
      </c>
    </row>
    <row r="7516">
      <c r="A7516" s="10" t="s">
        <v>2134</v>
      </c>
      <c r="B7516" s="19">
        <v>0.06309027777777777</v>
      </c>
      <c r="C7516" s="10" t="s">
        <v>84</v>
      </c>
      <c r="D7516" s="10" t="s">
        <v>93</v>
      </c>
      <c r="E7516" s="13">
        <v>23.0</v>
      </c>
      <c r="F7516" s="13">
        <v>16.0</v>
      </c>
      <c r="J7516" s="10" t="s">
        <v>2112</v>
      </c>
    </row>
    <row r="7517">
      <c r="A7517" s="10" t="s">
        <v>2134</v>
      </c>
      <c r="B7517" s="19">
        <v>0.06331018518518519</v>
      </c>
      <c r="C7517" s="10" t="s">
        <v>84</v>
      </c>
      <c r="D7517" s="10" t="s">
        <v>91</v>
      </c>
      <c r="E7517" s="13">
        <v>19.0</v>
      </c>
      <c r="F7517" s="16"/>
      <c r="H7517" s="10" t="s">
        <v>2153</v>
      </c>
    </row>
    <row r="7518">
      <c r="A7518" s="10" t="s">
        <v>2134</v>
      </c>
      <c r="B7518" s="19">
        <v>0.06372685185185185</v>
      </c>
      <c r="C7518" s="10" t="s">
        <v>84</v>
      </c>
      <c r="D7518" s="10" t="s">
        <v>93</v>
      </c>
      <c r="E7518" s="13">
        <v>11.0</v>
      </c>
      <c r="F7518" s="13">
        <v>4.0</v>
      </c>
      <c r="J7518" s="10" t="s">
        <v>2154</v>
      </c>
    </row>
    <row r="7519">
      <c r="A7519" s="10" t="s">
        <v>2134</v>
      </c>
      <c r="B7519" s="19">
        <v>0.06407407407407407</v>
      </c>
      <c r="C7519" s="10" t="s">
        <v>74</v>
      </c>
      <c r="D7519" s="10" t="s">
        <v>91</v>
      </c>
      <c r="E7519" s="13">
        <v>6.0</v>
      </c>
      <c r="F7519" s="16"/>
      <c r="H7519" s="10" t="s">
        <v>2155</v>
      </c>
      <c r="J7519" s="10" t="s">
        <v>1596</v>
      </c>
    </row>
    <row r="7520">
      <c r="A7520" s="10" t="s">
        <v>2134</v>
      </c>
      <c r="B7520" s="19">
        <v>0.06421296296296296</v>
      </c>
      <c r="C7520" s="10" t="s">
        <v>74</v>
      </c>
      <c r="D7520" s="10" t="s">
        <v>93</v>
      </c>
      <c r="E7520" s="13">
        <v>13.0</v>
      </c>
      <c r="F7520" s="13">
        <v>3.0</v>
      </c>
      <c r="J7520" s="10" t="s">
        <v>1010</v>
      </c>
    </row>
    <row r="7521">
      <c r="A7521" s="10" t="s">
        <v>2134</v>
      </c>
      <c r="B7521" s="19">
        <v>0.06434027777777777</v>
      </c>
      <c r="C7521" s="10" t="s">
        <v>74</v>
      </c>
      <c r="D7521" s="10" t="s">
        <v>93</v>
      </c>
      <c r="E7521" s="13">
        <v>21.0</v>
      </c>
      <c r="F7521" s="13">
        <v>11.0</v>
      </c>
      <c r="J7521" s="10" t="s">
        <v>1043</v>
      </c>
    </row>
    <row r="7522">
      <c r="A7522" s="10" t="s">
        <v>2134</v>
      </c>
      <c r="B7522" s="19">
        <v>0.06447916666666667</v>
      </c>
      <c r="C7522" s="10" t="s">
        <v>74</v>
      </c>
      <c r="D7522" s="10" t="s">
        <v>91</v>
      </c>
      <c r="E7522" s="13">
        <v>30.0</v>
      </c>
      <c r="F7522" s="16"/>
      <c r="H7522" s="10" t="s">
        <v>2156</v>
      </c>
      <c r="I7522" s="10">
        <v>1.0</v>
      </c>
      <c r="J7522" s="10" t="s">
        <v>119</v>
      </c>
    </row>
    <row r="7523">
      <c r="A7523" s="10" t="s">
        <v>2134</v>
      </c>
      <c r="B7523" s="19">
        <v>0.06523148148148149</v>
      </c>
      <c r="C7523" s="10" t="s">
        <v>69</v>
      </c>
      <c r="D7523" s="10" t="s">
        <v>89</v>
      </c>
      <c r="E7523" s="13">
        <v>25.0</v>
      </c>
      <c r="F7523" s="13">
        <v>16.0</v>
      </c>
      <c r="J7523" s="10" t="s">
        <v>2044</v>
      </c>
    </row>
    <row r="7524">
      <c r="A7524" s="10" t="s">
        <v>2134</v>
      </c>
      <c r="B7524" s="19">
        <v>0.06537037037037037</v>
      </c>
      <c r="C7524" s="10" t="s">
        <v>69</v>
      </c>
      <c r="D7524" s="10" t="s">
        <v>91</v>
      </c>
      <c r="E7524" s="13">
        <v>14.0</v>
      </c>
      <c r="F7524" s="16"/>
      <c r="H7524" s="10" t="s">
        <v>2157</v>
      </c>
    </row>
    <row r="7525">
      <c r="A7525" s="10" t="s">
        <v>2134</v>
      </c>
      <c r="B7525" s="19">
        <v>0.06598379629629629</v>
      </c>
      <c r="C7525" s="10" t="s">
        <v>964</v>
      </c>
      <c r="D7525" s="10" t="s">
        <v>91</v>
      </c>
      <c r="E7525" s="13">
        <v>17.0</v>
      </c>
      <c r="F7525" s="16"/>
      <c r="H7525" s="10" t="s">
        <v>2158</v>
      </c>
      <c r="I7525" s="10">
        <v>1.0</v>
      </c>
      <c r="J7525" s="10" t="s">
        <v>2159</v>
      </c>
    </row>
    <row r="7526">
      <c r="A7526" s="10" t="s">
        <v>2134</v>
      </c>
      <c r="B7526" s="19">
        <v>0.06677083333333333</v>
      </c>
      <c r="C7526" s="10" t="s">
        <v>74</v>
      </c>
      <c r="D7526" s="10" t="s">
        <v>83</v>
      </c>
      <c r="E7526" s="13">
        <v>30.0</v>
      </c>
      <c r="F7526" s="13">
        <v>19.0</v>
      </c>
    </row>
    <row r="7527">
      <c r="A7527" s="10" t="s">
        <v>2134</v>
      </c>
      <c r="B7527" s="19">
        <v>0.06712962962962964</v>
      </c>
      <c r="C7527" s="10" t="s">
        <v>74</v>
      </c>
      <c r="D7527" s="10" t="s">
        <v>209</v>
      </c>
      <c r="E7527" s="13" t="s">
        <v>68</v>
      </c>
      <c r="F7527" s="13">
        <v>20.0</v>
      </c>
    </row>
    <row r="7528">
      <c r="A7528" s="10" t="s">
        <v>2134</v>
      </c>
      <c r="B7528" s="19">
        <v>0.0685763888888889</v>
      </c>
      <c r="C7528" s="10" t="s">
        <v>964</v>
      </c>
      <c r="D7528" s="10" t="s">
        <v>120</v>
      </c>
      <c r="E7528" s="13">
        <v>14.0</v>
      </c>
      <c r="F7528" s="16"/>
      <c r="J7528" s="10" t="s">
        <v>2160</v>
      </c>
    </row>
    <row r="7529">
      <c r="A7529" s="10" t="s">
        <v>2134</v>
      </c>
      <c r="B7529" s="19">
        <v>0.0696412037037037</v>
      </c>
      <c r="C7529" s="10" t="s">
        <v>964</v>
      </c>
      <c r="D7529" s="10" t="s">
        <v>120</v>
      </c>
      <c r="E7529" s="13">
        <v>8.0</v>
      </c>
      <c r="F7529" s="16"/>
      <c r="J7529" s="10" t="s">
        <v>2161</v>
      </c>
    </row>
    <row r="7530">
      <c r="A7530" s="10" t="s">
        <v>2134</v>
      </c>
      <c r="B7530" s="19">
        <v>0.0697337962962963</v>
      </c>
      <c r="C7530" s="10" t="s">
        <v>69</v>
      </c>
      <c r="D7530" s="10" t="s">
        <v>120</v>
      </c>
      <c r="E7530" s="13">
        <v>12.0</v>
      </c>
      <c r="F7530" s="16"/>
      <c r="J7530" s="10" t="s">
        <v>2162</v>
      </c>
    </row>
    <row r="7531">
      <c r="A7531" s="10" t="s">
        <v>2134</v>
      </c>
      <c r="B7531" s="19">
        <v>0.07131944444444445</v>
      </c>
      <c r="C7531" s="10" t="s">
        <v>964</v>
      </c>
      <c r="D7531" s="10" t="s">
        <v>155</v>
      </c>
      <c r="E7531" s="13">
        <v>3.0</v>
      </c>
      <c r="F7531" s="16"/>
      <c r="J7531" s="10" t="s">
        <v>1294</v>
      </c>
    </row>
    <row r="7532">
      <c r="A7532" s="10" t="s">
        <v>2134</v>
      </c>
      <c r="B7532" s="19">
        <v>0.07131944444444445</v>
      </c>
      <c r="C7532" s="10" t="s">
        <v>70</v>
      </c>
      <c r="D7532" s="10" t="s">
        <v>155</v>
      </c>
      <c r="E7532" s="13">
        <v>29.0</v>
      </c>
      <c r="F7532" s="16"/>
      <c r="J7532" s="10" t="s">
        <v>2163</v>
      </c>
    </row>
    <row r="7533">
      <c r="A7533" s="10" t="s">
        <v>2134</v>
      </c>
      <c r="B7533" s="19">
        <v>0.07131944444444445</v>
      </c>
      <c r="C7533" s="10" t="s">
        <v>69</v>
      </c>
      <c r="D7533" s="10" t="s">
        <v>155</v>
      </c>
      <c r="E7533" s="13" t="s">
        <v>75</v>
      </c>
      <c r="F7533" s="13" t="s">
        <v>75</v>
      </c>
      <c r="J7533" s="10" t="s">
        <v>1406</v>
      </c>
    </row>
    <row r="7534">
      <c r="A7534" s="10" t="s">
        <v>2134</v>
      </c>
      <c r="B7534" s="19">
        <v>0.07234953703703703</v>
      </c>
      <c r="C7534" s="10" t="s">
        <v>66</v>
      </c>
      <c r="D7534" s="10" t="s">
        <v>128</v>
      </c>
      <c r="E7534" s="13">
        <v>7.0</v>
      </c>
      <c r="F7534" s="13">
        <v>9.0</v>
      </c>
    </row>
    <row r="7535">
      <c r="A7535" s="10" t="s">
        <v>2134</v>
      </c>
      <c r="B7535" s="19">
        <v>0.07344907407407407</v>
      </c>
      <c r="C7535" s="10" t="s">
        <v>964</v>
      </c>
      <c r="D7535" s="10" t="s">
        <v>132</v>
      </c>
      <c r="E7535" s="13">
        <v>7.0</v>
      </c>
      <c r="F7535" s="13">
        <v>4.0</v>
      </c>
    </row>
    <row r="7536">
      <c r="A7536" s="10" t="s">
        <v>2134</v>
      </c>
      <c r="B7536" s="19">
        <v>0.07356481481481482</v>
      </c>
      <c r="C7536" s="10" t="s">
        <v>66</v>
      </c>
      <c r="D7536" s="10" t="s">
        <v>132</v>
      </c>
      <c r="E7536" s="13" t="s">
        <v>75</v>
      </c>
      <c r="F7536" s="13" t="s">
        <v>75</v>
      </c>
    </row>
    <row r="7537">
      <c r="A7537" s="10" t="s">
        <v>2134</v>
      </c>
      <c r="B7537" s="19">
        <v>0.07381944444444444</v>
      </c>
      <c r="C7537" s="10" t="s">
        <v>70</v>
      </c>
      <c r="D7537" s="10" t="s">
        <v>154</v>
      </c>
      <c r="E7537" s="13">
        <v>9.0</v>
      </c>
      <c r="F7537" s="13">
        <v>6.0</v>
      </c>
    </row>
    <row r="7538">
      <c r="A7538" s="10" t="s">
        <v>2134</v>
      </c>
      <c r="B7538" s="19">
        <v>0.07534722222222222</v>
      </c>
      <c r="C7538" s="10" t="s">
        <v>66</v>
      </c>
      <c r="D7538" s="10" t="s">
        <v>67</v>
      </c>
      <c r="E7538" s="13">
        <v>20.0</v>
      </c>
      <c r="F7538" s="13">
        <v>18.0</v>
      </c>
      <c r="J7538" s="10" t="s">
        <v>160</v>
      </c>
    </row>
    <row r="7539">
      <c r="A7539" s="10" t="s">
        <v>2134</v>
      </c>
      <c r="B7539" s="19">
        <v>0.07534722222222222</v>
      </c>
      <c r="C7539" s="10" t="s">
        <v>66</v>
      </c>
      <c r="D7539" s="10" t="s">
        <v>67</v>
      </c>
      <c r="E7539" s="13">
        <v>18.0</v>
      </c>
      <c r="F7539" s="13">
        <v>16.0</v>
      </c>
      <c r="J7539" s="10" t="s">
        <v>161</v>
      </c>
    </row>
    <row r="7540">
      <c r="A7540" s="10" t="s">
        <v>2134</v>
      </c>
      <c r="B7540" s="19">
        <v>0.07539351851851851</v>
      </c>
      <c r="C7540" s="10" t="s">
        <v>964</v>
      </c>
      <c r="D7540" s="10" t="s">
        <v>67</v>
      </c>
      <c r="E7540" s="13" t="s">
        <v>68</v>
      </c>
      <c r="F7540" s="13">
        <v>20.0</v>
      </c>
      <c r="J7540" s="10" t="s">
        <v>160</v>
      </c>
    </row>
    <row r="7541">
      <c r="A7541" s="10" t="s">
        <v>2134</v>
      </c>
      <c r="B7541" s="19">
        <v>0.07539351851851851</v>
      </c>
      <c r="C7541" s="10" t="s">
        <v>964</v>
      </c>
      <c r="D7541" s="10" t="s">
        <v>67</v>
      </c>
      <c r="E7541" s="13">
        <v>11.0</v>
      </c>
      <c r="F7541" s="13">
        <v>6.0</v>
      </c>
      <c r="J7541" s="10" t="s">
        <v>161</v>
      </c>
    </row>
    <row r="7542">
      <c r="A7542" s="10" t="s">
        <v>2134</v>
      </c>
      <c r="B7542" s="19">
        <v>0.07547453703703703</v>
      </c>
      <c r="C7542" s="10" t="s">
        <v>70</v>
      </c>
      <c r="D7542" s="10" t="s">
        <v>67</v>
      </c>
      <c r="E7542" s="13" t="s">
        <v>75</v>
      </c>
      <c r="F7542" s="13" t="s">
        <v>75</v>
      </c>
      <c r="J7542" s="10" t="s">
        <v>160</v>
      </c>
    </row>
    <row r="7543">
      <c r="A7543" s="10" t="s">
        <v>2134</v>
      </c>
      <c r="B7543" s="19">
        <v>0.07547453703703703</v>
      </c>
      <c r="C7543" s="10" t="s">
        <v>70</v>
      </c>
      <c r="D7543" s="10" t="s">
        <v>67</v>
      </c>
      <c r="E7543" s="13">
        <v>10.0</v>
      </c>
      <c r="F7543" s="13">
        <v>7.0</v>
      </c>
      <c r="J7543" s="10" t="s">
        <v>161</v>
      </c>
    </row>
    <row r="7544">
      <c r="A7544" s="10" t="s">
        <v>2134</v>
      </c>
      <c r="B7544" s="19">
        <v>0.0774537037037037</v>
      </c>
      <c r="C7544" s="10" t="s">
        <v>69</v>
      </c>
      <c r="D7544" s="10" t="s">
        <v>126</v>
      </c>
      <c r="E7544" s="13">
        <v>7.0</v>
      </c>
      <c r="F7544" s="13">
        <v>2.0</v>
      </c>
    </row>
    <row r="7545">
      <c r="A7545" s="10" t="s">
        <v>2134</v>
      </c>
      <c r="B7545" s="19">
        <v>0.07796296296296296</v>
      </c>
      <c r="C7545" s="10" t="s">
        <v>1936</v>
      </c>
      <c r="D7545" s="10" t="s">
        <v>166</v>
      </c>
      <c r="E7545" s="13">
        <v>12.0</v>
      </c>
      <c r="F7545" s="16"/>
    </row>
    <row r="7546">
      <c r="A7546" s="10" t="s">
        <v>2134</v>
      </c>
      <c r="B7546" s="19">
        <v>0.08193287037037036</v>
      </c>
      <c r="C7546" s="10" t="s">
        <v>69</v>
      </c>
      <c r="D7546" s="10" t="s">
        <v>89</v>
      </c>
      <c r="E7546" s="13">
        <v>17.0</v>
      </c>
      <c r="F7546" s="13">
        <v>8.0</v>
      </c>
      <c r="J7546" s="10" t="s">
        <v>839</v>
      </c>
    </row>
    <row r="7547">
      <c r="A7547" s="10" t="s">
        <v>2134</v>
      </c>
      <c r="B7547" s="19">
        <v>0.08225694444444444</v>
      </c>
      <c r="C7547" s="10" t="s">
        <v>69</v>
      </c>
      <c r="D7547" s="10" t="s">
        <v>91</v>
      </c>
      <c r="E7547" s="13">
        <v>26.0</v>
      </c>
      <c r="F7547" s="16"/>
      <c r="H7547" s="10" t="s">
        <v>2164</v>
      </c>
    </row>
    <row r="7548">
      <c r="A7548" s="10" t="s">
        <v>2134</v>
      </c>
      <c r="B7548" s="19">
        <v>0.10375</v>
      </c>
      <c r="C7548" s="10" t="s">
        <v>74</v>
      </c>
      <c r="D7548" s="10" t="s">
        <v>125</v>
      </c>
      <c r="E7548" s="13" t="s">
        <v>75</v>
      </c>
      <c r="F7548" s="13" t="s">
        <v>75</v>
      </c>
      <c r="J7548" s="10" t="s">
        <v>85</v>
      </c>
    </row>
    <row r="7549">
      <c r="A7549" s="10" t="s">
        <v>2134</v>
      </c>
      <c r="B7549" s="19">
        <v>0.10375</v>
      </c>
      <c r="C7549" s="10" t="s">
        <v>74</v>
      </c>
      <c r="D7549" s="10" t="s">
        <v>125</v>
      </c>
      <c r="E7549" s="13">
        <v>26.0</v>
      </c>
      <c r="F7549" s="13">
        <v>13.0</v>
      </c>
      <c r="J7549" s="10" t="s">
        <v>86</v>
      </c>
    </row>
    <row r="7550">
      <c r="A7550" s="10" t="s">
        <v>2134</v>
      </c>
      <c r="B7550" s="19">
        <v>0.10472222222222222</v>
      </c>
      <c r="C7550" s="10" t="s">
        <v>74</v>
      </c>
      <c r="D7550" s="10" t="s">
        <v>67</v>
      </c>
      <c r="E7550" s="13">
        <v>15.0</v>
      </c>
      <c r="F7550" s="13">
        <v>15.0</v>
      </c>
    </row>
    <row r="7551">
      <c r="A7551" s="10" t="s">
        <v>2134</v>
      </c>
      <c r="B7551" s="19">
        <v>0.10526620370370371</v>
      </c>
      <c r="C7551" s="10" t="s">
        <v>74</v>
      </c>
      <c r="D7551" s="10" t="s">
        <v>83</v>
      </c>
      <c r="E7551" s="13">
        <v>17.0</v>
      </c>
      <c r="F7551" s="13">
        <v>6.0</v>
      </c>
    </row>
    <row r="7552">
      <c r="A7552" s="10" t="s">
        <v>2134</v>
      </c>
      <c r="B7552" s="19">
        <v>0.11215277777777778</v>
      </c>
      <c r="C7552" s="10" t="s">
        <v>70</v>
      </c>
      <c r="D7552" s="10" t="s">
        <v>132</v>
      </c>
      <c r="E7552" s="13">
        <v>24.0</v>
      </c>
      <c r="F7552" s="13">
        <v>16.0</v>
      </c>
    </row>
    <row r="7553">
      <c r="A7553" s="10" t="s">
        <v>2134</v>
      </c>
      <c r="B7553" s="19">
        <v>0.11613425925925926</v>
      </c>
      <c r="C7553" s="10" t="s">
        <v>69</v>
      </c>
      <c r="D7553" s="10" t="s">
        <v>67</v>
      </c>
      <c r="E7553" s="13">
        <v>13.0</v>
      </c>
      <c r="F7553" s="13">
        <v>8.0</v>
      </c>
    </row>
    <row r="7554">
      <c r="A7554" s="10" t="s">
        <v>2134</v>
      </c>
      <c r="B7554" s="19">
        <v>0.12012731481481481</v>
      </c>
      <c r="C7554" s="10" t="s">
        <v>74</v>
      </c>
      <c r="D7554" s="10" t="s">
        <v>67</v>
      </c>
      <c r="E7554" s="13">
        <v>13.0</v>
      </c>
      <c r="F7554" s="13">
        <v>13.0</v>
      </c>
    </row>
    <row r="7555">
      <c r="A7555" s="10" t="s">
        <v>2134</v>
      </c>
      <c r="B7555" s="19">
        <v>0.12012731481481481</v>
      </c>
      <c r="C7555" s="10" t="s">
        <v>82</v>
      </c>
      <c r="D7555" s="10" t="s">
        <v>67</v>
      </c>
      <c r="E7555" s="13">
        <v>16.0</v>
      </c>
      <c r="F7555" s="13">
        <v>12.0</v>
      </c>
    </row>
    <row r="7556">
      <c r="A7556" s="10" t="s">
        <v>2134</v>
      </c>
      <c r="B7556" s="19">
        <v>0.1284722222222222</v>
      </c>
      <c r="C7556" s="10" t="s">
        <v>66</v>
      </c>
      <c r="D7556" s="10" t="s">
        <v>79</v>
      </c>
      <c r="E7556" s="13">
        <v>17.0</v>
      </c>
      <c r="F7556" s="13">
        <v>13.0</v>
      </c>
    </row>
    <row r="7557">
      <c r="A7557" s="10" t="s">
        <v>2134</v>
      </c>
      <c r="B7557" s="19">
        <v>0.13037037037037036</v>
      </c>
      <c r="C7557" s="10" t="s">
        <v>69</v>
      </c>
      <c r="D7557" s="10" t="s">
        <v>67</v>
      </c>
      <c r="E7557" s="13">
        <v>23.0</v>
      </c>
      <c r="F7557" s="13">
        <v>18.0</v>
      </c>
    </row>
    <row r="7558">
      <c r="A7558" s="10" t="s">
        <v>2134</v>
      </c>
      <c r="B7558" s="19">
        <v>0.1385185185185185</v>
      </c>
      <c r="C7558" s="10" t="s">
        <v>157</v>
      </c>
      <c r="D7558" s="10" t="s">
        <v>67</v>
      </c>
      <c r="E7558" s="13">
        <v>9.0</v>
      </c>
      <c r="F7558" s="13">
        <v>6.0</v>
      </c>
    </row>
    <row r="7559">
      <c r="A7559" s="10" t="s">
        <v>2134</v>
      </c>
      <c r="B7559" s="19">
        <v>0.13912037037037037</v>
      </c>
      <c r="C7559" s="10" t="s">
        <v>964</v>
      </c>
      <c r="D7559" s="10" t="s">
        <v>67</v>
      </c>
      <c r="E7559" s="13">
        <v>11.0</v>
      </c>
      <c r="F7559" s="13">
        <v>2.0</v>
      </c>
    </row>
    <row r="7560">
      <c r="A7560" s="10" t="s">
        <v>2134</v>
      </c>
      <c r="B7560" s="19">
        <v>0.13912037037037037</v>
      </c>
      <c r="C7560" s="10" t="s">
        <v>69</v>
      </c>
      <c r="D7560" s="10" t="s">
        <v>67</v>
      </c>
      <c r="E7560" s="13">
        <v>10.0</v>
      </c>
      <c r="F7560" s="13">
        <v>5.0</v>
      </c>
    </row>
    <row r="7561">
      <c r="A7561" s="10" t="s">
        <v>2134</v>
      </c>
      <c r="B7561" s="19">
        <v>0.14059027777777777</v>
      </c>
      <c r="C7561" s="10" t="s">
        <v>66</v>
      </c>
      <c r="D7561" s="10" t="s">
        <v>125</v>
      </c>
      <c r="E7561" s="13">
        <v>28.0</v>
      </c>
      <c r="F7561" s="13">
        <v>18.0</v>
      </c>
      <c r="J7561" s="10" t="s">
        <v>2165</v>
      </c>
    </row>
    <row r="7562">
      <c r="A7562" s="10" t="s">
        <v>2134</v>
      </c>
      <c r="B7562" s="19">
        <v>0.14059027777777777</v>
      </c>
      <c r="C7562" s="10" t="s">
        <v>70</v>
      </c>
      <c r="D7562" s="10" t="s">
        <v>125</v>
      </c>
      <c r="E7562" s="13">
        <v>38.0</v>
      </c>
      <c r="F7562" s="13">
        <v>19.0</v>
      </c>
      <c r="J7562" s="10" t="s">
        <v>2165</v>
      </c>
    </row>
    <row r="7563">
      <c r="A7563" s="10" t="s">
        <v>2134</v>
      </c>
      <c r="B7563" s="19">
        <v>0.14059027777777777</v>
      </c>
      <c r="C7563" s="10" t="s">
        <v>82</v>
      </c>
      <c r="D7563" s="10" t="s">
        <v>125</v>
      </c>
      <c r="E7563" s="13">
        <v>23.0</v>
      </c>
      <c r="F7563" s="13">
        <v>11.0</v>
      </c>
      <c r="J7563" s="10" t="s">
        <v>2165</v>
      </c>
    </row>
    <row r="7564">
      <c r="A7564" s="10" t="s">
        <v>2134</v>
      </c>
      <c r="B7564" s="19">
        <v>0.14059027777777777</v>
      </c>
      <c r="C7564" s="10" t="s">
        <v>74</v>
      </c>
      <c r="D7564" s="10" t="s">
        <v>125</v>
      </c>
      <c r="E7564" s="13" t="s">
        <v>75</v>
      </c>
      <c r="F7564" s="13" t="s">
        <v>75</v>
      </c>
      <c r="J7564" s="10" t="s">
        <v>85</v>
      </c>
    </row>
    <row r="7565">
      <c r="A7565" s="10" t="s">
        <v>2134</v>
      </c>
      <c r="B7565" s="19">
        <v>0.14059027777777777</v>
      </c>
      <c r="C7565" s="10" t="s">
        <v>74</v>
      </c>
      <c r="D7565" s="10" t="s">
        <v>125</v>
      </c>
      <c r="E7565" s="13">
        <v>42.0</v>
      </c>
      <c r="F7565" s="13">
        <v>19.0</v>
      </c>
      <c r="J7565" s="10" t="s">
        <v>2166</v>
      </c>
    </row>
    <row r="7566">
      <c r="A7566" s="10" t="s">
        <v>2134</v>
      </c>
      <c r="B7566" s="19">
        <v>0.14059027777777777</v>
      </c>
      <c r="C7566" s="10" t="s">
        <v>69</v>
      </c>
      <c r="D7566" s="10" t="s">
        <v>125</v>
      </c>
      <c r="E7566" s="13">
        <v>21.0</v>
      </c>
      <c r="F7566" s="13">
        <v>7.0</v>
      </c>
      <c r="J7566" s="10" t="s">
        <v>2165</v>
      </c>
    </row>
    <row r="7567">
      <c r="A7567" s="10" t="s">
        <v>2134</v>
      </c>
      <c r="B7567" s="19">
        <v>0.14059027777777777</v>
      </c>
      <c r="C7567" s="10" t="s">
        <v>964</v>
      </c>
      <c r="D7567" s="10" t="s">
        <v>125</v>
      </c>
      <c r="E7567" s="13">
        <v>26.0</v>
      </c>
      <c r="F7567" s="13">
        <v>15.0</v>
      </c>
      <c r="J7567" s="10" t="s">
        <v>2165</v>
      </c>
    </row>
    <row r="7568">
      <c r="A7568" s="10" t="s">
        <v>2134</v>
      </c>
      <c r="B7568" s="19">
        <v>0.14059027777777777</v>
      </c>
      <c r="C7568" s="10" t="s">
        <v>84</v>
      </c>
      <c r="D7568" s="10" t="s">
        <v>125</v>
      </c>
      <c r="E7568" s="13">
        <v>15.0</v>
      </c>
      <c r="F7568" s="13">
        <v>3.0</v>
      </c>
      <c r="J7568" s="10" t="s">
        <v>2165</v>
      </c>
    </row>
    <row r="7569">
      <c r="A7569" s="10" t="s">
        <v>2134</v>
      </c>
      <c r="B7569" s="19">
        <v>0.14239583333333333</v>
      </c>
      <c r="C7569" s="10" t="s">
        <v>964</v>
      </c>
      <c r="D7569" s="10" t="s">
        <v>67</v>
      </c>
      <c r="E7569" s="13">
        <v>22.0</v>
      </c>
      <c r="F7569" s="13">
        <v>13.0</v>
      </c>
    </row>
    <row r="7570">
      <c r="A7570" s="10" t="s">
        <v>2134</v>
      </c>
      <c r="B7570" s="19">
        <v>0.14997685185185186</v>
      </c>
      <c r="C7570" s="10" t="s">
        <v>74</v>
      </c>
      <c r="D7570" s="10" t="s">
        <v>83</v>
      </c>
      <c r="E7570" s="13">
        <v>16.0</v>
      </c>
      <c r="F7570" s="13">
        <v>5.0</v>
      </c>
    </row>
    <row r="7571">
      <c r="A7571" s="10" t="s">
        <v>2134</v>
      </c>
      <c r="B7571" s="19">
        <v>0.14427083333333332</v>
      </c>
      <c r="C7571" s="10" t="s">
        <v>74</v>
      </c>
      <c r="D7571" s="10" t="s">
        <v>79</v>
      </c>
      <c r="E7571" s="13">
        <v>8.0</v>
      </c>
      <c r="F7571" s="13">
        <v>4.0</v>
      </c>
    </row>
    <row r="7572">
      <c r="A7572" s="10" t="s">
        <v>2134</v>
      </c>
      <c r="B7572" s="19">
        <v>0.14427083333333332</v>
      </c>
      <c r="C7572" s="10" t="s">
        <v>66</v>
      </c>
      <c r="D7572" s="10" t="s">
        <v>79</v>
      </c>
      <c r="E7572" s="13">
        <v>16.0</v>
      </c>
      <c r="F7572" s="13">
        <v>12.0</v>
      </c>
    </row>
    <row r="7573">
      <c r="A7573" s="10" t="s">
        <v>2134</v>
      </c>
      <c r="B7573" s="19">
        <v>0.14493055555555556</v>
      </c>
      <c r="C7573" s="10" t="s">
        <v>69</v>
      </c>
      <c r="D7573" s="10" t="s">
        <v>79</v>
      </c>
      <c r="E7573" s="13">
        <v>20.0</v>
      </c>
      <c r="F7573" s="13">
        <v>17.0</v>
      </c>
    </row>
    <row r="7574">
      <c r="A7574" s="10" t="s">
        <v>2134</v>
      </c>
      <c r="B7574" s="19">
        <v>0.1450925925925926</v>
      </c>
      <c r="C7574" s="10" t="s">
        <v>69</v>
      </c>
      <c r="D7574" s="10" t="s">
        <v>79</v>
      </c>
      <c r="E7574" s="13">
        <v>19.0</v>
      </c>
      <c r="F7574" s="13">
        <v>16.0</v>
      </c>
    </row>
    <row r="7575">
      <c r="A7575" s="10" t="s">
        <v>2134</v>
      </c>
      <c r="B7575" s="19">
        <v>0.1450925925925926</v>
      </c>
      <c r="C7575" s="10" t="s">
        <v>66</v>
      </c>
      <c r="D7575" s="10" t="s">
        <v>79</v>
      </c>
      <c r="E7575" s="13">
        <v>21.0</v>
      </c>
      <c r="F7575" s="13">
        <v>17.0</v>
      </c>
    </row>
    <row r="7576">
      <c r="A7576" s="10" t="s">
        <v>2134</v>
      </c>
      <c r="B7576" s="19">
        <v>0.1454976851851852</v>
      </c>
      <c r="C7576" s="10" t="s">
        <v>70</v>
      </c>
      <c r="D7576" s="10" t="s">
        <v>78</v>
      </c>
      <c r="E7576" s="13">
        <v>18.0</v>
      </c>
      <c r="F7576" s="13">
        <v>9.0</v>
      </c>
    </row>
    <row r="7577">
      <c r="A7577" s="10" t="s">
        <v>2134</v>
      </c>
      <c r="B7577" s="19">
        <v>0.14597222222222223</v>
      </c>
      <c r="C7577" s="10" t="s">
        <v>66</v>
      </c>
      <c r="D7577" s="10" t="s">
        <v>79</v>
      </c>
      <c r="E7577" s="13">
        <v>16.0</v>
      </c>
      <c r="F7577" s="13">
        <v>12.0</v>
      </c>
    </row>
    <row r="7578">
      <c r="A7578" s="10" t="s">
        <v>2134</v>
      </c>
      <c r="B7578" s="19">
        <v>0.14597222222222223</v>
      </c>
      <c r="C7578" s="10" t="s">
        <v>69</v>
      </c>
      <c r="D7578" s="10" t="s">
        <v>79</v>
      </c>
      <c r="E7578" s="13" t="s">
        <v>88</v>
      </c>
      <c r="F7578" s="13">
        <v>1.0</v>
      </c>
    </row>
    <row r="7579">
      <c r="A7579" s="10" t="s">
        <v>2134</v>
      </c>
      <c r="B7579" s="19">
        <v>0.14788194444444444</v>
      </c>
      <c r="C7579" s="10" t="s">
        <v>70</v>
      </c>
      <c r="D7579" s="10" t="s">
        <v>78</v>
      </c>
      <c r="E7579" s="13">
        <v>26.0</v>
      </c>
      <c r="F7579" s="13">
        <v>17.0</v>
      </c>
    </row>
    <row r="7580">
      <c r="A7580" s="10" t="s">
        <v>2134</v>
      </c>
      <c r="B7580" s="19">
        <v>0.14814814814814814</v>
      </c>
      <c r="C7580" s="10" t="s">
        <v>66</v>
      </c>
      <c r="D7580" s="10" t="s">
        <v>79</v>
      </c>
      <c r="E7580" s="13">
        <v>17.0</v>
      </c>
      <c r="F7580" s="13">
        <v>13.0</v>
      </c>
    </row>
    <row r="7581">
      <c r="A7581" s="10" t="s">
        <v>2134</v>
      </c>
      <c r="B7581" s="19">
        <v>0.14814814814814814</v>
      </c>
      <c r="C7581" s="10" t="s">
        <v>69</v>
      </c>
      <c r="D7581" s="10" t="s">
        <v>79</v>
      </c>
      <c r="E7581" s="13">
        <v>13.0</v>
      </c>
      <c r="F7581" s="13">
        <v>10.0</v>
      </c>
    </row>
    <row r="7582">
      <c r="A7582" s="10" t="s">
        <v>2134</v>
      </c>
      <c r="B7582" s="19">
        <v>0.1484375</v>
      </c>
      <c r="C7582" s="10" t="s">
        <v>66</v>
      </c>
      <c r="D7582" s="10" t="s">
        <v>79</v>
      </c>
      <c r="E7582" s="13">
        <v>21.0</v>
      </c>
      <c r="F7582" s="13">
        <v>17.0</v>
      </c>
    </row>
    <row r="7583">
      <c r="A7583" s="10" t="s">
        <v>2134</v>
      </c>
      <c r="B7583" s="19">
        <v>0.14856481481481482</v>
      </c>
      <c r="C7583" s="10" t="s">
        <v>69</v>
      </c>
      <c r="D7583" s="10" t="s">
        <v>79</v>
      </c>
      <c r="E7583" s="13">
        <v>9.0</v>
      </c>
      <c r="F7583" s="13">
        <v>6.0</v>
      </c>
    </row>
    <row r="7584">
      <c r="A7584" s="10" t="s">
        <v>2134</v>
      </c>
      <c r="B7584" s="19">
        <v>0.14886574074074074</v>
      </c>
      <c r="C7584" s="10" t="s">
        <v>70</v>
      </c>
      <c r="D7584" s="10" t="s">
        <v>78</v>
      </c>
      <c r="E7584" s="13">
        <v>18.0</v>
      </c>
      <c r="F7584" s="13">
        <v>9.0</v>
      </c>
    </row>
    <row r="7585">
      <c r="A7585" s="10" t="s">
        <v>2134</v>
      </c>
      <c r="B7585" s="19">
        <v>0.14925925925925926</v>
      </c>
      <c r="C7585" s="10" t="s">
        <v>69</v>
      </c>
      <c r="D7585" s="10" t="s">
        <v>79</v>
      </c>
      <c r="E7585" s="13">
        <v>19.0</v>
      </c>
      <c r="F7585" s="13">
        <v>16.0</v>
      </c>
    </row>
    <row r="7586">
      <c r="A7586" s="10" t="s">
        <v>2134</v>
      </c>
      <c r="B7586" s="19">
        <v>0.15006944444444445</v>
      </c>
      <c r="C7586" s="10" t="s">
        <v>69</v>
      </c>
      <c r="D7586" s="10" t="s">
        <v>79</v>
      </c>
      <c r="E7586" s="13">
        <v>17.0</v>
      </c>
      <c r="F7586" s="13">
        <v>14.0</v>
      </c>
    </row>
    <row r="7587">
      <c r="A7587" s="10" t="s">
        <v>2134</v>
      </c>
      <c r="B7587" s="19">
        <v>0.15018518518518517</v>
      </c>
      <c r="C7587" s="10" t="s">
        <v>66</v>
      </c>
      <c r="D7587" s="10" t="s">
        <v>79</v>
      </c>
      <c r="E7587" s="13" t="s">
        <v>68</v>
      </c>
      <c r="F7587" s="13">
        <v>20.0</v>
      </c>
    </row>
    <row r="7588">
      <c r="A7588" s="10" t="s">
        <v>2134</v>
      </c>
      <c r="B7588" s="19">
        <v>0.15135416666666668</v>
      </c>
      <c r="C7588" s="10" t="s">
        <v>74</v>
      </c>
      <c r="D7588" s="10" t="s">
        <v>67</v>
      </c>
      <c r="E7588" s="13">
        <v>17.0</v>
      </c>
      <c r="F7588" s="13">
        <v>17.0</v>
      </c>
    </row>
    <row r="7589">
      <c r="A7589" s="10" t="s">
        <v>2134</v>
      </c>
      <c r="B7589" s="19">
        <v>0.15135416666666668</v>
      </c>
      <c r="C7589" s="10" t="s">
        <v>70</v>
      </c>
      <c r="D7589" s="10" t="s">
        <v>67</v>
      </c>
      <c r="E7589" s="13">
        <v>17.0</v>
      </c>
      <c r="F7589" s="13">
        <v>14.0</v>
      </c>
    </row>
    <row r="7590">
      <c r="A7590" s="10" t="s">
        <v>2134</v>
      </c>
      <c r="B7590" s="19">
        <v>0.15263888888888888</v>
      </c>
      <c r="C7590" s="10" t="s">
        <v>82</v>
      </c>
      <c r="D7590" s="10" t="s">
        <v>67</v>
      </c>
      <c r="E7590" s="13">
        <v>19.0</v>
      </c>
      <c r="F7590" s="13">
        <v>17.0</v>
      </c>
      <c r="J7590" s="10" t="s">
        <v>2167</v>
      </c>
    </row>
    <row r="7591">
      <c r="A7591" s="10" t="s">
        <v>2134</v>
      </c>
      <c r="B7591" s="19">
        <v>0.15263888888888888</v>
      </c>
      <c r="C7591" s="10" t="s">
        <v>82</v>
      </c>
      <c r="D7591" s="10" t="s">
        <v>67</v>
      </c>
      <c r="E7591" s="13">
        <v>19.0</v>
      </c>
      <c r="F7591" s="13">
        <v>17.0</v>
      </c>
      <c r="J7591" s="10" t="s">
        <v>2168</v>
      </c>
    </row>
    <row r="7592">
      <c r="A7592" s="10" t="s">
        <v>2134</v>
      </c>
      <c r="B7592" s="19">
        <v>0.15537037037037038</v>
      </c>
      <c r="C7592" s="10" t="s">
        <v>66</v>
      </c>
      <c r="D7592" s="10" t="s">
        <v>79</v>
      </c>
      <c r="E7592" s="13">
        <v>16.0</v>
      </c>
      <c r="F7592" s="13">
        <v>12.0</v>
      </c>
    </row>
    <row r="7593">
      <c r="A7593" s="10" t="s">
        <v>2134</v>
      </c>
      <c r="B7593" s="19">
        <v>0.15537037037037038</v>
      </c>
      <c r="C7593" s="10" t="s">
        <v>70</v>
      </c>
      <c r="D7593" s="10" t="s">
        <v>78</v>
      </c>
      <c r="E7593" s="13">
        <v>28.0</v>
      </c>
      <c r="F7593" s="13">
        <v>19.0</v>
      </c>
    </row>
    <row r="7594">
      <c r="A7594" s="10" t="s">
        <v>2134</v>
      </c>
      <c r="B7594" s="19">
        <v>0.15563657407407408</v>
      </c>
      <c r="C7594" s="10" t="s">
        <v>69</v>
      </c>
      <c r="D7594" s="10" t="s">
        <v>79</v>
      </c>
      <c r="E7594" s="13" t="s">
        <v>68</v>
      </c>
      <c r="F7594" s="13">
        <v>20.0</v>
      </c>
    </row>
    <row r="7595">
      <c r="A7595" s="10" t="s">
        <v>2134</v>
      </c>
      <c r="B7595" s="19">
        <v>0.15563657407407408</v>
      </c>
      <c r="C7595" s="10" t="s">
        <v>70</v>
      </c>
      <c r="D7595" s="10" t="s">
        <v>125</v>
      </c>
      <c r="E7595" s="13">
        <v>21.0</v>
      </c>
      <c r="F7595" s="13">
        <v>12.0</v>
      </c>
    </row>
    <row r="7596">
      <c r="A7596" s="10" t="s">
        <v>2134</v>
      </c>
      <c r="B7596" s="19">
        <v>0.15563657407407408</v>
      </c>
      <c r="C7596" s="10" t="s">
        <v>69</v>
      </c>
      <c r="D7596" s="10" t="s">
        <v>125</v>
      </c>
      <c r="E7596" s="13">
        <v>20.0</v>
      </c>
      <c r="F7596" s="13">
        <v>16.0</v>
      </c>
    </row>
    <row r="7597">
      <c r="A7597" s="10" t="s">
        <v>2134</v>
      </c>
      <c r="B7597" s="19">
        <v>0.15563657407407408</v>
      </c>
      <c r="C7597" s="10" t="s">
        <v>66</v>
      </c>
      <c r="D7597" s="10" t="s">
        <v>125</v>
      </c>
      <c r="E7597" s="13">
        <v>9.0</v>
      </c>
      <c r="F7597" s="13">
        <v>9.0</v>
      </c>
    </row>
    <row r="7598">
      <c r="A7598" s="10" t="s">
        <v>2134</v>
      </c>
      <c r="B7598" s="19">
        <v>0.15738425925925925</v>
      </c>
      <c r="C7598" s="10" t="s">
        <v>66</v>
      </c>
      <c r="D7598" s="10" t="s">
        <v>67</v>
      </c>
      <c r="E7598" s="13">
        <v>10.0</v>
      </c>
      <c r="F7598" s="13">
        <v>8.0</v>
      </c>
    </row>
    <row r="7599">
      <c r="A7599" s="10" t="s">
        <v>2134</v>
      </c>
      <c r="B7599" s="19">
        <v>0.15768518518518518</v>
      </c>
      <c r="C7599" s="10" t="s">
        <v>70</v>
      </c>
      <c r="D7599" s="10" t="s">
        <v>67</v>
      </c>
      <c r="E7599" s="13">
        <v>16.0</v>
      </c>
      <c r="F7599" s="13">
        <v>13.0</v>
      </c>
    </row>
    <row r="7600">
      <c r="A7600" s="10" t="s">
        <v>2134</v>
      </c>
      <c r="B7600" s="19">
        <v>0.15824074074074074</v>
      </c>
      <c r="C7600" s="10" t="s">
        <v>70</v>
      </c>
      <c r="D7600" s="10" t="s">
        <v>78</v>
      </c>
      <c r="E7600" s="13">
        <v>15.0</v>
      </c>
      <c r="F7600" s="13">
        <v>6.0</v>
      </c>
    </row>
    <row r="7601">
      <c r="A7601" s="10" t="s">
        <v>2134</v>
      </c>
      <c r="B7601" s="19">
        <v>0.15850694444444444</v>
      </c>
      <c r="C7601" s="10" t="s">
        <v>70</v>
      </c>
      <c r="D7601" s="10" t="s">
        <v>125</v>
      </c>
      <c r="E7601" s="13">
        <v>22.0</v>
      </c>
      <c r="F7601" s="13">
        <v>13.0</v>
      </c>
    </row>
    <row r="7602">
      <c r="A7602" s="10" t="s">
        <v>2169</v>
      </c>
      <c r="B7602" s="19">
        <v>0.01423611111111111</v>
      </c>
      <c r="C7602" s="10" t="s">
        <v>70</v>
      </c>
      <c r="D7602" s="10" t="s">
        <v>125</v>
      </c>
      <c r="E7602" s="13" t="s">
        <v>75</v>
      </c>
      <c r="F7602" s="13" t="s">
        <v>75</v>
      </c>
      <c r="J7602" s="10" t="s">
        <v>2170</v>
      </c>
    </row>
    <row r="7603">
      <c r="A7603" s="10" t="s">
        <v>2169</v>
      </c>
      <c r="B7603" s="19">
        <v>0.01423611111111111</v>
      </c>
      <c r="C7603" s="10" t="s">
        <v>70</v>
      </c>
      <c r="D7603" s="10" t="s">
        <v>125</v>
      </c>
      <c r="E7603" s="13">
        <v>24.0</v>
      </c>
      <c r="F7603" s="13">
        <v>15.0</v>
      </c>
      <c r="J7603" s="10" t="s">
        <v>161</v>
      </c>
    </row>
    <row r="7604">
      <c r="A7604" s="10" t="s">
        <v>2169</v>
      </c>
      <c r="B7604" s="19">
        <v>0.01425925925925926</v>
      </c>
      <c r="C7604" s="10" t="s">
        <v>66</v>
      </c>
      <c r="D7604" s="10" t="s">
        <v>125</v>
      </c>
      <c r="E7604" s="13" t="s">
        <v>75</v>
      </c>
      <c r="F7604" s="13" t="s">
        <v>75</v>
      </c>
      <c r="J7604" s="10" t="s">
        <v>2170</v>
      </c>
    </row>
    <row r="7605">
      <c r="A7605" s="10" t="s">
        <v>2169</v>
      </c>
      <c r="B7605" s="19">
        <v>0.01425925925925926</v>
      </c>
      <c r="C7605" s="10" t="s">
        <v>66</v>
      </c>
      <c r="D7605" s="10" t="s">
        <v>125</v>
      </c>
      <c r="E7605" s="13">
        <v>3.0</v>
      </c>
      <c r="F7605" s="13">
        <v>3.0</v>
      </c>
      <c r="J7605" s="10" t="s">
        <v>161</v>
      </c>
    </row>
    <row r="7606">
      <c r="A7606" s="10" t="s">
        <v>2169</v>
      </c>
      <c r="B7606" s="19">
        <v>0.014282407407407407</v>
      </c>
      <c r="C7606" s="10" t="s">
        <v>69</v>
      </c>
      <c r="D7606" s="10" t="s">
        <v>125</v>
      </c>
      <c r="E7606" s="13" t="s">
        <v>75</v>
      </c>
      <c r="F7606" s="13" t="s">
        <v>75</v>
      </c>
      <c r="J7606" s="10" t="s">
        <v>2170</v>
      </c>
    </row>
    <row r="7607">
      <c r="A7607" s="10" t="s">
        <v>2169</v>
      </c>
      <c r="B7607" s="19">
        <v>0.014282407407407407</v>
      </c>
      <c r="C7607" s="10" t="s">
        <v>69</v>
      </c>
      <c r="D7607" s="10" t="s">
        <v>125</v>
      </c>
      <c r="E7607" s="13">
        <v>6.0</v>
      </c>
      <c r="F7607" s="13">
        <v>2.0</v>
      </c>
      <c r="J7607" s="10" t="s">
        <v>161</v>
      </c>
    </row>
    <row r="7608">
      <c r="A7608" s="10" t="s">
        <v>2169</v>
      </c>
      <c r="B7608" s="19">
        <v>0.014305555555555556</v>
      </c>
      <c r="C7608" s="10" t="s">
        <v>74</v>
      </c>
      <c r="D7608" s="10" t="s">
        <v>125</v>
      </c>
      <c r="E7608" s="13" t="s">
        <v>68</v>
      </c>
      <c r="F7608" s="13">
        <v>20.0</v>
      </c>
    </row>
    <row r="7609">
      <c r="A7609" s="10" t="s">
        <v>2169</v>
      </c>
      <c r="B7609" s="19">
        <v>0.014328703703703703</v>
      </c>
      <c r="C7609" s="10" t="s">
        <v>82</v>
      </c>
      <c r="D7609" s="10" t="s">
        <v>125</v>
      </c>
      <c r="E7609" s="13" t="s">
        <v>75</v>
      </c>
      <c r="F7609" s="13" t="s">
        <v>75</v>
      </c>
      <c r="J7609" s="10" t="s">
        <v>160</v>
      </c>
    </row>
    <row r="7610">
      <c r="A7610" s="10" t="s">
        <v>2169</v>
      </c>
      <c r="B7610" s="19">
        <v>0.014328703703703703</v>
      </c>
      <c r="C7610" s="10" t="s">
        <v>82</v>
      </c>
      <c r="D7610" s="10" t="s">
        <v>125</v>
      </c>
      <c r="E7610" s="13">
        <v>10.0</v>
      </c>
      <c r="F7610" s="13">
        <v>8.0</v>
      </c>
      <c r="J7610" s="10" t="s">
        <v>161</v>
      </c>
    </row>
    <row r="7611">
      <c r="A7611" s="10" t="s">
        <v>2169</v>
      </c>
      <c r="B7611" s="19">
        <v>0.017037037037037038</v>
      </c>
      <c r="C7611" s="10" t="s">
        <v>964</v>
      </c>
      <c r="D7611" s="10" t="s">
        <v>80</v>
      </c>
      <c r="E7611" s="13">
        <v>17.0</v>
      </c>
      <c r="F7611" s="13">
        <v>14.0</v>
      </c>
    </row>
    <row r="7612">
      <c r="A7612" s="10" t="s">
        <v>2169</v>
      </c>
      <c r="B7612" s="19">
        <v>0.023680555555555555</v>
      </c>
      <c r="C7612" s="10" t="s">
        <v>66</v>
      </c>
      <c r="D7612" s="10" t="s">
        <v>78</v>
      </c>
      <c r="E7612" s="13">
        <v>9.0</v>
      </c>
      <c r="F7612" s="13">
        <v>9.0</v>
      </c>
      <c r="H7612" s="10" t="s">
        <v>2171</v>
      </c>
    </row>
    <row r="7613">
      <c r="A7613" s="10" t="s">
        <v>2169</v>
      </c>
      <c r="B7613" s="19">
        <v>0.02462962962962963</v>
      </c>
      <c r="C7613" s="10" t="s">
        <v>964</v>
      </c>
      <c r="D7613" s="10" t="s">
        <v>120</v>
      </c>
      <c r="E7613" s="13">
        <v>20.0</v>
      </c>
      <c r="F7613" s="16"/>
      <c r="J7613" s="10" t="s">
        <v>2172</v>
      </c>
    </row>
    <row r="7614">
      <c r="A7614" s="10" t="s">
        <v>2169</v>
      </c>
      <c r="B7614" s="19">
        <v>0.025949074074074076</v>
      </c>
      <c r="C7614" s="10" t="s">
        <v>69</v>
      </c>
      <c r="D7614" s="10" t="s">
        <v>120</v>
      </c>
      <c r="E7614" s="13">
        <v>25.0</v>
      </c>
      <c r="F7614" s="16"/>
      <c r="J7614" s="10" t="s">
        <v>2173</v>
      </c>
    </row>
    <row r="7615">
      <c r="A7615" s="10" t="s">
        <v>2169</v>
      </c>
      <c r="B7615" s="19">
        <v>0.027569444444444445</v>
      </c>
      <c r="C7615" s="10" t="s">
        <v>70</v>
      </c>
      <c r="D7615" s="10" t="s">
        <v>67</v>
      </c>
      <c r="E7615" s="13">
        <v>20.0</v>
      </c>
      <c r="F7615" s="13">
        <v>17.0</v>
      </c>
    </row>
    <row r="7616">
      <c r="A7616" s="10" t="s">
        <v>2169</v>
      </c>
      <c r="B7616" s="19">
        <v>0.027662037037037037</v>
      </c>
      <c r="C7616" s="10" t="s">
        <v>964</v>
      </c>
      <c r="D7616" s="10" t="s">
        <v>126</v>
      </c>
      <c r="E7616" s="13">
        <v>12.0</v>
      </c>
      <c r="F7616" s="13">
        <v>7.0</v>
      </c>
    </row>
    <row r="7617">
      <c r="A7617" s="10" t="s">
        <v>2169</v>
      </c>
      <c r="B7617" s="19">
        <v>0.028194444444444446</v>
      </c>
      <c r="C7617" s="10" t="s">
        <v>82</v>
      </c>
      <c r="D7617" s="10" t="s">
        <v>67</v>
      </c>
      <c r="E7617" s="13">
        <v>5.0</v>
      </c>
      <c r="F7617" s="13">
        <v>2.0</v>
      </c>
    </row>
    <row r="7618">
      <c r="A7618" s="10" t="s">
        <v>2169</v>
      </c>
      <c r="B7618" s="19">
        <v>0.03040509259259259</v>
      </c>
      <c r="C7618" s="10" t="s">
        <v>70</v>
      </c>
      <c r="D7618" s="10" t="s">
        <v>126</v>
      </c>
      <c r="E7618" s="13">
        <v>16.0</v>
      </c>
      <c r="F7618" s="13">
        <v>13.0</v>
      </c>
    </row>
    <row r="7619">
      <c r="A7619" s="10" t="s">
        <v>2169</v>
      </c>
      <c r="B7619" s="19">
        <v>0.03148148148148148</v>
      </c>
      <c r="C7619" s="10" t="s">
        <v>70</v>
      </c>
      <c r="D7619" s="10" t="s">
        <v>80</v>
      </c>
      <c r="E7619" s="13">
        <v>15.0</v>
      </c>
      <c r="F7619" s="13">
        <v>10.0</v>
      </c>
    </row>
    <row r="7620">
      <c r="A7620" s="10" t="s">
        <v>2169</v>
      </c>
      <c r="B7620" s="19">
        <v>0.032025462962962964</v>
      </c>
      <c r="C7620" s="10" t="s">
        <v>70</v>
      </c>
      <c r="D7620" s="10" t="s">
        <v>67</v>
      </c>
      <c r="E7620" s="13">
        <v>8.0</v>
      </c>
      <c r="F7620" s="13">
        <v>5.0</v>
      </c>
    </row>
    <row r="7621">
      <c r="A7621" s="10" t="s">
        <v>2169</v>
      </c>
      <c r="B7621" s="19">
        <v>0.03274305555555555</v>
      </c>
      <c r="C7621" s="10" t="s">
        <v>70</v>
      </c>
      <c r="D7621" s="10" t="s">
        <v>83</v>
      </c>
      <c r="E7621" s="13">
        <v>15.0</v>
      </c>
      <c r="F7621" s="13">
        <v>9.0</v>
      </c>
    </row>
    <row r="7622">
      <c r="A7622" s="10" t="s">
        <v>2169</v>
      </c>
      <c r="B7622" s="19">
        <v>0.03425925925925926</v>
      </c>
      <c r="C7622" s="10" t="s">
        <v>70</v>
      </c>
      <c r="D7622" s="10" t="s">
        <v>83</v>
      </c>
      <c r="E7622" s="13">
        <v>20.0</v>
      </c>
      <c r="F7622" s="13">
        <v>17.0</v>
      </c>
    </row>
    <row r="7623">
      <c r="A7623" s="10" t="s">
        <v>2169</v>
      </c>
      <c r="B7623" s="19">
        <v>0.03564814814814815</v>
      </c>
      <c r="C7623" s="10" t="s">
        <v>69</v>
      </c>
      <c r="D7623" s="10" t="s">
        <v>81</v>
      </c>
      <c r="E7623" s="13">
        <v>10.0</v>
      </c>
      <c r="F7623" s="13">
        <v>8.0</v>
      </c>
      <c r="J7623" s="10" t="s">
        <v>254</v>
      </c>
    </row>
    <row r="7624">
      <c r="A7624" s="10" t="s">
        <v>2169</v>
      </c>
      <c r="B7624" s="19">
        <v>0.03608796296296296</v>
      </c>
      <c r="C7624" s="10" t="s">
        <v>69</v>
      </c>
      <c r="D7624" s="10" t="s">
        <v>209</v>
      </c>
      <c r="E7624" s="13">
        <v>5.0</v>
      </c>
      <c r="F7624" s="13">
        <v>2.0</v>
      </c>
    </row>
    <row r="7625">
      <c r="A7625" s="10" t="s">
        <v>2169</v>
      </c>
      <c r="B7625" s="19">
        <v>0.03684027777777778</v>
      </c>
      <c r="C7625" s="10" t="s">
        <v>70</v>
      </c>
      <c r="D7625" s="10" t="s">
        <v>83</v>
      </c>
      <c r="E7625" s="13">
        <v>23.0</v>
      </c>
      <c r="F7625" s="13">
        <v>17.0</v>
      </c>
    </row>
    <row r="7626">
      <c r="A7626" s="10" t="s">
        <v>2169</v>
      </c>
      <c r="B7626" s="19">
        <v>0.03755787037037037</v>
      </c>
      <c r="C7626" s="10" t="s">
        <v>69</v>
      </c>
      <c r="D7626" s="10" t="s">
        <v>209</v>
      </c>
      <c r="E7626" s="13" t="s">
        <v>88</v>
      </c>
      <c r="F7626" s="13">
        <v>1.0</v>
      </c>
    </row>
    <row r="7627">
      <c r="A7627" s="10" t="s">
        <v>2169</v>
      </c>
      <c r="B7627" s="19">
        <v>0.037800925925925925</v>
      </c>
      <c r="C7627" s="10" t="s">
        <v>69</v>
      </c>
      <c r="D7627" s="10" t="s">
        <v>209</v>
      </c>
      <c r="E7627" s="13" t="s">
        <v>75</v>
      </c>
      <c r="F7627" s="13" t="s">
        <v>75</v>
      </c>
    </row>
    <row r="7628">
      <c r="A7628" s="10" t="s">
        <v>2169</v>
      </c>
      <c r="B7628" s="19">
        <v>0.03909722222222222</v>
      </c>
      <c r="C7628" s="10" t="s">
        <v>69</v>
      </c>
      <c r="D7628" s="10" t="s">
        <v>209</v>
      </c>
      <c r="E7628" s="13">
        <v>9.0</v>
      </c>
      <c r="F7628" s="13">
        <v>6.0</v>
      </c>
    </row>
    <row r="7629">
      <c r="A7629" s="10" t="s">
        <v>2169</v>
      </c>
      <c r="B7629" s="19">
        <v>0.03935185185185185</v>
      </c>
      <c r="C7629" s="10" t="s">
        <v>69</v>
      </c>
      <c r="D7629" s="10" t="s">
        <v>209</v>
      </c>
      <c r="E7629" s="13">
        <v>16.0</v>
      </c>
      <c r="F7629" s="13">
        <v>13.0</v>
      </c>
    </row>
    <row r="7630">
      <c r="A7630" s="10" t="s">
        <v>2169</v>
      </c>
      <c r="B7630" s="19">
        <v>0.040150462962962964</v>
      </c>
      <c r="C7630" s="10" t="s">
        <v>70</v>
      </c>
      <c r="D7630" s="10" t="s">
        <v>93</v>
      </c>
      <c r="E7630" s="13">
        <v>22.0</v>
      </c>
      <c r="F7630" s="13">
        <v>13.0</v>
      </c>
      <c r="J7630" s="10" t="s">
        <v>99</v>
      </c>
    </row>
    <row r="7631">
      <c r="A7631" s="10" t="s">
        <v>2169</v>
      </c>
      <c r="B7631" s="19">
        <v>0.040532407407407406</v>
      </c>
      <c r="C7631" s="10" t="s">
        <v>70</v>
      </c>
      <c r="D7631" s="10" t="s">
        <v>91</v>
      </c>
      <c r="E7631" s="13">
        <v>11.0</v>
      </c>
      <c r="F7631" s="16"/>
      <c r="H7631" s="10" t="s">
        <v>2174</v>
      </c>
    </row>
    <row r="7632">
      <c r="A7632" s="10" t="s">
        <v>2169</v>
      </c>
      <c r="B7632" s="19">
        <v>0.04155092592592593</v>
      </c>
      <c r="C7632" s="10" t="s">
        <v>74</v>
      </c>
      <c r="D7632" s="10" t="s">
        <v>126</v>
      </c>
      <c r="E7632" s="13">
        <v>2.0</v>
      </c>
      <c r="F7632" s="13">
        <v>2.0</v>
      </c>
      <c r="H7632" s="10" t="s">
        <v>2175</v>
      </c>
    </row>
    <row r="7633">
      <c r="A7633" s="10" t="s">
        <v>2169</v>
      </c>
      <c r="B7633" s="19">
        <v>0.0419212962962963</v>
      </c>
      <c r="C7633" s="10" t="s">
        <v>84</v>
      </c>
      <c r="D7633" s="10" t="s">
        <v>126</v>
      </c>
      <c r="E7633" s="13">
        <v>3.0</v>
      </c>
      <c r="F7633" s="13">
        <v>4.0</v>
      </c>
    </row>
    <row r="7634">
      <c r="A7634" s="10" t="s">
        <v>2169</v>
      </c>
      <c r="B7634" s="19">
        <v>0.04207175925925926</v>
      </c>
      <c r="C7634" s="10" t="s">
        <v>1938</v>
      </c>
      <c r="D7634" s="10" t="s">
        <v>93</v>
      </c>
      <c r="E7634" s="13" t="s">
        <v>88</v>
      </c>
      <c r="F7634" s="13">
        <v>1.0</v>
      </c>
      <c r="J7634" s="10" t="s">
        <v>2176</v>
      </c>
    </row>
    <row r="7635">
      <c r="A7635" s="10" t="s">
        <v>2169</v>
      </c>
      <c r="B7635" s="19">
        <v>0.042430555555555555</v>
      </c>
      <c r="C7635" s="10" t="s">
        <v>1938</v>
      </c>
      <c r="D7635" s="10" t="s">
        <v>166</v>
      </c>
      <c r="E7635" s="13" t="s">
        <v>1335</v>
      </c>
      <c r="F7635" s="13">
        <v>16.0</v>
      </c>
      <c r="J7635" s="10" t="s">
        <v>2177</v>
      </c>
    </row>
    <row r="7636">
      <c r="A7636" s="10" t="s">
        <v>2169</v>
      </c>
      <c r="B7636" s="19">
        <v>0.04356481481481481</v>
      </c>
      <c r="C7636" s="10" t="s">
        <v>964</v>
      </c>
      <c r="D7636" s="10" t="s">
        <v>67</v>
      </c>
      <c r="E7636" s="13">
        <v>22.0</v>
      </c>
      <c r="F7636" s="13">
        <v>13.0</v>
      </c>
    </row>
    <row r="7637">
      <c r="A7637" s="10" t="s">
        <v>2169</v>
      </c>
      <c r="B7637" s="19">
        <v>0.0434837962962963</v>
      </c>
      <c r="C7637" s="10" t="s">
        <v>82</v>
      </c>
      <c r="D7637" s="10" t="s">
        <v>67</v>
      </c>
      <c r="E7637" s="13" t="s">
        <v>75</v>
      </c>
      <c r="F7637" s="13" t="s">
        <v>75</v>
      </c>
    </row>
    <row r="7638">
      <c r="A7638" s="10" t="s">
        <v>2169</v>
      </c>
      <c r="B7638" s="19">
        <v>0.04435185185185185</v>
      </c>
      <c r="C7638" s="10" t="s">
        <v>66</v>
      </c>
      <c r="D7638" s="10" t="s">
        <v>125</v>
      </c>
      <c r="E7638" s="13">
        <v>25.0</v>
      </c>
      <c r="F7638" s="13">
        <v>15.0</v>
      </c>
      <c r="J7638" s="10" t="s">
        <v>966</v>
      </c>
    </row>
    <row r="7639">
      <c r="A7639" s="10" t="s">
        <v>2169</v>
      </c>
      <c r="B7639" s="19">
        <v>0.044363425925925924</v>
      </c>
      <c r="C7639" s="10" t="s">
        <v>70</v>
      </c>
      <c r="D7639" s="10" t="s">
        <v>125</v>
      </c>
      <c r="E7639" s="13">
        <v>26.0</v>
      </c>
      <c r="F7639" s="13">
        <v>7.0</v>
      </c>
      <c r="J7639" s="10" t="s">
        <v>966</v>
      </c>
    </row>
    <row r="7640">
      <c r="A7640" s="10" t="s">
        <v>2169</v>
      </c>
      <c r="B7640" s="19">
        <v>0.044375</v>
      </c>
      <c r="C7640" s="10" t="s">
        <v>82</v>
      </c>
      <c r="D7640" s="10" t="s">
        <v>125</v>
      </c>
      <c r="E7640" s="13">
        <v>26.0</v>
      </c>
      <c r="F7640" s="13">
        <v>14.0</v>
      </c>
      <c r="J7640" s="10" t="s">
        <v>966</v>
      </c>
    </row>
    <row r="7641">
      <c r="A7641" s="10" t="s">
        <v>2169</v>
      </c>
      <c r="B7641" s="19">
        <v>0.04452546296296296</v>
      </c>
      <c r="C7641" s="10" t="s">
        <v>74</v>
      </c>
      <c r="D7641" s="10" t="s">
        <v>125</v>
      </c>
      <c r="E7641" s="13" t="s">
        <v>75</v>
      </c>
      <c r="F7641" s="13" t="s">
        <v>75</v>
      </c>
      <c r="J7641" s="10" t="s">
        <v>85</v>
      </c>
    </row>
    <row r="7642">
      <c r="A7642" s="10" t="s">
        <v>2169</v>
      </c>
      <c r="B7642" s="19">
        <v>0.04452546296296296</v>
      </c>
      <c r="C7642" s="10" t="s">
        <v>74</v>
      </c>
      <c r="D7642" s="10" t="s">
        <v>125</v>
      </c>
      <c r="E7642" s="13">
        <v>35.0</v>
      </c>
      <c r="F7642" s="13">
        <v>12.0</v>
      </c>
      <c r="J7642" s="10" t="s">
        <v>2178</v>
      </c>
    </row>
    <row r="7643">
      <c r="A7643" s="10" t="s">
        <v>2169</v>
      </c>
      <c r="B7643" s="19">
        <v>0.044398148148148145</v>
      </c>
      <c r="C7643" s="10" t="s">
        <v>69</v>
      </c>
      <c r="D7643" s="10" t="s">
        <v>125</v>
      </c>
      <c r="E7643" s="13">
        <v>29.0</v>
      </c>
      <c r="F7643" s="13">
        <v>15.0</v>
      </c>
      <c r="J7643" s="10" t="s">
        <v>966</v>
      </c>
    </row>
    <row r="7644">
      <c r="A7644" s="10" t="s">
        <v>2169</v>
      </c>
      <c r="B7644" s="19">
        <v>0.044398148148148145</v>
      </c>
      <c r="C7644" s="10" t="s">
        <v>964</v>
      </c>
      <c r="D7644" s="10" t="s">
        <v>125</v>
      </c>
      <c r="E7644" s="13">
        <v>15.0</v>
      </c>
      <c r="F7644" s="13">
        <v>5.0</v>
      </c>
      <c r="J7644" s="10" t="s">
        <v>966</v>
      </c>
    </row>
    <row r="7645">
      <c r="A7645" s="10" t="s">
        <v>2169</v>
      </c>
      <c r="B7645" s="19">
        <v>0.044409722222222225</v>
      </c>
      <c r="C7645" s="10" t="s">
        <v>84</v>
      </c>
      <c r="D7645" s="10" t="s">
        <v>125</v>
      </c>
      <c r="E7645" s="13" t="s">
        <v>88</v>
      </c>
      <c r="F7645" s="13">
        <v>1.0</v>
      </c>
      <c r="J7645" s="10" t="s">
        <v>966</v>
      </c>
    </row>
    <row r="7646">
      <c r="A7646" s="10" t="s">
        <v>2169</v>
      </c>
      <c r="B7646" s="19">
        <v>0.04744212962962963</v>
      </c>
      <c r="C7646" s="10" t="s">
        <v>74</v>
      </c>
      <c r="D7646" s="10" t="s">
        <v>217</v>
      </c>
      <c r="E7646" s="13">
        <v>22.0</v>
      </c>
      <c r="F7646" s="13">
        <v>9.0</v>
      </c>
    </row>
    <row r="7647">
      <c r="A7647" s="10" t="s">
        <v>2169</v>
      </c>
      <c r="B7647" s="19">
        <v>0.047581018518518516</v>
      </c>
      <c r="C7647" s="10" t="s">
        <v>74</v>
      </c>
      <c r="D7647" s="10" t="s">
        <v>100</v>
      </c>
      <c r="E7647" s="13">
        <v>15.0</v>
      </c>
      <c r="F7647" s="13">
        <v>6.0</v>
      </c>
      <c r="J7647" s="10" t="s">
        <v>2179</v>
      </c>
    </row>
    <row r="7648">
      <c r="A7648" s="10" t="s">
        <v>2169</v>
      </c>
      <c r="B7648" s="19">
        <v>0.048067129629629626</v>
      </c>
      <c r="C7648" s="10" t="s">
        <v>66</v>
      </c>
      <c r="D7648" s="10" t="s">
        <v>100</v>
      </c>
      <c r="E7648" s="13">
        <v>11.0</v>
      </c>
      <c r="F7648" s="13">
        <v>10.0</v>
      </c>
      <c r="H7648" s="10" t="s">
        <v>2180</v>
      </c>
      <c r="J7648" s="10" t="s">
        <v>2179</v>
      </c>
    </row>
    <row r="7649">
      <c r="A7649" s="10" t="s">
        <v>2169</v>
      </c>
      <c r="B7649" s="19">
        <v>0.048125</v>
      </c>
      <c r="C7649" s="10" t="s">
        <v>70</v>
      </c>
      <c r="D7649" s="10" t="s">
        <v>100</v>
      </c>
      <c r="E7649" s="13" t="s">
        <v>88</v>
      </c>
      <c r="F7649" s="13">
        <v>1.0</v>
      </c>
      <c r="H7649" s="10" t="s">
        <v>2181</v>
      </c>
      <c r="J7649" s="10" t="s">
        <v>2179</v>
      </c>
    </row>
    <row r="7650">
      <c r="A7650" s="10" t="s">
        <v>2169</v>
      </c>
      <c r="B7650" s="19">
        <v>0.04814814814814815</v>
      </c>
      <c r="C7650" s="10" t="s">
        <v>82</v>
      </c>
      <c r="D7650" s="10" t="s">
        <v>100</v>
      </c>
      <c r="E7650" s="13" t="s">
        <v>75</v>
      </c>
      <c r="F7650" s="13" t="s">
        <v>75</v>
      </c>
      <c r="J7650" s="10" t="s">
        <v>2182</v>
      </c>
    </row>
    <row r="7651">
      <c r="A7651" s="10" t="s">
        <v>2169</v>
      </c>
      <c r="B7651" s="19">
        <v>0.04814814814814815</v>
      </c>
      <c r="C7651" s="10" t="s">
        <v>82</v>
      </c>
      <c r="D7651" s="10" t="s">
        <v>100</v>
      </c>
      <c r="E7651" s="13">
        <v>21.0</v>
      </c>
      <c r="F7651" s="13">
        <v>19.0</v>
      </c>
      <c r="H7651" s="10" t="s">
        <v>2183</v>
      </c>
      <c r="J7651" s="10" t="s">
        <v>2184</v>
      </c>
    </row>
    <row r="7652">
      <c r="A7652" s="10" t="s">
        <v>2169</v>
      </c>
      <c r="B7652" s="19">
        <v>0.04822916666666666</v>
      </c>
      <c r="C7652" s="10" t="s">
        <v>69</v>
      </c>
      <c r="D7652" s="10" t="s">
        <v>100</v>
      </c>
      <c r="E7652" s="13">
        <v>20.0</v>
      </c>
      <c r="F7652" s="13">
        <v>16.0</v>
      </c>
      <c r="H7652" s="10" t="s">
        <v>2185</v>
      </c>
      <c r="J7652" s="10" t="s">
        <v>2179</v>
      </c>
    </row>
    <row r="7653">
      <c r="A7653" s="10" t="s">
        <v>2169</v>
      </c>
      <c r="B7653" s="19">
        <v>0.04826388888888889</v>
      </c>
      <c r="C7653" s="10" t="s">
        <v>964</v>
      </c>
      <c r="D7653" s="10" t="s">
        <v>100</v>
      </c>
      <c r="E7653" s="13">
        <v>17.0</v>
      </c>
      <c r="F7653" s="13">
        <v>17.0</v>
      </c>
      <c r="H7653" s="10" t="s">
        <v>2186</v>
      </c>
      <c r="J7653" s="10" t="s">
        <v>2179</v>
      </c>
    </row>
    <row r="7654">
      <c r="A7654" s="10" t="s">
        <v>2169</v>
      </c>
      <c r="B7654" s="19">
        <v>0.04832175925925926</v>
      </c>
      <c r="C7654" s="10" t="s">
        <v>84</v>
      </c>
      <c r="D7654" s="10" t="s">
        <v>100</v>
      </c>
      <c r="E7654" s="13" t="s">
        <v>75</v>
      </c>
      <c r="F7654" s="13" t="s">
        <v>75</v>
      </c>
      <c r="J7654" s="10" t="s">
        <v>85</v>
      </c>
    </row>
    <row r="7655">
      <c r="A7655" s="10" t="s">
        <v>2169</v>
      </c>
      <c r="B7655" s="19">
        <v>0.04832175925925926</v>
      </c>
      <c r="C7655" s="10" t="s">
        <v>84</v>
      </c>
      <c r="D7655" s="10" t="s">
        <v>100</v>
      </c>
      <c r="E7655" s="13">
        <v>18.0</v>
      </c>
      <c r="F7655" s="13">
        <v>16.0</v>
      </c>
      <c r="H7655" s="10" t="s">
        <v>2187</v>
      </c>
      <c r="J7655" s="10" t="s">
        <v>2188</v>
      </c>
    </row>
    <row r="7656">
      <c r="A7656" s="10" t="s">
        <v>2169</v>
      </c>
      <c r="B7656" s="19">
        <v>0.04922453703703704</v>
      </c>
      <c r="C7656" s="10" t="s">
        <v>69</v>
      </c>
      <c r="D7656" s="10" t="s">
        <v>73</v>
      </c>
      <c r="E7656" s="13">
        <v>12.0</v>
      </c>
      <c r="F7656" s="13">
        <v>4.0</v>
      </c>
    </row>
    <row r="7657">
      <c r="A7657" s="10" t="s">
        <v>2169</v>
      </c>
      <c r="B7657" s="19">
        <v>0.04953703703703704</v>
      </c>
      <c r="C7657" s="10" t="s">
        <v>66</v>
      </c>
      <c r="D7657" s="10" t="s">
        <v>120</v>
      </c>
      <c r="E7657" s="13" t="s">
        <v>75</v>
      </c>
      <c r="F7657" s="13" t="s">
        <v>75</v>
      </c>
      <c r="J7657" s="10" t="s">
        <v>155</v>
      </c>
    </row>
    <row r="7658">
      <c r="A7658" s="10" t="s">
        <v>2169</v>
      </c>
      <c r="B7658" s="19">
        <v>0.04953703703703704</v>
      </c>
      <c r="C7658" s="10" t="s">
        <v>74</v>
      </c>
      <c r="D7658" s="10" t="s">
        <v>120</v>
      </c>
      <c r="E7658" s="13" t="s">
        <v>75</v>
      </c>
      <c r="F7658" s="13" t="s">
        <v>75</v>
      </c>
      <c r="J7658" s="10" t="s">
        <v>155</v>
      </c>
    </row>
    <row r="7659">
      <c r="A7659" s="10" t="s">
        <v>2169</v>
      </c>
      <c r="B7659" s="19">
        <v>0.04953703703703704</v>
      </c>
      <c r="C7659" s="10" t="s">
        <v>69</v>
      </c>
      <c r="D7659" s="10" t="s">
        <v>120</v>
      </c>
      <c r="E7659" s="13" t="s">
        <v>75</v>
      </c>
      <c r="F7659" s="13" t="s">
        <v>75</v>
      </c>
      <c r="J7659" s="10" t="s">
        <v>155</v>
      </c>
    </row>
    <row r="7660">
      <c r="A7660" s="10" t="s">
        <v>2169</v>
      </c>
      <c r="B7660" s="19">
        <v>0.04953703703703704</v>
      </c>
      <c r="C7660" s="10" t="s">
        <v>964</v>
      </c>
      <c r="D7660" s="10" t="s">
        <v>120</v>
      </c>
      <c r="E7660" s="13">
        <v>12.0</v>
      </c>
      <c r="F7660" s="16"/>
      <c r="J7660" s="10" t="s">
        <v>155</v>
      </c>
    </row>
    <row r="7661">
      <c r="A7661" s="10" t="s">
        <v>2169</v>
      </c>
      <c r="B7661" s="19">
        <v>0.04953703703703704</v>
      </c>
      <c r="C7661" s="10" t="s">
        <v>70</v>
      </c>
      <c r="D7661" s="10" t="s">
        <v>120</v>
      </c>
      <c r="E7661" s="13">
        <v>12.0</v>
      </c>
      <c r="F7661" s="16"/>
      <c r="J7661" s="10" t="s">
        <v>155</v>
      </c>
    </row>
    <row r="7662">
      <c r="A7662" s="10" t="s">
        <v>2169</v>
      </c>
      <c r="B7662" s="19">
        <v>0.04953703703703704</v>
      </c>
      <c r="C7662" s="10" t="s">
        <v>84</v>
      </c>
      <c r="D7662" s="10" t="s">
        <v>120</v>
      </c>
      <c r="E7662" s="13" t="s">
        <v>75</v>
      </c>
      <c r="F7662" s="13" t="s">
        <v>75</v>
      </c>
      <c r="J7662" s="10" t="s">
        <v>155</v>
      </c>
    </row>
    <row r="7663">
      <c r="A7663" s="10" t="s">
        <v>2169</v>
      </c>
      <c r="B7663" s="19">
        <v>0.05238425925925926</v>
      </c>
      <c r="C7663" s="10" t="s">
        <v>157</v>
      </c>
      <c r="D7663" s="10" t="s">
        <v>67</v>
      </c>
      <c r="E7663" s="13">
        <v>19.0</v>
      </c>
      <c r="F7663" s="13">
        <v>16.0</v>
      </c>
      <c r="J7663" s="10" t="s">
        <v>2189</v>
      </c>
    </row>
    <row r="7664">
      <c r="A7664" s="10" t="s">
        <v>2169</v>
      </c>
      <c r="B7664" s="19">
        <v>0.054108796296296294</v>
      </c>
      <c r="C7664" s="10" t="s">
        <v>964</v>
      </c>
      <c r="D7664" s="10" t="s">
        <v>67</v>
      </c>
      <c r="E7664" s="13">
        <v>11.0</v>
      </c>
      <c r="F7664" s="13">
        <v>2.0</v>
      </c>
    </row>
    <row r="7665">
      <c r="A7665" s="10" t="s">
        <v>2169</v>
      </c>
      <c r="B7665" s="19">
        <v>0.05600694444444444</v>
      </c>
      <c r="C7665" s="10" t="s">
        <v>70</v>
      </c>
      <c r="D7665" s="10" t="s">
        <v>78</v>
      </c>
      <c r="E7665" s="13">
        <v>21.0</v>
      </c>
      <c r="F7665" s="13">
        <v>12.0</v>
      </c>
    </row>
    <row r="7666">
      <c r="A7666" s="10" t="s">
        <v>2169</v>
      </c>
      <c r="B7666" s="19">
        <v>0.05689814814814815</v>
      </c>
      <c r="C7666" s="10" t="s">
        <v>82</v>
      </c>
      <c r="D7666" s="10" t="s">
        <v>91</v>
      </c>
      <c r="E7666" s="13">
        <v>26.0</v>
      </c>
      <c r="F7666" s="16"/>
      <c r="H7666" s="10" t="s">
        <v>2190</v>
      </c>
      <c r="I7666" s="10">
        <v>4.0</v>
      </c>
      <c r="J7666" s="10" t="s">
        <v>698</v>
      </c>
    </row>
    <row r="7667">
      <c r="A7667" s="10" t="s">
        <v>2169</v>
      </c>
      <c r="B7667" s="19">
        <v>0.05747685185185185</v>
      </c>
      <c r="C7667" s="10" t="s">
        <v>82</v>
      </c>
      <c r="D7667" s="10" t="s">
        <v>166</v>
      </c>
      <c r="E7667" s="13">
        <v>26.0</v>
      </c>
      <c r="F7667" s="13">
        <v>18.0</v>
      </c>
    </row>
    <row r="7668">
      <c r="A7668" s="10" t="s">
        <v>2169</v>
      </c>
      <c r="B7668" s="19">
        <v>0.05859953703703704</v>
      </c>
      <c r="C7668" s="10" t="s">
        <v>964</v>
      </c>
      <c r="D7668" s="10" t="s">
        <v>120</v>
      </c>
      <c r="E7668" s="13">
        <v>9.0</v>
      </c>
      <c r="F7668" s="16"/>
      <c r="J7668" s="10" t="s">
        <v>2191</v>
      </c>
    </row>
    <row r="7669">
      <c r="A7669" s="10" t="s">
        <v>2169</v>
      </c>
      <c r="B7669" s="19">
        <v>0.05908564814814815</v>
      </c>
      <c r="C7669" s="10" t="s">
        <v>82</v>
      </c>
      <c r="D7669" s="10" t="s">
        <v>91</v>
      </c>
      <c r="E7669" s="13">
        <v>23.0</v>
      </c>
      <c r="F7669" s="16"/>
      <c r="H7669" s="10" t="s">
        <v>2192</v>
      </c>
      <c r="J7669" s="10" t="s">
        <v>698</v>
      </c>
    </row>
    <row r="7670">
      <c r="A7670" s="10" t="s">
        <v>2169</v>
      </c>
      <c r="B7670" s="19">
        <v>0.06060185185185185</v>
      </c>
      <c r="C7670" s="10" t="s">
        <v>964</v>
      </c>
      <c r="D7670" s="10" t="s">
        <v>67</v>
      </c>
      <c r="E7670" s="13">
        <v>19.0</v>
      </c>
      <c r="F7670" s="13">
        <v>10.0</v>
      </c>
    </row>
    <row r="7671">
      <c r="A7671" s="10" t="s">
        <v>2169</v>
      </c>
      <c r="B7671" s="19">
        <v>0.0609375</v>
      </c>
      <c r="C7671" s="10" t="s">
        <v>66</v>
      </c>
      <c r="D7671" s="10" t="s">
        <v>125</v>
      </c>
      <c r="E7671" s="13">
        <v>8.0</v>
      </c>
      <c r="F7671" s="13">
        <v>8.0</v>
      </c>
    </row>
    <row r="7672">
      <c r="A7672" s="10" t="s">
        <v>2169</v>
      </c>
      <c r="B7672" s="19">
        <v>0.06094907407407407</v>
      </c>
      <c r="C7672" s="10" t="s">
        <v>70</v>
      </c>
      <c r="D7672" s="10" t="s">
        <v>125</v>
      </c>
      <c r="E7672" s="13">
        <v>18.0</v>
      </c>
      <c r="F7672" s="13">
        <v>9.0</v>
      </c>
    </row>
    <row r="7673">
      <c r="A7673" s="10" t="s">
        <v>2169</v>
      </c>
      <c r="B7673" s="19">
        <v>0.060960648148148146</v>
      </c>
      <c r="C7673" s="10" t="s">
        <v>82</v>
      </c>
      <c r="D7673" s="10" t="s">
        <v>125</v>
      </c>
      <c r="E7673" s="13">
        <v>16.0</v>
      </c>
      <c r="F7673" s="13">
        <v>14.0</v>
      </c>
    </row>
    <row r="7674">
      <c r="A7674" s="10" t="s">
        <v>2169</v>
      </c>
      <c r="B7674" s="19">
        <v>0.06098379629629629</v>
      </c>
      <c r="C7674" s="10" t="s">
        <v>74</v>
      </c>
      <c r="D7674" s="10" t="s">
        <v>125</v>
      </c>
      <c r="E7674" s="13" t="s">
        <v>75</v>
      </c>
      <c r="F7674" s="13" t="s">
        <v>75</v>
      </c>
      <c r="J7674" s="10" t="s">
        <v>85</v>
      </c>
    </row>
    <row r="7675">
      <c r="A7675" s="10" t="s">
        <v>2169</v>
      </c>
      <c r="B7675" s="19">
        <v>0.06098379629629629</v>
      </c>
      <c r="C7675" s="10" t="s">
        <v>74</v>
      </c>
      <c r="D7675" s="10" t="s">
        <v>125</v>
      </c>
      <c r="E7675" s="13">
        <v>21.0</v>
      </c>
      <c r="F7675" s="13">
        <v>8.0</v>
      </c>
      <c r="J7675" s="10" t="s">
        <v>86</v>
      </c>
    </row>
    <row r="7676">
      <c r="A7676" s="10" t="s">
        <v>2169</v>
      </c>
      <c r="B7676" s="19">
        <v>0.06099537037037037</v>
      </c>
      <c r="C7676" s="10" t="s">
        <v>69</v>
      </c>
      <c r="D7676" s="10" t="s">
        <v>125</v>
      </c>
      <c r="E7676" s="13">
        <v>10.0</v>
      </c>
      <c r="F7676" s="13">
        <v>6.0</v>
      </c>
    </row>
    <row r="7677">
      <c r="A7677" s="10" t="s">
        <v>2169</v>
      </c>
      <c r="B7677" s="19">
        <v>0.06100694444444445</v>
      </c>
      <c r="C7677" s="10" t="s">
        <v>964</v>
      </c>
      <c r="D7677" s="10" t="s">
        <v>125</v>
      </c>
      <c r="E7677" s="13">
        <v>18.0</v>
      </c>
      <c r="F7677" s="13">
        <v>18.0</v>
      </c>
    </row>
    <row r="7678">
      <c r="A7678" s="10" t="s">
        <v>2169</v>
      </c>
      <c r="B7678" s="19">
        <v>0.06101851851851852</v>
      </c>
      <c r="C7678" s="10" t="s">
        <v>84</v>
      </c>
      <c r="D7678" s="10" t="s">
        <v>125</v>
      </c>
      <c r="E7678" s="13">
        <v>16.0</v>
      </c>
      <c r="F7678" s="13">
        <v>14.0</v>
      </c>
    </row>
    <row r="7679">
      <c r="A7679" s="10" t="s">
        <v>2169</v>
      </c>
      <c r="B7679" s="19">
        <v>0.06365740740740741</v>
      </c>
      <c r="C7679" s="10" t="s">
        <v>74</v>
      </c>
      <c r="D7679" s="10" t="s">
        <v>81</v>
      </c>
      <c r="E7679" s="13">
        <v>17.0</v>
      </c>
      <c r="F7679" s="13">
        <v>15.0</v>
      </c>
    </row>
    <row r="7680">
      <c r="A7680" s="10" t="s">
        <v>2169</v>
      </c>
      <c r="B7680" s="19">
        <v>0.06373842592592592</v>
      </c>
      <c r="C7680" s="10" t="s">
        <v>66</v>
      </c>
      <c r="D7680" s="10" t="s">
        <v>81</v>
      </c>
      <c r="E7680" s="13">
        <v>17.0</v>
      </c>
      <c r="F7680" s="13">
        <v>12.0</v>
      </c>
    </row>
    <row r="7681">
      <c r="A7681" s="10" t="s">
        <v>2169</v>
      </c>
      <c r="B7681" s="19">
        <v>0.06375</v>
      </c>
      <c r="C7681" s="10" t="s">
        <v>70</v>
      </c>
      <c r="D7681" s="10" t="s">
        <v>81</v>
      </c>
      <c r="E7681" s="13">
        <v>16.0</v>
      </c>
      <c r="F7681" s="13">
        <v>13.0</v>
      </c>
    </row>
    <row r="7682">
      <c r="A7682" s="10" t="s">
        <v>2169</v>
      </c>
      <c r="B7682" s="19">
        <v>0.06376157407407407</v>
      </c>
      <c r="C7682" s="10" t="s">
        <v>82</v>
      </c>
      <c r="D7682" s="10" t="s">
        <v>81</v>
      </c>
      <c r="E7682" s="13">
        <v>18.0</v>
      </c>
      <c r="F7682" s="13">
        <v>11.0</v>
      </c>
    </row>
    <row r="7683">
      <c r="A7683" s="10" t="s">
        <v>2169</v>
      </c>
      <c r="B7683" s="19">
        <v>0.06378472222222223</v>
      </c>
      <c r="C7683" s="10" t="s">
        <v>69</v>
      </c>
      <c r="D7683" s="10" t="s">
        <v>81</v>
      </c>
      <c r="E7683" s="13" t="s">
        <v>88</v>
      </c>
      <c r="F7683" s="13">
        <v>1.0</v>
      </c>
      <c r="J7683" s="10" t="s">
        <v>2193</v>
      </c>
    </row>
    <row r="7684">
      <c r="A7684" s="10" t="s">
        <v>2169</v>
      </c>
      <c r="B7684" s="19">
        <v>0.0637962962962963</v>
      </c>
      <c r="C7684" s="10" t="s">
        <v>964</v>
      </c>
      <c r="D7684" s="10" t="s">
        <v>81</v>
      </c>
      <c r="E7684" s="13">
        <v>20.0</v>
      </c>
      <c r="F7684" s="13">
        <v>18.0</v>
      </c>
    </row>
    <row r="7685">
      <c r="A7685" s="10" t="s">
        <v>2169</v>
      </c>
      <c r="B7685" s="19">
        <v>0.06380787037037038</v>
      </c>
      <c r="C7685" s="10" t="s">
        <v>84</v>
      </c>
      <c r="D7685" s="10" t="s">
        <v>81</v>
      </c>
      <c r="E7685" s="13">
        <v>10.0</v>
      </c>
      <c r="F7685" s="13">
        <v>4.0</v>
      </c>
    </row>
    <row r="7686">
      <c r="A7686" s="10" t="s">
        <v>2169</v>
      </c>
      <c r="B7686" s="19">
        <v>0.08516203703703704</v>
      </c>
      <c r="C7686" s="10" t="s">
        <v>82</v>
      </c>
      <c r="D7686" s="10" t="s">
        <v>127</v>
      </c>
      <c r="E7686" s="13">
        <v>21.0</v>
      </c>
      <c r="F7686" s="13">
        <v>17.0</v>
      </c>
      <c r="J7686" s="10" t="s">
        <v>85</v>
      </c>
    </row>
    <row r="7687">
      <c r="A7687" s="10" t="s">
        <v>2169</v>
      </c>
      <c r="B7687" s="19">
        <v>0.08516203703703704</v>
      </c>
      <c r="C7687" s="10" t="s">
        <v>82</v>
      </c>
      <c r="D7687" s="10" t="s">
        <v>127</v>
      </c>
      <c r="E7687" s="13">
        <v>21.0</v>
      </c>
      <c r="F7687" s="13">
        <v>17.0</v>
      </c>
      <c r="J7687" s="10" t="s">
        <v>86</v>
      </c>
    </row>
    <row r="7688">
      <c r="A7688" s="10" t="s">
        <v>2169</v>
      </c>
      <c r="B7688" s="19">
        <v>0.09340277777777778</v>
      </c>
      <c r="C7688" s="10" t="s">
        <v>69</v>
      </c>
      <c r="D7688" s="10" t="s">
        <v>365</v>
      </c>
      <c r="E7688" s="13" t="s">
        <v>68</v>
      </c>
      <c r="F7688" s="13">
        <v>20.0</v>
      </c>
    </row>
    <row r="7689">
      <c r="A7689" s="10" t="s">
        <v>2169</v>
      </c>
      <c r="B7689" s="19">
        <v>0.0934375</v>
      </c>
      <c r="C7689" s="10" t="s">
        <v>964</v>
      </c>
      <c r="D7689" s="10" t="s">
        <v>365</v>
      </c>
      <c r="E7689" s="13">
        <v>18.0</v>
      </c>
      <c r="F7689" s="13">
        <v>19.0</v>
      </c>
    </row>
    <row r="7690">
      <c r="A7690" s="10" t="s">
        <v>2169</v>
      </c>
      <c r="B7690" s="19">
        <v>0.09344907407407407</v>
      </c>
      <c r="C7690" s="10" t="s">
        <v>66</v>
      </c>
      <c r="D7690" s="10" t="s">
        <v>365</v>
      </c>
      <c r="E7690" s="13">
        <v>18.0</v>
      </c>
      <c r="F7690" s="13">
        <v>16.0</v>
      </c>
    </row>
    <row r="7691">
      <c r="A7691" s="10" t="s">
        <v>2169</v>
      </c>
      <c r="B7691" s="19">
        <v>0.09346064814814815</v>
      </c>
      <c r="C7691" s="10" t="s">
        <v>70</v>
      </c>
      <c r="D7691" s="10" t="s">
        <v>365</v>
      </c>
      <c r="E7691" s="13">
        <v>12.0</v>
      </c>
      <c r="F7691" s="13">
        <v>6.0</v>
      </c>
    </row>
    <row r="7692">
      <c r="A7692" s="10" t="s">
        <v>2169</v>
      </c>
      <c r="B7692" s="19">
        <v>0.09346064814814815</v>
      </c>
      <c r="C7692" s="10" t="s">
        <v>82</v>
      </c>
      <c r="D7692" s="10" t="s">
        <v>365</v>
      </c>
      <c r="E7692" s="13">
        <v>23.0</v>
      </c>
      <c r="F7692" s="13">
        <v>14.0</v>
      </c>
    </row>
    <row r="7693">
      <c r="A7693" s="10" t="s">
        <v>2169</v>
      </c>
      <c r="B7693" s="19">
        <v>0.09866898148148148</v>
      </c>
      <c r="C7693" s="10" t="s">
        <v>66</v>
      </c>
      <c r="D7693" s="10" t="s">
        <v>127</v>
      </c>
      <c r="E7693" s="13">
        <v>16.0</v>
      </c>
      <c r="F7693" s="13">
        <v>11.0</v>
      </c>
    </row>
    <row r="7694">
      <c r="A7694" s="10" t="s">
        <v>2169</v>
      </c>
      <c r="B7694" s="19">
        <v>0.10125</v>
      </c>
      <c r="C7694" s="10" t="s">
        <v>69</v>
      </c>
      <c r="D7694" s="10" t="s">
        <v>125</v>
      </c>
      <c r="E7694" s="13">
        <v>11.0</v>
      </c>
      <c r="F7694" s="13">
        <v>7.0</v>
      </c>
    </row>
    <row r="7695">
      <c r="A7695" s="10" t="s">
        <v>2169</v>
      </c>
      <c r="B7695" s="19">
        <v>0.10163194444444444</v>
      </c>
      <c r="C7695" s="10" t="s">
        <v>69</v>
      </c>
      <c r="D7695" s="10" t="s">
        <v>73</v>
      </c>
      <c r="E7695" s="13" t="s">
        <v>75</v>
      </c>
      <c r="F7695" s="13" t="s">
        <v>75</v>
      </c>
      <c r="J7695" s="10" t="s">
        <v>160</v>
      </c>
    </row>
    <row r="7696">
      <c r="A7696" s="10" t="s">
        <v>2169</v>
      </c>
      <c r="B7696" s="19">
        <v>0.10163194444444444</v>
      </c>
      <c r="C7696" s="10" t="s">
        <v>69</v>
      </c>
      <c r="D7696" s="10" t="s">
        <v>73</v>
      </c>
      <c r="E7696" s="13">
        <v>18.0</v>
      </c>
      <c r="F7696" s="13">
        <v>9.0</v>
      </c>
      <c r="J7696" s="10" t="s">
        <v>161</v>
      </c>
    </row>
    <row r="7697">
      <c r="A7697" s="10" t="s">
        <v>2169</v>
      </c>
      <c r="B7697" s="19">
        <v>0.10244212962962963</v>
      </c>
      <c r="C7697" s="10" t="s">
        <v>964</v>
      </c>
      <c r="D7697" s="10" t="s">
        <v>71</v>
      </c>
      <c r="E7697" s="13">
        <v>26.0</v>
      </c>
      <c r="F7697" s="13">
        <v>19.0</v>
      </c>
    </row>
    <row r="7698">
      <c r="A7698" s="10" t="s">
        <v>2169</v>
      </c>
      <c r="B7698" s="19">
        <v>0.10631944444444444</v>
      </c>
      <c r="C7698" s="10" t="s">
        <v>82</v>
      </c>
      <c r="D7698" s="10" t="s">
        <v>127</v>
      </c>
      <c r="E7698" s="13">
        <v>21.0</v>
      </c>
      <c r="F7698" s="13">
        <v>17.0</v>
      </c>
    </row>
    <row r="7699">
      <c r="A7699" s="10" t="s">
        <v>2169</v>
      </c>
      <c r="B7699" s="19">
        <v>0.11585648148148148</v>
      </c>
      <c r="C7699" s="10" t="s">
        <v>66</v>
      </c>
      <c r="D7699" s="10" t="s">
        <v>365</v>
      </c>
      <c r="E7699" s="13">
        <v>10.0</v>
      </c>
      <c r="F7699" s="13">
        <v>8.0</v>
      </c>
    </row>
    <row r="7700">
      <c r="A7700" s="10" t="s">
        <v>2169</v>
      </c>
      <c r="B7700" s="19">
        <v>0.12195601851851852</v>
      </c>
      <c r="C7700" s="10" t="s">
        <v>70</v>
      </c>
      <c r="D7700" s="10" t="s">
        <v>67</v>
      </c>
      <c r="E7700" s="13">
        <v>19.0</v>
      </c>
      <c r="F7700" s="13">
        <v>16.0</v>
      </c>
    </row>
    <row r="7701">
      <c r="A7701" s="10" t="s">
        <v>2169</v>
      </c>
      <c r="B7701" s="19">
        <v>0.12990740740740742</v>
      </c>
      <c r="C7701" s="10" t="s">
        <v>66</v>
      </c>
      <c r="D7701" s="10" t="s">
        <v>67</v>
      </c>
      <c r="E7701" s="13">
        <v>21.0</v>
      </c>
      <c r="F7701" s="13">
        <v>18.0</v>
      </c>
    </row>
    <row r="7702">
      <c r="A7702" s="10" t="s">
        <v>2169</v>
      </c>
      <c r="B7702" s="19">
        <v>0.13086805555555556</v>
      </c>
      <c r="C7702" s="10" t="s">
        <v>66</v>
      </c>
      <c r="D7702" s="10" t="s">
        <v>127</v>
      </c>
      <c r="E7702" s="13">
        <v>16.0</v>
      </c>
      <c r="F7702" s="13">
        <v>11.0</v>
      </c>
      <c r="J7702" s="10" t="s">
        <v>86</v>
      </c>
    </row>
    <row r="7703">
      <c r="A7703" s="10" t="s">
        <v>2169</v>
      </c>
      <c r="B7703" s="19">
        <v>0.13086805555555556</v>
      </c>
      <c r="C7703" s="10" t="s">
        <v>66</v>
      </c>
      <c r="D7703" s="10" t="s">
        <v>67</v>
      </c>
      <c r="E7703" s="13" t="s">
        <v>75</v>
      </c>
      <c r="F7703" s="13" t="s">
        <v>75</v>
      </c>
      <c r="J7703" s="10" t="s">
        <v>85</v>
      </c>
    </row>
    <row r="7704">
      <c r="A7704" s="10" t="s">
        <v>2169</v>
      </c>
      <c r="B7704" s="19">
        <v>0.1356712962962963</v>
      </c>
      <c r="C7704" s="10" t="s">
        <v>70</v>
      </c>
      <c r="D7704" s="10" t="s">
        <v>132</v>
      </c>
      <c r="E7704" s="13" t="s">
        <v>75</v>
      </c>
      <c r="F7704" s="13" t="s">
        <v>75</v>
      </c>
      <c r="J7704" s="10" t="s">
        <v>160</v>
      </c>
    </row>
    <row r="7705">
      <c r="A7705" s="10" t="s">
        <v>2169</v>
      </c>
      <c r="B7705" s="19">
        <v>0.1356712962962963</v>
      </c>
      <c r="C7705" s="10" t="s">
        <v>70</v>
      </c>
      <c r="D7705" s="10" t="s">
        <v>132</v>
      </c>
      <c r="E7705" s="13">
        <v>23.0</v>
      </c>
      <c r="F7705" s="13">
        <v>17.0</v>
      </c>
      <c r="J7705" s="10" t="s">
        <v>161</v>
      </c>
    </row>
    <row r="7706">
      <c r="A7706" s="10" t="s">
        <v>2169</v>
      </c>
      <c r="B7706" s="19">
        <v>0.14326388888888889</v>
      </c>
      <c r="C7706" s="10" t="s">
        <v>74</v>
      </c>
      <c r="D7706" s="10" t="s">
        <v>127</v>
      </c>
      <c r="E7706" s="13" t="s">
        <v>88</v>
      </c>
      <c r="F7706" s="13">
        <v>1.0</v>
      </c>
    </row>
    <row r="7707">
      <c r="A7707" s="10" t="s">
        <v>2169</v>
      </c>
      <c r="B7707" s="19">
        <v>0.14326388888888889</v>
      </c>
      <c r="C7707" s="10" t="s">
        <v>66</v>
      </c>
      <c r="D7707" s="10" t="s">
        <v>127</v>
      </c>
      <c r="E7707" s="13" t="s">
        <v>75</v>
      </c>
      <c r="F7707" s="13" t="s">
        <v>75</v>
      </c>
    </row>
    <row r="7708">
      <c r="A7708" s="10" t="s">
        <v>2169</v>
      </c>
      <c r="B7708" s="19">
        <v>0.14460648148148147</v>
      </c>
      <c r="C7708" s="10" t="s">
        <v>66</v>
      </c>
      <c r="D7708" s="10" t="s">
        <v>125</v>
      </c>
      <c r="E7708" s="13" t="s">
        <v>75</v>
      </c>
      <c r="F7708" s="13" t="s">
        <v>75</v>
      </c>
      <c r="J7708" s="10" t="s">
        <v>85</v>
      </c>
    </row>
    <row r="7709">
      <c r="A7709" s="10" t="s">
        <v>2169</v>
      </c>
      <c r="B7709" s="19">
        <v>0.14460648148148147</v>
      </c>
      <c r="C7709" s="10" t="s">
        <v>66</v>
      </c>
      <c r="D7709" s="10" t="s">
        <v>125</v>
      </c>
      <c r="E7709" s="13">
        <v>8.0</v>
      </c>
      <c r="F7709" s="13">
        <v>8.0</v>
      </c>
      <c r="J7709" s="10" t="s">
        <v>86</v>
      </c>
    </row>
    <row r="7710">
      <c r="A7710" s="10" t="s">
        <v>2169</v>
      </c>
      <c r="B7710" s="19">
        <v>0.14461805555555557</v>
      </c>
      <c r="C7710" s="10" t="s">
        <v>70</v>
      </c>
      <c r="D7710" s="10" t="s">
        <v>125</v>
      </c>
      <c r="E7710" s="13" t="s">
        <v>75</v>
      </c>
      <c r="F7710" s="13" t="s">
        <v>75</v>
      </c>
      <c r="J7710" s="10" t="s">
        <v>85</v>
      </c>
    </row>
    <row r="7711">
      <c r="A7711" s="10" t="s">
        <v>2169</v>
      </c>
      <c r="B7711" s="19">
        <v>0.14461805555555557</v>
      </c>
      <c r="C7711" s="10" t="s">
        <v>70</v>
      </c>
      <c r="D7711" s="10" t="s">
        <v>125</v>
      </c>
      <c r="E7711" s="13">
        <v>27.0</v>
      </c>
      <c r="F7711" s="13">
        <v>18.0</v>
      </c>
      <c r="J7711" s="10" t="s">
        <v>86</v>
      </c>
    </row>
    <row r="7712">
      <c r="A7712" s="10" t="s">
        <v>2169</v>
      </c>
      <c r="B7712" s="19">
        <v>0.14484953703703704</v>
      </c>
      <c r="C7712" s="10" t="s">
        <v>82</v>
      </c>
      <c r="D7712" s="10" t="s">
        <v>125</v>
      </c>
      <c r="E7712" s="13" t="s">
        <v>75</v>
      </c>
      <c r="F7712" s="13" t="s">
        <v>75</v>
      </c>
      <c r="J7712" s="10" t="s">
        <v>85</v>
      </c>
    </row>
    <row r="7713">
      <c r="A7713" s="10" t="s">
        <v>2169</v>
      </c>
      <c r="B7713" s="19">
        <v>0.14484953703703704</v>
      </c>
      <c r="C7713" s="10" t="s">
        <v>82</v>
      </c>
      <c r="D7713" s="10" t="s">
        <v>125</v>
      </c>
      <c r="E7713" s="13">
        <v>18.0</v>
      </c>
      <c r="F7713" s="13">
        <v>16.0</v>
      </c>
      <c r="J7713" s="10" t="s">
        <v>86</v>
      </c>
    </row>
    <row r="7714">
      <c r="A7714" s="10" t="s">
        <v>2169</v>
      </c>
      <c r="B7714" s="19">
        <v>0.1448611111111111</v>
      </c>
      <c r="C7714" s="10" t="s">
        <v>74</v>
      </c>
      <c r="D7714" s="10" t="s">
        <v>125</v>
      </c>
      <c r="E7714" s="13" t="s">
        <v>75</v>
      </c>
      <c r="F7714" s="13" t="s">
        <v>75</v>
      </c>
      <c r="J7714" s="10" t="s">
        <v>85</v>
      </c>
    </row>
    <row r="7715">
      <c r="A7715" s="10" t="s">
        <v>2169</v>
      </c>
      <c r="B7715" s="19">
        <v>0.1448611111111111</v>
      </c>
      <c r="C7715" s="10" t="s">
        <v>74</v>
      </c>
      <c r="D7715" s="10" t="s">
        <v>125</v>
      </c>
      <c r="E7715" s="13" t="s">
        <v>68</v>
      </c>
      <c r="F7715" s="13">
        <v>20.0</v>
      </c>
      <c r="J7715" s="10" t="s">
        <v>86</v>
      </c>
    </row>
    <row r="7716">
      <c r="A7716" s="10" t="s">
        <v>2169</v>
      </c>
      <c r="B7716" s="19">
        <v>0.14487268518518517</v>
      </c>
      <c r="C7716" s="10" t="s">
        <v>69</v>
      </c>
      <c r="D7716" s="10" t="s">
        <v>125</v>
      </c>
      <c r="E7716" s="13" t="s">
        <v>75</v>
      </c>
      <c r="F7716" s="13" t="s">
        <v>75</v>
      </c>
      <c r="J7716" s="10" t="s">
        <v>85</v>
      </c>
    </row>
    <row r="7717">
      <c r="A7717" s="10" t="s">
        <v>2169</v>
      </c>
      <c r="B7717" s="19">
        <v>0.14487268518518517</v>
      </c>
      <c r="C7717" s="10" t="s">
        <v>69</v>
      </c>
      <c r="D7717" s="10" t="s">
        <v>125</v>
      </c>
      <c r="E7717" s="13">
        <v>20.0</v>
      </c>
      <c r="F7717" s="13">
        <v>16.0</v>
      </c>
      <c r="J7717" s="10" t="s">
        <v>86</v>
      </c>
    </row>
    <row r="7718">
      <c r="A7718" s="10" t="s">
        <v>2169</v>
      </c>
      <c r="B7718" s="19">
        <v>0.14560185185185184</v>
      </c>
      <c r="C7718" s="10" t="s">
        <v>964</v>
      </c>
      <c r="D7718" s="10" t="s">
        <v>125</v>
      </c>
      <c r="E7718" s="13" t="s">
        <v>75</v>
      </c>
      <c r="F7718" s="13" t="s">
        <v>75</v>
      </c>
      <c r="J7718" s="10" t="s">
        <v>85</v>
      </c>
    </row>
    <row r="7719">
      <c r="A7719" s="10" t="s">
        <v>2169</v>
      </c>
      <c r="B7719" s="19">
        <v>0.14560185185185184</v>
      </c>
      <c r="C7719" s="10" t="s">
        <v>964</v>
      </c>
      <c r="D7719" s="10" t="s">
        <v>125</v>
      </c>
      <c r="E7719" s="13">
        <v>19.0</v>
      </c>
      <c r="F7719" s="13">
        <v>19.0</v>
      </c>
      <c r="J7719" s="10" t="s">
        <v>86</v>
      </c>
    </row>
    <row r="7720">
      <c r="A7720" s="10" t="s">
        <v>2169</v>
      </c>
      <c r="B7720" s="19">
        <v>0.14491898148148147</v>
      </c>
      <c r="C7720" s="10" t="s">
        <v>84</v>
      </c>
      <c r="D7720" s="10" t="s">
        <v>125</v>
      </c>
      <c r="E7720" s="13" t="s">
        <v>75</v>
      </c>
      <c r="F7720" s="13" t="s">
        <v>75</v>
      </c>
      <c r="J7720" s="10" t="s">
        <v>85</v>
      </c>
    </row>
    <row r="7721">
      <c r="A7721" s="10" t="s">
        <v>2169</v>
      </c>
      <c r="B7721" s="19">
        <v>0.14491898148148147</v>
      </c>
      <c r="C7721" s="10" t="s">
        <v>84</v>
      </c>
      <c r="D7721" s="10" t="s">
        <v>125</v>
      </c>
      <c r="E7721" s="13">
        <v>19.0</v>
      </c>
      <c r="F7721" s="13">
        <v>17.0</v>
      </c>
      <c r="J7721" s="10" t="s">
        <v>86</v>
      </c>
    </row>
    <row r="7722">
      <c r="A7722" s="10" t="s">
        <v>2169</v>
      </c>
      <c r="B7722" s="19">
        <v>0.14577546296296295</v>
      </c>
      <c r="C7722" s="10" t="s">
        <v>964</v>
      </c>
      <c r="D7722" s="10" t="s">
        <v>67</v>
      </c>
      <c r="E7722" s="13">
        <v>13.0</v>
      </c>
      <c r="F7722" s="13">
        <v>10.0</v>
      </c>
    </row>
    <row r="7723">
      <c r="A7723" s="10" t="s">
        <v>2169</v>
      </c>
      <c r="B7723" s="19">
        <v>0.14680555555555555</v>
      </c>
      <c r="C7723" s="10" t="s">
        <v>69</v>
      </c>
      <c r="D7723" s="10" t="s">
        <v>67</v>
      </c>
      <c r="E7723" s="13" t="s">
        <v>75</v>
      </c>
      <c r="F7723" s="13" t="s">
        <v>75</v>
      </c>
      <c r="J7723" s="10" t="s">
        <v>160</v>
      </c>
    </row>
    <row r="7724">
      <c r="A7724" s="10" t="s">
        <v>2169</v>
      </c>
      <c r="B7724" s="19">
        <v>0.14680555555555555</v>
      </c>
      <c r="C7724" s="10" t="s">
        <v>69</v>
      </c>
      <c r="D7724" s="10" t="s">
        <v>67</v>
      </c>
      <c r="E7724" s="13">
        <v>9.0</v>
      </c>
      <c r="F7724" s="13">
        <v>4.0</v>
      </c>
      <c r="J7724" s="10" t="s">
        <v>161</v>
      </c>
    </row>
    <row r="7725">
      <c r="A7725" s="10" t="s">
        <v>2169</v>
      </c>
      <c r="B7725" s="19">
        <v>0.14884259259259258</v>
      </c>
      <c r="C7725" s="10" t="s">
        <v>66</v>
      </c>
      <c r="D7725" s="10" t="s">
        <v>67</v>
      </c>
      <c r="E7725" s="13" t="s">
        <v>75</v>
      </c>
      <c r="F7725" s="13" t="s">
        <v>75</v>
      </c>
      <c r="J7725" s="10" t="s">
        <v>160</v>
      </c>
    </row>
    <row r="7726">
      <c r="A7726" s="10" t="s">
        <v>2169</v>
      </c>
      <c r="B7726" s="19">
        <v>0.14884259259259258</v>
      </c>
      <c r="C7726" s="10" t="s">
        <v>66</v>
      </c>
      <c r="D7726" s="10" t="s">
        <v>67</v>
      </c>
      <c r="E7726" s="13">
        <v>12.0</v>
      </c>
      <c r="F7726" s="13">
        <v>9.0</v>
      </c>
      <c r="J7726" s="10" t="s">
        <v>161</v>
      </c>
    </row>
    <row r="7727">
      <c r="A7727" s="10" t="s">
        <v>2169</v>
      </c>
      <c r="B7727" s="19">
        <v>0.1490277777777778</v>
      </c>
      <c r="C7727" s="10" t="s">
        <v>74</v>
      </c>
      <c r="D7727" s="10" t="s">
        <v>83</v>
      </c>
      <c r="E7727" s="13">
        <v>15.0</v>
      </c>
      <c r="F7727" s="13">
        <v>4.0</v>
      </c>
    </row>
    <row r="7728">
      <c r="A7728" s="10" t="s">
        <v>2169</v>
      </c>
      <c r="B7728" s="19">
        <v>0.14949074074074073</v>
      </c>
      <c r="C7728" s="10" t="s">
        <v>70</v>
      </c>
      <c r="D7728" s="10" t="s">
        <v>83</v>
      </c>
      <c r="E7728" s="13">
        <v>11.0</v>
      </c>
      <c r="F7728" s="13">
        <v>5.0</v>
      </c>
    </row>
    <row r="7729">
      <c r="A7729" s="10" t="s">
        <v>2169</v>
      </c>
      <c r="B7729" s="19">
        <v>0.15114583333333334</v>
      </c>
      <c r="C7729" s="10" t="s">
        <v>70</v>
      </c>
      <c r="D7729" s="10" t="s">
        <v>83</v>
      </c>
      <c r="E7729" s="13">
        <v>19.0</v>
      </c>
      <c r="F7729" s="13">
        <v>13.0</v>
      </c>
    </row>
    <row r="7730">
      <c r="A7730" s="10" t="s">
        <v>2169</v>
      </c>
      <c r="B7730" s="19">
        <v>0.1557523148148148</v>
      </c>
      <c r="C7730" s="10" t="s">
        <v>157</v>
      </c>
      <c r="D7730" s="10" t="s">
        <v>125</v>
      </c>
      <c r="E7730" s="13" t="s">
        <v>75</v>
      </c>
      <c r="F7730" s="13" t="s">
        <v>75</v>
      </c>
      <c r="J7730" s="10" t="s">
        <v>2070</v>
      </c>
    </row>
    <row r="7731">
      <c r="A7731" s="10" t="s">
        <v>2169</v>
      </c>
      <c r="B7731" s="19">
        <v>0.1557523148148148</v>
      </c>
      <c r="C7731" s="10" t="s">
        <v>157</v>
      </c>
      <c r="D7731" s="10" t="s">
        <v>125</v>
      </c>
      <c r="E7731" s="13">
        <v>21.0</v>
      </c>
      <c r="F7731" s="13">
        <v>17.0</v>
      </c>
      <c r="J7731" s="10" t="s">
        <v>2194</v>
      </c>
    </row>
    <row r="7732">
      <c r="A7732" s="10" t="s">
        <v>2169</v>
      </c>
      <c r="B7732" s="19">
        <v>0.15590277777777778</v>
      </c>
      <c r="C7732" s="10" t="s">
        <v>157</v>
      </c>
      <c r="D7732" s="10" t="s">
        <v>67</v>
      </c>
      <c r="E7732" s="13">
        <v>17.0</v>
      </c>
      <c r="F7732" s="13">
        <v>14.0</v>
      </c>
      <c r="J7732" s="10" t="s">
        <v>2195</v>
      </c>
    </row>
    <row r="7733">
      <c r="A7733" s="10" t="s">
        <v>2169</v>
      </c>
      <c r="B7733" s="19">
        <v>0.1588425925925926</v>
      </c>
      <c r="C7733" s="10" t="s">
        <v>70</v>
      </c>
      <c r="D7733" s="10" t="s">
        <v>67</v>
      </c>
      <c r="E7733" s="13">
        <v>16.0</v>
      </c>
      <c r="F7733" s="13">
        <v>13.0</v>
      </c>
    </row>
    <row r="7734">
      <c r="A7734" s="10" t="s">
        <v>2169</v>
      </c>
      <c r="B7734" s="19">
        <v>0.15888888888888889</v>
      </c>
      <c r="C7734" s="10" t="s">
        <v>964</v>
      </c>
      <c r="D7734" s="10" t="s">
        <v>67</v>
      </c>
      <c r="E7734" s="13">
        <v>25.0</v>
      </c>
      <c r="F7734" s="13">
        <v>16.0</v>
      </c>
    </row>
    <row r="7735">
      <c r="A7735" s="10" t="s">
        <v>2169</v>
      </c>
      <c r="B7735" s="19">
        <v>0.1597222222222222</v>
      </c>
      <c r="C7735" s="10" t="s">
        <v>157</v>
      </c>
      <c r="D7735" s="10" t="s">
        <v>67</v>
      </c>
      <c r="E7735" s="13" t="s">
        <v>88</v>
      </c>
      <c r="F7735" s="13">
        <v>1.0</v>
      </c>
    </row>
    <row r="7736">
      <c r="A7736" s="10" t="s">
        <v>2169</v>
      </c>
      <c r="B7736" s="19">
        <v>0.15979166666666667</v>
      </c>
      <c r="C7736" s="10" t="s">
        <v>964</v>
      </c>
      <c r="D7736" s="10" t="s">
        <v>67</v>
      </c>
      <c r="E7736" s="13" t="s">
        <v>88</v>
      </c>
      <c r="F7736" s="13">
        <v>1.0</v>
      </c>
    </row>
    <row r="7737">
      <c r="A7737" s="10" t="s">
        <v>2169</v>
      </c>
      <c r="B7737" s="19">
        <v>0.15996527777777778</v>
      </c>
      <c r="C7737" s="10" t="s">
        <v>70</v>
      </c>
      <c r="D7737" s="10" t="s">
        <v>83</v>
      </c>
      <c r="E7737" s="13">
        <v>9.0</v>
      </c>
      <c r="F7737" s="13">
        <v>3.0</v>
      </c>
    </row>
    <row r="7738">
      <c r="A7738" s="10" t="s">
        <v>2169</v>
      </c>
      <c r="B7738" s="19">
        <v>0.15996527777777778</v>
      </c>
      <c r="C7738" s="10" t="s">
        <v>69</v>
      </c>
      <c r="D7738" s="10" t="s">
        <v>83</v>
      </c>
      <c r="E7738" s="13">
        <v>10.0</v>
      </c>
      <c r="F7738" s="13">
        <v>9.0</v>
      </c>
    </row>
    <row r="7739">
      <c r="A7739" s="10" t="s">
        <v>2169</v>
      </c>
      <c r="B7739" s="19">
        <v>0.16247685185185184</v>
      </c>
      <c r="C7739" s="10" t="s">
        <v>74</v>
      </c>
      <c r="D7739" s="10" t="s">
        <v>83</v>
      </c>
      <c r="E7739" s="13">
        <v>28.0</v>
      </c>
      <c r="F7739" s="13">
        <v>17.0</v>
      </c>
    </row>
    <row r="7740">
      <c r="A7740" s="10" t="s">
        <v>2169</v>
      </c>
      <c r="B7740" s="19">
        <v>0.16496527777777778</v>
      </c>
      <c r="C7740" s="10" t="s">
        <v>66</v>
      </c>
      <c r="D7740" s="10" t="s">
        <v>83</v>
      </c>
      <c r="E7740" s="13">
        <v>24.0</v>
      </c>
      <c r="F7740" s="13">
        <v>18.0</v>
      </c>
    </row>
    <row r="7741">
      <c r="A7741" s="10" t="s">
        <v>2169</v>
      </c>
      <c r="B7741" s="19">
        <v>0.1656712962962963</v>
      </c>
      <c r="C7741" s="10" t="s">
        <v>74</v>
      </c>
      <c r="D7741" s="10" t="s">
        <v>67</v>
      </c>
      <c r="E7741" s="13">
        <v>3.0</v>
      </c>
      <c r="F7741" s="13">
        <v>3.0</v>
      </c>
    </row>
    <row r="7742">
      <c r="A7742" s="10" t="s">
        <v>2169</v>
      </c>
      <c r="B7742" s="19">
        <v>0.16608796296296297</v>
      </c>
      <c r="C7742" s="10" t="s">
        <v>74</v>
      </c>
      <c r="D7742" s="10" t="s">
        <v>125</v>
      </c>
      <c r="E7742" s="13" t="s">
        <v>75</v>
      </c>
      <c r="F7742" s="13" t="s">
        <v>75</v>
      </c>
      <c r="J7742" s="10" t="s">
        <v>85</v>
      </c>
    </row>
    <row r="7743">
      <c r="A7743" s="10" t="s">
        <v>2169</v>
      </c>
      <c r="B7743" s="19">
        <v>0.16608796296296297</v>
      </c>
      <c r="C7743" s="10" t="s">
        <v>74</v>
      </c>
      <c r="D7743" s="10" t="s">
        <v>125</v>
      </c>
      <c r="E7743" s="13">
        <v>27.0</v>
      </c>
      <c r="F7743" s="13">
        <v>14.0</v>
      </c>
      <c r="J7743" s="10" t="s">
        <v>86</v>
      </c>
    </row>
    <row r="7744">
      <c r="A7744" s="10" t="s">
        <v>2169</v>
      </c>
      <c r="B7744" s="19">
        <v>0.12621527777777777</v>
      </c>
      <c r="C7744" s="10" t="s">
        <v>66</v>
      </c>
      <c r="D7744" s="10" t="s">
        <v>67</v>
      </c>
      <c r="E7744" s="13">
        <v>11.0</v>
      </c>
      <c r="F7744" s="13">
        <v>8.0</v>
      </c>
    </row>
    <row r="7745">
      <c r="A7745" s="10" t="s">
        <v>2169</v>
      </c>
      <c r="B7745" s="19">
        <v>0.12649305555555557</v>
      </c>
      <c r="C7745" s="10" t="s">
        <v>74</v>
      </c>
      <c r="D7745" s="10" t="s">
        <v>67</v>
      </c>
      <c r="E7745" s="13">
        <v>12.0</v>
      </c>
      <c r="F7745" s="13">
        <v>12.0</v>
      </c>
    </row>
    <row r="7746">
      <c r="A7746" s="10" t="s">
        <v>2169</v>
      </c>
      <c r="B7746" s="19">
        <v>0.12649305555555557</v>
      </c>
      <c r="C7746" s="10" t="s">
        <v>157</v>
      </c>
      <c r="D7746" s="10" t="s">
        <v>67</v>
      </c>
      <c r="E7746" s="13" t="s">
        <v>75</v>
      </c>
      <c r="F7746" s="13" t="s">
        <v>75</v>
      </c>
      <c r="J7746" s="10" t="s">
        <v>160</v>
      </c>
    </row>
    <row r="7747">
      <c r="A7747" s="10" t="s">
        <v>2169</v>
      </c>
      <c r="B7747" s="19">
        <v>0.12649305555555557</v>
      </c>
      <c r="C7747" s="10" t="s">
        <v>157</v>
      </c>
      <c r="D7747" s="10" t="s">
        <v>67</v>
      </c>
      <c r="E7747" s="13" t="s">
        <v>75</v>
      </c>
      <c r="F7747" s="13" t="s">
        <v>75</v>
      </c>
      <c r="J7747" s="10" t="s">
        <v>161</v>
      </c>
    </row>
    <row r="7748">
      <c r="A7748" s="10" t="s">
        <v>2169</v>
      </c>
      <c r="B7748" s="19">
        <v>0.12895833333333334</v>
      </c>
      <c r="C7748" s="10" t="s">
        <v>74</v>
      </c>
      <c r="D7748" s="10" t="s">
        <v>73</v>
      </c>
      <c r="E7748" s="13" t="s">
        <v>68</v>
      </c>
      <c r="F7748" s="13">
        <v>20.0</v>
      </c>
    </row>
    <row r="7749">
      <c r="A7749" s="10" t="s">
        <v>2169</v>
      </c>
      <c r="B7749" s="19">
        <v>0.1711111111111111</v>
      </c>
      <c r="C7749" s="10" t="s">
        <v>84</v>
      </c>
      <c r="D7749" s="10" t="s">
        <v>67</v>
      </c>
      <c r="E7749" s="13" t="s">
        <v>88</v>
      </c>
      <c r="F7749" s="13">
        <v>1.0</v>
      </c>
    </row>
    <row r="7750">
      <c r="A7750" s="10" t="s">
        <v>2169</v>
      </c>
      <c r="B7750" s="19">
        <v>0.1716550925925926</v>
      </c>
      <c r="C7750" s="10" t="s">
        <v>82</v>
      </c>
      <c r="D7750" s="10" t="s">
        <v>128</v>
      </c>
      <c r="E7750" s="13">
        <v>16.0</v>
      </c>
      <c r="F7750" s="13">
        <v>12.0</v>
      </c>
    </row>
    <row r="7751">
      <c r="A7751" s="10" t="s">
        <v>2169</v>
      </c>
      <c r="B7751" s="19">
        <v>0.17215277777777777</v>
      </c>
      <c r="C7751" s="10" t="s">
        <v>66</v>
      </c>
      <c r="D7751" s="10" t="s">
        <v>83</v>
      </c>
      <c r="E7751" s="13">
        <v>19.0</v>
      </c>
      <c r="F7751" s="13">
        <v>13.0</v>
      </c>
    </row>
    <row r="7752">
      <c r="A7752" s="10" t="s">
        <v>2169</v>
      </c>
      <c r="B7752" s="19">
        <v>0.1735648148148148</v>
      </c>
      <c r="C7752" s="10" t="s">
        <v>82</v>
      </c>
      <c r="D7752" s="10" t="s">
        <v>132</v>
      </c>
      <c r="E7752" s="13">
        <v>16.0</v>
      </c>
      <c r="F7752" s="13">
        <v>10.0</v>
      </c>
    </row>
    <row r="7753">
      <c r="A7753" s="10" t="s">
        <v>2169</v>
      </c>
      <c r="B7753" s="19">
        <v>0.17422453703703702</v>
      </c>
      <c r="C7753" s="10" t="s">
        <v>66</v>
      </c>
      <c r="D7753" s="10" t="s">
        <v>83</v>
      </c>
      <c r="E7753" s="13">
        <v>25.0</v>
      </c>
      <c r="F7753" s="13">
        <v>19.0</v>
      </c>
    </row>
    <row r="7754">
      <c r="A7754" s="10" t="s">
        <v>2169</v>
      </c>
      <c r="B7754" s="19">
        <v>0.17592592592592593</v>
      </c>
      <c r="C7754" s="10" t="s">
        <v>964</v>
      </c>
      <c r="D7754" s="10" t="s">
        <v>67</v>
      </c>
      <c r="E7754" s="13">
        <v>19.0</v>
      </c>
      <c r="F7754" s="13">
        <v>10.0</v>
      </c>
    </row>
    <row r="7755">
      <c r="A7755" s="10" t="s">
        <v>2169</v>
      </c>
      <c r="B7755" s="19">
        <v>0.17630787037037038</v>
      </c>
      <c r="C7755" s="10" t="s">
        <v>70</v>
      </c>
      <c r="D7755" s="10" t="s">
        <v>83</v>
      </c>
      <c r="E7755" s="13">
        <v>10.0</v>
      </c>
      <c r="F7755" s="13">
        <v>4.0</v>
      </c>
    </row>
    <row r="7756">
      <c r="A7756" s="10" t="s">
        <v>2169</v>
      </c>
      <c r="B7756" s="19">
        <v>0.17612268518518517</v>
      </c>
      <c r="C7756" s="10" t="s">
        <v>74</v>
      </c>
      <c r="D7756" s="10" t="s">
        <v>83</v>
      </c>
      <c r="E7756" s="13">
        <v>24.0</v>
      </c>
      <c r="F7756" s="13">
        <v>13.0</v>
      </c>
    </row>
    <row r="7757">
      <c r="A7757" s="10" t="s">
        <v>2169</v>
      </c>
      <c r="B7757" s="19">
        <v>0.1793634259259259</v>
      </c>
      <c r="C7757" s="10" t="s">
        <v>157</v>
      </c>
      <c r="D7757" s="10" t="s">
        <v>67</v>
      </c>
      <c r="E7757" s="13" t="s">
        <v>75</v>
      </c>
      <c r="F7757" s="13" t="s">
        <v>75</v>
      </c>
      <c r="J7757" s="10" t="s">
        <v>160</v>
      </c>
    </row>
    <row r="7758">
      <c r="A7758" s="10" t="s">
        <v>2169</v>
      </c>
      <c r="B7758" s="19">
        <v>0.1793634259259259</v>
      </c>
      <c r="C7758" s="10" t="s">
        <v>157</v>
      </c>
      <c r="D7758" s="10" t="s">
        <v>67</v>
      </c>
      <c r="E7758" s="13">
        <v>14.0</v>
      </c>
      <c r="F7758" s="13">
        <v>11.0</v>
      </c>
      <c r="J7758" s="10" t="s">
        <v>161</v>
      </c>
    </row>
    <row r="7759">
      <c r="A7759" s="10" t="s">
        <v>2196</v>
      </c>
      <c r="B7759" s="19">
        <v>0.012268518518518519</v>
      </c>
      <c r="C7759" s="10" t="s">
        <v>74</v>
      </c>
      <c r="D7759" s="10" t="s">
        <v>67</v>
      </c>
      <c r="E7759" s="13">
        <v>19.0</v>
      </c>
      <c r="F7759" s="13">
        <v>19.0</v>
      </c>
    </row>
    <row r="7760">
      <c r="A7760" s="10" t="s">
        <v>2196</v>
      </c>
      <c r="B7760" s="19">
        <v>0.016215277777777776</v>
      </c>
      <c r="C7760" s="10" t="s">
        <v>70</v>
      </c>
      <c r="D7760" s="10" t="s">
        <v>67</v>
      </c>
      <c r="E7760" s="13" t="s">
        <v>68</v>
      </c>
      <c r="F7760" s="13">
        <v>20.0</v>
      </c>
    </row>
    <row r="7761">
      <c r="A7761" s="10" t="s">
        <v>2196</v>
      </c>
      <c r="B7761" s="19">
        <v>0.018333333333333333</v>
      </c>
      <c r="C7761" s="10" t="s">
        <v>74</v>
      </c>
      <c r="D7761" s="10" t="s">
        <v>73</v>
      </c>
      <c r="E7761" s="13" t="s">
        <v>68</v>
      </c>
      <c r="F7761" s="13">
        <v>20.0</v>
      </c>
      <c r="J7761" s="10" t="s">
        <v>160</v>
      </c>
    </row>
    <row r="7762">
      <c r="A7762" s="10" t="s">
        <v>2196</v>
      </c>
      <c r="B7762" s="19">
        <v>0.018333333333333333</v>
      </c>
      <c r="C7762" s="10" t="s">
        <v>74</v>
      </c>
      <c r="D7762" s="10" t="s">
        <v>73</v>
      </c>
      <c r="E7762" s="13">
        <v>17.0</v>
      </c>
      <c r="F7762" s="13">
        <v>4.0</v>
      </c>
    </row>
    <row r="7763">
      <c r="A7763" s="10" t="s">
        <v>2196</v>
      </c>
      <c r="B7763" s="19">
        <v>0.019594907407407408</v>
      </c>
      <c r="C7763" s="10" t="s">
        <v>70</v>
      </c>
      <c r="D7763" s="10" t="s">
        <v>73</v>
      </c>
      <c r="E7763" s="13" t="s">
        <v>75</v>
      </c>
      <c r="F7763" s="16"/>
      <c r="J7763" s="10" t="s">
        <v>160</v>
      </c>
    </row>
    <row r="7764">
      <c r="A7764" s="10" t="s">
        <v>2196</v>
      </c>
      <c r="B7764" s="19">
        <v>0.019594907407407408</v>
      </c>
      <c r="C7764" s="10" t="s">
        <v>70</v>
      </c>
      <c r="D7764" s="10" t="s">
        <v>73</v>
      </c>
      <c r="E7764" s="13">
        <v>20.0</v>
      </c>
      <c r="F7764" s="13">
        <v>15.0</v>
      </c>
    </row>
    <row r="7765">
      <c r="A7765" s="10" t="s">
        <v>2196</v>
      </c>
      <c r="B7765" s="19">
        <v>0.019849537037037037</v>
      </c>
      <c r="C7765" s="10" t="s">
        <v>964</v>
      </c>
      <c r="D7765" s="10" t="s">
        <v>67</v>
      </c>
      <c r="E7765" s="13">
        <v>13.0</v>
      </c>
      <c r="F7765" s="13">
        <v>8.0</v>
      </c>
    </row>
    <row r="7766">
      <c r="A7766" s="10" t="s">
        <v>2196</v>
      </c>
      <c r="B7766" s="19">
        <v>0.021655092592592594</v>
      </c>
      <c r="C7766" s="10" t="s">
        <v>84</v>
      </c>
      <c r="D7766" s="10" t="s">
        <v>87</v>
      </c>
      <c r="E7766" s="13" t="s">
        <v>75</v>
      </c>
      <c r="F7766" s="13" t="s">
        <v>75</v>
      </c>
      <c r="J7766" s="10" t="s">
        <v>85</v>
      </c>
    </row>
    <row r="7767">
      <c r="A7767" s="10" t="s">
        <v>2196</v>
      </c>
      <c r="B7767" s="19">
        <v>0.021655092592592594</v>
      </c>
      <c r="C7767" s="10" t="s">
        <v>84</v>
      </c>
      <c r="D7767" s="10" t="s">
        <v>87</v>
      </c>
      <c r="E7767" s="13">
        <v>26.0</v>
      </c>
      <c r="F7767" s="13" t="s">
        <v>75</v>
      </c>
      <c r="J7767" s="10" t="s">
        <v>2072</v>
      </c>
    </row>
    <row r="7768">
      <c r="A7768" s="10" t="s">
        <v>2196</v>
      </c>
      <c r="B7768" s="19">
        <v>0.021701388888888888</v>
      </c>
      <c r="C7768" s="10" t="s">
        <v>69</v>
      </c>
      <c r="D7768" s="10" t="s">
        <v>87</v>
      </c>
      <c r="E7768" s="13">
        <v>24.0</v>
      </c>
      <c r="F7768" s="13">
        <v>20.0</v>
      </c>
    </row>
    <row r="7769">
      <c r="A7769" s="10" t="s">
        <v>2196</v>
      </c>
      <c r="B7769" s="19">
        <v>0.02201388888888889</v>
      </c>
      <c r="C7769" s="10" t="s">
        <v>70</v>
      </c>
      <c r="D7769" s="10" t="s">
        <v>87</v>
      </c>
      <c r="E7769" s="13">
        <v>16.0</v>
      </c>
      <c r="F7769" s="13">
        <v>11.0</v>
      </c>
    </row>
    <row r="7770">
      <c r="A7770" s="10" t="s">
        <v>2196</v>
      </c>
      <c r="B7770" s="19">
        <v>0.022094907407407407</v>
      </c>
      <c r="C7770" s="10" t="s">
        <v>82</v>
      </c>
      <c r="D7770" s="10" t="s">
        <v>87</v>
      </c>
      <c r="E7770" s="13">
        <v>10.0</v>
      </c>
      <c r="F7770" s="13">
        <v>9.0</v>
      </c>
    </row>
    <row r="7771">
      <c r="A7771" s="10" t="s">
        <v>2196</v>
      </c>
      <c r="B7771" s="19">
        <v>0.022233796296296297</v>
      </c>
      <c r="C7771" s="10" t="s">
        <v>74</v>
      </c>
      <c r="D7771" s="10" t="s">
        <v>87</v>
      </c>
      <c r="E7771" s="13">
        <v>7.0</v>
      </c>
      <c r="F7771" s="13">
        <v>2.0</v>
      </c>
    </row>
    <row r="7772">
      <c r="A7772" s="10" t="s">
        <v>2196</v>
      </c>
      <c r="B7772" s="19">
        <v>0.01605324074074074</v>
      </c>
      <c r="C7772" s="10" t="s">
        <v>964</v>
      </c>
      <c r="D7772" s="10" t="s">
        <v>87</v>
      </c>
      <c r="E7772" s="13">
        <v>4.0</v>
      </c>
      <c r="F7772" s="13">
        <v>4.0</v>
      </c>
    </row>
    <row r="7773">
      <c r="A7773" s="10" t="s">
        <v>2196</v>
      </c>
      <c r="B7773" s="19">
        <v>0.02230324074074074</v>
      </c>
      <c r="C7773" s="10" t="s">
        <v>66</v>
      </c>
      <c r="D7773" s="10" t="s">
        <v>87</v>
      </c>
      <c r="E7773" s="13" t="s">
        <v>88</v>
      </c>
      <c r="F7773" s="13">
        <v>1.0</v>
      </c>
    </row>
    <row r="7774">
      <c r="A7774" s="10" t="s">
        <v>2196</v>
      </c>
      <c r="B7774" s="19">
        <v>0.024166666666666666</v>
      </c>
      <c r="C7774" s="10" t="s">
        <v>69</v>
      </c>
      <c r="D7774" s="10" t="s">
        <v>89</v>
      </c>
      <c r="E7774" s="13" t="s">
        <v>88</v>
      </c>
      <c r="F7774" s="13">
        <v>1.0</v>
      </c>
      <c r="J7774" s="10" t="s">
        <v>223</v>
      </c>
    </row>
    <row r="7775">
      <c r="A7775" s="10" t="s">
        <v>2196</v>
      </c>
      <c r="B7775" s="19">
        <v>0.026354166666666668</v>
      </c>
      <c r="C7775" s="10" t="s">
        <v>70</v>
      </c>
      <c r="D7775" s="10" t="s">
        <v>93</v>
      </c>
      <c r="E7775" s="13">
        <v>29.0</v>
      </c>
      <c r="F7775" s="13">
        <v>19.0</v>
      </c>
      <c r="J7775" s="10" t="s">
        <v>99</v>
      </c>
    </row>
    <row r="7776">
      <c r="A7776" s="10" t="s">
        <v>2196</v>
      </c>
      <c r="B7776" s="19">
        <v>0.026539351851851852</v>
      </c>
      <c r="C7776" s="10" t="s">
        <v>70</v>
      </c>
      <c r="D7776" s="10" t="s">
        <v>209</v>
      </c>
      <c r="E7776" s="13">
        <v>9.0</v>
      </c>
      <c r="F7776" s="13">
        <v>9.0</v>
      </c>
    </row>
    <row r="7777">
      <c r="A7777" s="10" t="s">
        <v>2196</v>
      </c>
      <c r="B7777" s="19">
        <v>0.027662037037037037</v>
      </c>
      <c r="C7777" s="10" t="s">
        <v>70</v>
      </c>
      <c r="D7777" s="10" t="s">
        <v>93</v>
      </c>
      <c r="E7777" s="13">
        <v>13.0</v>
      </c>
      <c r="F7777" s="13">
        <v>3.0</v>
      </c>
      <c r="J7777" s="10" t="s">
        <v>99</v>
      </c>
    </row>
    <row r="7778">
      <c r="A7778" s="10" t="s">
        <v>2196</v>
      </c>
      <c r="B7778" s="19">
        <v>0.02784722222222222</v>
      </c>
      <c r="C7778" s="10" t="s">
        <v>70</v>
      </c>
      <c r="D7778" s="10" t="s">
        <v>93</v>
      </c>
      <c r="E7778" s="13">
        <v>23.0</v>
      </c>
      <c r="F7778" s="13">
        <v>13.0</v>
      </c>
      <c r="J7778" s="10" t="s">
        <v>99</v>
      </c>
    </row>
    <row r="7779">
      <c r="A7779" s="10" t="s">
        <v>2196</v>
      </c>
      <c r="B7779" s="19">
        <v>0.027916666666666666</v>
      </c>
      <c r="C7779" s="10" t="s">
        <v>70</v>
      </c>
      <c r="D7779" s="10" t="s">
        <v>91</v>
      </c>
      <c r="E7779" s="13">
        <v>8.0</v>
      </c>
      <c r="F7779" s="16"/>
      <c r="H7779" s="10" t="s">
        <v>2197</v>
      </c>
    </row>
    <row r="7780">
      <c r="A7780" s="10" t="s">
        <v>2196</v>
      </c>
      <c r="B7780" s="19">
        <v>0.029340277777777778</v>
      </c>
      <c r="C7780" s="10" t="s">
        <v>84</v>
      </c>
      <c r="D7780" s="10" t="s">
        <v>93</v>
      </c>
      <c r="E7780" s="13">
        <v>14.0</v>
      </c>
      <c r="F7780" s="13">
        <v>6.0</v>
      </c>
      <c r="J7780" s="10" t="s">
        <v>2198</v>
      </c>
    </row>
    <row r="7781">
      <c r="A7781" s="10" t="s">
        <v>2196</v>
      </c>
      <c r="B7781" s="19">
        <v>0.029641203703703704</v>
      </c>
      <c r="C7781" s="10" t="s">
        <v>84</v>
      </c>
      <c r="D7781" s="10" t="s">
        <v>91</v>
      </c>
      <c r="E7781" s="13">
        <v>7.0</v>
      </c>
      <c r="F7781" s="16"/>
      <c r="H7781" s="10" t="s">
        <v>2199</v>
      </c>
    </row>
    <row r="7782">
      <c r="A7782" s="10" t="s">
        <v>2196</v>
      </c>
      <c r="B7782" s="19">
        <v>0.031203703703703702</v>
      </c>
      <c r="C7782" s="10" t="s">
        <v>964</v>
      </c>
      <c r="D7782" s="10" t="s">
        <v>91</v>
      </c>
      <c r="E7782" s="13">
        <v>19.0</v>
      </c>
      <c r="F7782" s="16"/>
      <c r="H7782" s="10" t="s">
        <v>2200</v>
      </c>
    </row>
    <row r="7783">
      <c r="A7783" s="10" t="s">
        <v>2196</v>
      </c>
      <c r="B7783" s="19">
        <v>0.03383101851851852</v>
      </c>
      <c r="C7783" s="10" t="s">
        <v>74</v>
      </c>
      <c r="D7783" s="10" t="s">
        <v>93</v>
      </c>
      <c r="E7783" s="13" t="s">
        <v>68</v>
      </c>
      <c r="F7783" s="13">
        <v>20.0</v>
      </c>
      <c r="J7783" s="10" t="s">
        <v>1010</v>
      </c>
    </row>
    <row r="7784">
      <c r="A7784" s="10" t="s">
        <v>2196</v>
      </c>
      <c r="B7784" s="19">
        <v>0.03417824074074074</v>
      </c>
      <c r="C7784" s="10" t="s">
        <v>74</v>
      </c>
      <c r="D7784" s="10" t="s">
        <v>91</v>
      </c>
      <c r="E7784" s="13">
        <v>68.0</v>
      </c>
      <c r="F7784" s="16"/>
      <c r="H7784" s="10" t="s">
        <v>2201</v>
      </c>
    </row>
    <row r="7785">
      <c r="A7785" s="10" t="s">
        <v>2196</v>
      </c>
      <c r="B7785" s="19">
        <v>0.034386574074074076</v>
      </c>
      <c r="C7785" s="10" t="s">
        <v>74</v>
      </c>
      <c r="D7785" s="10" t="s">
        <v>93</v>
      </c>
      <c r="E7785" s="13">
        <v>24.0</v>
      </c>
      <c r="F7785" s="13">
        <v>14.0</v>
      </c>
      <c r="J7785" s="10" t="s">
        <v>1010</v>
      </c>
    </row>
    <row r="7786">
      <c r="A7786" s="10" t="s">
        <v>2196</v>
      </c>
      <c r="B7786" s="19">
        <v>0.0344212962962963</v>
      </c>
      <c r="C7786" s="10" t="s">
        <v>74</v>
      </c>
      <c r="D7786" s="10" t="s">
        <v>91</v>
      </c>
      <c r="E7786" s="13">
        <v>8.0</v>
      </c>
      <c r="F7786" s="16"/>
      <c r="H7786" s="10" t="s">
        <v>2197</v>
      </c>
      <c r="I7786" s="10">
        <v>1.0</v>
      </c>
      <c r="J7786" s="10" t="s">
        <v>119</v>
      </c>
    </row>
    <row r="7787">
      <c r="A7787" s="10" t="s">
        <v>2196</v>
      </c>
      <c r="B7787" s="19">
        <v>0.03546296296296296</v>
      </c>
      <c r="C7787" s="10" t="s">
        <v>74</v>
      </c>
      <c r="D7787" s="10" t="s">
        <v>93</v>
      </c>
      <c r="E7787" s="13">
        <v>25.0</v>
      </c>
      <c r="F7787" s="13">
        <v>15.0</v>
      </c>
      <c r="J7787" s="10" t="s">
        <v>1010</v>
      </c>
    </row>
    <row r="7788">
      <c r="A7788" s="10" t="s">
        <v>2196</v>
      </c>
      <c r="B7788" s="19">
        <v>0.03549768518518519</v>
      </c>
      <c r="C7788" s="10" t="s">
        <v>74</v>
      </c>
      <c r="D7788" s="10" t="s">
        <v>91</v>
      </c>
      <c r="E7788" s="13">
        <v>8.0</v>
      </c>
      <c r="F7788" s="16"/>
      <c r="H7788" s="10" t="s">
        <v>2202</v>
      </c>
    </row>
    <row r="7789">
      <c r="A7789" s="10" t="s">
        <v>2196</v>
      </c>
      <c r="B7789" s="19">
        <v>0.03678240740740741</v>
      </c>
      <c r="C7789" s="10" t="s">
        <v>66</v>
      </c>
      <c r="D7789" s="10" t="s">
        <v>93</v>
      </c>
      <c r="E7789" s="13">
        <v>19.0</v>
      </c>
      <c r="F7789" s="13">
        <v>9.0</v>
      </c>
      <c r="J7789" s="10" t="s">
        <v>110</v>
      </c>
    </row>
    <row r="7790">
      <c r="A7790" s="10" t="s">
        <v>2196</v>
      </c>
      <c r="B7790" s="19">
        <v>0.03685185185185185</v>
      </c>
      <c r="C7790" s="10" t="s">
        <v>66</v>
      </c>
      <c r="D7790" s="10" t="s">
        <v>91</v>
      </c>
      <c r="E7790" s="13">
        <v>9.0</v>
      </c>
      <c r="F7790" s="16"/>
      <c r="H7790" s="10" t="s">
        <v>2203</v>
      </c>
    </row>
    <row r="7791">
      <c r="A7791" s="10" t="s">
        <v>2196</v>
      </c>
      <c r="B7791" s="19">
        <v>0.03706018518518518</v>
      </c>
      <c r="C7791" s="10" t="s">
        <v>66</v>
      </c>
      <c r="D7791" s="10" t="s">
        <v>93</v>
      </c>
      <c r="E7791" s="13">
        <v>14.0</v>
      </c>
      <c r="F7791" s="13">
        <v>4.0</v>
      </c>
      <c r="J7791" s="10" t="s">
        <v>110</v>
      </c>
    </row>
    <row r="7792">
      <c r="A7792" s="10" t="s">
        <v>2196</v>
      </c>
      <c r="B7792" s="19">
        <v>0.03715277777777778</v>
      </c>
      <c r="C7792" s="10" t="s">
        <v>66</v>
      </c>
      <c r="D7792" s="10" t="s">
        <v>91</v>
      </c>
      <c r="E7792" s="13">
        <v>14.0</v>
      </c>
      <c r="F7792" s="16"/>
      <c r="H7792" s="10" t="s">
        <v>2204</v>
      </c>
    </row>
    <row r="7793">
      <c r="A7793" s="10" t="s">
        <v>2196</v>
      </c>
      <c r="B7793" s="19">
        <v>0.03809027777777778</v>
      </c>
      <c r="C7793" s="10" t="s">
        <v>84</v>
      </c>
      <c r="D7793" s="10" t="s">
        <v>93</v>
      </c>
      <c r="E7793" s="13">
        <v>20.0</v>
      </c>
      <c r="F7793" s="13">
        <v>12.0</v>
      </c>
      <c r="J7793" s="10" t="s">
        <v>553</v>
      </c>
    </row>
    <row r="7794">
      <c r="A7794" s="10" t="s">
        <v>2196</v>
      </c>
      <c r="B7794" s="19">
        <v>0.03822916666666667</v>
      </c>
      <c r="C7794" s="10" t="s">
        <v>84</v>
      </c>
      <c r="D7794" s="10" t="s">
        <v>91</v>
      </c>
      <c r="E7794" s="13">
        <v>15.0</v>
      </c>
      <c r="F7794" s="16"/>
      <c r="H7794" s="10" t="s">
        <v>2205</v>
      </c>
      <c r="I7794" s="10">
        <v>1.0</v>
      </c>
    </row>
    <row r="7795">
      <c r="A7795" s="10" t="s">
        <v>2196</v>
      </c>
      <c r="B7795" s="19">
        <v>0.038483796296296294</v>
      </c>
      <c r="C7795" s="10" t="s">
        <v>84</v>
      </c>
      <c r="D7795" s="10" t="s">
        <v>93</v>
      </c>
      <c r="E7795" s="13">
        <v>14.0</v>
      </c>
      <c r="F7795" s="13">
        <v>6.0</v>
      </c>
      <c r="J7795" s="10" t="s">
        <v>553</v>
      </c>
    </row>
    <row r="7796">
      <c r="A7796" s="10" t="s">
        <v>2196</v>
      </c>
      <c r="B7796" s="19">
        <v>0.03864583333333333</v>
      </c>
      <c r="C7796" s="10" t="s">
        <v>84</v>
      </c>
      <c r="D7796" s="10" t="s">
        <v>91</v>
      </c>
      <c r="E7796" s="13">
        <v>14.0</v>
      </c>
      <c r="F7796" s="16"/>
      <c r="H7796" s="10" t="s">
        <v>2206</v>
      </c>
    </row>
    <row r="7797">
      <c r="A7797" s="10" t="s">
        <v>2196</v>
      </c>
      <c r="B7797" s="19">
        <v>0.03925925925925926</v>
      </c>
      <c r="C7797" s="10" t="s">
        <v>69</v>
      </c>
      <c r="D7797" s="10" t="s">
        <v>89</v>
      </c>
      <c r="E7797" s="13">
        <v>15.0</v>
      </c>
      <c r="F7797" s="13">
        <v>6.0</v>
      </c>
      <c r="J7797" s="10" t="s">
        <v>223</v>
      </c>
    </row>
    <row r="7798">
      <c r="A7798" s="10" t="s">
        <v>2196</v>
      </c>
      <c r="B7798" s="19">
        <v>0.03939814814814815</v>
      </c>
      <c r="C7798" s="10" t="s">
        <v>69</v>
      </c>
      <c r="D7798" s="10" t="s">
        <v>91</v>
      </c>
      <c r="E7798" s="13">
        <v>16.0</v>
      </c>
      <c r="F7798" s="16"/>
      <c r="H7798" s="10" t="s">
        <v>2207</v>
      </c>
      <c r="I7798" s="10">
        <v>1.0</v>
      </c>
    </row>
    <row r="7799">
      <c r="A7799" s="10" t="s">
        <v>2196</v>
      </c>
      <c r="B7799" s="19">
        <v>0.03998842592592593</v>
      </c>
      <c r="C7799" s="10" t="s">
        <v>70</v>
      </c>
      <c r="D7799" s="10" t="s">
        <v>93</v>
      </c>
      <c r="E7799" s="13">
        <v>27.0</v>
      </c>
      <c r="F7799" s="13">
        <v>18.0</v>
      </c>
      <c r="J7799" s="10" t="s">
        <v>2208</v>
      </c>
    </row>
    <row r="7800">
      <c r="A7800" s="10" t="s">
        <v>2196</v>
      </c>
      <c r="B7800" s="19">
        <v>0.040046296296296295</v>
      </c>
      <c r="C7800" s="10" t="s">
        <v>70</v>
      </c>
      <c r="D7800" s="10" t="s">
        <v>91</v>
      </c>
      <c r="E7800" s="13">
        <v>14.0</v>
      </c>
      <c r="F7800" s="16"/>
      <c r="H7800" s="10" t="s">
        <v>2209</v>
      </c>
      <c r="I7800" s="10">
        <v>1.0</v>
      </c>
    </row>
    <row r="7801">
      <c r="A7801" s="10" t="s">
        <v>2196</v>
      </c>
      <c r="B7801" s="19">
        <v>0.04026620370370371</v>
      </c>
      <c r="C7801" s="10" t="s">
        <v>70</v>
      </c>
      <c r="D7801" s="10" t="s">
        <v>93</v>
      </c>
      <c r="E7801" s="13">
        <v>15.0</v>
      </c>
      <c r="F7801" s="13">
        <v>6.0</v>
      </c>
      <c r="J7801" s="10" t="s">
        <v>2208</v>
      </c>
    </row>
    <row r="7802">
      <c r="A7802" s="10" t="s">
        <v>2196</v>
      </c>
      <c r="B7802" s="19">
        <v>0.0403125</v>
      </c>
      <c r="C7802" s="10" t="s">
        <v>70</v>
      </c>
      <c r="D7802" s="10" t="s">
        <v>91</v>
      </c>
      <c r="E7802" s="13">
        <v>7.0</v>
      </c>
      <c r="F7802" s="16"/>
      <c r="H7802" s="10" t="s">
        <v>2210</v>
      </c>
    </row>
    <row r="7803">
      <c r="A7803" s="10" t="s">
        <v>2196</v>
      </c>
      <c r="B7803" s="19">
        <v>0.04052083333333333</v>
      </c>
      <c r="C7803" s="10" t="s">
        <v>70</v>
      </c>
      <c r="D7803" s="10" t="s">
        <v>93</v>
      </c>
      <c r="E7803" s="13">
        <v>13.0</v>
      </c>
      <c r="F7803" s="13">
        <v>3.0</v>
      </c>
      <c r="J7803" s="10" t="s">
        <v>99</v>
      </c>
    </row>
    <row r="7804">
      <c r="A7804" s="10" t="s">
        <v>2196</v>
      </c>
      <c r="B7804" s="19">
        <v>0.04068287037037037</v>
      </c>
      <c r="C7804" s="10" t="s">
        <v>70</v>
      </c>
      <c r="D7804" s="10" t="s">
        <v>91</v>
      </c>
      <c r="E7804" s="13">
        <v>13.0</v>
      </c>
      <c r="F7804" s="16"/>
      <c r="H7804" s="10" t="s">
        <v>2211</v>
      </c>
      <c r="I7804" s="10">
        <v>1.0</v>
      </c>
    </row>
    <row r="7805">
      <c r="A7805" s="10" t="s">
        <v>2196</v>
      </c>
      <c r="B7805" s="19">
        <v>0.041805555555555554</v>
      </c>
      <c r="C7805" s="10" t="s">
        <v>69</v>
      </c>
      <c r="D7805" s="10" t="s">
        <v>76</v>
      </c>
      <c r="E7805" s="13">
        <v>6.0</v>
      </c>
      <c r="F7805" s="16"/>
      <c r="J7805" s="10" t="s">
        <v>2212</v>
      </c>
    </row>
    <row r="7806">
      <c r="A7806" s="10" t="s">
        <v>2196</v>
      </c>
      <c r="B7806" s="19">
        <v>0.042083333333333334</v>
      </c>
      <c r="C7806" s="10" t="s">
        <v>70</v>
      </c>
      <c r="D7806" s="10" t="s">
        <v>93</v>
      </c>
      <c r="E7806" s="13">
        <v>25.0</v>
      </c>
      <c r="F7806" s="13">
        <v>15.0</v>
      </c>
      <c r="J7806" s="10" t="s">
        <v>2118</v>
      </c>
    </row>
    <row r="7807">
      <c r="A7807" s="10" t="s">
        <v>2196</v>
      </c>
      <c r="B7807" s="19">
        <v>0.0421412037037037</v>
      </c>
      <c r="C7807" s="10" t="s">
        <v>70</v>
      </c>
      <c r="D7807" s="10" t="s">
        <v>91</v>
      </c>
      <c r="E7807" s="13">
        <v>10.0</v>
      </c>
      <c r="F7807" s="16"/>
      <c r="H7807" s="10" t="s">
        <v>2213</v>
      </c>
    </row>
    <row r="7808">
      <c r="A7808" s="10" t="s">
        <v>2196</v>
      </c>
      <c r="B7808" s="19">
        <v>0.043333333333333335</v>
      </c>
      <c r="C7808" s="10" t="s">
        <v>82</v>
      </c>
      <c r="D7808" s="10" t="s">
        <v>93</v>
      </c>
      <c r="E7808" s="13">
        <v>14.0</v>
      </c>
      <c r="F7808" s="13">
        <v>9.0</v>
      </c>
      <c r="J7808" s="10" t="s">
        <v>2214</v>
      </c>
    </row>
    <row r="7809">
      <c r="A7809" s="10" t="s">
        <v>2196</v>
      </c>
      <c r="B7809" s="19">
        <v>0.043506944444444445</v>
      </c>
      <c r="C7809" s="10" t="s">
        <v>82</v>
      </c>
      <c r="D7809" s="10" t="s">
        <v>91</v>
      </c>
      <c r="E7809" s="13">
        <v>8.0</v>
      </c>
      <c r="F7809" s="16"/>
      <c r="H7809" s="10" t="s">
        <v>2202</v>
      </c>
      <c r="I7809" s="10">
        <v>1.0</v>
      </c>
    </row>
    <row r="7810">
      <c r="A7810" s="10" t="s">
        <v>2196</v>
      </c>
      <c r="B7810" s="19">
        <v>0.04431712962962963</v>
      </c>
      <c r="C7810" s="10" t="s">
        <v>82</v>
      </c>
      <c r="D7810" s="10" t="s">
        <v>93</v>
      </c>
      <c r="E7810" s="13">
        <v>11.0</v>
      </c>
      <c r="F7810" s="13">
        <v>6.0</v>
      </c>
      <c r="J7810" s="10" t="s">
        <v>2214</v>
      </c>
    </row>
    <row r="7811">
      <c r="A7811" s="10" t="s">
        <v>2196</v>
      </c>
      <c r="B7811" s="19">
        <v>0.04443287037037037</v>
      </c>
      <c r="C7811" s="10" t="s">
        <v>74</v>
      </c>
      <c r="D7811" s="10" t="s">
        <v>93</v>
      </c>
      <c r="E7811" s="13">
        <v>27.0</v>
      </c>
      <c r="F7811" s="13">
        <v>17.0</v>
      </c>
      <c r="J7811" s="10" t="s">
        <v>1010</v>
      </c>
    </row>
    <row r="7812">
      <c r="A7812" s="10" t="s">
        <v>2196</v>
      </c>
      <c r="B7812" s="19">
        <v>0.044583333333333336</v>
      </c>
      <c r="C7812" s="10" t="s">
        <v>74</v>
      </c>
      <c r="D7812" s="10" t="s">
        <v>91</v>
      </c>
      <c r="E7812" s="13">
        <v>30.0</v>
      </c>
      <c r="F7812" s="16"/>
      <c r="H7812" s="10" t="s">
        <v>2215</v>
      </c>
      <c r="I7812" s="10">
        <v>1.0</v>
      </c>
    </row>
    <row r="7813">
      <c r="A7813" s="10" t="s">
        <v>2196</v>
      </c>
      <c r="B7813" s="19">
        <v>0.04724537037037037</v>
      </c>
      <c r="C7813" s="10" t="s">
        <v>964</v>
      </c>
      <c r="D7813" s="10" t="s">
        <v>67</v>
      </c>
      <c r="E7813" s="13">
        <v>25.0</v>
      </c>
      <c r="F7813" s="13">
        <v>17.0</v>
      </c>
    </row>
    <row r="7814">
      <c r="A7814" s="10" t="s">
        <v>2196</v>
      </c>
      <c r="B7814" s="19">
        <v>0.04804398148148148</v>
      </c>
      <c r="C7814" s="10" t="s">
        <v>69</v>
      </c>
      <c r="D7814" s="10" t="s">
        <v>67</v>
      </c>
      <c r="E7814" s="13">
        <v>23.0</v>
      </c>
      <c r="F7814" s="13">
        <v>18.0</v>
      </c>
    </row>
    <row r="7815">
      <c r="A7815" s="10" t="s">
        <v>2196</v>
      </c>
      <c r="B7815" s="19">
        <v>0.04800925925925926</v>
      </c>
      <c r="C7815" s="10" t="s">
        <v>82</v>
      </c>
      <c r="D7815" s="10" t="s">
        <v>83</v>
      </c>
      <c r="E7815" s="13">
        <v>15.0</v>
      </c>
      <c r="F7815" s="13">
        <v>19.0</v>
      </c>
      <c r="J7815" s="10" t="s">
        <v>2216</v>
      </c>
    </row>
    <row r="7816">
      <c r="A7816" s="10" t="s">
        <v>2196</v>
      </c>
      <c r="B7816" s="19">
        <v>0.04953703703703704</v>
      </c>
      <c r="C7816" s="10" t="s">
        <v>82</v>
      </c>
      <c r="D7816" s="10" t="s">
        <v>83</v>
      </c>
      <c r="E7816" s="13">
        <v>3.0</v>
      </c>
      <c r="F7816" s="13">
        <v>7.0</v>
      </c>
      <c r="J7816" s="10" t="s">
        <v>2216</v>
      </c>
    </row>
    <row r="7817">
      <c r="A7817" s="10" t="s">
        <v>2196</v>
      </c>
      <c r="B7817" s="19">
        <v>0.050277777777777775</v>
      </c>
      <c r="C7817" s="10" t="s">
        <v>964</v>
      </c>
      <c r="D7817" s="10" t="s">
        <v>128</v>
      </c>
      <c r="E7817" s="13">
        <v>15.0</v>
      </c>
      <c r="F7817" s="13">
        <v>6.0</v>
      </c>
    </row>
    <row r="7818">
      <c r="A7818" s="10" t="s">
        <v>2196</v>
      </c>
      <c r="B7818" s="19">
        <v>0.05122685185185185</v>
      </c>
      <c r="C7818" s="10" t="s">
        <v>70</v>
      </c>
      <c r="D7818" s="10" t="s">
        <v>132</v>
      </c>
      <c r="E7818" s="13">
        <v>11.0</v>
      </c>
      <c r="F7818" s="13">
        <v>9.0</v>
      </c>
    </row>
    <row r="7819">
      <c r="A7819" s="10" t="s">
        <v>2196</v>
      </c>
      <c r="B7819" s="19">
        <v>0.05315972222222222</v>
      </c>
      <c r="C7819" s="10" t="s">
        <v>74</v>
      </c>
      <c r="D7819" s="10" t="s">
        <v>83</v>
      </c>
      <c r="E7819" s="13">
        <v>23.0</v>
      </c>
      <c r="F7819" s="13">
        <v>12.0</v>
      </c>
    </row>
    <row r="7820">
      <c r="A7820" s="10" t="s">
        <v>2196</v>
      </c>
      <c r="B7820" s="19">
        <v>0.054375</v>
      </c>
      <c r="C7820" s="10" t="s">
        <v>964</v>
      </c>
      <c r="D7820" s="10" t="s">
        <v>67</v>
      </c>
      <c r="E7820" s="13">
        <v>20.0</v>
      </c>
      <c r="F7820" s="13">
        <v>11.0</v>
      </c>
    </row>
    <row r="7821">
      <c r="A7821" s="10" t="s">
        <v>2196</v>
      </c>
      <c r="B7821" s="19">
        <v>0.05443287037037037</v>
      </c>
      <c r="C7821" s="10" t="s">
        <v>84</v>
      </c>
      <c r="D7821" s="10" t="s">
        <v>67</v>
      </c>
      <c r="E7821" s="13" t="s">
        <v>88</v>
      </c>
      <c r="F7821" s="13">
        <v>1.0</v>
      </c>
    </row>
    <row r="7822">
      <c r="A7822" s="10" t="s">
        <v>2196</v>
      </c>
      <c r="B7822" s="19">
        <v>0.054907407407407405</v>
      </c>
      <c r="C7822" s="10" t="s">
        <v>69</v>
      </c>
      <c r="D7822" s="10" t="s">
        <v>130</v>
      </c>
      <c r="E7822" s="13">
        <v>8.0</v>
      </c>
      <c r="F7822" s="13">
        <v>7.0</v>
      </c>
    </row>
    <row r="7823">
      <c r="A7823" s="10" t="s">
        <v>2196</v>
      </c>
      <c r="B7823" s="19">
        <v>0.05627314814814815</v>
      </c>
      <c r="C7823" s="10" t="s">
        <v>82</v>
      </c>
      <c r="D7823" s="10" t="s">
        <v>89</v>
      </c>
      <c r="E7823" s="13">
        <v>13.0</v>
      </c>
      <c r="F7823" s="13">
        <v>8.0</v>
      </c>
      <c r="J7823" s="10" t="s">
        <v>2217</v>
      </c>
    </row>
    <row r="7824">
      <c r="A7824" s="10" t="s">
        <v>2196</v>
      </c>
      <c r="B7824" s="19">
        <v>0.056331018518518516</v>
      </c>
      <c r="C7824" s="10" t="s">
        <v>82</v>
      </c>
      <c r="D7824" s="10" t="s">
        <v>89</v>
      </c>
      <c r="E7824" s="13">
        <v>16.0</v>
      </c>
      <c r="F7824" s="13">
        <v>11.0</v>
      </c>
      <c r="J7824" s="10" t="s">
        <v>2217</v>
      </c>
    </row>
    <row r="7825">
      <c r="A7825" s="10" t="s">
        <v>2196</v>
      </c>
      <c r="B7825" s="19">
        <v>0.05638888888888889</v>
      </c>
      <c r="C7825" s="10" t="s">
        <v>82</v>
      </c>
      <c r="D7825" s="10" t="s">
        <v>89</v>
      </c>
      <c r="E7825" s="13">
        <v>11.0</v>
      </c>
      <c r="F7825" s="13">
        <v>6.0</v>
      </c>
      <c r="J7825" s="10" t="s">
        <v>2217</v>
      </c>
    </row>
    <row r="7826">
      <c r="A7826" s="10" t="s">
        <v>2196</v>
      </c>
      <c r="B7826" s="19">
        <v>0.05662037037037037</v>
      </c>
      <c r="C7826" s="10" t="s">
        <v>82</v>
      </c>
      <c r="D7826" s="10" t="s">
        <v>91</v>
      </c>
      <c r="E7826" s="13">
        <v>12.0</v>
      </c>
      <c r="F7826" s="16"/>
      <c r="H7826" s="10" t="s">
        <v>2218</v>
      </c>
    </row>
    <row r="7827">
      <c r="A7827" s="10" t="s">
        <v>2196</v>
      </c>
      <c r="B7827" s="19">
        <v>0.0581712962962963</v>
      </c>
      <c r="C7827" s="10" t="s">
        <v>964</v>
      </c>
      <c r="D7827" s="10" t="s">
        <v>83</v>
      </c>
      <c r="E7827" s="13">
        <v>11.0</v>
      </c>
      <c r="F7827" s="13">
        <v>12.0</v>
      </c>
    </row>
    <row r="7828">
      <c r="A7828" s="10" t="s">
        <v>2196</v>
      </c>
      <c r="B7828" s="19">
        <v>0.05865740740740741</v>
      </c>
      <c r="C7828" s="10" t="s">
        <v>82</v>
      </c>
      <c r="D7828" s="10" t="s">
        <v>83</v>
      </c>
      <c r="E7828" s="13">
        <v>23.0</v>
      </c>
      <c r="F7828" s="13">
        <v>13.0</v>
      </c>
    </row>
    <row r="7829">
      <c r="A7829" s="10" t="s">
        <v>2196</v>
      </c>
      <c r="B7829" s="19">
        <v>0.05987268518518519</v>
      </c>
      <c r="C7829" s="10" t="s">
        <v>74</v>
      </c>
      <c r="D7829" s="10" t="s">
        <v>83</v>
      </c>
      <c r="E7829" s="13">
        <v>27.0</v>
      </c>
      <c r="F7829" s="13">
        <v>16.0</v>
      </c>
    </row>
    <row r="7830">
      <c r="A7830" s="10" t="s">
        <v>2196</v>
      </c>
      <c r="B7830" s="19">
        <v>0.05996527777777778</v>
      </c>
      <c r="C7830" s="10" t="s">
        <v>74</v>
      </c>
      <c r="D7830" s="10" t="s">
        <v>83</v>
      </c>
      <c r="E7830" s="13">
        <v>32.0</v>
      </c>
      <c r="F7830" s="13">
        <v>21.0</v>
      </c>
    </row>
    <row r="7831">
      <c r="A7831" s="10" t="s">
        <v>2196</v>
      </c>
      <c r="B7831" s="19">
        <v>0.0603587962962963</v>
      </c>
      <c r="C7831" s="10" t="s">
        <v>964</v>
      </c>
      <c r="D7831" s="10" t="s">
        <v>120</v>
      </c>
      <c r="E7831" s="13">
        <v>14.0</v>
      </c>
      <c r="F7831" s="16"/>
      <c r="H7831" s="10" t="s">
        <v>2219</v>
      </c>
      <c r="J7831" s="10" t="s">
        <v>1194</v>
      </c>
    </row>
    <row r="7832">
      <c r="A7832" s="10" t="s">
        <v>2196</v>
      </c>
      <c r="B7832" s="19">
        <v>0.061307870370370374</v>
      </c>
      <c r="C7832" s="10" t="s">
        <v>74</v>
      </c>
      <c r="D7832" s="10" t="s">
        <v>71</v>
      </c>
      <c r="E7832" s="13">
        <v>10.0</v>
      </c>
      <c r="F7832" s="13">
        <v>6.0</v>
      </c>
    </row>
    <row r="7833">
      <c r="A7833" s="10" t="s">
        <v>2196</v>
      </c>
      <c r="B7833" s="19">
        <v>0.06555555555555556</v>
      </c>
      <c r="C7833" s="10" t="s">
        <v>66</v>
      </c>
      <c r="D7833" s="10" t="s">
        <v>67</v>
      </c>
      <c r="E7833" s="13">
        <v>14.0</v>
      </c>
      <c r="F7833" s="13">
        <v>14.0</v>
      </c>
    </row>
    <row r="7834">
      <c r="A7834" s="10" t="s">
        <v>2196</v>
      </c>
      <c r="B7834" s="19">
        <v>0.06625</v>
      </c>
      <c r="C7834" s="10" t="s">
        <v>69</v>
      </c>
      <c r="D7834" s="10" t="s">
        <v>81</v>
      </c>
      <c r="E7834" s="13">
        <v>16.0</v>
      </c>
      <c r="F7834" s="13">
        <v>14.0</v>
      </c>
    </row>
    <row r="7835">
      <c r="A7835" s="10" t="s">
        <v>2196</v>
      </c>
      <c r="B7835" s="19">
        <v>0.0662962962962963</v>
      </c>
      <c r="C7835" s="10" t="s">
        <v>84</v>
      </c>
      <c r="D7835" s="10" t="s">
        <v>81</v>
      </c>
      <c r="E7835" s="13">
        <v>14.0</v>
      </c>
      <c r="F7835" s="13">
        <v>8.0</v>
      </c>
    </row>
    <row r="7836">
      <c r="A7836" s="10" t="s">
        <v>2196</v>
      </c>
      <c r="B7836" s="19">
        <v>0.06813657407407407</v>
      </c>
      <c r="C7836" s="10" t="s">
        <v>74</v>
      </c>
      <c r="D7836" s="10" t="s">
        <v>100</v>
      </c>
      <c r="E7836" s="13">
        <v>21.0</v>
      </c>
      <c r="F7836" s="13">
        <v>12.0</v>
      </c>
    </row>
    <row r="7837">
      <c r="A7837" s="10" t="s">
        <v>2196</v>
      </c>
      <c r="B7837" s="19">
        <v>0.06931712962962963</v>
      </c>
      <c r="C7837" s="10" t="s">
        <v>66</v>
      </c>
      <c r="D7837" s="10" t="s">
        <v>125</v>
      </c>
      <c r="E7837" s="13">
        <v>16.0</v>
      </c>
      <c r="F7837" s="13">
        <v>16.0</v>
      </c>
    </row>
    <row r="7838">
      <c r="A7838" s="10" t="s">
        <v>2196</v>
      </c>
      <c r="B7838" s="19">
        <v>0.0693287037037037</v>
      </c>
      <c r="C7838" s="10" t="s">
        <v>70</v>
      </c>
      <c r="D7838" s="10" t="s">
        <v>125</v>
      </c>
      <c r="E7838" s="13">
        <v>15.0</v>
      </c>
      <c r="F7838" s="13">
        <v>10.0</v>
      </c>
    </row>
    <row r="7839">
      <c r="A7839" s="10" t="s">
        <v>2196</v>
      </c>
      <c r="B7839" s="19">
        <v>0.06935185185185185</v>
      </c>
      <c r="C7839" s="10" t="s">
        <v>82</v>
      </c>
      <c r="D7839" s="10" t="s">
        <v>125</v>
      </c>
      <c r="E7839" s="13">
        <v>9.0</v>
      </c>
      <c r="F7839" s="13">
        <v>7.0</v>
      </c>
    </row>
    <row r="7840">
      <c r="A7840" s="10" t="s">
        <v>2196</v>
      </c>
      <c r="B7840" s="19">
        <v>0.06936342592592593</v>
      </c>
      <c r="C7840" s="10" t="s">
        <v>74</v>
      </c>
      <c r="D7840" s="10" t="s">
        <v>125</v>
      </c>
      <c r="E7840" s="13">
        <v>25.0</v>
      </c>
      <c r="F7840" s="13">
        <v>12.0</v>
      </c>
    </row>
    <row r="7841">
      <c r="A7841" s="10" t="s">
        <v>2196</v>
      </c>
      <c r="B7841" s="19">
        <v>0.069375</v>
      </c>
      <c r="C7841" s="10" t="s">
        <v>69</v>
      </c>
      <c r="D7841" s="10" t="s">
        <v>125</v>
      </c>
      <c r="E7841" s="13">
        <v>15.0</v>
      </c>
      <c r="F7841" s="13">
        <v>11.0</v>
      </c>
    </row>
    <row r="7842">
      <c r="A7842" s="10" t="s">
        <v>2196</v>
      </c>
      <c r="B7842" s="19">
        <v>0.06938657407407407</v>
      </c>
      <c r="C7842" s="10" t="s">
        <v>964</v>
      </c>
      <c r="D7842" s="10" t="s">
        <v>125</v>
      </c>
      <c r="E7842" s="13">
        <v>12.0</v>
      </c>
      <c r="F7842" s="13">
        <v>12.0</v>
      </c>
    </row>
    <row r="7843">
      <c r="A7843" s="10" t="s">
        <v>2196</v>
      </c>
      <c r="B7843" s="19">
        <v>0.06939814814814815</v>
      </c>
      <c r="C7843" s="10" t="s">
        <v>84</v>
      </c>
      <c r="D7843" s="10" t="s">
        <v>125</v>
      </c>
      <c r="E7843" s="13">
        <v>10.0</v>
      </c>
      <c r="F7843" s="13">
        <v>8.0</v>
      </c>
    </row>
    <row r="7844">
      <c r="A7844" s="10" t="s">
        <v>2196</v>
      </c>
      <c r="B7844" s="19">
        <v>0.06998842592592593</v>
      </c>
      <c r="C7844" s="10" t="s">
        <v>66</v>
      </c>
      <c r="D7844" s="10" t="s">
        <v>67</v>
      </c>
      <c r="E7844" s="13">
        <v>20.0</v>
      </c>
      <c r="F7844" s="13">
        <v>18.0</v>
      </c>
    </row>
    <row r="7845">
      <c r="A7845" s="10" t="s">
        <v>2196</v>
      </c>
      <c r="B7845" s="19">
        <v>0.07263888888888889</v>
      </c>
      <c r="C7845" s="10" t="s">
        <v>70</v>
      </c>
      <c r="D7845" s="10" t="s">
        <v>87</v>
      </c>
      <c r="E7845" s="13">
        <v>20.0</v>
      </c>
      <c r="F7845" s="13">
        <v>15.0</v>
      </c>
    </row>
    <row r="7846">
      <c r="A7846" s="10" t="s">
        <v>2196</v>
      </c>
      <c r="B7846" s="19">
        <v>0.07263888888888889</v>
      </c>
      <c r="C7846" s="10" t="s">
        <v>84</v>
      </c>
      <c r="D7846" s="10" t="s">
        <v>87</v>
      </c>
      <c r="E7846" s="13">
        <v>20.0</v>
      </c>
      <c r="F7846" s="13">
        <v>18.0</v>
      </c>
    </row>
    <row r="7847">
      <c r="A7847" s="10" t="s">
        <v>2196</v>
      </c>
      <c r="B7847" s="19">
        <v>0.07283564814814815</v>
      </c>
      <c r="C7847" s="10" t="s">
        <v>82</v>
      </c>
      <c r="D7847" s="10" t="s">
        <v>87</v>
      </c>
      <c r="E7847" s="13">
        <v>15.0</v>
      </c>
      <c r="F7847" s="13">
        <v>14.0</v>
      </c>
    </row>
    <row r="7848">
      <c r="A7848" s="10" t="s">
        <v>2196</v>
      </c>
      <c r="B7848" s="19">
        <v>0.07293981481481482</v>
      </c>
      <c r="C7848" s="10" t="s">
        <v>964</v>
      </c>
      <c r="D7848" s="10" t="s">
        <v>87</v>
      </c>
      <c r="E7848" s="13">
        <v>8.0</v>
      </c>
      <c r="F7848" s="13">
        <v>8.0</v>
      </c>
    </row>
    <row r="7849">
      <c r="A7849" s="10" t="s">
        <v>2196</v>
      </c>
      <c r="B7849" s="19">
        <v>0.07293981481481482</v>
      </c>
      <c r="C7849" s="10" t="s">
        <v>74</v>
      </c>
      <c r="D7849" s="10" t="s">
        <v>87</v>
      </c>
      <c r="E7849" s="13">
        <v>8.0</v>
      </c>
      <c r="F7849" s="13">
        <v>3.0</v>
      </c>
    </row>
    <row r="7850">
      <c r="A7850" s="10" t="s">
        <v>2196</v>
      </c>
      <c r="B7850" s="19">
        <v>0.07293981481481482</v>
      </c>
      <c r="C7850" s="10" t="s">
        <v>66</v>
      </c>
      <c r="D7850" s="10" t="s">
        <v>87</v>
      </c>
      <c r="E7850" s="13">
        <v>7.0</v>
      </c>
      <c r="F7850" s="13">
        <v>7.0</v>
      </c>
    </row>
    <row r="7851">
      <c r="A7851" s="10" t="s">
        <v>2196</v>
      </c>
      <c r="B7851" s="19">
        <v>0.07293981481481482</v>
      </c>
      <c r="C7851" s="10" t="s">
        <v>69</v>
      </c>
      <c r="D7851" s="10" t="s">
        <v>87</v>
      </c>
      <c r="E7851" s="13">
        <v>6.0</v>
      </c>
      <c r="F7851" s="13">
        <v>2.0</v>
      </c>
    </row>
    <row r="7852">
      <c r="A7852" s="10" t="s">
        <v>2196</v>
      </c>
      <c r="B7852" s="19">
        <v>0.07520833333333334</v>
      </c>
      <c r="C7852" s="10" t="s">
        <v>69</v>
      </c>
      <c r="D7852" s="10" t="s">
        <v>93</v>
      </c>
      <c r="E7852" s="13" t="s">
        <v>88</v>
      </c>
      <c r="F7852" s="13">
        <v>1.0</v>
      </c>
      <c r="J7852" s="10" t="s">
        <v>382</v>
      </c>
    </row>
    <row r="7853">
      <c r="A7853" s="10" t="s">
        <v>2196</v>
      </c>
      <c r="B7853" s="19">
        <v>0.07520833333333334</v>
      </c>
      <c r="C7853" s="10" t="s">
        <v>69</v>
      </c>
      <c r="D7853" s="10" t="s">
        <v>93</v>
      </c>
      <c r="E7853" s="13" t="s">
        <v>75</v>
      </c>
      <c r="F7853" s="13" t="s">
        <v>75</v>
      </c>
      <c r="J7853" s="10" t="s">
        <v>160</v>
      </c>
    </row>
    <row r="7854">
      <c r="A7854" s="10" t="s">
        <v>2196</v>
      </c>
      <c r="B7854" s="19">
        <v>0.07543981481481482</v>
      </c>
      <c r="C7854" s="10" t="s">
        <v>964</v>
      </c>
      <c r="D7854" s="10" t="s">
        <v>91</v>
      </c>
      <c r="E7854" s="13">
        <v>15.0</v>
      </c>
      <c r="F7854" s="16"/>
      <c r="H7854" s="10" t="s">
        <v>2220</v>
      </c>
    </row>
    <row r="7855">
      <c r="A7855" s="10" t="s">
        <v>2196</v>
      </c>
      <c r="B7855" s="19">
        <v>0.07695601851851852</v>
      </c>
      <c r="C7855" s="10" t="s">
        <v>66</v>
      </c>
      <c r="D7855" s="10" t="s">
        <v>100</v>
      </c>
      <c r="E7855" s="13">
        <v>7.0</v>
      </c>
      <c r="F7855" s="13">
        <v>6.0</v>
      </c>
    </row>
    <row r="7856">
      <c r="A7856" s="10" t="s">
        <v>2196</v>
      </c>
      <c r="B7856" s="19">
        <v>0.07707175925925926</v>
      </c>
      <c r="C7856" s="10" t="s">
        <v>70</v>
      </c>
      <c r="D7856" s="10" t="s">
        <v>100</v>
      </c>
      <c r="E7856" s="13">
        <v>12.0</v>
      </c>
      <c r="F7856" s="13">
        <v>3.0</v>
      </c>
    </row>
    <row r="7857">
      <c r="A7857" s="10" t="s">
        <v>2196</v>
      </c>
      <c r="B7857" s="19">
        <v>0.07711805555555555</v>
      </c>
      <c r="C7857" s="10" t="s">
        <v>82</v>
      </c>
      <c r="D7857" s="10" t="s">
        <v>100</v>
      </c>
      <c r="E7857" s="13">
        <v>16.0</v>
      </c>
      <c r="F7857" s="13">
        <v>14.0</v>
      </c>
    </row>
    <row r="7858">
      <c r="A7858" s="10" t="s">
        <v>2196</v>
      </c>
      <c r="B7858" s="19">
        <v>0.07715277777777778</v>
      </c>
      <c r="C7858" s="10" t="s">
        <v>74</v>
      </c>
      <c r="D7858" s="10" t="s">
        <v>100</v>
      </c>
      <c r="E7858" s="13">
        <v>21.0</v>
      </c>
      <c r="F7858" s="13">
        <v>12.0</v>
      </c>
    </row>
    <row r="7859">
      <c r="A7859" s="10" t="s">
        <v>2196</v>
      </c>
      <c r="B7859" s="19">
        <v>0.07721064814814815</v>
      </c>
      <c r="C7859" s="10" t="s">
        <v>69</v>
      </c>
      <c r="D7859" s="10" t="s">
        <v>100</v>
      </c>
      <c r="E7859" s="13">
        <v>11.0</v>
      </c>
      <c r="F7859" s="13">
        <v>7.0</v>
      </c>
    </row>
    <row r="7860">
      <c r="A7860" s="10" t="s">
        <v>2196</v>
      </c>
      <c r="B7860" s="19">
        <v>0.07724537037037037</v>
      </c>
      <c r="C7860" s="10" t="s">
        <v>964</v>
      </c>
      <c r="D7860" s="10" t="s">
        <v>100</v>
      </c>
      <c r="E7860" s="13">
        <v>15.0</v>
      </c>
      <c r="F7860" s="13">
        <v>15.0</v>
      </c>
    </row>
    <row r="7861">
      <c r="A7861" s="10" t="s">
        <v>2196</v>
      </c>
      <c r="B7861" s="19">
        <v>0.07736111111111112</v>
      </c>
      <c r="C7861" s="10" t="s">
        <v>84</v>
      </c>
      <c r="D7861" s="10" t="s">
        <v>100</v>
      </c>
      <c r="E7861" s="13">
        <v>14.0</v>
      </c>
      <c r="F7861" s="13">
        <v>12.0</v>
      </c>
    </row>
    <row r="7862">
      <c r="A7862" s="10" t="s">
        <v>2196</v>
      </c>
      <c r="B7862" s="19">
        <v>0.07881944444444444</v>
      </c>
      <c r="C7862" s="10" t="s">
        <v>70</v>
      </c>
      <c r="D7862" s="10" t="s">
        <v>67</v>
      </c>
      <c r="E7862" s="13" t="s">
        <v>75</v>
      </c>
      <c r="F7862" s="13" t="s">
        <v>75</v>
      </c>
      <c r="J7862" s="10" t="s">
        <v>160</v>
      </c>
    </row>
    <row r="7863">
      <c r="A7863" s="10" t="s">
        <v>2196</v>
      </c>
      <c r="B7863" s="19">
        <v>0.07881944444444444</v>
      </c>
      <c r="C7863" s="10" t="s">
        <v>70</v>
      </c>
      <c r="D7863" s="10" t="s">
        <v>67</v>
      </c>
      <c r="E7863" s="13">
        <v>16.0</v>
      </c>
      <c r="F7863" s="13">
        <v>13.0</v>
      </c>
    </row>
    <row r="7864">
      <c r="A7864" s="10" t="s">
        <v>2196</v>
      </c>
      <c r="B7864" s="19">
        <v>0.08071759259259259</v>
      </c>
      <c r="C7864" s="10" t="s">
        <v>74</v>
      </c>
      <c r="D7864" s="10" t="s">
        <v>93</v>
      </c>
      <c r="E7864" s="13">
        <v>13.0</v>
      </c>
      <c r="F7864" s="13">
        <v>3.0</v>
      </c>
      <c r="J7864" s="10" t="s">
        <v>1010</v>
      </c>
    </row>
    <row r="7865">
      <c r="A7865" s="10" t="s">
        <v>2196</v>
      </c>
      <c r="B7865" s="19">
        <v>0.0815162037037037</v>
      </c>
      <c r="C7865" s="10" t="s">
        <v>66</v>
      </c>
      <c r="D7865" s="10" t="s">
        <v>100</v>
      </c>
      <c r="E7865" s="13" t="s">
        <v>88</v>
      </c>
      <c r="F7865" s="13">
        <v>1.0</v>
      </c>
    </row>
    <row r="7866">
      <c r="A7866" s="10" t="s">
        <v>2196</v>
      </c>
      <c r="B7866" s="19">
        <v>0.08155092592592593</v>
      </c>
      <c r="C7866" s="10" t="s">
        <v>70</v>
      </c>
      <c r="D7866" s="10" t="s">
        <v>100</v>
      </c>
      <c r="E7866" s="13" t="s">
        <v>75</v>
      </c>
      <c r="F7866" s="13" t="s">
        <v>75</v>
      </c>
      <c r="J7866" s="10" t="s">
        <v>160</v>
      </c>
    </row>
    <row r="7867">
      <c r="A7867" s="10" t="s">
        <v>2196</v>
      </c>
      <c r="B7867" s="19">
        <v>0.08155092592592593</v>
      </c>
      <c r="C7867" s="10" t="s">
        <v>70</v>
      </c>
      <c r="D7867" s="10" t="s">
        <v>100</v>
      </c>
      <c r="E7867" s="13">
        <v>12.0</v>
      </c>
      <c r="F7867" s="13">
        <v>3.0</v>
      </c>
    </row>
    <row r="7868">
      <c r="A7868" s="10" t="s">
        <v>2196</v>
      </c>
      <c r="B7868" s="19">
        <v>0.08160879629629629</v>
      </c>
      <c r="C7868" s="10" t="s">
        <v>82</v>
      </c>
      <c r="D7868" s="10" t="s">
        <v>100</v>
      </c>
      <c r="E7868" s="13">
        <v>21.0</v>
      </c>
      <c r="F7868" s="13">
        <v>19.0</v>
      </c>
    </row>
    <row r="7869">
      <c r="A7869" s="10" t="s">
        <v>2196</v>
      </c>
      <c r="B7869" s="19">
        <v>0.08164351851851852</v>
      </c>
      <c r="C7869" s="10" t="s">
        <v>74</v>
      </c>
      <c r="D7869" s="10" t="s">
        <v>100</v>
      </c>
      <c r="E7869" s="13">
        <v>16.0</v>
      </c>
      <c r="F7869" s="13">
        <v>7.0</v>
      </c>
    </row>
    <row r="7870">
      <c r="A7870" s="10" t="s">
        <v>2196</v>
      </c>
      <c r="B7870" s="19">
        <v>0.08167824074074075</v>
      </c>
      <c r="C7870" s="10" t="s">
        <v>69</v>
      </c>
      <c r="D7870" s="10" t="s">
        <v>100</v>
      </c>
      <c r="E7870" s="13">
        <v>20.0</v>
      </c>
      <c r="F7870" s="13">
        <v>16.0</v>
      </c>
    </row>
    <row r="7871">
      <c r="A7871" s="10" t="s">
        <v>2196</v>
      </c>
      <c r="B7871" s="19">
        <v>0.08170138888888889</v>
      </c>
      <c r="C7871" s="10" t="s">
        <v>964</v>
      </c>
      <c r="D7871" s="10" t="s">
        <v>100</v>
      </c>
      <c r="E7871" s="13">
        <v>10.0</v>
      </c>
      <c r="F7871" s="13">
        <v>10.0</v>
      </c>
    </row>
    <row r="7872">
      <c r="A7872" s="10" t="s">
        <v>2196</v>
      </c>
      <c r="B7872" s="19">
        <v>0.08172453703703704</v>
      </c>
      <c r="C7872" s="10" t="s">
        <v>84</v>
      </c>
      <c r="D7872" s="10" t="s">
        <v>100</v>
      </c>
      <c r="E7872" s="13">
        <v>15.0</v>
      </c>
      <c r="F7872" s="13">
        <v>13.0</v>
      </c>
    </row>
    <row r="7873">
      <c r="A7873" s="10" t="s">
        <v>2196</v>
      </c>
      <c r="B7873" s="19">
        <v>0.08204861111111111</v>
      </c>
      <c r="C7873" s="10" t="s">
        <v>74</v>
      </c>
      <c r="D7873" s="10" t="s">
        <v>93</v>
      </c>
      <c r="E7873" s="13" t="s">
        <v>75</v>
      </c>
      <c r="F7873" s="13" t="s">
        <v>75</v>
      </c>
      <c r="J7873" s="10" t="s">
        <v>160</v>
      </c>
    </row>
    <row r="7874">
      <c r="A7874" s="10" t="s">
        <v>2196</v>
      </c>
      <c r="B7874" s="19">
        <v>0.08204861111111111</v>
      </c>
      <c r="C7874" s="10" t="s">
        <v>74</v>
      </c>
      <c r="D7874" s="10" t="s">
        <v>93</v>
      </c>
      <c r="E7874" s="13">
        <v>25.0</v>
      </c>
      <c r="F7874" s="13">
        <v>15.0</v>
      </c>
      <c r="J7874" s="10" t="s">
        <v>1010</v>
      </c>
    </row>
    <row r="7875">
      <c r="A7875" s="10" t="s">
        <v>2196</v>
      </c>
      <c r="B7875" s="19">
        <v>0.08208333333333333</v>
      </c>
      <c r="C7875" s="10" t="s">
        <v>69</v>
      </c>
      <c r="D7875" s="10" t="s">
        <v>93</v>
      </c>
      <c r="E7875" s="13" t="s">
        <v>75</v>
      </c>
      <c r="F7875" s="13" t="s">
        <v>75</v>
      </c>
      <c r="J7875" s="10" t="s">
        <v>160</v>
      </c>
    </row>
    <row r="7876">
      <c r="A7876" s="10" t="s">
        <v>2196</v>
      </c>
      <c r="B7876" s="19">
        <v>0.08208333333333333</v>
      </c>
      <c r="C7876" s="10" t="s">
        <v>69</v>
      </c>
      <c r="D7876" s="10" t="s">
        <v>93</v>
      </c>
      <c r="E7876" s="13">
        <v>13.0</v>
      </c>
      <c r="F7876" s="13">
        <v>4.0</v>
      </c>
      <c r="J7876" s="10" t="s">
        <v>382</v>
      </c>
    </row>
    <row r="7877">
      <c r="A7877" s="10" t="s">
        <v>2196</v>
      </c>
      <c r="B7877" s="19">
        <v>0.08215277777777778</v>
      </c>
      <c r="C7877" s="10" t="s">
        <v>74</v>
      </c>
      <c r="D7877" s="10" t="s">
        <v>91</v>
      </c>
      <c r="E7877" s="13">
        <v>11.0</v>
      </c>
      <c r="F7877" s="16"/>
      <c r="H7877" s="10" t="s">
        <v>2221</v>
      </c>
    </row>
    <row r="7878">
      <c r="A7878" s="10" t="s">
        <v>2196</v>
      </c>
      <c r="B7878" s="19">
        <v>0.08393518518518518</v>
      </c>
      <c r="C7878" s="10" t="s">
        <v>66</v>
      </c>
      <c r="D7878" s="10" t="s">
        <v>89</v>
      </c>
      <c r="E7878" s="13" t="s">
        <v>68</v>
      </c>
      <c r="F7878" s="13">
        <v>20.0</v>
      </c>
      <c r="J7878" s="10" t="s">
        <v>160</v>
      </c>
    </row>
    <row r="7879">
      <c r="A7879" s="10" t="s">
        <v>2196</v>
      </c>
      <c r="B7879" s="19">
        <v>0.08393518518518518</v>
      </c>
      <c r="C7879" s="10" t="s">
        <v>66</v>
      </c>
      <c r="D7879" s="10" t="s">
        <v>89</v>
      </c>
      <c r="E7879" s="13">
        <v>21.0</v>
      </c>
      <c r="F7879" s="13">
        <v>12.0</v>
      </c>
    </row>
    <row r="7880">
      <c r="A7880" s="10" t="s">
        <v>2196</v>
      </c>
      <c r="B7880" s="19">
        <v>0.0840162037037037</v>
      </c>
      <c r="C7880" s="10" t="s">
        <v>66</v>
      </c>
      <c r="D7880" s="10" t="s">
        <v>89</v>
      </c>
      <c r="E7880" s="13" t="s">
        <v>75</v>
      </c>
      <c r="F7880" s="13" t="s">
        <v>75</v>
      </c>
      <c r="J7880" s="10" t="s">
        <v>160</v>
      </c>
    </row>
    <row r="7881">
      <c r="A7881" s="10" t="s">
        <v>2196</v>
      </c>
      <c r="B7881" s="19">
        <v>0.0840162037037037</v>
      </c>
      <c r="C7881" s="10" t="s">
        <v>66</v>
      </c>
      <c r="D7881" s="10" t="s">
        <v>89</v>
      </c>
      <c r="E7881" s="13">
        <v>11.0</v>
      </c>
      <c r="F7881" s="13">
        <v>2.0</v>
      </c>
    </row>
    <row r="7882">
      <c r="A7882" s="10" t="s">
        <v>2196</v>
      </c>
      <c r="B7882" s="19">
        <v>0.08414351851851852</v>
      </c>
      <c r="C7882" s="10" t="s">
        <v>66</v>
      </c>
      <c r="D7882" s="10" t="s">
        <v>91</v>
      </c>
      <c r="E7882" s="13">
        <v>7.0</v>
      </c>
      <c r="F7882" s="16"/>
      <c r="H7882" s="10" t="s">
        <v>2222</v>
      </c>
    </row>
    <row r="7883">
      <c r="A7883" s="10" t="s">
        <v>2196</v>
      </c>
      <c r="B7883" s="19">
        <v>0.08575231481481481</v>
      </c>
      <c r="C7883" s="10" t="s">
        <v>70</v>
      </c>
      <c r="D7883" s="10" t="s">
        <v>100</v>
      </c>
      <c r="E7883" s="13" t="s">
        <v>75</v>
      </c>
      <c r="F7883" s="13" t="s">
        <v>75</v>
      </c>
      <c r="J7883" s="10" t="s">
        <v>160</v>
      </c>
    </row>
    <row r="7884">
      <c r="A7884" s="10" t="s">
        <v>2196</v>
      </c>
      <c r="B7884" s="19">
        <v>0.08575231481481481</v>
      </c>
      <c r="C7884" s="10" t="s">
        <v>70</v>
      </c>
      <c r="D7884" s="10" t="s">
        <v>100</v>
      </c>
      <c r="E7884" s="13" t="s">
        <v>88</v>
      </c>
      <c r="F7884" s="13">
        <v>1.0</v>
      </c>
      <c r="J7884" s="10" t="s">
        <v>2223</v>
      </c>
    </row>
    <row r="7885">
      <c r="A7885" s="10" t="s">
        <v>2196</v>
      </c>
      <c r="B7885" s="19">
        <v>0.08582175925925926</v>
      </c>
      <c r="C7885" s="10" t="s">
        <v>66</v>
      </c>
      <c r="D7885" s="10" t="s">
        <v>100</v>
      </c>
      <c r="E7885" s="13">
        <v>4.0</v>
      </c>
      <c r="F7885" s="13">
        <v>3.0</v>
      </c>
      <c r="J7885" s="10" t="s">
        <v>2223</v>
      </c>
    </row>
    <row r="7886">
      <c r="A7886" s="10" t="s">
        <v>2196</v>
      </c>
      <c r="B7886" s="19">
        <v>0.08604166666666667</v>
      </c>
      <c r="C7886" s="10" t="s">
        <v>82</v>
      </c>
      <c r="D7886" s="10" t="s">
        <v>100</v>
      </c>
      <c r="E7886" s="13">
        <v>19.0</v>
      </c>
      <c r="F7886" s="13">
        <v>17.0</v>
      </c>
      <c r="J7886" s="10" t="s">
        <v>2223</v>
      </c>
    </row>
    <row r="7887">
      <c r="A7887" s="10" t="s">
        <v>2196</v>
      </c>
      <c r="B7887" s="19">
        <v>0.08605324074074074</v>
      </c>
      <c r="C7887" s="10" t="s">
        <v>74</v>
      </c>
      <c r="D7887" s="10" t="s">
        <v>100</v>
      </c>
      <c r="E7887" s="13">
        <v>17.0</v>
      </c>
      <c r="F7887" s="13">
        <v>8.0</v>
      </c>
      <c r="J7887" s="10" t="s">
        <v>2223</v>
      </c>
    </row>
    <row r="7888">
      <c r="A7888" s="10" t="s">
        <v>2196</v>
      </c>
      <c r="B7888" s="19">
        <v>0.08607638888888888</v>
      </c>
      <c r="C7888" s="10" t="s">
        <v>69</v>
      </c>
      <c r="D7888" s="10" t="s">
        <v>100</v>
      </c>
      <c r="E7888" s="13">
        <v>21.0</v>
      </c>
      <c r="F7888" s="13">
        <v>17.0</v>
      </c>
      <c r="J7888" s="10" t="s">
        <v>2223</v>
      </c>
    </row>
    <row r="7889">
      <c r="A7889" s="10" t="s">
        <v>2196</v>
      </c>
      <c r="B7889" s="19">
        <v>0.08609953703703704</v>
      </c>
      <c r="C7889" s="10" t="s">
        <v>964</v>
      </c>
      <c r="D7889" s="10" t="s">
        <v>100</v>
      </c>
      <c r="E7889" s="13">
        <v>3.0</v>
      </c>
      <c r="F7889" s="13">
        <v>3.0</v>
      </c>
      <c r="H7889" s="10" t="s">
        <v>2224</v>
      </c>
      <c r="J7889" s="10" t="s">
        <v>2223</v>
      </c>
    </row>
    <row r="7890">
      <c r="A7890" s="10" t="s">
        <v>2196</v>
      </c>
      <c r="B7890" s="19">
        <v>0.08614583333333334</v>
      </c>
      <c r="C7890" s="10" t="s">
        <v>84</v>
      </c>
      <c r="D7890" s="10" t="s">
        <v>100</v>
      </c>
      <c r="E7890" s="13">
        <v>12.0</v>
      </c>
      <c r="F7890" s="13">
        <v>10.0</v>
      </c>
      <c r="H7890" s="10" t="s">
        <v>2225</v>
      </c>
      <c r="J7890" s="10" t="s">
        <v>2223</v>
      </c>
    </row>
    <row r="7891">
      <c r="A7891" s="10" t="s">
        <v>2196</v>
      </c>
      <c r="B7891" s="19">
        <v>0.08668981481481482</v>
      </c>
      <c r="C7891" s="10" t="s">
        <v>70</v>
      </c>
      <c r="D7891" s="10" t="s">
        <v>83</v>
      </c>
      <c r="E7891" s="13">
        <v>25.0</v>
      </c>
      <c r="F7891" s="13">
        <v>19.0</v>
      </c>
    </row>
    <row r="7892">
      <c r="A7892" s="10" t="s">
        <v>2196</v>
      </c>
      <c r="B7892" s="19">
        <v>0.08728009259259259</v>
      </c>
      <c r="C7892" s="10" t="s">
        <v>70</v>
      </c>
      <c r="D7892" s="10" t="s">
        <v>209</v>
      </c>
      <c r="E7892" s="13">
        <v>17.0</v>
      </c>
      <c r="F7892" s="13">
        <v>17.0</v>
      </c>
    </row>
    <row r="7893">
      <c r="A7893" s="10" t="s">
        <v>2196</v>
      </c>
      <c r="B7893" s="19">
        <v>0.08853009259259259</v>
      </c>
      <c r="C7893" s="10" t="s">
        <v>74</v>
      </c>
      <c r="D7893" s="10" t="s">
        <v>67</v>
      </c>
      <c r="E7893" s="13" t="s">
        <v>75</v>
      </c>
      <c r="F7893" s="13" t="s">
        <v>75</v>
      </c>
      <c r="J7893" s="10" t="s">
        <v>160</v>
      </c>
    </row>
    <row r="7894">
      <c r="A7894" s="10" t="s">
        <v>2196</v>
      </c>
      <c r="B7894" s="19">
        <v>0.08853009259259259</v>
      </c>
      <c r="C7894" s="10" t="s">
        <v>74</v>
      </c>
      <c r="D7894" s="10" t="s">
        <v>67</v>
      </c>
      <c r="E7894" s="13">
        <v>9.0</v>
      </c>
      <c r="F7894" s="13">
        <v>9.0</v>
      </c>
      <c r="J7894" s="10" t="s">
        <v>161</v>
      </c>
    </row>
    <row r="7895">
      <c r="A7895" s="10" t="s">
        <v>2196</v>
      </c>
      <c r="B7895" s="19">
        <v>0.08905092592592592</v>
      </c>
      <c r="C7895" s="10" t="s">
        <v>82</v>
      </c>
      <c r="D7895" s="10" t="s">
        <v>89</v>
      </c>
      <c r="E7895" s="13" t="s">
        <v>75</v>
      </c>
      <c r="F7895" s="13" t="s">
        <v>75</v>
      </c>
      <c r="J7895" s="10" t="s">
        <v>160</v>
      </c>
    </row>
    <row r="7896">
      <c r="A7896" s="10" t="s">
        <v>2196</v>
      </c>
      <c r="B7896" s="19">
        <v>0.08905092592592592</v>
      </c>
      <c r="C7896" s="10" t="s">
        <v>82</v>
      </c>
      <c r="D7896" s="10" t="s">
        <v>89</v>
      </c>
      <c r="E7896" s="13">
        <v>12.0</v>
      </c>
      <c r="F7896" s="13">
        <v>3.0</v>
      </c>
      <c r="J7896" s="10" t="s">
        <v>529</v>
      </c>
    </row>
    <row r="7897">
      <c r="A7897" s="10" t="s">
        <v>2196</v>
      </c>
      <c r="B7897" s="19">
        <v>0.09085648148148148</v>
      </c>
      <c r="C7897" s="10" t="s">
        <v>66</v>
      </c>
      <c r="D7897" s="10" t="s">
        <v>78</v>
      </c>
      <c r="E7897" s="13">
        <v>17.0</v>
      </c>
      <c r="F7897" s="13">
        <v>17.0</v>
      </c>
    </row>
    <row r="7898">
      <c r="A7898" s="10" t="s">
        <v>2196</v>
      </c>
      <c r="B7898" s="19">
        <v>0.09171296296296297</v>
      </c>
      <c r="C7898" s="10" t="s">
        <v>66</v>
      </c>
      <c r="D7898" s="10" t="s">
        <v>89</v>
      </c>
      <c r="E7898" s="13" t="s">
        <v>75</v>
      </c>
      <c r="F7898" s="13" t="s">
        <v>75</v>
      </c>
      <c r="J7898" s="10" t="s">
        <v>160</v>
      </c>
    </row>
    <row r="7899">
      <c r="A7899" s="10" t="s">
        <v>2196</v>
      </c>
      <c r="B7899" s="19">
        <v>0.09171296296296297</v>
      </c>
      <c r="C7899" s="10" t="s">
        <v>66</v>
      </c>
      <c r="D7899" s="10" t="s">
        <v>89</v>
      </c>
      <c r="E7899" s="13">
        <v>14.0</v>
      </c>
      <c r="F7899" s="13">
        <v>5.0</v>
      </c>
      <c r="J7899" s="10" t="s">
        <v>252</v>
      </c>
    </row>
    <row r="7900">
      <c r="A7900" s="10" t="s">
        <v>2196</v>
      </c>
      <c r="B7900" s="19">
        <v>0.09174768518518518</v>
      </c>
      <c r="C7900" s="10" t="s">
        <v>66</v>
      </c>
      <c r="D7900" s="10" t="s">
        <v>89</v>
      </c>
      <c r="E7900" s="13" t="s">
        <v>75</v>
      </c>
      <c r="F7900" s="13" t="s">
        <v>75</v>
      </c>
      <c r="J7900" s="10" t="s">
        <v>160</v>
      </c>
    </row>
    <row r="7901">
      <c r="A7901" s="10" t="s">
        <v>2196</v>
      </c>
      <c r="B7901" s="19">
        <v>0.09174768518518518</v>
      </c>
      <c r="C7901" s="10" t="s">
        <v>66</v>
      </c>
      <c r="D7901" s="10" t="s">
        <v>89</v>
      </c>
      <c r="E7901" s="13">
        <v>25.0</v>
      </c>
      <c r="F7901" s="13">
        <v>16.0</v>
      </c>
      <c r="J7901" s="10" t="s">
        <v>252</v>
      </c>
    </row>
    <row r="7902">
      <c r="A7902" s="10" t="s">
        <v>2196</v>
      </c>
      <c r="B7902" s="19">
        <v>0.09186342592592593</v>
      </c>
      <c r="C7902" s="10" t="s">
        <v>66</v>
      </c>
      <c r="D7902" s="10" t="s">
        <v>91</v>
      </c>
      <c r="E7902" s="13">
        <v>13.0</v>
      </c>
      <c r="F7902" s="16"/>
      <c r="H7902" s="10" t="s">
        <v>2226</v>
      </c>
    </row>
    <row r="7903">
      <c r="A7903" s="10" t="s">
        <v>2196</v>
      </c>
      <c r="B7903" s="19">
        <v>0.09188657407407408</v>
      </c>
      <c r="C7903" s="10" t="s">
        <v>66</v>
      </c>
      <c r="D7903" s="10" t="s">
        <v>91</v>
      </c>
      <c r="E7903" s="13">
        <v>7.0</v>
      </c>
      <c r="F7903" s="16"/>
      <c r="H7903" s="10" t="s">
        <v>2227</v>
      </c>
    </row>
    <row r="7904">
      <c r="A7904" s="10" t="s">
        <v>2196</v>
      </c>
      <c r="B7904" s="19">
        <v>0.0934837962962963</v>
      </c>
      <c r="C7904" s="10" t="s">
        <v>70</v>
      </c>
      <c r="D7904" s="10" t="s">
        <v>83</v>
      </c>
      <c r="E7904" s="13">
        <v>20.0</v>
      </c>
      <c r="F7904" s="13">
        <v>14.0</v>
      </c>
    </row>
    <row r="7905">
      <c r="A7905" s="10" t="s">
        <v>2196</v>
      </c>
      <c r="B7905" s="19">
        <v>0.09556712962962963</v>
      </c>
      <c r="C7905" s="10" t="s">
        <v>82</v>
      </c>
      <c r="D7905" s="10" t="s">
        <v>81</v>
      </c>
      <c r="E7905" s="13" t="s">
        <v>75</v>
      </c>
      <c r="F7905" s="13" t="s">
        <v>75</v>
      </c>
      <c r="J7905" s="10" t="s">
        <v>85</v>
      </c>
    </row>
    <row r="7906">
      <c r="A7906" s="10" t="s">
        <v>2196</v>
      </c>
      <c r="B7906" s="19">
        <v>0.09556712962962963</v>
      </c>
      <c r="C7906" s="10" t="s">
        <v>82</v>
      </c>
      <c r="D7906" s="10" t="s">
        <v>81</v>
      </c>
      <c r="E7906" s="13">
        <v>13.0</v>
      </c>
      <c r="F7906" s="13">
        <v>6.0</v>
      </c>
      <c r="J7906" s="10" t="s">
        <v>2228</v>
      </c>
    </row>
    <row r="7907">
      <c r="A7907" s="10" t="s">
        <v>2196</v>
      </c>
      <c r="B7907" s="19">
        <v>0.0958449074074074</v>
      </c>
      <c r="C7907" s="10" t="s">
        <v>82</v>
      </c>
      <c r="D7907" s="10" t="s">
        <v>81</v>
      </c>
      <c r="E7907" s="13" t="s">
        <v>75</v>
      </c>
      <c r="F7907" s="13" t="s">
        <v>75</v>
      </c>
      <c r="J7907" s="10" t="s">
        <v>85</v>
      </c>
    </row>
    <row r="7908">
      <c r="A7908" s="10" t="s">
        <v>2196</v>
      </c>
      <c r="B7908" s="19">
        <v>0.13751157407407408</v>
      </c>
      <c r="C7908" s="10" t="s">
        <v>82</v>
      </c>
      <c r="D7908" s="10" t="s">
        <v>81</v>
      </c>
      <c r="E7908" s="13" t="s">
        <v>75</v>
      </c>
      <c r="F7908" s="13" t="s">
        <v>75</v>
      </c>
      <c r="J7908" s="10" t="s">
        <v>2228</v>
      </c>
    </row>
    <row r="7909">
      <c r="A7909" s="10" t="s">
        <v>2196</v>
      </c>
      <c r="B7909" s="19">
        <v>0.09605324074074074</v>
      </c>
      <c r="C7909" s="10" t="s">
        <v>82</v>
      </c>
      <c r="D7909" s="10" t="s">
        <v>93</v>
      </c>
      <c r="E7909" s="13">
        <v>20.0</v>
      </c>
      <c r="F7909" s="13">
        <v>15.0</v>
      </c>
      <c r="J7909" s="10" t="s">
        <v>160</v>
      </c>
    </row>
    <row r="7910">
      <c r="A7910" s="10" t="s">
        <v>2196</v>
      </c>
      <c r="B7910" s="19">
        <v>0.09605324074074074</v>
      </c>
      <c r="C7910" s="10" t="s">
        <v>82</v>
      </c>
      <c r="D7910" s="10" t="s">
        <v>93</v>
      </c>
      <c r="E7910" s="13">
        <v>15.0</v>
      </c>
      <c r="F7910" s="13">
        <v>10.0</v>
      </c>
      <c r="J7910" s="10" t="s">
        <v>2229</v>
      </c>
    </row>
    <row r="7911">
      <c r="A7911" s="10" t="s">
        <v>2196</v>
      </c>
      <c r="B7911" s="19">
        <v>0.09631944444444444</v>
      </c>
      <c r="C7911" s="10" t="s">
        <v>82</v>
      </c>
      <c r="D7911" s="10" t="s">
        <v>91</v>
      </c>
      <c r="E7911" s="13">
        <v>5.0</v>
      </c>
      <c r="F7911" s="16"/>
      <c r="H7911" s="10" t="s">
        <v>2230</v>
      </c>
    </row>
    <row r="7912">
      <c r="A7912" s="10" t="s">
        <v>2196</v>
      </c>
      <c r="B7912" s="19">
        <v>0.09704861111111111</v>
      </c>
      <c r="C7912" s="10" t="s">
        <v>82</v>
      </c>
      <c r="D7912" s="10" t="s">
        <v>78</v>
      </c>
      <c r="E7912" s="13">
        <v>14.0</v>
      </c>
      <c r="F7912" s="13">
        <v>11.0</v>
      </c>
    </row>
    <row r="7913">
      <c r="A7913" s="10" t="s">
        <v>2196</v>
      </c>
      <c r="B7913" s="19">
        <v>0.1003125</v>
      </c>
      <c r="C7913" s="10" t="s">
        <v>69</v>
      </c>
      <c r="D7913" s="10" t="s">
        <v>67</v>
      </c>
      <c r="E7913" s="13">
        <v>17.0</v>
      </c>
      <c r="F7913" s="13">
        <v>13.0</v>
      </c>
      <c r="J7913" s="10" t="s">
        <v>2231</v>
      </c>
    </row>
    <row r="7914">
      <c r="A7914" s="10" t="s">
        <v>2196</v>
      </c>
      <c r="B7914" s="19">
        <v>0.10252314814814815</v>
      </c>
      <c r="C7914" s="10" t="s">
        <v>70</v>
      </c>
      <c r="D7914" s="10" t="s">
        <v>125</v>
      </c>
      <c r="E7914" s="13" t="s">
        <v>68</v>
      </c>
      <c r="F7914" s="13">
        <v>20.0</v>
      </c>
    </row>
    <row r="7915">
      <c r="A7915" s="10" t="s">
        <v>2196</v>
      </c>
      <c r="B7915" s="19">
        <v>0.10373842592592593</v>
      </c>
      <c r="C7915" s="10" t="s">
        <v>70</v>
      </c>
      <c r="D7915" s="10" t="s">
        <v>67</v>
      </c>
      <c r="E7915" s="13">
        <v>13.0</v>
      </c>
      <c r="F7915" s="13">
        <v>10.0</v>
      </c>
    </row>
    <row r="7916">
      <c r="A7916" s="10" t="s">
        <v>2196</v>
      </c>
      <c r="B7916" s="19">
        <v>0.10523148148148148</v>
      </c>
      <c r="C7916" s="10" t="s">
        <v>69</v>
      </c>
      <c r="D7916" s="10" t="s">
        <v>93</v>
      </c>
      <c r="E7916" s="13" t="s">
        <v>75</v>
      </c>
      <c r="F7916" s="13" t="s">
        <v>75</v>
      </c>
      <c r="J7916" s="10" t="s">
        <v>382</v>
      </c>
    </row>
    <row r="7917">
      <c r="A7917" s="10" t="s">
        <v>2196</v>
      </c>
      <c r="B7917" s="19">
        <v>0.10523148148148148</v>
      </c>
      <c r="C7917" s="10" t="s">
        <v>69</v>
      </c>
      <c r="D7917" s="10" t="s">
        <v>93</v>
      </c>
      <c r="E7917" s="13">
        <v>16.0</v>
      </c>
      <c r="F7917" s="13">
        <v>8.0</v>
      </c>
      <c r="J7917" s="10" t="s">
        <v>382</v>
      </c>
    </row>
    <row r="7918">
      <c r="A7918" s="10" t="s">
        <v>2196</v>
      </c>
      <c r="B7918" s="19">
        <v>0.10541666666666667</v>
      </c>
      <c r="C7918" s="10" t="s">
        <v>69</v>
      </c>
      <c r="D7918" s="10" t="s">
        <v>91</v>
      </c>
      <c r="E7918" s="13">
        <v>6.0</v>
      </c>
      <c r="F7918" s="16"/>
      <c r="H7918" s="10" t="s">
        <v>2232</v>
      </c>
    </row>
    <row r="7919">
      <c r="A7919" s="10" t="s">
        <v>2196</v>
      </c>
      <c r="B7919" s="19">
        <v>0.10619212962962964</v>
      </c>
      <c r="C7919" s="10" t="s">
        <v>82</v>
      </c>
      <c r="D7919" s="10" t="s">
        <v>91</v>
      </c>
      <c r="E7919" s="13">
        <v>22.0</v>
      </c>
      <c r="F7919" s="16"/>
      <c r="H7919" s="10" t="s">
        <v>2233</v>
      </c>
    </row>
    <row r="7920">
      <c r="A7920" s="10" t="s">
        <v>2196</v>
      </c>
      <c r="B7920" s="19">
        <v>0.10722222222222222</v>
      </c>
      <c r="C7920" s="10" t="s">
        <v>74</v>
      </c>
      <c r="D7920" s="10" t="s">
        <v>83</v>
      </c>
      <c r="E7920" s="13">
        <v>14.0</v>
      </c>
      <c r="F7920" s="13">
        <v>3.0</v>
      </c>
    </row>
    <row r="7921">
      <c r="A7921" s="10" t="s">
        <v>2196</v>
      </c>
      <c r="B7921" s="19">
        <v>0.12737268518518519</v>
      </c>
      <c r="C7921" s="10" t="s">
        <v>66</v>
      </c>
      <c r="D7921" s="10" t="s">
        <v>67</v>
      </c>
      <c r="E7921" s="13">
        <v>8.0</v>
      </c>
      <c r="F7921" s="13">
        <v>6.0</v>
      </c>
    </row>
    <row r="7922">
      <c r="A7922" s="10" t="s">
        <v>2196</v>
      </c>
      <c r="B7922" s="19">
        <v>0.12782407407407406</v>
      </c>
      <c r="C7922" s="10" t="s">
        <v>82</v>
      </c>
      <c r="D7922" s="10" t="s">
        <v>83</v>
      </c>
      <c r="E7922" s="13">
        <v>23.0</v>
      </c>
      <c r="F7922" s="13">
        <v>14.0</v>
      </c>
    </row>
    <row r="7923">
      <c r="A7923" s="10" t="s">
        <v>2196</v>
      </c>
      <c r="B7923" s="19">
        <v>0.12938657407407408</v>
      </c>
      <c r="C7923" s="10" t="s">
        <v>964</v>
      </c>
      <c r="D7923" s="10" t="s">
        <v>67</v>
      </c>
      <c r="E7923" s="13">
        <v>11.0</v>
      </c>
      <c r="F7923" s="13">
        <v>2.0</v>
      </c>
    </row>
    <row r="7924">
      <c r="A7924" s="10" t="s">
        <v>2196</v>
      </c>
      <c r="B7924" s="19">
        <v>0.1309375</v>
      </c>
      <c r="C7924" s="10" t="s">
        <v>964</v>
      </c>
      <c r="D7924" s="10" t="s">
        <v>120</v>
      </c>
      <c r="E7924" s="13">
        <v>24.0</v>
      </c>
      <c r="F7924" s="16"/>
      <c r="J7924" s="10" t="s">
        <v>2234</v>
      </c>
    </row>
    <row r="7925">
      <c r="A7925" s="10" t="s">
        <v>2196</v>
      </c>
      <c r="B7925" s="19">
        <v>0.13219907407407408</v>
      </c>
      <c r="C7925" s="10" t="s">
        <v>66</v>
      </c>
      <c r="D7925" s="10" t="s">
        <v>83</v>
      </c>
      <c r="E7925" s="13">
        <v>15.0</v>
      </c>
      <c r="F7925" s="13">
        <v>9.0</v>
      </c>
    </row>
    <row r="7926">
      <c r="A7926" s="10" t="s">
        <v>2196</v>
      </c>
      <c r="B7926" s="19">
        <v>0.1328125</v>
      </c>
      <c r="C7926" s="10" t="s">
        <v>964</v>
      </c>
      <c r="D7926" s="10" t="s">
        <v>67</v>
      </c>
      <c r="E7926" s="13" t="s">
        <v>68</v>
      </c>
      <c r="F7926" s="13">
        <v>20.0</v>
      </c>
    </row>
    <row r="7927">
      <c r="A7927" s="10" t="s">
        <v>2196</v>
      </c>
      <c r="B7927" s="19">
        <v>0.13315972222222222</v>
      </c>
      <c r="C7927" s="10" t="s">
        <v>70</v>
      </c>
      <c r="D7927" s="10" t="s">
        <v>83</v>
      </c>
      <c r="E7927" s="13">
        <v>25.0</v>
      </c>
      <c r="F7927" s="13">
        <v>19.0</v>
      </c>
    </row>
    <row r="7928">
      <c r="A7928" s="10" t="s">
        <v>2196</v>
      </c>
      <c r="B7928" s="19">
        <v>0.13541666666666666</v>
      </c>
      <c r="C7928" s="10" t="s">
        <v>84</v>
      </c>
      <c r="D7928" s="10" t="s">
        <v>87</v>
      </c>
      <c r="E7928" s="13" t="s">
        <v>68</v>
      </c>
      <c r="F7928" s="13">
        <v>20.0</v>
      </c>
    </row>
    <row r="7929">
      <c r="A7929" s="10" t="s">
        <v>2196</v>
      </c>
      <c r="B7929" s="19">
        <v>0.13547453703703705</v>
      </c>
      <c r="C7929" s="10" t="s">
        <v>69</v>
      </c>
      <c r="D7929" s="10" t="s">
        <v>87</v>
      </c>
      <c r="E7929" s="13">
        <v>22.0</v>
      </c>
      <c r="F7929" s="13">
        <v>18.0</v>
      </c>
    </row>
    <row r="7930">
      <c r="A7930" s="10" t="s">
        <v>2196</v>
      </c>
      <c r="B7930" s="19">
        <v>0.13564814814814816</v>
      </c>
      <c r="C7930" s="10" t="s">
        <v>70</v>
      </c>
      <c r="D7930" s="10" t="s">
        <v>87</v>
      </c>
      <c r="E7930" s="13">
        <v>18.0</v>
      </c>
      <c r="F7930" s="13">
        <v>13.0</v>
      </c>
    </row>
    <row r="7931">
      <c r="A7931" s="10" t="s">
        <v>2196</v>
      </c>
      <c r="B7931" s="19">
        <v>0.13565972222222222</v>
      </c>
      <c r="C7931" s="10" t="s">
        <v>964</v>
      </c>
      <c r="D7931" s="10" t="s">
        <v>87</v>
      </c>
      <c r="E7931" s="13">
        <v>15.0</v>
      </c>
      <c r="F7931" s="13">
        <v>15.0</v>
      </c>
    </row>
    <row r="7932">
      <c r="A7932" s="10" t="s">
        <v>2196</v>
      </c>
      <c r="B7932" s="19">
        <v>0.1357523148148148</v>
      </c>
      <c r="C7932" s="10" t="s">
        <v>82</v>
      </c>
      <c r="D7932" s="10" t="s">
        <v>87</v>
      </c>
      <c r="E7932" s="13">
        <v>12.0</v>
      </c>
      <c r="F7932" s="13">
        <v>11.0</v>
      </c>
    </row>
    <row r="7933">
      <c r="A7933" s="10" t="s">
        <v>2196</v>
      </c>
      <c r="B7933" s="19">
        <v>0.1358449074074074</v>
      </c>
      <c r="C7933" s="10" t="s">
        <v>74</v>
      </c>
      <c r="D7933" s="10" t="s">
        <v>87</v>
      </c>
      <c r="E7933" s="13" t="s">
        <v>88</v>
      </c>
      <c r="F7933" s="13">
        <v>1.0</v>
      </c>
    </row>
    <row r="7934">
      <c r="A7934" s="10" t="s">
        <v>2196</v>
      </c>
      <c r="B7934" s="19">
        <v>0.1358912037037037</v>
      </c>
      <c r="C7934" s="10" t="s">
        <v>66</v>
      </c>
      <c r="D7934" s="10" t="s">
        <v>87</v>
      </c>
      <c r="E7934" s="13">
        <v>3.0</v>
      </c>
      <c r="F7934" s="13">
        <v>3.0</v>
      </c>
    </row>
    <row r="7935">
      <c r="A7935" s="10" t="s">
        <v>2196</v>
      </c>
      <c r="B7935" s="19">
        <v>0.13940972222222223</v>
      </c>
      <c r="C7935" s="10" t="s">
        <v>84</v>
      </c>
      <c r="D7935" s="10" t="s">
        <v>93</v>
      </c>
      <c r="E7935" s="13" t="s">
        <v>75</v>
      </c>
      <c r="F7935" s="13" t="s">
        <v>75</v>
      </c>
      <c r="J7935" s="10" t="s">
        <v>85</v>
      </c>
    </row>
    <row r="7936">
      <c r="A7936" s="10" t="s">
        <v>2196</v>
      </c>
      <c r="B7936" s="19">
        <v>0.13940972222222223</v>
      </c>
      <c r="C7936" s="10" t="s">
        <v>84</v>
      </c>
      <c r="D7936" s="10" t="s">
        <v>93</v>
      </c>
      <c r="E7936" s="13">
        <v>23.0</v>
      </c>
      <c r="F7936" s="13">
        <v>15.0</v>
      </c>
      <c r="J7936" s="10" t="s">
        <v>871</v>
      </c>
    </row>
    <row r="7937">
      <c r="A7937" s="10" t="s">
        <v>2196</v>
      </c>
      <c r="B7937" s="19">
        <v>0.13953703703703704</v>
      </c>
      <c r="C7937" s="10" t="s">
        <v>84</v>
      </c>
      <c r="D7937" s="10" t="s">
        <v>91</v>
      </c>
      <c r="E7937" s="13">
        <v>18.0</v>
      </c>
      <c r="F7937" s="16"/>
      <c r="H7937" s="10" t="s">
        <v>2235</v>
      </c>
    </row>
    <row r="7938">
      <c r="A7938" s="10" t="s">
        <v>2196</v>
      </c>
      <c r="B7938" s="19">
        <v>0.1399074074074074</v>
      </c>
      <c r="C7938" s="10" t="s">
        <v>84</v>
      </c>
      <c r="D7938" s="10" t="s">
        <v>93</v>
      </c>
      <c r="E7938" s="13" t="s">
        <v>88</v>
      </c>
      <c r="F7938" s="13">
        <v>1.0</v>
      </c>
      <c r="J7938" s="10" t="s">
        <v>85</v>
      </c>
    </row>
    <row r="7939">
      <c r="A7939" s="10" t="s">
        <v>2196</v>
      </c>
      <c r="B7939" s="19">
        <v>0.1399074074074074</v>
      </c>
      <c r="C7939" s="10" t="s">
        <v>84</v>
      </c>
      <c r="D7939" s="10" t="s">
        <v>93</v>
      </c>
      <c r="E7939" s="13" t="s">
        <v>759</v>
      </c>
      <c r="F7939" s="13">
        <v>8.0</v>
      </c>
      <c r="J7939" s="10" t="s">
        <v>871</v>
      </c>
    </row>
    <row r="7940">
      <c r="A7940" s="10" t="s">
        <v>2196</v>
      </c>
      <c r="B7940" s="19">
        <v>0.14017361111111112</v>
      </c>
      <c r="C7940" s="10" t="s">
        <v>84</v>
      </c>
      <c r="D7940" s="10" t="s">
        <v>91</v>
      </c>
      <c r="E7940" s="13">
        <v>12.0</v>
      </c>
      <c r="F7940" s="16"/>
      <c r="H7940" s="10" t="s">
        <v>2236</v>
      </c>
    </row>
    <row r="7941">
      <c r="A7941" s="10" t="s">
        <v>2196</v>
      </c>
      <c r="B7941" s="19">
        <v>0.14108796296296297</v>
      </c>
      <c r="C7941" s="10" t="s">
        <v>70</v>
      </c>
      <c r="D7941" s="10" t="s">
        <v>93</v>
      </c>
      <c r="E7941" s="13">
        <v>12.0</v>
      </c>
      <c r="F7941" s="13">
        <v>3.0</v>
      </c>
      <c r="J7941" s="10" t="s">
        <v>148</v>
      </c>
    </row>
    <row r="7942">
      <c r="A7942" s="10" t="s">
        <v>2196</v>
      </c>
      <c r="B7942" s="10" t="s">
        <v>2237</v>
      </c>
      <c r="C7942" s="10" t="s">
        <v>70</v>
      </c>
      <c r="D7942" s="10" t="s">
        <v>93</v>
      </c>
      <c r="E7942" s="13">
        <v>18.0</v>
      </c>
      <c r="F7942" s="13">
        <v>9.0</v>
      </c>
      <c r="J7942" s="10" t="s">
        <v>148</v>
      </c>
    </row>
    <row r="7943">
      <c r="A7943" s="10" t="s">
        <v>2196</v>
      </c>
      <c r="B7943" s="19">
        <v>0.14123842592592592</v>
      </c>
      <c r="C7943" s="10" t="s">
        <v>70</v>
      </c>
      <c r="D7943" s="10" t="s">
        <v>91</v>
      </c>
      <c r="E7943" s="13">
        <v>13.0</v>
      </c>
      <c r="F7943" s="16"/>
      <c r="H7943" s="10" t="s">
        <v>2238</v>
      </c>
    </row>
    <row r="7944">
      <c r="A7944" s="10" t="s">
        <v>2196</v>
      </c>
      <c r="B7944" s="19">
        <v>0.1413425925925926</v>
      </c>
      <c r="C7944" s="10" t="s">
        <v>70</v>
      </c>
      <c r="D7944" s="10" t="s">
        <v>91</v>
      </c>
      <c r="E7944" s="13">
        <v>9.0</v>
      </c>
      <c r="F7944" s="16"/>
      <c r="H7944" s="10" t="s">
        <v>2239</v>
      </c>
    </row>
    <row r="7945">
      <c r="A7945" s="10" t="s">
        <v>2196</v>
      </c>
      <c r="B7945" s="19">
        <v>0.14216435185185186</v>
      </c>
      <c r="C7945" s="10" t="s">
        <v>964</v>
      </c>
      <c r="D7945" s="10" t="s">
        <v>91</v>
      </c>
      <c r="E7945" s="13">
        <v>12.0</v>
      </c>
      <c r="F7945" s="16"/>
      <c r="H7945" s="10" t="s">
        <v>2240</v>
      </c>
      <c r="I7945" s="10">
        <v>1.0</v>
      </c>
      <c r="J7945" s="10" t="s">
        <v>2241</v>
      </c>
    </row>
    <row r="7946">
      <c r="A7946" s="10" t="s">
        <v>2196</v>
      </c>
      <c r="B7946" s="19">
        <v>0.1429050925925926</v>
      </c>
      <c r="C7946" s="10" t="s">
        <v>70</v>
      </c>
      <c r="D7946" s="10" t="s">
        <v>129</v>
      </c>
      <c r="E7946" s="13" t="s">
        <v>68</v>
      </c>
      <c r="F7946" s="13">
        <v>20.0</v>
      </c>
      <c r="J7946" s="10" t="s">
        <v>160</v>
      </c>
    </row>
    <row r="7947">
      <c r="A7947" s="10" t="s">
        <v>2196</v>
      </c>
      <c r="B7947" s="19">
        <v>0.1429050925925926</v>
      </c>
      <c r="C7947" s="10" t="s">
        <v>70</v>
      </c>
      <c r="D7947" s="10" t="s">
        <v>129</v>
      </c>
      <c r="E7947" s="13">
        <v>17.0</v>
      </c>
      <c r="F7947" s="13">
        <v>12.0</v>
      </c>
      <c r="J7947" s="10" t="s">
        <v>161</v>
      </c>
    </row>
    <row r="7948">
      <c r="A7948" s="10" t="s">
        <v>2196</v>
      </c>
      <c r="B7948" s="19">
        <v>0.14425925925925925</v>
      </c>
      <c r="C7948" s="10" t="s">
        <v>82</v>
      </c>
      <c r="D7948" s="10" t="s">
        <v>91</v>
      </c>
      <c r="E7948" s="13">
        <v>29.0</v>
      </c>
      <c r="F7948" s="16"/>
      <c r="H7948" s="10" t="s">
        <v>2242</v>
      </c>
      <c r="I7948" s="10" t="s">
        <v>137</v>
      </c>
      <c r="J7948" s="10" t="s">
        <v>698</v>
      </c>
    </row>
    <row r="7949">
      <c r="A7949" s="10" t="s">
        <v>2196</v>
      </c>
      <c r="B7949" s="19">
        <v>0.14483796296296297</v>
      </c>
      <c r="C7949" s="10" t="s">
        <v>66</v>
      </c>
      <c r="D7949" s="10" t="s">
        <v>100</v>
      </c>
      <c r="E7949" s="13">
        <v>4.0</v>
      </c>
      <c r="F7949" s="13">
        <v>3.0</v>
      </c>
    </row>
    <row r="7950">
      <c r="A7950" s="10" t="s">
        <v>2196</v>
      </c>
      <c r="B7950" s="19">
        <v>0.1492476851851852</v>
      </c>
      <c r="C7950" s="10" t="s">
        <v>66</v>
      </c>
      <c r="D7950" s="10" t="s">
        <v>93</v>
      </c>
      <c r="E7950" s="13">
        <v>29.0</v>
      </c>
      <c r="F7950" s="13">
        <v>19.0</v>
      </c>
      <c r="J7950" s="10" t="s">
        <v>110</v>
      </c>
    </row>
    <row r="7951">
      <c r="A7951" s="10" t="s">
        <v>2196</v>
      </c>
      <c r="B7951" s="19">
        <v>0.14940972222222224</v>
      </c>
      <c r="C7951" s="10" t="s">
        <v>66</v>
      </c>
      <c r="D7951" s="10" t="s">
        <v>91</v>
      </c>
      <c r="E7951" s="13">
        <v>13.0</v>
      </c>
      <c r="F7951" s="16"/>
      <c r="H7951" s="10" t="s">
        <v>2243</v>
      </c>
    </row>
    <row r="7952">
      <c r="A7952" s="10" t="s">
        <v>2196</v>
      </c>
      <c r="B7952" s="19">
        <v>0.14958333333333335</v>
      </c>
      <c r="C7952" s="10" t="s">
        <v>66</v>
      </c>
      <c r="D7952" s="10" t="s">
        <v>93</v>
      </c>
      <c r="E7952" s="13">
        <v>18.0</v>
      </c>
      <c r="F7952" s="13">
        <v>8.0</v>
      </c>
      <c r="J7952" s="10" t="s">
        <v>110</v>
      </c>
    </row>
    <row r="7953">
      <c r="A7953" s="10" t="s">
        <v>2196</v>
      </c>
      <c r="B7953" s="19">
        <v>0.1496875</v>
      </c>
      <c r="C7953" s="10" t="s">
        <v>66</v>
      </c>
      <c r="D7953" s="10" t="s">
        <v>91</v>
      </c>
      <c r="E7953" s="13">
        <v>13.0</v>
      </c>
      <c r="F7953" s="16"/>
      <c r="H7953" s="10" t="s">
        <v>2243</v>
      </c>
    </row>
    <row r="7954">
      <c r="A7954" s="10" t="s">
        <v>2196</v>
      </c>
      <c r="B7954" s="19">
        <v>0.1514236111111111</v>
      </c>
      <c r="C7954" s="10" t="s">
        <v>84</v>
      </c>
      <c r="D7954" s="10" t="s">
        <v>93</v>
      </c>
      <c r="E7954" s="13" t="s">
        <v>75</v>
      </c>
      <c r="F7954" s="13" t="s">
        <v>75</v>
      </c>
      <c r="J7954" s="10" t="s">
        <v>85</v>
      </c>
    </row>
    <row r="7955">
      <c r="A7955" s="10" t="s">
        <v>2196</v>
      </c>
      <c r="B7955" s="19">
        <v>0.1514236111111111</v>
      </c>
      <c r="C7955" s="10" t="s">
        <v>84</v>
      </c>
      <c r="D7955" s="10" t="s">
        <v>93</v>
      </c>
      <c r="E7955" s="13">
        <v>22.0</v>
      </c>
      <c r="F7955" s="13">
        <v>14.0</v>
      </c>
      <c r="J7955" s="10" t="s">
        <v>564</v>
      </c>
    </row>
    <row r="7956">
      <c r="A7956" s="10" t="s">
        <v>2196</v>
      </c>
      <c r="B7956" s="19">
        <v>0.1519097222222222</v>
      </c>
      <c r="C7956" s="10" t="s">
        <v>84</v>
      </c>
      <c r="D7956" s="10" t="s">
        <v>91</v>
      </c>
      <c r="E7956" s="13">
        <v>8.0</v>
      </c>
      <c r="F7956" s="16"/>
      <c r="H7956" s="10" t="s">
        <v>2244</v>
      </c>
      <c r="I7956" s="10">
        <v>1.0</v>
      </c>
    </row>
    <row r="7957">
      <c r="A7957" s="10" t="s">
        <v>2196</v>
      </c>
      <c r="B7957" s="19">
        <v>0.15335648148148148</v>
      </c>
      <c r="C7957" s="10" t="s">
        <v>84</v>
      </c>
      <c r="D7957" s="10" t="s">
        <v>93</v>
      </c>
      <c r="E7957" s="13" t="s">
        <v>75</v>
      </c>
      <c r="F7957" s="13" t="s">
        <v>75</v>
      </c>
      <c r="J7957" s="10" t="s">
        <v>85</v>
      </c>
    </row>
    <row r="7958">
      <c r="A7958" s="10" t="s">
        <v>2196</v>
      </c>
      <c r="B7958" s="19">
        <v>0.15335648148148148</v>
      </c>
      <c r="C7958" s="10" t="s">
        <v>84</v>
      </c>
      <c r="D7958" s="10" t="s">
        <v>93</v>
      </c>
      <c r="E7958" s="13">
        <v>25.0</v>
      </c>
      <c r="F7958" s="13">
        <v>17.0</v>
      </c>
      <c r="J7958" s="10" t="s">
        <v>1727</v>
      </c>
    </row>
    <row r="7959">
      <c r="A7959" s="10" t="s">
        <v>2196</v>
      </c>
      <c r="B7959" s="19">
        <v>0.15344907407407407</v>
      </c>
      <c r="C7959" s="10" t="s">
        <v>84</v>
      </c>
      <c r="D7959" s="10" t="s">
        <v>91</v>
      </c>
      <c r="E7959" s="13">
        <v>11.0</v>
      </c>
      <c r="F7959" s="16"/>
      <c r="H7959" s="10" t="s">
        <v>2245</v>
      </c>
    </row>
    <row r="7960">
      <c r="A7960" s="10" t="s">
        <v>2196</v>
      </c>
      <c r="B7960" s="19">
        <v>0.15410879629629629</v>
      </c>
      <c r="C7960" s="10" t="s">
        <v>70</v>
      </c>
      <c r="D7960" s="10" t="s">
        <v>93</v>
      </c>
      <c r="E7960" s="13">
        <v>29.0</v>
      </c>
      <c r="F7960" s="13">
        <v>19.0</v>
      </c>
      <c r="J7960" s="10" t="s">
        <v>99</v>
      </c>
    </row>
    <row r="7961">
      <c r="A7961" s="10" t="s">
        <v>2196</v>
      </c>
      <c r="B7961" s="19">
        <v>0.15422453703703703</v>
      </c>
      <c r="C7961" s="10" t="s">
        <v>70</v>
      </c>
      <c r="D7961" s="10" t="s">
        <v>91</v>
      </c>
      <c r="E7961" s="13">
        <v>11.0</v>
      </c>
      <c r="F7961" s="16"/>
      <c r="H7961" s="10" t="s">
        <v>2246</v>
      </c>
    </row>
    <row r="7962">
      <c r="A7962" s="10" t="s">
        <v>2196</v>
      </c>
      <c r="B7962" s="19">
        <v>0.1542824074074074</v>
      </c>
      <c r="C7962" s="10" t="s">
        <v>70</v>
      </c>
      <c r="D7962" s="10" t="s">
        <v>93</v>
      </c>
      <c r="E7962" s="13">
        <v>25.0</v>
      </c>
      <c r="F7962" s="13">
        <v>15.0</v>
      </c>
      <c r="J7962" s="10" t="s">
        <v>99</v>
      </c>
    </row>
    <row r="7963">
      <c r="A7963" s="10" t="s">
        <v>2196</v>
      </c>
      <c r="B7963" s="19">
        <v>0.15434027777777778</v>
      </c>
      <c r="C7963" s="10" t="s">
        <v>70</v>
      </c>
      <c r="D7963" s="10" t="s">
        <v>91</v>
      </c>
      <c r="E7963" s="13">
        <v>7.0</v>
      </c>
      <c r="F7963" s="16"/>
      <c r="H7963" s="10" t="s">
        <v>2247</v>
      </c>
    </row>
    <row r="7964">
      <c r="A7964" s="10" t="s">
        <v>2196</v>
      </c>
      <c r="B7964" s="19">
        <v>0.1545601851851852</v>
      </c>
      <c r="C7964" s="10" t="s">
        <v>70</v>
      </c>
      <c r="D7964" s="10" t="s">
        <v>93</v>
      </c>
      <c r="E7964" s="13">
        <v>17.0</v>
      </c>
      <c r="F7964" s="13">
        <v>7.0</v>
      </c>
      <c r="J7964" s="10" t="s">
        <v>99</v>
      </c>
    </row>
    <row r="7965">
      <c r="A7965" s="10" t="s">
        <v>2196</v>
      </c>
      <c r="B7965" s="19">
        <v>0.15460648148148148</v>
      </c>
      <c r="C7965" s="10" t="s">
        <v>70</v>
      </c>
      <c r="D7965" s="10" t="s">
        <v>91</v>
      </c>
      <c r="E7965" s="13">
        <v>7.0</v>
      </c>
      <c r="F7965" s="16"/>
      <c r="H7965" s="10" t="s">
        <v>2247</v>
      </c>
    </row>
    <row r="7966">
      <c r="A7966" s="10" t="s">
        <v>2196</v>
      </c>
      <c r="B7966" s="19">
        <v>0.15584490740740742</v>
      </c>
      <c r="C7966" s="10" t="s">
        <v>964</v>
      </c>
      <c r="D7966" s="10" t="s">
        <v>91</v>
      </c>
      <c r="E7966" s="13">
        <v>17.0</v>
      </c>
      <c r="F7966" s="16"/>
      <c r="H7966" s="10" t="s">
        <v>2248</v>
      </c>
      <c r="J7966" s="10" t="s">
        <v>263</v>
      </c>
    </row>
    <row r="7967">
      <c r="A7967" s="10" t="s">
        <v>2196</v>
      </c>
      <c r="B7967" s="19">
        <v>0.15652777777777777</v>
      </c>
      <c r="C7967" s="10" t="s">
        <v>82</v>
      </c>
      <c r="D7967" s="10" t="s">
        <v>89</v>
      </c>
      <c r="E7967" s="13">
        <v>28.0</v>
      </c>
      <c r="F7967" s="13">
        <v>19.0</v>
      </c>
      <c r="J7967" s="10" t="s">
        <v>2048</v>
      </c>
    </row>
    <row r="7968">
      <c r="A7968" s="10" t="s">
        <v>2196</v>
      </c>
      <c r="B7968" s="19">
        <v>0.15662037037037038</v>
      </c>
      <c r="C7968" s="10" t="s">
        <v>82</v>
      </c>
      <c r="D7968" s="10" t="s">
        <v>91</v>
      </c>
      <c r="E7968" s="13">
        <v>21.0</v>
      </c>
      <c r="F7968" s="16"/>
      <c r="H7968" s="10" t="s">
        <v>2249</v>
      </c>
    </row>
    <row r="7969">
      <c r="A7969" s="10" t="s">
        <v>2196</v>
      </c>
      <c r="B7969" s="19">
        <v>0.15703703703703703</v>
      </c>
      <c r="C7969" s="10" t="s">
        <v>69</v>
      </c>
      <c r="D7969" s="10" t="s">
        <v>91</v>
      </c>
      <c r="E7969" s="13">
        <v>14.0</v>
      </c>
      <c r="F7969" s="16"/>
      <c r="H7969" s="10" t="s">
        <v>2250</v>
      </c>
      <c r="I7969" s="10">
        <v>2.0</v>
      </c>
      <c r="J7969" s="10" t="s">
        <v>1330</v>
      </c>
    </row>
    <row r="7970">
      <c r="A7970" s="10" t="s">
        <v>2196</v>
      </c>
      <c r="B7970" s="19">
        <v>0.15851851851851853</v>
      </c>
      <c r="C7970" s="10" t="s">
        <v>69</v>
      </c>
      <c r="D7970" s="10" t="s">
        <v>91</v>
      </c>
      <c r="E7970" s="13">
        <v>7.0</v>
      </c>
      <c r="F7970" s="16"/>
      <c r="H7970" s="10" t="s">
        <v>2251</v>
      </c>
      <c r="J7970" s="10" t="s">
        <v>1330</v>
      </c>
    </row>
    <row r="7971">
      <c r="A7971" s="10" t="s">
        <v>2196</v>
      </c>
      <c r="B7971" s="19">
        <v>0.16042824074074075</v>
      </c>
      <c r="C7971" s="10" t="s">
        <v>74</v>
      </c>
      <c r="D7971" s="10" t="s">
        <v>93</v>
      </c>
      <c r="E7971" s="13">
        <v>28.0</v>
      </c>
      <c r="F7971" s="13">
        <v>18.0</v>
      </c>
      <c r="J7971" s="10" t="s">
        <v>1043</v>
      </c>
    </row>
    <row r="7972">
      <c r="A7972" s="10" t="s">
        <v>2196</v>
      </c>
      <c r="B7972" s="19">
        <v>0.1605324074074074</v>
      </c>
      <c r="C7972" s="10" t="s">
        <v>74</v>
      </c>
      <c r="D7972" s="10" t="s">
        <v>91</v>
      </c>
      <c r="E7972" s="13">
        <v>25.0</v>
      </c>
      <c r="F7972" s="16"/>
      <c r="H7972" s="10" t="s">
        <v>2252</v>
      </c>
      <c r="I7972" s="10">
        <v>1.0</v>
      </c>
    </row>
    <row r="7973">
      <c r="A7973" s="10" t="s">
        <v>2196</v>
      </c>
      <c r="B7973" s="19">
        <v>0.16094907407407408</v>
      </c>
      <c r="C7973" s="10" t="s">
        <v>66</v>
      </c>
      <c r="D7973" s="10" t="s">
        <v>93</v>
      </c>
      <c r="E7973" s="13">
        <v>26.0</v>
      </c>
      <c r="F7973" s="13">
        <v>17.0</v>
      </c>
      <c r="J7973" s="10" t="s">
        <v>110</v>
      </c>
    </row>
    <row r="7974">
      <c r="A7974" s="10" t="s">
        <v>2196</v>
      </c>
      <c r="B7974" s="19">
        <v>0.16111111111111112</v>
      </c>
      <c r="C7974" s="10" t="s">
        <v>66</v>
      </c>
      <c r="D7974" s="10" t="s">
        <v>91</v>
      </c>
      <c r="E7974" s="13">
        <v>8.0</v>
      </c>
      <c r="F7974" s="16"/>
      <c r="H7974" s="10" t="s">
        <v>2253</v>
      </c>
    </row>
    <row r="7975">
      <c r="A7975" s="10" t="s">
        <v>2196</v>
      </c>
      <c r="B7975" s="19">
        <v>0.16125</v>
      </c>
      <c r="C7975" s="10" t="s">
        <v>66</v>
      </c>
      <c r="D7975" s="10" t="s">
        <v>93</v>
      </c>
      <c r="E7975" s="13">
        <v>25.0</v>
      </c>
      <c r="F7975" s="13">
        <v>16.0</v>
      </c>
      <c r="J7975" s="10" t="s">
        <v>110</v>
      </c>
    </row>
    <row r="7976">
      <c r="A7976" s="10" t="s">
        <v>2196</v>
      </c>
      <c r="B7976" s="19">
        <v>0.16145833333333334</v>
      </c>
      <c r="C7976" s="10" t="s">
        <v>66</v>
      </c>
      <c r="D7976" s="10" t="s">
        <v>93</v>
      </c>
      <c r="E7976" s="13">
        <v>11.0</v>
      </c>
      <c r="F7976" s="13">
        <v>2.0</v>
      </c>
      <c r="H7976" s="10" t="s">
        <v>2245</v>
      </c>
    </row>
    <row r="7977">
      <c r="A7977" s="10" t="s">
        <v>2196</v>
      </c>
      <c r="B7977" s="19">
        <v>0.16202546296296297</v>
      </c>
      <c r="C7977" s="10" t="s">
        <v>69</v>
      </c>
      <c r="D7977" s="10" t="s">
        <v>91</v>
      </c>
      <c r="E7977" s="13">
        <v>12.0</v>
      </c>
      <c r="F7977" s="16"/>
      <c r="H7977" s="10" t="s">
        <v>2254</v>
      </c>
      <c r="J7977" s="10" t="s">
        <v>263</v>
      </c>
    </row>
    <row r="7978">
      <c r="A7978" s="10" t="s">
        <v>2196</v>
      </c>
      <c r="B7978" s="19">
        <v>0.16283564814814816</v>
      </c>
      <c r="C7978" s="10" t="s">
        <v>84</v>
      </c>
      <c r="D7978" s="10" t="s">
        <v>93</v>
      </c>
      <c r="E7978" s="13" t="s">
        <v>75</v>
      </c>
      <c r="F7978" s="13" t="s">
        <v>75</v>
      </c>
      <c r="J7978" s="10" t="s">
        <v>85</v>
      </c>
    </row>
    <row r="7979">
      <c r="A7979" s="10" t="s">
        <v>2196</v>
      </c>
      <c r="B7979" s="19">
        <v>0.16283564814814816</v>
      </c>
      <c r="C7979" s="10" t="s">
        <v>84</v>
      </c>
      <c r="D7979" s="10" t="s">
        <v>93</v>
      </c>
      <c r="E7979" s="13">
        <v>24.0</v>
      </c>
      <c r="F7979" s="13">
        <v>16.0</v>
      </c>
      <c r="J7979" s="10" t="s">
        <v>564</v>
      </c>
    </row>
    <row r="7980">
      <c r="A7980" s="10" t="s">
        <v>2196</v>
      </c>
      <c r="B7980" s="19">
        <v>0.163125</v>
      </c>
      <c r="C7980" s="10" t="s">
        <v>84</v>
      </c>
      <c r="D7980" s="10" t="s">
        <v>91</v>
      </c>
      <c r="E7980" s="13">
        <v>22.0</v>
      </c>
      <c r="F7980" s="16"/>
      <c r="H7980" s="10" t="s">
        <v>2255</v>
      </c>
      <c r="I7980" s="10">
        <v>1.0</v>
      </c>
    </row>
    <row r="7981">
      <c r="A7981" s="10" t="s">
        <v>2196</v>
      </c>
      <c r="B7981" s="19">
        <v>0.16405092592592593</v>
      </c>
      <c r="C7981" s="10" t="s">
        <v>84</v>
      </c>
      <c r="D7981" s="10" t="s">
        <v>93</v>
      </c>
      <c r="E7981" s="13" t="s">
        <v>75</v>
      </c>
      <c r="F7981" s="13" t="s">
        <v>75</v>
      </c>
      <c r="J7981" s="10" t="s">
        <v>85</v>
      </c>
    </row>
    <row r="7982">
      <c r="A7982" s="10" t="s">
        <v>2196</v>
      </c>
      <c r="B7982" s="19">
        <v>0.1640625</v>
      </c>
      <c r="C7982" s="10" t="s">
        <v>84</v>
      </c>
      <c r="D7982" s="10" t="s">
        <v>93</v>
      </c>
      <c r="E7982" s="13">
        <v>23.0</v>
      </c>
      <c r="F7982" s="13">
        <v>15.0</v>
      </c>
      <c r="J7982" s="10" t="s">
        <v>564</v>
      </c>
    </row>
    <row r="7983">
      <c r="A7983" s="10" t="s">
        <v>2196</v>
      </c>
      <c r="B7983" s="19">
        <v>0.1645023148148148</v>
      </c>
      <c r="C7983" s="10" t="s">
        <v>84</v>
      </c>
      <c r="D7983" s="10" t="s">
        <v>91</v>
      </c>
      <c r="E7983" s="13">
        <v>12.0</v>
      </c>
      <c r="F7983" s="16"/>
      <c r="H7983" s="10" t="s">
        <v>2256</v>
      </c>
      <c r="I7983" s="10">
        <v>1.0</v>
      </c>
      <c r="J7983" s="10" t="s">
        <v>2257</v>
      </c>
    </row>
    <row r="7984">
      <c r="A7984" s="10" t="s">
        <v>2196</v>
      </c>
      <c r="B7984" s="19">
        <v>0.16578703703703704</v>
      </c>
      <c r="C7984" s="10" t="s">
        <v>70</v>
      </c>
      <c r="D7984" s="10" t="s">
        <v>83</v>
      </c>
      <c r="E7984" s="13">
        <v>11.0</v>
      </c>
      <c r="F7984" s="13">
        <v>5.0</v>
      </c>
    </row>
    <row r="7985">
      <c r="A7985" s="10" t="s">
        <v>2196</v>
      </c>
      <c r="B7985" s="19">
        <v>0.16619212962962962</v>
      </c>
      <c r="C7985" s="10" t="s">
        <v>82</v>
      </c>
      <c r="D7985" s="10" t="s">
        <v>89</v>
      </c>
      <c r="E7985" s="13">
        <v>16.0</v>
      </c>
      <c r="F7985" s="13">
        <v>7.0</v>
      </c>
      <c r="J7985" s="10" t="s">
        <v>2048</v>
      </c>
    </row>
    <row r="7986">
      <c r="A7986" s="10" t="s">
        <v>2196</v>
      </c>
      <c r="B7986" s="19">
        <v>0.1662962962962963</v>
      </c>
      <c r="C7986" s="10" t="s">
        <v>82</v>
      </c>
      <c r="D7986" s="10" t="s">
        <v>91</v>
      </c>
      <c r="E7986" s="13">
        <v>14.0</v>
      </c>
      <c r="F7986" s="16"/>
      <c r="H7986" s="10" t="s">
        <v>2258</v>
      </c>
    </row>
    <row r="7987">
      <c r="A7987" s="10" t="s">
        <v>2196</v>
      </c>
      <c r="B7987" s="19">
        <v>0.16671296296296295</v>
      </c>
      <c r="C7987" s="10" t="s">
        <v>69</v>
      </c>
      <c r="D7987" s="10" t="s">
        <v>91</v>
      </c>
      <c r="E7987" s="13">
        <v>8.0</v>
      </c>
      <c r="F7987" s="16"/>
      <c r="H7987" s="10" t="s">
        <v>2259</v>
      </c>
      <c r="I7987" s="10">
        <v>2.0</v>
      </c>
      <c r="J7987" s="10" t="s">
        <v>1330</v>
      </c>
    </row>
    <row r="7988">
      <c r="A7988" s="10" t="s">
        <v>2196</v>
      </c>
      <c r="B7988" s="19">
        <v>0.16792824074074075</v>
      </c>
      <c r="C7988" s="10" t="s">
        <v>69</v>
      </c>
      <c r="D7988" s="10" t="s">
        <v>91</v>
      </c>
      <c r="E7988" s="13">
        <v>15.0</v>
      </c>
      <c r="F7988" s="16"/>
      <c r="H7988" s="10" t="s">
        <v>2260</v>
      </c>
      <c r="J7988" s="10" t="s">
        <v>1330</v>
      </c>
    </row>
    <row r="7989">
      <c r="A7989" s="10" t="s">
        <v>2196</v>
      </c>
      <c r="B7989" s="19">
        <v>0.17253472222222221</v>
      </c>
      <c r="C7989" s="10" t="s">
        <v>964</v>
      </c>
      <c r="D7989" s="10" t="s">
        <v>67</v>
      </c>
      <c r="E7989" s="13" t="s">
        <v>68</v>
      </c>
      <c r="F7989" s="13">
        <v>20.0</v>
      </c>
    </row>
    <row r="7990">
      <c r="A7990" s="10" t="s">
        <v>2196</v>
      </c>
      <c r="B7990" s="19">
        <v>0.1738310185185185</v>
      </c>
      <c r="C7990" s="10" t="s">
        <v>70</v>
      </c>
      <c r="D7990" s="10" t="s">
        <v>166</v>
      </c>
      <c r="E7990" s="13" t="s">
        <v>68</v>
      </c>
      <c r="F7990" s="13">
        <v>20.0</v>
      </c>
      <c r="J7990" s="10" t="s">
        <v>2261</v>
      </c>
    </row>
    <row r="7991">
      <c r="A7991" s="10" t="s">
        <v>2196</v>
      </c>
      <c r="B7991" s="19">
        <v>0.1800462962962963</v>
      </c>
      <c r="C7991" s="10" t="s">
        <v>66</v>
      </c>
      <c r="D7991" s="10" t="s">
        <v>166</v>
      </c>
      <c r="E7991" s="13">
        <v>15.0</v>
      </c>
      <c r="F7991" s="13">
        <v>12.0</v>
      </c>
      <c r="J7991" s="10" t="s">
        <v>2261</v>
      </c>
    </row>
    <row r="7992">
      <c r="A7992" s="10" t="s">
        <v>2196</v>
      </c>
      <c r="B7992" s="19">
        <v>0.18008101851851852</v>
      </c>
      <c r="C7992" s="10" t="s">
        <v>70</v>
      </c>
      <c r="D7992" s="10" t="s">
        <v>166</v>
      </c>
      <c r="E7992" s="13">
        <v>10.0</v>
      </c>
      <c r="F7992" s="13">
        <v>7.0</v>
      </c>
      <c r="J7992" s="10" t="s">
        <v>2261</v>
      </c>
    </row>
    <row r="7993">
      <c r="A7993" s="10" t="s">
        <v>2196</v>
      </c>
      <c r="B7993" s="19">
        <v>0.18009259259259258</v>
      </c>
      <c r="C7993" s="10" t="s">
        <v>82</v>
      </c>
      <c r="D7993" s="10" t="s">
        <v>166</v>
      </c>
      <c r="E7993" s="13">
        <v>25.0</v>
      </c>
      <c r="F7993" s="13">
        <v>17.0</v>
      </c>
      <c r="J7993" s="10" t="s">
        <v>2261</v>
      </c>
    </row>
    <row r="7994">
      <c r="A7994" s="10" t="s">
        <v>2196</v>
      </c>
      <c r="B7994" s="19">
        <v>0.18010416666666668</v>
      </c>
      <c r="C7994" s="10" t="s">
        <v>74</v>
      </c>
      <c r="D7994" s="10" t="s">
        <v>166</v>
      </c>
      <c r="E7994" s="13">
        <v>5.0</v>
      </c>
      <c r="F7994" s="13">
        <v>5.0</v>
      </c>
      <c r="J7994" s="10" t="s">
        <v>2261</v>
      </c>
    </row>
    <row r="7995">
      <c r="A7995" s="10" t="s">
        <v>2196</v>
      </c>
      <c r="B7995" s="19">
        <v>0.18011574074074074</v>
      </c>
      <c r="C7995" s="10" t="s">
        <v>69</v>
      </c>
      <c r="D7995" s="10" t="s">
        <v>166</v>
      </c>
      <c r="E7995" s="13">
        <v>17.0</v>
      </c>
      <c r="F7995" s="13">
        <v>8.0</v>
      </c>
      <c r="J7995" s="10" t="s">
        <v>2261</v>
      </c>
    </row>
    <row r="7996">
      <c r="A7996" s="10" t="s">
        <v>2196</v>
      </c>
      <c r="B7996" s="19">
        <v>0.1801273148148148</v>
      </c>
      <c r="C7996" s="10" t="s">
        <v>964</v>
      </c>
      <c r="D7996" s="10" t="s">
        <v>166</v>
      </c>
      <c r="E7996" s="13">
        <v>15.0</v>
      </c>
      <c r="F7996" s="13">
        <v>6.0</v>
      </c>
      <c r="J7996" s="10" t="s">
        <v>2261</v>
      </c>
    </row>
    <row r="7997">
      <c r="A7997" s="10" t="s">
        <v>2196</v>
      </c>
      <c r="B7997" s="19">
        <v>0.18013888888888888</v>
      </c>
      <c r="C7997" s="10" t="s">
        <v>84</v>
      </c>
      <c r="D7997" s="10" t="s">
        <v>166</v>
      </c>
      <c r="E7997" s="13">
        <v>5.0</v>
      </c>
      <c r="F7997" s="13">
        <v>6.0</v>
      </c>
      <c r="J7997" s="10" t="s">
        <v>2261</v>
      </c>
    </row>
    <row r="7998">
      <c r="A7998" s="10" t="s">
        <v>2196</v>
      </c>
      <c r="B7998" s="19">
        <v>0.1823611111111111</v>
      </c>
      <c r="C7998" s="10" t="s">
        <v>66</v>
      </c>
      <c r="D7998" s="10" t="s">
        <v>71</v>
      </c>
      <c r="E7998" s="13">
        <v>14.0</v>
      </c>
      <c r="F7998" s="13">
        <v>16.0</v>
      </c>
    </row>
    <row r="7999">
      <c r="A7999" s="10" t="s">
        <v>2262</v>
      </c>
      <c r="B7999" s="19">
        <v>0.009224537037037036</v>
      </c>
      <c r="C7999" s="10" t="s">
        <v>74</v>
      </c>
      <c r="D7999" s="10" t="s">
        <v>67</v>
      </c>
      <c r="E7999" s="13">
        <v>16.0</v>
      </c>
      <c r="F7999" s="13">
        <v>16.0</v>
      </c>
    </row>
    <row r="8000">
      <c r="A8000" s="10" t="s">
        <v>2262</v>
      </c>
      <c r="B8000" s="19">
        <v>0.009340277777777777</v>
      </c>
      <c r="C8000" s="10" t="s">
        <v>84</v>
      </c>
      <c r="D8000" s="10" t="s">
        <v>67</v>
      </c>
      <c r="E8000" s="13">
        <v>12.0</v>
      </c>
      <c r="F8000" s="13">
        <v>9.0</v>
      </c>
    </row>
    <row r="8001">
      <c r="A8001" s="10" t="s">
        <v>2262</v>
      </c>
      <c r="B8001" s="19">
        <v>0.014895833333333334</v>
      </c>
      <c r="C8001" s="10" t="s">
        <v>82</v>
      </c>
      <c r="D8001" s="10" t="s">
        <v>67</v>
      </c>
      <c r="E8001" s="13">
        <v>22.0</v>
      </c>
      <c r="F8001" s="13">
        <v>18.0</v>
      </c>
    </row>
    <row r="8002">
      <c r="A8002" s="10" t="s">
        <v>2262</v>
      </c>
      <c r="B8002" s="19">
        <v>0.014907407407407407</v>
      </c>
      <c r="C8002" s="10" t="s">
        <v>70</v>
      </c>
      <c r="D8002" s="10" t="s">
        <v>67</v>
      </c>
      <c r="E8002" s="13" t="s">
        <v>88</v>
      </c>
      <c r="F8002" s="13">
        <v>1.0</v>
      </c>
    </row>
    <row r="8003">
      <c r="A8003" s="10" t="s">
        <v>2262</v>
      </c>
      <c r="B8003" s="19">
        <v>0.019675925925925927</v>
      </c>
      <c r="C8003" s="10" t="s">
        <v>964</v>
      </c>
      <c r="D8003" s="10" t="s">
        <v>67</v>
      </c>
      <c r="E8003" s="13">
        <v>27.0</v>
      </c>
      <c r="F8003" s="13">
        <v>18.0</v>
      </c>
    </row>
    <row r="8004">
      <c r="A8004" s="10" t="s">
        <v>2262</v>
      </c>
      <c r="B8004" s="19">
        <v>0.019675925925925927</v>
      </c>
      <c r="C8004" s="10" t="s">
        <v>964</v>
      </c>
      <c r="D8004" s="10" t="s">
        <v>67</v>
      </c>
      <c r="E8004" s="13" t="s">
        <v>75</v>
      </c>
      <c r="F8004" s="13" t="s">
        <v>75</v>
      </c>
      <c r="J8004" s="10" t="s">
        <v>2263</v>
      </c>
    </row>
    <row r="8005">
      <c r="A8005" s="10" t="s">
        <v>2262</v>
      </c>
      <c r="B8005" s="19">
        <v>0.02515046296296296</v>
      </c>
      <c r="C8005" s="10" t="s">
        <v>157</v>
      </c>
      <c r="D8005" s="10" t="s">
        <v>67</v>
      </c>
      <c r="E8005" s="13" t="s">
        <v>75</v>
      </c>
      <c r="F8005" s="13" t="s">
        <v>75</v>
      </c>
      <c r="J8005" s="10" t="s">
        <v>2263</v>
      </c>
    </row>
    <row r="8006">
      <c r="A8006" s="10" t="s">
        <v>2262</v>
      </c>
      <c r="B8006" s="19">
        <v>0.02515046296296296</v>
      </c>
      <c r="C8006" s="10" t="s">
        <v>157</v>
      </c>
      <c r="D8006" s="10" t="s">
        <v>67</v>
      </c>
      <c r="E8006" s="13">
        <v>13.0</v>
      </c>
      <c r="F8006" s="13">
        <v>10.0</v>
      </c>
      <c r="J8006" s="10" t="s">
        <v>2264</v>
      </c>
    </row>
    <row r="8007">
      <c r="A8007" s="10" t="s">
        <v>2262</v>
      </c>
      <c r="B8007" s="19">
        <v>0.029305555555555557</v>
      </c>
      <c r="C8007" s="10" t="s">
        <v>66</v>
      </c>
      <c r="D8007" s="10" t="s">
        <v>67</v>
      </c>
      <c r="E8007" s="13">
        <v>5.0</v>
      </c>
      <c r="F8007" s="13">
        <v>3.0</v>
      </c>
    </row>
    <row r="8008">
      <c r="A8008" s="10" t="s">
        <v>2262</v>
      </c>
      <c r="B8008" s="19">
        <v>0.03530092592592592</v>
      </c>
      <c r="C8008" s="10" t="s">
        <v>66</v>
      </c>
      <c r="D8008" s="10" t="s">
        <v>125</v>
      </c>
      <c r="E8008" s="13">
        <v>25.0</v>
      </c>
      <c r="F8008" s="13">
        <v>15.0</v>
      </c>
      <c r="J8008" s="10" t="s">
        <v>953</v>
      </c>
    </row>
    <row r="8009">
      <c r="A8009" s="10" t="s">
        <v>2262</v>
      </c>
      <c r="B8009" s="19">
        <v>0.03533564814814815</v>
      </c>
      <c r="C8009" s="10" t="s">
        <v>69</v>
      </c>
      <c r="D8009" s="10" t="s">
        <v>125</v>
      </c>
      <c r="E8009" s="13">
        <v>23.0</v>
      </c>
      <c r="F8009" s="13">
        <v>9.0</v>
      </c>
      <c r="J8009" s="10" t="s">
        <v>953</v>
      </c>
    </row>
    <row r="8010">
      <c r="A8010" s="10" t="s">
        <v>2262</v>
      </c>
      <c r="B8010" s="19">
        <v>0.035347222222222224</v>
      </c>
      <c r="C8010" s="10" t="s">
        <v>70</v>
      </c>
      <c r="D8010" s="10" t="s">
        <v>125</v>
      </c>
      <c r="E8010" s="13">
        <v>28.0</v>
      </c>
      <c r="F8010" s="13">
        <v>9.0</v>
      </c>
      <c r="J8010" s="10" t="s">
        <v>953</v>
      </c>
    </row>
    <row r="8011">
      <c r="A8011" s="10" t="s">
        <v>2262</v>
      </c>
      <c r="B8011" s="19">
        <v>0.0353587962962963</v>
      </c>
      <c r="C8011" s="10" t="s">
        <v>82</v>
      </c>
      <c r="D8011" s="10" t="s">
        <v>125</v>
      </c>
      <c r="E8011" s="13">
        <v>13.0</v>
      </c>
      <c r="F8011" s="13">
        <v>2.0</v>
      </c>
      <c r="J8011" s="10" t="s">
        <v>953</v>
      </c>
    </row>
    <row r="8012">
      <c r="A8012" s="10" t="s">
        <v>2262</v>
      </c>
      <c r="B8012" s="19">
        <v>0.03539351851851852</v>
      </c>
      <c r="C8012" s="10" t="s">
        <v>74</v>
      </c>
      <c r="D8012" s="10" t="s">
        <v>125</v>
      </c>
      <c r="E8012" s="13">
        <v>35.0</v>
      </c>
      <c r="F8012" s="13">
        <v>12.0</v>
      </c>
      <c r="J8012" s="10" t="s">
        <v>953</v>
      </c>
    </row>
    <row r="8013">
      <c r="A8013" s="10" t="s">
        <v>2262</v>
      </c>
      <c r="B8013" s="19">
        <v>0.03539351851851852</v>
      </c>
      <c r="C8013" s="10" t="s">
        <v>74</v>
      </c>
      <c r="D8013" s="10" t="s">
        <v>125</v>
      </c>
      <c r="E8013" s="13" t="s">
        <v>75</v>
      </c>
      <c r="F8013" s="13" t="s">
        <v>75</v>
      </c>
      <c r="J8013" s="10" t="s">
        <v>2263</v>
      </c>
    </row>
    <row r="8014">
      <c r="A8014" s="10" t="s">
        <v>2262</v>
      </c>
      <c r="B8014" s="19">
        <v>0.035416666666666666</v>
      </c>
      <c r="C8014" s="10" t="s">
        <v>964</v>
      </c>
      <c r="D8014" s="10" t="s">
        <v>125</v>
      </c>
      <c r="E8014" s="13">
        <v>24.0</v>
      </c>
      <c r="F8014" s="13">
        <v>13.0</v>
      </c>
      <c r="J8014" s="10" t="s">
        <v>953</v>
      </c>
    </row>
    <row r="8015">
      <c r="A8015" s="10" t="s">
        <v>2262</v>
      </c>
      <c r="B8015" s="19">
        <v>0.03542824074074074</v>
      </c>
      <c r="C8015" s="10" t="s">
        <v>84</v>
      </c>
      <c r="D8015" s="10" t="s">
        <v>125</v>
      </c>
      <c r="E8015" s="13">
        <v>24.0</v>
      </c>
      <c r="F8015" s="13">
        <v>12.0</v>
      </c>
      <c r="J8015" s="10" t="s">
        <v>953</v>
      </c>
    </row>
    <row r="8016">
      <c r="A8016" s="10" t="s">
        <v>2262</v>
      </c>
      <c r="B8016" s="19">
        <v>0.036145833333333335</v>
      </c>
      <c r="C8016" s="10" t="s">
        <v>69</v>
      </c>
      <c r="D8016" s="10" t="s">
        <v>125</v>
      </c>
      <c r="E8016" s="13">
        <v>29.0</v>
      </c>
      <c r="F8016" s="13">
        <v>15.0</v>
      </c>
      <c r="J8016" s="10" t="s">
        <v>953</v>
      </c>
    </row>
    <row r="8017">
      <c r="A8017" s="10" t="s">
        <v>2262</v>
      </c>
      <c r="B8017" s="19">
        <v>0.03619212962962963</v>
      </c>
      <c r="C8017" s="10" t="s">
        <v>66</v>
      </c>
      <c r="D8017" s="10" t="s">
        <v>125</v>
      </c>
      <c r="E8017" s="13">
        <v>25.0</v>
      </c>
      <c r="F8017" s="13">
        <v>15.0</v>
      </c>
      <c r="J8017" s="10" t="s">
        <v>953</v>
      </c>
    </row>
    <row r="8018">
      <c r="A8018" s="10" t="s">
        <v>2262</v>
      </c>
      <c r="B8018" s="19">
        <v>0.0362037037037037</v>
      </c>
      <c r="C8018" s="10" t="s">
        <v>70</v>
      </c>
      <c r="D8018" s="10" t="s">
        <v>125</v>
      </c>
      <c r="E8018" s="13">
        <v>23.0</v>
      </c>
      <c r="F8018" s="13">
        <v>4.0</v>
      </c>
      <c r="J8018" s="10" t="s">
        <v>953</v>
      </c>
    </row>
    <row r="8019">
      <c r="A8019" s="10" t="s">
        <v>2262</v>
      </c>
      <c r="B8019" s="19">
        <v>0.03621527777777778</v>
      </c>
      <c r="C8019" s="10" t="s">
        <v>82</v>
      </c>
      <c r="D8019" s="10" t="s">
        <v>125</v>
      </c>
      <c r="E8019" s="13">
        <v>22.0</v>
      </c>
      <c r="F8019" s="13">
        <v>10.0</v>
      </c>
      <c r="J8019" s="10" t="s">
        <v>953</v>
      </c>
    </row>
    <row r="8020">
      <c r="A8020" s="10" t="s">
        <v>2262</v>
      </c>
      <c r="B8020" s="19">
        <v>0.036238425925925924</v>
      </c>
      <c r="C8020" s="10" t="s">
        <v>74</v>
      </c>
      <c r="D8020" s="10" t="s">
        <v>125</v>
      </c>
      <c r="E8020" s="13">
        <v>26.0</v>
      </c>
      <c r="F8020" s="13">
        <v>3.0</v>
      </c>
      <c r="J8020" s="10" t="s">
        <v>953</v>
      </c>
    </row>
    <row r="8021">
      <c r="A8021" s="10" t="s">
        <v>2262</v>
      </c>
      <c r="B8021" s="19">
        <v>0.03625</v>
      </c>
      <c r="C8021" s="10" t="s">
        <v>964</v>
      </c>
      <c r="D8021" s="10" t="s">
        <v>125</v>
      </c>
      <c r="E8021" s="13" t="s">
        <v>68</v>
      </c>
      <c r="F8021" s="13">
        <v>20.0</v>
      </c>
      <c r="J8021" s="10" t="s">
        <v>953</v>
      </c>
    </row>
    <row r="8022">
      <c r="A8022" s="10" t="s">
        <v>2262</v>
      </c>
      <c r="B8022" s="19">
        <v>0.03627314814814815</v>
      </c>
      <c r="C8022" s="10" t="s">
        <v>84</v>
      </c>
      <c r="D8022" s="10" t="s">
        <v>125</v>
      </c>
      <c r="E8022" s="13" t="s">
        <v>75</v>
      </c>
      <c r="F8022" s="13" t="s">
        <v>75</v>
      </c>
      <c r="J8022" s="10" t="s">
        <v>2265</v>
      </c>
    </row>
    <row r="8023">
      <c r="A8023" s="10" t="s">
        <v>2262</v>
      </c>
      <c r="B8023" s="19">
        <v>0.03627314814814815</v>
      </c>
      <c r="C8023" s="10" t="s">
        <v>84</v>
      </c>
      <c r="D8023" s="10" t="s">
        <v>125</v>
      </c>
      <c r="E8023" s="13">
        <v>19.0</v>
      </c>
      <c r="F8023" s="13">
        <v>7.0</v>
      </c>
      <c r="J8023" s="10" t="s">
        <v>953</v>
      </c>
    </row>
    <row r="8024">
      <c r="A8024" s="10" t="s">
        <v>2262</v>
      </c>
      <c r="B8024" s="19">
        <v>0.03690972222222222</v>
      </c>
      <c r="C8024" s="10" t="s">
        <v>74</v>
      </c>
      <c r="D8024" s="10" t="s">
        <v>83</v>
      </c>
      <c r="E8024" s="13">
        <v>13.0</v>
      </c>
      <c r="F8024" s="13">
        <v>2.0</v>
      </c>
    </row>
    <row r="8025">
      <c r="A8025" s="10" t="s">
        <v>2262</v>
      </c>
      <c r="B8025" s="19">
        <v>0.037141203703703704</v>
      </c>
      <c r="C8025" s="10" t="s">
        <v>66</v>
      </c>
      <c r="D8025" s="10" t="s">
        <v>125</v>
      </c>
      <c r="E8025" s="13">
        <v>21.0</v>
      </c>
      <c r="F8025" s="13">
        <v>11.0</v>
      </c>
      <c r="J8025" s="10" t="s">
        <v>953</v>
      </c>
    </row>
    <row r="8026">
      <c r="A8026" s="10" t="s">
        <v>2262</v>
      </c>
      <c r="B8026" s="19">
        <v>0.03719907407407407</v>
      </c>
      <c r="C8026" s="10" t="s">
        <v>69</v>
      </c>
      <c r="D8026" s="10" t="s">
        <v>125</v>
      </c>
      <c r="E8026" s="13">
        <v>30.0</v>
      </c>
      <c r="F8026" s="13">
        <v>16.0</v>
      </c>
      <c r="J8026" s="10" t="s">
        <v>953</v>
      </c>
    </row>
    <row r="8027">
      <c r="A8027" s="10" t="s">
        <v>2262</v>
      </c>
      <c r="B8027" s="19">
        <v>0.03722222222222222</v>
      </c>
      <c r="C8027" s="10" t="s">
        <v>70</v>
      </c>
      <c r="D8027" s="10" t="s">
        <v>125</v>
      </c>
      <c r="E8027" s="13">
        <v>34.0</v>
      </c>
      <c r="F8027" s="13">
        <v>15.0</v>
      </c>
      <c r="J8027" s="10" t="s">
        <v>953</v>
      </c>
    </row>
    <row r="8028">
      <c r="A8028" s="10" t="s">
        <v>2262</v>
      </c>
      <c r="B8028" s="19">
        <v>0.0372337962962963</v>
      </c>
      <c r="C8028" s="10" t="s">
        <v>82</v>
      </c>
      <c r="D8028" s="10" t="s">
        <v>125</v>
      </c>
      <c r="E8028" s="13">
        <v>15.0</v>
      </c>
      <c r="F8028" s="13">
        <v>3.0</v>
      </c>
      <c r="J8028" s="10" t="s">
        <v>953</v>
      </c>
    </row>
    <row r="8029">
      <c r="A8029" s="10" t="s">
        <v>2262</v>
      </c>
      <c r="B8029" s="19">
        <v>0.03724537037037037</v>
      </c>
      <c r="C8029" s="10" t="s">
        <v>74</v>
      </c>
      <c r="D8029" s="10" t="s">
        <v>125</v>
      </c>
      <c r="E8029" s="13">
        <v>31.0</v>
      </c>
      <c r="F8029" s="13">
        <v>8.0</v>
      </c>
      <c r="J8029" s="10" t="s">
        <v>953</v>
      </c>
    </row>
    <row r="8030">
      <c r="A8030" s="10" t="s">
        <v>2262</v>
      </c>
      <c r="B8030" s="19">
        <v>0.03724537037037037</v>
      </c>
      <c r="C8030" s="10" t="s">
        <v>74</v>
      </c>
      <c r="D8030" s="10" t="s">
        <v>125</v>
      </c>
      <c r="E8030" s="13" t="s">
        <v>75</v>
      </c>
      <c r="F8030" s="13" t="s">
        <v>75</v>
      </c>
      <c r="J8030" s="10" t="s">
        <v>2263</v>
      </c>
    </row>
    <row r="8031">
      <c r="A8031" s="10" t="s">
        <v>2262</v>
      </c>
      <c r="B8031" s="19">
        <v>0.03726851851851852</v>
      </c>
      <c r="C8031" s="10" t="s">
        <v>964</v>
      </c>
      <c r="D8031" s="10" t="s">
        <v>125</v>
      </c>
      <c r="E8031" s="13">
        <v>17.0</v>
      </c>
      <c r="F8031" s="13">
        <v>6.0</v>
      </c>
      <c r="J8031" s="10" t="s">
        <v>953</v>
      </c>
    </row>
    <row r="8032">
      <c r="A8032" s="10" t="s">
        <v>2262</v>
      </c>
      <c r="B8032" s="19">
        <v>0.037280092592592594</v>
      </c>
      <c r="C8032" s="10" t="s">
        <v>84</v>
      </c>
      <c r="D8032" s="10" t="s">
        <v>125</v>
      </c>
      <c r="E8032" s="13">
        <v>25.0</v>
      </c>
      <c r="F8032" s="13">
        <v>13.0</v>
      </c>
      <c r="J8032" s="10" t="s">
        <v>953</v>
      </c>
    </row>
    <row r="8033">
      <c r="A8033" s="10" t="s">
        <v>2262</v>
      </c>
      <c r="B8033" s="19">
        <v>0.038125</v>
      </c>
      <c r="C8033" s="10" t="s">
        <v>74</v>
      </c>
      <c r="D8033" s="10" t="s">
        <v>67</v>
      </c>
      <c r="E8033" s="13" t="s">
        <v>75</v>
      </c>
      <c r="F8033" s="13" t="s">
        <v>75</v>
      </c>
      <c r="J8033" s="10" t="s">
        <v>2265</v>
      </c>
    </row>
    <row r="8034">
      <c r="A8034" s="10" t="s">
        <v>2262</v>
      </c>
      <c r="B8034" s="19">
        <v>0.038125</v>
      </c>
      <c r="C8034" s="10" t="s">
        <v>74</v>
      </c>
      <c r="D8034" s="10" t="s">
        <v>67</v>
      </c>
      <c r="E8034" s="13">
        <v>10.0</v>
      </c>
      <c r="F8034" s="13">
        <v>10.0</v>
      </c>
    </row>
    <row r="8035">
      <c r="A8035" s="10" t="s">
        <v>2262</v>
      </c>
      <c r="B8035" s="19">
        <v>0.03840277777777778</v>
      </c>
      <c r="C8035" s="10" t="s">
        <v>74</v>
      </c>
      <c r="D8035" s="10" t="s">
        <v>125</v>
      </c>
      <c r="E8035" s="13">
        <v>39.0</v>
      </c>
      <c r="F8035" s="13">
        <v>16.0</v>
      </c>
      <c r="J8035" s="10" t="s">
        <v>953</v>
      </c>
    </row>
    <row r="8036">
      <c r="A8036" s="10" t="s">
        <v>2262</v>
      </c>
      <c r="B8036" s="19">
        <v>0.03840277777777778</v>
      </c>
      <c r="C8036" s="10" t="s">
        <v>74</v>
      </c>
      <c r="D8036" s="10" t="s">
        <v>125</v>
      </c>
      <c r="E8036" s="13" t="s">
        <v>75</v>
      </c>
      <c r="F8036" s="13" t="s">
        <v>75</v>
      </c>
      <c r="J8036" s="10" t="s">
        <v>2263</v>
      </c>
    </row>
    <row r="8037">
      <c r="A8037" s="10" t="s">
        <v>2262</v>
      </c>
      <c r="B8037" s="19">
        <v>0.03849537037037037</v>
      </c>
      <c r="C8037" s="10" t="s">
        <v>82</v>
      </c>
      <c r="D8037" s="10" t="s">
        <v>125</v>
      </c>
      <c r="E8037" s="13">
        <v>25.0</v>
      </c>
      <c r="F8037" s="13">
        <v>13.0</v>
      </c>
      <c r="J8037" s="10" t="s">
        <v>953</v>
      </c>
    </row>
    <row r="8038">
      <c r="A8038" s="10" t="s">
        <v>2262</v>
      </c>
      <c r="B8038" s="19">
        <v>0.03849537037037037</v>
      </c>
      <c r="C8038" s="10" t="s">
        <v>82</v>
      </c>
      <c r="D8038" s="10" t="s">
        <v>125</v>
      </c>
      <c r="E8038" s="13" t="s">
        <v>75</v>
      </c>
      <c r="F8038" s="13" t="s">
        <v>75</v>
      </c>
      <c r="J8038" s="10" t="s">
        <v>2263</v>
      </c>
    </row>
    <row r="8039">
      <c r="A8039" s="10" t="s">
        <v>2262</v>
      </c>
      <c r="B8039" s="19">
        <v>0.03854166666666667</v>
      </c>
      <c r="C8039" s="10" t="s">
        <v>70</v>
      </c>
      <c r="D8039" s="10" t="s">
        <v>125</v>
      </c>
      <c r="E8039" s="13" t="s">
        <v>88</v>
      </c>
      <c r="F8039" s="13">
        <v>1.0</v>
      </c>
      <c r="J8039" s="10" t="s">
        <v>953</v>
      </c>
    </row>
    <row r="8040">
      <c r="A8040" s="10" t="s">
        <v>2262</v>
      </c>
      <c r="B8040" s="19">
        <v>0.038564814814814816</v>
      </c>
      <c r="C8040" s="10" t="s">
        <v>66</v>
      </c>
      <c r="D8040" s="10" t="s">
        <v>125</v>
      </c>
      <c r="E8040" s="13">
        <v>27.0</v>
      </c>
      <c r="F8040" s="13">
        <v>17.0</v>
      </c>
      <c r="J8040" s="10" t="s">
        <v>953</v>
      </c>
    </row>
    <row r="8041">
      <c r="A8041" s="10" t="s">
        <v>2262</v>
      </c>
      <c r="B8041" s="19">
        <v>0.038599537037037036</v>
      </c>
      <c r="C8041" s="10" t="s">
        <v>69</v>
      </c>
      <c r="D8041" s="10" t="s">
        <v>125</v>
      </c>
      <c r="E8041" s="13">
        <v>30.0</v>
      </c>
      <c r="F8041" s="13">
        <v>16.0</v>
      </c>
      <c r="J8041" s="10" t="s">
        <v>953</v>
      </c>
    </row>
    <row r="8042">
      <c r="A8042" s="10" t="s">
        <v>2262</v>
      </c>
      <c r="B8042" s="19">
        <v>0.03864583333333333</v>
      </c>
      <c r="C8042" s="10" t="s">
        <v>964</v>
      </c>
      <c r="D8042" s="10" t="s">
        <v>125</v>
      </c>
      <c r="E8042" s="13" t="s">
        <v>68</v>
      </c>
      <c r="F8042" s="13">
        <v>20.0</v>
      </c>
      <c r="J8042" s="10" t="s">
        <v>953</v>
      </c>
    </row>
    <row r="8043">
      <c r="A8043" s="10" t="s">
        <v>2262</v>
      </c>
      <c r="B8043" s="19">
        <v>0.03868055555555556</v>
      </c>
      <c r="C8043" s="10" t="s">
        <v>84</v>
      </c>
      <c r="D8043" s="10" t="s">
        <v>125</v>
      </c>
      <c r="E8043" s="13">
        <v>28.0</v>
      </c>
      <c r="F8043" s="13">
        <v>16.0</v>
      </c>
      <c r="J8043" s="10" t="s">
        <v>953</v>
      </c>
    </row>
    <row r="8044">
      <c r="A8044" s="10" t="s">
        <v>2262</v>
      </c>
      <c r="B8044" s="19">
        <v>0.03993055555555555</v>
      </c>
      <c r="C8044" s="10" t="s">
        <v>74</v>
      </c>
      <c r="D8044" s="10" t="s">
        <v>67</v>
      </c>
      <c r="E8044" s="13">
        <v>11.0</v>
      </c>
      <c r="F8044" s="13">
        <v>11.0</v>
      </c>
    </row>
    <row r="8045">
      <c r="A8045" s="10" t="s">
        <v>2262</v>
      </c>
      <c r="B8045" s="19">
        <v>0.0403125</v>
      </c>
      <c r="C8045" s="10" t="s">
        <v>66</v>
      </c>
      <c r="D8045" s="10" t="s">
        <v>125</v>
      </c>
      <c r="E8045" s="13">
        <v>21.0</v>
      </c>
      <c r="F8045" s="13">
        <v>11.0</v>
      </c>
      <c r="J8045" s="10" t="s">
        <v>953</v>
      </c>
    </row>
    <row r="8046">
      <c r="A8046" s="10" t="s">
        <v>2262</v>
      </c>
      <c r="B8046" s="19">
        <v>0.04034722222222222</v>
      </c>
      <c r="C8046" s="10" t="s">
        <v>70</v>
      </c>
      <c r="D8046" s="10" t="s">
        <v>125</v>
      </c>
      <c r="E8046" s="13">
        <v>37.0</v>
      </c>
      <c r="F8046" s="13">
        <v>18.0</v>
      </c>
      <c r="J8046" s="10" t="s">
        <v>953</v>
      </c>
    </row>
    <row r="8047">
      <c r="A8047" s="10" t="s">
        <v>2262</v>
      </c>
      <c r="B8047" s="19">
        <v>0.040358796296296295</v>
      </c>
      <c r="C8047" s="10" t="s">
        <v>82</v>
      </c>
      <c r="D8047" s="10" t="s">
        <v>125</v>
      </c>
      <c r="E8047" s="13">
        <v>21.0</v>
      </c>
      <c r="F8047" s="13">
        <v>9.0</v>
      </c>
      <c r="J8047" s="10" t="s">
        <v>953</v>
      </c>
    </row>
    <row r="8048">
      <c r="A8048" s="10" t="s">
        <v>2262</v>
      </c>
      <c r="B8048" s="19">
        <v>0.040358796296296295</v>
      </c>
      <c r="C8048" s="10" t="s">
        <v>82</v>
      </c>
      <c r="D8048" s="10" t="s">
        <v>125</v>
      </c>
      <c r="E8048" s="13" t="s">
        <v>75</v>
      </c>
      <c r="F8048" s="13" t="s">
        <v>75</v>
      </c>
      <c r="J8048" s="10" t="s">
        <v>2263</v>
      </c>
    </row>
    <row r="8049">
      <c r="A8049" s="10" t="s">
        <v>2262</v>
      </c>
      <c r="B8049" s="19">
        <v>0.04037037037037037</v>
      </c>
      <c r="C8049" s="10" t="s">
        <v>74</v>
      </c>
      <c r="D8049" s="10" t="s">
        <v>125</v>
      </c>
      <c r="E8049" s="13" t="s">
        <v>75</v>
      </c>
      <c r="F8049" s="13" t="s">
        <v>75</v>
      </c>
      <c r="J8049" s="10" t="s">
        <v>2263</v>
      </c>
    </row>
    <row r="8050">
      <c r="A8050" s="10" t="s">
        <v>2262</v>
      </c>
      <c r="B8050" s="19">
        <v>0.04037037037037037</v>
      </c>
      <c r="C8050" s="10" t="s">
        <v>74</v>
      </c>
      <c r="D8050" s="10" t="s">
        <v>125</v>
      </c>
      <c r="E8050" s="13">
        <v>35.0</v>
      </c>
      <c r="F8050" s="13">
        <v>12.0</v>
      </c>
      <c r="J8050" s="10" t="s">
        <v>953</v>
      </c>
    </row>
    <row r="8051">
      <c r="A8051" s="10" t="s">
        <v>2262</v>
      </c>
      <c r="B8051" s="19">
        <v>0.04038194444444444</v>
      </c>
      <c r="C8051" s="10" t="s">
        <v>964</v>
      </c>
      <c r="D8051" s="10" t="s">
        <v>125</v>
      </c>
      <c r="E8051" s="13">
        <v>20.0</v>
      </c>
      <c r="F8051" s="13">
        <v>9.0</v>
      </c>
      <c r="J8051" s="10" t="s">
        <v>953</v>
      </c>
    </row>
    <row r="8052">
      <c r="A8052" s="10" t="s">
        <v>2262</v>
      </c>
      <c r="B8052" s="19">
        <v>0.040393518518518516</v>
      </c>
      <c r="C8052" s="10" t="s">
        <v>84</v>
      </c>
      <c r="D8052" s="10" t="s">
        <v>125</v>
      </c>
      <c r="E8052" s="13">
        <v>31.0</v>
      </c>
      <c r="F8052" s="13">
        <v>19.0</v>
      </c>
      <c r="J8052" s="10" t="s">
        <v>953</v>
      </c>
    </row>
    <row r="8053">
      <c r="A8053" s="10" t="s">
        <v>2262</v>
      </c>
      <c r="B8053" s="19">
        <v>0.04045138888888889</v>
      </c>
      <c r="C8053" s="10" t="s">
        <v>69</v>
      </c>
      <c r="D8053" s="10" t="s">
        <v>125</v>
      </c>
      <c r="E8053" s="13">
        <v>29.0</v>
      </c>
      <c r="F8053" s="13">
        <v>15.0</v>
      </c>
      <c r="J8053" s="10" t="s">
        <v>953</v>
      </c>
    </row>
    <row r="8054">
      <c r="A8054" s="10" t="s">
        <v>2262</v>
      </c>
      <c r="B8054" s="19">
        <v>0.041157407407407406</v>
      </c>
      <c r="C8054" s="10" t="s">
        <v>74</v>
      </c>
      <c r="D8054" s="10" t="s">
        <v>125</v>
      </c>
      <c r="E8054" s="13">
        <v>28.0</v>
      </c>
      <c r="F8054" s="13">
        <v>5.0</v>
      </c>
      <c r="J8054" s="10" t="s">
        <v>953</v>
      </c>
    </row>
    <row r="8055">
      <c r="A8055" s="10" t="s">
        <v>2262</v>
      </c>
      <c r="B8055" s="19">
        <v>0.041180555555555554</v>
      </c>
      <c r="C8055" s="10" t="s">
        <v>70</v>
      </c>
      <c r="D8055" s="10" t="s">
        <v>125</v>
      </c>
      <c r="E8055" s="13" t="s">
        <v>75</v>
      </c>
      <c r="F8055" s="13" t="s">
        <v>75</v>
      </c>
      <c r="J8055" s="10" t="s">
        <v>2265</v>
      </c>
    </row>
    <row r="8056">
      <c r="A8056" s="10" t="s">
        <v>2262</v>
      </c>
      <c r="B8056" s="19">
        <v>0.041180555555555554</v>
      </c>
      <c r="C8056" s="10" t="s">
        <v>70</v>
      </c>
      <c r="D8056" s="10" t="s">
        <v>125</v>
      </c>
      <c r="E8056" s="13">
        <v>31.0</v>
      </c>
      <c r="F8056" s="13">
        <v>12.0</v>
      </c>
      <c r="J8056" s="10" t="s">
        <v>953</v>
      </c>
    </row>
    <row r="8057">
      <c r="A8057" s="10" t="s">
        <v>2262</v>
      </c>
      <c r="B8057" s="19">
        <v>0.0412037037037037</v>
      </c>
      <c r="C8057" s="10" t="s">
        <v>82</v>
      </c>
      <c r="D8057" s="10" t="s">
        <v>125</v>
      </c>
      <c r="E8057" s="13">
        <v>28.0</v>
      </c>
      <c r="F8057" s="13">
        <v>16.0</v>
      </c>
      <c r="J8057" s="10" t="s">
        <v>953</v>
      </c>
    </row>
    <row r="8058">
      <c r="A8058" s="10" t="s">
        <v>2262</v>
      </c>
      <c r="B8058" s="19">
        <v>0.04123842592592593</v>
      </c>
      <c r="C8058" s="10" t="s">
        <v>66</v>
      </c>
      <c r="D8058" s="10" t="s">
        <v>125</v>
      </c>
      <c r="E8058" s="13" t="s">
        <v>75</v>
      </c>
      <c r="F8058" s="13" t="s">
        <v>75</v>
      </c>
      <c r="J8058" s="10" t="s">
        <v>2265</v>
      </c>
    </row>
    <row r="8059">
      <c r="A8059" s="10" t="s">
        <v>2262</v>
      </c>
      <c r="B8059" s="19">
        <v>0.04123842592592593</v>
      </c>
      <c r="C8059" s="10" t="s">
        <v>66</v>
      </c>
      <c r="D8059" s="10" t="s">
        <v>125</v>
      </c>
      <c r="E8059" s="13">
        <v>17.0</v>
      </c>
      <c r="F8059" s="13">
        <v>7.0</v>
      </c>
      <c r="J8059" s="10" t="s">
        <v>953</v>
      </c>
    </row>
    <row r="8060">
      <c r="A8060" s="10" t="s">
        <v>2262</v>
      </c>
      <c r="B8060" s="19">
        <v>0.04123842592592593</v>
      </c>
      <c r="C8060" s="10" t="s">
        <v>69</v>
      </c>
      <c r="D8060" s="10" t="s">
        <v>125</v>
      </c>
      <c r="E8060" s="13" t="s">
        <v>75</v>
      </c>
      <c r="F8060" s="13" t="s">
        <v>75</v>
      </c>
      <c r="J8060" s="10" t="s">
        <v>2265</v>
      </c>
    </row>
    <row r="8061">
      <c r="A8061" s="10" t="s">
        <v>2262</v>
      </c>
      <c r="B8061" s="19">
        <v>0.04123842592592593</v>
      </c>
      <c r="C8061" s="10" t="s">
        <v>69</v>
      </c>
      <c r="D8061" s="10" t="s">
        <v>125</v>
      </c>
      <c r="E8061" s="13">
        <v>26.0</v>
      </c>
      <c r="F8061" s="13">
        <v>12.0</v>
      </c>
      <c r="J8061" s="10" t="s">
        <v>953</v>
      </c>
    </row>
    <row r="8062">
      <c r="A8062" s="10" t="s">
        <v>2262</v>
      </c>
      <c r="B8062" s="19">
        <v>0.041261574074074076</v>
      </c>
      <c r="C8062" s="10" t="s">
        <v>964</v>
      </c>
      <c r="D8062" s="10" t="s">
        <v>125</v>
      </c>
      <c r="E8062" s="13" t="s">
        <v>75</v>
      </c>
      <c r="F8062" s="13" t="s">
        <v>75</v>
      </c>
      <c r="J8062" s="10" t="s">
        <v>2265</v>
      </c>
    </row>
    <row r="8063">
      <c r="A8063" s="10" t="s">
        <v>2262</v>
      </c>
      <c r="B8063" s="19">
        <v>0.041261574074074076</v>
      </c>
      <c r="C8063" s="10" t="s">
        <v>964</v>
      </c>
      <c r="D8063" s="10" t="s">
        <v>125</v>
      </c>
      <c r="E8063" s="13">
        <v>17.0</v>
      </c>
      <c r="F8063" s="13">
        <v>6.0</v>
      </c>
      <c r="J8063" s="10" t="s">
        <v>953</v>
      </c>
    </row>
    <row r="8064">
      <c r="A8064" s="10" t="s">
        <v>2262</v>
      </c>
      <c r="B8064" s="19">
        <v>0.041296296296296296</v>
      </c>
      <c r="C8064" s="10" t="s">
        <v>84</v>
      </c>
      <c r="D8064" s="10" t="s">
        <v>125</v>
      </c>
      <c r="E8064" s="13" t="s">
        <v>75</v>
      </c>
      <c r="F8064" s="13" t="s">
        <v>75</v>
      </c>
      <c r="J8064" s="10" t="s">
        <v>2265</v>
      </c>
    </row>
    <row r="8065">
      <c r="A8065" s="10" t="s">
        <v>2262</v>
      </c>
      <c r="B8065" s="19">
        <v>0.041296296296296296</v>
      </c>
      <c r="C8065" s="10" t="s">
        <v>84</v>
      </c>
      <c r="D8065" s="10" t="s">
        <v>125</v>
      </c>
      <c r="E8065" s="13" t="s">
        <v>88</v>
      </c>
      <c r="F8065" s="13">
        <v>1.0</v>
      </c>
    </row>
    <row r="8066">
      <c r="A8066" s="10" t="s">
        <v>2262</v>
      </c>
      <c r="B8066" s="19">
        <v>0.0424537037037037</v>
      </c>
      <c r="C8066" s="10" t="s">
        <v>66</v>
      </c>
      <c r="D8066" s="10" t="s">
        <v>320</v>
      </c>
      <c r="E8066" s="13">
        <v>6.0</v>
      </c>
      <c r="F8066" s="13">
        <v>8.0</v>
      </c>
      <c r="J8066" s="10" t="s">
        <v>2266</v>
      </c>
    </row>
    <row r="8067">
      <c r="A8067" s="10" t="s">
        <v>2262</v>
      </c>
      <c r="B8067" s="19">
        <v>0.04247685185185185</v>
      </c>
      <c r="C8067" s="10" t="s">
        <v>69</v>
      </c>
      <c r="D8067" s="10" t="s">
        <v>166</v>
      </c>
      <c r="E8067" s="13">
        <v>13.0</v>
      </c>
      <c r="F8067" s="13">
        <v>4.0</v>
      </c>
    </row>
    <row r="8068">
      <c r="A8068" s="10" t="s">
        <v>2262</v>
      </c>
      <c r="B8068" s="19">
        <v>0.0425</v>
      </c>
      <c r="C8068" s="10" t="s">
        <v>70</v>
      </c>
      <c r="D8068" s="10" t="s">
        <v>166</v>
      </c>
      <c r="E8068" s="13">
        <v>5.0</v>
      </c>
      <c r="F8068" s="13">
        <v>2.0</v>
      </c>
      <c r="J8068" s="10" t="s">
        <v>2267</v>
      </c>
    </row>
    <row r="8069">
      <c r="A8069" s="10" t="s">
        <v>2262</v>
      </c>
      <c r="B8069" s="19">
        <v>0.04251157407407408</v>
      </c>
      <c r="C8069" s="10" t="s">
        <v>82</v>
      </c>
      <c r="D8069" s="10" t="s">
        <v>166</v>
      </c>
      <c r="E8069" s="13">
        <v>17.0</v>
      </c>
      <c r="F8069" s="13">
        <v>9.0</v>
      </c>
    </row>
    <row r="8070">
      <c r="A8070" s="10" t="s">
        <v>2262</v>
      </c>
      <c r="B8070" s="19">
        <v>0.04252314814814815</v>
      </c>
      <c r="C8070" s="10" t="s">
        <v>74</v>
      </c>
      <c r="D8070" s="10" t="s">
        <v>166</v>
      </c>
      <c r="E8070" s="13">
        <v>4.0</v>
      </c>
      <c r="F8070" s="13">
        <v>4.0</v>
      </c>
      <c r="J8070" s="10" t="s">
        <v>2268</v>
      </c>
    </row>
    <row r="8071">
      <c r="A8071" s="10" t="s">
        <v>2262</v>
      </c>
      <c r="B8071" s="19">
        <v>0.04255787037037037</v>
      </c>
      <c r="C8071" s="10" t="s">
        <v>964</v>
      </c>
      <c r="D8071" s="10" t="s">
        <v>166</v>
      </c>
      <c r="E8071" s="13">
        <v>22.0</v>
      </c>
      <c r="F8071" s="13">
        <v>13.0</v>
      </c>
    </row>
    <row r="8072">
      <c r="A8072" s="10" t="s">
        <v>2262</v>
      </c>
      <c r="B8072" s="19">
        <v>0.04261574074074074</v>
      </c>
      <c r="C8072" s="10" t="s">
        <v>84</v>
      </c>
      <c r="D8072" s="10" t="s">
        <v>166</v>
      </c>
      <c r="E8072" s="13">
        <v>16.0</v>
      </c>
      <c r="F8072" s="13">
        <v>16.0</v>
      </c>
    </row>
    <row r="8073">
      <c r="A8073" s="10" t="s">
        <v>2262</v>
      </c>
      <c r="B8073" s="19">
        <v>0.04341435185185185</v>
      </c>
      <c r="C8073" s="10" t="s">
        <v>70</v>
      </c>
      <c r="D8073" s="10" t="s">
        <v>76</v>
      </c>
      <c r="E8073" s="13">
        <v>6.0</v>
      </c>
      <c r="F8073" s="16"/>
      <c r="J8073" s="10" t="s">
        <v>2269</v>
      </c>
    </row>
    <row r="8074">
      <c r="A8074" s="10" t="s">
        <v>2262</v>
      </c>
      <c r="B8074" s="19">
        <v>0.04423611111111111</v>
      </c>
      <c r="C8074" s="10" t="s">
        <v>69</v>
      </c>
      <c r="D8074" s="10" t="s">
        <v>209</v>
      </c>
      <c r="E8074" s="13" t="s">
        <v>75</v>
      </c>
      <c r="F8074" s="13" t="s">
        <v>75</v>
      </c>
      <c r="J8074" s="10" t="s">
        <v>2263</v>
      </c>
    </row>
    <row r="8075">
      <c r="A8075" s="10" t="s">
        <v>2262</v>
      </c>
      <c r="B8075" s="19">
        <v>0.04423611111111111</v>
      </c>
      <c r="C8075" s="10" t="s">
        <v>69</v>
      </c>
      <c r="D8075" s="10" t="s">
        <v>209</v>
      </c>
      <c r="E8075" s="13">
        <v>22.0</v>
      </c>
      <c r="F8075" s="13">
        <v>19.0</v>
      </c>
    </row>
    <row r="8076">
      <c r="A8076" s="10" t="s">
        <v>2262</v>
      </c>
      <c r="B8076" s="19">
        <v>0.044675925925925924</v>
      </c>
      <c r="C8076" s="10" t="s">
        <v>70</v>
      </c>
      <c r="D8076" s="10" t="s">
        <v>67</v>
      </c>
      <c r="E8076" s="13">
        <v>9.0</v>
      </c>
      <c r="F8076" s="13">
        <v>6.0</v>
      </c>
    </row>
    <row r="8077">
      <c r="A8077" s="10" t="s">
        <v>2262</v>
      </c>
      <c r="B8077" s="19">
        <v>0.04576388888888889</v>
      </c>
      <c r="C8077" s="10" t="s">
        <v>69</v>
      </c>
      <c r="D8077" s="10" t="s">
        <v>125</v>
      </c>
      <c r="E8077" s="13">
        <v>24.0</v>
      </c>
      <c r="F8077" s="13">
        <v>10.0</v>
      </c>
      <c r="J8077" s="10" t="s">
        <v>953</v>
      </c>
    </row>
    <row r="8078">
      <c r="A8078" s="10" t="s">
        <v>2262</v>
      </c>
      <c r="B8078" s="19">
        <v>0.04576388888888889</v>
      </c>
      <c r="C8078" s="10" t="s">
        <v>66</v>
      </c>
      <c r="D8078" s="10" t="s">
        <v>125</v>
      </c>
      <c r="E8078" s="13">
        <v>24.0</v>
      </c>
      <c r="F8078" s="13">
        <v>14.0</v>
      </c>
      <c r="J8078" s="10" t="s">
        <v>953</v>
      </c>
    </row>
    <row r="8079">
      <c r="A8079" s="10" t="s">
        <v>2262</v>
      </c>
      <c r="B8079" s="19">
        <v>0.04581018518518518</v>
      </c>
      <c r="C8079" s="10" t="s">
        <v>70</v>
      </c>
      <c r="D8079" s="10" t="s">
        <v>125</v>
      </c>
      <c r="E8079" s="13">
        <v>35.0</v>
      </c>
      <c r="F8079" s="13">
        <v>16.0</v>
      </c>
      <c r="J8079" s="10" t="s">
        <v>953</v>
      </c>
    </row>
    <row r="8080">
      <c r="A8080" s="10" t="s">
        <v>2262</v>
      </c>
      <c r="B8080" s="19">
        <v>0.04583333333333333</v>
      </c>
      <c r="C8080" s="10" t="s">
        <v>82</v>
      </c>
      <c r="D8080" s="10" t="s">
        <v>125</v>
      </c>
      <c r="E8080" s="13" t="s">
        <v>75</v>
      </c>
      <c r="F8080" s="13" t="s">
        <v>75</v>
      </c>
      <c r="J8080" s="10" t="s">
        <v>2263</v>
      </c>
    </row>
    <row r="8081">
      <c r="A8081" s="10" t="s">
        <v>2262</v>
      </c>
      <c r="B8081" s="19">
        <v>0.04583333333333333</v>
      </c>
      <c r="C8081" s="10" t="s">
        <v>82</v>
      </c>
      <c r="D8081" s="10" t="s">
        <v>125</v>
      </c>
      <c r="E8081" s="13">
        <v>28.0</v>
      </c>
      <c r="F8081" s="13">
        <v>16.0</v>
      </c>
      <c r="J8081" s="10" t="s">
        <v>953</v>
      </c>
    </row>
    <row r="8082">
      <c r="A8082" s="10" t="s">
        <v>2262</v>
      </c>
      <c r="B8082" s="19">
        <v>0.04584490740740741</v>
      </c>
      <c r="C8082" s="10" t="s">
        <v>74</v>
      </c>
      <c r="D8082" s="10" t="s">
        <v>125</v>
      </c>
      <c r="E8082" s="13" t="s">
        <v>75</v>
      </c>
      <c r="F8082" s="13" t="s">
        <v>75</v>
      </c>
      <c r="J8082" s="10" t="s">
        <v>2263</v>
      </c>
    </row>
    <row r="8083">
      <c r="A8083" s="10" t="s">
        <v>2262</v>
      </c>
      <c r="B8083" s="19">
        <v>0.04584490740740741</v>
      </c>
      <c r="C8083" s="10" t="s">
        <v>74</v>
      </c>
      <c r="D8083" s="10" t="s">
        <v>125</v>
      </c>
      <c r="E8083" s="13">
        <v>37.0</v>
      </c>
      <c r="F8083" s="13">
        <v>14.0</v>
      </c>
      <c r="J8083" s="10" t="s">
        <v>953</v>
      </c>
    </row>
    <row r="8084">
      <c r="A8084" s="10" t="s">
        <v>2262</v>
      </c>
      <c r="B8084" s="19">
        <v>0.045856481481481484</v>
      </c>
      <c r="C8084" s="10" t="s">
        <v>964</v>
      </c>
      <c r="D8084" s="10" t="s">
        <v>125</v>
      </c>
      <c r="E8084" s="13">
        <v>13.0</v>
      </c>
      <c r="F8084" s="13">
        <v>2.0</v>
      </c>
      <c r="J8084" s="10" t="s">
        <v>953</v>
      </c>
    </row>
    <row r="8085">
      <c r="A8085" s="10" t="s">
        <v>2262</v>
      </c>
      <c r="B8085" s="19">
        <v>0.045891203703703705</v>
      </c>
      <c r="C8085" s="10" t="s">
        <v>84</v>
      </c>
      <c r="D8085" s="10" t="s">
        <v>125</v>
      </c>
      <c r="E8085" s="13">
        <v>24.0</v>
      </c>
      <c r="F8085" s="13">
        <v>12.0</v>
      </c>
      <c r="J8085" s="10" t="s">
        <v>953</v>
      </c>
    </row>
    <row r="8086">
      <c r="A8086" s="10" t="s">
        <v>2262</v>
      </c>
      <c r="B8086" s="19">
        <v>0.04670138888888889</v>
      </c>
      <c r="C8086" s="10" t="s">
        <v>66</v>
      </c>
      <c r="D8086" s="10" t="s">
        <v>67</v>
      </c>
      <c r="E8086" s="13" t="s">
        <v>88</v>
      </c>
      <c r="F8086" s="13">
        <v>1.0</v>
      </c>
    </row>
    <row r="8087">
      <c r="A8087" s="10" t="s">
        <v>2262</v>
      </c>
      <c r="B8087" s="19">
        <v>0.04704861111111111</v>
      </c>
      <c r="C8087" s="10" t="s">
        <v>74</v>
      </c>
      <c r="D8087" s="10" t="s">
        <v>83</v>
      </c>
      <c r="E8087" s="13">
        <v>21.0</v>
      </c>
      <c r="F8087" s="13">
        <v>10.0</v>
      </c>
    </row>
    <row r="8088">
      <c r="A8088" s="10" t="s">
        <v>2262</v>
      </c>
      <c r="B8088" s="19">
        <v>0.04886574074074074</v>
      </c>
      <c r="C8088" s="10" t="s">
        <v>66</v>
      </c>
      <c r="D8088" s="10" t="s">
        <v>67</v>
      </c>
      <c r="E8088" s="13">
        <v>21.0</v>
      </c>
      <c r="F8088" s="13">
        <v>19.0</v>
      </c>
    </row>
    <row r="8089">
      <c r="A8089" s="10" t="s">
        <v>2262</v>
      </c>
      <c r="B8089" s="19">
        <v>0.04958333333333333</v>
      </c>
      <c r="C8089" s="10" t="s">
        <v>66</v>
      </c>
      <c r="D8089" s="10" t="s">
        <v>125</v>
      </c>
      <c r="E8089" s="13">
        <v>16.0</v>
      </c>
      <c r="F8089" s="13">
        <v>6.0</v>
      </c>
      <c r="J8089" s="10" t="s">
        <v>953</v>
      </c>
    </row>
    <row r="8090">
      <c r="A8090" s="10" t="s">
        <v>2262</v>
      </c>
      <c r="B8090" s="19">
        <v>0.04958333333333333</v>
      </c>
      <c r="C8090" s="10" t="s">
        <v>66</v>
      </c>
      <c r="D8090" s="10" t="s">
        <v>125</v>
      </c>
      <c r="E8090" s="13" t="s">
        <v>75</v>
      </c>
      <c r="F8090" s="13" t="s">
        <v>75</v>
      </c>
      <c r="J8090" s="10" t="s">
        <v>2265</v>
      </c>
    </row>
    <row r="8091">
      <c r="A8091" s="10" t="s">
        <v>2262</v>
      </c>
      <c r="B8091" s="19">
        <v>0.0496875</v>
      </c>
      <c r="C8091" s="10" t="s">
        <v>70</v>
      </c>
      <c r="D8091" s="10" t="s">
        <v>125</v>
      </c>
      <c r="E8091" s="13">
        <v>22.0</v>
      </c>
      <c r="F8091" s="13">
        <v>3.0</v>
      </c>
      <c r="J8091" s="10" t="s">
        <v>953</v>
      </c>
    </row>
    <row r="8092">
      <c r="A8092" s="10" t="s">
        <v>2262</v>
      </c>
      <c r="B8092" s="19">
        <v>0.0496875</v>
      </c>
      <c r="C8092" s="10" t="s">
        <v>70</v>
      </c>
      <c r="D8092" s="10" t="s">
        <v>125</v>
      </c>
      <c r="E8092" s="13" t="s">
        <v>75</v>
      </c>
      <c r="F8092" s="13" t="s">
        <v>75</v>
      </c>
      <c r="J8092" s="10" t="s">
        <v>2265</v>
      </c>
    </row>
    <row r="8093">
      <c r="A8093" s="10" t="s">
        <v>2262</v>
      </c>
      <c r="B8093" s="19">
        <v>0.049699074074074076</v>
      </c>
      <c r="C8093" s="10" t="s">
        <v>82</v>
      </c>
      <c r="D8093" s="10" t="s">
        <v>125</v>
      </c>
      <c r="E8093" s="13">
        <v>16.0</v>
      </c>
      <c r="F8093" s="13">
        <v>4.0</v>
      </c>
      <c r="J8093" s="10" t="s">
        <v>953</v>
      </c>
    </row>
    <row r="8094">
      <c r="A8094" s="10" t="s">
        <v>2262</v>
      </c>
      <c r="B8094" s="19">
        <v>0.04971064814814815</v>
      </c>
      <c r="C8094" s="10" t="s">
        <v>74</v>
      </c>
      <c r="D8094" s="10" t="s">
        <v>125</v>
      </c>
      <c r="E8094" s="13" t="s">
        <v>68</v>
      </c>
      <c r="F8094" s="13">
        <v>20.0</v>
      </c>
      <c r="J8094" s="10" t="s">
        <v>953</v>
      </c>
    </row>
    <row r="8095">
      <c r="A8095" s="10" t="s">
        <v>2262</v>
      </c>
      <c r="B8095" s="19">
        <v>0.04972222222222222</v>
      </c>
      <c r="C8095" s="10" t="s">
        <v>964</v>
      </c>
      <c r="D8095" s="10" t="s">
        <v>125</v>
      </c>
      <c r="E8095" s="13">
        <v>15.0</v>
      </c>
      <c r="F8095" s="13">
        <v>4.0</v>
      </c>
      <c r="J8095" s="10" t="s">
        <v>953</v>
      </c>
    </row>
    <row r="8096">
      <c r="A8096" s="10" t="s">
        <v>2262</v>
      </c>
      <c r="B8096" s="19">
        <v>0.04972222222222222</v>
      </c>
      <c r="C8096" s="10" t="s">
        <v>964</v>
      </c>
      <c r="D8096" s="10" t="s">
        <v>125</v>
      </c>
      <c r="E8096" s="13" t="s">
        <v>75</v>
      </c>
      <c r="F8096" s="13" t="s">
        <v>75</v>
      </c>
      <c r="J8096" s="10" t="s">
        <v>2265</v>
      </c>
    </row>
    <row r="8097">
      <c r="A8097" s="10" t="s">
        <v>2262</v>
      </c>
      <c r="B8097" s="19">
        <v>0.0497337962962963</v>
      </c>
      <c r="C8097" s="10" t="s">
        <v>84</v>
      </c>
      <c r="D8097" s="10" t="s">
        <v>125</v>
      </c>
      <c r="E8097" s="13">
        <v>16.0</v>
      </c>
      <c r="F8097" s="13">
        <v>4.0</v>
      </c>
      <c r="J8097" s="10" t="s">
        <v>953</v>
      </c>
    </row>
    <row r="8098">
      <c r="A8098" s="10" t="s">
        <v>2262</v>
      </c>
      <c r="B8098" s="19">
        <v>0.0497337962962963</v>
      </c>
      <c r="C8098" s="10" t="s">
        <v>84</v>
      </c>
      <c r="D8098" s="10" t="s">
        <v>125</v>
      </c>
      <c r="E8098" s="13" t="s">
        <v>75</v>
      </c>
      <c r="F8098" s="13" t="s">
        <v>75</v>
      </c>
      <c r="J8098" s="10" t="s">
        <v>2265</v>
      </c>
    </row>
    <row r="8099">
      <c r="A8099" s="10" t="s">
        <v>2262</v>
      </c>
      <c r="B8099" s="19">
        <v>0.0497337962962963</v>
      </c>
      <c r="C8099" s="10" t="s">
        <v>69</v>
      </c>
      <c r="D8099" s="10" t="s">
        <v>125</v>
      </c>
      <c r="E8099" s="13">
        <v>19.0</v>
      </c>
      <c r="F8099" s="13">
        <v>5.0</v>
      </c>
      <c r="J8099" s="10" t="s">
        <v>953</v>
      </c>
    </row>
    <row r="8100">
      <c r="A8100" s="10" t="s">
        <v>2262</v>
      </c>
      <c r="B8100" s="19">
        <v>0.0497337962962963</v>
      </c>
      <c r="C8100" s="10" t="s">
        <v>69</v>
      </c>
      <c r="D8100" s="10" t="s">
        <v>125</v>
      </c>
      <c r="E8100" s="13" t="s">
        <v>75</v>
      </c>
      <c r="F8100" s="13" t="s">
        <v>75</v>
      </c>
      <c r="J8100" s="10" t="s">
        <v>2265</v>
      </c>
    </row>
    <row r="8101">
      <c r="A8101" s="10" t="s">
        <v>2262</v>
      </c>
      <c r="B8101" s="19">
        <v>0.050243055555555555</v>
      </c>
      <c r="C8101" s="10" t="s">
        <v>66</v>
      </c>
      <c r="D8101" s="10" t="s">
        <v>320</v>
      </c>
      <c r="E8101" s="13">
        <v>11.0</v>
      </c>
      <c r="F8101" s="13">
        <v>13.0</v>
      </c>
      <c r="J8101" s="10" t="s">
        <v>2266</v>
      </c>
    </row>
    <row r="8102">
      <c r="A8102" s="10" t="s">
        <v>2262</v>
      </c>
      <c r="B8102" s="19">
        <v>0.05028935185185185</v>
      </c>
      <c r="C8102" s="10" t="s">
        <v>69</v>
      </c>
      <c r="D8102" s="10" t="s">
        <v>166</v>
      </c>
      <c r="E8102" s="13">
        <v>19.0</v>
      </c>
      <c r="F8102" s="13">
        <v>10.0</v>
      </c>
    </row>
    <row r="8103">
      <c r="A8103" s="10" t="s">
        <v>2262</v>
      </c>
      <c r="B8103" s="19">
        <v>0.0503125</v>
      </c>
      <c r="C8103" s="10" t="s">
        <v>82</v>
      </c>
      <c r="D8103" s="10" t="s">
        <v>166</v>
      </c>
      <c r="E8103" s="13">
        <v>11.0</v>
      </c>
      <c r="F8103" s="13">
        <v>3.0</v>
      </c>
      <c r="J8103" s="10" t="s">
        <v>2270</v>
      </c>
    </row>
    <row r="8104">
      <c r="A8104" s="10" t="s">
        <v>2262</v>
      </c>
      <c r="B8104" s="19">
        <v>0.05032407407407408</v>
      </c>
      <c r="C8104" s="10" t="s">
        <v>74</v>
      </c>
      <c r="D8104" s="10" t="s">
        <v>166</v>
      </c>
      <c r="E8104" s="13">
        <v>11.0</v>
      </c>
      <c r="F8104" s="13">
        <v>11.0</v>
      </c>
      <c r="J8104" s="10" t="s">
        <v>2271</v>
      </c>
    </row>
    <row r="8105">
      <c r="A8105" s="10" t="s">
        <v>2262</v>
      </c>
      <c r="B8105" s="19">
        <v>0.05033564814814815</v>
      </c>
      <c r="C8105" s="10" t="s">
        <v>964</v>
      </c>
      <c r="D8105" s="10" t="s">
        <v>166</v>
      </c>
      <c r="E8105" s="13">
        <v>28.0</v>
      </c>
      <c r="F8105" s="13">
        <v>19.0</v>
      </c>
    </row>
    <row r="8106">
      <c r="A8106" s="10" t="s">
        <v>2262</v>
      </c>
      <c r="B8106" s="19">
        <v>0.050347222222222224</v>
      </c>
      <c r="C8106" s="10" t="s">
        <v>84</v>
      </c>
      <c r="D8106" s="10" t="s">
        <v>166</v>
      </c>
      <c r="E8106" s="13">
        <v>16.0</v>
      </c>
      <c r="F8106" s="13">
        <v>16.0</v>
      </c>
    </row>
    <row r="8107">
      <c r="A8107" s="10" t="s">
        <v>2262</v>
      </c>
      <c r="B8107" s="19">
        <v>0.050833333333333335</v>
      </c>
      <c r="C8107" s="10" t="s">
        <v>82</v>
      </c>
      <c r="D8107" s="10" t="s">
        <v>93</v>
      </c>
      <c r="E8107" s="13">
        <v>10.0</v>
      </c>
      <c r="F8107" s="13">
        <v>10.0</v>
      </c>
      <c r="J8107" s="10" t="s">
        <v>2272</v>
      </c>
    </row>
    <row r="8108">
      <c r="A8108" s="10" t="s">
        <v>2262</v>
      </c>
      <c r="B8108" s="19">
        <v>0.051412037037037034</v>
      </c>
      <c r="C8108" s="10" t="s">
        <v>74</v>
      </c>
      <c r="D8108" s="10" t="s">
        <v>93</v>
      </c>
      <c r="E8108" s="13">
        <v>13.0</v>
      </c>
      <c r="F8108" s="13">
        <v>4.0</v>
      </c>
      <c r="J8108" s="10" t="s">
        <v>2273</v>
      </c>
    </row>
    <row r="8109">
      <c r="A8109" s="10" t="s">
        <v>2262</v>
      </c>
      <c r="B8109" s="19">
        <v>0.05206018518518519</v>
      </c>
      <c r="C8109" s="10" t="s">
        <v>66</v>
      </c>
      <c r="D8109" s="10" t="s">
        <v>73</v>
      </c>
      <c r="E8109" s="13">
        <v>9.0</v>
      </c>
      <c r="F8109" s="13">
        <v>9.0</v>
      </c>
    </row>
    <row r="8110">
      <c r="A8110" s="10" t="s">
        <v>2262</v>
      </c>
      <c r="B8110" s="19">
        <v>0.05260416666666667</v>
      </c>
      <c r="C8110" s="10" t="s">
        <v>84</v>
      </c>
      <c r="D8110" s="10" t="s">
        <v>166</v>
      </c>
      <c r="E8110" s="13">
        <v>16.0</v>
      </c>
      <c r="F8110" s="13">
        <v>16.0</v>
      </c>
    </row>
    <row r="8111">
      <c r="A8111" s="10" t="s">
        <v>2262</v>
      </c>
      <c r="B8111" s="19">
        <v>0.05232638888888889</v>
      </c>
      <c r="C8111" s="10" t="s">
        <v>964</v>
      </c>
      <c r="D8111" s="10" t="s">
        <v>166</v>
      </c>
      <c r="E8111" s="13">
        <v>26.0</v>
      </c>
      <c r="F8111" s="13">
        <v>17.0</v>
      </c>
    </row>
    <row r="8112">
      <c r="A8112" s="10" t="s">
        <v>2262</v>
      </c>
      <c r="B8112" s="19">
        <v>0.05233796296296296</v>
      </c>
      <c r="C8112" s="10" t="s">
        <v>74</v>
      </c>
      <c r="D8112" s="10" t="s">
        <v>166</v>
      </c>
      <c r="E8112" s="13">
        <v>10.0</v>
      </c>
      <c r="F8112" s="13">
        <v>10.0</v>
      </c>
      <c r="J8112" s="10" t="s">
        <v>2274</v>
      </c>
    </row>
    <row r="8113">
      <c r="A8113" s="10" t="s">
        <v>2262</v>
      </c>
      <c r="B8113" s="19">
        <v>0.05237268518518518</v>
      </c>
      <c r="C8113" s="10" t="s">
        <v>82</v>
      </c>
      <c r="D8113" s="10" t="s">
        <v>166</v>
      </c>
      <c r="E8113" s="13">
        <v>22.0</v>
      </c>
      <c r="F8113" s="13">
        <v>14.0</v>
      </c>
    </row>
    <row r="8114">
      <c r="A8114" s="10" t="s">
        <v>2262</v>
      </c>
      <c r="B8114" s="19">
        <v>0.05238425925925926</v>
      </c>
      <c r="C8114" s="10" t="s">
        <v>70</v>
      </c>
      <c r="D8114" s="10" t="s">
        <v>166</v>
      </c>
      <c r="E8114" s="13">
        <v>18.0</v>
      </c>
      <c r="F8114" s="13">
        <v>15.0</v>
      </c>
    </row>
    <row r="8115">
      <c r="A8115" s="10" t="s">
        <v>2262</v>
      </c>
      <c r="B8115" s="19">
        <v>0.05240740740740741</v>
      </c>
      <c r="C8115" s="10" t="s">
        <v>66</v>
      </c>
      <c r="D8115" s="10" t="s">
        <v>320</v>
      </c>
      <c r="E8115" s="13">
        <v>8.0</v>
      </c>
      <c r="F8115" s="13">
        <v>10.0</v>
      </c>
    </row>
    <row r="8116">
      <c r="A8116" s="10" t="s">
        <v>2262</v>
      </c>
      <c r="B8116" s="19">
        <v>0.05253472222222222</v>
      </c>
      <c r="C8116" s="10" t="s">
        <v>69</v>
      </c>
      <c r="D8116" s="10" t="s">
        <v>166</v>
      </c>
      <c r="E8116" s="13">
        <v>18.0</v>
      </c>
      <c r="F8116" s="13">
        <v>9.0</v>
      </c>
    </row>
    <row r="8117">
      <c r="A8117" s="10" t="s">
        <v>2262</v>
      </c>
      <c r="B8117" s="19">
        <v>0.05298611111111111</v>
      </c>
      <c r="C8117" s="10" t="s">
        <v>74</v>
      </c>
      <c r="D8117" s="10" t="s">
        <v>67</v>
      </c>
      <c r="E8117" s="13" t="s">
        <v>68</v>
      </c>
      <c r="F8117" s="13">
        <v>20.0</v>
      </c>
    </row>
    <row r="8118">
      <c r="A8118" s="10" t="s">
        <v>2262</v>
      </c>
      <c r="B8118" s="19">
        <v>0.05379629629629629</v>
      </c>
      <c r="C8118" s="10" t="s">
        <v>74</v>
      </c>
      <c r="D8118" s="10" t="s">
        <v>166</v>
      </c>
      <c r="E8118" s="13">
        <v>18.0</v>
      </c>
      <c r="F8118" s="13">
        <v>18.0</v>
      </c>
    </row>
    <row r="8119">
      <c r="A8119" s="10" t="s">
        <v>2262</v>
      </c>
      <c r="B8119" s="19">
        <v>0.054282407407407404</v>
      </c>
      <c r="C8119" s="10" t="s">
        <v>66</v>
      </c>
      <c r="D8119" s="10" t="s">
        <v>67</v>
      </c>
      <c r="E8119" s="13" t="s">
        <v>68</v>
      </c>
      <c r="F8119" s="13">
        <v>20.0</v>
      </c>
    </row>
    <row r="8120">
      <c r="A8120" s="10" t="s">
        <v>2262</v>
      </c>
      <c r="B8120" s="19">
        <v>0.055046296296296295</v>
      </c>
      <c r="C8120" s="10" t="s">
        <v>70</v>
      </c>
      <c r="D8120" s="10" t="s">
        <v>125</v>
      </c>
      <c r="E8120" s="13" t="s">
        <v>68</v>
      </c>
      <c r="F8120" s="13">
        <v>20.0</v>
      </c>
      <c r="J8120" s="10" t="s">
        <v>953</v>
      </c>
    </row>
    <row r="8121">
      <c r="A8121" s="10" t="s">
        <v>2262</v>
      </c>
      <c r="B8121" s="19">
        <v>0.05561342592592593</v>
      </c>
      <c r="C8121" s="10" t="s">
        <v>66</v>
      </c>
      <c r="D8121" s="10" t="s">
        <v>125</v>
      </c>
      <c r="E8121" s="13">
        <v>16.0</v>
      </c>
      <c r="F8121" s="13">
        <v>6.0</v>
      </c>
      <c r="J8121" s="10" t="s">
        <v>953</v>
      </c>
    </row>
    <row r="8122">
      <c r="A8122" s="10" t="s">
        <v>2262</v>
      </c>
      <c r="B8122" s="19">
        <v>0.055636574074074074</v>
      </c>
      <c r="C8122" s="10" t="s">
        <v>69</v>
      </c>
      <c r="D8122" s="10" t="s">
        <v>125</v>
      </c>
      <c r="E8122" s="13">
        <v>31.0</v>
      </c>
      <c r="F8122" s="13">
        <v>17.0</v>
      </c>
      <c r="J8122" s="10" t="s">
        <v>953</v>
      </c>
    </row>
    <row r="8123">
      <c r="A8123" s="10" t="s">
        <v>2262</v>
      </c>
      <c r="B8123" s="19">
        <v>0.055671296296296295</v>
      </c>
      <c r="C8123" s="10" t="s">
        <v>74</v>
      </c>
      <c r="D8123" s="10" t="s">
        <v>125</v>
      </c>
      <c r="E8123" s="13" t="s">
        <v>75</v>
      </c>
      <c r="F8123" s="13" t="s">
        <v>75</v>
      </c>
      <c r="J8123" s="10" t="s">
        <v>2263</v>
      </c>
    </row>
    <row r="8124">
      <c r="A8124" s="10" t="s">
        <v>2262</v>
      </c>
      <c r="B8124" s="19">
        <v>0.055671296296296295</v>
      </c>
      <c r="C8124" s="10" t="s">
        <v>74</v>
      </c>
      <c r="D8124" s="10" t="s">
        <v>125</v>
      </c>
      <c r="E8124" s="13">
        <v>28.0</v>
      </c>
      <c r="F8124" s="13">
        <v>5.0</v>
      </c>
      <c r="J8124" s="10" t="s">
        <v>953</v>
      </c>
    </row>
    <row r="8125">
      <c r="A8125" s="10" t="s">
        <v>2262</v>
      </c>
      <c r="B8125" s="19">
        <v>0.05569444444444444</v>
      </c>
      <c r="C8125" s="10" t="s">
        <v>964</v>
      </c>
      <c r="D8125" s="10" t="s">
        <v>125</v>
      </c>
      <c r="E8125" s="13">
        <v>30.0</v>
      </c>
      <c r="F8125" s="13">
        <v>19.0</v>
      </c>
      <c r="J8125" s="10" t="s">
        <v>953</v>
      </c>
    </row>
    <row r="8126">
      <c r="A8126" s="10" t="s">
        <v>2262</v>
      </c>
      <c r="B8126" s="19">
        <v>0.055706018518518516</v>
      </c>
      <c r="C8126" s="10" t="s">
        <v>84</v>
      </c>
      <c r="D8126" s="10" t="s">
        <v>125</v>
      </c>
      <c r="E8126" s="13">
        <v>21.0</v>
      </c>
      <c r="F8126" s="13">
        <v>9.0</v>
      </c>
      <c r="J8126" s="10" t="s">
        <v>953</v>
      </c>
    </row>
    <row r="8127">
      <c r="A8127" s="10" t="s">
        <v>2262</v>
      </c>
      <c r="B8127" s="19">
        <v>0.05571759259259259</v>
      </c>
      <c r="C8127" s="10" t="s">
        <v>82</v>
      </c>
      <c r="D8127" s="10" t="s">
        <v>125</v>
      </c>
      <c r="E8127" s="13" t="s">
        <v>75</v>
      </c>
      <c r="F8127" s="13" t="s">
        <v>75</v>
      </c>
      <c r="J8127" s="10" t="s">
        <v>2263</v>
      </c>
    </row>
    <row r="8128">
      <c r="A8128" s="10" t="s">
        <v>2262</v>
      </c>
      <c r="B8128" s="19">
        <v>0.05571759259259259</v>
      </c>
      <c r="C8128" s="10" t="s">
        <v>82</v>
      </c>
      <c r="D8128" s="10" t="s">
        <v>125</v>
      </c>
      <c r="E8128" s="13">
        <v>29.0</v>
      </c>
      <c r="F8128" s="13">
        <v>17.0</v>
      </c>
      <c r="J8128" s="10" t="s">
        <v>953</v>
      </c>
    </row>
    <row r="8129">
      <c r="A8129" s="10" t="s">
        <v>2262</v>
      </c>
      <c r="B8129" s="19">
        <v>0.05722222222222222</v>
      </c>
      <c r="C8129" s="10" t="s">
        <v>66</v>
      </c>
      <c r="D8129" s="10" t="s">
        <v>320</v>
      </c>
      <c r="E8129" s="13" t="s">
        <v>88</v>
      </c>
      <c r="F8129" s="13">
        <v>1.0</v>
      </c>
      <c r="J8129" s="10" t="s">
        <v>2275</v>
      </c>
    </row>
    <row r="8130">
      <c r="A8130" s="10" t="s">
        <v>2262</v>
      </c>
      <c r="B8130" s="19">
        <v>0.05726851851851852</v>
      </c>
      <c r="C8130" s="10" t="s">
        <v>70</v>
      </c>
      <c r="D8130" s="10" t="s">
        <v>166</v>
      </c>
      <c r="E8130" s="13">
        <v>6.0</v>
      </c>
      <c r="F8130" s="13">
        <v>3.0</v>
      </c>
      <c r="J8130" s="10" t="s">
        <v>1780</v>
      </c>
    </row>
    <row r="8131">
      <c r="A8131" s="10" t="s">
        <v>2262</v>
      </c>
      <c r="B8131" s="19">
        <v>0.05728009259259259</v>
      </c>
      <c r="C8131" s="10" t="s">
        <v>82</v>
      </c>
      <c r="D8131" s="10" t="s">
        <v>166</v>
      </c>
      <c r="E8131" s="13">
        <v>15.0</v>
      </c>
      <c r="F8131" s="13">
        <v>7.0</v>
      </c>
    </row>
    <row r="8132">
      <c r="A8132" s="10" t="s">
        <v>2262</v>
      </c>
      <c r="B8132" s="19">
        <v>0.05730324074074074</v>
      </c>
      <c r="C8132" s="10" t="s">
        <v>74</v>
      </c>
      <c r="D8132" s="10" t="s">
        <v>166</v>
      </c>
      <c r="E8132" s="13">
        <v>12.0</v>
      </c>
      <c r="F8132" s="13">
        <v>12.0</v>
      </c>
    </row>
    <row r="8133">
      <c r="A8133" s="10" t="s">
        <v>2262</v>
      </c>
      <c r="B8133" s="19">
        <v>0.05732638888888889</v>
      </c>
      <c r="C8133" s="10" t="s">
        <v>964</v>
      </c>
      <c r="D8133" s="10" t="s">
        <v>166</v>
      </c>
      <c r="E8133" s="13">
        <v>26.0</v>
      </c>
      <c r="F8133" s="13">
        <v>17.0</v>
      </c>
    </row>
    <row r="8134">
      <c r="A8134" s="10" t="s">
        <v>2262</v>
      </c>
      <c r="B8134" s="19">
        <v>0.057337962962962966</v>
      </c>
      <c r="C8134" s="10" t="s">
        <v>84</v>
      </c>
      <c r="D8134" s="10" t="s">
        <v>166</v>
      </c>
      <c r="E8134" s="13" t="s">
        <v>88</v>
      </c>
      <c r="F8134" s="13">
        <v>1.0</v>
      </c>
    </row>
    <row r="8135">
      <c r="A8135" s="10" t="s">
        <v>2262</v>
      </c>
      <c r="B8135" s="19">
        <v>0.05744212962962963</v>
      </c>
      <c r="C8135" s="10" t="s">
        <v>69</v>
      </c>
      <c r="D8135" s="10" t="s">
        <v>166</v>
      </c>
      <c r="E8135" s="13">
        <v>24.0</v>
      </c>
      <c r="F8135" s="13">
        <v>15.0</v>
      </c>
    </row>
    <row r="8136">
      <c r="A8136" s="10" t="s">
        <v>2262</v>
      </c>
      <c r="B8136" s="19">
        <v>0.057708333333333334</v>
      </c>
      <c r="C8136" s="10" t="s">
        <v>70</v>
      </c>
      <c r="D8136" s="10" t="s">
        <v>87</v>
      </c>
      <c r="E8136" s="13">
        <v>19.0</v>
      </c>
      <c r="F8136" s="13">
        <v>14.0</v>
      </c>
    </row>
    <row r="8137">
      <c r="A8137" s="10" t="s">
        <v>2262</v>
      </c>
      <c r="B8137" s="19">
        <v>0.05771990740740741</v>
      </c>
      <c r="C8137" s="10" t="s">
        <v>964</v>
      </c>
      <c r="D8137" s="10" t="s">
        <v>87</v>
      </c>
      <c r="E8137" s="13">
        <v>18.0</v>
      </c>
      <c r="F8137" s="13">
        <v>17.0</v>
      </c>
    </row>
    <row r="8138">
      <c r="A8138" s="10" t="s">
        <v>2262</v>
      </c>
      <c r="B8138" s="19">
        <v>0.057743055555555554</v>
      </c>
      <c r="C8138" s="10" t="s">
        <v>74</v>
      </c>
      <c r="D8138" s="10" t="s">
        <v>87</v>
      </c>
      <c r="E8138" s="13">
        <v>15.0</v>
      </c>
      <c r="F8138" s="13">
        <v>10.0</v>
      </c>
    </row>
    <row r="8139">
      <c r="A8139" s="10" t="s">
        <v>2262</v>
      </c>
      <c r="B8139" s="19">
        <v>0.0578125</v>
      </c>
      <c r="C8139" s="10" t="s">
        <v>69</v>
      </c>
      <c r="D8139" s="10" t="s">
        <v>87</v>
      </c>
      <c r="E8139" s="13">
        <v>11.0</v>
      </c>
      <c r="F8139" s="13">
        <v>7.0</v>
      </c>
    </row>
    <row r="8140">
      <c r="A8140" s="10" t="s">
        <v>2262</v>
      </c>
      <c r="B8140" s="19">
        <v>0.057824074074074076</v>
      </c>
      <c r="C8140" s="10" t="s">
        <v>84</v>
      </c>
      <c r="D8140" s="10" t="s">
        <v>87</v>
      </c>
      <c r="E8140" s="13">
        <v>13.0</v>
      </c>
      <c r="F8140" s="13" t="s">
        <v>75</v>
      </c>
      <c r="J8140" s="10" t="s">
        <v>2276</v>
      </c>
    </row>
    <row r="8141">
      <c r="A8141" s="10" t="s">
        <v>2262</v>
      </c>
      <c r="B8141" s="19">
        <v>0.057824074074074076</v>
      </c>
      <c r="C8141" s="10" t="s">
        <v>84</v>
      </c>
      <c r="D8141" s="10" t="s">
        <v>87</v>
      </c>
      <c r="E8141" s="13" t="s">
        <v>75</v>
      </c>
      <c r="F8141" s="13" t="s">
        <v>75</v>
      </c>
      <c r="J8141" s="10" t="s">
        <v>2263</v>
      </c>
    </row>
    <row r="8142">
      <c r="A8142" s="10" t="s">
        <v>2262</v>
      </c>
      <c r="B8142" s="19">
        <v>0.057962962962962966</v>
      </c>
      <c r="C8142" s="10" t="s">
        <v>66</v>
      </c>
      <c r="D8142" s="10" t="s">
        <v>87</v>
      </c>
      <c r="E8142" s="13">
        <v>8.0</v>
      </c>
      <c r="F8142" s="13">
        <v>8.0</v>
      </c>
    </row>
    <row r="8143">
      <c r="A8143" s="10" t="s">
        <v>2262</v>
      </c>
      <c r="B8143" s="19">
        <v>0.05798611111111111</v>
      </c>
      <c r="C8143" s="10" t="s">
        <v>82</v>
      </c>
      <c r="D8143" s="10" t="s">
        <v>87</v>
      </c>
      <c r="E8143" s="13">
        <v>4.0</v>
      </c>
      <c r="F8143" s="13">
        <v>3.0</v>
      </c>
    </row>
    <row r="8144">
      <c r="A8144" s="10" t="s">
        <v>2262</v>
      </c>
      <c r="B8144" s="19">
        <v>0.06253472222222223</v>
      </c>
      <c r="C8144" s="10" t="s">
        <v>74</v>
      </c>
      <c r="D8144" s="10" t="s">
        <v>93</v>
      </c>
      <c r="E8144" s="13" t="s">
        <v>88</v>
      </c>
      <c r="F8144" s="13">
        <v>1.0</v>
      </c>
      <c r="J8144" s="10" t="s">
        <v>2277</v>
      </c>
    </row>
    <row r="8145">
      <c r="A8145" s="10" t="s">
        <v>2262</v>
      </c>
      <c r="B8145" s="19">
        <v>0.06284722222222222</v>
      </c>
      <c r="C8145" s="10" t="s">
        <v>74</v>
      </c>
      <c r="D8145" s="10" t="s">
        <v>129</v>
      </c>
      <c r="E8145" s="13" t="s">
        <v>75</v>
      </c>
      <c r="F8145" s="13" t="s">
        <v>75</v>
      </c>
      <c r="H8145" s="10" t="s">
        <v>2278</v>
      </c>
    </row>
    <row r="8146">
      <c r="A8146" s="10" t="s">
        <v>2262</v>
      </c>
      <c r="B8146" s="19">
        <v>0.06309027777777777</v>
      </c>
      <c r="C8146" s="10" t="s">
        <v>74</v>
      </c>
      <c r="D8146" s="10" t="s">
        <v>93</v>
      </c>
      <c r="E8146" s="13">
        <v>24.0</v>
      </c>
      <c r="F8146" s="13">
        <v>14.0</v>
      </c>
      <c r="J8146" s="10" t="s">
        <v>2277</v>
      </c>
    </row>
    <row r="8147">
      <c r="A8147" s="10" t="s">
        <v>2262</v>
      </c>
      <c r="B8147" s="19">
        <v>0.06320601851851852</v>
      </c>
      <c r="C8147" s="10" t="s">
        <v>74</v>
      </c>
      <c r="D8147" s="10" t="s">
        <v>91</v>
      </c>
      <c r="E8147" s="13">
        <v>10.0</v>
      </c>
      <c r="F8147" s="16"/>
      <c r="H8147" s="10" t="s">
        <v>2279</v>
      </c>
    </row>
    <row r="8148">
      <c r="A8148" s="10" t="s">
        <v>2262</v>
      </c>
      <c r="B8148" s="19">
        <v>0.06347222222222222</v>
      </c>
      <c r="C8148" s="10" t="s">
        <v>69</v>
      </c>
      <c r="D8148" s="10" t="s">
        <v>100</v>
      </c>
      <c r="E8148" s="13">
        <v>16.0</v>
      </c>
      <c r="F8148" s="13">
        <v>12.0</v>
      </c>
      <c r="H8148" s="10" t="s">
        <v>2280</v>
      </c>
    </row>
    <row r="8149">
      <c r="A8149" s="10" t="s">
        <v>2262</v>
      </c>
      <c r="B8149" s="19">
        <v>0.06528935185185185</v>
      </c>
      <c r="C8149" s="10" t="s">
        <v>66</v>
      </c>
      <c r="D8149" s="10" t="s">
        <v>100</v>
      </c>
      <c r="E8149" s="13">
        <v>14.0</v>
      </c>
      <c r="F8149" s="13">
        <v>13.0</v>
      </c>
    </row>
    <row r="8150">
      <c r="A8150" s="10" t="s">
        <v>2262</v>
      </c>
      <c r="B8150" s="19">
        <v>0.06530092592592593</v>
      </c>
      <c r="C8150" s="10" t="s">
        <v>70</v>
      </c>
      <c r="D8150" s="10" t="s">
        <v>100</v>
      </c>
      <c r="E8150" s="13">
        <v>15.0</v>
      </c>
      <c r="F8150" s="13">
        <v>6.0</v>
      </c>
    </row>
    <row r="8151">
      <c r="A8151" s="10" t="s">
        <v>2262</v>
      </c>
      <c r="B8151" s="19">
        <v>0.06533564814814814</v>
      </c>
      <c r="C8151" s="10" t="s">
        <v>82</v>
      </c>
      <c r="D8151" s="10" t="s">
        <v>100</v>
      </c>
      <c r="E8151" s="13">
        <v>19.0</v>
      </c>
      <c r="F8151" s="13">
        <v>17.0</v>
      </c>
    </row>
    <row r="8152">
      <c r="A8152" s="10" t="s">
        <v>2262</v>
      </c>
      <c r="B8152" s="19">
        <v>0.06534722222222222</v>
      </c>
      <c r="C8152" s="10" t="s">
        <v>964</v>
      </c>
      <c r="D8152" s="10" t="s">
        <v>100</v>
      </c>
      <c r="E8152" s="13">
        <v>19.0</v>
      </c>
      <c r="F8152" s="13">
        <v>18.0</v>
      </c>
    </row>
    <row r="8153">
      <c r="A8153" s="10" t="s">
        <v>2262</v>
      </c>
      <c r="B8153" s="19">
        <v>0.06600694444444444</v>
      </c>
      <c r="C8153" s="10" t="s">
        <v>66</v>
      </c>
      <c r="D8153" s="10" t="s">
        <v>76</v>
      </c>
      <c r="E8153" s="13">
        <v>5.0</v>
      </c>
      <c r="F8153" s="16"/>
      <c r="J8153" s="10" t="s">
        <v>2281</v>
      </c>
    </row>
    <row r="8154">
      <c r="A8154" s="10" t="s">
        <v>2262</v>
      </c>
      <c r="B8154" s="19">
        <v>0.06612268518518519</v>
      </c>
      <c r="C8154" s="10" t="s">
        <v>66</v>
      </c>
      <c r="D8154" s="10" t="s">
        <v>93</v>
      </c>
      <c r="E8154" s="13">
        <v>22.0</v>
      </c>
      <c r="F8154" s="13">
        <v>12.0</v>
      </c>
      <c r="J8154" s="10" t="s">
        <v>2282</v>
      </c>
    </row>
    <row r="8155">
      <c r="A8155" s="10" t="s">
        <v>2262</v>
      </c>
      <c r="B8155" s="19">
        <v>0.06618055555555556</v>
      </c>
      <c r="C8155" s="10" t="s">
        <v>66</v>
      </c>
      <c r="D8155" s="10" t="s">
        <v>91</v>
      </c>
      <c r="E8155" s="13">
        <v>8.0</v>
      </c>
      <c r="F8155" s="16"/>
      <c r="H8155" s="10" t="s">
        <v>2283</v>
      </c>
    </row>
    <row r="8156">
      <c r="A8156" s="10" t="s">
        <v>2262</v>
      </c>
      <c r="B8156" s="19">
        <v>0.06667824074074075</v>
      </c>
      <c r="C8156" s="10" t="s">
        <v>82</v>
      </c>
      <c r="D8156" s="10" t="s">
        <v>166</v>
      </c>
      <c r="E8156" s="13" t="s">
        <v>68</v>
      </c>
      <c r="F8156" s="13">
        <v>20.0</v>
      </c>
    </row>
    <row r="8157">
      <c r="A8157" s="10" t="s">
        <v>2262</v>
      </c>
      <c r="B8157" s="19">
        <v>0.06671296296296296</v>
      </c>
      <c r="C8157" s="10" t="s">
        <v>70</v>
      </c>
      <c r="D8157" s="10" t="s">
        <v>166</v>
      </c>
      <c r="E8157" s="13">
        <v>11.0</v>
      </c>
      <c r="F8157" s="13">
        <v>8.0</v>
      </c>
    </row>
    <row r="8158">
      <c r="A8158" s="10" t="s">
        <v>2262</v>
      </c>
      <c r="B8158" s="19">
        <v>0.06675925925925925</v>
      </c>
      <c r="C8158" s="10" t="s">
        <v>66</v>
      </c>
      <c r="D8158" s="10" t="s">
        <v>166</v>
      </c>
      <c r="E8158" s="13">
        <v>21.0</v>
      </c>
      <c r="F8158" s="13">
        <v>18.0</v>
      </c>
    </row>
    <row r="8159">
      <c r="A8159" s="10" t="s">
        <v>2262</v>
      </c>
      <c r="B8159" s="19">
        <v>0.06677083333333333</v>
      </c>
      <c r="C8159" s="10" t="s">
        <v>69</v>
      </c>
      <c r="D8159" s="10" t="s">
        <v>166</v>
      </c>
      <c r="E8159" s="13">
        <v>17.0</v>
      </c>
      <c r="F8159" s="13">
        <v>8.0</v>
      </c>
    </row>
    <row r="8160">
      <c r="A8160" s="10" t="s">
        <v>2262</v>
      </c>
      <c r="B8160" s="19">
        <v>0.06680555555555556</v>
      </c>
      <c r="C8160" s="10" t="s">
        <v>74</v>
      </c>
      <c r="D8160" s="10" t="s">
        <v>166</v>
      </c>
      <c r="E8160" s="13" t="s">
        <v>88</v>
      </c>
      <c r="F8160" s="13">
        <v>1.0</v>
      </c>
    </row>
    <row r="8161">
      <c r="A8161" s="10" t="s">
        <v>2262</v>
      </c>
      <c r="B8161" s="19">
        <v>0.06681712962962963</v>
      </c>
      <c r="C8161" s="10" t="s">
        <v>964</v>
      </c>
      <c r="D8161" s="10" t="s">
        <v>166</v>
      </c>
      <c r="E8161" s="13" t="s">
        <v>68</v>
      </c>
      <c r="F8161" s="13">
        <v>20.0</v>
      </c>
    </row>
    <row r="8162">
      <c r="A8162" s="10" t="s">
        <v>2262</v>
      </c>
      <c r="B8162" s="19">
        <v>0.06686342592592592</v>
      </c>
      <c r="C8162" s="10" t="s">
        <v>84</v>
      </c>
      <c r="D8162" s="10" t="s">
        <v>166</v>
      </c>
      <c r="E8162" s="13">
        <v>17.0</v>
      </c>
      <c r="F8162" s="13">
        <v>17.0</v>
      </c>
    </row>
    <row r="8163">
      <c r="A8163" s="10" t="s">
        <v>2262</v>
      </c>
      <c r="B8163" s="19">
        <v>0.0673263888888889</v>
      </c>
      <c r="C8163" s="10" t="s">
        <v>70</v>
      </c>
      <c r="D8163" s="10" t="s">
        <v>166</v>
      </c>
      <c r="E8163" s="13" t="s">
        <v>88</v>
      </c>
      <c r="F8163" s="13">
        <v>1.0</v>
      </c>
    </row>
    <row r="8164">
      <c r="A8164" s="10" t="s">
        <v>2262</v>
      </c>
      <c r="B8164" s="19">
        <v>0.06819444444444445</v>
      </c>
      <c r="C8164" s="10" t="s">
        <v>74</v>
      </c>
      <c r="D8164" s="10" t="s">
        <v>76</v>
      </c>
      <c r="E8164" s="13">
        <v>3.0</v>
      </c>
      <c r="F8164" s="16"/>
      <c r="J8164" s="10" t="s">
        <v>2284</v>
      </c>
    </row>
    <row r="8165">
      <c r="A8165" s="10" t="s">
        <v>2262</v>
      </c>
      <c r="B8165" s="19">
        <v>0.07045138888888888</v>
      </c>
      <c r="C8165" s="10" t="s">
        <v>84</v>
      </c>
      <c r="D8165" s="10" t="s">
        <v>67</v>
      </c>
      <c r="E8165" s="13">
        <v>14.0</v>
      </c>
      <c r="F8165" s="13">
        <v>11.0</v>
      </c>
    </row>
    <row r="8166">
      <c r="A8166" s="10" t="s">
        <v>2262</v>
      </c>
      <c r="B8166" s="19">
        <v>0.07226851851851852</v>
      </c>
      <c r="C8166" s="10" t="s">
        <v>69</v>
      </c>
      <c r="D8166" s="10" t="s">
        <v>131</v>
      </c>
      <c r="E8166" s="13">
        <v>20.0</v>
      </c>
      <c r="F8166" s="13">
        <v>19.0</v>
      </c>
    </row>
    <row r="8167">
      <c r="A8167" s="10" t="s">
        <v>2262</v>
      </c>
      <c r="B8167" s="19">
        <v>0.07349537037037036</v>
      </c>
      <c r="C8167" s="10" t="s">
        <v>69</v>
      </c>
      <c r="D8167" s="10" t="s">
        <v>81</v>
      </c>
      <c r="E8167" s="13">
        <v>13.0</v>
      </c>
      <c r="F8167" s="13">
        <v>11.0</v>
      </c>
    </row>
    <row r="8168">
      <c r="A8168" s="10" t="s">
        <v>2262</v>
      </c>
      <c r="B8168" s="19">
        <v>0.07488425925925926</v>
      </c>
      <c r="C8168" s="10" t="s">
        <v>964</v>
      </c>
      <c r="D8168" s="10" t="s">
        <v>166</v>
      </c>
      <c r="E8168" s="13" t="s">
        <v>68</v>
      </c>
      <c r="F8168" s="13">
        <v>20.0</v>
      </c>
    </row>
    <row r="8169">
      <c r="A8169" s="10" t="s">
        <v>2262</v>
      </c>
      <c r="B8169" s="19">
        <v>0.07511574074074075</v>
      </c>
      <c r="C8169" s="10" t="s">
        <v>74</v>
      </c>
      <c r="D8169" s="10" t="s">
        <v>166</v>
      </c>
      <c r="E8169" s="13" t="s">
        <v>68</v>
      </c>
      <c r="F8169" s="13">
        <v>20.0</v>
      </c>
    </row>
    <row r="8170">
      <c r="A8170" s="10" t="s">
        <v>2262</v>
      </c>
      <c r="B8170" s="19">
        <v>0.07512731481481481</v>
      </c>
      <c r="C8170" s="10" t="s">
        <v>84</v>
      </c>
      <c r="D8170" s="10" t="s">
        <v>166</v>
      </c>
      <c r="E8170" s="13" t="s">
        <v>88</v>
      </c>
      <c r="F8170" s="13">
        <v>1.0</v>
      </c>
    </row>
    <row r="8171">
      <c r="A8171" s="10" t="s">
        <v>2262</v>
      </c>
      <c r="B8171" s="19">
        <v>0.07515046296296296</v>
      </c>
      <c r="C8171" s="10" t="s">
        <v>82</v>
      </c>
      <c r="D8171" s="10" t="s">
        <v>166</v>
      </c>
      <c r="E8171" s="13">
        <v>27.0</v>
      </c>
      <c r="F8171" s="13">
        <v>19.0</v>
      </c>
    </row>
    <row r="8172">
      <c r="A8172" s="10" t="s">
        <v>2262</v>
      </c>
      <c r="B8172" s="19">
        <v>0.07516203703703704</v>
      </c>
      <c r="C8172" s="10" t="s">
        <v>70</v>
      </c>
      <c r="D8172" s="10" t="s">
        <v>166</v>
      </c>
      <c r="E8172" s="13" t="s">
        <v>68</v>
      </c>
      <c r="F8172" s="13">
        <v>20.0</v>
      </c>
    </row>
    <row r="8173">
      <c r="A8173" s="10" t="s">
        <v>2262</v>
      </c>
      <c r="B8173" s="19">
        <v>0.07520833333333334</v>
      </c>
      <c r="C8173" s="10" t="s">
        <v>66</v>
      </c>
      <c r="D8173" s="10" t="s">
        <v>166</v>
      </c>
      <c r="E8173" s="13">
        <v>19.0</v>
      </c>
      <c r="F8173" s="13">
        <v>16.0</v>
      </c>
    </row>
    <row r="8174">
      <c r="A8174" s="10" t="s">
        <v>2262</v>
      </c>
      <c r="B8174" s="19">
        <v>0.0752199074074074</v>
      </c>
      <c r="C8174" s="10" t="s">
        <v>69</v>
      </c>
      <c r="D8174" s="10" t="s">
        <v>166</v>
      </c>
      <c r="E8174" s="13">
        <v>17.0</v>
      </c>
      <c r="F8174" s="13">
        <v>8.0</v>
      </c>
    </row>
    <row r="8175">
      <c r="A8175" s="10" t="s">
        <v>2262</v>
      </c>
      <c r="B8175" s="19">
        <v>0.07599537037037037</v>
      </c>
      <c r="C8175" s="10" t="s">
        <v>157</v>
      </c>
      <c r="D8175" s="10" t="s">
        <v>78</v>
      </c>
      <c r="E8175" s="13">
        <v>8.0</v>
      </c>
      <c r="F8175" s="13">
        <v>8.0</v>
      </c>
    </row>
    <row r="8176">
      <c r="A8176" s="10" t="s">
        <v>2262</v>
      </c>
      <c r="B8176" s="19">
        <v>0.07634259259259259</v>
      </c>
      <c r="C8176" s="10" t="s">
        <v>82</v>
      </c>
      <c r="D8176" s="10" t="s">
        <v>76</v>
      </c>
      <c r="E8176" s="13">
        <v>6.0</v>
      </c>
      <c r="F8176" s="16"/>
      <c r="J8176" s="10" t="s">
        <v>2285</v>
      </c>
    </row>
    <row r="8177">
      <c r="A8177" s="10" t="s">
        <v>2262</v>
      </c>
      <c r="B8177" s="19">
        <v>0.07664351851851851</v>
      </c>
      <c r="C8177" s="10" t="s">
        <v>74</v>
      </c>
      <c r="D8177" s="10" t="s">
        <v>166</v>
      </c>
      <c r="E8177" s="13" t="s">
        <v>88</v>
      </c>
      <c r="F8177" s="13">
        <v>1.0</v>
      </c>
    </row>
    <row r="8178">
      <c r="A8178" s="10" t="s">
        <v>2262</v>
      </c>
      <c r="B8178" s="19">
        <v>0.07671296296296297</v>
      </c>
      <c r="C8178" s="10" t="s">
        <v>66</v>
      </c>
      <c r="D8178" s="10" t="s">
        <v>166</v>
      </c>
      <c r="E8178" s="13">
        <v>16.0</v>
      </c>
      <c r="F8178" s="13">
        <v>13.0</v>
      </c>
    </row>
    <row r="8179">
      <c r="A8179" s="10" t="s">
        <v>2262</v>
      </c>
      <c r="B8179" s="19">
        <v>0.07673611111111112</v>
      </c>
      <c r="C8179" s="10" t="s">
        <v>70</v>
      </c>
      <c r="D8179" s="10" t="s">
        <v>166</v>
      </c>
      <c r="E8179" s="13">
        <v>11.0</v>
      </c>
      <c r="F8179" s="13">
        <v>8.0</v>
      </c>
      <c r="J8179" s="10" t="s">
        <v>1780</v>
      </c>
    </row>
    <row r="8180">
      <c r="A8180" s="10" t="s">
        <v>2262</v>
      </c>
      <c r="B8180" s="19">
        <v>0.07674768518518518</v>
      </c>
      <c r="C8180" s="10" t="s">
        <v>82</v>
      </c>
      <c r="D8180" s="10" t="s">
        <v>166</v>
      </c>
      <c r="E8180" s="13">
        <v>22.0</v>
      </c>
      <c r="F8180" s="13">
        <v>14.0</v>
      </c>
    </row>
    <row r="8181">
      <c r="A8181" s="10" t="s">
        <v>2262</v>
      </c>
      <c r="B8181" s="19">
        <v>0.07677083333333333</v>
      </c>
      <c r="C8181" s="10" t="s">
        <v>84</v>
      </c>
      <c r="D8181" s="10" t="s">
        <v>166</v>
      </c>
      <c r="E8181" s="13">
        <v>8.0</v>
      </c>
      <c r="F8181" s="13">
        <v>8.0</v>
      </c>
    </row>
    <row r="8182">
      <c r="A8182" s="10" t="s">
        <v>2262</v>
      </c>
      <c r="B8182" s="19">
        <v>0.07680555555555556</v>
      </c>
      <c r="C8182" s="10" t="s">
        <v>964</v>
      </c>
      <c r="D8182" s="10" t="s">
        <v>166</v>
      </c>
      <c r="E8182" s="13">
        <v>24.0</v>
      </c>
      <c r="F8182" s="13">
        <v>15.0</v>
      </c>
    </row>
    <row r="8183">
      <c r="A8183" s="10" t="s">
        <v>2262</v>
      </c>
      <c r="B8183" s="19">
        <v>0.076875</v>
      </c>
      <c r="C8183" s="10" t="s">
        <v>69</v>
      </c>
      <c r="D8183" s="10" t="s">
        <v>166</v>
      </c>
      <c r="E8183" s="13">
        <v>24.0</v>
      </c>
      <c r="F8183" s="13">
        <v>15.0</v>
      </c>
    </row>
    <row r="8184">
      <c r="A8184" s="10" t="s">
        <v>2262</v>
      </c>
      <c r="B8184" s="19">
        <v>0.07707175925925926</v>
      </c>
      <c r="C8184" s="10" t="s">
        <v>74</v>
      </c>
      <c r="D8184" s="10" t="s">
        <v>93</v>
      </c>
      <c r="E8184" s="13">
        <v>27.0</v>
      </c>
      <c r="F8184" s="13">
        <v>18.0</v>
      </c>
      <c r="J8184" s="10" t="s">
        <v>2286</v>
      </c>
    </row>
    <row r="8185">
      <c r="A8185" s="10" t="s">
        <v>2262</v>
      </c>
      <c r="B8185" s="19">
        <v>0.07726851851851851</v>
      </c>
      <c r="C8185" s="10" t="s">
        <v>74</v>
      </c>
      <c r="D8185" s="10" t="s">
        <v>91</v>
      </c>
      <c r="E8185" s="13">
        <v>10.0</v>
      </c>
      <c r="F8185" s="16"/>
      <c r="H8185" s="10" t="s">
        <v>2287</v>
      </c>
    </row>
    <row r="8186">
      <c r="A8186" s="10" t="s">
        <v>2262</v>
      </c>
      <c r="B8186" s="19">
        <v>0.07788194444444445</v>
      </c>
      <c r="C8186" s="10" t="s">
        <v>157</v>
      </c>
      <c r="D8186" s="10" t="s">
        <v>67</v>
      </c>
      <c r="E8186" s="13">
        <v>10.0</v>
      </c>
      <c r="F8186" s="13">
        <v>7.0</v>
      </c>
    </row>
    <row r="8187">
      <c r="A8187" s="10" t="s">
        <v>2262</v>
      </c>
      <c r="B8187" s="19">
        <v>0.10159722222222223</v>
      </c>
      <c r="C8187" s="10" t="s">
        <v>964</v>
      </c>
      <c r="D8187" s="10" t="s">
        <v>67</v>
      </c>
      <c r="E8187" s="13">
        <v>16.0</v>
      </c>
      <c r="F8187" s="13">
        <v>7.0</v>
      </c>
    </row>
    <row r="8188">
      <c r="A8188" s="10" t="s">
        <v>2262</v>
      </c>
      <c r="B8188" s="19">
        <v>0.10292824074074074</v>
      </c>
      <c r="C8188" s="10" t="s">
        <v>964</v>
      </c>
      <c r="D8188" s="10" t="s">
        <v>120</v>
      </c>
      <c r="E8188" s="13">
        <v>15.0</v>
      </c>
      <c r="F8188" s="16"/>
      <c r="H8188" s="10" t="s">
        <v>2288</v>
      </c>
      <c r="J8188" s="10" t="s">
        <v>1194</v>
      </c>
    </row>
    <row r="8189">
      <c r="A8189" s="10" t="s">
        <v>2262</v>
      </c>
      <c r="B8189" s="19">
        <v>0.10336805555555556</v>
      </c>
      <c r="C8189" s="10" t="s">
        <v>82</v>
      </c>
      <c r="D8189" s="10" t="s">
        <v>130</v>
      </c>
      <c r="E8189" s="13">
        <v>24.0</v>
      </c>
      <c r="F8189" s="13">
        <v>18.0</v>
      </c>
    </row>
    <row r="8190">
      <c r="A8190" s="10" t="s">
        <v>2262</v>
      </c>
      <c r="B8190" s="19">
        <v>0.10913194444444445</v>
      </c>
      <c r="C8190" s="10" t="s">
        <v>82</v>
      </c>
      <c r="D8190" s="10" t="s">
        <v>67</v>
      </c>
      <c r="E8190" s="13">
        <v>22.0</v>
      </c>
      <c r="F8190" s="13">
        <v>18.0</v>
      </c>
    </row>
    <row r="8191">
      <c r="A8191" s="10" t="s">
        <v>2262</v>
      </c>
      <c r="B8191" s="19">
        <v>0.10988425925925926</v>
      </c>
      <c r="C8191" s="10" t="s">
        <v>69</v>
      </c>
      <c r="D8191" s="10" t="s">
        <v>154</v>
      </c>
      <c r="E8191" s="13">
        <v>15.0</v>
      </c>
      <c r="F8191" s="13">
        <v>10.0</v>
      </c>
    </row>
    <row r="8192">
      <c r="A8192" s="10" t="s">
        <v>2262</v>
      </c>
      <c r="B8192" s="19">
        <v>0.11266203703703703</v>
      </c>
      <c r="C8192" s="10" t="s">
        <v>66</v>
      </c>
      <c r="D8192" s="10" t="s">
        <v>67</v>
      </c>
      <c r="E8192" s="13">
        <v>16.0</v>
      </c>
      <c r="F8192" s="13">
        <v>14.0</v>
      </c>
    </row>
    <row r="8193">
      <c r="A8193" s="10" t="s">
        <v>2262</v>
      </c>
      <c r="B8193" s="19">
        <v>0.11493055555555555</v>
      </c>
      <c r="C8193" s="10" t="s">
        <v>82</v>
      </c>
      <c r="D8193" s="10" t="s">
        <v>67</v>
      </c>
      <c r="E8193" s="13">
        <v>15.0</v>
      </c>
      <c r="F8193" s="13">
        <v>11.0</v>
      </c>
    </row>
    <row r="8194">
      <c r="A8194" s="10" t="s">
        <v>2262</v>
      </c>
      <c r="B8194" s="19">
        <v>0.11494212962962963</v>
      </c>
      <c r="C8194" s="10" t="s">
        <v>70</v>
      </c>
      <c r="D8194" s="10" t="s">
        <v>67</v>
      </c>
      <c r="E8194" s="13">
        <v>8.0</v>
      </c>
      <c r="F8194" s="13">
        <v>5.0</v>
      </c>
    </row>
    <row r="8195">
      <c r="A8195" s="10" t="s">
        <v>2262</v>
      </c>
      <c r="B8195" s="19">
        <v>0.11496527777777778</v>
      </c>
      <c r="C8195" s="10" t="s">
        <v>66</v>
      </c>
      <c r="D8195" s="10" t="s">
        <v>67</v>
      </c>
      <c r="E8195" s="13">
        <v>7.0</v>
      </c>
      <c r="F8195" s="13">
        <v>5.0</v>
      </c>
    </row>
    <row r="8196">
      <c r="A8196" s="10" t="s">
        <v>2262</v>
      </c>
      <c r="B8196" s="19">
        <v>0.11496527777777778</v>
      </c>
      <c r="C8196" s="10" t="s">
        <v>69</v>
      </c>
      <c r="D8196" s="10" t="s">
        <v>67</v>
      </c>
      <c r="E8196" s="13">
        <v>8.0</v>
      </c>
      <c r="F8196" s="13">
        <v>3.0</v>
      </c>
    </row>
    <row r="8197">
      <c r="A8197" s="10" t="s">
        <v>2262</v>
      </c>
      <c r="B8197" s="19">
        <v>0.11497685185185186</v>
      </c>
      <c r="C8197" s="10" t="s">
        <v>74</v>
      </c>
      <c r="D8197" s="10" t="s">
        <v>67</v>
      </c>
      <c r="E8197" s="13">
        <v>15.0</v>
      </c>
      <c r="F8197" s="13">
        <v>15.0</v>
      </c>
    </row>
    <row r="8198">
      <c r="A8198" s="10" t="s">
        <v>2262</v>
      </c>
      <c r="B8198" s="19">
        <v>0.11498842592592592</v>
      </c>
      <c r="C8198" s="10" t="s">
        <v>964</v>
      </c>
      <c r="D8198" s="10" t="s">
        <v>67</v>
      </c>
      <c r="E8198" s="13">
        <v>11.0</v>
      </c>
      <c r="F8198" s="13">
        <v>2.0</v>
      </c>
    </row>
    <row r="8199">
      <c r="A8199" s="10" t="s">
        <v>2262</v>
      </c>
      <c r="B8199" s="19">
        <v>0.115</v>
      </c>
      <c r="C8199" s="10" t="s">
        <v>84</v>
      </c>
      <c r="D8199" s="10" t="s">
        <v>67</v>
      </c>
      <c r="E8199" s="13">
        <v>18.0</v>
      </c>
      <c r="F8199" s="13">
        <v>15.0</v>
      </c>
    </row>
    <row r="8200">
      <c r="A8200" s="10" t="s">
        <v>2262</v>
      </c>
      <c r="B8200" s="19">
        <v>0.11578703703703704</v>
      </c>
      <c r="C8200" s="10" t="s">
        <v>74</v>
      </c>
      <c r="D8200" s="10" t="s">
        <v>83</v>
      </c>
      <c r="E8200" s="13">
        <v>20.0</v>
      </c>
      <c r="F8200" s="13">
        <v>9.0</v>
      </c>
    </row>
    <row r="8201">
      <c r="A8201" s="10" t="s">
        <v>2262</v>
      </c>
      <c r="B8201" s="19">
        <v>0.11881944444444445</v>
      </c>
      <c r="C8201" s="10" t="s">
        <v>84</v>
      </c>
      <c r="D8201" s="10" t="s">
        <v>87</v>
      </c>
      <c r="E8201" s="13" t="s">
        <v>75</v>
      </c>
      <c r="F8201" s="13" t="s">
        <v>75</v>
      </c>
      <c r="J8201" s="10" t="s">
        <v>2263</v>
      </c>
    </row>
    <row r="8202">
      <c r="A8202" s="10" t="s">
        <v>2262</v>
      </c>
      <c r="B8202" s="19">
        <v>0.11881944444444445</v>
      </c>
      <c r="C8202" s="10" t="s">
        <v>84</v>
      </c>
      <c r="D8202" s="10" t="s">
        <v>87</v>
      </c>
      <c r="E8202" s="13">
        <v>8.0</v>
      </c>
      <c r="F8202" s="13">
        <v>6.0</v>
      </c>
    </row>
    <row r="8203">
      <c r="A8203" s="10" t="s">
        <v>2262</v>
      </c>
      <c r="B8203" s="19">
        <v>0.11990740740740741</v>
      </c>
      <c r="C8203" s="10" t="s">
        <v>84</v>
      </c>
      <c r="D8203" s="10" t="s">
        <v>93</v>
      </c>
      <c r="E8203" s="13">
        <v>17.0</v>
      </c>
      <c r="F8203" s="13">
        <v>9.0</v>
      </c>
      <c r="J8203" s="10" t="s">
        <v>2289</v>
      </c>
    </row>
    <row r="8204">
      <c r="A8204" s="10" t="s">
        <v>2262</v>
      </c>
      <c r="B8204" s="19">
        <v>0.1203125</v>
      </c>
      <c r="C8204" s="10" t="s">
        <v>84</v>
      </c>
      <c r="D8204" s="10" t="s">
        <v>91</v>
      </c>
      <c r="E8204" s="13">
        <v>17.0</v>
      </c>
      <c r="F8204" s="16"/>
      <c r="H8204" s="10" t="s">
        <v>2290</v>
      </c>
    </row>
    <row r="8205">
      <c r="A8205" s="10" t="s">
        <v>2262</v>
      </c>
      <c r="B8205" s="19">
        <v>0.12076388888888889</v>
      </c>
      <c r="C8205" s="10" t="s">
        <v>84</v>
      </c>
      <c r="D8205" s="10" t="s">
        <v>91</v>
      </c>
      <c r="E8205" s="13">
        <v>11.0</v>
      </c>
      <c r="F8205" s="16"/>
      <c r="H8205" s="10" t="s">
        <v>2290</v>
      </c>
    </row>
    <row r="8206">
      <c r="A8206" s="10" t="s">
        <v>2262</v>
      </c>
      <c r="B8206" s="19">
        <v>0.12299768518518518</v>
      </c>
      <c r="C8206" s="10" t="s">
        <v>66</v>
      </c>
      <c r="D8206" s="10" t="s">
        <v>87</v>
      </c>
      <c r="E8206" s="13">
        <v>15.0</v>
      </c>
      <c r="F8206" s="13">
        <v>15.0</v>
      </c>
    </row>
    <row r="8207">
      <c r="A8207" s="10" t="s">
        <v>2262</v>
      </c>
      <c r="B8207" s="19">
        <v>0.12325231481481481</v>
      </c>
      <c r="C8207" s="10" t="s">
        <v>66</v>
      </c>
      <c r="D8207" s="10" t="s">
        <v>93</v>
      </c>
      <c r="E8207" s="13">
        <v>17.0</v>
      </c>
      <c r="F8207" s="13">
        <v>13.0</v>
      </c>
      <c r="J8207" s="10" t="s">
        <v>2291</v>
      </c>
    </row>
    <row r="8208">
      <c r="A8208" s="10" t="s">
        <v>2262</v>
      </c>
      <c r="B8208" s="19">
        <v>0.12340277777777778</v>
      </c>
      <c r="C8208" s="10" t="s">
        <v>66</v>
      </c>
      <c r="D8208" s="10" t="s">
        <v>209</v>
      </c>
      <c r="E8208" s="13">
        <v>15.0</v>
      </c>
      <c r="F8208" s="13">
        <v>15.0</v>
      </c>
    </row>
    <row r="8209">
      <c r="A8209" s="10" t="s">
        <v>2262</v>
      </c>
      <c r="B8209" s="19">
        <v>0.12363425925925926</v>
      </c>
      <c r="C8209" s="10" t="s">
        <v>66</v>
      </c>
      <c r="D8209" s="10" t="s">
        <v>209</v>
      </c>
      <c r="E8209" s="13" t="s">
        <v>75</v>
      </c>
      <c r="F8209" s="13" t="s">
        <v>75</v>
      </c>
      <c r="J8209" s="10" t="s">
        <v>2263</v>
      </c>
    </row>
    <row r="8210">
      <c r="A8210" s="10" t="s">
        <v>2262</v>
      </c>
      <c r="B8210" s="19">
        <v>0.12363425925925926</v>
      </c>
      <c r="C8210" s="10" t="s">
        <v>66</v>
      </c>
      <c r="D8210" s="10" t="s">
        <v>209</v>
      </c>
      <c r="E8210" s="13">
        <v>18.0</v>
      </c>
      <c r="F8210" s="13">
        <v>18.0</v>
      </c>
      <c r="H8210" s="10" t="s">
        <v>2292</v>
      </c>
    </row>
    <row r="8211">
      <c r="A8211" s="10" t="s">
        <v>2262</v>
      </c>
      <c r="B8211" s="19">
        <v>0.12482638888888889</v>
      </c>
      <c r="C8211" s="10" t="s">
        <v>84</v>
      </c>
      <c r="D8211" s="10" t="s">
        <v>209</v>
      </c>
      <c r="E8211" s="13" t="s">
        <v>75</v>
      </c>
      <c r="F8211" s="16"/>
      <c r="J8211" s="10" t="s">
        <v>2263</v>
      </c>
    </row>
    <row r="8212">
      <c r="A8212" s="10" t="s">
        <v>2262</v>
      </c>
      <c r="B8212" s="19">
        <v>0.12482638888888889</v>
      </c>
      <c r="C8212" s="10" t="s">
        <v>84</v>
      </c>
      <c r="D8212" s="10" t="s">
        <v>209</v>
      </c>
      <c r="E8212" s="13">
        <v>18.0</v>
      </c>
      <c r="F8212" s="13">
        <v>15.0</v>
      </c>
    </row>
    <row r="8213">
      <c r="A8213" s="10" t="s">
        <v>2262</v>
      </c>
      <c r="B8213" s="19">
        <v>0.12693287037037038</v>
      </c>
      <c r="C8213" s="10" t="s">
        <v>964</v>
      </c>
      <c r="D8213" s="10" t="s">
        <v>67</v>
      </c>
      <c r="E8213" s="13">
        <v>25.0</v>
      </c>
      <c r="F8213" s="13">
        <v>16.0</v>
      </c>
    </row>
    <row r="8214">
      <c r="A8214" s="10" t="s">
        <v>2262</v>
      </c>
      <c r="B8214" s="19">
        <v>0.12854166666666667</v>
      </c>
      <c r="C8214" s="10" t="s">
        <v>84</v>
      </c>
      <c r="D8214" s="10" t="s">
        <v>93</v>
      </c>
      <c r="E8214" s="13" t="s">
        <v>68</v>
      </c>
      <c r="F8214" s="13">
        <v>20.0</v>
      </c>
      <c r="J8214" s="10" t="s">
        <v>2289</v>
      </c>
    </row>
    <row r="8215">
      <c r="A8215" s="10" t="s">
        <v>2262</v>
      </c>
      <c r="B8215" s="19">
        <v>0.12915509259259259</v>
      </c>
      <c r="C8215" s="10" t="s">
        <v>84</v>
      </c>
      <c r="D8215" s="10" t="s">
        <v>91</v>
      </c>
      <c r="E8215" s="13">
        <v>27.0</v>
      </c>
      <c r="F8215" s="16"/>
      <c r="H8215" s="10" t="s">
        <v>2293</v>
      </c>
      <c r="I8215" s="10">
        <v>1.0</v>
      </c>
      <c r="J8215" s="10" t="s">
        <v>119</v>
      </c>
    </row>
    <row r="8216">
      <c r="A8216" s="10" t="s">
        <v>2262</v>
      </c>
      <c r="B8216" s="19">
        <v>0.12997685185185184</v>
      </c>
      <c r="C8216" s="10" t="s">
        <v>84</v>
      </c>
      <c r="D8216" s="10" t="s">
        <v>93</v>
      </c>
      <c r="E8216" s="13">
        <v>18.0</v>
      </c>
      <c r="F8216" s="13">
        <v>10.0</v>
      </c>
      <c r="J8216" s="10" t="s">
        <v>2294</v>
      </c>
    </row>
    <row r="8217">
      <c r="A8217" s="10" t="s">
        <v>2262</v>
      </c>
      <c r="B8217" s="19">
        <v>0.13008101851851853</v>
      </c>
      <c r="C8217" s="10" t="s">
        <v>84</v>
      </c>
      <c r="D8217" s="10" t="s">
        <v>91</v>
      </c>
      <c r="E8217" s="13">
        <v>14.0</v>
      </c>
      <c r="F8217" s="16"/>
      <c r="H8217" s="10" t="s">
        <v>2295</v>
      </c>
    </row>
    <row r="8218">
      <c r="A8218" s="10" t="s">
        <v>2262</v>
      </c>
      <c r="B8218" s="19">
        <v>0.13314814814814815</v>
      </c>
      <c r="C8218" s="10" t="s">
        <v>964</v>
      </c>
      <c r="D8218" s="10" t="s">
        <v>87</v>
      </c>
      <c r="E8218" s="13" t="s">
        <v>68</v>
      </c>
      <c r="F8218" s="13">
        <v>20.0</v>
      </c>
    </row>
    <row r="8219">
      <c r="A8219" s="10" t="s">
        <v>2262</v>
      </c>
      <c r="B8219" s="19">
        <v>0.13381944444444444</v>
      </c>
      <c r="C8219" s="10" t="s">
        <v>74</v>
      </c>
      <c r="D8219" s="10" t="s">
        <v>67</v>
      </c>
      <c r="E8219" s="13">
        <v>7.0</v>
      </c>
      <c r="F8219" s="13">
        <v>7.0</v>
      </c>
    </row>
    <row r="8220">
      <c r="A8220" s="10" t="s">
        <v>2262</v>
      </c>
      <c r="B8220" s="19">
        <v>0.13446759259259258</v>
      </c>
      <c r="C8220" s="10" t="s">
        <v>70</v>
      </c>
      <c r="D8220" s="10" t="s">
        <v>67</v>
      </c>
      <c r="E8220" s="13">
        <v>8.0</v>
      </c>
      <c r="F8220" s="13">
        <v>5.0</v>
      </c>
    </row>
    <row r="8221">
      <c r="A8221" s="10" t="s">
        <v>2262</v>
      </c>
      <c r="B8221" s="19">
        <v>0.1377662037037037</v>
      </c>
      <c r="C8221" s="10" t="s">
        <v>84</v>
      </c>
      <c r="D8221" s="10" t="s">
        <v>93</v>
      </c>
      <c r="E8221" s="13">
        <v>10.0</v>
      </c>
      <c r="F8221" s="13">
        <v>2.0</v>
      </c>
      <c r="J8221" s="10" t="s">
        <v>2294</v>
      </c>
    </row>
    <row r="8222">
      <c r="A8222" s="10" t="s">
        <v>2262</v>
      </c>
      <c r="B8222" s="19">
        <v>0.1379513888888889</v>
      </c>
      <c r="C8222" s="10" t="s">
        <v>84</v>
      </c>
      <c r="D8222" s="10" t="s">
        <v>93</v>
      </c>
      <c r="E8222" s="13">
        <v>11.0</v>
      </c>
      <c r="F8222" s="13">
        <v>3.0</v>
      </c>
      <c r="J8222" s="10" t="s">
        <v>2294</v>
      </c>
    </row>
    <row r="8223">
      <c r="A8223" s="10" t="s">
        <v>2262</v>
      </c>
      <c r="B8223" s="19">
        <v>0.13913194444444443</v>
      </c>
      <c r="C8223" s="10" t="s">
        <v>964</v>
      </c>
      <c r="D8223" s="10" t="s">
        <v>91</v>
      </c>
      <c r="E8223" s="13">
        <v>19.0</v>
      </c>
      <c r="F8223" s="16"/>
      <c r="H8223" s="10" t="s">
        <v>2296</v>
      </c>
    </row>
    <row r="8224">
      <c r="A8224" s="10" t="s">
        <v>2262</v>
      </c>
      <c r="B8224" s="19">
        <v>0.1396990740740741</v>
      </c>
      <c r="C8224" s="10" t="s">
        <v>964</v>
      </c>
      <c r="D8224" s="10" t="s">
        <v>91</v>
      </c>
      <c r="E8224" s="13">
        <v>14.0</v>
      </c>
      <c r="F8224" s="16"/>
      <c r="H8224" s="10" t="s">
        <v>2297</v>
      </c>
    </row>
    <row r="8225">
      <c r="A8225" s="10" t="s">
        <v>2262</v>
      </c>
      <c r="B8225" s="19">
        <v>0.1404513888888889</v>
      </c>
      <c r="C8225" s="10" t="s">
        <v>82</v>
      </c>
      <c r="D8225" s="10" t="s">
        <v>89</v>
      </c>
      <c r="E8225" s="13">
        <v>17.0</v>
      </c>
      <c r="F8225" s="13">
        <v>8.0</v>
      </c>
      <c r="J8225" s="10" t="s">
        <v>151</v>
      </c>
    </row>
    <row r="8226">
      <c r="A8226" s="10" t="s">
        <v>2262</v>
      </c>
      <c r="B8226" s="19">
        <v>0.14164351851851853</v>
      </c>
      <c r="C8226" s="10" t="s">
        <v>70</v>
      </c>
      <c r="D8226" s="10" t="s">
        <v>67</v>
      </c>
      <c r="E8226" s="13">
        <v>16.0</v>
      </c>
      <c r="F8226" s="13">
        <v>13.0</v>
      </c>
    </row>
    <row r="8227">
      <c r="A8227" s="10" t="s">
        <v>2262</v>
      </c>
      <c r="B8227" s="19">
        <v>0.1424074074074074</v>
      </c>
      <c r="C8227" s="10" t="s">
        <v>964</v>
      </c>
      <c r="D8227" s="10" t="s">
        <v>209</v>
      </c>
      <c r="E8227" s="13">
        <v>5.0</v>
      </c>
      <c r="F8227" s="13">
        <v>5.0</v>
      </c>
    </row>
    <row r="8228">
      <c r="A8228" s="10" t="s">
        <v>2262</v>
      </c>
      <c r="B8228" s="19">
        <v>0.14357638888888888</v>
      </c>
      <c r="C8228" s="10" t="s">
        <v>66</v>
      </c>
      <c r="D8228" s="10" t="s">
        <v>93</v>
      </c>
      <c r="E8228" s="13" t="s">
        <v>75</v>
      </c>
      <c r="F8228" s="13" t="s">
        <v>75</v>
      </c>
      <c r="J8228" s="10" t="s">
        <v>2263</v>
      </c>
    </row>
    <row r="8229">
      <c r="A8229" s="10" t="s">
        <v>2262</v>
      </c>
      <c r="B8229" s="19">
        <v>0.14357638888888888</v>
      </c>
      <c r="C8229" s="10" t="s">
        <v>66</v>
      </c>
      <c r="D8229" s="10" t="s">
        <v>93</v>
      </c>
      <c r="E8229" s="13">
        <v>23.0</v>
      </c>
      <c r="F8229" s="13">
        <v>13.0</v>
      </c>
      <c r="J8229" s="10" t="s">
        <v>2298</v>
      </c>
    </row>
    <row r="8230">
      <c r="A8230" s="10" t="s">
        <v>2262</v>
      </c>
      <c r="B8230" s="19">
        <v>0.14363425925925927</v>
      </c>
      <c r="C8230" s="10" t="s">
        <v>66</v>
      </c>
      <c r="D8230" s="10" t="s">
        <v>91</v>
      </c>
      <c r="E8230" s="13">
        <v>8.0</v>
      </c>
      <c r="F8230" s="16"/>
      <c r="H8230" s="10" t="s">
        <v>2299</v>
      </c>
    </row>
    <row r="8231">
      <c r="A8231" s="10" t="s">
        <v>2262</v>
      </c>
      <c r="B8231" s="19">
        <v>0.14378472222222222</v>
      </c>
      <c r="C8231" s="10" t="s">
        <v>66</v>
      </c>
      <c r="D8231" s="10" t="s">
        <v>93</v>
      </c>
      <c r="E8231" s="13" t="s">
        <v>75</v>
      </c>
      <c r="F8231" s="13" t="s">
        <v>75</v>
      </c>
      <c r="J8231" s="10" t="s">
        <v>2263</v>
      </c>
    </row>
    <row r="8232">
      <c r="A8232" s="10" t="s">
        <v>2262</v>
      </c>
      <c r="B8232" s="19">
        <v>0.14378472222222222</v>
      </c>
      <c r="C8232" s="10" t="s">
        <v>66</v>
      </c>
      <c r="D8232" s="10" t="s">
        <v>93</v>
      </c>
      <c r="E8232" s="13">
        <v>19.0</v>
      </c>
      <c r="F8232" s="13">
        <v>9.0</v>
      </c>
      <c r="J8232" s="10" t="s">
        <v>2298</v>
      </c>
    </row>
    <row r="8233">
      <c r="A8233" s="10" t="s">
        <v>2262</v>
      </c>
      <c r="B8233" s="19">
        <v>0.14386574074074074</v>
      </c>
      <c r="C8233" s="10" t="s">
        <v>66</v>
      </c>
      <c r="D8233" s="10" t="s">
        <v>91</v>
      </c>
      <c r="E8233" s="13">
        <v>12.0</v>
      </c>
      <c r="F8233" s="16"/>
      <c r="H8233" s="10" t="s">
        <v>2300</v>
      </c>
    </row>
    <row r="8234">
      <c r="A8234" s="10" t="s">
        <v>2262</v>
      </c>
      <c r="B8234" s="19">
        <v>0.14444444444444443</v>
      </c>
      <c r="C8234" s="10" t="s">
        <v>84</v>
      </c>
      <c r="D8234" s="10" t="s">
        <v>93</v>
      </c>
      <c r="E8234" s="13" t="s">
        <v>75</v>
      </c>
      <c r="F8234" s="13" t="s">
        <v>75</v>
      </c>
      <c r="J8234" s="10" t="s">
        <v>2263</v>
      </c>
    </row>
    <row r="8235">
      <c r="A8235" s="10" t="s">
        <v>2262</v>
      </c>
      <c r="B8235" s="19">
        <v>0.14444444444444443</v>
      </c>
      <c r="C8235" s="10" t="s">
        <v>84</v>
      </c>
      <c r="D8235" s="10" t="s">
        <v>93</v>
      </c>
      <c r="E8235" s="13">
        <v>15.0</v>
      </c>
      <c r="F8235" s="13">
        <v>7.0</v>
      </c>
      <c r="J8235" s="10" t="s">
        <v>2301</v>
      </c>
    </row>
    <row r="8236">
      <c r="A8236" s="10" t="s">
        <v>2262</v>
      </c>
      <c r="B8236" s="19">
        <v>0.14457175925925925</v>
      </c>
      <c r="C8236" s="10" t="s">
        <v>84</v>
      </c>
      <c r="D8236" s="10" t="s">
        <v>91</v>
      </c>
      <c r="E8236" s="13">
        <v>16.0</v>
      </c>
      <c r="F8236" s="16"/>
      <c r="H8236" s="10" t="s">
        <v>2302</v>
      </c>
    </row>
    <row r="8237">
      <c r="A8237" s="10" t="s">
        <v>2262</v>
      </c>
      <c r="B8237" s="19">
        <v>0.14476851851851852</v>
      </c>
      <c r="C8237" s="10" t="s">
        <v>84</v>
      </c>
      <c r="D8237" s="10" t="s">
        <v>93</v>
      </c>
      <c r="E8237" s="13" t="s">
        <v>75</v>
      </c>
      <c r="F8237" s="13" t="s">
        <v>75</v>
      </c>
      <c r="J8237" s="10" t="s">
        <v>2303</v>
      </c>
    </row>
    <row r="8238">
      <c r="A8238" s="10" t="s">
        <v>2262</v>
      </c>
      <c r="B8238" s="19">
        <v>0.14476851851851852</v>
      </c>
      <c r="C8238" s="10" t="s">
        <v>84</v>
      </c>
      <c r="D8238" s="10" t="s">
        <v>93</v>
      </c>
      <c r="E8238" s="13">
        <v>20.0</v>
      </c>
      <c r="F8238" s="13">
        <v>12.0</v>
      </c>
      <c r="J8238" s="10" t="s">
        <v>2301</v>
      </c>
    </row>
    <row r="8239">
      <c r="A8239" s="10" t="s">
        <v>2262</v>
      </c>
      <c r="B8239" s="19">
        <v>0.1448611111111111</v>
      </c>
      <c r="C8239" s="10" t="s">
        <v>84</v>
      </c>
      <c r="D8239" s="10" t="s">
        <v>91</v>
      </c>
      <c r="E8239" s="13">
        <v>12.0</v>
      </c>
      <c r="F8239" s="16"/>
      <c r="H8239" s="10" t="s">
        <v>2300</v>
      </c>
    </row>
    <row r="8240">
      <c r="A8240" s="10" t="s">
        <v>2262</v>
      </c>
      <c r="B8240" s="19">
        <v>0.14527777777777778</v>
      </c>
      <c r="C8240" s="10" t="s">
        <v>964</v>
      </c>
      <c r="D8240" s="10" t="s">
        <v>91</v>
      </c>
      <c r="E8240" s="13">
        <v>10.0</v>
      </c>
      <c r="F8240" s="16"/>
      <c r="H8240" s="10" t="s">
        <v>2304</v>
      </c>
      <c r="I8240" s="10">
        <v>2.0</v>
      </c>
      <c r="J8240" s="10" t="s">
        <v>1330</v>
      </c>
    </row>
    <row r="8241">
      <c r="A8241" s="10" t="s">
        <v>2262</v>
      </c>
      <c r="B8241" s="19">
        <v>0.14591435185185186</v>
      </c>
      <c r="C8241" s="10" t="s">
        <v>964</v>
      </c>
      <c r="D8241" s="10" t="s">
        <v>91</v>
      </c>
      <c r="E8241" s="13">
        <v>16.0</v>
      </c>
      <c r="F8241" s="16"/>
      <c r="H8241" s="10" t="s">
        <v>2305</v>
      </c>
      <c r="I8241" s="10">
        <v>1.0</v>
      </c>
      <c r="J8241" s="10" t="s">
        <v>1330</v>
      </c>
    </row>
    <row r="8242">
      <c r="A8242" s="10" t="s">
        <v>2262</v>
      </c>
      <c r="B8242" s="19">
        <v>0.14699074074074073</v>
      </c>
      <c r="C8242" s="10" t="s">
        <v>66</v>
      </c>
      <c r="D8242" s="10" t="s">
        <v>83</v>
      </c>
      <c r="E8242" s="13">
        <v>14.0</v>
      </c>
      <c r="F8242" s="13">
        <v>8.0</v>
      </c>
    </row>
    <row r="8243">
      <c r="A8243" s="10" t="s">
        <v>2262</v>
      </c>
      <c r="B8243" s="19">
        <v>0.1478472222222222</v>
      </c>
      <c r="C8243" s="10" t="s">
        <v>69</v>
      </c>
      <c r="D8243" s="10" t="s">
        <v>67</v>
      </c>
      <c r="E8243" s="13">
        <v>24.0</v>
      </c>
      <c r="F8243" s="13">
        <v>19.0</v>
      </c>
    </row>
    <row r="8244">
      <c r="A8244" s="10" t="s">
        <v>2262</v>
      </c>
      <c r="B8244" s="19">
        <v>0.14868055555555557</v>
      </c>
      <c r="C8244" s="10" t="s">
        <v>964</v>
      </c>
      <c r="D8244" s="10" t="s">
        <v>67</v>
      </c>
      <c r="E8244" s="13">
        <v>16.0</v>
      </c>
      <c r="F8244" s="13">
        <v>7.0</v>
      </c>
    </row>
    <row r="8245">
      <c r="A8245" s="10" t="s">
        <v>2262</v>
      </c>
      <c r="B8245" s="19">
        <v>0.14869212962962963</v>
      </c>
      <c r="C8245" s="10" t="s">
        <v>84</v>
      </c>
      <c r="D8245" s="10" t="s">
        <v>67</v>
      </c>
      <c r="E8245" s="13">
        <v>15.0</v>
      </c>
      <c r="F8245" s="13">
        <v>12.0</v>
      </c>
    </row>
    <row r="8246">
      <c r="A8246" s="10" t="s">
        <v>2262</v>
      </c>
      <c r="B8246" s="19">
        <v>0.15208333333333332</v>
      </c>
      <c r="C8246" s="10" t="s">
        <v>66</v>
      </c>
      <c r="D8246" s="10" t="s">
        <v>67</v>
      </c>
      <c r="E8246" s="13">
        <v>18.0</v>
      </c>
      <c r="F8246" s="13">
        <v>16.0</v>
      </c>
    </row>
    <row r="8247">
      <c r="A8247" s="10" t="s">
        <v>2262</v>
      </c>
      <c r="B8247" s="19">
        <v>0.1529861111111111</v>
      </c>
      <c r="C8247" s="10" t="s">
        <v>70</v>
      </c>
      <c r="D8247" s="10" t="s">
        <v>83</v>
      </c>
      <c r="E8247" s="13">
        <v>11.0</v>
      </c>
      <c r="F8247" s="13">
        <v>5.0</v>
      </c>
    </row>
    <row r="8248">
      <c r="A8248" s="10" t="s">
        <v>2262</v>
      </c>
      <c r="B8248" s="19">
        <v>0.1529976851851852</v>
      </c>
      <c r="C8248" s="10" t="s">
        <v>84</v>
      </c>
      <c r="D8248" s="10" t="s">
        <v>83</v>
      </c>
      <c r="E8248" s="13">
        <v>19.0</v>
      </c>
      <c r="F8248" s="16"/>
    </row>
    <row r="8249">
      <c r="A8249" s="10" t="s">
        <v>2262</v>
      </c>
      <c r="B8249" s="19">
        <v>0.15358796296296295</v>
      </c>
      <c r="C8249" s="10" t="s">
        <v>82</v>
      </c>
      <c r="D8249" s="10" t="s">
        <v>83</v>
      </c>
      <c r="E8249" s="13">
        <v>18.0</v>
      </c>
      <c r="F8249" s="13">
        <v>8.0</v>
      </c>
    </row>
    <row r="8250">
      <c r="A8250" s="10" t="s">
        <v>2262</v>
      </c>
      <c r="B8250" s="19">
        <v>0.15563657407407408</v>
      </c>
      <c r="C8250" s="10" t="s">
        <v>84</v>
      </c>
      <c r="D8250" s="10" t="s">
        <v>67</v>
      </c>
      <c r="E8250" s="13">
        <v>14.0</v>
      </c>
      <c r="F8250" s="13">
        <v>11.0</v>
      </c>
    </row>
    <row r="8251">
      <c r="A8251" s="10" t="s">
        <v>2306</v>
      </c>
      <c r="B8251" s="19">
        <v>0.009305555555555555</v>
      </c>
      <c r="C8251" s="10" t="s">
        <v>82</v>
      </c>
      <c r="D8251" s="10" t="s">
        <v>67</v>
      </c>
      <c r="E8251" s="13">
        <v>16.0</v>
      </c>
      <c r="F8251" s="13">
        <v>12.0</v>
      </c>
    </row>
    <row r="8252">
      <c r="A8252" s="10" t="s">
        <v>2306</v>
      </c>
      <c r="B8252" s="19">
        <v>0.011516203703703704</v>
      </c>
      <c r="C8252" s="10" t="s">
        <v>70</v>
      </c>
      <c r="D8252" s="10" t="s">
        <v>83</v>
      </c>
      <c r="E8252" s="13">
        <v>17.0</v>
      </c>
      <c r="F8252" s="13">
        <v>11.0</v>
      </c>
    </row>
    <row r="8253">
      <c r="A8253" s="10" t="s">
        <v>2306</v>
      </c>
      <c r="B8253" s="19">
        <v>0.012407407407407407</v>
      </c>
      <c r="C8253" s="10" t="s">
        <v>84</v>
      </c>
      <c r="D8253" s="10" t="s">
        <v>155</v>
      </c>
      <c r="E8253" s="13" t="s">
        <v>75</v>
      </c>
      <c r="F8253" s="16"/>
      <c r="J8253" s="10" t="s">
        <v>155</v>
      </c>
    </row>
    <row r="8254">
      <c r="A8254" s="10" t="s">
        <v>2306</v>
      </c>
      <c r="B8254" s="19">
        <v>0.01945601851851852</v>
      </c>
      <c r="C8254" s="10" t="s">
        <v>82</v>
      </c>
      <c r="D8254" s="10" t="s">
        <v>365</v>
      </c>
      <c r="E8254" s="13">
        <v>19.0</v>
      </c>
      <c r="F8254" s="13">
        <v>9.0</v>
      </c>
    </row>
    <row r="8255">
      <c r="A8255" s="10" t="s">
        <v>2306</v>
      </c>
      <c r="B8255" s="19">
        <v>0.020023148148148148</v>
      </c>
      <c r="C8255" s="10" t="s">
        <v>69</v>
      </c>
      <c r="D8255" s="10" t="s">
        <v>155</v>
      </c>
      <c r="E8255" s="13" t="s">
        <v>75</v>
      </c>
      <c r="F8255" s="16"/>
      <c r="J8255" s="10" t="s">
        <v>2307</v>
      </c>
    </row>
    <row r="8256">
      <c r="A8256" s="10" t="s">
        <v>2306</v>
      </c>
      <c r="B8256" s="19">
        <v>0.021875</v>
      </c>
      <c r="C8256" s="10" t="s">
        <v>69</v>
      </c>
      <c r="D8256" s="10" t="s">
        <v>67</v>
      </c>
      <c r="E8256" s="13">
        <v>23.0</v>
      </c>
      <c r="F8256" s="13">
        <v>18.0</v>
      </c>
    </row>
    <row r="8257">
      <c r="A8257" s="10" t="s">
        <v>2306</v>
      </c>
      <c r="B8257" s="19">
        <v>0.023993055555555556</v>
      </c>
      <c r="C8257" s="10" t="s">
        <v>66</v>
      </c>
      <c r="D8257" s="10" t="s">
        <v>154</v>
      </c>
      <c r="E8257" s="13">
        <v>7.0</v>
      </c>
      <c r="F8257" s="13">
        <v>9.0</v>
      </c>
    </row>
    <row r="8258">
      <c r="A8258" s="10" t="s">
        <v>2306</v>
      </c>
      <c r="B8258" s="19">
        <v>0.02457175925925926</v>
      </c>
      <c r="C8258" s="10" t="s">
        <v>964</v>
      </c>
      <c r="D8258" s="10" t="s">
        <v>154</v>
      </c>
      <c r="E8258" s="13">
        <v>10.0</v>
      </c>
      <c r="F8258" s="13">
        <v>5.0</v>
      </c>
    </row>
    <row r="8259">
      <c r="A8259" s="10" t="s">
        <v>2306</v>
      </c>
      <c r="B8259" s="19">
        <v>0.030243055555555554</v>
      </c>
      <c r="C8259" s="10" t="s">
        <v>70</v>
      </c>
      <c r="D8259" s="10" t="s">
        <v>67</v>
      </c>
      <c r="E8259" s="13" t="s">
        <v>68</v>
      </c>
      <c r="F8259" s="13">
        <v>20.0</v>
      </c>
    </row>
    <row r="8260">
      <c r="A8260" s="10" t="s">
        <v>2306</v>
      </c>
      <c r="B8260" s="19">
        <v>0.030300925925925926</v>
      </c>
      <c r="C8260" s="10" t="s">
        <v>84</v>
      </c>
      <c r="D8260" s="10" t="s">
        <v>67</v>
      </c>
      <c r="E8260" s="13">
        <v>15.0</v>
      </c>
      <c r="F8260" s="13">
        <v>12.0</v>
      </c>
    </row>
    <row r="8261">
      <c r="A8261" s="10" t="s">
        <v>2306</v>
      </c>
      <c r="B8261" s="19">
        <v>0.03194444444444444</v>
      </c>
      <c r="C8261" s="10" t="s">
        <v>66</v>
      </c>
      <c r="D8261" s="10" t="s">
        <v>67</v>
      </c>
      <c r="E8261" s="13">
        <v>10.0</v>
      </c>
      <c r="F8261" s="13">
        <v>8.0</v>
      </c>
    </row>
    <row r="8262">
      <c r="A8262" s="10" t="s">
        <v>2306</v>
      </c>
      <c r="B8262" s="19">
        <v>0.03232638888888889</v>
      </c>
      <c r="C8262" s="10" t="s">
        <v>69</v>
      </c>
      <c r="D8262" s="10" t="s">
        <v>67</v>
      </c>
      <c r="E8262" s="13">
        <v>8.0</v>
      </c>
      <c r="F8262" s="13">
        <v>3.0</v>
      </c>
    </row>
    <row r="8263">
      <c r="A8263" s="10" t="s">
        <v>2306</v>
      </c>
      <c r="B8263" s="19">
        <v>0.03478009259259259</v>
      </c>
      <c r="C8263" s="10" t="s">
        <v>69</v>
      </c>
      <c r="D8263" s="10" t="s">
        <v>67</v>
      </c>
      <c r="E8263" s="13">
        <v>24.0</v>
      </c>
      <c r="F8263" s="13">
        <v>19.0</v>
      </c>
    </row>
    <row r="8264">
      <c r="A8264" s="10" t="s">
        <v>2306</v>
      </c>
      <c r="B8264" s="19">
        <v>0.035104166666666665</v>
      </c>
      <c r="C8264" s="10" t="s">
        <v>74</v>
      </c>
      <c r="D8264" s="10" t="s">
        <v>67</v>
      </c>
      <c r="E8264" s="13">
        <v>10.0</v>
      </c>
      <c r="F8264" s="13">
        <v>10.0</v>
      </c>
    </row>
    <row r="8265">
      <c r="A8265" s="10" t="s">
        <v>2306</v>
      </c>
      <c r="B8265" s="19">
        <v>0.035972222222222225</v>
      </c>
      <c r="C8265" s="10" t="s">
        <v>66</v>
      </c>
      <c r="D8265" s="10" t="s">
        <v>83</v>
      </c>
      <c r="E8265" s="13">
        <v>8.0</v>
      </c>
      <c r="F8265" s="13">
        <v>2.0</v>
      </c>
    </row>
    <row r="8266">
      <c r="A8266" s="10" t="s">
        <v>2306</v>
      </c>
      <c r="B8266" s="19">
        <v>0.036377314814814814</v>
      </c>
      <c r="C8266" s="10" t="s">
        <v>70</v>
      </c>
      <c r="D8266" s="10" t="s">
        <v>67</v>
      </c>
      <c r="E8266" s="13">
        <v>6.0</v>
      </c>
      <c r="F8266" s="13">
        <v>3.0</v>
      </c>
    </row>
    <row r="8267">
      <c r="A8267" s="10" t="s">
        <v>2306</v>
      </c>
      <c r="B8267" s="19">
        <v>0.03702546296296296</v>
      </c>
      <c r="C8267" s="10" t="s">
        <v>82</v>
      </c>
      <c r="D8267" s="10" t="s">
        <v>83</v>
      </c>
      <c r="E8267" s="13">
        <v>16.0</v>
      </c>
      <c r="F8267" s="13">
        <v>6.0</v>
      </c>
    </row>
    <row r="8268">
      <c r="A8268" s="10" t="s">
        <v>2306</v>
      </c>
      <c r="B8268" s="19">
        <v>0.03763888888888889</v>
      </c>
      <c r="C8268" s="10" t="s">
        <v>66</v>
      </c>
      <c r="D8268" s="10" t="s">
        <v>83</v>
      </c>
      <c r="E8268" s="13">
        <v>14.0</v>
      </c>
      <c r="F8268" s="13">
        <v>8.0</v>
      </c>
    </row>
    <row r="8269">
      <c r="A8269" s="10" t="s">
        <v>2306</v>
      </c>
      <c r="B8269" s="19">
        <v>0.03855324074074074</v>
      </c>
      <c r="C8269" s="10" t="s">
        <v>74</v>
      </c>
      <c r="D8269" s="10" t="s">
        <v>83</v>
      </c>
      <c r="E8269" s="13">
        <v>15.0</v>
      </c>
      <c r="F8269" s="13">
        <v>4.0</v>
      </c>
    </row>
    <row r="8270">
      <c r="A8270" s="10" t="s">
        <v>2306</v>
      </c>
      <c r="B8270" s="19">
        <v>0.03885416666666667</v>
      </c>
      <c r="C8270" s="10" t="s">
        <v>74</v>
      </c>
      <c r="D8270" s="10" t="s">
        <v>361</v>
      </c>
      <c r="E8270" s="13" t="s">
        <v>88</v>
      </c>
      <c r="F8270" s="13">
        <v>1.0</v>
      </c>
    </row>
    <row r="8271">
      <c r="A8271" s="10" t="s">
        <v>2306</v>
      </c>
      <c r="B8271" s="19">
        <v>0.03975694444444444</v>
      </c>
      <c r="C8271" s="10" t="s">
        <v>82</v>
      </c>
      <c r="D8271" s="10" t="s">
        <v>361</v>
      </c>
      <c r="E8271" s="13" t="s">
        <v>88</v>
      </c>
      <c r="F8271" s="13">
        <v>1.0</v>
      </c>
      <c r="J8271" s="10" t="s">
        <v>2263</v>
      </c>
    </row>
    <row r="8272">
      <c r="A8272" s="10" t="s">
        <v>2306</v>
      </c>
      <c r="B8272" s="19">
        <v>0.03975694444444444</v>
      </c>
      <c r="C8272" s="10" t="s">
        <v>82</v>
      </c>
      <c r="D8272" s="10" t="s">
        <v>361</v>
      </c>
      <c r="E8272" s="13">
        <v>21.0</v>
      </c>
      <c r="F8272" s="13">
        <v>11.0</v>
      </c>
      <c r="J8272" s="10" t="s">
        <v>2308</v>
      </c>
    </row>
    <row r="8273">
      <c r="A8273" s="10" t="s">
        <v>2306</v>
      </c>
      <c r="B8273" s="19">
        <v>0.04055555555555555</v>
      </c>
      <c r="C8273" s="10" t="s">
        <v>69</v>
      </c>
      <c r="D8273" s="10" t="s">
        <v>67</v>
      </c>
      <c r="E8273" s="13" t="s">
        <v>88</v>
      </c>
      <c r="F8273" s="13">
        <v>1.0</v>
      </c>
    </row>
    <row r="8274">
      <c r="A8274" s="10" t="s">
        <v>2306</v>
      </c>
      <c r="B8274" s="19">
        <v>0.043263888888888886</v>
      </c>
      <c r="C8274" s="10" t="s">
        <v>70</v>
      </c>
      <c r="D8274" s="10" t="s">
        <v>127</v>
      </c>
      <c r="E8274" s="13">
        <v>20.0</v>
      </c>
      <c r="F8274" s="13">
        <v>19.0</v>
      </c>
    </row>
    <row r="8275">
      <c r="A8275" s="10" t="s">
        <v>2306</v>
      </c>
      <c r="B8275" s="19">
        <v>0.04680555555555556</v>
      </c>
      <c r="C8275" s="10" t="s">
        <v>74</v>
      </c>
      <c r="D8275" s="10" t="s">
        <v>87</v>
      </c>
      <c r="E8275" s="13">
        <v>20.0</v>
      </c>
      <c r="F8275" s="13">
        <v>15.0</v>
      </c>
    </row>
    <row r="8276">
      <c r="A8276" s="10" t="s">
        <v>2306</v>
      </c>
      <c r="B8276" s="19">
        <v>0.04681712962962963</v>
      </c>
      <c r="C8276" s="10" t="s">
        <v>69</v>
      </c>
      <c r="D8276" s="10" t="s">
        <v>87</v>
      </c>
      <c r="E8276" s="13">
        <v>24.0</v>
      </c>
      <c r="F8276" s="13">
        <v>20.0</v>
      </c>
    </row>
    <row r="8277">
      <c r="A8277" s="10" t="s">
        <v>2306</v>
      </c>
      <c r="B8277" s="19">
        <v>0.04689814814814815</v>
      </c>
      <c r="C8277" s="10" t="s">
        <v>66</v>
      </c>
      <c r="D8277" s="10" t="s">
        <v>87</v>
      </c>
      <c r="E8277" s="13">
        <v>17.0</v>
      </c>
      <c r="F8277" s="13">
        <v>17.0</v>
      </c>
    </row>
    <row r="8278">
      <c r="A8278" s="10" t="s">
        <v>2306</v>
      </c>
      <c r="B8278" s="19">
        <v>0.04693287037037037</v>
      </c>
      <c r="C8278" s="10" t="s">
        <v>84</v>
      </c>
      <c r="D8278" s="10" t="s">
        <v>87</v>
      </c>
      <c r="E8278" s="13" t="s">
        <v>75</v>
      </c>
      <c r="F8278" s="13" t="s">
        <v>75</v>
      </c>
      <c r="J8278" s="10" t="s">
        <v>2263</v>
      </c>
    </row>
    <row r="8279">
      <c r="A8279" s="10" t="s">
        <v>2306</v>
      </c>
      <c r="B8279" s="19">
        <v>0.04693287037037037</v>
      </c>
      <c r="C8279" s="10" t="s">
        <v>84</v>
      </c>
      <c r="D8279" s="10" t="s">
        <v>87</v>
      </c>
      <c r="E8279" s="13">
        <v>16.0</v>
      </c>
      <c r="F8279" s="13" t="s">
        <v>75</v>
      </c>
      <c r="J8279" s="10" t="s">
        <v>2276</v>
      </c>
    </row>
    <row r="8280">
      <c r="A8280" s="10" t="s">
        <v>2306</v>
      </c>
      <c r="B8280" s="19">
        <v>0.04708333333333333</v>
      </c>
      <c r="C8280" s="10" t="s">
        <v>70</v>
      </c>
      <c r="D8280" s="10" t="s">
        <v>87</v>
      </c>
      <c r="E8280" s="13">
        <v>8.0</v>
      </c>
      <c r="F8280" s="13">
        <v>3.0</v>
      </c>
    </row>
    <row r="8281">
      <c r="A8281" s="10" t="s">
        <v>2306</v>
      </c>
      <c r="B8281" s="19">
        <v>0.04711805555555556</v>
      </c>
      <c r="C8281" s="10" t="s">
        <v>82</v>
      </c>
      <c r="D8281" s="10" t="s">
        <v>87</v>
      </c>
      <c r="E8281" s="13">
        <v>8.0</v>
      </c>
      <c r="F8281" s="13">
        <v>7.0</v>
      </c>
    </row>
    <row r="8282">
      <c r="A8282" s="10" t="s">
        <v>2306</v>
      </c>
      <c r="B8282" s="19">
        <v>0.047199074074074074</v>
      </c>
      <c r="C8282" s="10" t="s">
        <v>964</v>
      </c>
      <c r="D8282" s="10" t="s">
        <v>87</v>
      </c>
      <c r="E8282" s="13">
        <v>4.0</v>
      </c>
      <c r="F8282" s="13">
        <v>3.0</v>
      </c>
    </row>
    <row r="8283">
      <c r="A8283" s="10" t="s">
        <v>2306</v>
      </c>
      <c r="B8283" s="19">
        <v>0.051805555555555556</v>
      </c>
      <c r="C8283" s="10" t="s">
        <v>1507</v>
      </c>
      <c r="D8283" s="10" t="s">
        <v>93</v>
      </c>
      <c r="E8283" s="13">
        <v>14.0</v>
      </c>
      <c r="F8283" s="13">
        <v>7.0</v>
      </c>
      <c r="J8283" s="10" t="s">
        <v>2309</v>
      </c>
    </row>
    <row r="8284">
      <c r="A8284" s="10" t="s">
        <v>2306</v>
      </c>
      <c r="B8284" s="19">
        <v>0.05196759259259259</v>
      </c>
      <c r="C8284" s="10" t="s">
        <v>1507</v>
      </c>
      <c r="D8284" s="10" t="s">
        <v>93</v>
      </c>
      <c r="E8284" s="13">
        <v>17.0</v>
      </c>
      <c r="F8284" s="13">
        <v>10.0</v>
      </c>
      <c r="J8284" s="10" t="s">
        <v>2310</v>
      </c>
    </row>
    <row r="8285">
      <c r="A8285" s="10" t="s">
        <v>2306</v>
      </c>
      <c r="B8285" s="19">
        <v>0.05322916666666667</v>
      </c>
      <c r="C8285" s="10" t="s">
        <v>84</v>
      </c>
      <c r="D8285" s="10" t="s">
        <v>80</v>
      </c>
      <c r="E8285" s="13">
        <v>2.0</v>
      </c>
      <c r="F8285" s="13">
        <v>4.0</v>
      </c>
    </row>
    <row r="8286">
      <c r="A8286" s="10" t="s">
        <v>2306</v>
      </c>
      <c r="B8286" s="19">
        <v>0.055127314814814816</v>
      </c>
      <c r="C8286" s="10" t="s">
        <v>82</v>
      </c>
      <c r="D8286" s="10" t="s">
        <v>209</v>
      </c>
      <c r="E8286" s="13">
        <v>19.0</v>
      </c>
      <c r="F8286" s="13">
        <v>11.0</v>
      </c>
      <c r="J8286" s="10" t="s">
        <v>2048</v>
      </c>
    </row>
    <row r="8287">
      <c r="A8287" s="10" t="s">
        <v>2306</v>
      </c>
      <c r="B8287" s="19">
        <v>0.05541666666666667</v>
      </c>
      <c r="C8287" s="10" t="s">
        <v>70</v>
      </c>
      <c r="D8287" s="10" t="s">
        <v>78</v>
      </c>
      <c r="E8287" s="13">
        <v>16.0</v>
      </c>
      <c r="F8287" s="13">
        <v>7.0</v>
      </c>
    </row>
    <row r="8288">
      <c r="A8288" s="10" t="s">
        <v>2306</v>
      </c>
      <c r="B8288" s="19">
        <v>0.055810185185185185</v>
      </c>
      <c r="C8288" s="10" t="s">
        <v>70</v>
      </c>
      <c r="D8288" s="10" t="s">
        <v>93</v>
      </c>
      <c r="E8288" s="13">
        <v>28.0</v>
      </c>
      <c r="F8288" s="13">
        <v>18.0</v>
      </c>
      <c r="J8288" s="10" t="s">
        <v>99</v>
      </c>
    </row>
    <row r="8289">
      <c r="A8289" s="10" t="s">
        <v>2306</v>
      </c>
      <c r="B8289" s="19">
        <v>0.055844907407407406</v>
      </c>
      <c r="C8289" s="10" t="s">
        <v>70</v>
      </c>
      <c r="D8289" s="10" t="s">
        <v>93</v>
      </c>
      <c r="E8289" s="13">
        <v>17.0</v>
      </c>
      <c r="F8289" s="13">
        <v>7.0</v>
      </c>
      <c r="J8289" s="10" t="s">
        <v>2311</v>
      </c>
    </row>
    <row r="8290">
      <c r="A8290" s="10" t="s">
        <v>2306</v>
      </c>
      <c r="B8290" s="19">
        <v>0.05596064814814815</v>
      </c>
      <c r="C8290" s="10" t="s">
        <v>70</v>
      </c>
      <c r="D8290" s="10" t="s">
        <v>91</v>
      </c>
      <c r="E8290" s="13">
        <v>9.0</v>
      </c>
      <c r="F8290" s="16"/>
      <c r="H8290" s="10" t="s">
        <v>2312</v>
      </c>
    </row>
    <row r="8291">
      <c r="A8291" s="10" t="s">
        <v>2306</v>
      </c>
      <c r="B8291" s="19">
        <v>0.056435185185185185</v>
      </c>
      <c r="C8291" s="10" t="s">
        <v>70</v>
      </c>
      <c r="D8291" s="10" t="s">
        <v>78</v>
      </c>
      <c r="E8291" s="13">
        <v>22.0</v>
      </c>
      <c r="F8291" s="13">
        <v>13.0</v>
      </c>
    </row>
    <row r="8292">
      <c r="A8292" s="10" t="s">
        <v>2306</v>
      </c>
      <c r="B8292" s="19">
        <v>0.05708333333333333</v>
      </c>
      <c r="C8292" s="10" t="s">
        <v>1507</v>
      </c>
      <c r="D8292" s="10" t="s">
        <v>87</v>
      </c>
      <c r="E8292" s="13">
        <v>11.0</v>
      </c>
      <c r="F8292" s="13">
        <v>9.0</v>
      </c>
      <c r="J8292" s="10" t="s">
        <v>1696</v>
      </c>
    </row>
    <row r="8293">
      <c r="A8293" s="10" t="s">
        <v>2306</v>
      </c>
      <c r="B8293" s="19">
        <v>0.058912037037037034</v>
      </c>
      <c r="C8293" s="10" t="s">
        <v>69</v>
      </c>
      <c r="D8293" s="10" t="s">
        <v>93</v>
      </c>
      <c r="E8293" s="13">
        <v>6.0</v>
      </c>
      <c r="F8293" s="13">
        <v>3.0</v>
      </c>
      <c r="J8293" s="10" t="s">
        <v>2313</v>
      </c>
    </row>
    <row r="8294">
      <c r="A8294" s="10" t="s">
        <v>2306</v>
      </c>
      <c r="B8294" s="19">
        <v>0.06638888888888889</v>
      </c>
      <c r="C8294" s="10" t="s">
        <v>69</v>
      </c>
      <c r="D8294" s="10" t="s">
        <v>89</v>
      </c>
      <c r="E8294" s="13" t="s">
        <v>75</v>
      </c>
      <c r="F8294" s="13" t="s">
        <v>75</v>
      </c>
      <c r="J8294" s="10" t="s">
        <v>223</v>
      </c>
    </row>
    <row r="8295">
      <c r="A8295" s="10" t="s">
        <v>2306</v>
      </c>
      <c r="B8295" s="19">
        <v>0.059537037037037034</v>
      </c>
      <c r="C8295" s="10" t="s">
        <v>69</v>
      </c>
      <c r="D8295" s="10" t="s">
        <v>91</v>
      </c>
      <c r="E8295" s="13">
        <v>11.0</v>
      </c>
      <c r="F8295" s="16"/>
      <c r="H8295" s="10" t="s">
        <v>2314</v>
      </c>
    </row>
    <row r="8296">
      <c r="A8296" s="10" t="s">
        <v>2306</v>
      </c>
      <c r="B8296" s="19">
        <v>0.06119212962962963</v>
      </c>
      <c r="C8296" s="10" t="s">
        <v>84</v>
      </c>
      <c r="D8296" s="10" t="s">
        <v>100</v>
      </c>
      <c r="E8296" s="13" t="s">
        <v>75</v>
      </c>
      <c r="F8296" s="13" t="s">
        <v>75</v>
      </c>
      <c r="J8296" s="10" t="s">
        <v>2263</v>
      </c>
    </row>
    <row r="8297">
      <c r="A8297" s="10" t="s">
        <v>2306</v>
      </c>
      <c r="B8297" s="19">
        <v>0.06119212962962963</v>
      </c>
      <c r="C8297" s="10" t="s">
        <v>84</v>
      </c>
      <c r="D8297" s="10" t="s">
        <v>100</v>
      </c>
      <c r="E8297" s="13">
        <v>23.0</v>
      </c>
      <c r="F8297" s="13" t="s">
        <v>75</v>
      </c>
      <c r="J8297" s="10" t="s">
        <v>1942</v>
      </c>
    </row>
    <row r="8298">
      <c r="A8298" s="10" t="s">
        <v>2306</v>
      </c>
      <c r="B8298" s="19">
        <v>0.08409722222222223</v>
      </c>
      <c r="C8298" s="10" t="s">
        <v>84</v>
      </c>
      <c r="D8298" s="10" t="s">
        <v>584</v>
      </c>
      <c r="E8298" s="13" t="s">
        <v>75</v>
      </c>
      <c r="F8298" s="13" t="s">
        <v>75</v>
      </c>
      <c r="J8298" s="10" t="s">
        <v>2263</v>
      </c>
    </row>
    <row r="8299">
      <c r="A8299" s="10" t="s">
        <v>2306</v>
      </c>
      <c r="B8299" s="19">
        <v>0.08409722222222223</v>
      </c>
      <c r="C8299" s="10" t="s">
        <v>84</v>
      </c>
      <c r="D8299" s="10" t="s">
        <v>584</v>
      </c>
      <c r="E8299" s="13">
        <v>24.0</v>
      </c>
      <c r="F8299" s="13" t="s">
        <v>75</v>
      </c>
      <c r="J8299" s="10" t="s">
        <v>1942</v>
      </c>
    </row>
    <row r="8300">
      <c r="A8300" s="10" t="s">
        <v>2306</v>
      </c>
      <c r="B8300" s="19">
        <v>0.08491898148148148</v>
      </c>
      <c r="C8300" s="10" t="s">
        <v>66</v>
      </c>
      <c r="D8300" s="10" t="s">
        <v>89</v>
      </c>
      <c r="E8300" s="13">
        <v>16.0</v>
      </c>
      <c r="F8300" s="13">
        <v>7.0</v>
      </c>
      <c r="J8300" s="10" t="s">
        <v>171</v>
      </c>
    </row>
    <row r="8301">
      <c r="A8301" s="10" t="s">
        <v>2306</v>
      </c>
      <c r="B8301" s="19">
        <v>0.08498842592592593</v>
      </c>
      <c r="C8301" s="10" t="s">
        <v>66</v>
      </c>
      <c r="D8301" s="10" t="s">
        <v>89</v>
      </c>
      <c r="E8301" s="13">
        <v>21.0</v>
      </c>
      <c r="F8301" s="13">
        <v>12.0</v>
      </c>
      <c r="J8301" s="10" t="s">
        <v>171</v>
      </c>
    </row>
    <row r="8302">
      <c r="A8302" s="10" t="s">
        <v>2306</v>
      </c>
      <c r="B8302" s="19">
        <v>0.0850462962962963</v>
      </c>
      <c r="C8302" s="10" t="s">
        <v>66</v>
      </c>
      <c r="D8302" s="10" t="s">
        <v>91</v>
      </c>
      <c r="E8302" s="13">
        <v>14.0</v>
      </c>
      <c r="F8302" s="16"/>
      <c r="H8302" s="10" t="s">
        <v>2315</v>
      </c>
    </row>
    <row r="8303">
      <c r="A8303" s="10" t="s">
        <v>2306</v>
      </c>
      <c r="B8303" s="19">
        <v>0.08729166666666667</v>
      </c>
      <c r="C8303" s="10" t="s">
        <v>84</v>
      </c>
      <c r="D8303" s="10" t="s">
        <v>93</v>
      </c>
      <c r="E8303" s="13" t="s">
        <v>75</v>
      </c>
      <c r="F8303" s="13" t="s">
        <v>75</v>
      </c>
      <c r="J8303" s="10" t="s">
        <v>2263</v>
      </c>
    </row>
    <row r="8304">
      <c r="A8304" s="10" t="s">
        <v>2306</v>
      </c>
      <c r="B8304" s="19">
        <v>0.08729166666666667</v>
      </c>
      <c r="C8304" s="10" t="s">
        <v>84</v>
      </c>
      <c r="D8304" s="10" t="s">
        <v>93</v>
      </c>
      <c r="E8304" s="13">
        <v>27.0</v>
      </c>
      <c r="F8304" s="13">
        <v>19.0</v>
      </c>
      <c r="J8304" s="10" t="s">
        <v>2316</v>
      </c>
    </row>
    <row r="8305">
      <c r="A8305" s="10" t="s">
        <v>2306</v>
      </c>
      <c r="B8305" s="19">
        <v>0.08741898148148149</v>
      </c>
      <c r="C8305" s="10" t="s">
        <v>84</v>
      </c>
      <c r="D8305" s="10" t="s">
        <v>91</v>
      </c>
      <c r="E8305" s="13">
        <v>17.0</v>
      </c>
      <c r="F8305" s="16"/>
      <c r="H8305" s="10" t="s">
        <v>2317</v>
      </c>
    </row>
    <row r="8306">
      <c r="A8306" s="10" t="s">
        <v>2306</v>
      </c>
      <c r="B8306" s="19">
        <v>0.08793981481481482</v>
      </c>
      <c r="C8306" s="10" t="s">
        <v>84</v>
      </c>
      <c r="D8306" s="10" t="s">
        <v>93</v>
      </c>
      <c r="E8306" s="13" t="s">
        <v>75</v>
      </c>
      <c r="F8306" s="13" t="s">
        <v>75</v>
      </c>
      <c r="J8306" s="10" t="s">
        <v>2263</v>
      </c>
    </row>
    <row r="8307">
      <c r="A8307" s="10" t="s">
        <v>2306</v>
      </c>
      <c r="B8307" s="19">
        <v>0.08793981481481482</v>
      </c>
      <c r="C8307" s="10" t="s">
        <v>84</v>
      </c>
      <c r="D8307" s="10" t="s">
        <v>93</v>
      </c>
      <c r="E8307" s="13">
        <v>27.0</v>
      </c>
      <c r="F8307" s="13">
        <v>19.0</v>
      </c>
      <c r="J8307" s="10" t="s">
        <v>2316</v>
      </c>
    </row>
    <row r="8308">
      <c r="A8308" s="10" t="s">
        <v>2306</v>
      </c>
      <c r="B8308" s="19">
        <v>0.08805555555555555</v>
      </c>
      <c r="C8308" s="10" t="s">
        <v>84</v>
      </c>
      <c r="D8308" s="10" t="s">
        <v>91</v>
      </c>
      <c r="E8308" s="13">
        <v>12.0</v>
      </c>
      <c r="F8308" s="16"/>
      <c r="H8308" s="10" t="s">
        <v>2318</v>
      </c>
    </row>
    <row r="8309">
      <c r="A8309" s="10" t="s">
        <v>2306</v>
      </c>
      <c r="B8309" s="19">
        <v>0.08888888888888889</v>
      </c>
      <c r="C8309" s="10" t="s">
        <v>1507</v>
      </c>
      <c r="D8309" s="10" t="s">
        <v>209</v>
      </c>
      <c r="E8309" s="13" t="s">
        <v>75</v>
      </c>
      <c r="F8309" s="13" t="s">
        <v>75</v>
      </c>
      <c r="J8309" s="10" t="s">
        <v>2263</v>
      </c>
    </row>
    <row r="8310">
      <c r="A8310" s="10" t="s">
        <v>2306</v>
      </c>
      <c r="B8310" s="19">
        <v>0.08888888888888889</v>
      </c>
      <c r="C8310" s="10" t="s">
        <v>1507</v>
      </c>
      <c r="D8310" s="10" t="s">
        <v>209</v>
      </c>
      <c r="E8310" s="13">
        <v>22.0</v>
      </c>
      <c r="F8310" s="13">
        <v>18.0</v>
      </c>
      <c r="J8310" s="10" t="s">
        <v>1696</v>
      </c>
    </row>
    <row r="8311">
      <c r="A8311" s="10" t="s">
        <v>2306</v>
      </c>
      <c r="B8311" s="19">
        <v>0.08888888888888889</v>
      </c>
      <c r="C8311" s="10" t="s">
        <v>1507</v>
      </c>
      <c r="D8311" s="10" t="s">
        <v>76</v>
      </c>
      <c r="E8311" s="13">
        <v>4.0</v>
      </c>
      <c r="F8311" s="16"/>
      <c r="J8311" s="10" t="s">
        <v>1579</v>
      </c>
    </row>
    <row r="8312">
      <c r="A8312" s="10" t="s">
        <v>2306</v>
      </c>
      <c r="B8312" s="19">
        <v>0.08952546296296296</v>
      </c>
      <c r="C8312" s="10" t="s">
        <v>1507</v>
      </c>
      <c r="D8312" s="10" t="s">
        <v>93</v>
      </c>
      <c r="E8312" s="13" t="s">
        <v>75</v>
      </c>
      <c r="F8312" s="13" t="s">
        <v>75</v>
      </c>
      <c r="J8312" s="10" t="s">
        <v>2263</v>
      </c>
    </row>
    <row r="8313">
      <c r="A8313" s="10" t="s">
        <v>2306</v>
      </c>
      <c r="B8313" s="19">
        <v>0.08952546296296296</v>
      </c>
      <c r="C8313" s="10" t="s">
        <v>1507</v>
      </c>
      <c r="D8313" s="10" t="s">
        <v>93</v>
      </c>
      <c r="E8313" s="13">
        <v>26.0</v>
      </c>
      <c r="F8313" s="13">
        <v>19.0</v>
      </c>
      <c r="J8313" s="10" t="s">
        <v>2309</v>
      </c>
    </row>
    <row r="8314">
      <c r="A8314" s="10" t="s">
        <v>2306</v>
      </c>
      <c r="B8314" s="19">
        <v>0.08958333333333333</v>
      </c>
      <c r="C8314" s="10" t="s">
        <v>1507</v>
      </c>
      <c r="D8314" s="10" t="s">
        <v>91</v>
      </c>
      <c r="E8314" s="13">
        <v>10.0</v>
      </c>
      <c r="F8314" s="16"/>
      <c r="H8314" s="10" t="s">
        <v>2319</v>
      </c>
    </row>
    <row r="8315">
      <c r="A8315" s="10" t="s">
        <v>2306</v>
      </c>
      <c r="B8315" s="19">
        <v>0.09005787037037037</v>
      </c>
      <c r="C8315" s="10" t="s">
        <v>1507</v>
      </c>
      <c r="D8315" s="10" t="s">
        <v>93</v>
      </c>
      <c r="E8315" s="13" t="s">
        <v>75</v>
      </c>
      <c r="F8315" s="13" t="s">
        <v>75</v>
      </c>
      <c r="J8315" s="10" t="s">
        <v>2263</v>
      </c>
    </row>
    <row r="8316">
      <c r="A8316" s="10" t="s">
        <v>2306</v>
      </c>
      <c r="B8316" s="19">
        <v>0.09005787037037037</v>
      </c>
      <c r="C8316" s="10" t="s">
        <v>1507</v>
      </c>
      <c r="D8316" s="10" t="s">
        <v>93</v>
      </c>
      <c r="E8316" s="13">
        <v>25.0</v>
      </c>
      <c r="F8316" s="13">
        <v>18.0</v>
      </c>
      <c r="J8316" s="10" t="s">
        <v>2309</v>
      </c>
    </row>
    <row r="8317">
      <c r="A8317" s="10" t="s">
        <v>2306</v>
      </c>
      <c r="B8317" s="19">
        <v>0.0901388888888889</v>
      </c>
      <c r="C8317" s="10" t="s">
        <v>1507</v>
      </c>
      <c r="D8317" s="10" t="s">
        <v>91</v>
      </c>
      <c r="E8317" s="13">
        <v>9.0</v>
      </c>
      <c r="F8317" s="16"/>
      <c r="H8317" s="10" t="s">
        <v>2320</v>
      </c>
    </row>
    <row r="8318">
      <c r="A8318" s="10" t="s">
        <v>2306</v>
      </c>
      <c r="B8318" s="19">
        <v>0.09068287037037037</v>
      </c>
      <c r="C8318" s="10" t="s">
        <v>70</v>
      </c>
      <c r="D8318" s="10" t="s">
        <v>78</v>
      </c>
      <c r="E8318" s="13">
        <v>21.0</v>
      </c>
      <c r="F8318" s="13">
        <v>12.0</v>
      </c>
    </row>
    <row r="8319">
      <c r="A8319" s="10" t="s">
        <v>2306</v>
      </c>
      <c r="B8319" s="19">
        <v>0.09091435185185186</v>
      </c>
      <c r="C8319" s="10" t="s">
        <v>70</v>
      </c>
      <c r="D8319" s="10" t="s">
        <v>93</v>
      </c>
      <c r="E8319" s="13">
        <v>27.0</v>
      </c>
      <c r="F8319" s="13">
        <v>17.0</v>
      </c>
      <c r="J8319" s="10" t="s">
        <v>2321</v>
      </c>
    </row>
    <row r="8320">
      <c r="A8320" s="10" t="s">
        <v>2306</v>
      </c>
      <c r="B8320" s="19">
        <v>0.09091435185185186</v>
      </c>
      <c r="C8320" s="10" t="s">
        <v>70</v>
      </c>
      <c r="D8320" s="10" t="s">
        <v>93</v>
      </c>
      <c r="E8320" s="13">
        <v>27.0</v>
      </c>
      <c r="F8320" s="13">
        <v>17.0</v>
      </c>
      <c r="J8320" s="10" t="s">
        <v>2321</v>
      </c>
    </row>
    <row r="8321">
      <c r="A8321" s="10" t="s">
        <v>2306</v>
      </c>
      <c r="B8321" s="19">
        <v>0.09106481481481482</v>
      </c>
      <c r="C8321" s="10" t="s">
        <v>70</v>
      </c>
      <c r="D8321" s="10" t="s">
        <v>91</v>
      </c>
      <c r="E8321" s="13">
        <v>8.0</v>
      </c>
      <c r="F8321" s="16"/>
      <c r="H8321" s="10" t="s">
        <v>2322</v>
      </c>
    </row>
    <row r="8322">
      <c r="A8322" s="10" t="s">
        <v>2306</v>
      </c>
      <c r="B8322" s="19">
        <v>0.09123842592592593</v>
      </c>
      <c r="C8322" s="10" t="s">
        <v>70</v>
      </c>
      <c r="D8322" s="10" t="s">
        <v>91</v>
      </c>
      <c r="E8322" s="13">
        <v>10.0</v>
      </c>
      <c r="F8322" s="16"/>
      <c r="H8322" s="10" t="s">
        <v>2323</v>
      </c>
    </row>
    <row r="8323">
      <c r="A8323" s="10" t="s">
        <v>2306</v>
      </c>
      <c r="B8323" s="19">
        <v>0.09200231481481481</v>
      </c>
      <c r="C8323" s="10" t="s">
        <v>70</v>
      </c>
      <c r="D8323" s="10" t="s">
        <v>93</v>
      </c>
      <c r="E8323" s="13">
        <v>26.0</v>
      </c>
      <c r="F8323" s="13">
        <v>16.0</v>
      </c>
      <c r="J8323" s="10" t="s">
        <v>2321</v>
      </c>
    </row>
    <row r="8324">
      <c r="A8324" s="10" t="s">
        <v>2306</v>
      </c>
      <c r="B8324" s="19">
        <v>0.0920949074074074</v>
      </c>
      <c r="C8324" s="10" t="s">
        <v>70</v>
      </c>
      <c r="D8324" s="10" t="s">
        <v>91</v>
      </c>
      <c r="E8324" s="13">
        <v>8.0</v>
      </c>
      <c r="F8324" s="16"/>
      <c r="H8324" s="10" t="s">
        <v>2320</v>
      </c>
    </row>
    <row r="8325">
      <c r="A8325" s="10" t="s">
        <v>2306</v>
      </c>
      <c r="B8325" s="19">
        <v>0.09230324074074074</v>
      </c>
      <c r="C8325" s="10" t="s">
        <v>70</v>
      </c>
      <c r="D8325" s="10" t="s">
        <v>93</v>
      </c>
      <c r="E8325" s="13">
        <v>14.0</v>
      </c>
      <c r="F8325" s="13">
        <v>4.0</v>
      </c>
      <c r="J8325" s="10" t="s">
        <v>2321</v>
      </c>
    </row>
    <row r="8326">
      <c r="A8326" s="10" t="s">
        <v>2306</v>
      </c>
      <c r="B8326" s="19">
        <v>0.09239583333333333</v>
      </c>
      <c r="C8326" s="10" t="s">
        <v>70</v>
      </c>
      <c r="D8326" s="10" t="s">
        <v>76</v>
      </c>
      <c r="E8326" s="13">
        <v>3.0</v>
      </c>
      <c r="F8326" s="16"/>
      <c r="J8326" s="10" t="s">
        <v>1579</v>
      </c>
    </row>
    <row r="8327">
      <c r="A8327" s="10" t="s">
        <v>2306</v>
      </c>
      <c r="B8327" s="19">
        <v>0.09288194444444445</v>
      </c>
      <c r="C8327" s="10" t="s">
        <v>82</v>
      </c>
      <c r="D8327" s="10" t="s">
        <v>209</v>
      </c>
      <c r="E8327" s="13">
        <v>16.0</v>
      </c>
      <c r="F8327" s="13">
        <v>8.0</v>
      </c>
      <c r="J8327" s="10" t="s">
        <v>2263</v>
      </c>
    </row>
    <row r="8328">
      <c r="A8328" s="10" t="s">
        <v>2306</v>
      </c>
      <c r="B8328" s="19">
        <v>0.09288194444444445</v>
      </c>
      <c r="C8328" s="10" t="s">
        <v>82</v>
      </c>
      <c r="D8328" s="10" t="s">
        <v>209</v>
      </c>
      <c r="E8328" s="13">
        <v>23.0</v>
      </c>
      <c r="F8328" s="13">
        <v>15.0</v>
      </c>
      <c r="J8328" s="10" t="s">
        <v>2048</v>
      </c>
    </row>
    <row r="8329">
      <c r="A8329" s="10" t="s">
        <v>2306</v>
      </c>
      <c r="B8329" s="19">
        <v>0.09402777777777778</v>
      </c>
      <c r="C8329" s="10" t="s">
        <v>82</v>
      </c>
      <c r="D8329" s="10" t="s">
        <v>89</v>
      </c>
      <c r="E8329" s="13" t="s">
        <v>75</v>
      </c>
      <c r="F8329" s="13" t="s">
        <v>75</v>
      </c>
      <c r="J8329" s="10" t="s">
        <v>2265</v>
      </c>
    </row>
    <row r="8330">
      <c r="A8330" s="10" t="s">
        <v>2306</v>
      </c>
      <c r="B8330" s="19">
        <v>0.09402777777777778</v>
      </c>
      <c r="C8330" s="10" t="s">
        <v>82</v>
      </c>
      <c r="D8330" s="10" t="s">
        <v>89</v>
      </c>
      <c r="E8330" s="13">
        <v>15.0</v>
      </c>
      <c r="F8330" s="13">
        <v>10.0</v>
      </c>
      <c r="J8330" s="10" t="s">
        <v>2217</v>
      </c>
    </row>
    <row r="8331">
      <c r="A8331" s="10" t="s">
        <v>2306</v>
      </c>
      <c r="B8331" s="19">
        <v>0.09447916666666667</v>
      </c>
      <c r="C8331" s="10" t="s">
        <v>82</v>
      </c>
      <c r="D8331" s="10" t="s">
        <v>89</v>
      </c>
      <c r="E8331" s="13" t="s">
        <v>75</v>
      </c>
      <c r="F8331" s="13" t="s">
        <v>75</v>
      </c>
      <c r="J8331" s="10" t="s">
        <v>2265</v>
      </c>
    </row>
    <row r="8332">
      <c r="A8332" s="10" t="s">
        <v>2306</v>
      </c>
      <c r="B8332" s="19">
        <v>0.09447916666666667</v>
      </c>
      <c r="C8332" s="10" t="s">
        <v>82</v>
      </c>
      <c r="D8332" s="10" t="s">
        <v>89</v>
      </c>
      <c r="E8332" s="13">
        <v>11.0</v>
      </c>
      <c r="F8332" s="13">
        <v>6.0</v>
      </c>
      <c r="J8332" s="10" t="s">
        <v>2217</v>
      </c>
    </row>
    <row r="8333">
      <c r="A8333" s="10" t="s">
        <v>2306</v>
      </c>
      <c r="B8333" s="19">
        <v>0.09451388888888888</v>
      </c>
      <c r="C8333" s="10" t="s">
        <v>82</v>
      </c>
      <c r="D8333" s="10" t="s">
        <v>89</v>
      </c>
      <c r="E8333" s="13" t="s">
        <v>75</v>
      </c>
      <c r="F8333" s="13" t="s">
        <v>75</v>
      </c>
      <c r="J8333" s="10" t="s">
        <v>2265</v>
      </c>
    </row>
    <row r="8334">
      <c r="A8334" s="10" t="s">
        <v>2306</v>
      </c>
      <c r="B8334" s="19">
        <v>0.09451388888888888</v>
      </c>
      <c r="C8334" s="10" t="s">
        <v>82</v>
      </c>
      <c r="D8334" s="10" t="s">
        <v>89</v>
      </c>
      <c r="E8334" s="13">
        <v>16.0</v>
      </c>
      <c r="F8334" s="13">
        <v>11.0</v>
      </c>
      <c r="J8334" s="10" t="s">
        <v>2217</v>
      </c>
    </row>
    <row r="8335">
      <c r="A8335" s="10" t="s">
        <v>2306</v>
      </c>
      <c r="B8335" s="19">
        <v>0.09457175925925926</v>
      </c>
      <c r="C8335" s="10" t="s">
        <v>82</v>
      </c>
      <c r="D8335" s="10" t="s">
        <v>91</v>
      </c>
      <c r="E8335" s="13">
        <v>20.0</v>
      </c>
      <c r="F8335" s="16"/>
      <c r="H8335" s="10" t="s">
        <v>2324</v>
      </c>
    </row>
    <row r="8336">
      <c r="A8336" s="10" t="s">
        <v>2306</v>
      </c>
      <c r="B8336" s="19">
        <v>0.09542824074074074</v>
      </c>
      <c r="C8336" s="10" t="s">
        <v>964</v>
      </c>
      <c r="D8336" s="10" t="s">
        <v>93</v>
      </c>
      <c r="E8336" s="13">
        <v>16.0</v>
      </c>
      <c r="F8336" s="13">
        <v>12.0</v>
      </c>
      <c r="J8336" s="10" t="s">
        <v>2325</v>
      </c>
    </row>
    <row r="8337">
      <c r="A8337" s="10" t="s">
        <v>2306</v>
      </c>
      <c r="B8337" s="19">
        <v>0.09688657407407407</v>
      </c>
      <c r="C8337" s="10" t="s">
        <v>69</v>
      </c>
      <c r="D8337" s="10" t="s">
        <v>166</v>
      </c>
      <c r="E8337" s="13">
        <v>25.0</v>
      </c>
      <c r="F8337" s="13">
        <v>16.0</v>
      </c>
    </row>
    <row r="8338">
      <c r="A8338" s="10" t="s">
        <v>2306</v>
      </c>
      <c r="B8338" s="19">
        <v>0.09829861111111111</v>
      </c>
      <c r="C8338" s="10" t="s">
        <v>69</v>
      </c>
      <c r="D8338" s="10" t="s">
        <v>2326</v>
      </c>
      <c r="E8338" s="13" t="s">
        <v>75</v>
      </c>
      <c r="F8338" s="13" t="s">
        <v>75</v>
      </c>
      <c r="J8338" s="10" t="s">
        <v>2327</v>
      </c>
    </row>
    <row r="8339">
      <c r="A8339" s="10" t="s">
        <v>2306</v>
      </c>
      <c r="B8339" s="19">
        <v>0.09893518518518518</v>
      </c>
      <c r="C8339" s="10" t="s">
        <v>74</v>
      </c>
      <c r="D8339" s="10" t="s">
        <v>93</v>
      </c>
      <c r="E8339" s="13" t="s">
        <v>75</v>
      </c>
      <c r="F8339" s="13" t="s">
        <v>75</v>
      </c>
      <c r="J8339" s="10" t="s">
        <v>2263</v>
      </c>
    </row>
    <row r="8340">
      <c r="A8340" s="10" t="s">
        <v>2306</v>
      </c>
      <c r="B8340" s="19">
        <v>0.09893518518518518</v>
      </c>
      <c r="C8340" s="10" t="s">
        <v>74</v>
      </c>
      <c r="D8340" s="10" t="s">
        <v>93</v>
      </c>
      <c r="E8340" s="13">
        <v>23.0</v>
      </c>
      <c r="F8340" s="13">
        <v>13.0</v>
      </c>
      <c r="J8340" s="10" t="s">
        <v>1010</v>
      </c>
    </row>
    <row r="8341">
      <c r="A8341" s="10" t="s">
        <v>2306</v>
      </c>
      <c r="B8341" s="19">
        <v>0.09902777777777778</v>
      </c>
      <c r="C8341" s="10" t="s">
        <v>74</v>
      </c>
      <c r="D8341" s="10" t="s">
        <v>91</v>
      </c>
      <c r="E8341" s="13">
        <v>40.0</v>
      </c>
      <c r="F8341" s="16"/>
      <c r="H8341" s="10" t="s">
        <v>2328</v>
      </c>
      <c r="J8341" s="10" t="s">
        <v>2329</v>
      </c>
    </row>
    <row r="8342">
      <c r="A8342" s="10" t="s">
        <v>2306</v>
      </c>
      <c r="B8342" s="19">
        <v>0.09934027777777778</v>
      </c>
      <c r="C8342" s="10" t="s">
        <v>74</v>
      </c>
      <c r="D8342" s="10" t="s">
        <v>93</v>
      </c>
      <c r="E8342" s="13" t="s">
        <v>75</v>
      </c>
      <c r="F8342" s="13" t="s">
        <v>75</v>
      </c>
      <c r="J8342" s="10" t="s">
        <v>2263</v>
      </c>
    </row>
    <row r="8343">
      <c r="A8343" s="10" t="s">
        <v>2306</v>
      </c>
      <c r="B8343" s="19">
        <v>0.09934027777777778</v>
      </c>
      <c r="C8343" s="10" t="s">
        <v>74</v>
      </c>
      <c r="D8343" s="10" t="s">
        <v>93</v>
      </c>
      <c r="E8343" s="13">
        <v>27.0</v>
      </c>
      <c r="F8343" s="13">
        <v>17.0</v>
      </c>
      <c r="J8343" s="10" t="s">
        <v>1010</v>
      </c>
    </row>
    <row r="8344">
      <c r="A8344" s="10" t="s">
        <v>2306</v>
      </c>
      <c r="B8344" s="19">
        <v>0.09943287037037037</v>
      </c>
      <c r="C8344" s="10" t="s">
        <v>74</v>
      </c>
      <c r="D8344" s="10" t="s">
        <v>91</v>
      </c>
      <c r="E8344" s="13">
        <v>10.0</v>
      </c>
      <c r="F8344" s="16"/>
      <c r="H8344" s="10" t="s">
        <v>2330</v>
      </c>
    </row>
    <row r="8345">
      <c r="A8345" s="10" t="s">
        <v>2306</v>
      </c>
      <c r="B8345" s="19">
        <v>0.10141203703703704</v>
      </c>
      <c r="C8345" s="10" t="s">
        <v>66</v>
      </c>
      <c r="D8345" s="10" t="s">
        <v>93</v>
      </c>
      <c r="E8345" s="13" t="s">
        <v>75</v>
      </c>
      <c r="F8345" s="13" t="s">
        <v>75</v>
      </c>
      <c r="J8345" s="10" t="s">
        <v>2263</v>
      </c>
    </row>
    <row r="8346">
      <c r="A8346" s="10" t="s">
        <v>2306</v>
      </c>
      <c r="B8346" s="19">
        <v>0.10141203703703704</v>
      </c>
      <c r="C8346" s="10" t="s">
        <v>66</v>
      </c>
      <c r="D8346" s="10" t="s">
        <v>93</v>
      </c>
      <c r="E8346" s="13">
        <v>24.0</v>
      </c>
      <c r="F8346" s="13">
        <v>14.0</v>
      </c>
      <c r="J8346" s="10" t="s">
        <v>110</v>
      </c>
    </row>
    <row r="8347">
      <c r="A8347" s="10" t="s">
        <v>2306</v>
      </c>
      <c r="B8347" s="19">
        <v>0.10146990740740741</v>
      </c>
      <c r="C8347" s="10" t="s">
        <v>66</v>
      </c>
      <c r="D8347" s="10" t="s">
        <v>91</v>
      </c>
      <c r="E8347" s="13">
        <v>16.0</v>
      </c>
      <c r="F8347" s="16"/>
      <c r="H8347" s="10" t="s">
        <v>2331</v>
      </c>
    </row>
    <row r="8348">
      <c r="A8348" s="10" t="s">
        <v>2306</v>
      </c>
      <c r="B8348" s="19">
        <v>0.10159722222222223</v>
      </c>
      <c r="C8348" s="10" t="s">
        <v>66</v>
      </c>
      <c r="D8348" s="10" t="s">
        <v>93</v>
      </c>
      <c r="E8348" s="13" t="s">
        <v>75</v>
      </c>
      <c r="F8348" s="13" t="s">
        <v>75</v>
      </c>
      <c r="J8348" s="10" t="s">
        <v>2263</v>
      </c>
    </row>
    <row r="8349">
      <c r="A8349" s="10" t="s">
        <v>2306</v>
      </c>
      <c r="B8349" s="19">
        <v>0.10159722222222223</v>
      </c>
      <c r="C8349" s="10" t="s">
        <v>66</v>
      </c>
      <c r="D8349" s="10" t="s">
        <v>93</v>
      </c>
      <c r="E8349" s="13">
        <v>25.0</v>
      </c>
      <c r="F8349" s="13">
        <v>15.0</v>
      </c>
      <c r="J8349" s="10" t="s">
        <v>110</v>
      </c>
    </row>
    <row r="8350">
      <c r="A8350" s="10" t="s">
        <v>2306</v>
      </c>
      <c r="B8350" s="19">
        <v>0.10173611111111111</v>
      </c>
      <c r="C8350" s="10" t="s">
        <v>66</v>
      </c>
      <c r="D8350" s="10" t="s">
        <v>91</v>
      </c>
      <c r="E8350" s="13">
        <v>18.0</v>
      </c>
      <c r="F8350" s="16"/>
      <c r="H8350" s="10" t="s">
        <v>2332</v>
      </c>
    </row>
    <row r="8351">
      <c r="A8351" s="10" t="s">
        <v>2306</v>
      </c>
      <c r="B8351" s="19">
        <v>0.10230324074074074</v>
      </c>
      <c r="C8351" s="10" t="s">
        <v>84</v>
      </c>
      <c r="D8351" s="10" t="s">
        <v>166</v>
      </c>
      <c r="E8351" s="13">
        <v>19.0</v>
      </c>
      <c r="F8351" s="13" t="s">
        <v>75</v>
      </c>
      <c r="J8351" s="10" t="s">
        <v>1942</v>
      </c>
    </row>
    <row r="8352">
      <c r="A8352" s="10" t="s">
        <v>2306</v>
      </c>
      <c r="B8352" s="19">
        <v>0.1025925925925926</v>
      </c>
      <c r="C8352" s="10" t="s">
        <v>84</v>
      </c>
      <c r="D8352" s="10" t="s">
        <v>93</v>
      </c>
      <c r="E8352" s="13">
        <v>24.0</v>
      </c>
      <c r="F8352" s="13">
        <v>16.0</v>
      </c>
      <c r="J8352" s="10" t="s">
        <v>2112</v>
      </c>
    </row>
    <row r="8353">
      <c r="A8353" s="10" t="s">
        <v>2306</v>
      </c>
      <c r="B8353" s="19">
        <v>0.1028125</v>
      </c>
      <c r="C8353" s="10" t="s">
        <v>84</v>
      </c>
      <c r="D8353" s="10" t="s">
        <v>91</v>
      </c>
      <c r="E8353" s="13">
        <v>21.0</v>
      </c>
      <c r="F8353" s="16"/>
      <c r="H8353" s="10" t="s">
        <v>2333</v>
      </c>
    </row>
    <row r="8354">
      <c r="A8354" s="10" t="s">
        <v>2306</v>
      </c>
      <c r="B8354" s="19">
        <v>0.103125</v>
      </c>
      <c r="C8354" s="10" t="s">
        <v>84</v>
      </c>
      <c r="D8354" s="10" t="s">
        <v>93</v>
      </c>
      <c r="E8354" s="13">
        <v>16.0</v>
      </c>
      <c r="F8354" s="13">
        <v>8.0</v>
      </c>
      <c r="J8354" s="10" t="s">
        <v>2112</v>
      </c>
    </row>
    <row r="8355">
      <c r="A8355" s="10" t="s">
        <v>2306</v>
      </c>
      <c r="B8355" s="19">
        <v>0.103125</v>
      </c>
      <c r="C8355" s="10" t="s">
        <v>84</v>
      </c>
      <c r="D8355" s="10" t="s">
        <v>76</v>
      </c>
      <c r="E8355" s="13">
        <v>1.0</v>
      </c>
      <c r="F8355" s="16"/>
      <c r="J8355" s="10" t="s">
        <v>1579</v>
      </c>
    </row>
    <row r="8356">
      <c r="A8356" s="10" t="s">
        <v>2306</v>
      </c>
      <c r="B8356" s="19">
        <v>0.10445601851851852</v>
      </c>
      <c r="C8356" s="10" t="s">
        <v>1507</v>
      </c>
      <c r="D8356" s="10" t="s">
        <v>209</v>
      </c>
      <c r="E8356" s="13" t="s">
        <v>75</v>
      </c>
      <c r="F8356" s="13" t="s">
        <v>75</v>
      </c>
      <c r="J8356" s="10" t="s">
        <v>2263</v>
      </c>
    </row>
    <row r="8357">
      <c r="A8357" s="10" t="s">
        <v>2306</v>
      </c>
      <c r="B8357" s="19">
        <v>0.10445601851851852</v>
      </c>
      <c r="C8357" s="10" t="s">
        <v>1507</v>
      </c>
      <c r="D8357" s="10" t="s">
        <v>209</v>
      </c>
      <c r="E8357" s="13">
        <v>22.0</v>
      </c>
      <c r="F8357" s="13">
        <v>18.0</v>
      </c>
      <c r="J8357" s="10" t="s">
        <v>1696</v>
      </c>
    </row>
    <row r="8358">
      <c r="A8358" s="10" t="s">
        <v>2306</v>
      </c>
      <c r="B8358" s="19">
        <v>0.1046875</v>
      </c>
      <c r="C8358" s="10" t="s">
        <v>1507</v>
      </c>
      <c r="D8358" s="10" t="s">
        <v>93</v>
      </c>
      <c r="E8358" s="13" t="s">
        <v>75</v>
      </c>
      <c r="F8358" s="13" t="s">
        <v>75</v>
      </c>
      <c r="J8358" s="10" t="s">
        <v>2263</v>
      </c>
    </row>
    <row r="8359">
      <c r="A8359" s="10" t="s">
        <v>2306</v>
      </c>
      <c r="B8359" s="19">
        <v>0.1046875</v>
      </c>
      <c r="C8359" s="10" t="s">
        <v>1507</v>
      </c>
      <c r="D8359" s="10" t="s">
        <v>93</v>
      </c>
      <c r="E8359" s="13" t="s">
        <v>68</v>
      </c>
      <c r="F8359" s="13">
        <v>20.0</v>
      </c>
      <c r="J8359" s="10" t="s">
        <v>2309</v>
      </c>
    </row>
    <row r="8360">
      <c r="A8360" s="10" t="s">
        <v>2306</v>
      </c>
      <c r="B8360" s="19">
        <v>0.10474537037037036</v>
      </c>
      <c r="C8360" s="10" t="s">
        <v>1507</v>
      </c>
      <c r="D8360" s="10" t="s">
        <v>91</v>
      </c>
      <c r="E8360" s="13">
        <v>24.0</v>
      </c>
      <c r="F8360" s="16"/>
      <c r="H8360" s="10" t="s">
        <v>2318</v>
      </c>
    </row>
    <row r="8361">
      <c r="A8361" s="10" t="s">
        <v>2306</v>
      </c>
      <c r="B8361" s="19">
        <v>0.1049537037037037</v>
      </c>
      <c r="C8361" s="10" t="s">
        <v>1507</v>
      </c>
      <c r="D8361" s="10" t="s">
        <v>93</v>
      </c>
      <c r="E8361" s="13" t="s">
        <v>75</v>
      </c>
      <c r="F8361" s="13" t="s">
        <v>75</v>
      </c>
      <c r="J8361" s="10" t="s">
        <v>2263</v>
      </c>
    </row>
    <row r="8362">
      <c r="A8362" s="10" t="s">
        <v>2306</v>
      </c>
      <c r="B8362" s="19">
        <v>0.1049537037037037</v>
      </c>
      <c r="C8362" s="10" t="s">
        <v>1507</v>
      </c>
      <c r="D8362" s="10" t="s">
        <v>93</v>
      </c>
      <c r="E8362" s="13">
        <v>19.0</v>
      </c>
      <c r="F8362" s="13">
        <v>12.0</v>
      </c>
      <c r="J8362" s="10" t="s">
        <v>2309</v>
      </c>
    </row>
    <row r="8363">
      <c r="A8363" s="10" t="s">
        <v>2306</v>
      </c>
      <c r="B8363" s="10" t="s">
        <v>2334</v>
      </c>
      <c r="C8363" s="10" t="s">
        <v>1507</v>
      </c>
      <c r="D8363" s="10" t="s">
        <v>91</v>
      </c>
      <c r="E8363" s="13">
        <v>14.0</v>
      </c>
      <c r="F8363" s="16"/>
      <c r="H8363" s="10" t="s">
        <v>2335</v>
      </c>
    </row>
    <row r="8364">
      <c r="A8364" s="10" t="s">
        <v>2306</v>
      </c>
      <c r="B8364" s="19">
        <v>0.10569444444444444</v>
      </c>
      <c r="C8364" s="10" t="s">
        <v>1507</v>
      </c>
      <c r="D8364" s="10" t="s">
        <v>166</v>
      </c>
      <c r="E8364" s="13">
        <v>17.0</v>
      </c>
      <c r="F8364" s="13" t="s">
        <v>75</v>
      </c>
      <c r="J8364" s="10" t="s">
        <v>2336</v>
      </c>
    </row>
    <row r="8365">
      <c r="A8365" s="10" t="s">
        <v>2306</v>
      </c>
      <c r="B8365" s="19">
        <v>0.10615740740740741</v>
      </c>
      <c r="C8365" s="10" t="s">
        <v>70</v>
      </c>
      <c r="D8365" s="10" t="s">
        <v>93</v>
      </c>
      <c r="E8365" s="13">
        <v>23.0</v>
      </c>
      <c r="F8365" s="13">
        <v>13.0</v>
      </c>
      <c r="J8365" s="10" t="s">
        <v>2321</v>
      </c>
    </row>
    <row r="8366">
      <c r="A8366" s="10" t="s">
        <v>2306</v>
      </c>
      <c r="B8366" s="19">
        <v>0.10618055555555556</v>
      </c>
      <c r="C8366" s="10" t="s">
        <v>70</v>
      </c>
      <c r="D8366" s="10" t="s">
        <v>91</v>
      </c>
      <c r="E8366" s="13">
        <v>8.0</v>
      </c>
      <c r="F8366" s="16"/>
      <c r="H8366" s="10" t="s">
        <v>2322</v>
      </c>
    </row>
    <row r="8367">
      <c r="A8367" s="10" t="s">
        <v>2306</v>
      </c>
      <c r="B8367" s="19">
        <v>0.10633101851851852</v>
      </c>
      <c r="C8367" s="10" t="s">
        <v>70</v>
      </c>
      <c r="D8367" s="10" t="s">
        <v>91</v>
      </c>
      <c r="E8367" s="13">
        <v>7.0</v>
      </c>
      <c r="F8367" s="16"/>
      <c r="H8367" s="10" t="s">
        <v>2337</v>
      </c>
      <c r="J8367" s="10" t="s">
        <v>2338</v>
      </c>
    </row>
    <row r="8368">
      <c r="A8368" s="10" t="s">
        <v>2306</v>
      </c>
      <c r="B8368" s="19">
        <v>0.10644675925925925</v>
      </c>
      <c r="C8368" s="10" t="s">
        <v>70</v>
      </c>
      <c r="D8368" s="10" t="s">
        <v>93</v>
      </c>
      <c r="E8368" s="13">
        <v>22.0</v>
      </c>
      <c r="F8368" s="13">
        <v>12.0</v>
      </c>
      <c r="J8368" s="10" t="s">
        <v>2321</v>
      </c>
    </row>
    <row r="8369">
      <c r="A8369" s="10" t="s">
        <v>2306</v>
      </c>
      <c r="B8369" s="19">
        <v>0.10650462962962963</v>
      </c>
      <c r="C8369" s="10" t="s">
        <v>70</v>
      </c>
      <c r="D8369" s="10" t="s">
        <v>91</v>
      </c>
      <c r="E8369" s="13">
        <v>19.0</v>
      </c>
      <c r="F8369" s="16"/>
      <c r="H8369" s="10" t="s">
        <v>2339</v>
      </c>
      <c r="J8369" s="10" t="s">
        <v>1983</v>
      </c>
    </row>
    <row r="8370">
      <c r="A8370" s="10" t="s">
        <v>2306</v>
      </c>
      <c r="B8370" s="19">
        <v>0.10680555555555556</v>
      </c>
      <c r="C8370" s="10" t="s">
        <v>70</v>
      </c>
      <c r="D8370" s="10" t="s">
        <v>93</v>
      </c>
      <c r="E8370" s="13">
        <v>25.0</v>
      </c>
      <c r="F8370" s="13">
        <v>15.0</v>
      </c>
      <c r="J8370" s="10" t="s">
        <v>2321</v>
      </c>
    </row>
    <row r="8371">
      <c r="A8371" s="10" t="s">
        <v>2306</v>
      </c>
      <c r="B8371" s="19">
        <v>0.10692129629629629</v>
      </c>
      <c r="C8371" s="10" t="s">
        <v>70</v>
      </c>
      <c r="D8371" s="10" t="s">
        <v>91</v>
      </c>
      <c r="E8371" s="13">
        <v>11.0</v>
      </c>
      <c r="F8371" s="16"/>
      <c r="H8371" s="10" t="s">
        <v>2323</v>
      </c>
    </row>
    <row r="8372">
      <c r="A8372" s="10" t="s">
        <v>2306</v>
      </c>
      <c r="B8372" s="19">
        <v>0.10699074074074075</v>
      </c>
      <c r="C8372" s="10" t="s">
        <v>70</v>
      </c>
      <c r="D8372" s="10" t="s">
        <v>91</v>
      </c>
      <c r="E8372" s="13">
        <v>6.0</v>
      </c>
      <c r="F8372" s="16"/>
      <c r="H8372" s="10" t="s">
        <v>2340</v>
      </c>
      <c r="J8372" s="10" t="s">
        <v>2338</v>
      </c>
    </row>
    <row r="8373">
      <c r="A8373" s="10" t="s">
        <v>2306</v>
      </c>
      <c r="B8373" s="19">
        <v>0.10704861111111111</v>
      </c>
      <c r="C8373" s="10" t="s">
        <v>70</v>
      </c>
      <c r="D8373" s="10" t="s">
        <v>93</v>
      </c>
      <c r="E8373" s="13">
        <v>28.0</v>
      </c>
      <c r="F8373" s="13">
        <v>18.0</v>
      </c>
      <c r="J8373" s="10" t="s">
        <v>2321</v>
      </c>
    </row>
    <row r="8374">
      <c r="A8374" s="10" t="s">
        <v>2306</v>
      </c>
      <c r="B8374" s="19">
        <v>0.10710648148148148</v>
      </c>
      <c r="C8374" s="10" t="s">
        <v>70</v>
      </c>
      <c r="D8374" s="10" t="s">
        <v>91</v>
      </c>
      <c r="E8374" s="13">
        <v>9.0</v>
      </c>
      <c r="F8374" s="16"/>
      <c r="H8374" s="10" t="s">
        <v>2322</v>
      </c>
    </row>
    <row r="8375">
      <c r="A8375" s="10" t="s">
        <v>2306</v>
      </c>
      <c r="B8375" s="19">
        <v>0.10717592592592592</v>
      </c>
      <c r="C8375" s="10" t="s">
        <v>70</v>
      </c>
      <c r="D8375" s="10" t="s">
        <v>91</v>
      </c>
      <c r="E8375" s="13">
        <v>7.0</v>
      </c>
      <c r="F8375" s="16"/>
      <c r="H8375" s="10" t="s">
        <v>2337</v>
      </c>
      <c r="J8375" s="10" t="s">
        <v>2338</v>
      </c>
    </row>
    <row r="8376">
      <c r="A8376" s="10" t="s">
        <v>2306</v>
      </c>
      <c r="B8376" s="19">
        <v>0.1074537037037037</v>
      </c>
      <c r="C8376" s="10" t="s">
        <v>82</v>
      </c>
      <c r="D8376" s="10" t="s">
        <v>209</v>
      </c>
      <c r="E8376" s="13">
        <v>14.0</v>
      </c>
      <c r="F8376" s="13">
        <v>6.0</v>
      </c>
      <c r="J8376" s="10" t="s">
        <v>2263</v>
      </c>
    </row>
    <row r="8377">
      <c r="A8377" s="10" t="s">
        <v>2306</v>
      </c>
      <c r="B8377" s="19">
        <v>0.1074537037037037</v>
      </c>
      <c r="C8377" s="10" t="s">
        <v>82</v>
      </c>
      <c r="D8377" s="10" t="s">
        <v>209</v>
      </c>
      <c r="E8377" s="13">
        <v>22.0</v>
      </c>
      <c r="F8377" s="13">
        <v>14.0</v>
      </c>
      <c r="J8377" s="10" t="s">
        <v>2048</v>
      </c>
    </row>
    <row r="8378">
      <c r="A8378" s="10" t="s">
        <v>2306</v>
      </c>
      <c r="B8378" s="19">
        <v>0.10894675925925926</v>
      </c>
      <c r="C8378" s="10" t="s">
        <v>964</v>
      </c>
      <c r="D8378" s="10" t="s">
        <v>93</v>
      </c>
      <c r="E8378" s="13" t="s">
        <v>75</v>
      </c>
      <c r="F8378" s="13" t="s">
        <v>75</v>
      </c>
      <c r="J8378" s="10" t="s">
        <v>2263</v>
      </c>
    </row>
    <row r="8379">
      <c r="A8379" s="10" t="s">
        <v>2306</v>
      </c>
      <c r="B8379" s="19">
        <v>0.10894675925925926</v>
      </c>
      <c r="C8379" s="10" t="s">
        <v>964</v>
      </c>
      <c r="D8379" s="10" t="s">
        <v>93</v>
      </c>
      <c r="E8379" s="13">
        <v>20.0</v>
      </c>
      <c r="F8379" s="13">
        <v>16.0</v>
      </c>
      <c r="J8379" s="10" t="s">
        <v>2325</v>
      </c>
    </row>
    <row r="8380">
      <c r="A8380" s="10" t="s">
        <v>2306</v>
      </c>
      <c r="B8380" s="19">
        <v>0.10960648148148149</v>
      </c>
      <c r="C8380" s="10" t="s">
        <v>70</v>
      </c>
      <c r="D8380" s="10" t="s">
        <v>93</v>
      </c>
      <c r="E8380" s="13">
        <v>24.0</v>
      </c>
      <c r="F8380" s="13">
        <v>14.0</v>
      </c>
      <c r="J8380" s="10" t="s">
        <v>2341</v>
      </c>
    </row>
    <row r="8381">
      <c r="A8381" s="10" t="s">
        <v>2306</v>
      </c>
      <c r="B8381" s="19">
        <v>0.10969907407407407</v>
      </c>
      <c r="C8381" s="10" t="s">
        <v>70</v>
      </c>
      <c r="D8381" s="10" t="s">
        <v>91</v>
      </c>
      <c r="E8381" s="13">
        <v>8.0</v>
      </c>
      <c r="F8381" s="16"/>
      <c r="H8381" s="10" t="s">
        <v>2322</v>
      </c>
    </row>
    <row r="8382">
      <c r="A8382" s="10" t="s">
        <v>2306</v>
      </c>
      <c r="B8382" s="19">
        <v>0.1097800925925926</v>
      </c>
      <c r="C8382" s="10" t="s">
        <v>70</v>
      </c>
      <c r="D8382" s="10" t="s">
        <v>91</v>
      </c>
      <c r="E8382" s="13">
        <v>7.0</v>
      </c>
      <c r="F8382" s="16"/>
      <c r="H8382" s="10" t="s">
        <v>2337</v>
      </c>
      <c r="J8382" s="10" t="s">
        <v>2338</v>
      </c>
    </row>
    <row r="8383">
      <c r="A8383" s="10" t="s">
        <v>2306</v>
      </c>
      <c r="B8383" s="19">
        <v>0.11039351851851852</v>
      </c>
      <c r="C8383" s="10" t="s">
        <v>964</v>
      </c>
      <c r="D8383" s="10" t="s">
        <v>81</v>
      </c>
      <c r="E8383" s="13" t="s">
        <v>75</v>
      </c>
      <c r="F8383" s="13" t="s">
        <v>75</v>
      </c>
      <c r="J8383" s="10" t="s">
        <v>2263</v>
      </c>
    </row>
    <row r="8384">
      <c r="A8384" s="10" t="s">
        <v>2306</v>
      </c>
      <c r="B8384" s="19">
        <v>0.11039351851851852</v>
      </c>
      <c r="C8384" s="10" t="s">
        <v>964</v>
      </c>
      <c r="D8384" s="10" t="s">
        <v>81</v>
      </c>
      <c r="E8384" s="13">
        <v>17.0</v>
      </c>
      <c r="F8384" s="13">
        <v>15.0</v>
      </c>
      <c r="J8384" s="10" t="s">
        <v>2342</v>
      </c>
    </row>
    <row r="8385">
      <c r="A8385" s="10" t="s">
        <v>2306</v>
      </c>
      <c r="B8385" s="19">
        <v>0.1112962962962963</v>
      </c>
      <c r="C8385" s="10" t="s">
        <v>69</v>
      </c>
      <c r="D8385" s="10" t="s">
        <v>2326</v>
      </c>
      <c r="E8385" s="13" t="s">
        <v>75</v>
      </c>
      <c r="F8385" s="13" t="s">
        <v>75</v>
      </c>
      <c r="J8385" s="10" t="s">
        <v>2327</v>
      </c>
    </row>
    <row r="8386">
      <c r="A8386" s="10" t="s">
        <v>2306</v>
      </c>
      <c r="B8386" s="19">
        <v>0.11171296296296296</v>
      </c>
      <c r="C8386" s="10" t="s">
        <v>69</v>
      </c>
      <c r="D8386" s="10" t="s">
        <v>89</v>
      </c>
      <c r="E8386" s="13" t="s">
        <v>68</v>
      </c>
      <c r="F8386" s="13">
        <v>20.0</v>
      </c>
      <c r="J8386" s="10" t="s">
        <v>223</v>
      </c>
    </row>
    <row r="8387">
      <c r="A8387" s="10" t="s">
        <v>2306</v>
      </c>
      <c r="B8387" s="19">
        <v>0.11181712962962963</v>
      </c>
      <c r="C8387" s="10" t="s">
        <v>69</v>
      </c>
      <c r="D8387" s="10" t="s">
        <v>91</v>
      </c>
      <c r="E8387" s="13">
        <v>19.0</v>
      </c>
      <c r="F8387" s="16"/>
      <c r="H8387" s="10" t="s">
        <v>2343</v>
      </c>
    </row>
    <row r="8388">
      <c r="A8388" s="10" t="s">
        <v>2306</v>
      </c>
      <c r="B8388" s="19">
        <v>0.11289351851851852</v>
      </c>
      <c r="C8388" s="10" t="s">
        <v>69</v>
      </c>
      <c r="D8388" s="10" t="s">
        <v>78</v>
      </c>
      <c r="E8388" s="13">
        <v>17.0</v>
      </c>
      <c r="F8388" s="13">
        <v>13.0</v>
      </c>
    </row>
    <row r="8389">
      <c r="A8389" s="10" t="s">
        <v>2306</v>
      </c>
      <c r="B8389" s="19">
        <v>0.11333333333333333</v>
      </c>
      <c r="C8389" s="10" t="s">
        <v>69</v>
      </c>
      <c r="D8389" s="10" t="s">
        <v>2326</v>
      </c>
      <c r="E8389" s="13" t="s">
        <v>75</v>
      </c>
      <c r="F8389" s="13" t="s">
        <v>75</v>
      </c>
      <c r="J8389" s="10" t="s">
        <v>2344</v>
      </c>
    </row>
    <row r="8390">
      <c r="A8390" s="10" t="s">
        <v>2306</v>
      </c>
      <c r="B8390" s="19">
        <v>0.11370370370370371</v>
      </c>
      <c r="C8390" s="10" t="s">
        <v>74</v>
      </c>
      <c r="D8390" s="10" t="s">
        <v>93</v>
      </c>
      <c r="E8390" s="13">
        <v>14.0</v>
      </c>
      <c r="F8390" s="13">
        <v>4.0</v>
      </c>
      <c r="J8390" s="10" t="s">
        <v>1010</v>
      </c>
    </row>
    <row r="8391">
      <c r="A8391" s="10" t="s">
        <v>2306</v>
      </c>
      <c r="B8391" s="19">
        <v>0.11386574074074074</v>
      </c>
      <c r="C8391" s="10" t="s">
        <v>74</v>
      </c>
      <c r="D8391" s="10" t="s">
        <v>93</v>
      </c>
      <c r="E8391" s="13">
        <v>24.0</v>
      </c>
      <c r="F8391" s="13">
        <v>14.0</v>
      </c>
      <c r="J8391" s="10" t="s">
        <v>1010</v>
      </c>
    </row>
    <row r="8392">
      <c r="A8392" s="10" t="s">
        <v>2306</v>
      </c>
      <c r="B8392" s="19">
        <v>0.11432870370370371</v>
      </c>
      <c r="C8392" s="10" t="s">
        <v>74</v>
      </c>
      <c r="D8392" s="10" t="s">
        <v>91</v>
      </c>
      <c r="E8392" s="13">
        <v>29.0</v>
      </c>
      <c r="F8392" s="16"/>
      <c r="H8392" s="10" t="s">
        <v>2345</v>
      </c>
    </row>
    <row r="8393">
      <c r="A8393" s="10" t="s">
        <v>2306</v>
      </c>
      <c r="B8393" s="19">
        <v>0.1150462962962963</v>
      </c>
      <c r="C8393" s="10" t="s">
        <v>66</v>
      </c>
      <c r="D8393" s="10" t="s">
        <v>93</v>
      </c>
      <c r="E8393" s="13">
        <v>23.0</v>
      </c>
      <c r="F8393" s="13">
        <v>13.0</v>
      </c>
      <c r="J8393" s="10" t="s">
        <v>110</v>
      </c>
    </row>
    <row r="8394">
      <c r="A8394" s="10" t="s">
        <v>2306</v>
      </c>
      <c r="B8394" s="19">
        <v>0.1150462962962963</v>
      </c>
      <c r="C8394" s="10" t="s">
        <v>66</v>
      </c>
      <c r="D8394" s="10" t="s">
        <v>76</v>
      </c>
      <c r="E8394" s="13">
        <v>3.0</v>
      </c>
      <c r="F8394" s="16"/>
      <c r="J8394" s="10" t="s">
        <v>1579</v>
      </c>
    </row>
    <row r="8395">
      <c r="A8395" s="10" t="s">
        <v>2306</v>
      </c>
      <c r="B8395" s="19">
        <v>0.11527777777777778</v>
      </c>
      <c r="C8395" s="10" t="s">
        <v>66</v>
      </c>
      <c r="D8395" s="10" t="s">
        <v>91</v>
      </c>
      <c r="E8395" s="13">
        <v>12.0</v>
      </c>
      <c r="F8395" s="16"/>
      <c r="H8395" s="10" t="s">
        <v>2339</v>
      </c>
      <c r="I8395" s="10">
        <v>1.0</v>
      </c>
      <c r="J8395" s="10" t="s">
        <v>119</v>
      </c>
    </row>
    <row r="8396">
      <c r="A8396" s="10" t="s">
        <v>2306</v>
      </c>
      <c r="B8396" s="19">
        <v>0.11592592592592593</v>
      </c>
      <c r="C8396" s="10" t="s">
        <v>84</v>
      </c>
      <c r="D8396" s="10" t="s">
        <v>166</v>
      </c>
      <c r="E8396" s="13" t="s">
        <v>75</v>
      </c>
      <c r="F8396" s="13" t="s">
        <v>75</v>
      </c>
      <c r="J8396" s="10" t="s">
        <v>2265</v>
      </c>
    </row>
    <row r="8397">
      <c r="A8397" s="10" t="s">
        <v>2306</v>
      </c>
      <c r="B8397" s="19">
        <v>0.11592592592592593</v>
      </c>
      <c r="C8397" s="10" t="s">
        <v>84</v>
      </c>
      <c r="D8397" s="10" t="s">
        <v>166</v>
      </c>
      <c r="E8397" s="13">
        <v>3.0</v>
      </c>
      <c r="F8397" s="13">
        <v>3.0</v>
      </c>
      <c r="J8397" s="10" t="s">
        <v>2346</v>
      </c>
    </row>
    <row r="8398">
      <c r="A8398" s="10" t="s">
        <v>2306</v>
      </c>
      <c r="B8398" s="19">
        <v>0.11888888888888889</v>
      </c>
      <c r="C8398" s="10" t="s">
        <v>66</v>
      </c>
      <c r="D8398" s="10" t="s">
        <v>166</v>
      </c>
      <c r="E8398" s="13">
        <v>19.0</v>
      </c>
      <c r="F8398" s="13">
        <v>16.0</v>
      </c>
    </row>
    <row r="8399">
      <c r="A8399" s="10" t="s">
        <v>2306</v>
      </c>
      <c r="B8399" s="19">
        <v>0.11983796296296297</v>
      </c>
      <c r="C8399" s="10" t="s">
        <v>66</v>
      </c>
      <c r="D8399" s="10" t="s">
        <v>91</v>
      </c>
      <c r="E8399" s="13">
        <v>41.0</v>
      </c>
      <c r="F8399" s="16"/>
      <c r="H8399" s="10" t="s">
        <v>2347</v>
      </c>
      <c r="I8399" s="10">
        <v>1.0</v>
      </c>
      <c r="J8399" s="10" t="s">
        <v>2348</v>
      </c>
    </row>
    <row r="8400">
      <c r="A8400" s="10" t="s">
        <v>2306</v>
      </c>
      <c r="B8400" s="19">
        <v>0.12002314814814814</v>
      </c>
      <c r="C8400" s="10" t="s">
        <v>84</v>
      </c>
      <c r="D8400" s="10" t="s">
        <v>81</v>
      </c>
      <c r="E8400" s="13">
        <v>20.0</v>
      </c>
      <c r="F8400" s="13">
        <v>13.0</v>
      </c>
      <c r="J8400" s="10" t="s">
        <v>2349</v>
      </c>
    </row>
    <row r="8401">
      <c r="A8401" s="10" t="s">
        <v>2306</v>
      </c>
      <c r="B8401" s="19">
        <v>0.12109953703703703</v>
      </c>
      <c r="C8401" s="10" t="s">
        <v>84</v>
      </c>
      <c r="D8401" s="10" t="s">
        <v>93</v>
      </c>
      <c r="E8401" s="13">
        <v>10.0</v>
      </c>
      <c r="F8401" s="13">
        <v>2.0</v>
      </c>
      <c r="J8401" s="10" t="s">
        <v>2263</v>
      </c>
    </row>
    <row r="8402">
      <c r="A8402" s="10" t="s">
        <v>2306</v>
      </c>
      <c r="B8402" s="19">
        <v>0.12109953703703703</v>
      </c>
      <c r="C8402" s="10" t="s">
        <v>84</v>
      </c>
      <c r="D8402" s="10" t="s">
        <v>93</v>
      </c>
      <c r="E8402" s="13">
        <v>11.0</v>
      </c>
      <c r="F8402" s="13">
        <v>3.0</v>
      </c>
      <c r="J8402" s="10" t="s">
        <v>2350</v>
      </c>
    </row>
    <row r="8403">
      <c r="A8403" s="10" t="s">
        <v>2306</v>
      </c>
      <c r="B8403" s="19">
        <v>0.12180555555555556</v>
      </c>
      <c r="C8403" s="10" t="s">
        <v>84</v>
      </c>
      <c r="D8403" s="10" t="s">
        <v>93</v>
      </c>
      <c r="E8403" s="13">
        <v>21.0</v>
      </c>
      <c r="F8403" s="13">
        <v>13.0</v>
      </c>
      <c r="J8403" s="10" t="s">
        <v>2350</v>
      </c>
    </row>
    <row r="8404">
      <c r="A8404" s="10" t="s">
        <v>2306</v>
      </c>
      <c r="B8404" s="19">
        <v>0.12180555555555556</v>
      </c>
      <c r="C8404" s="10" t="s">
        <v>84</v>
      </c>
      <c r="D8404" s="10" t="s">
        <v>93</v>
      </c>
      <c r="E8404" s="13" t="s">
        <v>75</v>
      </c>
      <c r="F8404" s="13" t="s">
        <v>75</v>
      </c>
      <c r="J8404" s="10" t="s">
        <v>2263</v>
      </c>
    </row>
    <row r="8405">
      <c r="A8405" s="10" t="s">
        <v>2306</v>
      </c>
      <c r="B8405" s="19">
        <v>0.12200231481481481</v>
      </c>
      <c r="C8405" s="10" t="s">
        <v>84</v>
      </c>
      <c r="D8405" s="10" t="s">
        <v>91</v>
      </c>
      <c r="E8405" s="13">
        <v>10.0</v>
      </c>
      <c r="F8405" s="16"/>
      <c r="H8405" s="10" t="s">
        <v>2351</v>
      </c>
    </row>
    <row r="8406">
      <c r="A8406" s="10" t="s">
        <v>2306</v>
      </c>
      <c r="B8406" s="19">
        <v>0.12243055555555556</v>
      </c>
      <c r="C8406" s="10" t="s">
        <v>70</v>
      </c>
      <c r="D8406" s="10" t="s">
        <v>166</v>
      </c>
      <c r="E8406" s="13">
        <v>14.0</v>
      </c>
      <c r="F8406" s="13">
        <v>11.0</v>
      </c>
      <c r="J8406" s="10" t="s">
        <v>2352</v>
      </c>
    </row>
    <row r="8407">
      <c r="A8407" s="10" t="s">
        <v>2306</v>
      </c>
      <c r="B8407" s="19">
        <v>0.12391203703703704</v>
      </c>
      <c r="C8407" s="10" t="s">
        <v>82</v>
      </c>
      <c r="D8407" s="10" t="s">
        <v>166</v>
      </c>
      <c r="E8407" s="13">
        <v>24.0</v>
      </c>
      <c r="F8407" s="13">
        <v>16.0</v>
      </c>
    </row>
    <row r="8408">
      <c r="A8408" s="10" t="s">
        <v>2306</v>
      </c>
      <c r="B8408" s="19">
        <v>0.1247337962962963</v>
      </c>
      <c r="C8408" s="10" t="s">
        <v>964</v>
      </c>
      <c r="D8408" s="10" t="s">
        <v>166</v>
      </c>
      <c r="E8408" s="13" t="s">
        <v>75</v>
      </c>
      <c r="F8408" s="13" t="s">
        <v>75</v>
      </c>
      <c r="J8408" s="10" t="s">
        <v>2353</v>
      </c>
    </row>
    <row r="8409">
      <c r="A8409" s="10" t="s">
        <v>2306</v>
      </c>
      <c r="B8409" s="19">
        <v>0.12657407407407406</v>
      </c>
      <c r="C8409" s="10" t="s">
        <v>69</v>
      </c>
      <c r="D8409" s="10" t="s">
        <v>166</v>
      </c>
      <c r="E8409" s="13">
        <v>16.0</v>
      </c>
      <c r="F8409" s="13" t="s">
        <v>75</v>
      </c>
      <c r="J8409" s="10" t="s">
        <v>1942</v>
      </c>
    </row>
    <row r="8410">
      <c r="A8410" s="10" t="s">
        <v>2306</v>
      </c>
      <c r="B8410" s="19">
        <v>0.12737268518518519</v>
      </c>
      <c r="C8410" s="10" t="s">
        <v>84</v>
      </c>
      <c r="D8410" s="10" t="s">
        <v>166</v>
      </c>
      <c r="E8410" s="13" t="s">
        <v>75</v>
      </c>
      <c r="F8410" s="13" t="s">
        <v>75</v>
      </c>
      <c r="J8410" s="10" t="s">
        <v>2263</v>
      </c>
    </row>
    <row r="8411">
      <c r="A8411" s="10" t="s">
        <v>2306</v>
      </c>
      <c r="B8411" s="19">
        <v>0.12737268518518519</v>
      </c>
      <c r="C8411" s="10" t="s">
        <v>84</v>
      </c>
      <c r="D8411" s="10" t="s">
        <v>166</v>
      </c>
      <c r="E8411" s="13">
        <v>19.0</v>
      </c>
      <c r="F8411" s="13">
        <v>19.0</v>
      </c>
      <c r="J8411" s="10" t="s">
        <v>2354</v>
      </c>
    </row>
    <row r="8412">
      <c r="A8412" s="10" t="s">
        <v>2306</v>
      </c>
      <c r="B8412" s="19">
        <v>0.12810185185185186</v>
      </c>
      <c r="C8412" s="10" t="s">
        <v>69</v>
      </c>
      <c r="D8412" s="10" t="s">
        <v>89</v>
      </c>
      <c r="E8412" s="13">
        <v>12.0</v>
      </c>
      <c r="F8412" s="13">
        <v>3.0</v>
      </c>
      <c r="J8412" s="10" t="s">
        <v>223</v>
      </c>
    </row>
    <row r="8413">
      <c r="A8413" s="10" t="s">
        <v>2306</v>
      </c>
      <c r="B8413" s="19">
        <v>0.12883101851851853</v>
      </c>
      <c r="C8413" s="10" t="s">
        <v>74</v>
      </c>
      <c r="D8413" s="10" t="s">
        <v>78</v>
      </c>
      <c r="E8413" s="13">
        <v>11.0</v>
      </c>
      <c r="F8413" s="13">
        <v>2.0</v>
      </c>
    </row>
    <row r="8414">
      <c r="A8414" s="10" t="s">
        <v>2306</v>
      </c>
      <c r="B8414" s="19">
        <v>0.12964120370370372</v>
      </c>
      <c r="C8414" s="10" t="s">
        <v>82</v>
      </c>
      <c r="D8414" s="10" t="s">
        <v>93</v>
      </c>
      <c r="E8414" s="13">
        <v>15.0</v>
      </c>
      <c r="F8414" s="13">
        <v>6.0</v>
      </c>
      <c r="J8414" s="10" t="s">
        <v>2355</v>
      </c>
    </row>
    <row r="8415">
      <c r="A8415" s="10" t="s">
        <v>2306</v>
      </c>
      <c r="B8415" s="19">
        <v>0.12975694444444444</v>
      </c>
      <c r="C8415" s="10" t="s">
        <v>82</v>
      </c>
      <c r="D8415" s="10" t="s">
        <v>91</v>
      </c>
      <c r="E8415" s="13">
        <v>19.0</v>
      </c>
      <c r="F8415" s="16"/>
      <c r="H8415" s="10" t="s">
        <v>2356</v>
      </c>
      <c r="J8415" s="10" t="s">
        <v>2355</v>
      </c>
    </row>
    <row r="8416">
      <c r="A8416" s="10" t="s">
        <v>2306</v>
      </c>
      <c r="B8416" s="19">
        <v>0.13024305555555554</v>
      </c>
      <c r="C8416" s="10" t="s">
        <v>964</v>
      </c>
      <c r="D8416" s="10" t="s">
        <v>81</v>
      </c>
      <c r="E8416" s="13">
        <v>9.0</v>
      </c>
      <c r="F8416" s="13">
        <v>7.0</v>
      </c>
      <c r="J8416" s="10" t="s">
        <v>254</v>
      </c>
    </row>
    <row r="8417">
      <c r="A8417" s="10" t="s">
        <v>2306</v>
      </c>
      <c r="B8417" s="19">
        <v>0.13024305555555554</v>
      </c>
      <c r="C8417" s="10" t="s">
        <v>964</v>
      </c>
      <c r="D8417" s="10" t="s">
        <v>81</v>
      </c>
      <c r="E8417" s="13" t="s">
        <v>75</v>
      </c>
      <c r="F8417" s="13" t="s">
        <v>75</v>
      </c>
      <c r="J8417" s="10" t="s">
        <v>2263</v>
      </c>
    </row>
    <row r="8418">
      <c r="A8418" s="10" t="s">
        <v>2306</v>
      </c>
      <c r="B8418" s="19">
        <v>0.13177083333333334</v>
      </c>
      <c r="C8418" s="10" t="s">
        <v>66</v>
      </c>
      <c r="D8418" s="10" t="s">
        <v>93</v>
      </c>
      <c r="E8418" s="13">
        <v>21.0</v>
      </c>
      <c r="F8418" s="13">
        <v>11.0</v>
      </c>
      <c r="J8418" s="10" t="s">
        <v>110</v>
      </c>
    </row>
    <row r="8419">
      <c r="A8419" s="10" t="s">
        <v>2306</v>
      </c>
      <c r="B8419" s="19">
        <v>0.13177083333333334</v>
      </c>
      <c r="C8419" s="10" t="s">
        <v>66</v>
      </c>
      <c r="D8419" s="10" t="s">
        <v>91</v>
      </c>
      <c r="E8419" s="13">
        <v>12.0</v>
      </c>
      <c r="F8419" s="16"/>
      <c r="H8419" s="10" t="s">
        <v>2357</v>
      </c>
      <c r="I8419" s="10">
        <v>1.0</v>
      </c>
      <c r="J8419" s="10" t="s">
        <v>2358</v>
      </c>
    </row>
    <row r="8420">
      <c r="A8420" s="10" t="s">
        <v>2306</v>
      </c>
      <c r="B8420" s="19">
        <v>0.13306712962962963</v>
      </c>
      <c r="C8420" s="10" t="s">
        <v>84</v>
      </c>
      <c r="D8420" s="10" t="s">
        <v>93</v>
      </c>
      <c r="E8420" s="13" t="s">
        <v>75</v>
      </c>
      <c r="F8420" s="13" t="s">
        <v>75</v>
      </c>
      <c r="J8420" s="10" t="s">
        <v>2263</v>
      </c>
    </row>
    <row r="8421">
      <c r="A8421" s="10" t="s">
        <v>2306</v>
      </c>
      <c r="B8421" s="19">
        <v>0.13306712962962963</v>
      </c>
      <c r="C8421" s="10" t="s">
        <v>84</v>
      </c>
      <c r="D8421" s="10" t="s">
        <v>93</v>
      </c>
      <c r="E8421" s="13">
        <v>19.0</v>
      </c>
      <c r="F8421" s="13">
        <v>11.0</v>
      </c>
      <c r="J8421" s="10" t="s">
        <v>2359</v>
      </c>
    </row>
    <row r="8422">
      <c r="A8422" s="10" t="s">
        <v>2306</v>
      </c>
      <c r="B8422" s="19">
        <v>0.13261574074074073</v>
      </c>
      <c r="C8422" s="10" t="s">
        <v>84</v>
      </c>
      <c r="D8422" s="10" t="s">
        <v>91</v>
      </c>
      <c r="E8422" s="13">
        <v>20.0</v>
      </c>
      <c r="F8422" s="16"/>
      <c r="H8422" s="10" t="s">
        <v>2360</v>
      </c>
    </row>
    <row r="8423">
      <c r="A8423" s="10" t="s">
        <v>2306</v>
      </c>
      <c r="B8423" s="19">
        <v>0.1334375</v>
      </c>
      <c r="C8423" s="10" t="s">
        <v>84</v>
      </c>
      <c r="D8423" s="10" t="s">
        <v>93</v>
      </c>
      <c r="E8423" s="13" t="s">
        <v>75</v>
      </c>
      <c r="F8423" s="13" t="s">
        <v>75</v>
      </c>
      <c r="J8423" s="10" t="s">
        <v>2263</v>
      </c>
    </row>
    <row r="8424">
      <c r="A8424" s="10" t="s">
        <v>2306</v>
      </c>
      <c r="B8424" s="19">
        <v>0.1334375</v>
      </c>
      <c r="C8424" s="10" t="s">
        <v>84</v>
      </c>
      <c r="D8424" s="10" t="s">
        <v>93</v>
      </c>
      <c r="E8424" s="13">
        <v>27.0</v>
      </c>
      <c r="F8424" s="13">
        <v>19.0</v>
      </c>
      <c r="J8424" s="10" t="s">
        <v>2359</v>
      </c>
    </row>
    <row r="8425">
      <c r="A8425" s="10" t="s">
        <v>2306</v>
      </c>
      <c r="B8425" s="19">
        <v>0.13355324074074074</v>
      </c>
      <c r="C8425" s="10" t="s">
        <v>84</v>
      </c>
      <c r="D8425" s="10" t="s">
        <v>91</v>
      </c>
      <c r="E8425" s="13">
        <v>11.0</v>
      </c>
      <c r="F8425" s="16"/>
      <c r="H8425" s="10" t="s">
        <v>2361</v>
      </c>
    </row>
    <row r="8426">
      <c r="A8426" s="10" t="s">
        <v>2306</v>
      </c>
      <c r="B8426" s="19">
        <v>0.13511574074074073</v>
      </c>
      <c r="C8426" s="10" t="s">
        <v>70</v>
      </c>
      <c r="D8426" s="10" t="s">
        <v>209</v>
      </c>
      <c r="E8426" s="13">
        <v>19.0</v>
      </c>
      <c r="F8426" s="13">
        <v>19.0</v>
      </c>
    </row>
    <row r="8427">
      <c r="A8427" s="10" t="s">
        <v>2306</v>
      </c>
      <c r="B8427" s="19">
        <v>0.13635416666666667</v>
      </c>
      <c r="C8427" s="10" t="s">
        <v>964</v>
      </c>
      <c r="D8427" s="10" t="s">
        <v>120</v>
      </c>
      <c r="E8427" s="13">
        <v>27.0</v>
      </c>
      <c r="F8427" s="16"/>
      <c r="H8427" s="10" t="s">
        <v>2362</v>
      </c>
      <c r="J8427" s="10" t="s">
        <v>2363</v>
      </c>
    </row>
    <row r="8428">
      <c r="A8428" s="10" t="s">
        <v>2306</v>
      </c>
      <c r="B8428" s="19">
        <v>0.13760416666666667</v>
      </c>
      <c r="C8428" s="10" t="s">
        <v>84</v>
      </c>
      <c r="D8428" s="10" t="s">
        <v>93</v>
      </c>
      <c r="E8428" s="13">
        <v>20.0</v>
      </c>
      <c r="F8428" s="13">
        <v>12.0</v>
      </c>
      <c r="J8428" s="10" t="s">
        <v>2364</v>
      </c>
    </row>
    <row r="8429">
      <c r="A8429" s="10" t="s">
        <v>2306</v>
      </c>
      <c r="B8429" s="19">
        <v>0.13778935185185184</v>
      </c>
      <c r="C8429" s="10" t="s">
        <v>69</v>
      </c>
      <c r="D8429" s="10" t="s">
        <v>2326</v>
      </c>
      <c r="E8429" s="13">
        <v>16.0</v>
      </c>
      <c r="F8429" s="13">
        <v>16.0</v>
      </c>
      <c r="J8429" s="10" t="s">
        <v>2365</v>
      </c>
    </row>
    <row r="8430">
      <c r="A8430" s="10" t="s">
        <v>2306</v>
      </c>
      <c r="B8430" s="19">
        <v>0.13875</v>
      </c>
      <c r="C8430" s="10" t="s">
        <v>74</v>
      </c>
      <c r="D8430" s="10" t="s">
        <v>93</v>
      </c>
      <c r="E8430" s="13">
        <v>14.0</v>
      </c>
      <c r="F8430" s="13">
        <v>5.0</v>
      </c>
      <c r="J8430" s="10" t="s">
        <v>2366</v>
      </c>
    </row>
    <row r="8431">
      <c r="A8431" s="10" t="s">
        <v>2306</v>
      </c>
      <c r="B8431" s="19">
        <v>0.14046296296296296</v>
      </c>
      <c r="C8431" s="10" t="s">
        <v>66</v>
      </c>
      <c r="D8431" s="10" t="s">
        <v>166</v>
      </c>
      <c r="E8431" s="13">
        <v>13.0</v>
      </c>
      <c r="F8431" s="13">
        <v>10.0</v>
      </c>
      <c r="J8431" s="10" t="s">
        <v>2367</v>
      </c>
    </row>
    <row r="8432">
      <c r="A8432" s="10" t="s">
        <v>2306</v>
      </c>
      <c r="B8432" s="19">
        <v>0.14087962962962963</v>
      </c>
      <c r="C8432" s="10" t="s">
        <v>66</v>
      </c>
      <c r="D8432" s="10" t="s">
        <v>93</v>
      </c>
      <c r="E8432" s="13">
        <v>23.0</v>
      </c>
      <c r="F8432" s="13">
        <v>13.0</v>
      </c>
      <c r="J8432" s="10" t="s">
        <v>110</v>
      </c>
    </row>
    <row r="8433">
      <c r="A8433" s="10" t="s">
        <v>2306</v>
      </c>
      <c r="B8433" s="19">
        <v>0.1409375</v>
      </c>
      <c r="C8433" s="10" t="s">
        <v>66</v>
      </c>
      <c r="D8433" s="10" t="s">
        <v>91</v>
      </c>
      <c r="E8433" s="13">
        <v>14.0</v>
      </c>
      <c r="F8433" s="16"/>
      <c r="H8433" s="10" t="s">
        <v>2368</v>
      </c>
      <c r="I8433" s="10">
        <v>1.0</v>
      </c>
      <c r="J8433" s="10" t="s">
        <v>2369</v>
      </c>
    </row>
    <row r="8434">
      <c r="A8434" s="10" t="s">
        <v>2306</v>
      </c>
      <c r="B8434" s="19">
        <v>0.14122685185185185</v>
      </c>
      <c r="C8434" s="10" t="s">
        <v>66</v>
      </c>
      <c r="D8434" s="10" t="s">
        <v>93</v>
      </c>
      <c r="E8434" s="13">
        <v>23.0</v>
      </c>
      <c r="F8434" s="13">
        <v>13.0</v>
      </c>
      <c r="J8434" s="10" t="s">
        <v>110</v>
      </c>
    </row>
    <row r="8435">
      <c r="A8435" s="10" t="s">
        <v>2306</v>
      </c>
      <c r="B8435" s="19">
        <v>0.1412962962962963</v>
      </c>
      <c r="C8435" s="10" t="s">
        <v>66</v>
      </c>
      <c r="D8435" s="10" t="s">
        <v>91</v>
      </c>
      <c r="E8435" s="13">
        <v>12.0</v>
      </c>
      <c r="F8435" s="16"/>
      <c r="H8435" s="10" t="s">
        <v>2318</v>
      </c>
    </row>
    <row r="8436">
      <c r="A8436" s="10" t="s">
        <v>2306</v>
      </c>
      <c r="B8436" s="19">
        <v>0.14177083333333335</v>
      </c>
      <c r="C8436" s="10" t="s">
        <v>84</v>
      </c>
      <c r="D8436" s="10" t="s">
        <v>93</v>
      </c>
      <c r="E8436" s="13" t="s">
        <v>75</v>
      </c>
      <c r="F8436" s="13" t="s">
        <v>75</v>
      </c>
      <c r="J8436" s="10" t="s">
        <v>2263</v>
      </c>
    </row>
    <row r="8437">
      <c r="A8437" s="10" t="s">
        <v>2306</v>
      </c>
      <c r="B8437" s="19">
        <v>0.14177083333333335</v>
      </c>
      <c r="C8437" s="10" t="s">
        <v>84</v>
      </c>
      <c r="D8437" s="10" t="s">
        <v>93</v>
      </c>
      <c r="E8437" s="13" t="s">
        <v>68</v>
      </c>
      <c r="F8437" s="13">
        <v>20.0</v>
      </c>
      <c r="J8437" s="10" t="s">
        <v>2370</v>
      </c>
    </row>
    <row r="8438">
      <c r="A8438" s="10" t="s">
        <v>2306</v>
      </c>
      <c r="B8438" s="19">
        <v>0.14229166666666668</v>
      </c>
      <c r="C8438" s="10" t="s">
        <v>84</v>
      </c>
      <c r="D8438" s="10" t="s">
        <v>91</v>
      </c>
      <c r="E8438" s="13">
        <v>43.0</v>
      </c>
      <c r="F8438" s="16"/>
      <c r="H8438" s="10" t="s">
        <v>2371</v>
      </c>
      <c r="J8438" s="10" t="s">
        <v>2372</v>
      </c>
    </row>
    <row r="8439">
      <c r="A8439" s="10" t="s">
        <v>2306</v>
      </c>
      <c r="B8439" s="19">
        <v>0.14265046296296297</v>
      </c>
      <c r="C8439" s="10" t="s">
        <v>84</v>
      </c>
      <c r="D8439" s="10" t="s">
        <v>93</v>
      </c>
      <c r="E8439" s="13" t="s">
        <v>75</v>
      </c>
      <c r="F8439" s="13" t="s">
        <v>75</v>
      </c>
      <c r="J8439" s="10" t="s">
        <v>2263</v>
      </c>
    </row>
    <row r="8440">
      <c r="A8440" s="10" t="s">
        <v>2306</v>
      </c>
      <c r="B8440" s="19">
        <v>0.14265046296296297</v>
      </c>
      <c r="C8440" s="10" t="s">
        <v>84</v>
      </c>
      <c r="D8440" s="10" t="s">
        <v>93</v>
      </c>
      <c r="E8440" s="13">
        <v>16.0</v>
      </c>
      <c r="F8440" s="13">
        <v>8.0</v>
      </c>
      <c r="J8440" s="10" t="s">
        <v>2370</v>
      </c>
    </row>
    <row r="8441">
      <c r="A8441" s="10" t="s">
        <v>2306</v>
      </c>
      <c r="B8441" s="19">
        <v>0.14585648148148148</v>
      </c>
      <c r="C8441" s="10" t="s">
        <v>82</v>
      </c>
      <c r="D8441" s="10" t="s">
        <v>91</v>
      </c>
      <c r="E8441" s="13">
        <v>24.0</v>
      </c>
      <c r="F8441" s="16"/>
      <c r="H8441" s="10" t="s">
        <v>2373</v>
      </c>
      <c r="J8441" s="10" t="s">
        <v>1414</v>
      </c>
    </row>
    <row r="8442">
      <c r="A8442" s="10" t="s">
        <v>2306</v>
      </c>
      <c r="B8442" s="19">
        <v>0.14606481481481481</v>
      </c>
      <c r="C8442" s="10" t="s">
        <v>84</v>
      </c>
      <c r="D8442" s="10" t="s">
        <v>100</v>
      </c>
      <c r="E8442" s="13" t="s">
        <v>75</v>
      </c>
      <c r="F8442" s="13" t="s">
        <v>75</v>
      </c>
      <c r="J8442" s="10" t="s">
        <v>2263</v>
      </c>
    </row>
    <row r="8443">
      <c r="A8443" s="10" t="s">
        <v>2306</v>
      </c>
      <c r="B8443" s="19">
        <v>0.14606481481481481</v>
      </c>
      <c r="C8443" s="10" t="s">
        <v>84</v>
      </c>
      <c r="D8443" s="10" t="s">
        <v>100</v>
      </c>
      <c r="E8443" s="13">
        <v>13.0</v>
      </c>
      <c r="F8443" s="13">
        <v>10.0</v>
      </c>
    </row>
    <row r="8444">
      <c r="A8444" s="10" t="s">
        <v>2306</v>
      </c>
      <c r="B8444" s="19">
        <v>0.14649305555555556</v>
      </c>
      <c r="C8444" s="10" t="s">
        <v>70</v>
      </c>
      <c r="D8444" s="10" t="s">
        <v>209</v>
      </c>
      <c r="E8444" s="13">
        <v>18.0</v>
      </c>
      <c r="F8444" s="13">
        <v>18.0</v>
      </c>
      <c r="J8444" s="10" t="s">
        <v>2374</v>
      </c>
    </row>
    <row r="8445">
      <c r="A8445" s="10" t="s">
        <v>2306</v>
      </c>
      <c r="B8445" s="19">
        <v>0.14792824074074074</v>
      </c>
      <c r="C8445" s="10" t="s">
        <v>69</v>
      </c>
      <c r="D8445" s="10" t="s">
        <v>93</v>
      </c>
      <c r="E8445" s="13" t="s">
        <v>75</v>
      </c>
      <c r="F8445" s="13" t="s">
        <v>75</v>
      </c>
      <c r="J8445" s="10" t="s">
        <v>2263</v>
      </c>
    </row>
    <row r="8446">
      <c r="A8446" s="10" t="s">
        <v>2306</v>
      </c>
      <c r="B8446" s="19">
        <v>0.14792824074074074</v>
      </c>
      <c r="C8446" s="10" t="s">
        <v>69</v>
      </c>
      <c r="D8446" s="10" t="s">
        <v>93</v>
      </c>
      <c r="E8446" s="13">
        <v>14.0</v>
      </c>
      <c r="F8446" s="13">
        <v>11.0</v>
      </c>
      <c r="J8446" s="10" t="s">
        <v>2375</v>
      </c>
    </row>
    <row r="8447">
      <c r="A8447" s="10" t="s">
        <v>2306</v>
      </c>
      <c r="B8447" s="19">
        <v>0.14832175925925925</v>
      </c>
      <c r="C8447" s="10" t="s">
        <v>70</v>
      </c>
      <c r="D8447" s="10" t="s">
        <v>100</v>
      </c>
      <c r="E8447" s="13">
        <v>12.0</v>
      </c>
      <c r="F8447" s="13">
        <v>3.0</v>
      </c>
      <c r="J8447" s="10" t="s">
        <v>2376</v>
      </c>
    </row>
    <row r="8448">
      <c r="A8448" s="10" t="s">
        <v>2306</v>
      </c>
      <c r="B8448" s="19">
        <v>0.14884259259259258</v>
      </c>
      <c r="C8448" s="10" t="s">
        <v>69</v>
      </c>
      <c r="D8448" s="10" t="s">
        <v>120</v>
      </c>
      <c r="E8448" s="13">
        <v>6.0</v>
      </c>
      <c r="F8448" s="16"/>
      <c r="H8448" s="10" t="s">
        <v>2377</v>
      </c>
      <c r="J8448" s="10" t="s">
        <v>2378</v>
      </c>
    </row>
    <row r="8449">
      <c r="A8449" s="10" t="s">
        <v>2306</v>
      </c>
      <c r="B8449" s="19">
        <v>0.1517476851851852</v>
      </c>
      <c r="C8449" s="10" t="s">
        <v>84</v>
      </c>
      <c r="D8449" s="10" t="s">
        <v>93</v>
      </c>
      <c r="E8449" s="13" t="s">
        <v>75</v>
      </c>
      <c r="F8449" s="13" t="s">
        <v>75</v>
      </c>
      <c r="J8449" s="10" t="s">
        <v>2263</v>
      </c>
    </row>
    <row r="8450">
      <c r="A8450" s="10" t="s">
        <v>2306</v>
      </c>
      <c r="B8450" s="19">
        <v>0.1517476851851852</v>
      </c>
      <c r="C8450" s="10" t="s">
        <v>84</v>
      </c>
      <c r="D8450" s="10" t="s">
        <v>93</v>
      </c>
      <c r="E8450" s="13">
        <v>20.0</v>
      </c>
      <c r="F8450" s="13">
        <v>12.0</v>
      </c>
      <c r="J8450" s="10" t="s">
        <v>2379</v>
      </c>
    </row>
    <row r="8451">
      <c r="A8451" s="10" t="s">
        <v>2306</v>
      </c>
      <c r="B8451" s="19">
        <v>0.15188657407407408</v>
      </c>
      <c r="C8451" s="10" t="s">
        <v>84</v>
      </c>
      <c r="D8451" s="10" t="s">
        <v>91</v>
      </c>
      <c r="E8451" s="13">
        <v>17.0</v>
      </c>
      <c r="F8451" s="16"/>
      <c r="H8451" s="10" t="s">
        <v>2380</v>
      </c>
    </row>
    <row r="8452">
      <c r="A8452" s="10" t="s">
        <v>2306</v>
      </c>
      <c r="B8452" s="19">
        <v>0.1520601851851852</v>
      </c>
      <c r="C8452" s="10" t="s">
        <v>84</v>
      </c>
      <c r="D8452" s="10" t="s">
        <v>93</v>
      </c>
      <c r="E8452" s="13" t="s">
        <v>75</v>
      </c>
      <c r="F8452" s="13" t="s">
        <v>75</v>
      </c>
      <c r="J8452" s="10" t="s">
        <v>2263</v>
      </c>
    </row>
    <row r="8453">
      <c r="A8453" s="10" t="s">
        <v>2306</v>
      </c>
      <c r="B8453" s="19">
        <v>0.1520601851851852</v>
      </c>
      <c r="C8453" s="10" t="s">
        <v>84</v>
      </c>
      <c r="D8453" s="10" t="s">
        <v>93</v>
      </c>
      <c r="E8453" s="13">
        <v>24.0</v>
      </c>
      <c r="F8453" s="13">
        <v>16.0</v>
      </c>
      <c r="J8453" s="10" t="s">
        <v>2379</v>
      </c>
    </row>
    <row r="8454">
      <c r="A8454" s="10" t="s">
        <v>2306</v>
      </c>
      <c r="B8454" s="19">
        <v>0.15219907407407407</v>
      </c>
      <c r="C8454" s="10" t="s">
        <v>84</v>
      </c>
      <c r="D8454" s="10" t="s">
        <v>91</v>
      </c>
      <c r="E8454" s="13">
        <v>14.0</v>
      </c>
      <c r="F8454" s="16"/>
      <c r="H8454" s="10" t="s">
        <v>1957</v>
      </c>
    </row>
    <row r="8455">
      <c r="A8455" s="10" t="s">
        <v>2306</v>
      </c>
      <c r="B8455" s="19">
        <v>0.15342592592592594</v>
      </c>
      <c r="C8455" s="10" t="s">
        <v>70</v>
      </c>
      <c r="D8455" s="10" t="s">
        <v>78</v>
      </c>
      <c r="E8455" s="13">
        <v>11.0</v>
      </c>
      <c r="F8455" s="13">
        <v>2.0</v>
      </c>
    </row>
    <row r="8456">
      <c r="A8456" s="10" t="s">
        <v>2306</v>
      </c>
      <c r="B8456" s="19">
        <v>0.15386574074074075</v>
      </c>
      <c r="C8456" s="10" t="s">
        <v>70</v>
      </c>
      <c r="D8456" s="10" t="s">
        <v>78</v>
      </c>
      <c r="E8456" s="13">
        <v>17.0</v>
      </c>
      <c r="F8456" s="13">
        <v>8.0</v>
      </c>
    </row>
    <row r="8457">
      <c r="A8457" s="10" t="s">
        <v>2306</v>
      </c>
      <c r="B8457" s="19">
        <v>0.15436342592592592</v>
      </c>
      <c r="C8457" s="10" t="s">
        <v>964</v>
      </c>
      <c r="D8457" s="10" t="s">
        <v>120</v>
      </c>
      <c r="E8457" s="13">
        <v>12.0</v>
      </c>
      <c r="F8457" s="16"/>
      <c r="H8457" s="10" t="s">
        <v>2381</v>
      </c>
      <c r="J8457" s="10" t="s">
        <v>1218</v>
      </c>
    </row>
    <row r="8458">
      <c r="A8458" s="10" t="s">
        <v>2306</v>
      </c>
      <c r="B8458" s="19">
        <v>0.15487268518518518</v>
      </c>
      <c r="C8458" s="10" t="s">
        <v>69</v>
      </c>
      <c r="D8458" s="10" t="s">
        <v>93</v>
      </c>
      <c r="E8458" s="13" t="s">
        <v>88</v>
      </c>
      <c r="F8458" s="13">
        <v>1.0</v>
      </c>
      <c r="J8458" s="10" t="s">
        <v>2382</v>
      </c>
    </row>
    <row r="8459">
      <c r="A8459" s="10" t="s">
        <v>2306</v>
      </c>
      <c r="B8459" s="19">
        <v>0.15715277777777778</v>
      </c>
      <c r="C8459" s="10" t="s">
        <v>74</v>
      </c>
      <c r="D8459" s="10" t="s">
        <v>166</v>
      </c>
      <c r="E8459" s="13">
        <v>5.0</v>
      </c>
      <c r="F8459" s="13" t="s">
        <v>75</v>
      </c>
      <c r="J8459" s="10" t="s">
        <v>2383</v>
      </c>
    </row>
    <row r="8460">
      <c r="A8460" s="10" t="s">
        <v>2306</v>
      </c>
      <c r="B8460" s="19">
        <v>0.1571875</v>
      </c>
      <c r="C8460" s="10" t="s">
        <v>82</v>
      </c>
      <c r="D8460" s="10" t="s">
        <v>166</v>
      </c>
      <c r="E8460" s="13">
        <v>16.0</v>
      </c>
      <c r="F8460" s="13" t="s">
        <v>75</v>
      </c>
      <c r="J8460" s="10" t="s">
        <v>1942</v>
      </c>
    </row>
    <row r="8461">
      <c r="A8461" s="10" t="s">
        <v>2306</v>
      </c>
      <c r="B8461" s="19">
        <v>0.15719907407407407</v>
      </c>
      <c r="C8461" s="10" t="s">
        <v>70</v>
      </c>
      <c r="D8461" s="10" t="s">
        <v>166</v>
      </c>
      <c r="E8461" s="13">
        <v>19.0</v>
      </c>
      <c r="F8461" s="13" t="s">
        <v>75</v>
      </c>
      <c r="J8461" s="10" t="s">
        <v>1942</v>
      </c>
    </row>
    <row r="8462">
      <c r="A8462" s="10" t="s">
        <v>2306</v>
      </c>
      <c r="B8462" s="19">
        <v>0.15721064814814814</v>
      </c>
      <c r="C8462" s="10" t="s">
        <v>66</v>
      </c>
      <c r="D8462" s="10" t="s">
        <v>166</v>
      </c>
      <c r="E8462" s="13">
        <v>14.0</v>
      </c>
      <c r="F8462" s="13" t="s">
        <v>75</v>
      </c>
      <c r="J8462" s="10" t="s">
        <v>1942</v>
      </c>
    </row>
    <row r="8463">
      <c r="A8463" s="10" t="s">
        <v>2306</v>
      </c>
      <c r="B8463" s="19">
        <v>0.15722222222222224</v>
      </c>
      <c r="C8463" s="10" t="s">
        <v>69</v>
      </c>
      <c r="D8463" s="10" t="s">
        <v>166</v>
      </c>
      <c r="E8463" s="13">
        <v>16.0</v>
      </c>
      <c r="F8463" s="13" t="s">
        <v>75</v>
      </c>
      <c r="J8463" s="10" t="s">
        <v>1942</v>
      </c>
    </row>
    <row r="8464">
      <c r="A8464" s="10" t="s">
        <v>2306</v>
      </c>
      <c r="B8464" s="19">
        <v>0.15725694444444444</v>
      </c>
      <c r="C8464" s="10" t="s">
        <v>964</v>
      </c>
      <c r="D8464" s="10" t="s">
        <v>166</v>
      </c>
      <c r="E8464" s="13">
        <v>27.0</v>
      </c>
      <c r="F8464" s="13" t="s">
        <v>75</v>
      </c>
      <c r="J8464" s="10" t="s">
        <v>1942</v>
      </c>
    </row>
    <row r="8465">
      <c r="A8465" s="10" t="s">
        <v>2306</v>
      </c>
      <c r="B8465" s="19">
        <v>0.15775462962962963</v>
      </c>
      <c r="C8465" s="10" t="s">
        <v>70</v>
      </c>
      <c r="D8465" s="10" t="s">
        <v>166</v>
      </c>
      <c r="E8465" s="13" t="s">
        <v>88</v>
      </c>
      <c r="F8465" s="13">
        <v>1.0</v>
      </c>
      <c r="J8465" s="10" t="s">
        <v>2384</v>
      </c>
    </row>
    <row r="8466">
      <c r="A8466" s="10" t="s">
        <v>2306</v>
      </c>
      <c r="B8466" s="19">
        <v>0.15778935185185186</v>
      </c>
      <c r="C8466" s="10" t="s">
        <v>66</v>
      </c>
      <c r="D8466" s="10" t="s">
        <v>166</v>
      </c>
      <c r="E8466" s="13">
        <v>22.0</v>
      </c>
      <c r="F8466" s="13" t="s">
        <v>75</v>
      </c>
      <c r="J8466" s="10" t="s">
        <v>1942</v>
      </c>
    </row>
    <row r="8467">
      <c r="A8467" s="10" t="s">
        <v>2306</v>
      </c>
      <c r="B8467" s="19">
        <v>0.15780092592592593</v>
      </c>
      <c r="C8467" s="10" t="s">
        <v>74</v>
      </c>
      <c r="D8467" s="10" t="s">
        <v>166</v>
      </c>
      <c r="E8467" s="13">
        <v>14.0</v>
      </c>
      <c r="F8467" s="13" t="s">
        <v>75</v>
      </c>
      <c r="J8467" s="10" t="s">
        <v>1942</v>
      </c>
    </row>
    <row r="8468">
      <c r="A8468" s="10" t="s">
        <v>2306</v>
      </c>
      <c r="B8468" s="19">
        <v>0.1578125</v>
      </c>
      <c r="C8468" s="10" t="s">
        <v>82</v>
      </c>
      <c r="D8468" s="10" t="s">
        <v>166</v>
      </c>
      <c r="E8468" s="13">
        <v>11.0</v>
      </c>
      <c r="F8468" s="13" t="s">
        <v>75</v>
      </c>
      <c r="J8468" s="10" t="s">
        <v>1942</v>
      </c>
    </row>
    <row r="8469">
      <c r="A8469" s="10" t="s">
        <v>2306</v>
      </c>
      <c r="B8469" s="19">
        <v>0.15782407407407406</v>
      </c>
      <c r="C8469" s="10" t="s">
        <v>69</v>
      </c>
      <c r="D8469" s="10" t="s">
        <v>166</v>
      </c>
      <c r="E8469" s="13">
        <v>25.0</v>
      </c>
      <c r="F8469" s="13" t="s">
        <v>75</v>
      </c>
      <c r="J8469" s="10" t="s">
        <v>1942</v>
      </c>
    </row>
    <row r="8470">
      <c r="A8470" s="10" t="s">
        <v>2306</v>
      </c>
      <c r="B8470" s="19">
        <v>0.15782407407407406</v>
      </c>
      <c r="C8470" s="10" t="s">
        <v>964</v>
      </c>
      <c r="D8470" s="10" t="s">
        <v>166</v>
      </c>
      <c r="E8470" s="13">
        <v>22.0</v>
      </c>
      <c r="F8470" s="13" t="s">
        <v>75</v>
      </c>
      <c r="J8470" s="10" t="s">
        <v>1942</v>
      </c>
    </row>
    <row r="8471">
      <c r="A8471" s="10" t="s">
        <v>2306</v>
      </c>
      <c r="B8471" s="19">
        <v>0.15810185185185185</v>
      </c>
      <c r="C8471" s="10" t="s">
        <v>70</v>
      </c>
      <c r="D8471" s="10" t="s">
        <v>166</v>
      </c>
      <c r="E8471" s="16"/>
      <c r="F8471" s="13">
        <v>2.0</v>
      </c>
      <c r="J8471" s="10" t="s">
        <v>2384</v>
      </c>
    </row>
    <row r="8472">
      <c r="A8472" s="10" t="s">
        <v>2306</v>
      </c>
      <c r="B8472" s="19">
        <v>0.158125</v>
      </c>
      <c r="C8472" s="10" t="s">
        <v>66</v>
      </c>
      <c r="D8472" s="10" t="s">
        <v>166</v>
      </c>
      <c r="E8472" s="13">
        <v>23.0</v>
      </c>
      <c r="F8472" s="13" t="s">
        <v>75</v>
      </c>
      <c r="J8472" s="10" t="s">
        <v>1942</v>
      </c>
    </row>
    <row r="8473">
      <c r="A8473" s="10" t="s">
        <v>2306</v>
      </c>
      <c r="B8473" s="19">
        <v>0.15813657407407408</v>
      </c>
      <c r="C8473" s="10" t="s">
        <v>82</v>
      </c>
      <c r="D8473" s="10" t="s">
        <v>166</v>
      </c>
      <c r="E8473" s="13">
        <v>17.0</v>
      </c>
      <c r="F8473" s="13" t="s">
        <v>75</v>
      </c>
      <c r="J8473" s="10" t="s">
        <v>1942</v>
      </c>
    </row>
    <row r="8474">
      <c r="A8474" s="10" t="s">
        <v>2306</v>
      </c>
      <c r="B8474" s="19">
        <v>0.15814814814814815</v>
      </c>
      <c r="C8474" s="10" t="s">
        <v>74</v>
      </c>
      <c r="D8474" s="10" t="s">
        <v>166</v>
      </c>
      <c r="E8474" s="13">
        <v>14.0</v>
      </c>
      <c r="F8474" s="13" t="s">
        <v>75</v>
      </c>
      <c r="J8474" s="10" t="s">
        <v>1942</v>
      </c>
    </row>
    <row r="8475">
      <c r="A8475" s="10" t="s">
        <v>2306</v>
      </c>
      <c r="B8475" s="19">
        <v>0.15814814814814815</v>
      </c>
      <c r="C8475" s="10" t="s">
        <v>69</v>
      </c>
      <c r="D8475" s="10" t="s">
        <v>166</v>
      </c>
      <c r="E8475" s="13">
        <v>22.0</v>
      </c>
      <c r="F8475" s="13" t="s">
        <v>75</v>
      </c>
      <c r="J8475" s="10" t="s">
        <v>1942</v>
      </c>
    </row>
    <row r="8476">
      <c r="A8476" s="10" t="s">
        <v>2306</v>
      </c>
      <c r="B8476" s="19">
        <v>0.15815972222222222</v>
      </c>
      <c r="C8476" s="10" t="s">
        <v>964</v>
      </c>
      <c r="D8476" s="10" t="s">
        <v>166</v>
      </c>
      <c r="E8476" s="13">
        <v>23.0</v>
      </c>
      <c r="F8476" s="13" t="s">
        <v>75</v>
      </c>
      <c r="J8476" s="10" t="s">
        <v>1942</v>
      </c>
    </row>
    <row r="8477">
      <c r="A8477" s="10" t="s">
        <v>2306</v>
      </c>
      <c r="B8477" s="19">
        <v>0.15837962962962962</v>
      </c>
      <c r="C8477" s="10" t="s">
        <v>82</v>
      </c>
      <c r="D8477" s="10" t="s">
        <v>166</v>
      </c>
      <c r="E8477" s="13">
        <v>10.0</v>
      </c>
      <c r="F8477" s="13" t="s">
        <v>75</v>
      </c>
      <c r="J8477" s="10" t="s">
        <v>2385</v>
      </c>
    </row>
    <row r="8478">
      <c r="A8478" s="10" t="s">
        <v>2306</v>
      </c>
      <c r="B8478" s="19">
        <v>0.15840277777777778</v>
      </c>
      <c r="C8478" s="10" t="s">
        <v>66</v>
      </c>
      <c r="D8478" s="10" t="s">
        <v>166</v>
      </c>
      <c r="E8478" s="13">
        <v>24.0</v>
      </c>
      <c r="F8478" s="13" t="s">
        <v>75</v>
      </c>
      <c r="J8478" s="10" t="s">
        <v>1942</v>
      </c>
    </row>
    <row r="8479">
      <c r="A8479" s="10" t="s">
        <v>2306</v>
      </c>
      <c r="B8479" s="19">
        <v>0.15841435185185185</v>
      </c>
      <c r="C8479" s="10" t="s">
        <v>74</v>
      </c>
      <c r="D8479" s="10" t="s">
        <v>166</v>
      </c>
      <c r="E8479" s="13">
        <v>23.0</v>
      </c>
      <c r="F8479" s="13" t="s">
        <v>75</v>
      </c>
      <c r="J8479" s="10" t="s">
        <v>1942</v>
      </c>
    </row>
    <row r="8480">
      <c r="A8480" s="10" t="s">
        <v>2306</v>
      </c>
      <c r="B8480" s="19">
        <v>0.15842592592592591</v>
      </c>
      <c r="C8480" s="10" t="s">
        <v>69</v>
      </c>
      <c r="D8480" s="10" t="s">
        <v>166</v>
      </c>
      <c r="E8480" s="13">
        <v>15.0</v>
      </c>
      <c r="F8480" s="13" t="s">
        <v>75</v>
      </c>
      <c r="J8480" s="10" t="s">
        <v>1942</v>
      </c>
    </row>
    <row r="8481">
      <c r="A8481" s="10" t="s">
        <v>2306</v>
      </c>
      <c r="B8481" s="19">
        <v>0.15842592592592591</v>
      </c>
      <c r="C8481" s="10" t="s">
        <v>964</v>
      </c>
      <c r="D8481" s="10" t="s">
        <v>166</v>
      </c>
      <c r="E8481" s="13">
        <v>25.0</v>
      </c>
      <c r="F8481" s="13" t="s">
        <v>75</v>
      </c>
      <c r="J8481" s="10" t="s">
        <v>1942</v>
      </c>
    </row>
    <row r="8482">
      <c r="A8482" s="10" t="s">
        <v>2306</v>
      </c>
      <c r="B8482" s="19">
        <v>0.1584375</v>
      </c>
      <c r="C8482" s="10" t="s">
        <v>70</v>
      </c>
      <c r="D8482" s="10" t="s">
        <v>166</v>
      </c>
      <c r="E8482" s="13">
        <v>22.0</v>
      </c>
      <c r="F8482" s="13" t="s">
        <v>75</v>
      </c>
      <c r="J8482" s="10" t="s">
        <v>1942</v>
      </c>
    </row>
    <row r="8483">
      <c r="A8483" s="10" t="s">
        <v>2306</v>
      </c>
      <c r="B8483" s="19">
        <v>0.15859953703703702</v>
      </c>
      <c r="C8483" s="10" t="s">
        <v>82</v>
      </c>
      <c r="D8483" s="10" t="s">
        <v>93</v>
      </c>
      <c r="E8483" s="13" t="s">
        <v>68</v>
      </c>
      <c r="F8483" s="13">
        <v>20.0</v>
      </c>
      <c r="H8483" s="10" t="s">
        <v>2386</v>
      </c>
      <c r="J8483" s="10" t="s">
        <v>99</v>
      </c>
    </row>
    <row r="8484">
      <c r="A8484" s="10" t="s">
        <v>2306</v>
      </c>
      <c r="B8484" s="19">
        <v>0.15900462962962963</v>
      </c>
      <c r="C8484" s="10" t="s">
        <v>66</v>
      </c>
      <c r="D8484" s="10" t="s">
        <v>166</v>
      </c>
      <c r="E8484" s="13" t="s">
        <v>68</v>
      </c>
      <c r="F8484" s="13">
        <v>20.0</v>
      </c>
      <c r="J8484" s="10" t="s">
        <v>1942</v>
      </c>
    </row>
    <row r="8485">
      <c r="A8485" s="10" t="s">
        <v>2306</v>
      </c>
      <c r="B8485" s="19">
        <v>0.15902777777777777</v>
      </c>
      <c r="C8485" s="10" t="s">
        <v>74</v>
      </c>
      <c r="D8485" s="10" t="s">
        <v>166</v>
      </c>
      <c r="E8485" s="13">
        <v>18.0</v>
      </c>
      <c r="F8485" s="13" t="s">
        <v>75</v>
      </c>
      <c r="J8485" s="10" t="s">
        <v>1942</v>
      </c>
    </row>
    <row r="8486">
      <c r="A8486" s="10" t="s">
        <v>2306</v>
      </c>
      <c r="B8486" s="19">
        <v>0.15925925925925927</v>
      </c>
      <c r="C8486" s="10" t="s">
        <v>964</v>
      </c>
      <c r="D8486" s="10" t="s">
        <v>166</v>
      </c>
      <c r="E8486" s="13">
        <v>29.0</v>
      </c>
      <c r="F8486" s="13" t="s">
        <v>75</v>
      </c>
      <c r="J8486" s="10" t="s">
        <v>1942</v>
      </c>
    </row>
    <row r="8487">
      <c r="A8487" s="10" t="s">
        <v>2306</v>
      </c>
      <c r="B8487" s="19">
        <v>0.15907407407407406</v>
      </c>
      <c r="C8487" s="10" t="s">
        <v>70</v>
      </c>
      <c r="D8487" s="10" t="s">
        <v>166</v>
      </c>
      <c r="E8487" s="13">
        <v>21.0</v>
      </c>
      <c r="F8487" s="13" t="s">
        <v>75</v>
      </c>
    </row>
    <row r="8488">
      <c r="A8488" s="10" t="s">
        <v>2306</v>
      </c>
      <c r="B8488" s="19">
        <v>0.15907407407407406</v>
      </c>
      <c r="C8488" s="10" t="s">
        <v>70</v>
      </c>
      <c r="D8488" s="10" t="s">
        <v>76</v>
      </c>
      <c r="E8488" s="13">
        <v>4.0</v>
      </c>
      <c r="F8488" s="16"/>
      <c r="J8488" s="10" t="s">
        <v>1579</v>
      </c>
    </row>
    <row r="8489">
      <c r="A8489" s="10" t="s">
        <v>2306</v>
      </c>
      <c r="B8489" s="19">
        <v>0.15909722222222222</v>
      </c>
      <c r="C8489" s="10" t="s">
        <v>82</v>
      </c>
      <c r="D8489" s="10" t="s">
        <v>166</v>
      </c>
      <c r="E8489" s="13">
        <v>10.0</v>
      </c>
      <c r="F8489" s="13" t="s">
        <v>75</v>
      </c>
      <c r="J8489" s="10" t="s">
        <v>2387</v>
      </c>
    </row>
    <row r="8490">
      <c r="A8490" s="10" t="s">
        <v>2306</v>
      </c>
      <c r="B8490" s="19">
        <v>0.1591087962962963</v>
      </c>
      <c r="C8490" s="10" t="s">
        <v>69</v>
      </c>
      <c r="D8490" s="10" t="s">
        <v>166</v>
      </c>
      <c r="E8490" s="13">
        <v>23.0</v>
      </c>
      <c r="F8490" s="13" t="s">
        <v>75</v>
      </c>
      <c r="J8490" s="10" t="s">
        <v>1942</v>
      </c>
    </row>
    <row r="8491">
      <c r="A8491" s="10" t="s">
        <v>2306</v>
      </c>
      <c r="B8491" s="19">
        <v>0.16034722222222222</v>
      </c>
      <c r="C8491" s="10" t="s">
        <v>74</v>
      </c>
      <c r="D8491" s="10" t="s">
        <v>217</v>
      </c>
      <c r="E8491" s="13">
        <v>30.0</v>
      </c>
      <c r="F8491" s="13">
        <v>17.0</v>
      </c>
    </row>
    <row r="8492">
      <c r="A8492" s="10" t="s">
        <v>2306</v>
      </c>
      <c r="B8492" s="19">
        <v>0.16089120370370372</v>
      </c>
      <c r="C8492" s="10" t="s">
        <v>964</v>
      </c>
      <c r="D8492" s="10" t="s">
        <v>91</v>
      </c>
      <c r="E8492" s="13">
        <v>23.0</v>
      </c>
      <c r="F8492" s="16"/>
      <c r="H8492" s="10" t="s">
        <v>2388</v>
      </c>
      <c r="J8492" s="10" t="s">
        <v>263</v>
      </c>
    </row>
    <row r="8493">
      <c r="A8493" s="10" t="s">
        <v>2306</v>
      </c>
      <c r="B8493" s="19">
        <v>0.1607523148148148</v>
      </c>
      <c r="C8493" s="10" t="s">
        <v>69</v>
      </c>
      <c r="D8493" s="10" t="s">
        <v>89</v>
      </c>
      <c r="E8493" s="13">
        <v>16.0</v>
      </c>
      <c r="F8493" s="13">
        <v>7.0</v>
      </c>
      <c r="J8493" s="10" t="s">
        <v>90</v>
      </c>
    </row>
    <row r="8494">
      <c r="A8494" s="10" t="s">
        <v>2306</v>
      </c>
      <c r="B8494" s="19">
        <v>0.1607523148148148</v>
      </c>
      <c r="C8494" s="10" t="s">
        <v>69</v>
      </c>
      <c r="D8494" s="10" t="s">
        <v>89</v>
      </c>
      <c r="E8494" s="13" t="s">
        <v>75</v>
      </c>
      <c r="F8494" s="13" t="s">
        <v>75</v>
      </c>
      <c r="J8494" s="10" t="s">
        <v>2265</v>
      </c>
    </row>
    <row r="8495">
      <c r="A8495" s="10" t="s">
        <v>2306</v>
      </c>
      <c r="B8495" s="19">
        <v>0.16083333333333333</v>
      </c>
      <c r="C8495" s="10" t="s">
        <v>66</v>
      </c>
      <c r="D8495" s="10" t="s">
        <v>89</v>
      </c>
      <c r="E8495" s="13">
        <v>27.0</v>
      </c>
      <c r="F8495" s="13">
        <v>18.0</v>
      </c>
      <c r="J8495" s="10" t="s">
        <v>171</v>
      </c>
    </row>
    <row r="8496">
      <c r="A8496" s="10" t="s">
        <v>2306</v>
      </c>
      <c r="B8496" s="19">
        <v>0.16100694444444444</v>
      </c>
      <c r="C8496" s="10" t="s">
        <v>66</v>
      </c>
      <c r="D8496" s="10" t="s">
        <v>91</v>
      </c>
      <c r="E8496" s="13">
        <v>14.0</v>
      </c>
      <c r="F8496" s="16"/>
      <c r="H8496" s="10" t="s">
        <v>2389</v>
      </c>
    </row>
    <row r="8497">
      <c r="A8497" s="10" t="s">
        <v>2306</v>
      </c>
      <c r="B8497" s="19">
        <v>0.1610763888888889</v>
      </c>
      <c r="C8497" s="10" t="s">
        <v>82</v>
      </c>
      <c r="D8497" s="10" t="s">
        <v>89</v>
      </c>
      <c r="E8497" s="13">
        <v>22.0</v>
      </c>
      <c r="F8497" s="13">
        <v>13.0</v>
      </c>
      <c r="J8497" s="10" t="s">
        <v>151</v>
      </c>
    </row>
    <row r="8498">
      <c r="A8498" s="10" t="s">
        <v>2306</v>
      </c>
      <c r="B8498" s="19">
        <v>0.1610763888888889</v>
      </c>
      <c r="C8498" s="10" t="s">
        <v>82</v>
      </c>
      <c r="D8498" s="10" t="s">
        <v>91</v>
      </c>
      <c r="E8498" s="13">
        <v>12.0</v>
      </c>
      <c r="F8498" s="16"/>
      <c r="H8498" s="10" t="s">
        <v>2390</v>
      </c>
    </row>
    <row r="8499">
      <c r="A8499" s="10" t="s">
        <v>2306</v>
      </c>
      <c r="B8499" s="19">
        <v>0.16114583333333332</v>
      </c>
      <c r="C8499" s="10" t="s">
        <v>69</v>
      </c>
      <c r="D8499" s="10" t="s">
        <v>91</v>
      </c>
      <c r="E8499" s="13">
        <v>10.0</v>
      </c>
      <c r="F8499" s="16"/>
      <c r="H8499" s="10" t="s">
        <v>2391</v>
      </c>
    </row>
    <row r="8500">
      <c r="A8500" s="10" t="s">
        <v>2306</v>
      </c>
      <c r="B8500" s="19">
        <v>0.16192129629629629</v>
      </c>
      <c r="C8500" s="10" t="s">
        <v>69</v>
      </c>
      <c r="D8500" s="10" t="s">
        <v>91</v>
      </c>
      <c r="E8500" s="13">
        <v>16.0</v>
      </c>
      <c r="F8500" s="16"/>
      <c r="H8500" s="10" t="s">
        <v>2392</v>
      </c>
      <c r="J8500" s="10" t="s">
        <v>239</v>
      </c>
    </row>
    <row r="8501">
      <c r="A8501" s="10" t="s">
        <v>2306</v>
      </c>
      <c r="B8501" s="19">
        <v>0.16238425925925926</v>
      </c>
      <c r="C8501" s="10" t="s">
        <v>66</v>
      </c>
      <c r="D8501" s="10" t="s">
        <v>89</v>
      </c>
      <c r="E8501" s="13">
        <v>16.0</v>
      </c>
      <c r="F8501" s="13">
        <v>7.0</v>
      </c>
      <c r="J8501" s="10" t="s">
        <v>171</v>
      </c>
    </row>
    <row r="8502">
      <c r="A8502" s="10" t="s">
        <v>2306</v>
      </c>
      <c r="B8502" s="19">
        <v>0.16244212962962962</v>
      </c>
      <c r="C8502" s="10" t="s">
        <v>74</v>
      </c>
      <c r="D8502" s="10" t="s">
        <v>93</v>
      </c>
      <c r="E8502" s="13">
        <v>18.0</v>
      </c>
      <c r="F8502" s="13">
        <v>8.0</v>
      </c>
      <c r="J8502" s="10" t="s">
        <v>1010</v>
      </c>
    </row>
    <row r="8503">
      <c r="A8503" s="10" t="s">
        <v>2306</v>
      </c>
      <c r="B8503" s="19">
        <v>0.16244212962962962</v>
      </c>
      <c r="C8503" s="10" t="s">
        <v>74</v>
      </c>
      <c r="D8503" s="10" t="s">
        <v>93</v>
      </c>
      <c r="E8503" s="13" t="s">
        <v>75</v>
      </c>
      <c r="F8503" s="13" t="s">
        <v>75</v>
      </c>
      <c r="J8503" s="10" t="s">
        <v>2265</v>
      </c>
    </row>
    <row r="8504">
      <c r="A8504" s="10" t="s">
        <v>2306</v>
      </c>
      <c r="B8504" s="19">
        <v>0.16253472222222223</v>
      </c>
      <c r="C8504" s="10" t="s">
        <v>70</v>
      </c>
      <c r="D8504" s="10" t="s">
        <v>93</v>
      </c>
      <c r="E8504" s="13">
        <v>12.0</v>
      </c>
      <c r="F8504" s="13">
        <v>2.0</v>
      </c>
      <c r="J8504" s="10" t="s">
        <v>2321</v>
      </c>
    </row>
    <row r="8505">
      <c r="A8505" s="10" t="s">
        <v>2306</v>
      </c>
      <c r="B8505" s="19">
        <v>0.16253472222222223</v>
      </c>
      <c r="C8505" s="10" t="s">
        <v>70</v>
      </c>
      <c r="D8505" s="10" t="s">
        <v>93</v>
      </c>
      <c r="E8505" s="13" t="s">
        <v>75</v>
      </c>
      <c r="F8505" s="13" t="s">
        <v>75</v>
      </c>
      <c r="J8505" s="10" t="s">
        <v>2265</v>
      </c>
    </row>
    <row r="8506">
      <c r="A8506" s="10" t="s">
        <v>2306</v>
      </c>
      <c r="B8506" s="19">
        <v>0.16256944444444443</v>
      </c>
      <c r="C8506" s="10" t="s">
        <v>69</v>
      </c>
      <c r="D8506" s="10" t="s">
        <v>89</v>
      </c>
      <c r="E8506" s="13">
        <v>18.0</v>
      </c>
      <c r="F8506" s="13">
        <v>9.0</v>
      </c>
      <c r="J8506" s="10" t="s">
        <v>90</v>
      </c>
    </row>
    <row r="8507">
      <c r="A8507" s="10" t="s">
        <v>2306</v>
      </c>
      <c r="B8507" s="19">
        <v>0.16256944444444443</v>
      </c>
      <c r="C8507" s="10" t="s">
        <v>69</v>
      </c>
      <c r="D8507" s="10" t="s">
        <v>89</v>
      </c>
      <c r="E8507" s="13" t="s">
        <v>75</v>
      </c>
      <c r="F8507" s="13" t="s">
        <v>75</v>
      </c>
      <c r="J8507" s="10" t="s">
        <v>2265</v>
      </c>
    </row>
    <row r="8508">
      <c r="A8508" s="10" t="s">
        <v>2306</v>
      </c>
      <c r="B8508" s="19">
        <v>0.1625925925925926</v>
      </c>
      <c r="C8508" s="10" t="s">
        <v>82</v>
      </c>
      <c r="D8508" s="10" t="s">
        <v>89</v>
      </c>
      <c r="E8508" s="13">
        <v>13.0</v>
      </c>
      <c r="F8508" s="13">
        <v>4.0</v>
      </c>
      <c r="J8508" s="10" t="s">
        <v>151</v>
      </c>
    </row>
    <row r="8509">
      <c r="A8509" s="10" t="s">
        <v>2306</v>
      </c>
      <c r="B8509" s="19">
        <v>0.1625925925925926</v>
      </c>
      <c r="C8509" s="10" t="s">
        <v>82</v>
      </c>
      <c r="D8509" s="10" t="s">
        <v>89</v>
      </c>
      <c r="E8509" s="13" t="s">
        <v>75</v>
      </c>
      <c r="F8509" s="13" t="s">
        <v>75</v>
      </c>
      <c r="J8509" s="10" t="s">
        <v>2265</v>
      </c>
    </row>
    <row r="8510">
      <c r="A8510" s="10" t="s">
        <v>2306</v>
      </c>
      <c r="B8510" s="19">
        <v>0.16260416666666666</v>
      </c>
      <c r="C8510" s="10" t="s">
        <v>70</v>
      </c>
      <c r="D8510" s="10" t="s">
        <v>93</v>
      </c>
      <c r="E8510" s="13">
        <v>18.0</v>
      </c>
      <c r="F8510" s="13">
        <v>8.0</v>
      </c>
      <c r="J8510" s="10" t="s">
        <v>2321</v>
      </c>
    </row>
    <row r="8511">
      <c r="A8511" s="10" t="s">
        <v>2306</v>
      </c>
      <c r="B8511" s="19">
        <v>0.16260416666666666</v>
      </c>
      <c r="C8511" s="10" t="s">
        <v>70</v>
      </c>
      <c r="D8511" s="10" t="s">
        <v>93</v>
      </c>
      <c r="E8511" s="13" t="s">
        <v>75</v>
      </c>
      <c r="F8511" s="13" t="s">
        <v>75</v>
      </c>
      <c r="J8511" s="10" t="s">
        <v>2265</v>
      </c>
    </row>
    <row r="8512">
      <c r="A8512" s="10" t="s">
        <v>2306</v>
      </c>
      <c r="B8512" s="19">
        <v>0.16265046296296296</v>
      </c>
      <c r="C8512" s="10" t="s">
        <v>74</v>
      </c>
      <c r="D8512" s="10" t="s">
        <v>91</v>
      </c>
      <c r="E8512" s="13">
        <v>10.0</v>
      </c>
      <c r="F8512" s="16"/>
      <c r="H8512" s="10" t="s">
        <v>2393</v>
      </c>
    </row>
    <row r="8513">
      <c r="A8513" s="10" t="s">
        <v>2306</v>
      </c>
      <c r="B8513" s="19">
        <v>0.16267361111111112</v>
      </c>
      <c r="C8513" s="10" t="s">
        <v>69</v>
      </c>
      <c r="D8513" s="10" t="s">
        <v>91</v>
      </c>
      <c r="E8513" s="13">
        <v>21.0</v>
      </c>
      <c r="F8513" s="16"/>
      <c r="H8513" s="10" t="s">
        <v>2394</v>
      </c>
    </row>
    <row r="8514">
      <c r="A8514" s="10" t="s">
        <v>2306</v>
      </c>
      <c r="B8514" s="19">
        <v>0.16270833333333334</v>
      </c>
      <c r="C8514" s="10" t="s">
        <v>69</v>
      </c>
      <c r="D8514" s="10" t="s">
        <v>91</v>
      </c>
      <c r="E8514" s="13">
        <v>24.0</v>
      </c>
      <c r="F8514" s="16"/>
      <c r="H8514" s="10" t="s">
        <v>2395</v>
      </c>
    </row>
    <row r="8515">
      <c r="A8515" s="10" t="s">
        <v>2306</v>
      </c>
      <c r="B8515" s="19">
        <v>0.16274305555555554</v>
      </c>
      <c r="C8515" s="10" t="s">
        <v>70</v>
      </c>
      <c r="D8515" s="10" t="s">
        <v>91</v>
      </c>
      <c r="E8515" s="13">
        <v>12.0</v>
      </c>
      <c r="F8515" s="16"/>
      <c r="H8515" s="10" t="s">
        <v>2396</v>
      </c>
      <c r="I8515" s="10">
        <v>1.0</v>
      </c>
      <c r="J8515" s="10" t="s">
        <v>2397</v>
      </c>
    </row>
    <row r="8516">
      <c r="A8516" s="10" t="s">
        <v>2306</v>
      </c>
      <c r="B8516" s="19">
        <v>0.16483796296296296</v>
      </c>
      <c r="C8516" s="10" t="s">
        <v>964</v>
      </c>
      <c r="D8516" s="10" t="s">
        <v>67</v>
      </c>
      <c r="E8516" s="13">
        <v>20.0</v>
      </c>
      <c r="F8516" s="13">
        <v>11.0</v>
      </c>
    </row>
    <row r="8517">
      <c r="A8517" s="10" t="s">
        <v>2306</v>
      </c>
      <c r="B8517" s="19">
        <v>0.17327546296296295</v>
      </c>
      <c r="C8517" s="10" t="s">
        <v>70</v>
      </c>
      <c r="D8517" s="10" t="s">
        <v>365</v>
      </c>
      <c r="E8517" s="13">
        <v>20.0</v>
      </c>
      <c r="F8517" s="13">
        <v>18.0</v>
      </c>
    </row>
    <row r="8518">
      <c r="A8518" s="10" t="s">
        <v>2398</v>
      </c>
      <c r="B8518" s="19">
        <v>0.017037037037037038</v>
      </c>
      <c r="C8518" s="10" t="s">
        <v>70</v>
      </c>
      <c r="D8518" s="10" t="s">
        <v>365</v>
      </c>
      <c r="E8518" s="13">
        <v>18.0</v>
      </c>
      <c r="F8518" s="13">
        <v>12.0</v>
      </c>
    </row>
    <row r="8519">
      <c r="A8519" s="10" t="s">
        <v>2398</v>
      </c>
      <c r="B8519" s="19">
        <v>0.017037037037037038</v>
      </c>
      <c r="C8519" s="10" t="s">
        <v>66</v>
      </c>
      <c r="D8519" s="10" t="s">
        <v>365</v>
      </c>
      <c r="E8519" s="13" t="s">
        <v>75</v>
      </c>
      <c r="F8519" s="13" t="s">
        <v>75</v>
      </c>
    </row>
    <row r="8520">
      <c r="A8520" s="10" t="s">
        <v>2398</v>
      </c>
      <c r="B8520" s="19">
        <v>0.01707175925925926</v>
      </c>
      <c r="C8520" s="10" t="s">
        <v>82</v>
      </c>
      <c r="D8520" s="10" t="s">
        <v>365</v>
      </c>
      <c r="E8520" s="13">
        <v>16.0</v>
      </c>
      <c r="F8520" s="13">
        <v>6.0</v>
      </c>
    </row>
    <row r="8521">
      <c r="A8521" s="10" t="s">
        <v>2398</v>
      </c>
      <c r="B8521" s="19">
        <v>0.022615740740740742</v>
      </c>
      <c r="C8521" s="10" t="s">
        <v>70</v>
      </c>
      <c r="D8521" s="10" t="s">
        <v>67</v>
      </c>
      <c r="E8521" s="13">
        <v>16.0</v>
      </c>
      <c r="F8521" s="13">
        <v>13.0</v>
      </c>
    </row>
    <row r="8522">
      <c r="A8522" s="10" t="s">
        <v>2398</v>
      </c>
      <c r="B8522" s="19">
        <v>0.0234375</v>
      </c>
      <c r="C8522" s="10" t="s">
        <v>66</v>
      </c>
      <c r="D8522" s="10" t="s">
        <v>67</v>
      </c>
      <c r="E8522" s="13">
        <v>4.0</v>
      </c>
      <c r="F8522" s="13">
        <v>2.0</v>
      </c>
    </row>
    <row r="8523">
      <c r="A8523" s="10" t="s">
        <v>2398</v>
      </c>
      <c r="B8523" s="19">
        <v>0.036550925925925924</v>
      </c>
      <c r="C8523" s="10" t="s">
        <v>84</v>
      </c>
      <c r="D8523" s="10" t="s">
        <v>166</v>
      </c>
      <c r="E8523" s="13" t="s">
        <v>75</v>
      </c>
      <c r="F8523" s="13" t="s">
        <v>75</v>
      </c>
      <c r="J8523" s="10" t="s">
        <v>2399</v>
      </c>
    </row>
    <row r="8524">
      <c r="A8524" s="10" t="s">
        <v>2398</v>
      </c>
      <c r="B8524" s="19">
        <v>0.05002314814814815</v>
      </c>
      <c r="C8524" s="10" t="s">
        <v>964</v>
      </c>
      <c r="D8524" s="10" t="s">
        <v>132</v>
      </c>
      <c r="E8524" s="13">
        <v>10.0</v>
      </c>
      <c r="F8524" s="13">
        <v>7.0</v>
      </c>
    </row>
    <row r="8525">
      <c r="A8525" s="10" t="s">
        <v>2398</v>
      </c>
      <c r="B8525" s="19">
        <v>0.050034722222222223</v>
      </c>
      <c r="C8525" s="10" t="s">
        <v>69</v>
      </c>
      <c r="D8525" s="10" t="s">
        <v>132</v>
      </c>
      <c r="E8525" s="13" t="s">
        <v>88</v>
      </c>
      <c r="F8525" s="13">
        <v>1.0</v>
      </c>
    </row>
    <row r="8526">
      <c r="A8526" s="10" t="s">
        <v>2398</v>
      </c>
      <c r="B8526" s="19">
        <v>0.050034722222222223</v>
      </c>
      <c r="C8526" s="10" t="s">
        <v>82</v>
      </c>
      <c r="D8526" s="10" t="s">
        <v>361</v>
      </c>
      <c r="E8526" s="13">
        <v>25.0</v>
      </c>
      <c r="F8526" s="13">
        <v>15.0</v>
      </c>
    </row>
    <row r="8527">
      <c r="A8527" s="10" t="s">
        <v>2398</v>
      </c>
      <c r="B8527" s="19">
        <v>0.05005787037037037</v>
      </c>
      <c r="C8527" s="10" t="s">
        <v>66</v>
      </c>
      <c r="D8527" s="10" t="s">
        <v>361</v>
      </c>
      <c r="E8527" s="13">
        <v>15.0</v>
      </c>
      <c r="F8527" s="13">
        <v>13.0</v>
      </c>
    </row>
    <row r="8528">
      <c r="A8528" s="10" t="s">
        <v>2398</v>
      </c>
      <c r="B8528" s="19">
        <v>0.05445601851851852</v>
      </c>
      <c r="C8528" s="10" t="s">
        <v>70</v>
      </c>
      <c r="D8528" s="10" t="s">
        <v>67</v>
      </c>
      <c r="E8528" s="13">
        <v>11.0</v>
      </c>
      <c r="F8528" s="13">
        <v>8.0</v>
      </c>
    </row>
    <row r="8529">
      <c r="A8529" s="10" t="s">
        <v>2398</v>
      </c>
      <c r="B8529" s="19">
        <v>0.056261574074074075</v>
      </c>
      <c r="C8529" s="10" t="s">
        <v>69</v>
      </c>
      <c r="D8529" s="10" t="s">
        <v>80</v>
      </c>
      <c r="E8529" s="13">
        <v>21.0</v>
      </c>
      <c r="F8529" s="13">
        <v>16.0</v>
      </c>
    </row>
    <row r="8530">
      <c r="A8530" s="10" t="s">
        <v>2398</v>
      </c>
      <c r="B8530" s="19">
        <v>0.057430555555555554</v>
      </c>
      <c r="C8530" s="10" t="s">
        <v>69</v>
      </c>
      <c r="D8530" s="10" t="s">
        <v>80</v>
      </c>
      <c r="E8530" s="13">
        <v>8.0</v>
      </c>
      <c r="F8530" s="13">
        <v>3.0</v>
      </c>
    </row>
    <row r="8531">
      <c r="A8531" s="10" t="s">
        <v>2398</v>
      </c>
      <c r="B8531" s="19">
        <v>0.06998842592592593</v>
      </c>
      <c r="C8531" s="10" t="s">
        <v>66</v>
      </c>
      <c r="D8531" s="10" t="s">
        <v>67</v>
      </c>
      <c r="E8531" s="13">
        <v>16.0</v>
      </c>
      <c r="F8531" s="13">
        <v>14.0</v>
      </c>
    </row>
    <row r="8532">
      <c r="A8532" s="10" t="s">
        <v>2398</v>
      </c>
      <c r="B8532" s="19">
        <v>0.08120370370370371</v>
      </c>
      <c r="C8532" s="10" t="s">
        <v>69</v>
      </c>
      <c r="D8532" s="10" t="s">
        <v>127</v>
      </c>
      <c r="E8532" s="13" t="s">
        <v>68</v>
      </c>
      <c r="F8532" s="13">
        <v>20.0</v>
      </c>
    </row>
    <row r="8533">
      <c r="A8533" s="10" t="s">
        <v>2398</v>
      </c>
      <c r="B8533" s="19">
        <v>0.08511574074074074</v>
      </c>
      <c r="C8533" s="10" t="s">
        <v>70</v>
      </c>
      <c r="D8533" s="10" t="s">
        <v>67</v>
      </c>
      <c r="E8533" s="13">
        <v>11.0</v>
      </c>
      <c r="F8533" s="13">
        <v>8.0</v>
      </c>
    </row>
    <row r="8534">
      <c r="A8534" s="10" t="s">
        <v>2398</v>
      </c>
      <c r="B8534" s="19">
        <v>0.10707175925925926</v>
      </c>
      <c r="C8534" s="10" t="s">
        <v>70</v>
      </c>
      <c r="D8534" s="10" t="s">
        <v>67</v>
      </c>
      <c r="E8534" s="13">
        <v>19.0</v>
      </c>
      <c r="F8534" s="13">
        <v>16.0</v>
      </c>
    </row>
    <row r="8535">
      <c r="A8535" s="10" t="s">
        <v>2398</v>
      </c>
      <c r="B8535" s="19">
        <v>0.10707175925925926</v>
      </c>
      <c r="C8535" s="10" t="s">
        <v>66</v>
      </c>
      <c r="D8535" s="10" t="s">
        <v>67</v>
      </c>
      <c r="E8535" s="13">
        <v>18.0</v>
      </c>
      <c r="F8535" s="13">
        <v>16.0</v>
      </c>
    </row>
    <row r="8536">
      <c r="A8536" s="10" t="s">
        <v>2398</v>
      </c>
      <c r="B8536" s="19">
        <v>0.1070949074074074</v>
      </c>
      <c r="C8536" s="10" t="s">
        <v>964</v>
      </c>
      <c r="D8536" s="10" t="s">
        <v>67</v>
      </c>
      <c r="E8536" s="13" t="s">
        <v>75</v>
      </c>
      <c r="F8536" s="13" t="s">
        <v>75</v>
      </c>
    </row>
    <row r="8537">
      <c r="A8537" s="10" t="s">
        <v>2398</v>
      </c>
      <c r="B8537" s="19">
        <v>0.11157407407407408</v>
      </c>
      <c r="C8537" s="10" t="s">
        <v>964</v>
      </c>
      <c r="D8537" s="10" t="s">
        <v>127</v>
      </c>
      <c r="E8537" s="13">
        <v>20.0</v>
      </c>
      <c r="F8537" s="13">
        <v>17.0</v>
      </c>
    </row>
    <row r="8538">
      <c r="A8538" s="10" t="s">
        <v>2398</v>
      </c>
      <c r="B8538" s="19">
        <v>0.11627314814814815</v>
      </c>
      <c r="C8538" s="10" t="s">
        <v>82</v>
      </c>
      <c r="D8538" s="10" t="s">
        <v>127</v>
      </c>
      <c r="E8538" s="13">
        <v>16.0</v>
      </c>
      <c r="F8538" s="13">
        <v>12.0</v>
      </c>
    </row>
    <row r="8539">
      <c r="A8539" s="10" t="s">
        <v>2398</v>
      </c>
      <c r="B8539" s="19">
        <v>0.12086805555555556</v>
      </c>
      <c r="C8539" s="10" t="s">
        <v>70</v>
      </c>
      <c r="D8539" s="10" t="s">
        <v>67</v>
      </c>
      <c r="E8539" s="13">
        <v>16.0</v>
      </c>
      <c r="F8539" s="13">
        <v>13.0</v>
      </c>
    </row>
    <row r="8540">
      <c r="A8540" s="10" t="s">
        <v>2398</v>
      </c>
      <c r="B8540" s="19">
        <v>0.12113425925925926</v>
      </c>
      <c r="C8540" s="10" t="s">
        <v>69</v>
      </c>
      <c r="D8540" s="10" t="s">
        <v>71</v>
      </c>
      <c r="E8540" s="13">
        <v>7.0</v>
      </c>
      <c r="F8540" s="13">
        <v>2.0</v>
      </c>
    </row>
    <row r="8541">
      <c r="A8541" s="10" t="s">
        <v>2398</v>
      </c>
      <c r="B8541" s="19">
        <v>0.1283564814814815</v>
      </c>
      <c r="C8541" s="10" t="s">
        <v>82</v>
      </c>
      <c r="D8541" s="10" t="s">
        <v>67</v>
      </c>
      <c r="E8541" s="13" t="s">
        <v>88</v>
      </c>
      <c r="F8541" s="13">
        <v>1.0</v>
      </c>
    </row>
    <row r="8542">
      <c r="A8542" s="10" t="s">
        <v>2398</v>
      </c>
      <c r="B8542" s="19">
        <v>0.13037037037037036</v>
      </c>
      <c r="C8542" s="10" t="s">
        <v>157</v>
      </c>
      <c r="D8542" s="10" t="s">
        <v>67</v>
      </c>
      <c r="E8542" s="13">
        <v>10.0</v>
      </c>
      <c r="F8542" s="13">
        <v>7.0</v>
      </c>
    </row>
    <row r="8543">
      <c r="A8543" s="10" t="s">
        <v>2398</v>
      </c>
      <c r="B8543" s="19">
        <v>0.14092592592592593</v>
      </c>
      <c r="C8543" s="10" t="s">
        <v>74</v>
      </c>
      <c r="D8543" s="10" t="s">
        <v>127</v>
      </c>
      <c r="E8543" s="13">
        <v>16.0</v>
      </c>
      <c r="F8543" s="13">
        <v>15.0</v>
      </c>
    </row>
    <row r="8544">
      <c r="A8544" s="10" t="s">
        <v>2398</v>
      </c>
      <c r="B8544" s="19">
        <v>0.14100694444444445</v>
      </c>
      <c r="C8544" s="10" t="s">
        <v>70</v>
      </c>
      <c r="D8544" s="10" t="s">
        <v>127</v>
      </c>
      <c r="E8544" s="13" t="s">
        <v>75</v>
      </c>
      <c r="F8544" s="13" t="s">
        <v>75</v>
      </c>
      <c r="J8544" s="10" t="s">
        <v>2265</v>
      </c>
    </row>
    <row r="8545">
      <c r="A8545" s="10" t="s">
        <v>2398</v>
      </c>
      <c r="B8545" s="19">
        <v>0.14100694444444445</v>
      </c>
      <c r="C8545" s="10" t="s">
        <v>70</v>
      </c>
      <c r="D8545" s="10" t="s">
        <v>127</v>
      </c>
      <c r="E8545" s="13">
        <v>7.0</v>
      </c>
      <c r="F8545" s="13">
        <v>6.0</v>
      </c>
    </row>
    <row r="8546">
      <c r="A8546" s="10" t="s">
        <v>2398</v>
      </c>
      <c r="B8546" s="19">
        <v>0.15971064814814814</v>
      </c>
      <c r="C8546" s="10" t="s">
        <v>69</v>
      </c>
      <c r="D8546" s="10" t="s">
        <v>67</v>
      </c>
      <c r="E8546" s="13">
        <v>24.0</v>
      </c>
      <c r="F8546" s="13">
        <v>19.0</v>
      </c>
    </row>
    <row r="8547">
      <c r="A8547" s="10" t="s">
        <v>2398</v>
      </c>
      <c r="B8547" s="19">
        <v>0.1597222222222222</v>
      </c>
      <c r="C8547" s="10" t="s">
        <v>70</v>
      </c>
      <c r="D8547" s="10" t="s">
        <v>67</v>
      </c>
      <c r="E8547" s="13">
        <v>19.0</v>
      </c>
      <c r="F8547" s="13">
        <v>16.0</v>
      </c>
    </row>
    <row r="8548">
      <c r="A8548" s="10" t="s">
        <v>2400</v>
      </c>
      <c r="B8548" s="19">
        <v>0.010902777777777779</v>
      </c>
      <c r="C8548" s="10" t="s">
        <v>69</v>
      </c>
      <c r="D8548" s="10" t="s">
        <v>120</v>
      </c>
      <c r="E8548" s="13">
        <v>11.0</v>
      </c>
      <c r="F8548" s="16"/>
      <c r="J8548" s="10" t="s">
        <v>2401</v>
      </c>
    </row>
    <row r="8549">
      <c r="A8549" s="10" t="s">
        <v>2400</v>
      </c>
      <c r="B8549" s="19">
        <v>0.019189814814814816</v>
      </c>
      <c r="C8549" s="10" t="s">
        <v>70</v>
      </c>
      <c r="D8549" s="10" t="s">
        <v>127</v>
      </c>
      <c r="E8549" s="13">
        <v>8.0</v>
      </c>
      <c r="F8549" s="13">
        <v>7.0</v>
      </c>
    </row>
    <row r="8550">
      <c r="A8550" s="10" t="s">
        <v>2400</v>
      </c>
      <c r="B8550" s="19">
        <v>0.034722222222222224</v>
      </c>
      <c r="C8550" s="10" t="s">
        <v>964</v>
      </c>
      <c r="D8550" s="10" t="s">
        <v>67</v>
      </c>
      <c r="E8550" s="13">
        <v>20.0</v>
      </c>
      <c r="F8550" s="13">
        <v>11.0</v>
      </c>
    </row>
    <row r="8551">
      <c r="A8551" s="10" t="s">
        <v>2400</v>
      </c>
      <c r="B8551" s="19">
        <v>0.037175925925925925</v>
      </c>
      <c r="C8551" s="10" t="s">
        <v>964</v>
      </c>
      <c r="D8551" s="10" t="s">
        <v>67</v>
      </c>
      <c r="E8551" s="13">
        <v>16.0</v>
      </c>
      <c r="F8551" s="13">
        <v>7.0</v>
      </c>
    </row>
    <row r="8552">
      <c r="A8552" s="10" t="s">
        <v>2400</v>
      </c>
      <c r="B8552" s="19">
        <v>0.037280092592592594</v>
      </c>
      <c r="C8552" s="10" t="s">
        <v>69</v>
      </c>
      <c r="D8552" s="10" t="s">
        <v>67</v>
      </c>
      <c r="E8552" s="13" t="s">
        <v>68</v>
      </c>
      <c r="F8552" s="13">
        <v>20.0</v>
      </c>
    </row>
    <row r="8553">
      <c r="A8553" s="10" t="s">
        <v>2400</v>
      </c>
      <c r="B8553" s="19">
        <v>0.046747685185185184</v>
      </c>
      <c r="C8553" s="10" t="s">
        <v>70</v>
      </c>
      <c r="D8553" s="10" t="s">
        <v>71</v>
      </c>
      <c r="E8553" s="13" t="s">
        <v>75</v>
      </c>
      <c r="F8553" s="13" t="s">
        <v>75</v>
      </c>
    </row>
    <row r="8554">
      <c r="A8554" s="10" t="s">
        <v>2400</v>
      </c>
      <c r="B8554" s="19">
        <v>0.061030092592592594</v>
      </c>
      <c r="C8554" s="10" t="s">
        <v>74</v>
      </c>
      <c r="D8554" s="10" t="s">
        <v>361</v>
      </c>
      <c r="E8554" s="13">
        <v>13.0</v>
      </c>
      <c r="F8554" s="13">
        <v>10.0</v>
      </c>
    </row>
    <row r="8555">
      <c r="A8555" s="10" t="s">
        <v>2400</v>
      </c>
      <c r="B8555" s="19">
        <v>0.06188657407407407</v>
      </c>
      <c r="C8555" s="10" t="s">
        <v>69</v>
      </c>
      <c r="D8555" s="10" t="s">
        <v>80</v>
      </c>
      <c r="E8555" s="13">
        <v>7.0</v>
      </c>
      <c r="F8555" s="13">
        <v>2.0</v>
      </c>
    </row>
    <row r="8556">
      <c r="A8556" s="10" t="s">
        <v>2400</v>
      </c>
      <c r="B8556" s="19">
        <v>0.06193287037037037</v>
      </c>
      <c r="C8556" s="10" t="s">
        <v>70</v>
      </c>
      <c r="D8556" s="10" t="s">
        <v>80</v>
      </c>
      <c r="E8556" s="13">
        <v>20.0</v>
      </c>
      <c r="F8556" s="13">
        <v>15.0</v>
      </c>
    </row>
    <row r="8557">
      <c r="A8557" s="10" t="s">
        <v>2400</v>
      </c>
      <c r="B8557" s="19">
        <v>0.06894675925925926</v>
      </c>
      <c r="C8557" s="10" t="s">
        <v>82</v>
      </c>
      <c r="D8557" s="10" t="s">
        <v>67</v>
      </c>
      <c r="E8557" s="13">
        <v>20.0</v>
      </c>
      <c r="F8557" s="13">
        <v>16.0</v>
      </c>
    </row>
    <row r="8558">
      <c r="A8558" s="10" t="s">
        <v>2400</v>
      </c>
      <c r="B8558" s="19">
        <v>0.0722337962962963</v>
      </c>
      <c r="C8558" s="10" t="s">
        <v>74</v>
      </c>
      <c r="D8558" s="10" t="s">
        <v>93</v>
      </c>
      <c r="E8558" s="13">
        <v>28.0</v>
      </c>
      <c r="F8558" s="13">
        <v>18.0</v>
      </c>
      <c r="J8558" s="10" t="s">
        <v>1010</v>
      </c>
    </row>
    <row r="8559">
      <c r="A8559" s="10" t="s">
        <v>2400</v>
      </c>
      <c r="B8559" s="19">
        <v>0.07722222222222222</v>
      </c>
      <c r="C8559" s="10" t="s">
        <v>70</v>
      </c>
      <c r="D8559" s="10" t="s">
        <v>67</v>
      </c>
      <c r="E8559" s="13">
        <v>17.0</v>
      </c>
      <c r="F8559" s="13">
        <v>14.0</v>
      </c>
    </row>
    <row r="8560">
      <c r="A8560" s="10" t="s">
        <v>2400</v>
      </c>
      <c r="B8560" s="19">
        <v>0.10342592592592592</v>
      </c>
      <c r="C8560" s="10" t="s">
        <v>82</v>
      </c>
      <c r="D8560" s="10" t="s">
        <v>361</v>
      </c>
      <c r="E8560" s="13">
        <v>13.0</v>
      </c>
      <c r="F8560" s="13">
        <v>3.0</v>
      </c>
    </row>
    <row r="8561">
      <c r="A8561" s="10" t="s">
        <v>2400</v>
      </c>
      <c r="B8561" s="19">
        <v>0.11959490740740741</v>
      </c>
      <c r="C8561" s="10" t="s">
        <v>157</v>
      </c>
      <c r="D8561" s="10" t="s">
        <v>67</v>
      </c>
      <c r="E8561" s="13" t="s">
        <v>75</v>
      </c>
      <c r="F8561" s="13" t="s">
        <v>75</v>
      </c>
      <c r="J8561" s="10" t="s">
        <v>2070</v>
      </c>
    </row>
    <row r="8562">
      <c r="A8562" s="10" t="s">
        <v>2400</v>
      </c>
      <c r="B8562" s="19">
        <v>0.11959490740740741</v>
      </c>
      <c r="C8562" s="10" t="s">
        <v>157</v>
      </c>
      <c r="D8562" s="10" t="s">
        <v>67</v>
      </c>
      <c r="E8562" s="13">
        <v>14.0</v>
      </c>
      <c r="F8562" s="13">
        <v>11.0</v>
      </c>
      <c r="J8562" s="10" t="s">
        <v>2071</v>
      </c>
    </row>
    <row r="8563">
      <c r="A8563" s="10" t="s">
        <v>2400</v>
      </c>
      <c r="B8563" s="19">
        <v>0.12105324074074074</v>
      </c>
      <c r="C8563" s="10" t="s">
        <v>74</v>
      </c>
      <c r="D8563" s="10" t="s">
        <v>127</v>
      </c>
      <c r="E8563" s="13" t="s">
        <v>75</v>
      </c>
      <c r="F8563" s="13" t="s">
        <v>75</v>
      </c>
      <c r="J8563" s="10" t="s">
        <v>85</v>
      </c>
    </row>
    <row r="8564">
      <c r="A8564" s="10" t="s">
        <v>2400</v>
      </c>
      <c r="B8564" s="19">
        <v>0.12105324074074074</v>
      </c>
      <c r="C8564" s="10" t="s">
        <v>74</v>
      </c>
      <c r="D8564" s="10" t="s">
        <v>127</v>
      </c>
      <c r="E8564" s="13">
        <v>12.0</v>
      </c>
      <c r="F8564" s="13">
        <v>11.0</v>
      </c>
      <c r="J8564" s="10" t="s">
        <v>86</v>
      </c>
    </row>
    <row r="8565">
      <c r="A8565" s="10" t="s">
        <v>2400</v>
      </c>
      <c r="B8565" s="19">
        <v>0.12864583333333332</v>
      </c>
      <c r="C8565" s="10" t="s">
        <v>74</v>
      </c>
      <c r="D8565" s="10" t="s">
        <v>73</v>
      </c>
      <c r="E8565" s="13">
        <v>29.0</v>
      </c>
      <c r="F8565" s="13">
        <v>16.0</v>
      </c>
    </row>
    <row r="8566">
      <c r="A8566" s="10" t="s">
        <v>2400</v>
      </c>
      <c r="B8566" s="19">
        <v>0.1303587962962963</v>
      </c>
      <c r="C8566" s="10" t="s">
        <v>70</v>
      </c>
      <c r="D8566" s="10" t="s">
        <v>67</v>
      </c>
      <c r="E8566" s="13">
        <v>19.0</v>
      </c>
      <c r="F8566" s="13">
        <v>16.0</v>
      </c>
    </row>
    <row r="8567">
      <c r="A8567" s="10" t="s">
        <v>2400</v>
      </c>
      <c r="B8567" s="19">
        <v>0.13719907407407408</v>
      </c>
      <c r="C8567" s="10" t="s">
        <v>82</v>
      </c>
      <c r="D8567" s="10" t="s">
        <v>76</v>
      </c>
      <c r="E8567" s="13">
        <v>32.0</v>
      </c>
      <c r="F8567" s="16"/>
      <c r="J8567" s="10" t="s">
        <v>2402</v>
      </c>
    </row>
    <row r="8568">
      <c r="A8568" s="10" t="s">
        <v>2400</v>
      </c>
      <c r="B8568" s="19">
        <v>0.13819444444444445</v>
      </c>
      <c r="C8568" s="10" t="s">
        <v>82</v>
      </c>
      <c r="D8568" s="10" t="s">
        <v>76</v>
      </c>
      <c r="E8568" s="13">
        <v>92.0</v>
      </c>
      <c r="F8568" s="16"/>
      <c r="J8568" s="10" t="s">
        <v>2402</v>
      </c>
    </row>
    <row r="8569">
      <c r="A8569" s="10" t="s">
        <v>2403</v>
      </c>
      <c r="B8569" s="19">
        <v>0.01457175925925926</v>
      </c>
      <c r="C8569" s="10" t="s">
        <v>964</v>
      </c>
      <c r="D8569" s="10" t="s">
        <v>67</v>
      </c>
      <c r="E8569" s="13">
        <v>14.0</v>
      </c>
      <c r="F8569" s="13">
        <v>5.0</v>
      </c>
    </row>
    <row r="8570">
      <c r="A8570" s="10" t="s">
        <v>2403</v>
      </c>
      <c r="B8570" s="19">
        <v>0.01912037037037037</v>
      </c>
      <c r="C8570" s="10" t="s">
        <v>964</v>
      </c>
      <c r="D8570" s="10" t="s">
        <v>67</v>
      </c>
      <c r="E8570" s="13" t="s">
        <v>75</v>
      </c>
      <c r="F8570" s="13" t="s">
        <v>75</v>
      </c>
    </row>
    <row r="8571">
      <c r="A8571" s="10" t="s">
        <v>2403</v>
      </c>
      <c r="B8571" s="19">
        <v>0.019282407407407408</v>
      </c>
      <c r="C8571" s="10" t="s">
        <v>69</v>
      </c>
      <c r="D8571" s="10" t="s">
        <v>67</v>
      </c>
      <c r="E8571" s="13">
        <v>23.0</v>
      </c>
      <c r="F8571" s="13">
        <v>18.0</v>
      </c>
    </row>
    <row r="8572">
      <c r="A8572" s="10" t="s">
        <v>2403</v>
      </c>
      <c r="B8572" s="19">
        <v>0.02228009259259259</v>
      </c>
      <c r="C8572" s="10" t="s">
        <v>964</v>
      </c>
      <c r="D8572" s="10" t="s">
        <v>81</v>
      </c>
      <c r="E8572" s="13">
        <v>6.0</v>
      </c>
      <c r="F8572" s="13">
        <v>4.0</v>
      </c>
    </row>
    <row r="8573">
      <c r="A8573" s="10" t="s">
        <v>2403</v>
      </c>
      <c r="B8573" s="19">
        <v>0.024791666666666667</v>
      </c>
      <c r="C8573" s="10" t="s">
        <v>74</v>
      </c>
      <c r="D8573" s="10" t="s">
        <v>125</v>
      </c>
      <c r="E8573" s="13" t="s">
        <v>75</v>
      </c>
      <c r="F8573" s="13" t="s">
        <v>75</v>
      </c>
      <c r="J8573" s="10" t="s">
        <v>85</v>
      </c>
    </row>
    <row r="8574">
      <c r="A8574" s="10" t="s">
        <v>2403</v>
      </c>
      <c r="B8574" s="19">
        <v>0.024791666666666667</v>
      </c>
      <c r="C8574" s="10" t="s">
        <v>74</v>
      </c>
      <c r="D8574" s="10" t="s">
        <v>125</v>
      </c>
      <c r="E8574" s="13">
        <v>21.0</v>
      </c>
      <c r="F8574" s="13">
        <v>8.0</v>
      </c>
      <c r="J8574" s="10" t="s">
        <v>86</v>
      </c>
    </row>
    <row r="8575">
      <c r="A8575" s="10" t="s">
        <v>2403</v>
      </c>
      <c r="B8575" s="19">
        <v>0.02537037037037037</v>
      </c>
      <c r="C8575" s="10" t="s">
        <v>70</v>
      </c>
      <c r="D8575" s="10" t="s">
        <v>125</v>
      </c>
      <c r="E8575" s="13">
        <v>25.0</v>
      </c>
      <c r="F8575" s="13">
        <v>16.0</v>
      </c>
    </row>
    <row r="8576">
      <c r="A8576" s="10" t="s">
        <v>2403</v>
      </c>
      <c r="B8576" s="19">
        <v>0.027141203703703702</v>
      </c>
      <c r="C8576" s="10" t="s">
        <v>964</v>
      </c>
      <c r="D8576" s="10" t="s">
        <v>67</v>
      </c>
      <c r="E8576" s="13">
        <v>28.0</v>
      </c>
      <c r="F8576" s="13">
        <v>19.0</v>
      </c>
    </row>
    <row r="8577">
      <c r="A8577" s="10" t="s">
        <v>2403</v>
      </c>
      <c r="B8577" s="19">
        <v>0.02903935185185185</v>
      </c>
      <c r="C8577" s="10" t="s">
        <v>66</v>
      </c>
      <c r="D8577" s="10" t="s">
        <v>216</v>
      </c>
      <c r="E8577" s="13">
        <v>8.0</v>
      </c>
      <c r="F8577" s="13">
        <v>3.0</v>
      </c>
    </row>
    <row r="8578">
      <c r="A8578" s="10" t="s">
        <v>2403</v>
      </c>
      <c r="B8578" s="19">
        <v>0.02939814814814815</v>
      </c>
      <c r="C8578" s="10" t="s">
        <v>69</v>
      </c>
      <c r="D8578" s="10" t="s">
        <v>209</v>
      </c>
      <c r="E8578" s="13">
        <v>6.0</v>
      </c>
      <c r="F8578" s="13">
        <v>3.0</v>
      </c>
    </row>
    <row r="8579">
      <c r="A8579" s="10" t="s">
        <v>2403</v>
      </c>
      <c r="B8579" s="19">
        <v>0.031041666666666665</v>
      </c>
      <c r="C8579" s="10" t="s">
        <v>66</v>
      </c>
      <c r="D8579" s="10" t="s">
        <v>67</v>
      </c>
      <c r="E8579" s="13">
        <v>17.0</v>
      </c>
      <c r="F8579" s="13">
        <v>15.0</v>
      </c>
    </row>
    <row r="8580">
      <c r="A8580" s="10" t="s">
        <v>2403</v>
      </c>
      <c r="B8580" s="19">
        <v>0.039247685185185184</v>
      </c>
      <c r="C8580" s="10" t="s">
        <v>69</v>
      </c>
      <c r="D8580" s="10" t="s">
        <v>67</v>
      </c>
      <c r="E8580" s="13">
        <v>11.0</v>
      </c>
      <c r="F8580" s="13">
        <v>6.0</v>
      </c>
    </row>
    <row r="8581">
      <c r="A8581" s="10" t="s">
        <v>2403</v>
      </c>
      <c r="B8581" s="19">
        <v>0.042326388888888886</v>
      </c>
      <c r="C8581" s="10" t="s">
        <v>74</v>
      </c>
      <c r="D8581" s="10" t="s">
        <v>67</v>
      </c>
      <c r="E8581" s="13">
        <v>10.0</v>
      </c>
      <c r="F8581" s="13">
        <v>10.0</v>
      </c>
    </row>
    <row r="8582">
      <c r="A8582" s="10" t="s">
        <v>2403</v>
      </c>
      <c r="B8582" s="19">
        <v>0.044409722222222225</v>
      </c>
      <c r="C8582" s="10" t="s">
        <v>964</v>
      </c>
      <c r="D8582" s="10" t="s">
        <v>67</v>
      </c>
      <c r="E8582" s="13">
        <v>22.0</v>
      </c>
      <c r="F8582" s="13">
        <v>13.0</v>
      </c>
    </row>
    <row r="8583">
      <c r="A8583" s="10" t="s">
        <v>2403</v>
      </c>
      <c r="B8583" s="19">
        <v>0.04685185185185185</v>
      </c>
      <c r="C8583" s="10" t="s">
        <v>74</v>
      </c>
      <c r="D8583" s="10" t="s">
        <v>67</v>
      </c>
      <c r="E8583" s="13">
        <v>14.0</v>
      </c>
      <c r="F8583" s="13">
        <v>14.0</v>
      </c>
    </row>
    <row r="8584">
      <c r="A8584" s="10" t="s">
        <v>2403</v>
      </c>
      <c r="B8584" s="19">
        <v>0.04685185185185185</v>
      </c>
      <c r="C8584" s="10" t="s">
        <v>82</v>
      </c>
      <c r="D8584" s="10" t="s">
        <v>67</v>
      </c>
      <c r="E8584" s="13" t="s">
        <v>75</v>
      </c>
      <c r="F8584" s="13" t="s">
        <v>75</v>
      </c>
      <c r="J8584" s="10" t="s">
        <v>85</v>
      </c>
    </row>
    <row r="8585">
      <c r="A8585" s="10" t="s">
        <v>2403</v>
      </c>
      <c r="B8585" s="19">
        <v>0.04685185185185185</v>
      </c>
      <c r="C8585" s="10" t="s">
        <v>82</v>
      </c>
      <c r="D8585" s="10" t="s">
        <v>67</v>
      </c>
      <c r="E8585" s="13" t="s">
        <v>68</v>
      </c>
      <c r="F8585" s="13">
        <v>20.0</v>
      </c>
      <c r="J8585" s="10" t="s">
        <v>86</v>
      </c>
    </row>
    <row r="8586">
      <c r="A8586" s="10" t="s">
        <v>2403</v>
      </c>
      <c r="B8586" s="19">
        <v>0.04685185185185185</v>
      </c>
      <c r="C8586" s="10" t="s">
        <v>69</v>
      </c>
      <c r="D8586" s="10" t="s">
        <v>67</v>
      </c>
      <c r="E8586" s="13" t="s">
        <v>75</v>
      </c>
      <c r="F8586" s="13" t="s">
        <v>75</v>
      </c>
      <c r="J8586" s="10" t="s">
        <v>85</v>
      </c>
    </row>
    <row r="8587">
      <c r="A8587" s="10" t="s">
        <v>2403</v>
      </c>
      <c r="B8587" s="19">
        <v>0.04685185185185185</v>
      </c>
      <c r="C8587" s="10" t="s">
        <v>69</v>
      </c>
      <c r="D8587" s="10" t="s">
        <v>67</v>
      </c>
      <c r="E8587" s="13">
        <v>11.0</v>
      </c>
      <c r="F8587" s="13">
        <v>7.0</v>
      </c>
      <c r="J8587" s="10" t="s">
        <v>2404</v>
      </c>
    </row>
    <row r="8588">
      <c r="A8588" s="10" t="s">
        <v>2403</v>
      </c>
      <c r="B8588" s="19">
        <v>0.050347222222222224</v>
      </c>
      <c r="C8588" s="10" t="s">
        <v>82</v>
      </c>
      <c r="D8588" s="10" t="s">
        <v>209</v>
      </c>
      <c r="E8588" s="13">
        <v>20.0</v>
      </c>
      <c r="F8588" s="13">
        <v>17.0</v>
      </c>
      <c r="J8588" s="10" t="s">
        <v>2405</v>
      </c>
    </row>
    <row r="8589">
      <c r="A8589" s="10" t="s">
        <v>2403</v>
      </c>
      <c r="B8589" s="19">
        <v>0.050347222222222224</v>
      </c>
      <c r="C8589" s="10" t="s">
        <v>69</v>
      </c>
      <c r="D8589" s="10" t="s">
        <v>209</v>
      </c>
      <c r="E8589" s="13">
        <v>6.0</v>
      </c>
      <c r="F8589" s="13">
        <v>3.0</v>
      </c>
      <c r="J8589" s="10" t="s">
        <v>2405</v>
      </c>
    </row>
    <row r="8590">
      <c r="A8590" s="10" t="s">
        <v>2403</v>
      </c>
      <c r="B8590" s="19">
        <v>0.051354166666666666</v>
      </c>
      <c r="C8590" s="10" t="s">
        <v>69</v>
      </c>
      <c r="D8590" s="10" t="s">
        <v>2406</v>
      </c>
      <c r="E8590" s="13">
        <v>18.0</v>
      </c>
      <c r="F8590" s="13">
        <v>18.0</v>
      </c>
      <c r="J8590" s="10" t="s">
        <v>2407</v>
      </c>
    </row>
    <row r="8591">
      <c r="A8591" s="10" t="s">
        <v>2403</v>
      </c>
      <c r="B8591" s="19">
        <v>0.07282407407407407</v>
      </c>
      <c r="C8591" s="10" t="s">
        <v>74</v>
      </c>
      <c r="D8591" s="10" t="s">
        <v>131</v>
      </c>
      <c r="E8591" s="13" t="s">
        <v>68</v>
      </c>
      <c r="F8591" s="13">
        <v>20.0</v>
      </c>
    </row>
    <row r="8592">
      <c r="A8592" s="10" t="s">
        <v>2403</v>
      </c>
      <c r="B8592" s="19">
        <v>0.07442129629629629</v>
      </c>
      <c r="C8592" s="10" t="s">
        <v>74</v>
      </c>
      <c r="D8592" s="10" t="s">
        <v>131</v>
      </c>
      <c r="E8592" s="13">
        <v>14.0</v>
      </c>
      <c r="F8592" s="13">
        <v>11.0</v>
      </c>
    </row>
    <row r="8593">
      <c r="A8593" s="10" t="s">
        <v>2403</v>
      </c>
      <c r="B8593" s="19">
        <v>0.07571759259259259</v>
      </c>
      <c r="C8593" s="10" t="s">
        <v>74</v>
      </c>
      <c r="D8593" s="10" t="s">
        <v>364</v>
      </c>
      <c r="E8593" s="13">
        <v>15.0</v>
      </c>
      <c r="F8593" s="13">
        <v>8.0</v>
      </c>
      <c r="J8593" s="10" t="s">
        <v>2408</v>
      </c>
    </row>
    <row r="8594">
      <c r="A8594" s="10" t="s">
        <v>2403</v>
      </c>
      <c r="B8594" s="19">
        <v>0.07743055555555556</v>
      </c>
      <c r="C8594" s="10" t="s">
        <v>74</v>
      </c>
      <c r="D8594" s="10" t="s">
        <v>364</v>
      </c>
      <c r="E8594" s="13">
        <v>14.0</v>
      </c>
      <c r="F8594" s="13">
        <v>7.0</v>
      </c>
      <c r="J8594" s="10" t="s">
        <v>2408</v>
      </c>
    </row>
    <row r="8595">
      <c r="A8595" s="10" t="s">
        <v>2403</v>
      </c>
      <c r="B8595" s="19">
        <v>0.08440972222222222</v>
      </c>
      <c r="C8595" s="10" t="s">
        <v>70</v>
      </c>
      <c r="D8595" s="10" t="s">
        <v>365</v>
      </c>
      <c r="E8595" s="13">
        <v>20.0</v>
      </c>
      <c r="F8595" s="13">
        <v>14.0</v>
      </c>
    </row>
    <row r="8596">
      <c r="A8596" s="10" t="s">
        <v>2403</v>
      </c>
      <c r="B8596" s="19">
        <v>0.08827546296296296</v>
      </c>
      <c r="C8596" s="10" t="s">
        <v>70</v>
      </c>
      <c r="D8596" s="10" t="s">
        <v>71</v>
      </c>
      <c r="E8596" s="13">
        <v>13.0</v>
      </c>
      <c r="F8596" s="13">
        <v>6.0</v>
      </c>
    </row>
    <row r="8597">
      <c r="A8597" s="10" t="s">
        <v>2403</v>
      </c>
      <c r="B8597" s="19">
        <v>0.08887731481481481</v>
      </c>
      <c r="C8597" s="10" t="s">
        <v>69</v>
      </c>
      <c r="D8597" s="10" t="s">
        <v>127</v>
      </c>
      <c r="E8597" s="13">
        <v>14.0</v>
      </c>
      <c r="F8597" s="13">
        <v>9.0</v>
      </c>
    </row>
    <row r="8598">
      <c r="A8598" s="10" t="s">
        <v>2403</v>
      </c>
      <c r="B8598" s="19">
        <v>0.1286226851851852</v>
      </c>
      <c r="C8598" s="10" t="s">
        <v>66</v>
      </c>
      <c r="D8598" s="10" t="s">
        <v>125</v>
      </c>
      <c r="E8598" s="13" t="s">
        <v>68</v>
      </c>
      <c r="F8598" s="13">
        <v>20.0</v>
      </c>
    </row>
    <row r="8599">
      <c r="A8599" s="10" t="s">
        <v>2403</v>
      </c>
      <c r="B8599" s="19">
        <v>0.12971064814814814</v>
      </c>
      <c r="C8599" s="10" t="s">
        <v>66</v>
      </c>
      <c r="D8599" s="10" t="s">
        <v>210</v>
      </c>
      <c r="E8599" s="13">
        <v>23.0</v>
      </c>
      <c r="F8599" s="13">
        <v>14.0</v>
      </c>
    </row>
    <row r="8600">
      <c r="A8600" s="10" t="s">
        <v>2403</v>
      </c>
      <c r="B8600" s="19">
        <v>0.13077546296296297</v>
      </c>
      <c r="C8600" s="10" t="s">
        <v>66</v>
      </c>
      <c r="D8600" s="10" t="s">
        <v>210</v>
      </c>
      <c r="E8600" s="13">
        <v>13.0</v>
      </c>
      <c r="F8600" s="13">
        <v>4.0</v>
      </c>
    </row>
    <row r="8601">
      <c r="A8601" s="10" t="s">
        <v>2403</v>
      </c>
      <c r="B8601" s="19">
        <v>0.13153935185185187</v>
      </c>
      <c r="C8601" s="10" t="s">
        <v>66</v>
      </c>
      <c r="D8601" s="10" t="s">
        <v>210</v>
      </c>
      <c r="E8601" s="13">
        <v>22.0</v>
      </c>
      <c r="F8601" s="13">
        <v>13.0</v>
      </c>
    </row>
    <row r="8602">
      <c r="A8602" s="10" t="s">
        <v>2403</v>
      </c>
      <c r="B8602" s="19">
        <v>0.13439814814814816</v>
      </c>
      <c r="C8602" s="10" t="s">
        <v>964</v>
      </c>
      <c r="D8602" s="10" t="s">
        <v>120</v>
      </c>
      <c r="E8602" s="13">
        <v>24.0</v>
      </c>
      <c r="F8602" s="16"/>
      <c r="J8602" s="10" t="s">
        <v>2409</v>
      </c>
    </row>
    <row r="8603">
      <c r="A8603" s="10" t="s">
        <v>2410</v>
      </c>
      <c r="B8603" s="19">
        <v>0.01056712962962963</v>
      </c>
      <c r="C8603" s="10" t="s">
        <v>74</v>
      </c>
      <c r="D8603" s="10" t="s">
        <v>130</v>
      </c>
      <c r="E8603" s="13" t="s">
        <v>75</v>
      </c>
      <c r="F8603" s="13" t="s">
        <v>75</v>
      </c>
      <c r="J8603" s="10" t="s">
        <v>85</v>
      </c>
    </row>
    <row r="8604">
      <c r="A8604" s="10" t="s">
        <v>2410</v>
      </c>
      <c r="B8604" s="19">
        <v>0.01056712962962963</v>
      </c>
      <c r="C8604" s="10" t="s">
        <v>74</v>
      </c>
      <c r="D8604" s="10" t="s">
        <v>130</v>
      </c>
      <c r="E8604" s="13">
        <v>11.0</v>
      </c>
      <c r="F8604" s="13">
        <v>8.0</v>
      </c>
      <c r="J8604" s="10" t="s">
        <v>86</v>
      </c>
    </row>
    <row r="8605">
      <c r="A8605" s="10" t="s">
        <v>2410</v>
      </c>
      <c r="B8605" s="19">
        <v>0.01787037037037037</v>
      </c>
      <c r="C8605" s="10" t="s">
        <v>70</v>
      </c>
      <c r="D8605" s="10" t="s">
        <v>67</v>
      </c>
      <c r="E8605" s="13">
        <v>14.0</v>
      </c>
      <c r="F8605" s="13">
        <v>11.0</v>
      </c>
    </row>
    <row r="8606">
      <c r="A8606" s="10" t="s">
        <v>2410</v>
      </c>
      <c r="B8606" s="19">
        <v>0.019212962962962963</v>
      </c>
      <c r="C8606" s="10" t="s">
        <v>69</v>
      </c>
      <c r="D8606" s="10" t="s">
        <v>125</v>
      </c>
      <c r="E8606" s="13">
        <v>17.0</v>
      </c>
      <c r="F8606" s="13">
        <v>13.0</v>
      </c>
    </row>
    <row r="8607">
      <c r="A8607" s="10" t="s">
        <v>2410</v>
      </c>
      <c r="B8607" s="19">
        <v>0.0203125</v>
      </c>
      <c r="C8607" s="10" t="s">
        <v>70</v>
      </c>
      <c r="D8607" s="10" t="s">
        <v>78</v>
      </c>
      <c r="E8607" s="13">
        <v>27.0</v>
      </c>
      <c r="F8607" s="13">
        <v>18.0</v>
      </c>
    </row>
    <row r="8608">
      <c r="A8608" s="10" t="s">
        <v>2410</v>
      </c>
      <c r="B8608" s="19">
        <v>0.020833333333333332</v>
      </c>
      <c r="C8608" s="10" t="s">
        <v>70</v>
      </c>
      <c r="D8608" s="10" t="s">
        <v>67</v>
      </c>
      <c r="E8608" s="13" t="s">
        <v>88</v>
      </c>
      <c r="F8608" s="13">
        <v>1.0</v>
      </c>
    </row>
    <row r="8609">
      <c r="A8609" s="10" t="s">
        <v>2410</v>
      </c>
      <c r="B8609" s="19">
        <v>0.021597222222222223</v>
      </c>
      <c r="C8609" s="10" t="s">
        <v>70</v>
      </c>
      <c r="D8609" s="10" t="s">
        <v>78</v>
      </c>
      <c r="E8609" s="13" t="s">
        <v>75</v>
      </c>
      <c r="F8609" s="13" t="s">
        <v>75</v>
      </c>
      <c r="J8609" s="10" t="s">
        <v>160</v>
      </c>
    </row>
    <row r="8610">
      <c r="A8610" s="10" t="s">
        <v>2410</v>
      </c>
      <c r="B8610" s="19">
        <v>0.021597222222222223</v>
      </c>
      <c r="C8610" s="10" t="s">
        <v>70</v>
      </c>
      <c r="D8610" s="10" t="s">
        <v>78</v>
      </c>
      <c r="E8610" s="13">
        <v>20.0</v>
      </c>
      <c r="F8610" s="13">
        <v>11.0</v>
      </c>
      <c r="J8610" s="10" t="s">
        <v>161</v>
      </c>
    </row>
    <row r="8611">
      <c r="A8611" s="10" t="s">
        <v>2410</v>
      </c>
      <c r="B8611" s="19">
        <v>0.022685185185185187</v>
      </c>
      <c r="C8611" s="10" t="s">
        <v>74</v>
      </c>
      <c r="D8611" s="10" t="s">
        <v>125</v>
      </c>
      <c r="E8611" s="13">
        <v>27.0</v>
      </c>
      <c r="F8611" s="13">
        <v>14.0</v>
      </c>
    </row>
    <row r="8612">
      <c r="A8612" s="10" t="s">
        <v>2410</v>
      </c>
      <c r="B8612" s="19">
        <v>0.022708333333333334</v>
      </c>
      <c r="C8612" s="10" t="s">
        <v>69</v>
      </c>
      <c r="D8612" s="10" t="s">
        <v>125</v>
      </c>
      <c r="E8612" s="13">
        <v>7.0</v>
      </c>
      <c r="F8612" s="13">
        <v>3.0</v>
      </c>
    </row>
    <row r="8613">
      <c r="A8613" s="10" t="s">
        <v>2410</v>
      </c>
      <c r="B8613" s="19">
        <v>0.022743055555555555</v>
      </c>
      <c r="C8613" s="10" t="s">
        <v>964</v>
      </c>
      <c r="D8613" s="10" t="s">
        <v>125</v>
      </c>
      <c r="E8613" s="13">
        <v>12.0</v>
      </c>
      <c r="F8613" s="13">
        <v>11.0</v>
      </c>
    </row>
    <row r="8614">
      <c r="A8614" s="10" t="s">
        <v>2410</v>
      </c>
      <c r="B8614" s="19">
        <v>0.022754629629629628</v>
      </c>
      <c r="C8614" s="10" t="s">
        <v>66</v>
      </c>
      <c r="D8614" s="10" t="s">
        <v>125</v>
      </c>
      <c r="E8614" s="13">
        <v>13.0</v>
      </c>
      <c r="F8614" s="13">
        <v>13.0</v>
      </c>
    </row>
    <row r="8615">
      <c r="A8615" s="10" t="s">
        <v>2410</v>
      </c>
      <c r="B8615" s="19">
        <v>0.02277777777777778</v>
      </c>
      <c r="C8615" s="10" t="s">
        <v>70</v>
      </c>
      <c r="D8615" s="10" t="s">
        <v>125</v>
      </c>
      <c r="E8615" s="13">
        <v>21.0</v>
      </c>
      <c r="F8615" s="13">
        <v>12.0</v>
      </c>
    </row>
    <row r="8616">
      <c r="A8616" s="10" t="s">
        <v>2410</v>
      </c>
      <c r="B8616" s="19">
        <v>0.022800925925925926</v>
      </c>
      <c r="C8616" s="10" t="s">
        <v>82</v>
      </c>
      <c r="D8616" s="10" t="s">
        <v>125</v>
      </c>
      <c r="E8616" s="13">
        <v>7.0</v>
      </c>
      <c r="F8616" s="13">
        <v>6.0</v>
      </c>
    </row>
    <row r="8617">
      <c r="A8617" s="10" t="s">
        <v>2410</v>
      </c>
      <c r="B8617" s="19">
        <v>0.02357638888888889</v>
      </c>
      <c r="C8617" s="10" t="s">
        <v>964</v>
      </c>
      <c r="D8617" s="10" t="s">
        <v>67</v>
      </c>
      <c r="E8617" s="13">
        <v>22.0</v>
      </c>
      <c r="F8617" s="13">
        <v>13.0</v>
      </c>
    </row>
    <row r="8618">
      <c r="A8618" s="10" t="s">
        <v>2410</v>
      </c>
      <c r="B8618" s="19">
        <v>0.027696759259259258</v>
      </c>
      <c r="C8618" s="10" t="s">
        <v>74</v>
      </c>
      <c r="D8618" s="10" t="s">
        <v>87</v>
      </c>
      <c r="E8618" s="13">
        <v>23.0</v>
      </c>
      <c r="F8618" s="13">
        <v>18.0</v>
      </c>
    </row>
    <row r="8619">
      <c r="A8619" s="10" t="s">
        <v>2410</v>
      </c>
      <c r="B8619" s="19">
        <v>0.027800925925925927</v>
      </c>
      <c r="C8619" s="10" t="s">
        <v>69</v>
      </c>
      <c r="D8619" s="10" t="s">
        <v>87</v>
      </c>
      <c r="E8619" s="13">
        <v>19.0</v>
      </c>
      <c r="F8619" s="13">
        <v>15.0</v>
      </c>
    </row>
    <row r="8620">
      <c r="A8620" s="10" t="s">
        <v>2410</v>
      </c>
      <c r="B8620" s="19">
        <v>0.027824074074074074</v>
      </c>
      <c r="C8620" s="10" t="s">
        <v>66</v>
      </c>
      <c r="D8620" s="10" t="s">
        <v>87</v>
      </c>
      <c r="E8620" s="13">
        <v>17.0</v>
      </c>
      <c r="F8620" s="13">
        <v>17.0</v>
      </c>
    </row>
    <row r="8621">
      <c r="A8621" s="10" t="s">
        <v>2410</v>
      </c>
      <c r="B8621" s="19">
        <v>0.027835648148148148</v>
      </c>
      <c r="C8621" s="10" t="s">
        <v>70</v>
      </c>
      <c r="D8621" s="10" t="s">
        <v>87</v>
      </c>
      <c r="E8621" s="13">
        <v>15.0</v>
      </c>
      <c r="F8621" s="13">
        <v>10.0</v>
      </c>
    </row>
    <row r="8622">
      <c r="A8622" s="10" t="s">
        <v>2410</v>
      </c>
      <c r="B8622" s="19">
        <v>0.027997685185185184</v>
      </c>
      <c r="C8622" s="10" t="s">
        <v>964</v>
      </c>
      <c r="D8622" s="10" t="s">
        <v>87</v>
      </c>
      <c r="E8622" s="13">
        <v>13.0</v>
      </c>
      <c r="F8622" s="13">
        <v>12.0</v>
      </c>
    </row>
    <row r="8623">
      <c r="A8623" s="10" t="s">
        <v>2410</v>
      </c>
      <c r="B8623" s="19">
        <v>0.028009259259259258</v>
      </c>
      <c r="C8623" s="10" t="s">
        <v>82</v>
      </c>
      <c r="D8623" s="10" t="s">
        <v>87</v>
      </c>
      <c r="E8623" s="13">
        <v>12.0</v>
      </c>
      <c r="F8623" s="13">
        <v>11.0</v>
      </c>
    </row>
    <row r="8624">
      <c r="A8624" s="10" t="s">
        <v>2410</v>
      </c>
      <c r="B8624" s="19">
        <v>0.028796296296296296</v>
      </c>
      <c r="C8624" s="10" t="s">
        <v>74</v>
      </c>
      <c r="D8624" s="10" t="s">
        <v>125</v>
      </c>
      <c r="E8624" s="13">
        <v>28.0</v>
      </c>
      <c r="F8624" s="13">
        <v>15.0</v>
      </c>
    </row>
    <row r="8625">
      <c r="A8625" s="10" t="s">
        <v>2410</v>
      </c>
      <c r="B8625" s="19">
        <v>0.029282407407407406</v>
      </c>
      <c r="C8625" s="10" t="s">
        <v>74</v>
      </c>
      <c r="D8625" s="10" t="s">
        <v>93</v>
      </c>
      <c r="E8625" s="13" t="s">
        <v>75</v>
      </c>
      <c r="F8625" s="13" t="s">
        <v>75</v>
      </c>
      <c r="J8625" s="10" t="s">
        <v>85</v>
      </c>
    </row>
    <row r="8626">
      <c r="A8626" s="10" t="s">
        <v>2410</v>
      </c>
      <c r="B8626" s="19">
        <v>0.029282407407407406</v>
      </c>
      <c r="C8626" s="10" t="s">
        <v>74</v>
      </c>
      <c r="D8626" s="10" t="s">
        <v>93</v>
      </c>
      <c r="E8626" s="13">
        <v>24.0</v>
      </c>
      <c r="F8626" s="13">
        <v>14.0</v>
      </c>
      <c r="J8626" s="10" t="s">
        <v>1298</v>
      </c>
    </row>
    <row r="8627">
      <c r="A8627" s="10" t="s">
        <v>2410</v>
      </c>
      <c r="B8627" s="19">
        <v>0.029467592592592594</v>
      </c>
      <c r="C8627" s="10" t="s">
        <v>74</v>
      </c>
      <c r="D8627" s="10" t="s">
        <v>91</v>
      </c>
      <c r="E8627" s="13">
        <v>40.0</v>
      </c>
      <c r="F8627" s="16"/>
      <c r="H8627" s="10" t="s">
        <v>2411</v>
      </c>
      <c r="J8627" s="10" t="s">
        <v>491</v>
      </c>
    </row>
    <row r="8628">
      <c r="A8628" s="10" t="s">
        <v>2410</v>
      </c>
      <c r="B8628" s="19">
        <v>0.030972222222222224</v>
      </c>
      <c r="C8628" s="10" t="s">
        <v>69</v>
      </c>
      <c r="D8628" s="10" t="s">
        <v>91</v>
      </c>
      <c r="E8628" s="13">
        <v>15.0</v>
      </c>
      <c r="F8628" s="16"/>
      <c r="H8628" s="10" t="s">
        <v>2412</v>
      </c>
      <c r="J8628" s="10" t="s">
        <v>1330</v>
      </c>
    </row>
    <row r="8629">
      <c r="A8629" s="10" t="s">
        <v>2410</v>
      </c>
      <c r="B8629" s="19">
        <v>0.03142361111111111</v>
      </c>
      <c r="C8629" s="10" t="s">
        <v>70</v>
      </c>
      <c r="D8629" s="10" t="s">
        <v>93</v>
      </c>
      <c r="E8629" s="13">
        <v>14.0</v>
      </c>
      <c r="F8629" s="13">
        <v>5.0</v>
      </c>
      <c r="J8629" s="10" t="s">
        <v>1100</v>
      </c>
    </row>
    <row r="8630">
      <c r="A8630" s="10" t="s">
        <v>2410</v>
      </c>
      <c r="B8630" s="19">
        <v>0.032893518518518516</v>
      </c>
      <c r="C8630" s="10" t="s">
        <v>69</v>
      </c>
      <c r="D8630" s="10" t="s">
        <v>81</v>
      </c>
      <c r="E8630" s="13">
        <v>14.0</v>
      </c>
      <c r="F8630" s="13">
        <v>12.0</v>
      </c>
      <c r="J8630" s="10" t="s">
        <v>254</v>
      </c>
    </row>
    <row r="8631">
      <c r="A8631" s="10" t="s">
        <v>2410</v>
      </c>
      <c r="B8631" s="19">
        <v>0.03375</v>
      </c>
      <c r="C8631" s="10" t="s">
        <v>69</v>
      </c>
      <c r="D8631" s="10" t="s">
        <v>89</v>
      </c>
      <c r="E8631" s="13">
        <v>19.0</v>
      </c>
      <c r="F8631" s="13">
        <v>10.0</v>
      </c>
      <c r="J8631" s="10" t="s">
        <v>2413</v>
      </c>
    </row>
    <row r="8632">
      <c r="A8632" s="10" t="s">
        <v>2410</v>
      </c>
      <c r="B8632" s="19">
        <v>0.034212962962962966</v>
      </c>
      <c r="C8632" s="10" t="s">
        <v>69</v>
      </c>
      <c r="D8632" s="10" t="s">
        <v>91</v>
      </c>
      <c r="E8632" s="13">
        <v>42.0</v>
      </c>
      <c r="F8632" s="16"/>
      <c r="H8632" s="10" t="s">
        <v>2414</v>
      </c>
    </row>
    <row r="8633">
      <c r="A8633" s="10" t="s">
        <v>2410</v>
      </c>
      <c r="B8633" s="19">
        <v>0.03521990740740741</v>
      </c>
      <c r="C8633" s="10" t="s">
        <v>66</v>
      </c>
      <c r="D8633" s="10" t="s">
        <v>93</v>
      </c>
      <c r="E8633" s="13">
        <v>22.0</v>
      </c>
      <c r="F8633" s="13">
        <v>16.0</v>
      </c>
      <c r="J8633" s="10" t="s">
        <v>2415</v>
      </c>
    </row>
    <row r="8634">
      <c r="A8634" s="10" t="s">
        <v>2410</v>
      </c>
      <c r="B8634" s="19">
        <v>0.0353587962962963</v>
      </c>
      <c r="C8634" s="10" t="s">
        <v>66</v>
      </c>
      <c r="D8634" s="10" t="s">
        <v>91</v>
      </c>
      <c r="E8634" s="13">
        <v>6.0</v>
      </c>
      <c r="F8634" s="16"/>
      <c r="H8634" s="10" t="s">
        <v>2416</v>
      </c>
    </row>
    <row r="8635">
      <c r="A8635" s="10" t="s">
        <v>2410</v>
      </c>
      <c r="B8635" s="19">
        <v>0.03638888888888889</v>
      </c>
      <c r="C8635" s="10" t="s">
        <v>70</v>
      </c>
      <c r="D8635" s="10" t="s">
        <v>78</v>
      </c>
      <c r="E8635" s="13">
        <v>21.0</v>
      </c>
      <c r="F8635" s="13">
        <v>12.0</v>
      </c>
    </row>
    <row r="8636">
      <c r="A8636" s="10" t="s">
        <v>2410</v>
      </c>
      <c r="B8636" s="19">
        <v>0.036631944444444446</v>
      </c>
      <c r="C8636" s="10" t="s">
        <v>70</v>
      </c>
      <c r="D8636" s="10" t="s">
        <v>93</v>
      </c>
      <c r="E8636" s="13" t="s">
        <v>88</v>
      </c>
      <c r="F8636" s="13">
        <v>1.0</v>
      </c>
      <c r="J8636" s="10" t="s">
        <v>85</v>
      </c>
    </row>
    <row r="8637">
      <c r="A8637" s="10" t="s">
        <v>2410</v>
      </c>
      <c r="B8637" s="19">
        <v>0.036631944444444446</v>
      </c>
      <c r="C8637" s="10" t="s">
        <v>70</v>
      </c>
      <c r="D8637" s="10" t="s">
        <v>93</v>
      </c>
      <c r="E8637" s="13">
        <v>27.0</v>
      </c>
      <c r="F8637" s="13">
        <v>17.0</v>
      </c>
      <c r="J8637" s="10" t="s">
        <v>294</v>
      </c>
    </row>
    <row r="8638">
      <c r="A8638" s="10" t="s">
        <v>2410</v>
      </c>
      <c r="B8638" s="19">
        <v>0.03670138888888889</v>
      </c>
      <c r="C8638" s="10" t="s">
        <v>70</v>
      </c>
      <c r="D8638" s="10" t="s">
        <v>91</v>
      </c>
      <c r="E8638" s="13">
        <v>10.0</v>
      </c>
      <c r="F8638" s="16"/>
      <c r="H8638" s="10" t="s">
        <v>2417</v>
      </c>
    </row>
    <row r="8639">
      <c r="A8639" s="10" t="s">
        <v>2410</v>
      </c>
      <c r="B8639" s="19">
        <v>0.03704861111111111</v>
      </c>
      <c r="C8639" s="10" t="s">
        <v>70</v>
      </c>
      <c r="D8639" s="10" t="s">
        <v>93</v>
      </c>
      <c r="E8639" s="13">
        <v>19.0</v>
      </c>
      <c r="F8639" s="13">
        <v>10.0</v>
      </c>
      <c r="J8639" s="10" t="s">
        <v>99</v>
      </c>
    </row>
    <row r="8640">
      <c r="A8640" s="10" t="s">
        <v>2410</v>
      </c>
      <c r="B8640" s="19">
        <v>0.03707175925925926</v>
      </c>
      <c r="C8640" s="10" t="s">
        <v>70</v>
      </c>
      <c r="D8640" s="10" t="s">
        <v>91</v>
      </c>
      <c r="E8640" s="13">
        <v>11.0</v>
      </c>
      <c r="F8640" s="16"/>
      <c r="H8640" s="10" t="s">
        <v>2418</v>
      </c>
    </row>
    <row r="8641">
      <c r="A8641" s="10" t="s">
        <v>2410</v>
      </c>
      <c r="B8641" s="19">
        <v>0.037384259259259256</v>
      </c>
      <c r="C8641" s="10" t="s">
        <v>70</v>
      </c>
      <c r="D8641" s="10" t="s">
        <v>93</v>
      </c>
      <c r="E8641" s="13">
        <v>28.0</v>
      </c>
      <c r="F8641" s="13">
        <v>19.0</v>
      </c>
      <c r="J8641" s="10" t="s">
        <v>99</v>
      </c>
    </row>
    <row r="8642">
      <c r="A8642" s="10" t="s">
        <v>2410</v>
      </c>
      <c r="B8642" s="19">
        <v>0.037418981481481484</v>
      </c>
      <c r="C8642" s="10" t="s">
        <v>70</v>
      </c>
      <c r="D8642" s="10" t="s">
        <v>91</v>
      </c>
      <c r="E8642" s="13">
        <v>9.0</v>
      </c>
      <c r="F8642" s="16"/>
      <c r="H8642" s="10" t="s">
        <v>2419</v>
      </c>
    </row>
    <row r="8643">
      <c r="A8643" s="10" t="s">
        <v>2410</v>
      </c>
      <c r="B8643" s="19">
        <v>0.03832175925925926</v>
      </c>
      <c r="C8643" s="10" t="s">
        <v>70</v>
      </c>
      <c r="D8643" s="10" t="s">
        <v>93</v>
      </c>
      <c r="E8643" s="13">
        <v>15.0</v>
      </c>
      <c r="F8643" s="13">
        <v>6.0</v>
      </c>
      <c r="J8643" s="10" t="s">
        <v>99</v>
      </c>
    </row>
    <row r="8644">
      <c r="A8644" s="10" t="s">
        <v>2410</v>
      </c>
      <c r="B8644" s="19">
        <v>0.039247685185185184</v>
      </c>
      <c r="C8644" s="10" t="s">
        <v>964</v>
      </c>
      <c r="D8644" s="10" t="s">
        <v>120</v>
      </c>
      <c r="E8644" s="13">
        <v>11.0</v>
      </c>
      <c r="F8644" s="16"/>
      <c r="J8644" s="10" t="s">
        <v>2420</v>
      </c>
    </row>
    <row r="8645">
      <c r="A8645" s="10" t="s">
        <v>2410</v>
      </c>
      <c r="B8645" s="19">
        <v>0.03989583333333333</v>
      </c>
      <c r="C8645" s="10" t="s">
        <v>964</v>
      </c>
      <c r="D8645" s="10" t="s">
        <v>91</v>
      </c>
      <c r="E8645" s="13">
        <v>14.0</v>
      </c>
      <c r="F8645" s="16"/>
      <c r="H8645" s="10" t="s">
        <v>2421</v>
      </c>
      <c r="J8645" s="10" t="s">
        <v>263</v>
      </c>
    </row>
    <row r="8646">
      <c r="A8646" s="10" t="s">
        <v>2410</v>
      </c>
      <c r="B8646" s="19">
        <v>0.043958333333333335</v>
      </c>
      <c r="C8646" s="10" t="s">
        <v>74</v>
      </c>
      <c r="D8646" s="10" t="s">
        <v>78</v>
      </c>
      <c r="E8646" s="13" t="s">
        <v>75</v>
      </c>
      <c r="F8646" s="13" t="s">
        <v>75</v>
      </c>
      <c r="J8646" s="10" t="s">
        <v>160</v>
      </c>
    </row>
    <row r="8647">
      <c r="A8647" s="10" t="s">
        <v>2410</v>
      </c>
      <c r="B8647" s="19">
        <v>0.043958333333333335</v>
      </c>
      <c r="C8647" s="10" t="s">
        <v>74</v>
      </c>
      <c r="D8647" s="10" t="s">
        <v>78</v>
      </c>
      <c r="E8647" s="13">
        <v>13.0</v>
      </c>
      <c r="F8647" s="13">
        <v>4.0</v>
      </c>
      <c r="J8647" s="10" t="s">
        <v>161</v>
      </c>
    </row>
    <row r="8648">
      <c r="A8648" s="10" t="s">
        <v>2410</v>
      </c>
      <c r="B8648" s="19">
        <v>0.043958333333333335</v>
      </c>
      <c r="C8648" s="10" t="s">
        <v>74</v>
      </c>
      <c r="D8648" s="10" t="s">
        <v>125</v>
      </c>
      <c r="E8648" s="13">
        <v>22.0</v>
      </c>
      <c r="F8648" s="13">
        <v>9.0</v>
      </c>
      <c r="J8648" s="10" t="s">
        <v>161</v>
      </c>
    </row>
    <row r="8649">
      <c r="A8649" s="10" t="s">
        <v>2410</v>
      </c>
      <c r="B8649" s="19">
        <v>0.043958333333333335</v>
      </c>
      <c r="C8649" s="10" t="s">
        <v>74</v>
      </c>
      <c r="D8649" s="10" t="s">
        <v>125</v>
      </c>
      <c r="E8649" s="13" t="s">
        <v>75</v>
      </c>
      <c r="F8649" s="13" t="s">
        <v>75</v>
      </c>
      <c r="J8649" s="10" t="s">
        <v>160</v>
      </c>
    </row>
    <row r="8650">
      <c r="A8650" s="10" t="s">
        <v>2410</v>
      </c>
      <c r="B8650" s="19">
        <v>0.04446759259259259</v>
      </c>
      <c r="C8650" s="10" t="s">
        <v>74</v>
      </c>
      <c r="D8650" s="10" t="s">
        <v>93</v>
      </c>
      <c r="E8650" s="13">
        <v>21.0</v>
      </c>
      <c r="F8650" s="13">
        <v>11.0</v>
      </c>
      <c r="J8650" s="10" t="s">
        <v>1043</v>
      </c>
    </row>
    <row r="8651">
      <c r="A8651" s="10" t="s">
        <v>2410</v>
      </c>
      <c r="B8651" s="19">
        <v>0.04466435185185185</v>
      </c>
      <c r="C8651" s="10" t="s">
        <v>74</v>
      </c>
      <c r="D8651" s="10" t="s">
        <v>91</v>
      </c>
      <c r="E8651" s="13">
        <v>29.0</v>
      </c>
      <c r="F8651" s="16"/>
      <c r="H8651" s="10" t="s">
        <v>2422</v>
      </c>
    </row>
    <row r="8652">
      <c r="A8652" s="10" t="s">
        <v>2410</v>
      </c>
      <c r="B8652" s="19">
        <v>0.04864583333333333</v>
      </c>
      <c r="C8652" s="10" t="s">
        <v>69</v>
      </c>
      <c r="D8652" s="10" t="s">
        <v>93</v>
      </c>
      <c r="E8652" s="13">
        <v>23.0</v>
      </c>
      <c r="F8652" s="13">
        <v>13.0</v>
      </c>
      <c r="J8652" s="10" t="s">
        <v>2423</v>
      </c>
    </row>
    <row r="8653">
      <c r="A8653" s="10" t="s">
        <v>2410</v>
      </c>
      <c r="B8653" s="19">
        <v>0.04878472222222222</v>
      </c>
      <c r="C8653" s="10" t="s">
        <v>69</v>
      </c>
      <c r="D8653" s="10" t="s">
        <v>91</v>
      </c>
      <c r="E8653" s="13">
        <v>37.0</v>
      </c>
      <c r="F8653" s="16"/>
      <c r="H8653" s="10" t="s">
        <v>2424</v>
      </c>
    </row>
    <row r="8654">
      <c r="A8654" s="10" t="s">
        <v>2410</v>
      </c>
      <c r="B8654" s="19">
        <v>0.04908564814814815</v>
      </c>
      <c r="C8654" s="10" t="s">
        <v>69</v>
      </c>
      <c r="D8654" s="10" t="s">
        <v>93</v>
      </c>
      <c r="E8654" s="13">
        <v>28.0</v>
      </c>
      <c r="F8654" s="13">
        <v>18.0</v>
      </c>
      <c r="J8654" s="10" t="s">
        <v>2425</v>
      </c>
    </row>
    <row r="8655">
      <c r="A8655" s="10" t="s">
        <v>2410</v>
      </c>
      <c r="B8655" s="19">
        <v>0.049247685185185186</v>
      </c>
      <c r="C8655" s="10" t="s">
        <v>69</v>
      </c>
      <c r="D8655" s="10" t="s">
        <v>91</v>
      </c>
      <c r="E8655" s="13">
        <v>22.0</v>
      </c>
      <c r="F8655" s="16"/>
      <c r="H8655" s="10" t="s">
        <v>2426</v>
      </c>
      <c r="I8655" s="10">
        <v>1.0</v>
      </c>
      <c r="J8655" s="10" t="s">
        <v>119</v>
      </c>
    </row>
    <row r="8656">
      <c r="A8656" s="10" t="s">
        <v>2410</v>
      </c>
      <c r="B8656" s="19">
        <v>0.050729166666666665</v>
      </c>
      <c r="C8656" s="10" t="s">
        <v>66</v>
      </c>
      <c r="D8656" s="10" t="s">
        <v>67</v>
      </c>
      <c r="E8656" s="13">
        <v>13.0</v>
      </c>
      <c r="F8656" s="13">
        <v>11.0</v>
      </c>
    </row>
    <row r="8657">
      <c r="A8657" s="10" t="s">
        <v>2410</v>
      </c>
      <c r="B8657" s="19">
        <v>0.0509375</v>
      </c>
      <c r="C8657" s="10" t="s">
        <v>66</v>
      </c>
      <c r="D8657" s="10" t="s">
        <v>93</v>
      </c>
      <c r="E8657" s="13">
        <v>20.0</v>
      </c>
      <c r="F8657" s="13">
        <v>15.0</v>
      </c>
      <c r="J8657" s="10" t="s">
        <v>2427</v>
      </c>
    </row>
    <row r="8658">
      <c r="A8658" s="10" t="s">
        <v>2410</v>
      </c>
      <c r="B8658" s="19">
        <v>0.05150462962962963</v>
      </c>
      <c r="C8658" s="10" t="s">
        <v>66</v>
      </c>
      <c r="D8658" s="10" t="s">
        <v>91</v>
      </c>
      <c r="E8658" s="13">
        <v>4.0</v>
      </c>
      <c r="F8658" s="16"/>
      <c r="H8658" s="10" t="s">
        <v>2428</v>
      </c>
    </row>
    <row r="8659">
      <c r="A8659" s="10" t="s">
        <v>2410</v>
      </c>
      <c r="B8659" s="19">
        <v>0.05204861111111111</v>
      </c>
      <c r="C8659" s="10" t="s">
        <v>70</v>
      </c>
      <c r="D8659" s="10" t="s">
        <v>195</v>
      </c>
      <c r="E8659" s="13">
        <v>12.0</v>
      </c>
      <c r="F8659" s="13">
        <v>12.0</v>
      </c>
      <c r="J8659" s="10" t="s">
        <v>2429</v>
      </c>
    </row>
    <row r="8660">
      <c r="A8660" s="10" t="s">
        <v>2410</v>
      </c>
      <c r="B8660" s="19">
        <v>0.052627314814814814</v>
      </c>
      <c r="C8660" s="10" t="s">
        <v>964</v>
      </c>
      <c r="D8660" s="10" t="s">
        <v>67</v>
      </c>
      <c r="E8660" s="13">
        <v>28.0</v>
      </c>
      <c r="F8660" s="13">
        <v>19.0</v>
      </c>
    </row>
    <row r="8661">
      <c r="A8661" s="10" t="s">
        <v>2410</v>
      </c>
      <c r="B8661" s="19">
        <v>0.053020833333333336</v>
      </c>
      <c r="C8661" s="10" t="s">
        <v>964</v>
      </c>
      <c r="D8661" s="10" t="s">
        <v>91</v>
      </c>
      <c r="E8661" s="13">
        <v>42.0</v>
      </c>
      <c r="F8661" s="16"/>
      <c r="H8661" s="10" t="s">
        <v>2414</v>
      </c>
      <c r="J8661" s="10" t="s">
        <v>2430</v>
      </c>
    </row>
    <row r="8662">
      <c r="A8662" s="10" t="s">
        <v>2410</v>
      </c>
      <c r="B8662" s="19">
        <v>0.05498842592592593</v>
      </c>
      <c r="C8662" s="10" t="s">
        <v>82</v>
      </c>
      <c r="D8662" s="10" t="s">
        <v>209</v>
      </c>
      <c r="E8662" s="13">
        <v>32.0</v>
      </c>
      <c r="F8662" s="13">
        <v>24.0</v>
      </c>
      <c r="J8662" s="10" t="s">
        <v>2048</v>
      </c>
    </row>
    <row r="8663">
      <c r="A8663" s="10" t="s">
        <v>2410</v>
      </c>
      <c r="B8663" s="19">
        <v>0.055462962962962964</v>
      </c>
      <c r="C8663" s="10" t="s">
        <v>66</v>
      </c>
      <c r="D8663" s="10" t="s">
        <v>209</v>
      </c>
      <c r="E8663" s="13">
        <v>17.0</v>
      </c>
      <c r="F8663" s="13">
        <v>17.0</v>
      </c>
      <c r="H8663" s="10" t="s">
        <v>1505</v>
      </c>
    </row>
    <row r="8664">
      <c r="A8664" s="10" t="s">
        <v>2410</v>
      </c>
      <c r="B8664" s="19">
        <v>0.06163194444444445</v>
      </c>
      <c r="C8664" s="10" t="s">
        <v>69</v>
      </c>
      <c r="D8664" s="10" t="s">
        <v>120</v>
      </c>
      <c r="E8664" s="13">
        <v>25.0</v>
      </c>
      <c r="F8664" s="16"/>
      <c r="J8664" s="10" t="s">
        <v>2431</v>
      </c>
    </row>
    <row r="8665">
      <c r="A8665" s="10" t="s">
        <v>2410</v>
      </c>
      <c r="B8665" s="19">
        <v>0.06443287037037038</v>
      </c>
      <c r="C8665" s="10" t="s">
        <v>70</v>
      </c>
      <c r="D8665" s="10" t="s">
        <v>93</v>
      </c>
      <c r="E8665" s="13">
        <v>28.0</v>
      </c>
      <c r="F8665" s="13">
        <v>19.0</v>
      </c>
      <c r="J8665" s="10" t="s">
        <v>148</v>
      </c>
    </row>
    <row r="8666">
      <c r="A8666" s="10" t="s">
        <v>2410</v>
      </c>
      <c r="B8666" s="19">
        <v>0.06443287037037038</v>
      </c>
      <c r="C8666" s="10" t="s">
        <v>70</v>
      </c>
      <c r="D8666" s="10" t="s">
        <v>93</v>
      </c>
      <c r="E8666" s="13">
        <v>28.0</v>
      </c>
      <c r="F8666" s="13">
        <v>19.0</v>
      </c>
      <c r="J8666" s="10" t="s">
        <v>148</v>
      </c>
    </row>
    <row r="8667">
      <c r="A8667" s="10" t="s">
        <v>2410</v>
      </c>
      <c r="B8667" s="19">
        <v>0.06456018518518518</v>
      </c>
      <c r="C8667" s="10" t="s">
        <v>70</v>
      </c>
      <c r="D8667" s="10" t="s">
        <v>91</v>
      </c>
      <c r="E8667" s="13">
        <v>13.0</v>
      </c>
      <c r="F8667" s="16"/>
      <c r="H8667" s="10" t="s">
        <v>2432</v>
      </c>
    </row>
    <row r="8668">
      <c r="A8668" s="10" t="s">
        <v>2410</v>
      </c>
      <c r="B8668" s="19">
        <v>0.06462962962962963</v>
      </c>
      <c r="C8668" s="10" t="s">
        <v>70</v>
      </c>
      <c r="D8668" s="10" t="s">
        <v>91</v>
      </c>
      <c r="E8668" s="13">
        <v>13.0</v>
      </c>
      <c r="F8668" s="16"/>
      <c r="H8668" s="10" t="s">
        <v>2432</v>
      </c>
    </row>
    <row r="8669">
      <c r="A8669" s="10" t="s">
        <v>2410</v>
      </c>
      <c r="B8669" s="19">
        <v>0.0671875</v>
      </c>
      <c r="C8669" s="10" t="s">
        <v>82</v>
      </c>
      <c r="D8669" s="10" t="s">
        <v>89</v>
      </c>
      <c r="E8669" s="13" t="s">
        <v>75</v>
      </c>
      <c r="F8669" s="13" t="s">
        <v>75</v>
      </c>
      <c r="J8669" s="10" t="s">
        <v>85</v>
      </c>
    </row>
    <row r="8670">
      <c r="A8670" s="10" t="s">
        <v>2410</v>
      </c>
      <c r="B8670" s="19">
        <v>0.0671875</v>
      </c>
      <c r="C8670" s="10" t="s">
        <v>82</v>
      </c>
      <c r="D8670" s="10" t="s">
        <v>89</v>
      </c>
      <c r="E8670" s="13">
        <v>15.0</v>
      </c>
      <c r="F8670" s="13">
        <v>6.0</v>
      </c>
      <c r="J8670" s="10" t="s">
        <v>2433</v>
      </c>
    </row>
    <row r="8671">
      <c r="A8671" s="10" t="s">
        <v>2410</v>
      </c>
      <c r="B8671" s="19">
        <v>0.06822916666666666</v>
      </c>
      <c r="C8671" s="10" t="s">
        <v>74</v>
      </c>
      <c r="D8671" s="10" t="s">
        <v>93</v>
      </c>
      <c r="E8671" s="13" t="s">
        <v>75</v>
      </c>
      <c r="F8671" s="13" t="s">
        <v>75</v>
      </c>
      <c r="J8671" s="10" t="s">
        <v>85</v>
      </c>
    </row>
    <row r="8672">
      <c r="A8672" s="10" t="s">
        <v>2410</v>
      </c>
      <c r="B8672" s="19">
        <v>0.06822916666666666</v>
      </c>
      <c r="C8672" s="10" t="s">
        <v>74</v>
      </c>
      <c r="D8672" s="10" t="s">
        <v>93</v>
      </c>
      <c r="E8672" s="13">
        <v>29.0</v>
      </c>
      <c r="F8672" s="13">
        <v>19.0</v>
      </c>
      <c r="J8672" s="10" t="s">
        <v>2434</v>
      </c>
    </row>
    <row r="8673">
      <c r="A8673" s="10" t="s">
        <v>2410</v>
      </c>
      <c r="B8673" s="19">
        <v>0.06835648148148148</v>
      </c>
      <c r="C8673" s="10" t="s">
        <v>74</v>
      </c>
      <c r="D8673" s="10" t="s">
        <v>91</v>
      </c>
      <c r="E8673" s="13">
        <v>21.0</v>
      </c>
      <c r="F8673" s="16"/>
      <c r="H8673" s="10" t="s">
        <v>2435</v>
      </c>
    </row>
    <row r="8674">
      <c r="A8674" s="10" t="s">
        <v>2410</v>
      </c>
      <c r="B8674" s="19">
        <v>0.06835648148148148</v>
      </c>
      <c r="C8674" s="10" t="s">
        <v>74</v>
      </c>
      <c r="D8674" s="10" t="s">
        <v>91</v>
      </c>
      <c r="E8674" s="13">
        <v>9.0</v>
      </c>
      <c r="F8674" s="16"/>
      <c r="H8674" s="10" t="s">
        <v>2436</v>
      </c>
      <c r="J8674" s="10" t="s">
        <v>2437</v>
      </c>
    </row>
    <row r="8675">
      <c r="A8675" s="10" t="s">
        <v>2410</v>
      </c>
      <c r="B8675" s="19">
        <v>0.06934027777777778</v>
      </c>
      <c r="C8675" s="10" t="s">
        <v>74</v>
      </c>
      <c r="D8675" s="10" t="s">
        <v>93</v>
      </c>
      <c r="E8675" s="13" t="s">
        <v>75</v>
      </c>
      <c r="F8675" s="13" t="s">
        <v>75</v>
      </c>
      <c r="J8675" s="10" t="s">
        <v>85</v>
      </c>
    </row>
    <row r="8676">
      <c r="A8676" s="10" t="s">
        <v>2410</v>
      </c>
      <c r="B8676" s="19">
        <v>0.06934027777777778</v>
      </c>
      <c r="C8676" s="10" t="s">
        <v>74</v>
      </c>
      <c r="D8676" s="10" t="s">
        <v>93</v>
      </c>
      <c r="E8676" s="13">
        <v>24.0</v>
      </c>
      <c r="F8676" s="13">
        <v>14.0</v>
      </c>
      <c r="J8676" s="10" t="s">
        <v>1300</v>
      </c>
    </row>
    <row r="8677">
      <c r="A8677" s="10" t="s">
        <v>2410</v>
      </c>
      <c r="B8677" s="19">
        <v>0.0694212962962963</v>
      </c>
      <c r="C8677" s="10" t="s">
        <v>74</v>
      </c>
      <c r="D8677" s="10" t="s">
        <v>91</v>
      </c>
      <c r="E8677" s="13">
        <v>11.0</v>
      </c>
      <c r="F8677" s="16"/>
      <c r="H8677" s="10" t="s">
        <v>2418</v>
      </c>
    </row>
    <row r="8678">
      <c r="A8678" s="10" t="s">
        <v>2410</v>
      </c>
      <c r="B8678" s="19">
        <v>0.07033564814814815</v>
      </c>
      <c r="C8678" s="10" t="s">
        <v>66</v>
      </c>
      <c r="D8678" s="10" t="s">
        <v>209</v>
      </c>
      <c r="E8678" s="13">
        <v>19.0</v>
      </c>
      <c r="F8678" s="13">
        <v>19.0</v>
      </c>
    </row>
    <row r="8679">
      <c r="A8679" s="10" t="s">
        <v>2410</v>
      </c>
      <c r="B8679" s="19">
        <v>0.07122685185185185</v>
      </c>
      <c r="C8679" s="10" t="s">
        <v>69</v>
      </c>
      <c r="D8679" s="10" t="s">
        <v>89</v>
      </c>
      <c r="E8679" s="13">
        <v>25.0</v>
      </c>
      <c r="F8679" s="13">
        <v>16.0</v>
      </c>
      <c r="J8679" s="10" t="s">
        <v>85</v>
      </c>
    </row>
    <row r="8680">
      <c r="A8680" s="10" t="s">
        <v>2410</v>
      </c>
      <c r="B8680" s="19">
        <v>0.0719212962962963</v>
      </c>
      <c r="C8680" s="10" t="s">
        <v>69</v>
      </c>
      <c r="D8680" s="10" t="s">
        <v>89</v>
      </c>
      <c r="E8680" s="13">
        <v>25.0</v>
      </c>
      <c r="F8680" s="13">
        <v>16.0</v>
      </c>
      <c r="J8680" s="10" t="s">
        <v>2438</v>
      </c>
    </row>
    <row r="8681">
      <c r="A8681" s="10" t="s">
        <v>2410</v>
      </c>
      <c r="B8681" s="19">
        <v>0.07157407407407407</v>
      </c>
      <c r="C8681" s="10" t="s">
        <v>69</v>
      </c>
      <c r="D8681" s="10" t="s">
        <v>91</v>
      </c>
      <c r="E8681" s="13">
        <v>20.0</v>
      </c>
      <c r="F8681" s="16"/>
      <c r="H8681" s="10" t="s">
        <v>2439</v>
      </c>
      <c r="I8681" s="10">
        <v>1.0</v>
      </c>
      <c r="J8681" s="10" t="s">
        <v>119</v>
      </c>
    </row>
    <row r="8682">
      <c r="A8682" s="10" t="s">
        <v>2410</v>
      </c>
      <c r="B8682" s="19">
        <v>0.0763888888888889</v>
      </c>
      <c r="C8682" s="10" t="s">
        <v>82</v>
      </c>
      <c r="D8682" s="10" t="s">
        <v>91</v>
      </c>
      <c r="E8682" s="13">
        <v>20.0</v>
      </c>
      <c r="F8682" s="16"/>
      <c r="H8682" s="10" t="s">
        <v>2440</v>
      </c>
      <c r="J8682" s="10" t="s">
        <v>2048</v>
      </c>
    </row>
    <row r="8683">
      <c r="A8683" s="10" t="s">
        <v>2410</v>
      </c>
      <c r="B8683" s="19">
        <v>0.0771875</v>
      </c>
      <c r="C8683" s="10" t="s">
        <v>74</v>
      </c>
      <c r="D8683" s="10" t="s">
        <v>79</v>
      </c>
      <c r="E8683" s="13">
        <v>11.0</v>
      </c>
      <c r="F8683" s="13">
        <v>7.0</v>
      </c>
    </row>
    <row r="8684">
      <c r="A8684" s="10" t="s">
        <v>2410</v>
      </c>
      <c r="B8684" s="19">
        <v>0.07796296296296296</v>
      </c>
      <c r="C8684" s="10" t="s">
        <v>69</v>
      </c>
      <c r="D8684" s="10" t="s">
        <v>79</v>
      </c>
      <c r="E8684" s="13">
        <v>20.0</v>
      </c>
      <c r="F8684" s="13">
        <v>17.0</v>
      </c>
    </row>
    <row r="8685">
      <c r="A8685" s="10" t="s">
        <v>2410</v>
      </c>
      <c r="B8685" s="19">
        <v>0.08009259259259259</v>
      </c>
      <c r="C8685" s="10" t="s">
        <v>964</v>
      </c>
      <c r="D8685" s="10" t="s">
        <v>120</v>
      </c>
      <c r="E8685" s="13">
        <v>19.0</v>
      </c>
      <c r="F8685" s="16"/>
      <c r="J8685" s="10" t="s">
        <v>2441</v>
      </c>
    </row>
    <row r="8686">
      <c r="A8686" s="10" t="s">
        <v>2410</v>
      </c>
      <c r="B8686" s="19">
        <v>0.08302083333333334</v>
      </c>
      <c r="C8686" s="10" t="s">
        <v>70</v>
      </c>
      <c r="D8686" s="10" t="s">
        <v>125</v>
      </c>
      <c r="E8686" s="13" t="s">
        <v>88</v>
      </c>
      <c r="F8686" s="13">
        <v>1.0</v>
      </c>
      <c r="J8686" s="10" t="s">
        <v>966</v>
      </c>
    </row>
    <row r="8687">
      <c r="A8687" s="10" t="s">
        <v>2410</v>
      </c>
      <c r="B8687" s="19">
        <v>0.08302083333333334</v>
      </c>
      <c r="C8687" s="10" t="s">
        <v>82</v>
      </c>
      <c r="D8687" s="10" t="s">
        <v>125</v>
      </c>
      <c r="E8687" s="13">
        <v>17.0</v>
      </c>
      <c r="F8687" s="13">
        <v>5.0</v>
      </c>
      <c r="J8687" s="10" t="s">
        <v>966</v>
      </c>
    </row>
    <row r="8688">
      <c r="A8688" s="10" t="s">
        <v>2410</v>
      </c>
      <c r="B8688" s="19">
        <v>0.08302083333333334</v>
      </c>
      <c r="C8688" s="10" t="s">
        <v>66</v>
      </c>
      <c r="D8688" s="10" t="s">
        <v>125</v>
      </c>
      <c r="E8688" s="13">
        <v>27.0</v>
      </c>
      <c r="F8688" s="13">
        <v>17.0</v>
      </c>
      <c r="J8688" s="10" t="s">
        <v>966</v>
      </c>
    </row>
    <row r="8689">
      <c r="A8689" s="10" t="s">
        <v>2410</v>
      </c>
      <c r="B8689" s="19">
        <v>0.08302083333333334</v>
      </c>
      <c r="C8689" s="10" t="s">
        <v>964</v>
      </c>
      <c r="D8689" s="10" t="s">
        <v>125</v>
      </c>
      <c r="E8689" s="13">
        <v>29.0</v>
      </c>
      <c r="F8689" s="13">
        <v>18.0</v>
      </c>
      <c r="J8689" s="10" t="s">
        <v>966</v>
      </c>
    </row>
    <row r="8690">
      <c r="A8690" s="10" t="s">
        <v>2410</v>
      </c>
      <c r="B8690" s="19">
        <v>0.08302083333333334</v>
      </c>
      <c r="C8690" s="10" t="s">
        <v>69</v>
      </c>
      <c r="D8690" s="10" t="s">
        <v>125</v>
      </c>
      <c r="E8690" s="13">
        <v>28.0</v>
      </c>
      <c r="F8690" s="13">
        <v>14.0</v>
      </c>
      <c r="J8690" s="10" t="s">
        <v>966</v>
      </c>
    </row>
    <row r="8691">
      <c r="A8691" s="10" t="s">
        <v>2410</v>
      </c>
      <c r="B8691" s="19">
        <v>0.08302083333333334</v>
      </c>
      <c r="C8691" s="10" t="s">
        <v>74</v>
      </c>
      <c r="D8691" s="10" t="s">
        <v>125</v>
      </c>
      <c r="E8691" s="13" t="s">
        <v>68</v>
      </c>
      <c r="F8691" s="13">
        <v>20.0</v>
      </c>
      <c r="J8691" s="10" t="s">
        <v>2442</v>
      </c>
    </row>
    <row r="8692">
      <c r="A8692" s="10" t="s">
        <v>2410</v>
      </c>
      <c r="B8692" s="19">
        <v>0.08302083333333334</v>
      </c>
      <c r="C8692" s="10" t="s">
        <v>74</v>
      </c>
      <c r="D8692" s="10" t="s">
        <v>125</v>
      </c>
      <c r="E8692" s="13" t="s">
        <v>75</v>
      </c>
      <c r="F8692" s="13" t="s">
        <v>75</v>
      </c>
      <c r="J8692" s="10" t="s">
        <v>85</v>
      </c>
    </row>
    <row r="8693">
      <c r="A8693" s="10" t="s">
        <v>2410</v>
      </c>
      <c r="B8693" s="19">
        <v>0.08501157407407407</v>
      </c>
      <c r="C8693" s="10" t="s">
        <v>74</v>
      </c>
      <c r="D8693" s="10" t="s">
        <v>130</v>
      </c>
      <c r="E8693" s="13">
        <v>9.0</v>
      </c>
      <c r="F8693" s="13">
        <v>6.0</v>
      </c>
    </row>
    <row r="8694">
      <c r="A8694" s="10" t="s">
        <v>2410</v>
      </c>
      <c r="B8694" s="19">
        <v>0.08666666666666667</v>
      </c>
      <c r="C8694" s="10" t="s">
        <v>82</v>
      </c>
      <c r="D8694" s="10" t="s">
        <v>154</v>
      </c>
      <c r="E8694" s="13" t="s">
        <v>88</v>
      </c>
      <c r="F8694" s="13">
        <v>1.0</v>
      </c>
    </row>
    <row r="8695">
      <c r="A8695" s="10" t="s">
        <v>2410</v>
      </c>
      <c r="B8695" s="19">
        <v>0.10653935185185186</v>
      </c>
      <c r="C8695" s="10" t="s">
        <v>69</v>
      </c>
      <c r="D8695" s="10" t="s">
        <v>125</v>
      </c>
      <c r="E8695" s="13" t="s">
        <v>68</v>
      </c>
      <c r="F8695" s="13">
        <v>20.0</v>
      </c>
      <c r="J8695" s="10" t="s">
        <v>966</v>
      </c>
    </row>
    <row r="8696">
      <c r="A8696" s="10" t="s">
        <v>2410</v>
      </c>
      <c r="B8696" s="19">
        <v>0.10658564814814815</v>
      </c>
      <c r="C8696" s="10" t="s">
        <v>74</v>
      </c>
      <c r="D8696" s="10" t="s">
        <v>125</v>
      </c>
      <c r="E8696" s="13" t="s">
        <v>75</v>
      </c>
      <c r="F8696" s="13" t="s">
        <v>75</v>
      </c>
      <c r="J8696" s="10" t="s">
        <v>85</v>
      </c>
    </row>
    <row r="8697">
      <c r="A8697" s="10" t="s">
        <v>2410</v>
      </c>
      <c r="B8697" s="19">
        <v>0.10658564814814815</v>
      </c>
      <c r="C8697" s="10" t="s">
        <v>74</v>
      </c>
      <c r="D8697" s="10" t="s">
        <v>125</v>
      </c>
      <c r="E8697" s="13">
        <v>35.0</v>
      </c>
      <c r="F8697" s="13">
        <v>12.0</v>
      </c>
      <c r="J8697" s="10" t="s">
        <v>2443</v>
      </c>
    </row>
    <row r="8698">
      <c r="A8698" s="10" t="s">
        <v>2410</v>
      </c>
      <c r="B8698" s="19">
        <v>0.10659722222222222</v>
      </c>
      <c r="C8698" s="10" t="s">
        <v>964</v>
      </c>
      <c r="D8698" s="10" t="s">
        <v>125</v>
      </c>
      <c r="E8698" s="13">
        <v>27.0</v>
      </c>
      <c r="F8698" s="13">
        <v>16.0</v>
      </c>
      <c r="J8698" s="10" t="s">
        <v>966</v>
      </c>
    </row>
    <row r="8699">
      <c r="A8699" s="10" t="s">
        <v>2410</v>
      </c>
      <c r="B8699" s="19">
        <v>0.1066087962962963</v>
      </c>
      <c r="C8699" s="10" t="s">
        <v>66</v>
      </c>
      <c r="D8699" s="10" t="s">
        <v>125</v>
      </c>
      <c r="E8699" s="13">
        <v>26.0</v>
      </c>
      <c r="F8699" s="13">
        <v>16.0</v>
      </c>
      <c r="J8699" s="10" t="s">
        <v>966</v>
      </c>
    </row>
    <row r="8700">
      <c r="A8700" s="10" t="s">
        <v>2410</v>
      </c>
      <c r="B8700" s="19">
        <v>0.10662037037037037</v>
      </c>
      <c r="C8700" s="10" t="s">
        <v>70</v>
      </c>
      <c r="D8700" s="10" t="s">
        <v>125</v>
      </c>
      <c r="E8700" s="13">
        <v>25.0</v>
      </c>
      <c r="F8700" s="13">
        <v>10.0</v>
      </c>
      <c r="J8700" s="10" t="s">
        <v>966</v>
      </c>
    </row>
    <row r="8701">
      <c r="A8701" s="10" t="s">
        <v>2410</v>
      </c>
      <c r="B8701" s="19">
        <v>0.10663194444444445</v>
      </c>
      <c r="C8701" s="10" t="s">
        <v>82</v>
      </c>
      <c r="D8701" s="10" t="s">
        <v>125</v>
      </c>
      <c r="E8701" s="13">
        <v>23.0</v>
      </c>
      <c r="F8701" s="13">
        <v>11.0</v>
      </c>
      <c r="J8701" s="10" t="s">
        <v>966</v>
      </c>
    </row>
    <row r="8702">
      <c r="A8702" s="10" t="s">
        <v>2410</v>
      </c>
      <c r="B8702" s="19">
        <v>0.10722222222222222</v>
      </c>
      <c r="C8702" s="10" t="s">
        <v>70</v>
      </c>
      <c r="D8702" s="10" t="s">
        <v>67</v>
      </c>
      <c r="E8702" s="13">
        <v>12.0</v>
      </c>
      <c r="F8702" s="13">
        <v>9.0</v>
      </c>
    </row>
    <row r="8703">
      <c r="A8703" s="10" t="s">
        <v>2410</v>
      </c>
      <c r="B8703" s="19">
        <v>0.10857638888888889</v>
      </c>
      <c r="C8703" s="10" t="s">
        <v>82</v>
      </c>
      <c r="D8703" s="10" t="s">
        <v>125</v>
      </c>
      <c r="E8703" s="13">
        <v>17.0</v>
      </c>
      <c r="F8703" s="13">
        <v>15.0</v>
      </c>
    </row>
    <row r="8704">
      <c r="A8704" s="10" t="s">
        <v>2410</v>
      </c>
      <c r="B8704" s="19">
        <v>0.10858796296296297</v>
      </c>
      <c r="C8704" s="10" t="s">
        <v>70</v>
      </c>
      <c r="D8704" s="10" t="s">
        <v>125</v>
      </c>
      <c r="E8704" s="13">
        <v>24.0</v>
      </c>
      <c r="F8704" s="13">
        <v>15.0</v>
      </c>
    </row>
    <row r="8705">
      <c r="A8705" s="10" t="s">
        <v>2410</v>
      </c>
      <c r="B8705" s="19">
        <v>0.10859953703703704</v>
      </c>
      <c r="C8705" s="10" t="s">
        <v>66</v>
      </c>
      <c r="D8705" s="10" t="s">
        <v>125</v>
      </c>
      <c r="E8705" s="13">
        <v>21.0</v>
      </c>
      <c r="F8705" s="13">
        <v>11.0</v>
      </c>
      <c r="J8705" s="10" t="s">
        <v>2444</v>
      </c>
    </row>
    <row r="8706">
      <c r="A8706" s="10" t="s">
        <v>2410</v>
      </c>
      <c r="B8706" s="19">
        <v>0.10861111111111112</v>
      </c>
      <c r="C8706" s="10" t="s">
        <v>964</v>
      </c>
      <c r="D8706" s="10" t="s">
        <v>125</v>
      </c>
      <c r="E8706" s="13" t="s">
        <v>68</v>
      </c>
      <c r="F8706" s="13">
        <v>20.0</v>
      </c>
    </row>
    <row r="8707">
      <c r="A8707" s="10" t="s">
        <v>2410</v>
      </c>
      <c r="B8707" s="19">
        <v>0.10864583333333333</v>
      </c>
      <c r="C8707" s="10" t="s">
        <v>69</v>
      </c>
      <c r="D8707" s="10" t="s">
        <v>125</v>
      </c>
      <c r="E8707" s="13">
        <v>18.0</v>
      </c>
      <c r="F8707" s="13">
        <v>14.0</v>
      </c>
    </row>
    <row r="8708">
      <c r="A8708" s="10" t="s">
        <v>2410</v>
      </c>
      <c r="B8708" s="19">
        <v>0.10865740740740741</v>
      </c>
      <c r="C8708" s="10" t="s">
        <v>74</v>
      </c>
      <c r="D8708" s="10" t="s">
        <v>125</v>
      </c>
      <c r="E8708" s="13" t="s">
        <v>75</v>
      </c>
      <c r="F8708" s="13" t="s">
        <v>75</v>
      </c>
      <c r="J8708" s="10" t="s">
        <v>85</v>
      </c>
    </row>
    <row r="8709">
      <c r="A8709" s="10" t="s">
        <v>2410</v>
      </c>
      <c r="B8709" s="19">
        <v>0.10865740740740741</v>
      </c>
      <c r="C8709" s="10" t="s">
        <v>74</v>
      </c>
      <c r="D8709" s="10" t="s">
        <v>125</v>
      </c>
      <c r="E8709" s="13">
        <v>23.0</v>
      </c>
      <c r="F8709" s="13">
        <v>10.0</v>
      </c>
      <c r="J8709" s="10" t="s">
        <v>86</v>
      </c>
    </row>
    <row r="8710">
      <c r="A8710" s="10" t="s">
        <v>2410</v>
      </c>
      <c r="B8710" s="19">
        <v>0.1093287037037037</v>
      </c>
      <c r="C8710" s="10" t="s">
        <v>964</v>
      </c>
      <c r="D8710" s="10" t="s">
        <v>67</v>
      </c>
      <c r="E8710" s="13">
        <v>14.0</v>
      </c>
      <c r="F8710" s="13">
        <v>5.0</v>
      </c>
    </row>
    <row r="8711">
      <c r="A8711" s="10" t="s">
        <v>2410</v>
      </c>
      <c r="B8711" s="19">
        <v>0.10934027777777777</v>
      </c>
      <c r="C8711" s="10" t="s">
        <v>69</v>
      </c>
      <c r="D8711" s="10" t="s">
        <v>67</v>
      </c>
      <c r="E8711" s="13">
        <v>8.0</v>
      </c>
      <c r="F8711" s="13">
        <v>3.0</v>
      </c>
    </row>
    <row r="8712">
      <c r="A8712" s="10" t="s">
        <v>2410</v>
      </c>
      <c r="B8712" s="19">
        <v>0.1097337962962963</v>
      </c>
      <c r="C8712" s="10" t="s">
        <v>82</v>
      </c>
      <c r="D8712" s="10" t="s">
        <v>125</v>
      </c>
      <c r="E8712" s="13">
        <v>11.0</v>
      </c>
      <c r="F8712" s="13">
        <v>9.0</v>
      </c>
    </row>
    <row r="8713">
      <c r="A8713" s="10" t="s">
        <v>2410</v>
      </c>
      <c r="B8713" s="19">
        <v>0.10974537037037037</v>
      </c>
      <c r="C8713" s="10" t="s">
        <v>70</v>
      </c>
      <c r="D8713" s="10" t="s">
        <v>125</v>
      </c>
      <c r="E8713" s="13">
        <v>24.0</v>
      </c>
      <c r="F8713" s="13">
        <v>15.0</v>
      </c>
    </row>
    <row r="8714">
      <c r="A8714" s="10" t="s">
        <v>2410</v>
      </c>
      <c r="B8714" s="19">
        <v>0.10975694444444445</v>
      </c>
      <c r="C8714" s="10" t="s">
        <v>66</v>
      </c>
      <c r="D8714" s="10" t="s">
        <v>125</v>
      </c>
      <c r="E8714" s="13">
        <v>4.0</v>
      </c>
      <c r="F8714" s="13">
        <v>4.0</v>
      </c>
    </row>
    <row r="8715">
      <c r="A8715" s="10" t="s">
        <v>2410</v>
      </c>
      <c r="B8715" s="19">
        <v>0.1097800925925926</v>
      </c>
      <c r="C8715" s="10" t="s">
        <v>964</v>
      </c>
      <c r="D8715" s="10" t="s">
        <v>125</v>
      </c>
      <c r="E8715" s="13">
        <v>18.0</v>
      </c>
      <c r="F8715" s="13">
        <v>17.0</v>
      </c>
    </row>
    <row r="8716">
      <c r="A8716" s="10" t="s">
        <v>2410</v>
      </c>
      <c r="B8716" s="19">
        <v>0.10979166666666666</v>
      </c>
      <c r="C8716" s="10" t="s">
        <v>69</v>
      </c>
      <c r="D8716" s="10" t="s">
        <v>125</v>
      </c>
      <c r="E8716" s="13">
        <v>13.0</v>
      </c>
      <c r="F8716" s="13">
        <v>9.0</v>
      </c>
    </row>
    <row r="8717">
      <c r="A8717" s="10" t="s">
        <v>2410</v>
      </c>
      <c r="B8717" s="19">
        <v>0.10980324074074074</v>
      </c>
      <c r="C8717" s="10" t="s">
        <v>74</v>
      </c>
      <c r="D8717" s="10" t="s">
        <v>125</v>
      </c>
      <c r="E8717" s="13" t="s">
        <v>75</v>
      </c>
      <c r="F8717" s="13" t="s">
        <v>75</v>
      </c>
      <c r="J8717" s="10" t="s">
        <v>85</v>
      </c>
    </row>
    <row r="8718">
      <c r="A8718" s="10" t="s">
        <v>2410</v>
      </c>
      <c r="B8718" s="19">
        <v>0.10980324074074074</v>
      </c>
      <c r="C8718" s="10" t="s">
        <v>74</v>
      </c>
      <c r="D8718" s="10" t="s">
        <v>125</v>
      </c>
      <c r="E8718" s="13">
        <v>20.0</v>
      </c>
      <c r="F8718" s="13">
        <v>7.0</v>
      </c>
      <c r="J8718" s="10" t="s">
        <v>86</v>
      </c>
    </row>
    <row r="8719">
      <c r="A8719" s="10" t="s">
        <v>2410</v>
      </c>
      <c r="B8719" s="19">
        <v>0.11107638888888889</v>
      </c>
      <c r="C8719" s="10" t="s">
        <v>69</v>
      </c>
      <c r="D8719" s="10" t="s">
        <v>154</v>
      </c>
      <c r="E8719" s="13">
        <v>15.0</v>
      </c>
      <c r="F8719" s="13">
        <v>10.0</v>
      </c>
    </row>
    <row r="8720">
      <c r="A8720" s="10" t="s">
        <v>2410</v>
      </c>
      <c r="B8720" s="19">
        <v>0.11136574074074074</v>
      </c>
      <c r="C8720" s="10" t="s">
        <v>82</v>
      </c>
      <c r="D8720" s="10" t="s">
        <v>154</v>
      </c>
      <c r="E8720" s="13">
        <v>16.0</v>
      </c>
      <c r="F8720" s="13">
        <v>12.0</v>
      </c>
    </row>
    <row r="8721">
      <c r="A8721" s="10" t="s">
        <v>2410</v>
      </c>
      <c r="B8721" s="19">
        <v>0.11204861111111111</v>
      </c>
      <c r="C8721" s="10" t="s">
        <v>74</v>
      </c>
      <c r="D8721" s="10" t="s">
        <v>78</v>
      </c>
      <c r="E8721" s="13">
        <v>26.0</v>
      </c>
      <c r="F8721" s="13">
        <v>17.0</v>
      </c>
    </row>
    <row r="8722">
      <c r="A8722" s="10" t="s">
        <v>2410</v>
      </c>
      <c r="B8722" s="19">
        <v>0.11209490740740741</v>
      </c>
      <c r="C8722" s="10" t="s">
        <v>70</v>
      </c>
      <c r="D8722" s="10" t="s">
        <v>78</v>
      </c>
      <c r="E8722" s="13">
        <v>25.0</v>
      </c>
      <c r="F8722" s="13">
        <v>16.0</v>
      </c>
    </row>
    <row r="8723">
      <c r="A8723" s="10" t="s">
        <v>2410</v>
      </c>
      <c r="B8723" s="19">
        <v>0.11233796296296296</v>
      </c>
      <c r="C8723" s="10" t="s">
        <v>70</v>
      </c>
      <c r="D8723" s="10" t="s">
        <v>93</v>
      </c>
      <c r="E8723" s="13">
        <v>23.0</v>
      </c>
      <c r="F8723" s="13">
        <v>14.0</v>
      </c>
      <c r="J8723" s="10" t="s">
        <v>148</v>
      </c>
    </row>
    <row r="8724">
      <c r="A8724" s="10" t="s">
        <v>2410</v>
      </c>
      <c r="B8724" s="19">
        <v>0.11251157407407407</v>
      </c>
      <c r="C8724" s="10" t="s">
        <v>74</v>
      </c>
      <c r="D8724" s="10" t="s">
        <v>209</v>
      </c>
      <c r="E8724" s="13">
        <v>2.0</v>
      </c>
      <c r="F8724" s="13">
        <v>2.0</v>
      </c>
    </row>
    <row r="8725">
      <c r="A8725" s="10" t="s">
        <v>2410</v>
      </c>
      <c r="B8725" s="19">
        <v>0.11252314814814815</v>
      </c>
      <c r="C8725" s="10" t="s">
        <v>70</v>
      </c>
      <c r="D8725" s="10" t="s">
        <v>209</v>
      </c>
      <c r="E8725" s="13">
        <v>14.0</v>
      </c>
      <c r="F8725" s="13">
        <v>14.0</v>
      </c>
    </row>
    <row r="8726">
      <c r="A8726" s="10" t="s">
        <v>2410</v>
      </c>
      <c r="B8726" s="19">
        <v>0.11284722222222222</v>
      </c>
      <c r="C8726" s="10" t="s">
        <v>74</v>
      </c>
      <c r="D8726" s="10" t="s">
        <v>100</v>
      </c>
      <c r="E8726" s="13">
        <v>14.0</v>
      </c>
      <c r="F8726" s="13">
        <v>5.0</v>
      </c>
    </row>
    <row r="8727">
      <c r="A8727" s="10" t="s">
        <v>2410</v>
      </c>
      <c r="B8727" s="19">
        <v>0.11322916666666667</v>
      </c>
      <c r="C8727" s="10" t="s">
        <v>74</v>
      </c>
      <c r="D8727" s="10" t="s">
        <v>131</v>
      </c>
      <c r="E8727" s="13">
        <v>14.0</v>
      </c>
      <c r="F8727" s="13">
        <v>11.0</v>
      </c>
      <c r="J8727" s="10" t="s">
        <v>2445</v>
      </c>
    </row>
    <row r="8728">
      <c r="A8728" s="10" t="s">
        <v>2410</v>
      </c>
      <c r="B8728" s="19">
        <v>0.11324074074074074</v>
      </c>
      <c r="C8728" s="10" t="s">
        <v>70</v>
      </c>
      <c r="D8728" s="10" t="s">
        <v>209</v>
      </c>
      <c r="E8728" s="13">
        <v>19.0</v>
      </c>
      <c r="F8728" s="13">
        <v>19.0</v>
      </c>
    </row>
    <row r="8729">
      <c r="A8729" s="10" t="s">
        <v>2410</v>
      </c>
      <c r="B8729" s="19">
        <v>0.11378472222222222</v>
      </c>
      <c r="C8729" s="10" t="s">
        <v>70</v>
      </c>
      <c r="D8729" s="10" t="s">
        <v>93</v>
      </c>
      <c r="E8729" s="13" t="s">
        <v>68</v>
      </c>
      <c r="F8729" s="13">
        <v>20.0</v>
      </c>
      <c r="G8729" s="10" t="s">
        <v>137</v>
      </c>
      <c r="J8729" s="10" t="s">
        <v>2075</v>
      </c>
    </row>
    <row r="8730">
      <c r="A8730" s="10" t="s">
        <v>2410</v>
      </c>
      <c r="B8730" s="19">
        <v>0.11424768518518519</v>
      </c>
      <c r="C8730" s="10" t="s">
        <v>74</v>
      </c>
      <c r="D8730" s="10" t="s">
        <v>93</v>
      </c>
      <c r="E8730" s="13">
        <v>21.0</v>
      </c>
      <c r="F8730" s="13">
        <v>12.0</v>
      </c>
      <c r="J8730" s="10" t="s">
        <v>2042</v>
      </c>
    </row>
    <row r="8731">
      <c r="A8731" s="10" t="s">
        <v>2410</v>
      </c>
      <c r="B8731" s="19">
        <v>0.11493055555555555</v>
      </c>
      <c r="C8731" s="10" t="s">
        <v>74</v>
      </c>
      <c r="D8731" s="10" t="s">
        <v>91</v>
      </c>
      <c r="E8731" s="13">
        <v>14.0</v>
      </c>
      <c r="F8731" s="16"/>
      <c r="H8731" s="10" t="s">
        <v>1957</v>
      </c>
    </row>
    <row r="8732">
      <c r="A8732" s="10" t="s">
        <v>2410</v>
      </c>
      <c r="B8732" s="19">
        <v>0.11612268518518519</v>
      </c>
      <c r="C8732" s="10" t="s">
        <v>70</v>
      </c>
      <c r="D8732" s="10" t="s">
        <v>67</v>
      </c>
      <c r="E8732" s="13">
        <v>9.0</v>
      </c>
      <c r="F8732" s="13">
        <v>6.0</v>
      </c>
    </row>
    <row r="8733">
      <c r="A8733" s="10" t="s">
        <v>2410</v>
      </c>
      <c r="B8733" s="19">
        <v>0.11674768518518519</v>
      </c>
      <c r="C8733" s="10" t="s">
        <v>964</v>
      </c>
      <c r="D8733" s="10" t="s">
        <v>67</v>
      </c>
      <c r="E8733" s="13">
        <v>12.0</v>
      </c>
      <c r="F8733" s="13">
        <v>3.0</v>
      </c>
    </row>
    <row r="8734">
      <c r="A8734" s="10" t="s">
        <v>2410</v>
      </c>
      <c r="B8734" s="19">
        <v>0.11679398148148148</v>
      </c>
      <c r="C8734" s="10" t="s">
        <v>69</v>
      </c>
      <c r="D8734" s="10" t="s">
        <v>67</v>
      </c>
      <c r="E8734" s="13">
        <v>14.0</v>
      </c>
      <c r="F8734" s="13">
        <v>9.0</v>
      </c>
    </row>
    <row r="8735">
      <c r="A8735" s="10" t="s">
        <v>2410</v>
      </c>
      <c r="B8735" s="19">
        <v>0.11914351851851852</v>
      </c>
      <c r="C8735" s="10" t="s">
        <v>964</v>
      </c>
      <c r="D8735" s="10" t="s">
        <v>67</v>
      </c>
      <c r="E8735" s="13">
        <v>25.0</v>
      </c>
      <c r="F8735" s="13">
        <v>16.0</v>
      </c>
    </row>
    <row r="8736">
      <c r="A8736" s="10" t="s">
        <v>2410</v>
      </c>
      <c r="B8736" s="19">
        <v>0.11965277777777777</v>
      </c>
      <c r="C8736" s="10" t="s">
        <v>964</v>
      </c>
      <c r="D8736" s="10" t="s">
        <v>127</v>
      </c>
      <c r="E8736" s="13">
        <v>22.0</v>
      </c>
      <c r="F8736" s="13">
        <v>19.0</v>
      </c>
    </row>
    <row r="8737">
      <c r="A8737" s="10" t="s">
        <v>2410</v>
      </c>
      <c r="B8737" s="19">
        <v>0.1197337962962963</v>
      </c>
      <c r="C8737" s="10" t="s">
        <v>69</v>
      </c>
      <c r="D8737" s="10" t="s">
        <v>127</v>
      </c>
      <c r="E8737" s="13">
        <v>8.0</v>
      </c>
      <c r="F8737" s="13">
        <v>7.0</v>
      </c>
    </row>
    <row r="8738">
      <c r="A8738" s="10" t="s">
        <v>2410</v>
      </c>
      <c r="B8738" s="19">
        <v>0.12319444444444444</v>
      </c>
      <c r="C8738" s="10" t="s">
        <v>70</v>
      </c>
      <c r="D8738" s="10" t="s">
        <v>365</v>
      </c>
      <c r="E8738" s="13">
        <v>25.0</v>
      </c>
      <c r="F8738" s="13">
        <v>19.0</v>
      </c>
    </row>
    <row r="8739">
      <c r="A8739" s="10" t="s">
        <v>2410</v>
      </c>
      <c r="B8739" s="19">
        <v>0.12481481481481481</v>
      </c>
      <c r="C8739" s="10" t="s">
        <v>66</v>
      </c>
      <c r="D8739" s="10" t="s">
        <v>210</v>
      </c>
      <c r="E8739" s="13" t="s">
        <v>68</v>
      </c>
      <c r="F8739" s="13">
        <v>20.0</v>
      </c>
    </row>
    <row r="8740">
      <c r="A8740" s="10" t="s">
        <v>2410</v>
      </c>
      <c r="B8740" s="19">
        <v>0.1376388888888889</v>
      </c>
      <c r="C8740" s="10" t="s">
        <v>74</v>
      </c>
      <c r="D8740" s="10" t="s">
        <v>67</v>
      </c>
      <c r="E8740" s="13">
        <v>10.0</v>
      </c>
      <c r="F8740" s="13">
        <v>10.0</v>
      </c>
    </row>
    <row r="8741">
      <c r="A8741" s="10" t="s">
        <v>2410</v>
      </c>
      <c r="B8741" s="19">
        <v>0.14037037037037037</v>
      </c>
      <c r="C8741" s="10" t="s">
        <v>964</v>
      </c>
      <c r="D8741" s="10" t="s">
        <v>71</v>
      </c>
      <c r="E8741" s="13">
        <v>21.0</v>
      </c>
      <c r="F8741" s="13">
        <v>12.0</v>
      </c>
    </row>
    <row r="8742">
      <c r="A8742" s="10" t="s">
        <v>2410</v>
      </c>
      <c r="B8742" s="19">
        <v>0.14737268518518518</v>
      </c>
      <c r="C8742" s="10" t="s">
        <v>964</v>
      </c>
      <c r="D8742" s="10" t="s">
        <v>130</v>
      </c>
      <c r="E8742" s="13">
        <v>17.0</v>
      </c>
      <c r="F8742" s="13">
        <v>18.0</v>
      </c>
    </row>
    <row r="8743">
      <c r="A8743" s="10" t="s">
        <v>2410</v>
      </c>
      <c r="B8743" s="19">
        <v>0.15015046296296297</v>
      </c>
      <c r="C8743" s="10" t="s">
        <v>964</v>
      </c>
      <c r="D8743" s="10" t="s">
        <v>67</v>
      </c>
      <c r="E8743" s="13">
        <v>21.0</v>
      </c>
      <c r="F8743" s="13">
        <v>12.0</v>
      </c>
    </row>
    <row r="8744">
      <c r="A8744" s="10" t="s">
        <v>2410</v>
      </c>
      <c r="B8744" s="19">
        <v>0.15083333333333335</v>
      </c>
      <c r="C8744" s="10" t="s">
        <v>70</v>
      </c>
      <c r="D8744" s="10" t="s">
        <v>67</v>
      </c>
      <c r="E8744" s="13" t="s">
        <v>88</v>
      </c>
      <c r="F8744" s="13">
        <v>1.0</v>
      </c>
    </row>
    <row r="8745">
      <c r="A8745" s="10" t="s">
        <v>2410</v>
      </c>
      <c r="B8745" s="19">
        <v>0.15090277777777777</v>
      </c>
      <c r="C8745" s="10" t="s">
        <v>69</v>
      </c>
      <c r="D8745" s="10" t="s">
        <v>67</v>
      </c>
      <c r="E8745" s="13">
        <v>11.0</v>
      </c>
      <c r="F8745" s="13">
        <v>6.0</v>
      </c>
    </row>
    <row r="8746">
      <c r="A8746" s="10" t="s">
        <v>2410</v>
      </c>
      <c r="B8746" s="19">
        <v>0.15537037037037038</v>
      </c>
      <c r="C8746" s="10" t="s">
        <v>66</v>
      </c>
      <c r="D8746" s="10" t="s">
        <v>132</v>
      </c>
      <c r="E8746" s="13">
        <v>18.0</v>
      </c>
      <c r="F8746" s="13">
        <v>16.0</v>
      </c>
    </row>
    <row r="8747">
      <c r="A8747" s="10" t="s">
        <v>2410</v>
      </c>
      <c r="B8747" s="19">
        <v>0.1658564814814815</v>
      </c>
      <c r="C8747" s="10" t="s">
        <v>66</v>
      </c>
      <c r="D8747" s="10" t="s">
        <v>127</v>
      </c>
      <c r="E8747" s="13">
        <v>21.0</v>
      </c>
      <c r="F8747" s="13">
        <v>16.0</v>
      </c>
    </row>
    <row r="8748">
      <c r="A8748" s="10" t="s">
        <v>2446</v>
      </c>
      <c r="B8748" s="19">
        <v>0.013680555555555555</v>
      </c>
      <c r="C8748" s="10" t="s">
        <v>74</v>
      </c>
      <c r="D8748" s="10" t="s">
        <v>71</v>
      </c>
      <c r="E8748" s="13">
        <v>5.0</v>
      </c>
      <c r="F8748" s="13">
        <v>5.0</v>
      </c>
    </row>
    <row r="8749">
      <c r="A8749" s="10" t="s">
        <v>2446</v>
      </c>
      <c r="B8749" s="19">
        <v>0.018877314814814816</v>
      </c>
      <c r="C8749" s="10" t="s">
        <v>66</v>
      </c>
      <c r="D8749" s="10" t="s">
        <v>67</v>
      </c>
      <c r="E8749" s="13">
        <v>20.0</v>
      </c>
      <c r="F8749" s="13">
        <v>18.0</v>
      </c>
    </row>
    <row r="8750">
      <c r="A8750" s="10" t="s">
        <v>2446</v>
      </c>
      <c r="B8750" s="19">
        <v>0.02162037037037037</v>
      </c>
      <c r="C8750" s="10" t="s">
        <v>69</v>
      </c>
      <c r="D8750" s="10" t="s">
        <v>73</v>
      </c>
      <c r="E8750" s="13">
        <v>26.0</v>
      </c>
      <c r="F8750" s="13">
        <v>18.0</v>
      </c>
    </row>
    <row r="8751">
      <c r="A8751" s="10" t="s">
        <v>2446</v>
      </c>
      <c r="B8751" s="19">
        <v>0.025034722222222222</v>
      </c>
      <c r="C8751" s="10" t="s">
        <v>74</v>
      </c>
      <c r="D8751" s="10" t="s">
        <v>71</v>
      </c>
      <c r="E8751" s="13">
        <v>10.0</v>
      </c>
      <c r="F8751" s="13">
        <v>10.0</v>
      </c>
    </row>
    <row r="8752">
      <c r="A8752" s="10" t="s">
        <v>2446</v>
      </c>
      <c r="B8752" s="19">
        <v>0.03121527777777778</v>
      </c>
      <c r="C8752" s="10" t="s">
        <v>69</v>
      </c>
      <c r="D8752" s="10" t="s">
        <v>73</v>
      </c>
      <c r="E8752" s="13">
        <v>27.0</v>
      </c>
      <c r="F8752" s="13">
        <v>19.0</v>
      </c>
    </row>
    <row r="8753">
      <c r="A8753" s="10" t="s">
        <v>2446</v>
      </c>
      <c r="B8753" s="19">
        <v>0.034525462962962966</v>
      </c>
      <c r="C8753" s="10" t="s">
        <v>74</v>
      </c>
      <c r="D8753" s="10" t="s">
        <v>67</v>
      </c>
      <c r="E8753" s="13">
        <v>17.0</v>
      </c>
      <c r="F8753" s="13">
        <v>17.0</v>
      </c>
    </row>
    <row r="8754">
      <c r="A8754" s="10" t="s">
        <v>2446</v>
      </c>
      <c r="B8754" s="19">
        <v>0.03810185185185185</v>
      </c>
      <c r="C8754" s="10" t="s">
        <v>66</v>
      </c>
      <c r="D8754" s="10" t="s">
        <v>67</v>
      </c>
      <c r="E8754" s="13">
        <v>13.0</v>
      </c>
      <c r="F8754" s="13">
        <v>11.0</v>
      </c>
    </row>
    <row r="8755">
      <c r="A8755" s="10" t="s">
        <v>2446</v>
      </c>
      <c r="B8755" s="19">
        <v>0.038217592592592595</v>
      </c>
      <c r="C8755" s="10" t="s">
        <v>74</v>
      </c>
      <c r="D8755" s="10" t="s">
        <v>67</v>
      </c>
      <c r="E8755" s="13">
        <v>10.0</v>
      </c>
      <c r="F8755" s="13">
        <v>10.0</v>
      </c>
    </row>
    <row r="8756">
      <c r="A8756" s="10" t="s">
        <v>2446</v>
      </c>
      <c r="B8756" s="19">
        <v>0.03824074074074074</v>
      </c>
      <c r="C8756" s="10" t="s">
        <v>69</v>
      </c>
      <c r="D8756" s="10" t="s">
        <v>67</v>
      </c>
      <c r="E8756" s="13">
        <v>15.0</v>
      </c>
      <c r="F8756" s="13">
        <v>10.0</v>
      </c>
    </row>
    <row r="8757">
      <c r="A8757" s="10" t="s">
        <v>2446</v>
      </c>
      <c r="B8757" s="19">
        <v>0.0427662037037037</v>
      </c>
      <c r="C8757" s="10" t="s">
        <v>964</v>
      </c>
      <c r="D8757" s="10" t="s">
        <v>71</v>
      </c>
      <c r="E8757" s="13">
        <v>14.0</v>
      </c>
      <c r="F8757" s="13">
        <v>5.0</v>
      </c>
    </row>
    <row r="8758">
      <c r="A8758" s="10" t="s">
        <v>2446</v>
      </c>
      <c r="B8758" s="19">
        <v>0.04280092592592592</v>
      </c>
      <c r="C8758" s="10" t="s">
        <v>82</v>
      </c>
      <c r="D8758" s="10" t="s">
        <v>71</v>
      </c>
      <c r="E8758" s="13">
        <v>15.0</v>
      </c>
      <c r="F8758" s="13">
        <v>7.0</v>
      </c>
    </row>
    <row r="8759">
      <c r="A8759" s="10" t="s">
        <v>2446</v>
      </c>
      <c r="B8759" s="19">
        <v>0.04913194444444444</v>
      </c>
      <c r="C8759" s="10" t="s">
        <v>66</v>
      </c>
      <c r="D8759" s="10" t="s">
        <v>127</v>
      </c>
      <c r="E8759" s="13">
        <v>16.0</v>
      </c>
      <c r="F8759" s="13">
        <v>11.0</v>
      </c>
    </row>
    <row r="8760">
      <c r="A8760" s="10" t="s">
        <v>2446</v>
      </c>
      <c r="B8760" s="19">
        <v>0.06599537037037037</v>
      </c>
      <c r="C8760" s="10" t="s">
        <v>70</v>
      </c>
      <c r="D8760" s="10" t="s">
        <v>80</v>
      </c>
      <c r="E8760" s="13">
        <v>24.0</v>
      </c>
      <c r="F8760" s="13">
        <v>19.0</v>
      </c>
    </row>
    <row r="8761">
      <c r="A8761" s="10" t="s">
        <v>2446</v>
      </c>
      <c r="B8761" s="19">
        <v>0.07895833333333334</v>
      </c>
      <c r="C8761" s="10" t="s">
        <v>82</v>
      </c>
      <c r="D8761" s="10" t="s">
        <v>67</v>
      </c>
      <c r="E8761" s="13">
        <v>18.0</v>
      </c>
      <c r="F8761" s="13">
        <v>14.0</v>
      </c>
    </row>
    <row r="8762">
      <c r="A8762" s="10" t="s">
        <v>2446</v>
      </c>
      <c r="B8762" s="19">
        <v>0.07925925925925927</v>
      </c>
      <c r="C8762" s="10" t="s">
        <v>82</v>
      </c>
      <c r="D8762" s="10" t="s">
        <v>361</v>
      </c>
      <c r="E8762" s="13">
        <v>23.0</v>
      </c>
      <c r="F8762" s="13">
        <v>13.0</v>
      </c>
    </row>
    <row r="8763">
      <c r="A8763" s="10" t="s">
        <v>2446</v>
      </c>
      <c r="B8763" s="19">
        <v>0.08362268518518519</v>
      </c>
      <c r="C8763" s="10" t="s">
        <v>74</v>
      </c>
      <c r="D8763" s="10" t="s">
        <v>73</v>
      </c>
      <c r="E8763" s="13">
        <v>32.0</v>
      </c>
      <c r="F8763" s="13">
        <v>19.0</v>
      </c>
    </row>
    <row r="8764">
      <c r="A8764" s="10" t="s">
        <v>2446</v>
      </c>
      <c r="B8764" s="19">
        <v>0.08425925925925926</v>
      </c>
      <c r="C8764" s="10" t="s">
        <v>74</v>
      </c>
      <c r="D8764" s="10" t="s">
        <v>93</v>
      </c>
      <c r="E8764" s="13">
        <v>17.0</v>
      </c>
      <c r="F8764" s="13">
        <v>7.0</v>
      </c>
      <c r="J8764" s="10" t="s">
        <v>2447</v>
      </c>
    </row>
    <row r="8765">
      <c r="A8765" s="10" t="s">
        <v>2446</v>
      </c>
      <c r="B8765" s="19">
        <v>0.08451388888888889</v>
      </c>
      <c r="C8765" s="10" t="s">
        <v>82</v>
      </c>
      <c r="D8765" s="10" t="s">
        <v>78</v>
      </c>
      <c r="E8765" s="13">
        <v>6.0</v>
      </c>
      <c r="F8765" s="13">
        <v>4.0</v>
      </c>
    </row>
    <row r="8766">
      <c r="A8766" s="10" t="s">
        <v>2446</v>
      </c>
      <c r="B8766" s="19">
        <v>0.08471064814814815</v>
      </c>
      <c r="C8766" s="10" t="s">
        <v>74</v>
      </c>
      <c r="D8766" s="10" t="s">
        <v>91</v>
      </c>
      <c r="E8766" s="13">
        <v>12.0</v>
      </c>
      <c r="F8766" s="16"/>
      <c r="H8766" s="10" t="s">
        <v>2448</v>
      </c>
    </row>
    <row r="8767">
      <c r="A8767" s="10" t="s">
        <v>2446</v>
      </c>
      <c r="B8767" s="19">
        <v>0.08516203703703704</v>
      </c>
      <c r="C8767" s="10" t="s">
        <v>69</v>
      </c>
      <c r="D8767" s="10" t="s">
        <v>73</v>
      </c>
      <c r="E8767" s="13" t="s">
        <v>75</v>
      </c>
      <c r="F8767" s="13" t="s">
        <v>75</v>
      </c>
      <c r="J8767" s="10" t="s">
        <v>2263</v>
      </c>
    </row>
    <row r="8768">
      <c r="A8768" s="10" t="s">
        <v>2446</v>
      </c>
      <c r="B8768" s="19">
        <v>0.08516203703703704</v>
      </c>
      <c r="C8768" s="10" t="s">
        <v>69</v>
      </c>
      <c r="D8768" s="10" t="s">
        <v>73</v>
      </c>
      <c r="E8768" s="13" t="s">
        <v>68</v>
      </c>
      <c r="F8768" s="13">
        <v>20.0</v>
      </c>
    </row>
    <row r="8769">
      <c r="A8769" s="10" t="s">
        <v>2446</v>
      </c>
      <c r="B8769" s="19">
        <v>0.08655092592592592</v>
      </c>
      <c r="C8769" s="10" t="s">
        <v>69</v>
      </c>
      <c r="D8769" s="10" t="s">
        <v>120</v>
      </c>
      <c r="E8769" s="13">
        <v>20.0</v>
      </c>
      <c r="F8769" s="16"/>
      <c r="H8769" s="10" t="s">
        <v>2449</v>
      </c>
      <c r="J8769" s="10" t="s">
        <v>1797</v>
      </c>
    </row>
    <row r="8770">
      <c r="A8770" s="10" t="s">
        <v>2446</v>
      </c>
      <c r="B8770" s="19">
        <v>0.121875</v>
      </c>
      <c r="C8770" s="10" t="s">
        <v>69</v>
      </c>
      <c r="D8770" s="10" t="s">
        <v>127</v>
      </c>
      <c r="E8770" s="13">
        <v>13.0</v>
      </c>
      <c r="F8770" s="13">
        <v>8.0</v>
      </c>
    </row>
    <row r="8771">
      <c r="A8771" s="10" t="s">
        <v>2446</v>
      </c>
      <c r="B8771" s="19">
        <v>0.12188657407407408</v>
      </c>
      <c r="C8771" s="10" t="s">
        <v>66</v>
      </c>
      <c r="D8771" s="10" t="s">
        <v>127</v>
      </c>
      <c r="E8771" s="13">
        <v>17.0</v>
      </c>
      <c r="F8771" s="13">
        <v>12.0</v>
      </c>
    </row>
    <row r="8772">
      <c r="A8772" s="10" t="s">
        <v>2446</v>
      </c>
      <c r="B8772" s="19">
        <v>0.13003472222222223</v>
      </c>
      <c r="C8772" s="10" t="s">
        <v>70</v>
      </c>
      <c r="D8772" s="10" t="s">
        <v>127</v>
      </c>
      <c r="E8772" s="13">
        <v>19.0</v>
      </c>
      <c r="F8772" s="13">
        <v>18.0</v>
      </c>
      <c r="J8772" s="10" t="s">
        <v>2263</v>
      </c>
    </row>
    <row r="8773">
      <c r="A8773" s="10" t="s">
        <v>2446</v>
      </c>
      <c r="B8773" s="19">
        <v>0.13003472222222223</v>
      </c>
      <c r="C8773" s="10" t="s">
        <v>70</v>
      </c>
      <c r="D8773" s="10" t="s">
        <v>127</v>
      </c>
      <c r="E8773" s="13">
        <v>20.0</v>
      </c>
      <c r="F8773" s="13">
        <v>19.0</v>
      </c>
    </row>
    <row r="8774">
      <c r="A8774" s="10" t="s">
        <v>2446</v>
      </c>
      <c r="B8774" s="19">
        <v>0.13175925925925927</v>
      </c>
      <c r="C8774" s="10" t="s">
        <v>70</v>
      </c>
      <c r="D8774" s="10" t="s">
        <v>127</v>
      </c>
      <c r="E8774" s="13">
        <v>10.0</v>
      </c>
      <c r="F8774" s="13">
        <v>9.0</v>
      </c>
    </row>
    <row r="8775">
      <c r="A8775" s="10" t="s">
        <v>2446</v>
      </c>
      <c r="B8775" s="19">
        <v>0.13236111111111112</v>
      </c>
      <c r="C8775" s="10" t="s">
        <v>2450</v>
      </c>
      <c r="D8775" s="10" t="s">
        <v>210</v>
      </c>
      <c r="E8775" s="13">
        <v>5.0</v>
      </c>
      <c r="F8775" s="13">
        <v>3.0</v>
      </c>
    </row>
    <row r="8776">
      <c r="A8776" s="10" t="s">
        <v>2446</v>
      </c>
      <c r="B8776" s="19">
        <v>0.13380787037037037</v>
      </c>
      <c r="C8776" s="10" t="s">
        <v>70</v>
      </c>
      <c r="D8776" s="10" t="s">
        <v>127</v>
      </c>
      <c r="E8776" s="13" t="s">
        <v>75</v>
      </c>
      <c r="F8776" s="13" t="s">
        <v>75</v>
      </c>
      <c r="J8776" s="10" t="s">
        <v>2265</v>
      </c>
    </row>
    <row r="8777">
      <c r="A8777" s="10" t="s">
        <v>2446</v>
      </c>
      <c r="B8777" s="19">
        <v>0.13380787037037037</v>
      </c>
      <c r="C8777" s="10" t="s">
        <v>70</v>
      </c>
      <c r="D8777" s="10" t="s">
        <v>127</v>
      </c>
      <c r="E8777" s="13">
        <v>11.0</v>
      </c>
      <c r="F8777" s="13">
        <v>10.0</v>
      </c>
    </row>
    <row r="8778">
      <c r="A8778" s="10" t="s">
        <v>2446</v>
      </c>
      <c r="B8778" s="19">
        <v>0.13716435185185186</v>
      </c>
      <c r="C8778" s="10" t="s">
        <v>2450</v>
      </c>
      <c r="D8778" s="10" t="s">
        <v>127</v>
      </c>
      <c r="E8778" s="13">
        <v>12.0</v>
      </c>
      <c r="F8778" s="16"/>
    </row>
    <row r="8779">
      <c r="A8779" s="10" t="s">
        <v>2446</v>
      </c>
      <c r="B8779" s="19">
        <v>0.14068287037037036</v>
      </c>
      <c r="C8779" s="10" t="s">
        <v>82</v>
      </c>
      <c r="D8779" s="10" t="s">
        <v>361</v>
      </c>
      <c r="E8779" s="13">
        <v>14.0</v>
      </c>
      <c r="F8779" s="13">
        <v>4.0</v>
      </c>
    </row>
    <row r="8780">
      <c r="A8780" s="10" t="s">
        <v>2446</v>
      </c>
      <c r="B8780" s="19">
        <v>0.14099537037037038</v>
      </c>
      <c r="C8780" s="10" t="s">
        <v>69</v>
      </c>
      <c r="D8780" s="10" t="s">
        <v>361</v>
      </c>
      <c r="E8780" s="13" t="s">
        <v>75</v>
      </c>
      <c r="F8780" s="13" t="s">
        <v>75</v>
      </c>
      <c r="J8780" s="10" t="s">
        <v>2265</v>
      </c>
    </row>
    <row r="8781">
      <c r="A8781" s="10" t="s">
        <v>2446</v>
      </c>
      <c r="B8781" s="19">
        <v>0.14099537037037038</v>
      </c>
      <c r="C8781" s="10" t="s">
        <v>69</v>
      </c>
      <c r="D8781" s="10" t="s">
        <v>361</v>
      </c>
      <c r="E8781" s="13">
        <v>16.0</v>
      </c>
      <c r="F8781" s="13">
        <v>15.0</v>
      </c>
    </row>
    <row r="8782">
      <c r="A8782" s="10" t="s">
        <v>2446</v>
      </c>
      <c r="B8782" s="19">
        <v>0.14796296296296296</v>
      </c>
      <c r="C8782" s="10" t="s">
        <v>70</v>
      </c>
      <c r="D8782" s="10" t="s">
        <v>125</v>
      </c>
      <c r="E8782" s="13">
        <v>22.0</v>
      </c>
      <c r="F8782" s="13">
        <v>13.0</v>
      </c>
    </row>
    <row r="8783">
      <c r="A8783" s="10" t="s">
        <v>2446</v>
      </c>
      <c r="B8783" s="19">
        <v>0.14835648148148148</v>
      </c>
      <c r="C8783" s="10" t="s">
        <v>70</v>
      </c>
      <c r="D8783" s="10" t="s">
        <v>83</v>
      </c>
      <c r="E8783" s="13">
        <v>10.0</v>
      </c>
      <c r="F8783" s="13">
        <v>4.0</v>
      </c>
    </row>
    <row r="8784">
      <c r="A8784" s="10" t="s">
        <v>2446</v>
      </c>
      <c r="B8784" s="19">
        <v>0.15210648148148148</v>
      </c>
      <c r="C8784" s="10" t="s">
        <v>69</v>
      </c>
      <c r="D8784" s="10" t="s">
        <v>98</v>
      </c>
      <c r="E8784" s="13">
        <v>19.0</v>
      </c>
      <c r="F8784" s="13">
        <v>18.0</v>
      </c>
    </row>
    <row r="8785">
      <c r="A8785" s="10" t="s">
        <v>2446</v>
      </c>
      <c r="B8785" s="19">
        <v>0.1678125</v>
      </c>
      <c r="C8785" s="10" t="s">
        <v>82</v>
      </c>
      <c r="D8785" s="10" t="s">
        <v>361</v>
      </c>
      <c r="E8785" s="13">
        <v>26.0</v>
      </c>
      <c r="F8785" s="13">
        <v>16.0</v>
      </c>
    </row>
    <row r="8786">
      <c r="A8786" s="10" t="s">
        <v>2446</v>
      </c>
      <c r="B8786" s="19">
        <v>0.1705787037037037</v>
      </c>
      <c r="C8786" s="10" t="s">
        <v>82</v>
      </c>
      <c r="D8786" s="10" t="s">
        <v>76</v>
      </c>
      <c r="E8786" s="13">
        <v>87.0</v>
      </c>
      <c r="F8786" s="16"/>
      <c r="J8786" s="10" t="s">
        <v>2451</v>
      </c>
    </row>
    <row r="8787">
      <c r="A8787" s="10" t="s">
        <v>2452</v>
      </c>
      <c r="B8787" s="19">
        <v>0.008958333333333334</v>
      </c>
      <c r="C8787" s="10" t="s">
        <v>69</v>
      </c>
      <c r="D8787" s="10" t="s">
        <v>67</v>
      </c>
      <c r="E8787" s="13">
        <v>15.0</v>
      </c>
      <c r="F8787" s="13">
        <v>10.0</v>
      </c>
    </row>
    <row r="8788">
      <c r="A8788" s="10" t="s">
        <v>2452</v>
      </c>
      <c r="B8788" s="19">
        <v>0.009108796296296297</v>
      </c>
      <c r="C8788" s="10" t="s">
        <v>964</v>
      </c>
      <c r="D8788" s="10" t="s">
        <v>67</v>
      </c>
      <c r="E8788" s="13">
        <v>11.0</v>
      </c>
      <c r="F8788" s="13">
        <v>2.0</v>
      </c>
    </row>
    <row r="8789">
      <c r="A8789" s="10" t="s">
        <v>2452</v>
      </c>
      <c r="B8789" s="19">
        <v>0.009849537037037037</v>
      </c>
      <c r="C8789" s="10" t="s">
        <v>964</v>
      </c>
      <c r="D8789" s="10" t="s">
        <v>67</v>
      </c>
      <c r="E8789" s="13" t="s">
        <v>75</v>
      </c>
      <c r="F8789" s="13" t="s">
        <v>75</v>
      </c>
      <c r="J8789" s="10" t="s">
        <v>160</v>
      </c>
    </row>
    <row r="8790">
      <c r="A8790" s="10" t="s">
        <v>2452</v>
      </c>
      <c r="B8790" s="19">
        <v>0.009849537037037037</v>
      </c>
      <c r="C8790" s="10" t="s">
        <v>964</v>
      </c>
      <c r="D8790" s="10" t="s">
        <v>67</v>
      </c>
      <c r="E8790" s="13">
        <v>11.0</v>
      </c>
      <c r="F8790" s="13">
        <v>2.0</v>
      </c>
      <c r="J8790" s="10" t="s">
        <v>161</v>
      </c>
    </row>
    <row r="8791">
      <c r="A8791" s="10" t="s">
        <v>2452</v>
      </c>
      <c r="B8791" s="19">
        <v>0.009965277777777778</v>
      </c>
      <c r="C8791" s="10" t="s">
        <v>69</v>
      </c>
      <c r="D8791" s="10" t="s">
        <v>67</v>
      </c>
      <c r="E8791" s="13" t="s">
        <v>75</v>
      </c>
      <c r="F8791" s="13" t="s">
        <v>75</v>
      </c>
      <c r="J8791" s="10" t="s">
        <v>160</v>
      </c>
    </row>
    <row r="8792">
      <c r="A8792" s="10" t="s">
        <v>2452</v>
      </c>
      <c r="B8792" s="19">
        <v>0.009965277777777778</v>
      </c>
      <c r="C8792" s="10" t="s">
        <v>69</v>
      </c>
      <c r="D8792" s="10" t="s">
        <v>67</v>
      </c>
      <c r="E8792" s="13">
        <v>13.0</v>
      </c>
      <c r="F8792" s="13">
        <v>8.0</v>
      </c>
      <c r="J8792" s="10" t="s">
        <v>161</v>
      </c>
    </row>
    <row r="8793">
      <c r="A8793" s="10" t="s">
        <v>2452</v>
      </c>
      <c r="B8793" s="19">
        <v>0.011423611111111112</v>
      </c>
      <c r="C8793" s="10" t="s">
        <v>964</v>
      </c>
      <c r="D8793" s="10" t="s">
        <v>130</v>
      </c>
      <c r="E8793" s="13">
        <v>8.0</v>
      </c>
      <c r="F8793" s="13">
        <v>9.0</v>
      </c>
    </row>
    <row r="8794">
      <c r="A8794" s="10" t="s">
        <v>2452</v>
      </c>
      <c r="B8794" s="19">
        <v>0.022754629629629628</v>
      </c>
      <c r="C8794" s="10" t="s">
        <v>2450</v>
      </c>
      <c r="D8794" s="10" t="s">
        <v>125</v>
      </c>
      <c r="E8794" s="13">
        <v>27.0</v>
      </c>
      <c r="F8794" s="13">
        <v>14.0</v>
      </c>
      <c r="J8794" s="10" t="s">
        <v>966</v>
      </c>
    </row>
    <row r="8795">
      <c r="A8795" s="10" t="s">
        <v>2452</v>
      </c>
      <c r="B8795" s="19">
        <v>0.022824074074074073</v>
      </c>
      <c r="C8795" s="10" t="s">
        <v>964</v>
      </c>
      <c r="D8795" s="10" t="s">
        <v>125</v>
      </c>
      <c r="E8795" s="13">
        <v>27.0</v>
      </c>
      <c r="F8795" s="13">
        <v>16.0</v>
      </c>
      <c r="J8795" s="10" t="s">
        <v>966</v>
      </c>
    </row>
    <row r="8796">
      <c r="A8796" s="10" t="s">
        <v>2452</v>
      </c>
      <c r="B8796" s="19">
        <v>0.023136574074074073</v>
      </c>
      <c r="C8796" s="10" t="s">
        <v>69</v>
      </c>
      <c r="D8796" s="10" t="s">
        <v>125</v>
      </c>
      <c r="E8796" s="13">
        <v>33.0</v>
      </c>
      <c r="F8796" s="13">
        <v>19.0</v>
      </c>
      <c r="J8796" s="10" t="s">
        <v>966</v>
      </c>
    </row>
    <row r="8797">
      <c r="A8797" s="10" t="s">
        <v>2452</v>
      </c>
      <c r="B8797" s="19">
        <v>0.023171296296296297</v>
      </c>
      <c r="C8797" s="10" t="s">
        <v>74</v>
      </c>
      <c r="D8797" s="10" t="s">
        <v>125</v>
      </c>
      <c r="E8797" s="13" t="s">
        <v>75</v>
      </c>
      <c r="F8797" s="13" t="s">
        <v>75</v>
      </c>
      <c r="J8797" s="10" t="s">
        <v>85</v>
      </c>
    </row>
    <row r="8798">
      <c r="A8798" s="10" t="s">
        <v>2452</v>
      </c>
      <c r="B8798" s="19">
        <v>0.023171296296296297</v>
      </c>
      <c r="C8798" s="10" t="s">
        <v>74</v>
      </c>
      <c r="D8798" s="10" t="s">
        <v>125</v>
      </c>
      <c r="E8798" s="13" t="s">
        <v>68</v>
      </c>
      <c r="F8798" s="13">
        <v>20.0</v>
      </c>
      <c r="J8798" s="10" t="s">
        <v>2443</v>
      </c>
    </row>
    <row r="8799">
      <c r="A8799" s="10" t="s">
        <v>2452</v>
      </c>
      <c r="B8799" s="19">
        <v>0.02318287037037037</v>
      </c>
      <c r="C8799" s="10" t="s">
        <v>70</v>
      </c>
      <c r="D8799" s="10" t="s">
        <v>125</v>
      </c>
      <c r="E8799" s="13">
        <v>31.0</v>
      </c>
      <c r="F8799" s="13">
        <v>12.0</v>
      </c>
      <c r="J8799" s="10" t="s">
        <v>966</v>
      </c>
    </row>
    <row r="8800">
      <c r="A8800" s="10" t="s">
        <v>2452</v>
      </c>
      <c r="B8800" s="19">
        <v>0.023310185185185184</v>
      </c>
      <c r="C8800" s="10" t="s">
        <v>82</v>
      </c>
      <c r="D8800" s="10" t="s">
        <v>125</v>
      </c>
      <c r="E8800" s="13">
        <v>28.0</v>
      </c>
      <c r="F8800" s="13">
        <v>16.0</v>
      </c>
      <c r="J8800" s="10" t="s">
        <v>966</v>
      </c>
    </row>
    <row r="8801">
      <c r="A8801" s="10" t="s">
        <v>2452</v>
      </c>
      <c r="B8801" s="19">
        <v>0.02332175925925926</v>
      </c>
      <c r="C8801" s="10" t="s">
        <v>66</v>
      </c>
      <c r="D8801" s="10" t="s">
        <v>125</v>
      </c>
      <c r="E8801" s="13">
        <v>15.0</v>
      </c>
      <c r="F8801" s="13">
        <v>5.0</v>
      </c>
      <c r="J8801" s="10" t="s">
        <v>2453</v>
      </c>
    </row>
    <row r="8802">
      <c r="A8802" s="10" t="s">
        <v>2452</v>
      </c>
      <c r="B8802" s="19">
        <v>0.023842592592592592</v>
      </c>
      <c r="C8802" s="10" t="s">
        <v>66</v>
      </c>
      <c r="D8802" s="10" t="s">
        <v>67</v>
      </c>
      <c r="E8802" s="13" t="s">
        <v>88</v>
      </c>
      <c r="F8802" s="13">
        <v>1.0</v>
      </c>
    </row>
    <row r="8803">
      <c r="A8803" s="10" t="s">
        <v>2452</v>
      </c>
      <c r="B8803" s="19">
        <v>0.02392361111111111</v>
      </c>
      <c r="C8803" s="10" t="s">
        <v>74</v>
      </c>
      <c r="D8803" s="10" t="s">
        <v>67</v>
      </c>
      <c r="E8803" s="13">
        <v>17.0</v>
      </c>
      <c r="F8803" s="13">
        <v>17.0</v>
      </c>
    </row>
    <row r="8804">
      <c r="A8804" s="10" t="s">
        <v>2452</v>
      </c>
      <c r="B8804" s="19">
        <v>0.02704861111111111</v>
      </c>
      <c r="C8804" s="10" t="s">
        <v>157</v>
      </c>
      <c r="D8804" s="10" t="s">
        <v>125</v>
      </c>
      <c r="E8804" s="13">
        <v>6.0</v>
      </c>
      <c r="F8804" s="13">
        <v>2.0</v>
      </c>
    </row>
    <row r="8805">
      <c r="A8805" s="10" t="s">
        <v>2452</v>
      </c>
      <c r="B8805" s="19">
        <v>0.027685185185185184</v>
      </c>
      <c r="C8805" s="10" t="s">
        <v>157</v>
      </c>
      <c r="D8805" s="10" t="s">
        <v>67</v>
      </c>
      <c r="E8805" s="13" t="s">
        <v>75</v>
      </c>
      <c r="F8805" s="13" t="s">
        <v>75</v>
      </c>
      <c r="J8805" s="10" t="s">
        <v>160</v>
      </c>
    </row>
    <row r="8806">
      <c r="A8806" s="10" t="s">
        <v>2452</v>
      </c>
      <c r="B8806" s="19">
        <v>0.027685185185185184</v>
      </c>
      <c r="C8806" s="10" t="s">
        <v>157</v>
      </c>
      <c r="D8806" s="10" t="s">
        <v>67</v>
      </c>
      <c r="E8806" s="13">
        <v>7.0</v>
      </c>
      <c r="F8806" s="13">
        <v>4.0</v>
      </c>
      <c r="J8806" s="10" t="s">
        <v>161</v>
      </c>
    </row>
    <row r="8807">
      <c r="A8807" s="10" t="s">
        <v>2452</v>
      </c>
      <c r="B8807" s="19">
        <v>0.032928240740740744</v>
      </c>
      <c r="C8807" s="10" t="s">
        <v>69</v>
      </c>
      <c r="D8807" s="10" t="s">
        <v>131</v>
      </c>
      <c r="E8807" s="13">
        <v>3.0</v>
      </c>
      <c r="F8807" s="13">
        <v>2.0</v>
      </c>
    </row>
    <row r="8808">
      <c r="A8808" s="10" t="s">
        <v>2452</v>
      </c>
      <c r="B8808" s="19">
        <v>0.03501157407407408</v>
      </c>
      <c r="C8808" s="10" t="s">
        <v>2450</v>
      </c>
      <c r="D8808" s="10" t="s">
        <v>67</v>
      </c>
      <c r="E8808" s="13">
        <v>23.0</v>
      </c>
      <c r="F8808" s="13">
        <v>19.0</v>
      </c>
      <c r="J8808" s="10" t="s">
        <v>2454</v>
      </c>
    </row>
    <row r="8809">
      <c r="A8809" s="10" t="s">
        <v>2452</v>
      </c>
      <c r="B8809" s="19">
        <v>0.035034722222222224</v>
      </c>
      <c r="C8809" s="10" t="s">
        <v>69</v>
      </c>
      <c r="D8809" s="10" t="s">
        <v>67</v>
      </c>
      <c r="E8809" s="13">
        <v>14.0</v>
      </c>
      <c r="F8809" s="13">
        <v>10.0</v>
      </c>
      <c r="J8809" s="10" t="s">
        <v>2454</v>
      </c>
    </row>
    <row r="8810">
      <c r="A8810" s="10" t="s">
        <v>2452</v>
      </c>
      <c r="B8810" s="19">
        <v>0.049039351851851855</v>
      </c>
      <c r="C8810" s="10" t="s">
        <v>74</v>
      </c>
      <c r="D8810" s="10" t="s">
        <v>125</v>
      </c>
      <c r="E8810" s="13" t="s">
        <v>75</v>
      </c>
      <c r="F8810" s="13" t="s">
        <v>75</v>
      </c>
      <c r="J8810" s="10" t="s">
        <v>85</v>
      </c>
    </row>
    <row r="8811">
      <c r="A8811" s="10" t="s">
        <v>2452</v>
      </c>
      <c r="B8811" s="19">
        <v>0.049039351851851855</v>
      </c>
      <c r="C8811" s="10" t="s">
        <v>74</v>
      </c>
      <c r="D8811" s="10" t="s">
        <v>125</v>
      </c>
      <c r="E8811" s="13">
        <v>27.0</v>
      </c>
      <c r="F8811" s="13">
        <v>14.0</v>
      </c>
      <c r="J8811" s="10" t="s">
        <v>86</v>
      </c>
    </row>
    <row r="8812">
      <c r="A8812" s="10" t="s">
        <v>2452</v>
      </c>
      <c r="B8812" s="19">
        <v>0.04917824074074074</v>
      </c>
      <c r="C8812" s="10" t="s">
        <v>70</v>
      </c>
      <c r="D8812" s="10" t="s">
        <v>125</v>
      </c>
      <c r="E8812" s="13">
        <v>18.0</v>
      </c>
      <c r="F8812" s="13">
        <v>9.0</v>
      </c>
    </row>
    <row r="8813">
      <c r="A8813" s="10" t="s">
        <v>2452</v>
      </c>
      <c r="B8813" s="19">
        <v>0.04945601851851852</v>
      </c>
      <c r="C8813" s="10" t="s">
        <v>2450</v>
      </c>
      <c r="D8813" s="10" t="s">
        <v>125</v>
      </c>
      <c r="E8813" s="13">
        <v>17.0</v>
      </c>
      <c r="F8813" s="13">
        <v>14.0</v>
      </c>
    </row>
    <row r="8814">
      <c r="A8814" s="10" t="s">
        <v>2452</v>
      </c>
      <c r="B8814" s="19">
        <v>0.05116898148148148</v>
      </c>
      <c r="C8814" s="10" t="s">
        <v>70</v>
      </c>
      <c r="D8814" s="10" t="s">
        <v>93</v>
      </c>
      <c r="E8814" s="13" t="s">
        <v>75</v>
      </c>
      <c r="F8814" s="13" t="s">
        <v>75</v>
      </c>
      <c r="J8814" s="10" t="s">
        <v>85</v>
      </c>
    </row>
    <row r="8815">
      <c r="A8815" s="10" t="s">
        <v>2452</v>
      </c>
      <c r="B8815" s="19">
        <v>0.05116898148148148</v>
      </c>
      <c r="C8815" s="10" t="s">
        <v>70</v>
      </c>
      <c r="D8815" s="10" t="s">
        <v>93</v>
      </c>
      <c r="E8815" s="13">
        <v>29.0</v>
      </c>
      <c r="F8815" s="13">
        <v>19.0</v>
      </c>
      <c r="J8815" s="10" t="s">
        <v>204</v>
      </c>
    </row>
    <row r="8816">
      <c r="A8816" s="10" t="s">
        <v>2452</v>
      </c>
      <c r="B8816" s="19">
        <v>0.05122685185185185</v>
      </c>
      <c r="C8816" s="10" t="s">
        <v>70</v>
      </c>
      <c r="D8816" s="10" t="s">
        <v>91</v>
      </c>
      <c r="E8816" s="13">
        <v>9.0</v>
      </c>
      <c r="F8816" s="16"/>
      <c r="H8816" s="10" t="s">
        <v>2455</v>
      </c>
    </row>
    <row r="8817">
      <c r="A8817" s="10" t="s">
        <v>2452</v>
      </c>
      <c r="B8817" s="19">
        <v>0.05150462962962963</v>
      </c>
      <c r="C8817" s="10" t="s">
        <v>70</v>
      </c>
      <c r="D8817" s="10" t="s">
        <v>93</v>
      </c>
      <c r="E8817" s="13">
        <v>13.0</v>
      </c>
      <c r="F8817" s="13">
        <v>4.0</v>
      </c>
      <c r="J8817" s="10" t="s">
        <v>148</v>
      </c>
    </row>
    <row r="8818">
      <c r="A8818" s="10" t="s">
        <v>2452</v>
      </c>
      <c r="B8818" s="19">
        <v>0.05158564814814815</v>
      </c>
      <c r="C8818" s="10" t="s">
        <v>70</v>
      </c>
      <c r="D8818" s="10" t="s">
        <v>91</v>
      </c>
      <c r="E8818" s="13">
        <v>8.0</v>
      </c>
      <c r="F8818" s="16"/>
      <c r="H8818" s="10" t="s">
        <v>2456</v>
      </c>
    </row>
    <row r="8819">
      <c r="A8819" s="10" t="s">
        <v>2452</v>
      </c>
      <c r="B8819" s="19">
        <v>0.051944444444444446</v>
      </c>
      <c r="C8819" s="10" t="s">
        <v>2450</v>
      </c>
      <c r="D8819" s="10" t="s">
        <v>87</v>
      </c>
      <c r="E8819" s="13">
        <v>16.0</v>
      </c>
      <c r="F8819" s="13">
        <v>13.0</v>
      </c>
    </row>
    <row r="8820">
      <c r="A8820" s="10" t="s">
        <v>2452</v>
      </c>
      <c r="B8820" s="19">
        <v>0.05196759259259259</v>
      </c>
      <c r="C8820" s="10" t="s">
        <v>69</v>
      </c>
      <c r="D8820" s="10" t="s">
        <v>87</v>
      </c>
      <c r="E8820" s="13">
        <v>20.0</v>
      </c>
      <c r="F8820" s="13">
        <v>16.0</v>
      </c>
    </row>
    <row r="8821">
      <c r="A8821" s="10" t="s">
        <v>2452</v>
      </c>
      <c r="B8821" s="19">
        <v>0.052037037037037034</v>
      </c>
      <c r="C8821" s="10" t="s">
        <v>70</v>
      </c>
      <c r="D8821" s="10" t="s">
        <v>87</v>
      </c>
      <c r="E8821" s="13">
        <v>19.0</v>
      </c>
      <c r="F8821" s="13">
        <v>14.0</v>
      </c>
    </row>
    <row r="8822">
      <c r="A8822" s="10" t="s">
        <v>2452</v>
      </c>
      <c r="B8822" s="19">
        <v>0.05206018518518519</v>
      </c>
      <c r="C8822" s="10" t="s">
        <v>74</v>
      </c>
      <c r="D8822" s="10" t="s">
        <v>87</v>
      </c>
      <c r="E8822" s="13">
        <v>19.0</v>
      </c>
      <c r="F8822" s="13">
        <v>14.0</v>
      </c>
    </row>
    <row r="8823">
      <c r="A8823" s="10" t="s">
        <v>2452</v>
      </c>
      <c r="B8823" s="19">
        <v>0.05224537037037037</v>
      </c>
      <c r="C8823" s="10" t="s">
        <v>82</v>
      </c>
      <c r="D8823" s="10" t="s">
        <v>87</v>
      </c>
      <c r="E8823" s="13">
        <v>16.0</v>
      </c>
      <c r="F8823" s="13">
        <v>15.0</v>
      </c>
    </row>
    <row r="8824">
      <c r="A8824" s="10" t="s">
        <v>2452</v>
      </c>
      <c r="B8824" s="19">
        <v>0.05233796296296296</v>
      </c>
      <c r="C8824" s="10" t="s">
        <v>66</v>
      </c>
      <c r="D8824" s="10" t="s">
        <v>87</v>
      </c>
      <c r="E8824" s="13">
        <v>4.0</v>
      </c>
      <c r="F8824" s="13">
        <v>4.0</v>
      </c>
    </row>
    <row r="8825">
      <c r="A8825" s="10" t="s">
        <v>2452</v>
      </c>
      <c r="B8825" s="19">
        <v>0.05237268518518518</v>
      </c>
      <c r="C8825" s="10" t="s">
        <v>964</v>
      </c>
      <c r="D8825" s="10" t="s">
        <v>87</v>
      </c>
      <c r="E8825" s="13">
        <v>6.0</v>
      </c>
      <c r="F8825" s="13">
        <v>5.0</v>
      </c>
    </row>
    <row r="8826">
      <c r="A8826" s="10" t="s">
        <v>2452</v>
      </c>
      <c r="B8826" s="19">
        <v>0.052569444444444446</v>
      </c>
      <c r="C8826" s="10" t="s">
        <v>69</v>
      </c>
      <c r="D8826" s="10" t="s">
        <v>89</v>
      </c>
      <c r="E8826" s="13">
        <v>26.0</v>
      </c>
      <c r="F8826" s="13">
        <v>17.0</v>
      </c>
      <c r="J8826" s="10" t="s">
        <v>1498</v>
      </c>
    </row>
    <row r="8827">
      <c r="A8827" s="10" t="s">
        <v>2452</v>
      </c>
      <c r="B8827" s="19">
        <v>0.05265046296296296</v>
      </c>
      <c r="C8827" s="10" t="s">
        <v>69</v>
      </c>
      <c r="D8827" s="10" t="s">
        <v>91</v>
      </c>
      <c r="E8827" s="13">
        <v>18.0</v>
      </c>
      <c r="F8827" s="16"/>
      <c r="H8827" s="10" t="s">
        <v>2457</v>
      </c>
    </row>
    <row r="8828">
      <c r="A8828" s="10" t="s">
        <v>2452</v>
      </c>
      <c r="B8828" s="19">
        <v>0.053287037037037036</v>
      </c>
      <c r="C8828" s="10" t="s">
        <v>74</v>
      </c>
      <c r="D8828" s="10" t="s">
        <v>93</v>
      </c>
      <c r="E8828" s="13">
        <v>15.0</v>
      </c>
      <c r="F8828" s="13">
        <v>5.0</v>
      </c>
      <c r="J8828" s="10" t="s">
        <v>85</v>
      </c>
    </row>
    <row r="8829">
      <c r="A8829" s="10" t="s">
        <v>2452</v>
      </c>
      <c r="B8829" s="19">
        <v>0.053287037037037036</v>
      </c>
      <c r="C8829" s="10" t="s">
        <v>74</v>
      </c>
      <c r="D8829" s="10" t="s">
        <v>93</v>
      </c>
      <c r="E8829" s="13">
        <v>18.0</v>
      </c>
      <c r="F8829" s="13">
        <v>8.0</v>
      </c>
      <c r="J8829" s="10" t="s">
        <v>1298</v>
      </c>
    </row>
    <row r="8830">
      <c r="A8830" s="10" t="s">
        <v>2452</v>
      </c>
      <c r="B8830" s="19">
        <v>0.053425925925925925</v>
      </c>
      <c r="C8830" s="10" t="s">
        <v>74</v>
      </c>
      <c r="D8830" s="10" t="s">
        <v>91</v>
      </c>
      <c r="E8830" s="13">
        <v>41.0</v>
      </c>
      <c r="F8830" s="16"/>
      <c r="H8830" s="10" t="s">
        <v>2458</v>
      </c>
      <c r="I8830" s="10">
        <v>1.0</v>
      </c>
      <c r="J8830" s="10" t="s">
        <v>491</v>
      </c>
    </row>
    <row r="8831">
      <c r="A8831" s="10" t="s">
        <v>2452</v>
      </c>
      <c r="B8831" s="19">
        <v>0.05513888888888889</v>
      </c>
      <c r="C8831" s="10" t="s">
        <v>70</v>
      </c>
      <c r="D8831" s="10" t="s">
        <v>93</v>
      </c>
      <c r="E8831" s="13">
        <v>15.0</v>
      </c>
      <c r="F8831" s="13">
        <v>6.0</v>
      </c>
      <c r="J8831" s="10" t="s">
        <v>148</v>
      </c>
    </row>
    <row r="8832">
      <c r="A8832" s="10" t="s">
        <v>2452</v>
      </c>
      <c r="B8832" s="19">
        <v>0.05525462962962963</v>
      </c>
      <c r="C8832" s="10" t="s">
        <v>70</v>
      </c>
      <c r="D8832" s="10" t="s">
        <v>91</v>
      </c>
      <c r="E8832" s="13">
        <v>14.0</v>
      </c>
      <c r="F8832" s="16"/>
      <c r="H8832" s="10" t="s">
        <v>2459</v>
      </c>
    </row>
    <row r="8833">
      <c r="A8833" s="10" t="s">
        <v>2452</v>
      </c>
      <c r="B8833" s="19">
        <v>0.05533564814814815</v>
      </c>
      <c r="C8833" s="10" t="s">
        <v>70</v>
      </c>
      <c r="D8833" s="10" t="s">
        <v>93</v>
      </c>
      <c r="E8833" s="13">
        <v>21.0</v>
      </c>
      <c r="F8833" s="13">
        <v>12.0</v>
      </c>
      <c r="J8833" s="10" t="s">
        <v>148</v>
      </c>
    </row>
    <row r="8834">
      <c r="A8834" s="10" t="s">
        <v>2452</v>
      </c>
      <c r="B8834" s="19">
        <v>0.05537037037037037</v>
      </c>
      <c r="C8834" s="10" t="s">
        <v>70</v>
      </c>
      <c r="D8834" s="10" t="s">
        <v>91</v>
      </c>
      <c r="E8834" s="13">
        <v>8.0</v>
      </c>
      <c r="F8834" s="16"/>
      <c r="H8834" s="10" t="s">
        <v>2460</v>
      </c>
    </row>
    <row r="8835">
      <c r="A8835" s="10" t="s">
        <v>2452</v>
      </c>
      <c r="B8835" s="19">
        <v>0.05550925925925926</v>
      </c>
      <c r="C8835" s="10" t="s">
        <v>70</v>
      </c>
      <c r="D8835" s="10" t="s">
        <v>93</v>
      </c>
      <c r="E8835" s="13">
        <v>17.0</v>
      </c>
      <c r="F8835" s="13">
        <v>7.0</v>
      </c>
      <c r="J8835" s="10" t="s">
        <v>99</v>
      </c>
    </row>
    <row r="8836">
      <c r="A8836" s="10" t="s">
        <v>2452</v>
      </c>
      <c r="B8836" s="19">
        <v>0.05550925925925926</v>
      </c>
      <c r="C8836" s="10" t="s">
        <v>70</v>
      </c>
      <c r="D8836" s="10" t="s">
        <v>93</v>
      </c>
      <c r="E8836" s="13">
        <v>27.0</v>
      </c>
      <c r="F8836" s="13">
        <v>17.0</v>
      </c>
      <c r="J8836" s="10" t="s">
        <v>99</v>
      </c>
    </row>
    <row r="8837">
      <c r="A8837" s="10" t="s">
        <v>2452</v>
      </c>
      <c r="B8837" s="19">
        <v>0.05559027777777778</v>
      </c>
      <c r="C8837" s="10" t="s">
        <v>70</v>
      </c>
      <c r="D8837" s="10" t="s">
        <v>91</v>
      </c>
      <c r="E8837" s="13">
        <v>11.0</v>
      </c>
      <c r="F8837" s="16"/>
      <c r="H8837" s="10" t="s">
        <v>2461</v>
      </c>
    </row>
    <row r="8838">
      <c r="A8838" s="10" t="s">
        <v>2452</v>
      </c>
      <c r="B8838" s="19">
        <v>0.05561342592592593</v>
      </c>
      <c r="C8838" s="10" t="s">
        <v>70</v>
      </c>
      <c r="D8838" s="10" t="s">
        <v>91</v>
      </c>
      <c r="E8838" s="13">
        <v>10.0</v>
      </c>
      <c r="F8838" s="16"/>
      <c r="H8838" s="10" t="s">
        <v>2462</v>
      </c>
      <c r="I8838" s="10">
        <v>1.0</v>
      </c>
    </row>
    <row r="8839">
      <c r="A8839" s="10" t="s">
        <v>2452</v>
      </c>
      <c r="B8839" s="19">
        <v>0.056886574074074076</v>
      </c>
      <c r="C8839" s="10" t="s">
        <v>2450</v>
      </c>
      <c r="D8839" s="10" t="s">
        <v>91</v>
      </c>
      <c r="E8839" s="13">
        <v>32.0</v>
      </c>
      <c r="F8839" s="16"/>
      <c r="H8839" s="10" t="s">
        <v>2463</v>
      </c>
      <c r="J8839" s="10" t="s">
        <v>2430</v>
      </c>
    </row>
    <row r="8840">
      <c r="A8840" s="10" t="s">
        <v>2452</v>
      </c>
      <c r="B8840" s="19">
        <v>0.058888888888888886</v>
      </c>
      <c r="C8840" s="10" t="s">
        <v>2450</v>
      </c>
      <c r="D8840" s="10" t="s">
        <v>81</v>
      </c>
      <c r="E8840" s="13">
        <v>5.0</v>
      </c>
      <c r="F8840" s="13">
        <v>3.0</v>
      </c>
      <c r="H8840" s="10" t="s">
        <v>2464</v>
      </c>
      <c r="J8840" s="10" t="s">
        <v>2465</v>
      </c>
    </row>
    <row r="8841">
      <c r="A8841" s="10" t="s">
        <v>2452</v>
      </c>
      <c r="B8841" s="19">
        <v>0.06097222222222222</v>
      </c>
      <c r="C8841" s="10" t="s">
        <v>66</v>
      </c>
      <c r="D8841" s="10" t="s">
        <v>89</v>
      </c>
      <c r="E8841" s="13">
        <v>19.0</v>
      </c>
      <c r="F8841" s="13">
        <v>10.0</v>
      </c>
      <c r="J8841" s="10" t="s">
        <v>2466</v>
      </c>
    </row>
    <row r="8842">
      <c r="A8842" s="10" t="s">
        <v>2452</v>
      </c>
      <c r="B8842" s="19">
        <v>0.06087962962962963</v>
      </c>
      <c r="C8842" s="10" t="s">
        <v>66</v>
      </c>
      <c r="D8842" s="10" t="s">
        <v>89</v>
      </c>
      <c r="E8842" s="13">
        <v>11.0</v>
      </c>
      <c r="F8842" s="13">
        <v>2.0</v>
      </c>
      <c r="J8842" s="10" t="s">
        <v>2466</v>
      </c>
    </row>
    <row r="8843">
      <c r="A8843" s="10" t="s">
        <v>2452</v>
      </c>
      <c r="B8843" s="19">
        <v>0.06101851851851852</v>
      </c>
      <c r="C8843" s="10" t="s">
        <v>66</v>
      </c>
      <c r="D8843" s="10" t="s">
        <v>89</v>
      </c>
      <c r="E8843" s="13">
        <v>28.0</v>
      </c>
      <c r="F8843" s="13">
        <v>19.0</v>
      </c>
      <c r="J8843" s="10" t="s">
        <v>2466</v>
      </c>
    </row>
    <row r="8844">
      <c r="A8844" s="10" t="s">
        <v>2452</v>
      </c>
      <c r="B8844" s="19">
        <v>0.06112268518518518</v>
      </c>
      <c r="C8844" s="10" t="s">
        <v>66</v>
      </c>
      <c r="D8844" s="10" t="s">
        <v>91</v>
      </c>
      <c r="E8844" s="13">
        <v>20.0</v>
      </c>
      <c r="F8844" s="16"/>
      <c r="H8844" s="10" t="s">
        <v>2467</v>
      </c>
      <c r="J8844" s="10" t="s">
        <v>2468</v>
      </c>
    </row>
    <row r="8845">
      <c r="A8845" s="10" t="s">
        <v>2452</v>
      </c>
      <c r="B8845" s="19">
        <v>0.06306712962962963</v>
      </c>
      <c r="C8845" s="10" t="s">
        <v>69</v>
      </c>
      <c r="D8845" s="10" t="s">
        <v>89</v>
      </c>
      <c r="E8845" s="13">
        <v>24.0</v>
      </c>
      <c r="F8845" s="13">
        <v>15.0</v>
      </c>
      <c r="J8845" s="10" t="s">
        <v>1757</v>
      </c>
    </row>
    <row r="8846">
      <c r="A8846" s="10" t="s">
        <v>2452</v>
      </c>
      <c r="B8846" s="19">
        <v>0.06325231481481482</v>
      </c>
      <c r="C8846" s="10" t="s">
        <v>69</v>
      </c>
      <c r="D8846" s="10" t="s">
        <v>91</v>
      </c>
      <c r="E8846" s="13">
        <v>24.0</v>
      </c>
      <c r="F8846" s="16"/>
      <c r="H8846" s="10" t="s">
        <v>2469</v>
      </c>
      <c r="I8846" s="10">
        <v>1.0</v>
      </c>
    </row>
    <row r="8847">
      <c r="A8847" s="10" t="s">
        <v>2452</v>
      </c>
      <c r="B8847" s="19">
        <v>0.06414351851851852</v>
      </c>
      <c r="C8847" s="10" t="s">
        <v>74</v>
      </c>
      <c r="D8847" s="10" t="s">
        <v>125</v>
      </c>
      <c r="E8847" s="13">
        <v>27.0</v>
      </c>
      <c r="F8847" s="13">
        <v>14.0</v>
      </c>
      <c r="J8847" s="10" t="s">
        <v>86</v>
      </c>
    </row>
    <row r="8848">
      <c r="A8848" s="10" t="s">
        <v>2452</v>
      </c>
      <c r="B8848" s="19">
        <v>0.06414351851851852</v>
      </c>
      <c r="C8848" s="10" t="s">
        <v>74</v>
      </c>
      <c r="D8848" s="10" t="s">
        <v>125</v>
      </c>
      <c r="E8848" s="13" t="s">
        <v>75</v>
      </c>
      <c r="F8848" s="13" t="s">
        <v>75</v>
      </c>
      <c r="J8848" s="10" t="s">
        <v>85</v>
      </c>
    </row>
    <row r="8849">
      <c r="A8849" s="10" t="s">
        <v>2452</v>
      </c>
      <c r="B8849" s="19">
        <v>0.06450231481481482</v>
      </c>
      <c r="C8849" s="10" t="s">
        <v>74</v>
      </c>
      <c r="D8849" s="10" t="s">
        <v>93</v>
      </c>
      <c r="E8849" s="13">
        <v>13.0</v>
      </c>
      <c r="F8849" s="13">
        <v>3.0</v>
      </c>
      <c r="J8849" s="10" t="s">
        <v>1043</v>
      </c>
    </row>
    <row r="8850">
      <c r="A8850" s="10" t="s">
        <v>2452</v>
      </c>
      <c r="B8850" s="19">
        <v>0.06457175925925926</v>
      </c>
      <c r="C8850" s="10" t="s">
        <v>74</v>
      </c>
      <c r="D8850" s="10" t="s">
        <v>91</v>
      </c>
      <c r="E8850" s="13">
        <v>23.0</v>
      </c>
      <c r="F8850" s="16"/>
      <c r="H8850" s="10" t="s">
        <v>2470</v>
      </c>
    </row>
    <row r="8851">
      <c r="A8851" s="10" t="s">
        <v>2452</v>
      </c>
      <c r="B8851" s="19">
        <v>0.06560185185185186</v>
      </c>
      <c r="C8851" s="10" t="s">
        <v>70</v>
      </c>
      <c r="D8851" s="10" t="s">
        <v>78</v>
      </c>
      <c r="E8851" s="13">
        <v>19.0</v>
      </c>
      <c r="F8851" s="13">
        <v>10.0</v>
      </c>
      <c r="J8851" s="10" t="s">
        <v>160</v>
      </c>
    </row>
    <row r="8852">
      <c r="A8852" s="10" t="s">
        <v>2452</v>
      </c>
      <c r="B8852" s="19">
        <v>0.06560185185185186</v>
      </c>
      <c r="C8852" s="10" t="s">
        <v>70</v>
      </c>
      <c r="D8852" s="10" t="s">
        <v>78</v>
      </c>
      <c r="E8852" s="13" t="s">
        <v>88</v>
      </c>
      <c r="F8852" s="13">
        <v>1.0</v>
      </c>
      <c r="H8852" s="10" t="s">
        <v>2471</v>
      </c>
      <c r="J8852" s="10" t="s">
        <v>161</v>
      </c>
    </row>
    <row r="8853">
      <c r="A8853" s="10" t="s">
        <v>2452</v>
      </c>
      <c r="B8853" s="19">
        <v>0.06730324074074075</v>
      </c>
      <c r="C8853" s="10" t="s">
        <v>2450</v>
      </c>
      <c r="D8853" s="10" t="s">
        <v>81</v>
      </c>
      <c r="E8853" s="13">
        <v>20.0</v>
      </c>
      <c r="F8853" s="13">
        <v>18.0</v>
      </c>
      <c r="J8853" s="10" t="s">
        <v>2472</v>
      </c>
    </row>
    <row r="8854">
      <c r="A8854" s="10" t="s">
        <v>2452</v>
      </c>
      <c r="B8854" s="19">
        <v>0.06765046296296297</v>
      </c>
      <c r="C8854" s="10" t="s">
        <v>2450</v>
      </c>
      <c r="D8854" s="10" t="s">
        <v>93</v>
      </c>
      <c r="E8854" s="13">
        <v>16.0</v>
      </c>
      <c r="F8854" s="13">
        <v>12.0</v>
      </c>
      <c r="J8854" s="10" t="s">
        <v>2473</v>
      </c>
    </row>
    <row r="8855">
      <c r="A8855" s="10" t="s">
        <v>2452</v>
      </c>
      <c r="B8855" s="19">
        <v>0.06771990740740741</v>
      </c>
      <c r="C8855" s="10" t="s">
        <v>2450</v>
      </c>
      <c r="D8855" s="10" t="s">
        <v>93</v>
      </c>
      <c r="E8855" s="13">
        <v>21.0</v>
      </c>
      <c r="F8855" s="13">
        <v>17.0</v>
      </c>
      <c r="J8855" s="10" t="s">
        <v>2473</v>
      </c>
    </row>
    <row r="8856">
      <c r="A8856" s="10" t="s">
        <v>2452</v>
      </c>
      <c r="B8856" s="19">
        <v>0.06777777777777778</v>
      </c>
      <c r="C8856" s="10" t="s">
        <v>2450</v>
      </c>
      <c r="D8856" s="10" t="s">
        <v>93</v>
      </c>
      <c r="E8856" s="13">
        <v>7.0</v>
      </c>
      <c r="F8856" s="13">
        <v>3.0</v>
      </c>
      <c r="J8856" s="10" t="s">
        <v>2474</v>
      </c>
    </row>
    <row r="8857">
      <c r="A8857" s="10" t="s">
        <v>2452</v>
      </c>
      <c r="B8857" s="19">
        <v>0.06788194444444444</v>
      </c>
      <c r="C8857" s="10" t="s">
        <v>2450</v>
      </c>
      <c r="D8857" s="10" t="s">
        <v>91</v>
      </c>
      <c r="E8857" s="13">
        <v>9.0</v>
      </c>
      <c r="F8857" s="16"/>
      <c r="H8857" s="10" t="s">
        <v>2475</v>
      </c>
    </row>
    <row r="8858">
      <c r="A8858" s="10" t="s">
        <v>2452</v>
      </c>
      <c r="B8858" s="19">
        <v>0.06905092592592593</v>
      </c>
      <c r="C8858" s="10" t="s">
        <v>82</v>
      </c>
      <c r="D8858" s="10" t="s">
        <v>91</v>
      </c>
      <c r="E8858" s="13">
        <v>13.0</v>
      </c>
      <c r="F8858" s="16"/>
      <c r="H8858" s="10" t="s">
        <v>2476</v>
      </c>
      <c r="J8858" s="10" t="s">
        <v>2477</v>
      </c>
    </row>
    <row r="8859">
      <c r="A8859" s="10" t="s">
        <v>2452</v>
      </c>
      <c r="B8859" s="19">
        <v>0.07048611111111111</v>
      </c>
      <c r="C8859" s="10" t="s">
        <v>964</v>
      </c>
      <c r="D8859" s="10" t="s">
        <v>91</v>
      </c>
      <c r="E8859" s="13">
        <v>11.0</v>
      </c>
      <c r="F8859" s="16"/>
      <c r="H8859" s="10" t="s">
        <v>2478</v>
      </c>
      <c r="I8859" s="10">
        <v>1.0</v>
      </c>
      <c r="J8859" s="10" t="s">
        <v>2159</v>
      </c>
    </row>
    <row r="8860">
      <c r="A8860" s="10" t="s">
        <v>2452</v>
      </c>
      <c r="B8860" s="19">
        <v>0.07108796296296296</v>
      </c>
      <c r="C8860" s="10" t="s">
        <v>964</v>
      </c>
      <c r="D8860" s="10" t="s">
        <v>67</v>
      </c>
      <c r="E8860" s="13" t="s">
        <v>75</v>
      </c>
      <c r="F8860" s="13" t="s">
        <v>75</v>
      </c>
      <c r="J8860" s="10" t="s">
        <v>160</v>
      </c>
    </row>
    <row r="8861">
      <c r="A8861" s="10" t="s">
        <v>2452</v>
      </c>
      <c r="B8861" s="19">
        <v>0.07108796296296296</v>
      </c>
      <c r="C8861" s="10" t="s">
        <v>964</v>
      </c>
      <c r="D8861" s="10" t="s">
        <v>67</v>
      </c>
      <c r="E8861" s="13">
        <v>12.0</v>
      </c>
      <c r="F8861" s="13">
        <v>3.0</v>
      </c>
      <c r="J8861" s="10" t="s">
        <v>161</v>
      </c>
    </row>
    <row r="8862">
      <c r="A8862" s="10" t="s">
        <v>2452</v>
      </c>
      <c r="B8862" s="19">
        <v>0.07226851851851852</v>
      </c>
      <c r="C8862" s="10" t="s">
        <v>2450</v>
      </c>
      <c r="D8862" s="10" t="s">
        <v>125</v>
      </c>
      <c r="E8862" s="13" t="s">
        <v>88</v>
      </c>
      <c r="F8862" s="13">
        <v>1.0</v>
      </c>
    </row>
    <row r="8863">
      <c r="A8863" s="10" t="s">
        <v>2452</v>
      </c>
      <c r="B8863" s="19">
        <v>0.07226851851851852</v>
      </c>
      <c r="C8863" s="10" t="s">
        <v>66</v>
      </c>
      <c r="D8863" s="10" t="s">
        <v>125</v>
      </c>
      <c r="E8863" s="13">
        <v>14.0</v>
      </c>
      <c r="F8863" s="13">
        <v>14.0</v>
      </c>
    </row>
    <row r="8864">
      <c r="A8864" s="10" t="s">
        <v>2452</v>
      </c>
      <c r="B8864" s="19">
        <v>0.07226851851851852</v>
      </c>
      <c r="C8864" s="10" t="s">
        <v>70</v>
      </c>
      <c r="D8864" s="10" t="s">
        <v>125</v>
      </c>
      <c r="E8864" s="13">
        <v>18.0</v>
      </c>
      <c r="F8864" s="13">
        <v>9.0</v>
      </c>
    </row>
    <row r="8865">
      <c r="A8865" s="10" t="s">
        <v>2452</v>
      </c>
      <c r="B8865" s="19">
        <v>0.07226851851851852</v>
      </c>
      <c r="C8865" s="10" t="s">
        <v>82</v>
      </c>
      <c r="D8865" s="10" t="s">
        <v>125</v>
      </c>
      <c r="E8865" s="13">
        <v>16.0</v>
      </c>
      <c r="F8865" s="13">
        <v>14.0</v>
      </c>
    </row>
    <row r="8866">
      <c r="A8866" s="10" t="s">
        <v>2452</v>
      </c>
      <c r="B8866" s="19">
        <v>0.07226851851851852</v>
      </c>
      <c r="C8866" s="10" t="s">
        <v>74</v>
      </c>
      <c r="D8866" s="10" t="s">
        <v>125</v>
      </c>
      <c r="E8866" s="13">
        <v>32.0</v>
      </c>
      <c r="F8866" s="13">
        <v>19.0</v>
      </c>
    </row>
    <row r="8867">
      <c r="A8867" s="10" t="s">
        <v>2452</v>
      </c>
      <c r="B8867" s="19">
        <v>0.07226851851851852</v>
      </c>
      <c r="C8867" s="10" t="s">
        <v>69</v>
      </c>
      <c r="D8867" s="10" t="s">
        <v>125</v>
      </c>
      <c r="E8867" s="13">
        <v>10.0</v>
      </c>
      <c r="F8867" s="13">
        <v>6.0</v>
      </c>
    </row>
    <row r="8868">
      <c r="A8868" s="10" t="s">
        <v>2452</v>
      </c>
      <c r="B8868" s="19">
        <v>0.07226851851851852</v>
      </c>
      <c r="C8868" s="10" t="s">
        <v>964</v>
      </c>
      <c r="D8868" s="10" t="s">
        <v>125</v>
      </c>
      <c r="E8868" s="13">
        <v>10.0</v>
      </c>
      <c r="F8868" s="13">
        <v>9.0</v>
      </c>
    </row>
    <row r="8869">
      <c r="A8869" s="10" t="s">
        <v>2452</v>
      </c>
      <c r="B8869" s="19">
        <v>0.07347222222222222</v>
      </c>
      <c r="C8869" s="10" t="s">
        <v>74</v>
      </c>
      <c r="D8869" s="10" t="s">
        <v>83</v>
      </c>
      <c r="E8869" s="13">
        <v>30.0</v>
      </c>
      <c r="F8869" s="13">
        <v>19.0</v>
      </c>
    </row>
    <row r="8870">
      <c r="A8870" s="10" t="s">
        <v>2452</v>
      </c>
      <c r="B8870" s="19">
        <v>0.08143518518518518</v>
      </c>
      <c r="C8870" s="10" t="s">
        <v>157</v>
      </c>
      <c r="D8870" s="10" t="s">
        <v>125</v>
      </c>
      <c r="E8870" s="13">
        <v>12.0</v>
      </c>
      <c r="F8870" s="13">
        <v>8.0</v>
      </c>
    </row>
    <row r="8871">
      <c r="A8871" s="10" t="s">
        <v>2452</v>
      </c>
      <c r="B8871" s="19">
        <v>0.08162037037037037</v>
      </c>
      <c r="C8871" s="10" t="s">
        <v>157</v>
      </c>
      <c r="D8871" s="10" t="s">
        <v>67</v>
      </c>
      <c r="E8871" s="13" t="s">
        <v>75</v>
      </c>
      <c r="F8871" s="13" t="s">
        <v>75</v>
      </c>
      <c r="J8871" s="10" t="s">
        <v>160</v>
      </c>
    </row>
    <row r="8872">
      <c r="A8872" s="10" t="s">
        <v>2452</v>
      </c>
      <c r="B8872" s="19">
        <v>0.08162037037037037</v>
      </c>
      <c r="C8872" s="10" t="s">
        <v>157</v>
      </c>
      <c r="D8872" s="10" t="s">
        <v>67</v>
      </c>
      <c r="E8872" s="13" t="s">
        <v>88</v>
      </c>
      <c r="F8872" s="13">
        <v>1.0</v>
      </c>
      <c r="J8872" s="10" t="s">
        <v>161</v>
      </c>
    </row>
    <row r="8873">
      <c r="A8873" s="10" t="s">
        <v>2452</v>
      </c>
      <c r="B8873" s="19">
        <v>0.084375</v>
      </c>
      <c r="C8873" s="10" t="s">
        <v>964</v>
      </c>
      <c r="D8873" s="10" t="s">
        <v>83</v>
      </c>
      <c r="E8873" s="13">
        <v>5.0</v>
      </c>
      <c r="F8873" s="13">
        <v>6.0</v>
      </c>
    </row>
    <row r="8874">
      <c r="A8874" s="10" t="s">
        <v>2452</v>
      </c>
      <c r="B8874" s="19">
        <v>0.08478009259259259</v>
      </c>
      <c r="C8874" s="10" t="s">
        <v>69</v>
      </c>
      <c r="D8874" s="10" t="s">
        <v>83</v>
      </c>
      <c r="E8874" s="13">
        <v>16.0</v>
      </c>
      <c r="F8874" s="13">
        <v>15.0</v>
      </c>
    </row>
    <row r="8875">
      <c r="A8875" s="10" t="s">
        <v>2452</v>
      </c>
      <c r="B8875" s="19">
        <v>0.09907407407407408</v>
      </c>
      <c r="C8875" s="10" t="s">
        <v>66</v>
      </c>
      <c r="D8875" s="10" t="s">
        <v>67</v>
      </c>
      <c r="E8875" s="13">
        <v>20.0</v>
      </c>
      <c r="F8875" s="13">
        <v>17.0</v>
      </c>
    </row>
    <row r="8876">
      <c r="A8876" s="10" t="s">
        <v>2452</v>
      </c>
      <c r="B8876" s="19">
        <v>0.11961805555555556</v>
      </c>
      <c r="C8876" s="10" t="s">
        <v>66</v>
      </c>
      <c r="D8876" s="10" t="s">
        <v>125</v>
      </c>
      <c r="E8876" s="13" t="s">
        <v>68</v>
      </c>
      <c r="F8876" s="13">
        <v>20.0</v>
      </c>
    </row>
    <row r="8877">
      <c r="A8877" s="10" t="s">
        <v>2452</v>
      </c>
      <c r="B8877" s="19">
        <v>0.11964120370370371</v>
      </c>
      <c r="C8877" s="10" t="s">
        <v>70</v>
      </c>
      <c r="D8877" s="10" t="s">
        <v>125</v>
      </c>
      <c r="E8877" s="13" t="s">
        <v>88</v>
      </c>
      <c r="F8877" s="13">
        <v>1.0</v>
      </c>
    </row>
    <row r="8878">
      <c r="A8878" s="10" t="s">
        <v>2452</v>
      </c>
      <c r="B8878" s="19">
        <v>0.11967592592592592</v>
      </c>
      <c r="C8878" s="10" t="s">
        <v>82</v>
      </c>
      <c r="D8878" s="10" t="s">
        <v>125</v>
      </c>
      <c r="E8878" s="13">
        <v>18.0</v>
      </c>
      <c r="F8878" s="13">
        <v>16.0</v>
      </c>
    </row>
    <row r="8879">
      <c r="A8879" s="10" t="s">
        <v>2452</v>
      </c>
      <c r="B8879" s="19">
        <v>0.11967592592592592</v>
      </c>
      <c r="C8879" s="10" t="s">
        <v>74</v>
      </c>
      <c r="D8879" s="10" t="s">
        <v>125</v>
      </c>
      <c r="E8879" s="13" t="s">
        <v>75</v>
      </c>
      <c r="F8879" s="13" t="s">
        <v>75</v>
      </c>
      <c r="J8879" s="10" t="s">
        <v>85</v>
      </c>
    </row>
    <row r="8880">
      <c r="A8880" s="10" t="s">
        <v>2452</v>
      </c>
      <c r="B8880" s="19">
        <v>0.11967592592592592</v>
      </c>
      <c r="C8880" s="10" t="s">
        <v>74</v>
      </c>
      <c r="D8880" s="10" t="s">
        <v>125</v>
      </c>
      <c r="E8880" s="13">
        <v>31.0</v>
      </c>
      <c r="F8880" s="13">
        <v>18.0</v>
      </c>
      <c r="J8880" s="10" t="s">
        <v>86</v>
      </c>
    </row>
    <row r="8881">
      <c r="A8881" s="10" t="s">
        <v>2452</v>
      </c>
      <c r="B8881" s="19">
        <v>0.11969907407407407</v>
      </c>
      <c r="C8881" s="10" t="s">
        <v>69</v>
      </c>
      <c r="D8881" s="10" t="s">
        <v>125</v>
      </c>
      <c r="E8881" s="13">
        <v>10.0</v>
      </c>
      <c r="F8881" s="13">
        <v>6.0</v>
      </c>
    </row>
    <row r="8882">
      <c r="A8882" s="10" t="s">
        <v>2452</v>
      </c>
      <c r="B8882" s="19">
        <v>0.11969907407407407</v>
      </c>
      <c r="C8882" s="10" t="s">
        <v>2450</v>
      </c>
      <c r="D8882" s="10" t="s">
        <v>125</v>
      </c>
      <c r="E8882" s="13">
        <v>11.0</v>
      </c>
      <c r="F8882" s="13">
        <v>8.0</v>
      </c>
    </row>
    <row r="8883">
      <c r="A8883" s="10" t="s">
        <v>2452</v>
      </c>
      <c r="B8883" s="19">
        <v>0.11972222222222222</v>
      </c>
      <c r="C8883" s="10" t="s">
        <v>964</v>
      </c>
      <c r="D8883" s="10" t="s">
        <v>125</v>
      </c>
      <c r="E8883" s="13" t="s">
        <v>68</v>
      </c>
      <c r="F8883" s="13">
        <v>20.0</v>
      </c>
    </row>
    <row r="8884">
      <c r="A8884" s="10" t="s">
        <v>2452</v>
      </c>
      <c r="B8884" s="19">
        <v>0.12958333333333333</v>
      </c>
      <c r="C8884" s="10" t="s">
        <v>74</v>
      </c>
      <c r="D8884" s="10" t="s">
        <v>83</v>
      </c>
      <c r="E8884" s="13">
        <v>14.0</v>
      </c>
      <c r="F8884" s="13">
        <v>3.0</v>
      </c>
    </row>
    <row r="8885">
      <c r="A8885" s="10" t="s">
        <v>2452</v>
      </c>
      <c r="B8885" s="19">
        <v>0.1297337962962963</v>
      </c>
      <c r="C8885" s="10" t="s">
        <v>74</v>
      </c>
      <c r="D8885" s="10" t="s">
        <v>83</v>
      </c>
      <c r="E8885" s="13">
        <v>13.0</v>
      </c>
      <c r="F8885" s="13">
        <v>2.0</v>
      </c>
    </row>
    <row r="8886">
      <c r="A8886" s="10" t="s">
        <v>2452</v>
      </c>
      <c r="B8886" s="19">
        <v>0.1302199074074074</v>
      </c>
      <c r="C8886" s="10" t="s">
        <v>74</v>
      </c>
      <c r="D8886" s="10" t="s">
        <v>83</v>
      </c>
      <c r="E8886" s="13">
        <v>17.0</v>
      </c>
      <c r="F8886" s="13">
        <v>6.0</v>
      </c>
    </row>
    <row r="8887">
      <c r="A8887" s="10" t="s">
        <v>2452</v>
      </c>
      <c r="B8887" s="19">
        <v>0.13106481481481483</v>
      </c>
      <c r="C8887" s="10" t="s">
        <v>74</v>
      </c>
      <c r="D8887" s="10" t="s">
        <v>83</v>
      </c>
      <c r="E8887" s="13">
        <v>14.0</v>
      </c>
      <c r="F8887" s="13">
        <v>3.0</v>
      </c>
    </row>
    <row r="8888">
      <c r="A8888" s="10" t="s">
        <v>2452</v>
      </c>
      <c r="B8888" s="19">
        <v>0.13142361111111112</v>
      </c>
      <c r="C8888" s="10" t="s">
        <v>70</v>
      </c>
      <c r="D8888" s="10" t="s">
        <v>83</v>
      </c>
      <c r="E8888" s="13">
        <v>11.0</v>
      </c>
      <c r="F8888" s="13">
        <v>5.0</v>
      </c>
    </row>
    <row r="8889">
      <c r="A8889" s="10" t="s">
        <v>2452</v>
      </c>
      <c r="B8889" s="19">
        <v>0.13157407407407407</v>
      </c>
      <c r="C8889" s="10" t="s">
        <v>964</v>
      </c>
      <c r="D8889" s="10" t="s">
        <v>67</v>
      </c>
      <c r="E8889" s="13">
        <v>27.0</v>
      </c>
      <c r="F8889" s="13">
        <v>18.0</v>
      </c>
    </row>
    <row r="8890">
      <c r="A8890" s="10" t="s">
        <v>2452</v>
      </c>
      <c r="B8890" s="19">
        <v>0.13239583333333332</v>
      </c>
      <c r="C8890" s="10" t="s">
        <v>74</v>
      </c>
      <c r="D8890" s="10" t="s">
        <v>67</v>
      </c>
      <c r="E8890" s="13" t="s">
        <v>88</v>
      </c>
      <c r="F8890" s="13">
        <v>1.0</v>
      </c>
    </row>
    <row r="8891">
      <c r="A8891" s="10" t="s">
        <v>2452</v>
      </c>
      <c r="B8891" s="19">
        <v>0.1337037037037037</v>
      </c>
      <c r="C8891" s="10" t="s">
        <v>66</v>
      </c>
      <c r="D8891" s="10" t="s">
        <v>83</v>
      </c>
      <c r="E8891" s="13">
        <v>18.0</v>
      </c>
      <c r="F8891" s="13">
        <v>12.0</v>
      </c>
    </row>
    <row r="8892">
      <c r="A8892" s="10" t="s">
        <v>2452</v>
      </c>
      <c r="B8892" s="19">
        <v>0.13782407407407407</v>
      </c>
      <c r="C8892" s="10" t="s">
        <v>69</v>
      </c>
      <c r="D8892" s="10" t="s">
        <v>67</v>
      </c>
      <c r="E8892" s="13">
        <v>23.0</v>
      </c>
      <c r="F8892" s="13">
        <v>18.0</v>
      </c>
    </row>
    <row r="8893">
      <c r="A8893" s="10" t="s">
        <v>2452</v>
      </c>
      <c r="B8893" s="19">
        <v>0.14528935185185185</v>
      </c>
      <c r="C8893" s="10" t="s">
        <v>69</v>
      </c>
      <c r="D8893" s="10" t="s">
        <v>98</v>
      </c>
      <c r="E8893" s="13">
        <v>20.0</v>
      </c>
      <c r="F8893" s="13">
        <v>19.0</v>
      </c>
    </row>
    <row r="8894">
      <c r="A8894" s="10" t="s">
        <v>2452</v>
      </c>
      <c r="B8894" s="19">
        <v>0.1481712962962963</v>
      </c>
      <c r="C8894" s="10" t="s">
        <v>74</v>
      </c>
      <c r="D8894" s="10" t="s">
        <v>67</v>
      </c>
      <c r="E8894" s="13">
        <v>6.0</v>
      </c>
      <c r="F8894" s="13">
        <v>6.0</v>
      </c>
    </row>
    <row r="8895">
      <c r="A8895" s="10" t="s">
        <v>2452</v>
      </c>
      <c r="B8895" s="19">
        <v>0.14820601851851853</v>
      </c>
      <c r="C8895" s="10" t="s">
        <v>69</v>
      </c>
      <c r="D8895" s="10" t="s">
        <v>67</v>
      </c>
      <c r="E8895" s="13">
        <v>23.0</v>
      </c>
      <c r="F8895" s="13">
        <v>18.0</v>
      </c>
    </row>
    <row r="8896">
      <c r="A8896" s="10" t="s">
        <v>2452</v>
      </c>
      <c r="B8896" s="19">
        <v>0.14824074074074073</v>
      </c>
      <c r="C8896" s="10" t="s">
        <v>70</v>
      </c>
      <c r="D8896" s="10" t="s">
        <v>67</v>
      </c>
      <c r="E8896" s="13">
        <v>16.0</v>
      </c>
      <c r="F8896" s="13">
        <v>13.0</v>
      </c>
    </row>
    <row r="8897">
      <c r="A8897" s="10" t="s">
        <v>2452</v>
      </c>
      <c r="B8897" s="19">
        <v>0.1493287037037037</v>
      </c>
      <c r="C8897" s="10" t="s">
        <v>69</v>
      </c>
      <c r="D8897" s="10" t="s">
        <v>100</v>
      </c>
      <c r="E8897" s="13">
        <v>14.0</v>
      </c>
      <c r="F8897" s="13">
        <v>10.0</v>
      </c>
      <c r="H8897" s="10" t="s">
        <v>2479</v>
      </c>
      <c r="J8897" s="10" t="s">
        <v>2480</v>
      </c>
    </row>
    <row r="8898">
      <c r="A8898" s="10" t="s">
        <v>2452</v>
      </c>
      <c r="B8898" s="19">
        <v>0.1493287037037037</v>
      </c>
      <c r="C8898" s="10" t="s">
        <v>74</v>
      </c>
      <c r="D8898" s="10" t="s">
        <v>100</v>
      </c>
      <c r="E8898" s="13">
        <v>23.0</v>
      </c>
      <c r="F8898" s="13">
        <v>14.0</v>
      </c>
      <c r="J8898" s="10" t="s">
        <v>2480</v>
      </c>
    </row>
    <row r="8899">
      <c r="A8899" s="10" t="s">
        <v>2452</v>
      </c>
      <c r="B8899" s="19">
        <v>0.14938657407407407</v>
      </c>
      <c r="C8899" s="10" t="s">
        <v>70</v>
      </c>
      <c r="D8899" s="10" t="s">
        <v>100</v>
      </c>
      <c r="E8899" s="13">
        <v>16.0</v>
      </c>
      <c r="F8899" s="13">
        <v>7.0</v>
      </c>
      <c r="H8899" s="10" t="s">
        <v>2481</v>
      </c>
      <c r="J8899" s="10" t="s">
        <v>2480</v>
      </c>
    </row>
    <row r="8900">
      <c r="A8900" s="10" t="s">
        <v>2452</v>
      </c>
      <c r="B8900" s="19">
        <v>0.15186342592592592</v>
      </c>
      <c r="C8900" s="10" t="s">
        <v>69</v>
      </c>
      <c r="D8900" s="10" t="s">
        <v>209</v>
      </c>
      <c r="E8900" s="13" t="s">
        <v>75</v>
      </c>
      <c r="F8900" s="13" t="s">
        <v>75</v>
      </c>
      <c r="J8900" s="10" t="s">
        <v>85</v>
      </c>
    </row>
    <row r="8901">
      <c r="A8901" s="10" t="s">
        <v>2452</v>
      </c>
      <c r="B8901" s="19">
        <v>0.15186342592592592</v>
      </c>
      <c r="C8901" s="10" t="s">
        <v>69</v>
      </c>
      <c r="D8901" s="10" t="s">
        <v>209</v>
      </c>
      <c r="E8901" s="13">
        <v>19.0</v>
      </c>
      <c r="F8901" s="13">
        <v>16.0</v>
      </c>
      <c r="J8901" s="10" t="s">
        <v>86</v>
      </c>
    </row>
    <row r="8902">
      <c r="A8902" s="10" t="s">
        <v>2452</v>
      </c>
      <c r="B8902" s="19">
        <v>0.1515277777777778</v>
      </c>
      <c r="C8902" s="10" t="s">
        <v>70</v>
      </c>
      <c r="D8902" s="10" t="s">
        <v>93</v>
      </c>
      <c r="E8902" s="13">
        <v>13.0</v>
      </c>
      <c r="F8902" s="13">
        <v>4.0</v>
      </c>
      <c r="J8902" s="10" t="s">
        <v>448</v>
      </c>
    </row>
    <row r="8903">
      <c r="A8903" s="10" t="s">
        <v>2452</v>
      </c>
      <c r="B8903" s="19">
        <v>0.1517361111111111</v>
      </c>
      <c r="C8903" s="10" t="s">
        <v>70</v>
      </c>
      <c r="D8903" s="10" t="s">
        <v>91</v>
      </c>
      <c r="E8903" s="13">
        <v>8.0</v>
      </c>
      <c r="F8903" s="16"/>
      <c r="H8903" s="10" t="s">
        <v>2482</v>
      </c>
    </row>
    <row r="8904">
      <c r="A8904" s="10" t="s">
        <v>2452</v>
      </c>
      <c r="B8904" s="19">
        <v>0.15246527777777777</v>
      </c>
      <c r="C8904" s="10" t="s">
        <v>74</v>
      </c>
      <c r="D8904" s="10" t="s">
        <v>67</v>
      </c>
      <c r="E8904" s="13" t="s">
        <v>75</v>
      </c>
      <c r="F8904" s="13" t="s">
        <v>75</v>
      </c>
    </row>
    <row r="8905">
      <c r="A8905" s="10" t="s">
        <v>2452</v>
      </c>
      <c r="B8905" s="19">
        <v>0.15247685185185186</v>
      </c>
      <c r="C8905" s="10" t="s">
        <v>69</v>
      </c>
      <c r="D8905" s="10" t="s">
        <v>67</v>
      </c>
      <c r="E8905" s="13">
        <v>24.0</v>
      </c>
      <c r="F8905" s="13">
        <v>19.0</v>
      </c>
    </row>
    <row r="8906">
      <c r="A8906" s="10" t="s">
        <v>2452</v>
      </c>
      <c r="B8906" s="19">
        <v>0.15800925925925927</v>
      </c>
      <c r="C8906" s="10" t="s">
        <v>2450</v>
      </c>
      <c r="D8906" s="10" t="s">
        <v>125</v>
      </c>
      <c r="E8906" s="13">
        <v>24.0</v>
      </c>
      <c r="F8906" s="13">
        <v>10.0</v>
      </c>
      <c r="J8906" s="10" t="s">
        <v>2483</v>
      </c>
    </row>
    <row r="8907">
      <c r="A8907" s="10" t="s">
        <v>2452</v>
      </c>
      <c r="B8907" s="19">
        <v>0.15800925925925927</v>
      </c>
      <c r="C8907" s="10" t="s">
        <v>2450</v>
      </c>
      <c r="D8907" s="10" t="s">
        <v>125</v>
      </c>
      <c r="E8907" s="13" t="s">
        <v>75</v>
      </c>
      <c r="F8907" s="13" t="s">
        <v>75</v>
      </c>
      <c r="J8907" s="10" t="s">
        <v>85</v>
      </c>
    </row>
    <row r="8908">
      <c r="A8908" s="10" t="s">
        <v>2452</v>
      </c>
      <c r="B8908" s="19">
        <v>0.15800925925925927</v>
      </c>
      <c r="C8908" s="10" t="s">
        <v>2450</v>
      </c>
      <c r="D8908" s="10" t="s">
        <v>76</v>
      </c>
      <c r="E8908" s="13">
        <v>1.0</v>
      </c>
      <c r="F8908" s="16"/>
      <c r="J8908" s="10" t="s">
        <v>1579</v>
      </c>
    </row>
    <row r="8909">
      <c r="A8909" s="10" t="s">
        <v>2452</v>
      </c>
      <c r="B8909" s="19">
        <v>0.15898148148148147</v>
      </c>
      <c r="C8909" s="10" t="s">
        <v>69</v>
      </c>
      <c r="D8909" s="10" t="s">
        <v>67</v>
      </c>
      <c r="E8909" s="13">
        <v>24.0</v>
      </c>
      <c r="F8909" s="13">
        <v>19.0</v>
      </c>
    </row>
    <row r="8910">
      <c r="A8910" s="10" t="s">
        <v>2452</v>
      </c>
      <c r="B8910" s="19">
        <v>0.15914351851851852</v>
      </c>
      <c r="C8910" s="10" t="s">
        <v>2450</v>
      </c>
      <c r="D8910" s="10" t="s">
        <v>67</v>
      </c>
      <c r="E8910" s="13" t="s">
        <v>88</v>
      </c>
      <c r="F8910" s="13">
        <v>1.0</v>
      </c>
    </row>
    <row r="8911">
      <c r="A8911" s="10" t="s">
        <v>2452</v>
      </c>
      <c r="B8911" s="19">
        <v>0.16261574074074073</v>
      </c>
      <c r="C8911" s="10" t="s">
        <v>69</v>
      </c>
      <c r="D8911" s="10" t="s">
        <v>67</v>
      </c>
      <c r="E8911" s="13" t="s">
        <v>88</v>
      </c>
      <c r="F8911" s="13">
        <v>1.0</v>
      </c>
    </row>
    <row r="8912">
      <c r="A8912" s="10" t="s">
        <v>2452</v>
      </c>
      <c r="B8912" s="19">
        <v>0.16299768518518518</v>
      </c>
      <c r="C8912" s="10" t="s">
        <v>2450</v>
      </c>
      <c r="D8912" s="10" t="s">
        <v>67</v>
      </c>
      <c r="E8912" s="13">
        <v>16.0</v>
      </c>
      <c r="F8912" s="13">
        <v>11.0</v>
      </c>
      <c r="J8912" s="10" t="s">
        <v>85</v>
      </c>
    </row>
    <row r="8913">
      <c r="A8913" s="10" t="s">
        <v>2452</v>
      </c>
      <c r="B8913" s="19">
        <v>0.16299768518518518</v>
      </c>
      <c r="C8913" s="10" t="s">
        <v>2450</v>
      </c>
      <c r="D8913" s="10" t="s">
        <v>67</v>
      </c>
      <c r="E8913" s="13">
        <v>22.0</v>
      </c>
      <c r="F8913" s="13">
        <v>17.0</v>
      </c>
      <c r="J8913" s="10" t="s">
        <v>2484</v>
      </c>
    </row>
    <row r="8914">
      <c r="A8914" s="10" t="s">
        <v>2452</v>
      </c>
      <c r="B8914" s="19">
        <v>0.1658449074074074</v>
      </c>
      <c r="C8914" s="10" t="s">
        <v>74</v>
      </c>
      <c r="D8914" s="10" t="s">
        <v>125</v>
      </c>
      <c r="E8914" s="13">
        <v>28.0</v>
      </c>
      <c r="F8914" s="13">
        <v>5.0</v>
      </c>
      <c r="J8914" s="10" t="s">
        <v>2178</v>
      </c>
    </row>
    <row r="8915">
      <c r="A8915" s="10" t="s">
        <v>2452</v>
      </c>
      <c r="B8915" s="19">
        <v>0.1658449074074074</v>
      </c>
      <c r="C8915" s="10" t="s">
        <v>74</v>
      </c>
      <c r="D8915" s="10" t="s">
        <v>125</v>
      </c>
      <c r="E8915" s="13" t="s">
        <v>75</v>
      </c>
      <c r="F8915" s="13" t="s">
        <v>75</v>
      </c>
      <c r="J8915" s="10" t="s">
        <v>85</v>
      </c>
    </row>
    <row r="8916">
      <c r="A8916" s="10" t="s">
        <v>2452</v>
      </c>
      <c r="B8916" s="19">
        <v>0.16587962962962963</v>
      </c>
      <c r="C8916" s="10" t="s">
        <v>69</v>
      </c>
      <c r="D8916" s="10" t="s">
        <v>125</v>
      </c>
      <c r="E8916" s="13">
        <v>29.0</v>
      </c>
      <c r="F8916" s="13">
        <v>15.0</v>
      </c>
      <c r="J8916" s="10" t="s">
        <v>966</v>
      </c>
    </row>
    <row r="8917">
      <c r="A8917" s="10" t="s">
        <v>2452</v>
      </c>
      <c r="B8917" s="19">
        <v>0.16771990740740741</v>
      </c>
      <c r="C8917" s="10" t="s">
        <v>70</v>
      </c>
      <c r="D8917" s="10" t="s">
        <v>81</v>
      </c>
      <c r="E8917" s="13">
        <v>11.0</v>
      </c>
      <c r="F8917" s="13">
        <v>8.0</v>
      </c>
      <c r="H8917" s="10" t="s">
        <v>2485</v>
      </c>
      <c r="J8917" s="10" t="s">
        <v>573</v>
      </c>
    </row>
    <row r="8918">
      <c r="A8918" s="10" t="s">
        <v>2452</v>
      </c>
      <c r="B8918" s="19">
        <v>0.16791666666666666</v>
      </c>
      <c r="C8918" s="10" t="s">
        <v>2450</v>
      </c>
      <c r="D8918" s="10" t="s">
        <v>81</v>
      </c>
      <c r="E8918" s="13" t="s">
        <v>75</v>
      </c>
      <c r="F8918" s="13" t="s">
        <v>75</v>
      </c>
      <c r="J8918" s="10" t="s">
        <v>959</v>
      </c>
    </row>
    <row r="8919">
      <c r="A8919" s="10" t="s">
        <v>2452</v>
      </c>
      <c r="B8919" s="19">
        <v>0.16791666666666666</v>
      </c>
      <c r="C8919" s="10" t="s">
        <v>2450</v>
      </c>
      <c r="D8919" s="10" t="s">
        <v>81</v>
      </c>
      <c r="E8919" s="13">
        <v>13.0</v>
      </c>
      <c r="F8919" s="13">
        <v>12.0</v>
      </c>
      <c r="H8919" s="10" t="s">
        <v>2486</v>
      </c>
      <c r="J8919" s="10" t="s">
        <v>2487</v>
      </c>
    </row>
    <row r="8920">
      <c r="A8920" s="10" t="s">
        <v>2452</v>
      </c>
      <c r="B8920" s="19">
        <v>0.16894675925925925</v>
      </c>
      <c r="C8920" s="10" t="s">
        <v>74</v>
      </c>
      <c r="D8920" s="10" t="s">
        <v>67</v>
      </c>
      <c r="E8920" s="13">
        <v>4.0</v>
      </c>
      <c r="F8920" s="13">
        <v>4.0</v>
      </c>
    </row>
    <row r="8921">
      <c r="A8921" s="10" t="s">
        <v>2452</v>
      </c>
      <c r="B8921" s="19">
        <v>0.17200231481481482</v>
      </c>
      <c r="C8921" s="10" t="s">
        <v>2450</v>
      </c>
      <c r="D8921" s="10" t="s">
        <v>81</v>
      </c>
      <c r="E8921" s="13" t="s">
        <v>75</v>
      </c>
      <c r="F8921" s="13" t="s">
        <v>75</v>
      </c>
      <c r="J8921" s="10" t="s">
        <v>959</v>
      </c>
    </row>
    <row r="8922">
      <c r="A8922" s="10" t="s">
        <v>2452</v>
      </c>
      <c r="B8922" s="19">
        <v>0.17200231481481482</v>
      </c>
      <c r="C8922" s="10" t="s">
        <v>2450</v>
      </c>
      <c r="D8922" s="10" t="s">
        <v>81</v>
      </c>
      <c r="E8922" s="13">
        <v>11.0</v>
      </c>
      <c r="F8922" s="13">
        <v>10.0</v>
      </c>
      <c r="H8922" s="10" t="s">
        <v>2488</v>
      </c>
      <c r="J8922" s="10" t="s">
        <v>2489</v>
      </c>
    </row>
    <row r="8923">
      <c r="A8923" s="10" t="s">
        <v>2452</v>
      </c>
      <c r="B8923" s="19">
        <v>0.1725925925925926</v>
      </c>
      <c r="C8923" s="10" t="s">
        <v>74</v>
      </c>
      <c r="D8923" s="10" t="s">
        <v>83</v>
      </c>
      <c r="E8923" s="13" t="s">
        <v>75</v>
      </c>
      <c r="F8923" s="13" t="s">
        <v>75</v>
      </c>
      <c r="J8923" s="10" t="s">
        <v>160</v>
      </c>
    </row>
    <row r="8924">
      <c r="A8924" s="10" t="s">
        <v>2452</v>
      </c>
      <c r="B8924" s="19">
        <v>0.1725925925925926</v>
      </c>
      <c r="C8924" s="10" t="s">
        <v>74</v>
      </c>
      <c r="D8924" s="10" t="s">
        <v>83</v>
      </c>
      <c r="E8924" s="13">
        <v>18.0</v>
      </c>
      <c r="F8924" s="13">
        <v>7.0</v>
      </c>
      <c r="J8924" s="10" t="s">
        <v>161</v>
      </c>
    </row>
    <row r="8925">
      <c r="A8925" s="10" t="s">
        <v>2490</v>
      </c>
      <c r="B8925" s="19">
        <v>0.021377314814814814</v>
      </c>
      <c r="C8925" s="10" t="s">
        <v>69</v>
      </c>
      <c r="D8925" s="10" t="s">
        <v>67</v>
      </c>
      <c r="E8925" s="13">
        <v>17.0</v>
      </c>
      <c r="F8925" s="13">
        <v>12.0</v>
      </c>
    </row>
    <row r="8926">
      <c r="A8926" s="10" t="s">
        <v>2490</v>
      </c>
      <c r="B8926" s="19">
        <v>0.028715277777777777</v>
      </c>
      <c r="C8926" s="10" t="s">
        <v>66</v>
      </c>
      <c r="D8926" s="10" t="s">
        <v>93</v>
      </c>
      <c r="E8926" s="13">
        <v>6.0</v>
      </c>
      <c r="F8926" s="13">
        <v>6.0</v>
      </c>
      <c r="J8926" s="10" t="s">
        <v>2491</v>
      </c>
    </row>
    <row r="8927">
      <c r="A8927" s="10" t="s">
        <v>2490</v>
      </c>
      <c r="B8927" s="19">
        <v>0.02929398148148148</v>
      </c>
      <c r="C8927" s="10" t="s">
        <v>74</v>
      </c>
      <c r="D8927" s="10" t="s">
        <v>93</v>
      </c>
      <c r="E8927" s="13">
        <v>9.0</v>
      </c>
      <c r="F8927" s="13">
        <v>4.0</v>
      </c>
      <c r="J8927" s="10" t="s">
        <v>2491</v>
      </c>
    </row>
    <row r="8928">
      <c r="A8928" s="10" t="s">
        <v>2490</v>
      </c>
      <c r="B8928" s="19">
        <v>0.029502314814814815</v>
      </c>
      <c r="C8928" s="10" t="s">
        <v>70</v>
      </c>
      <c r="D8928" s="10" t="s">
        <v>93</v>
      </c>
      <c r="E8928" s="13">
        <v>10.0</v>
      </c>
      <c r="F8928" s="13">
        <v>5.0</v>
      </c>
      <c r="J8928" s="10" t="s">
        <v>2491</v>
      </c>
    </row>
    <row r="8929">
      <c r="A8929" s="10" t="s">
        <v>2490</v>
      </c>
      <c r="B8929" s="19">
        <v>0.030219907407407407</v>
      </c>
      <c r="C8929" s="10" t="s">
        <v>69</v>
      </c>
      <c r="D8929" s="10" t="s">
        <v>93</v>
      </c>
      <c r="E8929" s="13">
        <v>14.0</v>
      </c>
      <c r="F8929" s="13">
        <v>9.0</v>
      </c>
      <c r="J8929" s="10" t="s">
        <v>2491</v>
      </c>
    </row>
    <row r="8930">
      <c r="A8930" s="10" t="s">
        <v>2490</v>
      </c>
      <c r="B8930" s="19">
        <v>0.030578703703703705</v>
      </c>
      <c r="C8930" s="10" t="s">
        <v>964</v>
      </c>
      <c r="D8930" s="10" t="s">
        <v>93</v>
      </c>
      <c r="E8930" s="13">
        <v>11.0</v>
      </c>
      <c r="F8930" s="13">
        <v>10.0</v>
      </c>
      <c r="J8930" s="10" t="s">
        <v>2491</v>
      </c>
    </row>
    <row r="8931">
      <c r="A8931" s="10" t="s">
        <v>2490</v>
      </c>
      <c r="B8931" s="19">
        <v>0.030914351851851853</v>
      </c>
      <c r="C8931" s="10" t="s">
        <v>2450</v>
      </c>
      <c r="D8931" s="10" t="s">
        <v>93</v>
      </c>
      <c r="E8931" s="13">
        <v>15.0</v>
      </c>
      <c r="F8931" s="13">
        <v>12.0</v>
      </c>
      <c r="J8931" s="10" t="s">
        <v>2491</v>
      </c>
    </row>
    <row r="8932">
      <c r="A8932" s="10" t="s">
        <v>2490</v>
      </c>
      <c r="B8932" s="19">
        <v>0.03309027777777778</v>
      </c>
      <c r="C8932" s="10" t="s">
        <v>82</v>
      </c>
      <c r="D8932" s="10" t="s">
        <v>93</v>
      </c>
      <c r="E8932" s="13">
        <v>16.0</v>
      </c>
      <c r="F8932" s="13">
        <v>15.0</v>
      </c>
      <c r="J8932" s="10" t="s">
        <v>2491</v>
      </c>
    </row>
    <row r="8933">
      <c r="A8933" s="10" t="s">
        <v>2490</v>
      </c>
      <c r="B8933" s="19">
        <v>0.034861111111111114</v>
      </c>
      <c r="C8933" s="10" t="s">
        <v>69</v>
      </c>
      <c r="D8933" s="10" t="s">
        <v>80</v>
      </c>
      <c r="E8933" s="13" t="s">
        <v>88</v>
      </c>
      <c r="F8933" s="13">
        <v>1.0</v>
      </c>
    </row>
    <row r="8934">
      <c r="A8934" s="10" t="s">
        <v>2490</v>
      </c>
      <c r="B8934" s="19">
        <v>0.043738425925925924</v>
      </c>
      <c r="C8934" s="10" t="s">
        <v>70</v>
      </c>
      <c r="D8934" s="10" t="s">
        <v>365</v>
      </c>
      <c r="E8934" s="13">
        <v>21.0</v>
      </c>
      <c r="F8934" s="13">
        <v>19.0</v>
      </c>
    </row>
    <row r="8935">
      <c r="A8935" s="10" t="s">
        <v>2490</v>
      </c>
      <c r="B8935" s="19">
        <v>0.051527777777777777</v>
      </c>
      <c r="C8935" s="10" t="s">
        <v>2450</v>
      </c>
      <c r="D8935" s="10" t="s">
        <v>67</v>
      </c>
      <c r="E8935" s="13">
        <v>14.0</v>
      </c>
      <c r="F8935" s="13">
        <v>6.0</v>
      </c>
    </row>
    <row r="8936">
      <c r="A8936" s="10" t="s">
        <v>2490</v>
      </c>
      <c r="B8936" s="19">
        <v>0.051909722222222225</v>
      </c>
      <c r="C8936" s="10" t="s">
        <v>69</v>
      </c>
      <c r="D8936" s="10" t="s">
        <v>67</v>
      </c>
      <c r="E8936" s="13">
        <v>17.0</v>
      </c>
      <c r="F8936" s="13">
        <v>12.0</v>
      </c>
    </row>
    <row r="8937">
      <c r="A8937" s="10" t="s">
        <v>2490</v>
      </c>
      <c r="B8937" s="19">
        <v>0.05425925925925926</v>
      </c>
      <c r="C8937" s="10" t="s">
        <v>70</v>
      </c>
      <c r="D8937" s="10" t="s">
        <v>67</v>
      </c>
      <c r="E8937" s="13">
        <v>19.0</v>
      </c>
      <c r="F8937" s="13">
        <v>16.0</v>
      </c>
    </row>
    <row r="8938">
      <c r="A8938" s="10" t="s">
        <v>2490</v>
      </c>
      <c r="B8938" s="19">
        <v>0.06163194444444445</v>
      </c>
      <c r="C8938" s="10" t="s">
        <v>2450</v>
      </c>
      <c r="D8938" s="10" t="s">
        <v>127</v>
      </c>
      <c r="E8938" s="13" t="s">
        <v>75</v>
      </c>
      <c r="F8938" s="13" t="s">
        <v>75</v>
      </c>
      <c r="J8938" s="10" t="s">
        <v>85</v>
      </c>
    </row>
    <row r="8939">
      <c r="A8939" s="10" t="s">
        <v>2490</v>
      </c>
      <c r="B8939" s="19">
        <v>0.06163194444444445</v>
      </c>
      <c r="C8939" s="10" t="s">
        <v>2450</v>
      </c>
      <c r="D8939" s="10" t="s">
        <v>127</v>
      </c>
      <c r="E8939" s="13">
        <v>12.0</v>
      </c>
      <c r="F8939" s="13">
        <v>11.0</v>
      </c>
      <c r="J8939" s="10" t="s">
        <v>2492</v>
      </c>
    </row>
    <row r="8940">
      <c r="A8940" s="10" t="s">
        <v>2490</v>
      </c>
      <c r="B8940" s="19">
        <v>0.06163194444444445</v>
      </c>
      <c r="C8940" s="10" t="s">
        <v>2450</v>
      </c>
      <c r="D8940" s="10" t="s">
        <v>127</v>
      </c>
      <c r="E8940" s="13">
        <v>13.0</v>
      </c>
      <c r="F8940" s="16"/>
      <c r="J8940" s="10" t="s">
        <v>2071</v>
      </c>
    </row>
    <row r="8941">
      <c r="A8941" s="10" t="s">
        <v>2490</v>
      </c>
      <c r="B8941" s="19">
        <v>0.0635300925925926</v>
      </c>
      <c r="C8941" s="10" t="s">
        <v>2450</v>
      </c>
      <c r="D8941" s="10" t="s">
        <v>67</v>
      </c>
      <c r="E8941" s="13">
        <v>13.0</v>
      </c>
      <c r="F8941" s="13">
        <v>12.0</v>
      </c>
      <c r="J8941" s="10" t="s">
        <v>2493</v>
      </c>
    </row>
    <row r="8942">
      <c r="A8942" s="10" t="s">
        <v>2490</v>
      </c>
      <c r="B8942" s="19">
        <v>0.06383101851851852</v>
      </c>
      <c r="C8942" s="10" t="s">
        <v>69</v>
      </c>
      <c r="D8942" s="10" t="s">
        <v>67</v>
      </c>
      <c r="E8942" s="13">
        <v>13.0</v>
      </c>
      <c r="F8942" s="13">
        <v>12.0</v>
      </c>
      <c r="J8942" s="10" t="s">
        <v>2493</v>
      </c>
    </row>
    <row r="8943">
      <c r="A8943" s="10" t="s">
        <v>2490</v>
      </c>
      <c r="B8943" s="19">
        <v>0.06364583333333333</v>
      </c>
      <c r="C8943" s="10" t="s">
        <v>82</v>
      </c>
      <c r="D8943" s="10" t="s">
        <v>83</v>
      </c>
      <c r="E8943" s="13">
        <v>12.0</v>
      </c>
      <c r="F8943" s="13">
        <v>11.0</v>
      </c>
      <c r="J8943" s="10" t="s">
        <v>2494</v>
      </c>
    </row>
    <row r="8944">
      <c r="A8944" s="10" t="s">
        <v>2490</v>
      </c>
      <c r="B8944" s="19">
        <v>0.06539351851851852</v>
      </c>
      <c r="C8944" s="10" t="s">
        <v>2450</v>
      </c>
      <c r="D8944" s="10" t="s">
        <v>67</v>
      </c>
      <c r="E8944" s="13" t="s">
        <v>75</v>
      </c>
      <c r="F8944" s="13" t="s">
        <v>75</v>
      </c>
      <c r="J8944" s="10" t="s">
        <v>85</v>
      </c>
    </row>
    <row r="8945">
      <c r="A8945" s="10" t="s">
        <v>2490</v>
      </c>
      <c r="B8945" s="19">
        <v>0.06539351851851852</v>
      </c>
      <c r="C8945" s="10" t="s">
        <v>2450</v>
      </c>
      <c r="D8945" s="10" t="s">
        <v>67</v>
      </c>
      <c r="E8945" s="13">
        <v>27.0</v>
      </c>
      <c r="F8945" s="13">
        <v>19.0</v>
      </c>
      <c r="J8945" s="10" t="s">
        <v>2495</v>
      </c>
    </row>
    <row r="8946">
      <c r="A8946" s="10" t="s">
        <v>2490</v>
      </c>
      <c r="B8946" s="19">
        <v>0.06563657407407407</v>
      </c>
      <c r="C8946" s="10" t="s">
        <v>82</v>
      </c>
      <c r="D8946" s="10" t="s">
        <v>83</v>
      </c>
      <c r="E8946" s="13" t="s">
        <v>88</v>
      </c>
      <c r="F8946" s="13">
        <v>1.0</v>
      </c>
      <c r="J8946" s="10" t="s">
        <v>2070</v>
      </c>
    </row>
    <row r="8947">
      <c r="A8947" s="10" t="s">
        <v>2490</v>
      </c>
      <c r="B8947" s="19">
        <v>0.06563657407407407</v>
      </c>
      <c r="C8947" s="10" t="s">
        <v>82</v>
      </c>
      <c r="D8947" s="10" t="s">
        <v>83</v>
      </c>
      <c r="E8947" s="13">
        <v>20.0</v>
      </c>
      <c r="F8947" s="13">
        <v>19.0</v>
      </c>
      <c r="J8947" s="10" t="s">
        <v>2496</v>
      </c>
    </row>
    <row r="8948">
      <c r="A8948" s="10" t="s">
        <v>2490</v>
      </c>
      <c r="B8948" s="19">
        <v>0.07339120370370371</v>
      </c>
      <c r="C8948" s="10" t="s">
        <v>82</v>
      </c>
      <c r="D8948" s="10" t="s">
        <v>216</v>
      </c>
      <c r="E8948" s="13">
        <v>18.0</v>
      </c>
      <c r="F8948" s="13">
        <v>15.0</v>
      </c>
      <c r="J8948" s="10" t="s">
        <v>86</v>
      </c>
    </row>
    <row r="8949">
      <c r="A8949" s="10" t="s">
        <v>2490</v>
      </c>
      <c r="B8949" s="19">
        <v>0.07339120370370371</v>
      </c>
      <c r="C8949" s="10" t="s">
        <v>82</v>
      </c>
      <c r="D8949" s="10" t="s">
        <v>216</v>
      </c>
      <c r="E8949" s="13" t="s">
        <v>88</v>
      </c>
      <c r="F8949" s="13">
        <v>1.0</v>
      </c>
      <c r="J8949" s="10" t="s">
        <v>85</v>
      </c>
    </row>
    <row r="8950">
      <c r="A8950" s="10" t="s">
        <v>2490</v>
      </c>
      <c r="B8950" s="19">
        <v>0.11186342592592592</v>
      </c>
      <c r="C8950" s="10" t="s">
        <v>74</v>
      </c>
      <c r="D8950" s="10" t="s">
        <v>125</v>
      </c>
      <c r="E8950" s="13" t="s">
        <v>88</v>
      </c>
      <c r="F8950" s="13">
        <v>1.0</v>
      </c>
      <c r="J8950" s="10" t="s">
        <v>85</v>
      </c>
    </row>
    <row r="8951">
      <c r="A8951" s="10" t="s">
        <v>2490</v>
      </c>
      <c r="B8951" s="19">
        <v>0.11186342592592592</v>
      </c>
      <c r="C8951" s="10" t="s">
        <v>74</v>
      </c>
      <c r="D8951" s="10" t="s">
        <v>125</v>
      </c>
      <c r="E8951" s="13">
        <v>30.0</v>
      </c>
      <c r="F8951" s="13">
        <v>7.0</v>
      </c>
      <c r="J8951" s="10" t="s">
        <v>2497</v>
      </c>
    </row>
    <row r="8952">
      <c r="A8952" s="10" t="s">
        <v>2490</v>
      </c>
      <c r="B8952" s="19">
        <v>0.11203703703703703</v>
      </c>
      <c r="C8952" s="10" t="s">
        <v>69</v>
      </c>
      <c r="D8952" s="10" t="s">
        <v>125</v>
      </c>
      <c r="E8952" s="13" t="s">
        <v>88</v>
      </c>
      <c r="F8952" s="13">
        <v>1.0</v>
      </c>
      <c r="J8952" s="10" t="s">
        <v>85</v>
      </c>
    </row>
    <row r="8953">
      <c r="A8953" s="10" t="s">
        <v>2490</v>
      </c>
      <c r="B8953" s="19">
        <v>0.11203703703703703</v>
      </c>
      <c r="C8953" s="10" t="s">
        <v>69</v>
      </c>
      <c r="D8953" s="10" t="s">
        <v>125</v>
      </c>
      <c r="E8953" s="13" t="s">
        <v>75</v>
      </c>
      <c r="F8953" s="13" t="s">
        <v>75</v>
      </c>
      <c r="J8953" s="10" t="s">
        <v>2443</v>
      </c>
    </row>
    <row r="8954">
      <c r="A8954" s="10" t="s">
        <v>2490</v>
      </c>
      <c r="B8954" s="19">
        <v>0.11232638888888889</v>
      </c>
      <c r="C8954" s="10" t="s">
        <v>2450</v>
      </c>
      <c r="D8954" s="10" t="s">
        <v>125</v>
      </c>
      <c r="E8954" s="13">
        <v>15.0</v>
      </c>
      <c r="F8954" s="13">
        <v>11.0</v>
      </c>
      <c r="J8954" s="10" t="s">
        <v>2484</v>
      </c>
    </row>
    <row r="8955">
      <c r="A8955" s="10" t="s">
        <v>2490</v>
      </c>
      <c r="B8955" s="19">
        <v>0.11232638888888889</v>
      </c>
      <c r="C8955" s="10" t="s">
        <v>2450</v>
      </c>
      <c r="D8955" s="10" t="s">
        <v>125</v>
      </c>
      <c r="E8955" s="13" t="s">
        <v>75</v>
      </c>
      <c r="F8955" s="13" t="s">
        <v>75</v>
      </c>
      <c r="J8955" s="10" t="s">
        <v>85</v>
      </c>
    </row>
    <row r="8956">
      <c r="A8956" s="10" t="s">
        <v>2490</v>
      </c>
      <c r="B8956" s="19">
        <v>0.11239583333333333</v>
      </c>
      <c r="C8956" s="10" t="s">
        <v>964</v>
      </c>
      <c r="D8956" s="10" t="s">
        <v>125</v>
      </c>
      <c r="E8956" s="13">
        <v>5.0</v>
      </c>
      <c r="F8956" s="13">
        <v>4.0</v>
      </c>
      <c r="J8956" s="10" t="s">
        <v>85</v>
      </c>
    </row>
    <row r="8957">
      <c r="A8957" s="10" t="s">
        <v>2490</v>
      </c>
      <c r="B8957" s="19">
        <v>0.11240740740740741</v>
      </c>
      <c r="C8957" s="10" t="s">
        <v>964</v>
      </c>
      <c r="D8957" s="10" t="s">
        <v>125</v>
      </c>
      <c r="E8957" s="13">
        <v>5.0</v>
      </c>
      <c r="F8957" s="13">
        <v>4.0</v>
      </c>
      <c r="J8957" s="10" t="s">
        <v>86</v>
      </c>
    </row>
    <row r="8958">
      <c r="A8958" s="10" t="s">
        <v>2490</v>
      </c>
      <c r="B8958" s="19">
        <v>0.11251157407407407</v>
      </c>
      <c r="C8958" s="10" t="s">
        <v>70</v>
      </c>
      <c r="D8958" s="10" t="s">
        <v>125</v>
      </c>
      <c r="E8958" s="13">
        <v>24.0</v>
      </c>
      <c r="F8958" s="13">
        <v>15.0</v>
      </c>
      <c r="J8958" s="10" t="s">
        <v>86</v>
      </c>
    </row>
    <row r="8959">
      <c r="A8959" s="10" t="s">
        <v>2490</v>
      </c>
      <c r="B8959" s="19">
        <v>0.11251157407407407</v>
      </c>
      <c r="C8959" s="10" t="s">
        <v>70</v>
      </c>
      <c r="D8959" s="10" t="s">
        <v>125</v>
      </c>
      <c r="E8959" s="13" t="s">
        <v>75</v>
      </c>
      <c r="F8959" s="13" t="s">
        <v>75</v>
      </c>
      <c r="J8959" s="10" t="s">
        <v>85</v>
      </c>
    </row>
    <row r="8960">
      <c r="A8960" s="10" t="s">
        <v>2490</v>
      </c>
      <c r="B8960" s="19">
        <v>0.11363425925925925</v>
      </c>
      <c r="C8960" s="10" t="s">
        <v>2450</v>
      </c>
      <c r="D8960" s="10" t="s">
        <v>129</v>
      </c>
      <c r="E8960" s="13">
        <v>7.0</v>
      </c>
      <c r="F8960" s="13">
        <v>5.0</v>
      </c>
      <c r="J8960" s="10" t="s">
        <v>2498</v>
      </c>
    </row>
    <row r="8961">
      <c r="A8961" s="10" t="s">
        <v>2490</v>
      </c>
      <c r="B8961" s="19">
        <v>0.11380787037037036</v>
      </c>
      <c r="C8961" s="10" t="s">
        <v>70</v>
      </c>
      <c r="D8961" s="10" t="s">
        <v>78</v>
      </c>
      <c r="E8961" s="13" t="s">
        <v>68</v>
      </c>
      <c r="F8961" s="13">
        <v>20.0</v>
      </c>
    </row>
    <row r="8962">
      <c r="A8962" s="10" t="s">
        <v>2490</v>
      </c>
      <c r="B8962" s="19">
        <v>0.11392361111111111</v>
      </c>
      <c r="C8962" s="10" t="s">
        <v>964</v>
      </c>
      <c r="D8962" s="10" t="s">
        <v>78</v>
      </c>
      <c r="E8962" s="13">
        <v>12.0</v>
      </c>
      <c r="F8962" s="13">
        <v>11.0</v>
      </c>
    </row>
    <row r="8963">
      <c r="A8963" s="10" t="s">
        <v>2490</v>
      </c>
      <c r="B8963" s="19">
        <v>0.11541666666666667</v>
      </c>
      <c r="C8963" s="10" t="s">
        <v>69</v>
      </c>
      <c r="D8963" s="10" t="s">
        <v>67</v>
      </c>
      <c r="E8963" s="13">
        <v>18.0</v>
      </c>
      <c r="F8963" s="13">
        <v>13.0</v>
      </c>
    </row>
    <row r="8964">
      <c r="A8964" s="10" t="s">
        <v>2490</v>
      </c>
      <c r="B8964" s="19">
        <v>0.11606481481481482</v>
      </c>
      <c r="C8964" s="10" t="s">
        <v>69</v>
      </c>
      <c r="D8964" s="10" t="s">
        <v>79</v>
      </c>
      <c r="E8964" s="13">
        <v>19.0</v>
      </c>
      <c r="F8964" s="13">
        <v>16.0</v>
      </c>
    </row>
    <row r="8965">
      <c r="A8965" s="10" t="s">
        <v>2490</v>
      </c>
      <c r="B8965" s="19">
        <v>0.11628472222222222</v>
      </c>
      <c r="C8965" s="10" t="s">
        <v>74</v>
      </c>
      <c r="D8965" s="10" t="s">
        <v>93</v>
      </c>
      <c r="E8965" s="13" t="s">
        <v>75</v>
      </c>
      <c r="F8965" s="13" t="s">
        <v>75</v>
      </c>
      <c r="J8965" s="10" t="s">
        <v>85</v>
      </c>
    </row>
    <row r="8966">
      <c r="A8966" s="10" t="s">
        <v>2490</v>
      </c>
      <c r="B8966" s="19">
        <v>0.11628472222222222</v>
      </c>
      <c r="C8966" s="10" t="s">
        <v>74</v>
      </c>
      <c r="D8966" s="10" t="s">
        <v>93</v>
      </c>
      <c r="E8966" s="13" t="s">
        <v>68</v>
      </c>
      <c r="F8966" s="13">
        <v>20.0</v>
      </c>
      <c r="G8966" s="10" t="s">
        <v>137</v>
      </c>
      <c r="J8966" s="10" t="s">
        <v>1298</v>
      </c>
    </row>
    <row r="8967">
      <c r="A8967" s="10" t="s">
        <v>2490</v>
      </c>
      <c r="B8967" s="19">
        <v>0.11663194444444444</v>
      </c>
      <c r="C8967" s="10" t="s">
        <v>74</v>
      </c>
      <c r="D8967" s="10" t="s">
        <v>91</v>
      </c>
      <c r="E8967" s="13">
        <v>60.0</v>
      </c>
      <c r="F8967" s="16"/>
      <c r="H8967" s="10" t="s">
        <v>2499</v>
      </c>
      <c r="I8967" s="10">
        <v>1.0</v>
      </c>
    </row>
    <row r="8968">
      <c r="A8968" s="10" t="s">
        <v>2490</v>
      </c>
      <c r="B8968" s="19">
        <v>0.11673611111111111</v>
      </c>
      <c r="C8968" s="10" t="s">
        <v>74</v>
      </c>
      <c r="D8968" s="10" t="s">
        <v>93</v>
      </c>
      <c r="E8968" s="13">
        <v>22.0</v>
      </c>
      <c r="F8968" s="13">
        <v>12.0</v>
      </c>
      <c r="J8968" s="10" t="s">
        <v>1010</v>
      </c>
    </row>
    <row r="8969">
      <c r="A8969" s="10" t="s">
        <v>2490</v>
      </c>
      <c r="B8969" s="19">
        <v>0.11679398148148148</v>
      </c>
      <c r="C8969" s="10" t="s">
        <v>74</v>
      </c>
      <c r="D8969" s="10" t="s">
        <v>91</v>
      </c>
      <c r="E8969" s="13">
        <v>9.0</v>
      </c>
      <c r="F8969" s="16"/>
      <c r="H8969" s="10" t="s">
        <v>971</v>
      </c>
    </row>
    <row r="8970">
      <c r="A8970" s="10" t="s">
        <v>2490</v>
      </c>
      <c r="B8970" s="19">
        <v>0.11873842592592593</v>
      </c>
      <c r="C8970" s="10" t="s">
        <v>74</v>
      </c>
      <c r="D8970" s="10" t="s">
        <v>79</v>
      </c>
      <c r="E8970" s="13">
        <v>9.0</v>
      </c>
      <c r="F8970" s="13">
        <v>5.0</v>
      </c>
    </row>
    <row r="8971">
      <c r="A8971" s="10" t="s">
        <v>2490</v>
      </c>
      <c r="B8971" s="19">
        <v>0.11878472222222222</v>
      </c>
      <c r="C8971" s="10" t="s">
        <v>69</v>
      </c>
      <c r="D8971" s="10" t="s">
        <v>79</v>
      </c>
      <c r="E8971" s="13">
        <v>5.0</v>
      </c>
      <c r="F8971" s="13">
        <v>2.0</v>
      </c>
    </row>
    <row r="8972">
      <c r="A8972" s="10" t="s">
        <v>2490</v>
      </c>
      <c r="B8972" s="19">
        <v>0.12028935185185186</v>
      </c>
      <c r="C8972" s="10" t="s">
        <v>74</v>
      </c>
      <c r="D8972" s="10" t="s">
        <v>83</v>
      </c>
      <c r="E8972" s="13">
        <v>25.0</v>
      </c>
      <c r="F8972" s="13">
        <v>14.0</v>
      </c>
    </row>
    <row r="8973">
      <c r="A8973" s="10" t="s">
        <v>2490</v>
      </c>
      <c r="B8973" s="19">
        <v>0.12064814814814814</v>
      </c>
      <c r="C8973" s="10" t="s">
        <v>74</v>
      </c>
      <c r="D8973" s="10" t="s">
        <v>217</v>
      </c>
      <c r="E8973" s="13">
        <v>17.0</v>
      </c>
      <c r="F8973" s="13">
        <v>4.0</v>
      </c>
    </row>
    <row r="8974">
      <c r="A8974" s="10" t="s">
        <v>2490</v>
      </c>
      <c r="B8974" s="19">
        <v>0.12152777777777778</v>
      </c>
      <c r="C8974" s="10" t="s">
        <v>74</v>
      </c>
      <c r="D8974" s="10" t="s">
        <v>131</v>
      </c>
      <c r="E8974" s="13">
        <v>5.0</v>
      </c>
      <c r="F8974" s="13">
        <v>2.0</v>
      </c>
    </row>
    <row r="8975">
      <c r="A8975" s="10" t="s">
        <v>2490</v>
      </c>
      <c r="B8975" s="19">
        <v>0.12439814814814815</v>
      </c>
      <c r="C8975" s="10" t="s">
        <v>82</v>
      </c>
      <c r="D8975" s="10" t="s">
        <v>67</v>
      </c>
      <c r="E8975" s="13">
        <v>20.0</v>
      </c>
      <c r="F8975" s="13">
        <v>17.0</v>
      </c>
    </row>
    <row r="8976">
      <c r="A8976" s="10" t="s">
        <v>2490</v>
      </c>
      <c r="B8976" s="19">
        <v>0.12440972222222223</v>
      </c>
      <c r="C8976" s="10" t="s">
        <v>66</v>
      </c>
      <c r="D8976" s="10" t="s">
        <v>67</v>
      </c>
      <c r="E8976" s="13">
        <v>12.0</v>
      </c>
      <c r="F8976" s="13">
        <v>10.0</v>
      </c>
    </row>
    <row r="8977">
      <c r="A8977" s="10" t="s">
        <v>2490</v>
      </c>
      <c r="B8977" s="19">
        <v>0.13018518518518518</v>
      </c>
      <c r="C8977" s="10" t="s">
        <v>74</v>
      </c>
      <c r="D8977" s="10" t="s">
        <v>83</v>
      </c>
      <c r="E8977" s="13">
        <v>15.0</v>
      </c>
      <c r="F8977" s="13">
        <v>4.0</v>
      </c>
    </row>
    <row r="8978">
      <c r="A8978" s="10" t="s">
        <v>2490</v>
      </c>
      <c r="B8978" s="19">
        <v>0.130625</v>
      </c>
      <c r="C8978" s="10" t="s">
        <v>74</v>
      </c>
      <c r="D8978" s="10" t="s">
        <v>217</v>
      </c>
      <c r="E8978" s="13">
        <v>20.0</v>
      </c>
      <c r="F8978" s="13">
        <v>7.0</v>
      </c>
    </row>
    <row r="8979">
      <c r="A8979" s="10" t="s">
        <v>2490</v>
      </c>
      <c r="B8979" s="19">
        <v>0.08921296296296297</v>
      </c>
      <c r="C8979" s="10" t="s">
        <v>74</v>
      </c>
      <c r="D8979" s="10" t="s">
        <v>217</v>
      </c>
      <c r="E8979" s="13">
        <v>25.0</v>
      </c>
      <c r="F8979" s="13">
        <v>12.0</v>
      </c>
    </row>
    <row r="8980">
      <c r="A8980" s="10" t="s">
        <v>2490</v>
      </c>
      <c r="B8980" s="19">
        <v>0.13344907407407408</v>
      </c>
      <c r="C8980" s="10" t="s">
        <v>74</v>
      </c>
      <c r="D8980" s="10" t="s">
        <v>217</v>
      </c>
      <c r="E8980" s="13">
        <v>16.0</v>
      </c>
      <c r="F8980" s="13">
        <v>3.0</v>
      </c>
    </row>
    <row r="8981">
      <c r="A8981" s="10" t="s">
        <v>2490</v>
      </c>
      <c r="B8981" s="19">
        <v>0.13418981481481482</v>
      </c>
      <c r="C8981" s="10" t="s">
        <v>70</v>
      </c>
      <c r="D8981" s="10" t="s">
        <v>83</v>
      </c>
      <c r="E8981" s="13">
        <v>15.0</v>
      </c>
      <c r="F8981" s="13">
        <v>9.0</v>
      </c>
    </row>
    <row r="8982">
      <c r="A8982" s="10" t="s">
        <v>2490</v>
      </c>
      <c r="B8982" s="19">
        <v>0.13592592592592592</v>
      </c>
      <c r="C8982" s="10" t="s">
        <v>69</v>
      </c>
      <c r="D8982" s="10" t="s">
        <v>129</v>
      </c>
      <c r="E8982" s="13">
        <v>22.0</v>
      </c>
      <c r="F8982" s="13">
        <v>18.0</v>
      </c>
    </row>
    <row r="8983">
      <c r="A8983" s="10" t="s">
        <v>2490</v>
      </c>
      <c r="B8983" s="19">
        <v>0.1361226851851852</v>
      </c>
      <c r="C8983" s="10" t="s">
        <v>69</v>
      </c>
      <c r="D8983" s="10" t="s">
        <v>209</v>
      </c>
      <c r="E8983" s="13">
        <v>21.0</v>
      </c>
      <c r="F8983" s="13">
        <v>18.0</v>
      </c>
    </row>
    <row r="8984">
      <c r="A8984" s="10" t="s">
        <v>2490</v>
      </c>
      <c r="B8984" s="19">
        <v>0.1388888888888889</v>
      </c>
      <c r="C8984" s="10" t="s">
        <v>82</v>
      </c>
      <c r="D8984" s="10" t="s">
        <v>125</v>
      </c>
      <c r="E8984" s="13">
        <v>13.0</v>
      </c>
      <c r="F8984" s="13">
        <v>12.0</v>
      </c>
    </row>
    <row r="8985">
      <c r="A8985" s="10" t="s">
        <v>2490</v>
      </c>
      <c r="B8985" s="19">
        <v>0.13976851851851851</v>
      </c>
      <c r="C8985" s="10" t="s">
        <v>70</v>
      </c>
      <c r="D8985" s="10" t="s">
        <v>67</v>
      </c>
      <c r="E8985" s="13">
        <v>5.0</v>
      </c>
      <c r="F8985" s="13">
        <v>2.0</v>
      </c>
    </row>
    <row r="8986">
      <c r="A8986" s="10" t="s">
        <v>2490</v>
      </c>
      <c r="B8986" s="19">
        <v>0.13979166666666668</v>
      </c>
      <c r="C8986" s="10" t="s">
        <v>964</v>
      </c>
      <c r="D8986" s="10" t="s">
        <v>67</v>
      </c>
      <c r="E8986" s="13">
        <v>14.0</v>
      </c>
      <c r="F8986" s="13">
        <v>5.0</v>
      </c>
    </row>
    <row r="8987">
      <c r="A8987" s="10" t="s">
        <v>2490</v>
      </c>
      <c r="B8987" s="19">
        <v>0.1400925925925926</v>
      </c>
      <c r="C8987" s="10" t="s">
        <v>74</v>
      </c>
      <c r="D8987" s="10" t="s">
        <v>217</v>
      </c>
      <c r="E8987" s="13">
        <v>26.0</v>
      </c>
      <c r="F8987" s="13">
        <v>13.0</v>
      </c>
    </row>
    <row r="8988">
      <c r="A8988" s="10" t="s">
        <v>2490</v>
      </c>
      <c r="B8988" s="19">
        <v>0.1409837962962963</v>
      </c>
      <c r="C8988" s="10" t="s">
        <v>74</v>
      </c>
      <c r="D8988" s="10" t="s">
        <v>83</v>
      </c>
      <c r="E8988" s="13">
        <v>28.0</v>
      </c>
      <c r="F8988" s="13">
        <v>17.0</v>
      </c>
    </row>
    <row r="8989">
      <c r="A8989" s="10" t="s">
        <v>2490</v>
      </c>
      <c r="B8989" s="19">
        <v>0.14136574074074074</v>
      </c>
      <c r="C8989" s="10" t="s">
        <v>74</v>
      </c>
      <c r="D8989" s="10" t="s">
        <v>217</v>
      </c>
      <c r="E8989" s="13">
        <v>29.0</v>
      </c>
      <c r="F8989" s="13">
        <v>16.0</v>
      </c>
    </row>
    <row r="8990">
      <c r="A8990" s="10" t="s">
        <v>2490</v>
      </c>
      <c r="B8990" s="19">
        <v>0.14355324074074075</v>
      </c>
      <c r="C8990" s="10" t="s">
        <v>82</v>
      </c>
      <c r="D8990" s="10" t="s">
        <v>131</v>
      </c>
      <c r="E8990" s="13">
        <v>23.0</v>
      </c>
      <c r="F8990" s="13">
        <v>18.0</v>
      </c>
    </row>
    <row r="8991">
      <c r="A8991" s="10" t="s">
        <v>2490</v>
      </c>
      <c r="B8991" s="19">
        <v>0.14484953703703704</v>
      </c>
      <c r="C8991" s="10" t="s">
        <v>82</v>
      </c>
      <c r="D8991" s="10" t="s">
        <v>83</v>
      </c>
      <c r="E8991" s="13">
        <v>16.0</v>
      </c>
      <c r="F8991" s="13">
        <v>7.0</v>
      </c>
    </row>
    <row r="8992">
      <c r="A8992" s="10" t="s">
        <v>2490</v>
      </c>
      <c r="B8992" s="19">
        <v>0.1450925925925926</v>
      </c>
      <c r="C8992" s="10" t="s">
        <v>74</v>
      </c>
      <c r="D8992" s="10" t="s">
        <v>217</v>
      </c>
      <c r="E8992" s="13">
        <v>20.0</v>
      </c>
      <c r="F8992" s="13">
        <v>7.0</v>
      </c>
    </row>
    <row r="8993">
      <c r="A8993" s="10" t="s">
        <v>2490</v>
      </c>
      <c r="B8993" s="19">
        <v>0.145625</v>
      </c>
      <c r="C8993" s="10" t="s">
        <v>964</v>
      </c>
      <c r="D8993" s="10" t="s">
        <v>67</v>
      </c>
      <c r="E8993" s="13">
        <v>16.0</v>
      </c>
      <c r="F8993" s="13">
        <v>7.0</v>
      </c>
    </row>
    <row r="8994">
      <c r="A8994" s="10" t="s">
        <v>2490</v>
      </c>
      <c r="B8994" s="19">
        <v>0.145625</v>
      </c>
      <c r="C8994" s="10" t="s">
        <v>69</v>
      </c>
      <c r="D8994" s="10" t="s">
        <v>67</v>
      </c>
      <c r="E8994" s="13">
        <v>10.0</v>
      </c>
      <c r="F8994" s="13">
        <v>5.0</v>
      </c>
    </row>
    <row r="8995">
      <c r="A8995" s="10" t="s">
        <v>2490</v>
      </c>
      <c r="B8995" s="19">
        <v>0.15288194444444445</v>
      </c>
      <c r="C8995" s="10" t="s">
        <v>964</v>
      </c>
      <c r="D8995" s="10" t="s">
        <v>83</v>
      </c>
      <c r="E8995" s="13">
        <v>1.0</v>
      </c>
      <c r="F8995" s="13">
        <v>2.0</v>
      </c>
    </row>
    <row r="8996">
      <c r="A8996" s="10" t="s">
        <v>2490</v>
      </c>
      <c r="B8996" s="19">
        <v>0.15362268518518518</v>
      </c>
      <c r="C8996" s="10" t="s">
        <v>82</v>
      </c>
      <c r="D8996" s="10" t="s">
        <v>83</v>
      </c>
      <c r="E8996" s="13">
        <v>21.0</v>
      </c>
      <c r="F8996" s="13">
        <v>12.0</v>
      </c>
    </row>
    <row r="8997">
      <c r="A8997" s="10" t="s">
        <v>2490</v>
      </c>
      <c r="B8997" s="19">
        <v>0.15362268518518518</v>
      </c>
      <c r="C8997" s="10" t="s">
        <v>70</v>
      </c>
      <c r="D8997" s="10" t="s">
        <v>83</v>
      </c>
      <c r="E8997" s="13">
        <v>11.0</v>
      </c>
      <c r="F8997" s="13">
        <v>5.0</v>
      </c>
    </row>
    <row r="8998">
      <c r="A8998" s="10" t="s">
        <v>2490</v>
      </c>
      <c r="B8998" s="19">
        <v>0.15434027777777778</v>
      </c>
      <c r="C8998" s="10" t="s">
        <v>2450</v>
      </c>
      <c r="D8998" s="10" t="s">
        <v>361</v>
      </c>
      <c r="E8998" s="13">
        <v>11.0</v>
      </c>
      <c r="F8998" s="16"/>
    </row>
    <row r="8999">
      <c r="A8999" s="10" t="s">
        <v>2490</v>
      </c>
      <c r="B8999" s="19">
        <v>0.15552083333333333</v>
      </c>
      <c r="C8999" s="10" t="s">
        <v>82</v>
      </c>
      <c r="D8999" s="10" t="s">
        <v>131</v>
      </c>
      <c r="E8999" s="13">
        <v>19.0</v>
      </c>
      <c r="F8999" s="13">
        <v>14.0</v>
      </c>
    </row>
    <row r="9000">
      <c r="A9000" s="10" t="s">
        <v>2490</v>
      </c>
      <c r="B9000" s="19">
        <v>0.15596064814814814</v>
      </c>
      <c r="C9000" s="10" t="s">
        <v>74</v>
      </c>
      <c r="D9000" s="10" t="s">
        <v>83</v>
      </c>
      <c r="E9000" s="13">
        <v>17.0</v>
      </c>
      <c r="F9000" s="13">
        <v>6.0</v>
      </c>
    </row>
    <row r="9001">
      <c r="A9001" s="10" t="s">
        <v>2490</v>
      </c>
      <c r="B9001" s="19">
        <v>0.15633101851851852</v>
      </c>
      <c r="C9001" s="10" t="s">
        <v>74</v>
      </c>
      <c r="D9001" s="10" t="s">
        <v>217</v>
      </c>
      <c r="E9001" s="13">
        <v>26.0</v>
      </c>
      <c r="F9001" s="13">
        <v>13.0</v>
      </c>
    </row>
    <row r="9002">
      <c r="A9002" s="10" t="s">
        <v>2490</v>
      </c>
      <c r="B9002" s="19">
        <v>0.15784722222222222</v>
      </c>
      <c r="C9002" s="10" t="s">
        <v>70</v>
      </c>
      <c r="D9002" s="10" t="s">
        <v>125</v>
      </c>
      <c r="E9002" s="13">
        <v>24.0</v>
      </c>
      <c r="F9002" s="13">
        <v>15.0</v>
      </c>
    </row>
    <row r="9003">
      <c r="A9003" s="10" t="s">
        <v>2490</v>
      </c>
      <c r="B9003" s="19">
        <v>0.15784722222222222</v>
      </c>
      <c r="C9003" s="10" t="s">
        <v>2450</v>
      </c>
      <c r="D9003" s="10" t="s">
        <v>125</v>
      </c>
      <c r="E9003" s="13">
        <v>15.0</v>
      </c>
      <c r="F9003" s="13">
        <v>12.0</v>
      </c>
    </row>
    <row r="9004">
      <c r="A9004" s="10" t="s">
        <v>2490</v>
      </c>
      <c r="B9004" s="19">
        <v>0.1584375</v>
      </c>
      <c r="C9004" s="10" t="s">
        <v>82</v>
      </c>
      <c r="D9004" s="10" t="s">
        <v>131</v>
      </c>
      <c r="E9004" s="13">
        <v>24.0</v>
      </c>
      <c r="F9004" s="13">
        <v>19.0</v>
      </c>
    </row>
    <row r="9005">
      <c r="A9005" s="10" t="s">
        <v>2490</v>
      </c>
      <c r="B9005" s="19">
        <v>0.15920138888888888</v>
      </c>
      <c r="C9005" s="10" t="s">
        <v>74</v>
      </c>
      <c r="D9005" s="10" t="s">
        <v>83</v>
      </c>
      <c r="E9005" s="13" t="s">
        <v>88</v>
      </c>
      <c r="F9005" s="13">
        <v>1.0</v>
      </c>
    </row>
    <row r="9006">
      <c r="A9006" s="10" t="s">
        <v>2490</v>
      </c>
      <c r="B9006" s="19">
        <v>0.15958333333333333</v>
      </c>
      <c r="C9006" s="10" t="s">
        <v>74</v>
      </c>
      <c r="D9006" s="10" t="s">
        <v>217</v>
      </c>
      <c r="E9006" s="13">
        <v>26.0</v>
      </c>
      <c r="F9006" s="13">
        <v>13.0</v>
      </c>
    </row>
    <row r="9007">
      <c r="A9007" s="10" t="s">
        <v>2490</v>
      </c>
      <c r="B9007" s="19">
        <v>0.16192129629629629</v>
      </c>
      <c r="C9007" s="10" t="s">
        <v>69</v>
      </c>
      <c r="D9007" s="10" t="s">
        <v>320</v>
      </c>
      <c r="E9007" s="13">
        <v>16.0</v>
      </c>
      <c r="F9007" s="13">
        <v>11.0</v>
      </c>
    </row>
    <row r="9008">
      <c r="A9008" s="10" t="s">
        <v>2490</v>
      </c>
      <c r="B9008" s="19">
        <v>0.1628125</v>
      </c>
      <c r="C9008" s="10" t="s">
        <v>74</v>
      </c>
      <c r="D9008" s="10" t="s">
        <v>217</v>
      </c>
      <c r="E9008" s="13">
        <v>17.0</v>
      </c>
      <c r="F9008" s="13">
        <v>4.0</v>
      </c>
    </row>
    <row r="9009">
      <c r="A9009" s="10" t="s">
        <v>2490</v>
      </c>
      <c r="B9009" s="19">
        <v>0.16322916666666668</v>
      </c>
      <c r="C9009" s="10" t="s">
        <v>82</v>
      </c>
      <c r="D9009" s="10" t="s">
        <v>125</v>
      </c>
      <c r="E9009" s="13">
        <v>17.0</v>
      </c>
      <c r="F9009" s="13">
        <v>6.0</v>
      </c>
      <c r="J9009" s="10" t="s">
        <v>953</v>
      </c>
    </row>
    <row r="9010">
      <c r="A9010" s="10" t="s">
        <v>2490</v>
      </c>
      <c r="B9010" s="19">
        <v>0.16322916666666668</v>
      </c>
      <c r="C9010" s="10" t="s">
        <v>74</v>
      </c>
      <c r="D9010" s="10" t="s">
        <v>125</v>
      </c>
      <c r="E9010" s="13">
        <v>39.0</v>
      </c>
      <c r="F9010" s="13">
        <v>16.0</v>
      </c>
      <c r="J9010" s="10" t="s">
        <v>953</v>
      </c>
    </row>
    <row r="9011">
      <c r="A9011" s="10" t="s">
        <v>2490</v>
      </c>
      <c r="B9011" s="19">
        <v>0.16322916666666668</v>
      </c>
      <c r="C9011" s="10" t="s">
        <v>69</v>
      </c>
      <c r="D9011" s="10" t="s">
        <v>125</v>
      </c>
      <c r="E9011" s="13" t="s">
        <v>88</v>
      </c>
      <c r="F9011" s="13">
        <v>1.0</v>
      </c>
      <c r="J9011" s="10" t="s">
        <v>953</v>
      </c>
    </row>
    <row r="9012">
      <c r="A9012" s="10" t="s">
        <v>2490</v>
      </c>
      <c r="B9012" s="19">
        <v>0.16322916666666668</v>
      </c>
      <c r="C9012" s="10" t="s">
        <v>964</v>
      </c>
      <c r="D9012" s="10" t="s">
        <v>125</v>
      </c>
      <c r="E9012" s="13">
        <v>22.0</v>
      </c>
      <c r="F9012" s="13">
        <v>11.0</v>
      </c>
      <c r="J9012" s="10" t="s">
        <v>953</v>
      </c>
    </row>
    <row r="9013">
      <c r="A9013" s="10" t="s">
        <v>2490</v>
      </c>
      <c r="B9013" s="19">
        <v>0.16461805555555556</v>
      </c>
      <c r="C9013" s="10" t="s">
        <v>69</v>
      </c>
      <c r="D9013" s="10" t="s">
        <v>131</v>
      </c>
      <c r="E9013" s="13">
        <v>13.0</v>
      </c>
      <c r="F9013" s="13">
        <v>12.0</v>
      </c>
    </row>
    <row r="9014">
      <c r="A9014" s="10" t="s">
        <v>2490</v>
      </c>
      <c r="B9014" s="19">
        <v>0.16545138888888888</v>
      </c>
      <c r="C9014" s="10" t="s">
        <v>66</v>
      </c>
      <c r="D9014" s="10" t="s">
        <v>67</v>
      </c>
      <c r="E9014" s="13">
        <v>12.0</v>
      </c>
      <c r="F9014" s="13">
        <v>10.0</v>
      </c>
    </row>
    <row r="9015">
      <c r="A9015" s="10" t="s">
        <v>2490</v>
      </c>
      <c r="B9015" s="19">
        <v>0.16730324074074074</v>
      </c>
      <c r="C9015" s="10" t="s">
        <v>2450</v>
      </c>
      <c r="D9015" s="10" t="s">
        <v>125</v>
      </c>
      <c r="E9015" s="13">
        <v>21.0</v>
      </c>
      <c r="F9015" s="13">
        <v>3.0</v>
      </c>
      <c r="J9015" s="10" t="s">
        <v>2500</v>
      </c>
    </row>
    <row r="9016">
      <c r="A9016" s="10" t="s">
        <v>2490</v>
      </c>
      <c r="B9016" s="19">
        <v>0.16730324074074074</v>
      </c>
      <c r="C9016" s="10" t="s">
        <v>2450</v>
      </c>
      <c r="D9016" s="10" t="s">
        <v>125</v>
      </c>
      <c r="E9016" s="13" t="s">
        <v>75</v>
      </c>
      <c r="F9016" s="13" t="s">
        <v>75</v>
      </c>
      <c r="J9016" s="10" t="s">
        <v>85</v>
      </c>
    </row>
    <row r="9017">
      <c r="A9017" s="10" t="s">
        <v>2490</v>
      </c>
      <c r="B9017" s="19">
        <v>0.16730324074074074</v>
      </c>
      <c r="C9017" s="10" t="s">
        <v>74</v>
      </c>
      <c r="D9017" s="10" t="s">
        <v>125</v>
      </c>
      <c r="E9017" s="13" t="s">
        <v>75</v>
      </c>
      <c r="F9017" s="13" t="s">
        <v>75</v>
      </c>
      <c r="J9017" s="10" t="s">
        <v>85</v>
      </c>
    </row>
    <row r="9018">
      <c r="A9018" s="10" t="s">
        <v>2490</v>
      </c>
      <c r="B9018" s="19">
        <v>0.16730324074074074</v>
      </c>
      <c r="C9018" s="10" t="s">
        <v>74</v>
      </c>
      <c r="D9018" s="10" t="s">
        <v>125</v>
      </c>
      <c r="E9018" s="13">
        <v>25.0</v>
      </c>
      <c r="F9018" s="13">
        <v>2.0</v>
      </c>
      <c r="J9018" s="10" t="s">
        <v>2443</v>
      </c>
    </row>
    <row r="9019">
      <c r="A9019" s="10" t="s">
        <v>2490</v>
      </c>
      <c r="B9019" s="19">
        <v>0.16730324074074074</v>
      </c>
      <c r="C9019" s="10" t="s">
        <v>82</v>
      </c>
      <c r="D9019" s="10" t="s">
        <v>125</v>
      </c>
      <c r="E9019" s="13" t="s">
        <v>75</v>
      </c>
      <c r="F9019" s="13" t="s">
        <v>75</v>
      </c>
      <c r="J9019" s="10" t="s">
        <v>85</v>
      </c>
    </row>
    <row r="9020">
      <c r="A9020" s="10" t="s">
        <v>2490</v>
      </c>
      <c r="B9020" s="19">
        <v>0.16730324074074074</v>
      </c>
      <c r="C9020" s="10" t="s">
        <v>82</v>
      </c>
      <c r="D9020" s="10" t="s">
        <v>125</v>
      </c>
      <c r="E9020" s="13">
        <v>20.0</v>
      </c>
      <c r="F9020" s="13">
        <v>9.0</v>
      </c>
      <c r="J9020" s="10" t="s">
        <v>2443</v>
      </c>
    </row>
    <row r="9021">
      <c r="B9021" s="19">
        <v>0.16730324074074074</v>
      </c>
      <c r="C9021" s="10" t="s">
        <v>70</v>
      </c>
      <c r="D9021" s="10" t="s">
        <v>125</v>
      </c>
      <c r="E9021" s="13">
        <v>22.0</v>
      </c>
      <c r="F9021" s="13">
        <v>3.0</v>
      </c>
      <c r="J9021" s="10" t="s">
        <v>85</v>
      </c>
    </row>
    <row r="9022">
      <c r="A9022" s="10" t="s">
        <v>2490</v>
      </c>
      <c r="B9022" s="19">
        <v>0.16730324074074074</v>
      </c>
      <c r="C9022" s="10" t="s">
        <v>70</v>
      </c>
      <c r="D9022" s="10" t="s">
        <v>125</v>
      </c>
      <c r="E9022" s="13">
        <v>22.0</v>
      </c>
      <c r="F9022" s="13">
        <v>3.0</v>
      </c>
      <c r="J9022" s="10" t="s">
        <v>2501</v>
      </c>
    </row>
    <row r="9023">
      <c r="A9023" s="10" t="s">
        <v>2490</v>
      </c>
      <c r="B9023" s="19">
        <v>0.17090277777777776</v>
      </c>
      <c r="C9023" s="10" t="s">
        <v>70</v>
      </c>
      <c r="D9023" s="10" t="s">
        <v>71</v>
      </c>
      <c r="E9023" s="13">
        <v>15.0</v>
      </c>
      <c r="F9023" s="13">
        <v>12.0</v>
      </c>
    </row>
    <row r="9024">
      <c r="A9024" s="10" t="s">
        <v>2490</v>
      </c>
      <c r="B9024" s="19">
        <v>0.17997685185185186</v>
      </c>
      <c r="C9024" s="10" t="s">
        <v>2450</v>
      </c>
      <c r="D9024" s="10" t="s">
        <v>131</v>
      </c>
      <c r="E9024" s="13">
        <v>21.0</v>
      </c>
      <c r="F9024" s="13">
        <v>19.0</v>
      </c>
    </row>
    <row r="9025">
      <c r="A9025" s="10" t="s">
        <v>2490</v>
      </c>
      <c r="B9025" s="19">
        <v>0.1831597222222222</v>
      </c>
      <c r="C9025" s="10" t="s">
        <v>82</v>
      </c>
      <c r="D9025" s="10" t="s">
        <v>361</v>
      </c>
      <c r="E9025" s="13">
        <v>13.0</v>
      </c>
      <c r="F9025" s="13">
        <v>4.0</v>
      </c>
    </row>
    <row r="9026">
      <c r="A9026" s="10" t="s">
        <v>2490</v>
      </c>
      <c r="B9026" s="19">
        <v>0.1964699074074074</v>
      </c>
      <c r="C9026" s="10" t="s">
        <v>964</v>
      </c>
      <c r="D9026" s="10" t="s">
        <v>67</v>
      </c>
      <c r="E9026" s="13">
        <v>27.0</v>
      </c>
      <c r="F9026" s="13">
        <v>18.0</v>
      </c>
    </row>
    <row r="9027">
      <c r="A9027" s="10" t="s">
        <v>2502</v>
      </c>
      <c r="B9027" s="19">
        <v>0.0259375</v>
      </c>
      <c r="C9027" s="10" t="s">
        <v>70</v>
      </c>
      <c r="D9027" s="10" t="s">
        <v>83</v>
      </c>
      <c r="E9027" s="13">
        <v>9.0</v>
      </c>
      <c r="F9027" s="13">
        <v>3.0</v>
      </c>
    </row>
    <row r="9028">
      <c r="A9028" s="10" t="s">
        <v>2502</v>
      </c>
      <c r="B9028" s="19">
        <v>0.02619212962962963</v>
      </c>
      <c r="C9028" s="10" t="s">
        <v>74</v>
      </c>
      <c r="D9028" s="10" t="s">
        <v>125</v>
      </c>
      <c r="E9028" s="13" t="s">
        <v>75</v>
      </c>
      <c r="F9028" s="13" t="s">
        <v>75</v>
      </c>
      <c r="J9028" s="10" t="s">
        <v>2263</v>
      </c>
    </row>
    <row r="9029">
      <c r="A9029" s="10" t="s">
        <v>2502</v>
      </c>
      <c r="B9029" s="19">
        <v>0.02619212962962963</v>
      </c>
      <c r="C9029" s="10" t="s">
        <v>74</v>
      </c>
      <c r="D9029" s="10" t="s">
        <v>125</v>
      </c>
      <c r="E9029" s="13">
        <v>31.0</v>
      </c>
      <c r="F9029" s="13">
        <v>18.0</v>
      </c>
    </row>
    <row r="9030">
      <c r="A9030" s="10" t="s">
        <v>2502</v>
      </c>
      <c r="B9030" s="19">
        <v>0.027314814814814816</v>
      </c>
      <c r="C9030" s="10" t="s">
        <v>69</v>
      </c>
      <c r="D9030" s="10" t="s">
        <v>83</v>
      </c>
      <c r="E9030" s="13">
        <v>10.0</v>
      </c>
      <c r="F9030" s="13">
        <v>9.0</v>
      </c>
    </row>
    <row r="9031">
      <c r="A9031" s="10" t="s">
        <v>2502</v>
      </c>
      <c r="B9031" s="19">
        <v>0.041875</v>
      </c>
      <c r="C9031" s="10" t="s">
        <v>70</v>
      </c>
      <c r="D9031" s="10" t="s">
        <v>71</v>
      </c>
      <c r="E9031" s="13">
        <v>10.0</v>
      </c>
      <c r="F9031" s="13">
        <v>3.0</v>
      </c>
    </row>
    <row r="9032">
      <c r="A9032" s="10" t="s">
        <v>2502</v>
      </c>
      <c r="B9032" s="19">
        <v>0.05175925925925926</v>
      </c>
      <c r="C9032" s="10" t="s">
        <v>82</v>
      </c>
      <c r="D9032" s="10" t="s">
        <v>93</v>
      </c>
      <c r="E9032" s="13" t="s">
        <v>68</v>
      </c>
      <c r="F9032" s="13">
        <v>20.0</v>
      </c>
      <c r="J9032" s="10" t="s">
        <v>2503</v>
      </c>
    </row>
    <row r="9033">
      <c r="A9033" s="10" t="s">
        <v>2502</v>
      </c>
      <c r="B9033" s="19">
        <v>0.0522337962962963</v>
      </c>
      <c r="C9033" s="10" t="s">
        <v>69</v>
      </c>
      <c r="D9033" s="10" t="s">
        <v>93</v>
      </c>
      <c r="E9033" s="13">
        <v>20.0</v>
      </c>
      <c r="F9033" s="13">
        <v>13.0</v>
      </c>
      <c r="J9033" s="10" t="s">
        <v>2504</v>
      </c>
    </row>
    <row r="9034">
      <c r="A9034" s="10" t="s">
        <v>2502</v>
      </c>
      <c r="B9034" s="19">
        <v>0.053877314814814815</v>
      </c>
      <c r="C9034" s="10" t="s">
        <v>964</v>
      </c>
      <c r="D9034" s="10" t="s">
        <v>120</v>
      </c>
      <c r="E9034" s="13">
        <v>18.0</v>
      </c>
      <c r="F9034" s="16"/>
      <c r="H9034" s="10" t="s">
        <v>2505</v>
      </c>
      <c r="J9034" s="10" t="s">
        <v>1169</v>
      </c>
    </row>
    <row r="9035">
      <c r="A9035" s="10" t="s">
        <v>2502</v>
      </c>
      <c r="B9035" s="19">
        <v>0.05412037037037037</v>
      </c>
      <c r="C9035" s="10" t="s">
        <v>69</v>
      </c>
      <c r="D9035" s="10" t="s">
        <v>120</v>
      </c>
      <c r="E9035" s="13">
        <v>12.0</v>
      </c>
      <c r="F9035" s="16"/>
      <c r="H9035" s="10" t="s">
        <v>2506</v>
      </c>
      <c r="J9035" s="10" t="s">
        <v>1797</v>
      </c>
    </row>
    <row r="9036">
      <c r="A9036" s="10" t="s">
        <v>2502</v>
      </c>
      <c r="B9036" s="19">
        <v>0.05797453703703704</v>
      </c>
      <c r="C9036" s="10" t="s">
        <v>964</v>
      </c>
      <c r="D9036" s="10" t="s">
        <v>128</v>
      </c>
      <c r="E9036" s="13">
        <v>25.0</v>
      </c>
      <c r="F9036" s="13">
        <v>16.0</v>
      </c>
    </row>
    <row r="9037">
      <c r="A9037" s="10" t="s">
        <v>2502</v>
      </c>
      <c r="B9037" s="19">
        <v>0.06450231481481482</v>
      </c>
      <c r="C9037" s="10" t="s">
        <v>82</v>
      </c>
      <c r="D9037" s="10" t="s">
        <v>127</v>
      </c>
      <c r="E9037" s="13">
        <v>18.0</v>
      </c>
      <c r="F9037" s="13">
        <v>14.0</v>
      </c>
    </row>
    <row r="9038">
      <c r="A9038" s="10" t="s">
        <v>2502</v>
      </c>
      <c r="B9038" s="19">
        <v>0.06450231481481482</v>
      </c>
      <c r="C9038" s="10" t="s">
        <v>82</v>
      </c>
      <c r="D9038" s="10" t="s">
        <v>76</v>
      </c>
      <c r="E9038" s="13">
        <v>4.0</v>
      </c>
      <c r="F9038" s="16"/>
      <c r="J9038" s="10" t="s">
        <v>2507</v>
      </c>
    </row>
    <row r="9039">
      <c r="A9039" s="10" t="s">
        <v>2502</v>
      </c>
      <c r="B9039" s="19">
        <v>0.08377314814814815</v>
      </c>
      <c r="C9039" s="10" t="s">
        <v>69</v>
      </c>
      <c r="D9039" s="10" t="s">
        <v>209</v>
      </c>
      <c r="E9039" s="13">
        <v>12.0</v>
      </c>
      <c r="F9039" s="13" t="s">
        <v>75</v>
      </c>
      <c r="J9039" s="10" t="s">
        <v>2508</v>
      </c>
    </row>
    <row r="9040">
      <c r="A9040" s="10" t="s">
        <v>2502</v>
      </c>
      <c r="B9040" s="19">
        <v>0.08711805555555556</v>
      </c>
      <c r="C9040" s="10" t="s">
        <v>69</v>
      </c>
      <c r="D9040" s="10" t="s">
        <v>361</v>
      </c>
      <c r="E9040" s="13">
        <v>12.0</v>
      </c>
      <c r="F9040" s="13" t="s">
        <v>75</v>
      </c>
      <c r="J9040" s="10" t="s">
        <v>2508</v>
      </c>
    </row>
    <row r="9041">
      <c r="A9041" s="10" t="s">
        <v>2502</v>
      </c>
      <c r="B9041" s="19">
        <v>0.08771990740740741</v>
      </c>
      <c r="C9041" s="10" t="s">
        <v>69</v>
      </c>
      <c r="D9041" s="10" t="s">
        <v>80</v>
      </c>
      <c r="E9041" s="13" t="s">
        <v>88</v>
      </c>
      <c r="F9041" s="13">
        <v>1.0</v>
      </c>
    </row>
    <row r="9042">
      <c r="A9042" s="10" t="s">
        <v>2502</v>
      </c>
      <c r="B9042" s="19">
        <v>0.10413194444444444</v>
      </c>
      <c r="C9042" s="10" t="s">
        <v>70</v>
      </c>
      <c r="D9042" s="10" t="s">
        <v>209</v>
      </c>
      <c r="E9042" s="13">
        <v>3.0</v>
      </c>
      <c r="F9042" s="13">
        <v>3.0</v>
      </c>
    </row>
    <row r="9043">
      <c r="A9043" s="10" t="s">
        <v>2502</v>
      </c>
      <c r="B9043" s="19">
        <v>0.11196759259259259</v>
      </c>
      <c r="C9043" s="10" t="s">
        <v>964</v>
      </c>
      <c r="D9043" s="10" t="s">
        <v>76</v>
      </c>
      <c r="E9043" s="13">
        <v>18.0</v>
      </c>
      <c r="F9043" s="16"/>
      <c r="J9043" s="10" t="s">
        <v>2509</v>
      </c>
    </row>
    <row r="9044">
      <c r="A9044" s="10" t="s">
        <v>2502</v>
      </c>
      <c r="B9044" s="19">
        <v>0.1507175925925926</v>
      </c>
      <c r="C9044" s="10" t="s">
        <v>70</v>
      </c>
      <c r="D9044" s="10" t="s">
        <v>67</v>
      </c>
      <c r="E9044" s="13">
        <v>5.0</v>
      </c>
      <c r="F9044" s="13">
        <v>2.0</v>
      </c>
    </row>
    <row r="9045">
      <c r="A9045" s="10" t="s">
        <v>2502</v>
      </c>
      <c r="B9045" s="19">
        <v>0.15224537037037036</v>
      </c>
      <c r="C9045" s="10" t="s">
        <v>70</v>
      </c>
      <c r="D9045" s="10" t="s">
        <v>73</v>
      </c>
      <c r="E9045" s="13" t="s">
        <v>68</v>
      </c>
      <c r="F9045" s="13">
        <v>20.0</v>
      </c>
    </row>
    <row r="9046">
      <c r="A9046" s="10" t="s">
        <v>2502</v>
      </c>
      <c r="B9046" s="19">
        <v>0.15486111111111112</v>
      </c>
      <c r="C9046" s="10" t="s">
        <v>69</v>
      </c>
      <c r="D9046" s="10" t="s">
        <v>67</v>
      </c>
      <c r="E9046" s="13">
        <v>19.0</v>
      </c>
      <c r="F9046" s="13">
        <v>14.0</v>
      </c>
    </row>
    <row r="9047">
      <c r="A9047" s="10" t="s">
        <v>2502</v>
      </c>
      <c r="B9047" s="19">
        <v>0.15561342592592592</v>
      </c>
      <c r="C9047" s="10" t="s">
        <v>69</v>
      </c>
      <c r="D9047" s="10" t="s">
        <v>67</v>
      </c>
      <c r="E9047" s="13">
        <v>9.0</v>
      </c>
      <c r="F9047" s="13">
        <v>4.0</v>
      </c>
    </row>
    <row r="9048">
      <c r="A9048" s="10" t="s">
        <v>2502</v>
      </c>
      <c r="B9048" s="19">
        <v>0.15907407407407406</v>
      </c>
      <c r="C9048" s="10" t="s">
        <v>82</v>
      </c>
      <c r="D9048" s="10" t="s">
        <v>365</v>
      </c>
      <c r="E9048" s="13">
        <v>17.0</v>
      </c>
      <c r="F9048" s="13">
        <v>7.0</v>
      </c>
    </row>
    <row r="9049">
      <c r="A9049" s="10" t="s">
        <v>2502</v>
      </c>
      <c r="B9049" s="19">
        <v>0.15909722222222222</v>
      </c>
      <c r="C9049" s="10" t="s">
        <v>70</v>
      </c>
      <c r="D9049" s="10" t="s">
        <v>365</v>
      </c>
      <c r="E9049" s="13">
        <v>20.0</v>
      </c>
      <c r="F9049" s="13">
        <v>14.0</v>
      </c>
    </row>
    <row r="9050">
      <c r="A9050" s="10" t="s">
        <v>2502</v>
      </c>
      <c r="B9050" s="19">
        <v>0.15909722222222222</v>
      </c>
      <c r="C9050" s="10" t="s">
        <v>70</v>
      </c>
      <c r="D9050" s="10" t="s">
        <v>76</v>
      </c>
      <c r="E9050" s="13">
        <v>1.0</v>
      </c>
      <c r="F9050" s="16"/>
      <c r="J9050" s="10" t="s">
        <v>2507</v>
      </c>
    </row>
    <row r="9051">
      <c r="A9051" s="10" t="s">
        <v>2502</v>
      </c>
      <c r="B9051" s="19">
        <v>0.15964120370370372</v>
      </c>
      <c r="C9051" s="10" t="s">
        <v>82</v>
      </c>
      <c r="D9051" s="10" t="s">
        <v>365</v>
      </c>
      <c r="E9051" s="13">
        <v>16.0</v>
      </c>
      <c r="F9051" s="13">
        <v>6.0</v>
      </c>
    </row>
    <row r="9052">
      <c r="A9052" s="10" t="s">
        <v>2502</v>
      </c>
      <c r="B9052" s="19">
        <v>0.15964120370370372</v>
      </c>
      <c r="C9052" s="10" t="s">
        <v>82</v>
      </c>
      <c r="D9052" s="10" t="s">
        <v>76</v>
      </c>
      <c r="E9052" s="13">
        <v>1.0</v>
      </c>
      <c r="F9052" s="16"/>
      <c r="J9052" s="10" t="s">
        <v>2507</v>
      </c>
    </row>
    <row r="9053">
      <c r="A9053" s="10" t="s">
        <v>2502</v>
      </c>
      <c r="B9053" s="19">
        <v>0.15964120370370372</v>
      </c>
      <c r="C9053" s="10" t="s">
        <v>70</v>
      </c>
      <c r="D9053" s="10" t="s">
        <v>365</v>
      </c>
      <c r="E9053" s="13">
        <v>15.0</v>
      </c>
      <c r="F9053" s="13" t="s">
        <v>75</v>
      </c>
      <c r="J9053" s="10" t="s">
        <v>2508</v>
      </c>
    </row>
    <row r="9054">
      <c r="A9054" s="10" t="s">
        <v>2502</v>
      </c>
      <c r="B9054" s="19">
        <v>0.15989583333333332</v>
      </c>
      <c r="C9054" s="10" t="s">
        <v>964</v>
      </c>
      <c r="D9054" s="10" t="s">
        <v>132</v>
      </c>
      <c r="E9054" s="13">
        <v>8.0</v>
      </c>
      <c r="F9054" s="13">
        <v>9.0</v>
      </c>
    </row>
    <row r="9055">
      <c r="A9055" s="10" t="s">
        <v>2510</v>
      </c>
      <c r="B9055" s="19">
        <v>0.014386574074074074</v>
      </c>
      <c r="C9055" s="10" t="s">
        <v>70</v>
      </c>
      <c r="D9055" s="10" t="s">
        <v>71</v>
      </c>
      <c r="E9055" s="13">
        <v>22.0</v>
      </c>
      <c r="F9055" s="13">
        <v>15.0</v>
      </c>
    </row>
    <row r="9056">
      <c r="A9056" s="10" t="s">
        <v>2510</v>
      </c>
      <c r="B9056" s="19">
        <v>0.027766203703703703</v>
      </c>
      <c r="C9056" s="10" t="s">
        <v>69</v>
      </c>
      <c r="D9056" s="10" t="s">
        <v>129</v>
      </c>
      <c r="E9056" s="13">
        <v>14.0</v>
      </c>
      <c r="F9056" s="13" t="s">
        <v>75</v>
      </c>
      <c r="J9056" s="10" t="s">
        <v>2508</v>
      </c>
    </row>
    <row r="9057">
      <c r="A9057" s="10" t="s">
        <v>2510</v>
      </c>
      <c r="B9057" s="19">
        <v>0.029097222222222222</v>
      </c>
      <c r="C9057" s="10" t="s">
        <v>74</v>
      </c>
      <c r="D9057" s="10" t="s">
        <v>131</v>
      </c>
      <c r="E9057" s="13">
        <v>16.0</v>
      </c>
      <c r="F9057" s="13">
        <v>13.0</v>
      </c>
    </row>
    <row r="9058">
      <c r="A9058" s="10" t="s">
        <v>2510</v>
      </c>
      <c r="B9058" s="19">
        <v>0.02971064814814815</v>
      </c>
      <c r="C9058" s="10" t="s">
        <v>74</v>
      </c>
      <c r="D9058" s="10" t="s">
        <v>131</v>
      </c>
      <c r="E9058" s="13">
        <v>22.0</v>
      </c>
      <c r="F9058" s="13" t="s">
        <v>75</v>
      </c>
      <c r="J9058" s="10" t="s">
        <v>2508</v>
      </c>
    </row>
    <row r="9059">
      <c r="A9059" s="10" t="s">
        <v>2510</v>
      </c>
      <c r="B9059" s="19">
        <v>0.03295138888888889</v>
      </c>
      <c r="C9059" s="10" t="s">
        <v>70</v>
      </c>
      <c r="D9059" s="10" t="s">
        <v>127</v>
      </c>
      <c r="E9059" s="13">
        <v>11.0</v>
      </c>
      <c r="F9059" s="13" t="s">
        <v>75</v>
      </c>
      <c r="J9059" s="10" t="s">
        <v>2508</v>
      </c>
    </row>
    <row r="9060">
      <c r="A9060" s="10" t="s">
        <v>2510</v>
      </c>
      <c r="B9060" s="19">
        <v>0.03744212962962963</v>
      </c>
      <c r="C9060" s="10" t="s">
        <v>69</v>
      </c>
      <c r="D9060" s="10" t="s">
        <v>67</v>
      </c>
      <c r="E9060" s="13">
        <v>7.0</v>
      </c>
      <c r="F9060" s="13">
        <v>2.0</v>
      </c>
    </row>
    <row r="9061">
      <c r="A9061" s="10" t="s">
        <v>2510</v>
      </c>
      <c r="B9061" s="19">
        <v>0.03869212962962963</v>
      </c>
      <c r="C9061" s="10" t="s">
        <v>82</v>
      </c>
      <c r="D9061" s="10" t="s">
        <v>365</v>
      </c>
      <c r="E9061" s="13">
        <v>20.0</v>
      </c>
      <c r="F9061" s="13" t="s">
        <v>75</v>
      </c>
      <c r="J9061" s="10" t="s">
        <v>2508</v>
      </c>
    </row>
    <row r="9062">
      <c r="A9062" s="10" t="s">
        <v>2510</v>
      </c>
      <c r="B9062" s="19">
        <v>0.03877314814814815</v>
      </c>
      <c r="C9062" s="10" t="s">
        <v>70</v>
      </c>
      <c r="D9062" s="10" t="s">
        <v>365</v>
      </c>
      <c r="E9062" s="13" t="s">
        <v>75</v>
      </c>
      <c r="F9062" s="13" t="s">
        <v>75</v>
      </c>
      <c r="J9062" s="10" t="s">
        <v>2263</v>
      </c>
    </row>
    <row r="9063">
      <c r="A9063" s="10" t="s">
        <v>2510</v>
      </c>
      <c r="B9063" s="19">
        <v>0.03877314814814815</v>
      </c>
      <c r="C9063" s="10" t="s">
        <v>70</v>
      </c>
      <c r="D9063" s="10" t="s">
        <v>365</v>
      </c>
      <c r="E9063" s="13">
        <v>26.0</v>
      </c>
      <c r="F9063" s="13" t="s">
        <v>75</v>
      </c>
      <c r="J9063" s="10" t="s">
        <v>2508</v>
      </c>
    </row>
    <row r="9064">
      <c r="A9064" s="10" t="s">
        <v>2510</v>
      </c>
      <c r="B9064" s="19">
        <v>0.043912037037037034</v>
      </c>
      <c r="C9064" s="10" t="s">
        <v>82</v>
      </c>
      <c r="D9064" s="10" t="s">
        <v>365</v>
      </c>
      <c r="E9064" s="13">
        <v>15.0</v>
      </c>
      <c r="F9064" s="13" t="s">
        <v>75</v>
      </c>
      <c r="J9064" s="10" t="s">
        <v>2508</v>
      </c>
    </row>
    <row r="9065">
      <c r="A9065" s="10" t="s">
        <v>2510</v>
      </c>
      <c r="B9065" s="19">
        <v>0.043912037037037034</v>
      </c>
      <c r="C9065" s="10" t="s">
        <v>70</v>
      </c>
      <c r="D9065" s="10" t="s">
        <v>365</v>
      </c>
      <c r="E9065" s="13">
        <v>17.0</v>
      </c>
      <c r="F9065" s="13" t="s">
        <v>75</v>
      </c>
      <c r="J9065" s="10" t="s">
        <v>2508</v>
      </c>
    </row>
    <row r="9066">
      <c r="A9066" s="10" t="s">
        <v>2510</v>
      </c>
      <c r="B9066" s="19">
        <v>0.046747685185185184</v>
      </c>
      <c r="C9066" s="10" t="s">
        <v>70</v>
      </c>
      <c r="D9066" s="10" t="s">
        <v>216</v>
      </c>
      <c r="E9066" s="13" t="s">
        <v>68</v>
      </c>
      <c r="F9066" s="13">
        <v>20.0</v>
      </c>
    </row>
    <row r="9067">
      <c r="A9067" s="10" t="s">
        <v>2510</v>
      </c>
      <c r="B9067" s="19">
        <v>0.047199074074074074</v>
      </c>
      <c r="C9067" s="10" t="s">
        <v>69</v>
      </c>
      <c r="D9067" s="10" t="s">
        <v>129</v>
      </c>
      <c r="E9067" s="13">
        <v>22.0</v>
      </c>
      <c r="F9067" s="13" t="s">
        <v>75</v>
      </c>
      <c r="J9067" s="10" t="s">
        <v>2508</v>
      </c>
    </row>
    <row r="9068">
      <c r="A9068" s="10" t="s">
        <v>2510</v>
      </c>
      <c r="B9068" s="19">
        <v>0.047199074074074074</v>
      </c>
      <c r="C9068" s="10" t="s">
        <v>69</v>
      </c>
      <c r="D9068" s="10" t="s">
        <v>129</v>
      </c>
      <c r="E9068" s="13" t="s">
        <v>75</v>
      </c>
      <c r="F9068" s="13" t="s">
        <v>75</v>
      </c>
      <c r="J9068" s="10" t="s">
        <v>2263</v>
      </c>
    </row>
    <row r="9069">
      <c r="A9069" s="10" t="s">
        <v>2510</v>
      </c>
      <c r="B9069" s="19">
        <v>0.04997685185185185</v>
      </c>
      <c r="C9069" s="10" t="s">
        <v>82</v>
      </c>
      <c r="D9069" s="10" t="s">
        <v>67</v>
      </c>
      <c r="E9069" s="13">
        <v>17.0</v>
      </c>
      <c r="F9069" s="13">
        <v>13.0</v>
      </c>
    </row>
    <row r="9070">
      <c r="A9070" s="10" t="s">
        <v>2510</v>
      </c>
      <c r="B9070" s="19">
        <v>0.04997685185185185</v>
      </c>
      <c r="C9070" s="10" t="s">
        <v>82</v>
      </c>
      <c r="D9070" s="10" t="s">
        <v>67</v>
      </c>
      <c r="E9070" s="13" t="s">
        <v>75</v>
      </c>
      <c r="F9070" s="13" t="s">
        <v>75</v>
      </c>
      <c r="J9070" s="10" t="s">
        <v>2263</v>
      </c>
    </row>
    <row r="9071">
      <c r="A9071" s="10" t="s">
        <v>2510</v>
      </c>
      <c r="B9071" s="19">
        <v>0.051076388888888886</v>
      </c>
      <c r="C9071" s="10" t="s">
        <v>70</v>
      </c>
      <c r="D9071" s="10" t="s">
        <v>83</v>
      </c>
      <c r="E9071" s="13">
        <v>18.0</v>
      </c>
      <c r="F9071" s="13">
        <v>12.0</v>
      </c>
    </row>
    <row r="9072">
      <c r="A9072" s="10" t="s">
        <v>2510</v>
      </c>
      <c r="B9072" s="19">
        <v>0.051076388888888886</v>
      </c>
      <c r="C9072" s="10" t="s">
        <v>82</v>
      </c>
      <c r="D9072" s="10" t="s">
        <v>83</v>
      </c>
      <c r="E9072" s="13">
        <v>26.0</v>
      </c>
      <c r="F9072" s="13">
        <v>16.0</v>
      </c>
    </row>
    <row r="9073">
      <c r="A9073" s="10" t="s">
        <v>2510</v>
      </c>
      <c r="B9073" s="19">
        <v>0.051076388888888886</v>
      </c>
      <c r="C9073" s="10" t="s">
        <v>69</v>
      </c>
      <c r="D9073" s="10" t="s">
        <v>83</v>
      </c>
      <c r="E9073" s="13">
        <v>14.0</v>
      </c>
      <c r="F9073" s="13">
        <v>13.0</v>
      </c>
    </row>
    <row r="9074">
      <c r="A9074" s="10" t="s">
        <v>2510</v>
      </c>
      <c r="B9074" s="19">
        <v>0.057743055555555554</v>
      </c>
      <c r="C9074" s="10" t="s">
        <v>74</v>
      </c>
      <c r="D9074" s="10" t="s">
        <v>83</v>
      </c>
      <c r="E9074" s="13">
        <v>17.0</v>
      </c>
      <c r="F9074" s="13">
        <v>6.0</v>
      </c>
    </row>
    <row r="9075">
      <c r="A9075" s="10" t="s">
        <v>2510</v>
      </c>
      <c r="B9075" s="19">
        <v>0.06159722222222222</v>
      </c>
      <c r="C9075" s="10" t="s">
        <v>84</v>
      </c>
      <c r="D9075" s="10" t="s">
        <v>166</v>
      </c>
      <c r="E9075" s="13" t="s">
        <v>88</v>
      </c>
      <c r="F9075" s="13">
        <v>1.0</v>
      </c>
      <c r="J9075" s="10" t="s">
        <v>2399</v>
      </c>
    </row>
    <row r="9076">
      <c r="A9076" s="10" t="s">
        <v>2510</v>
      </c>
      <c r="B9076" s="19">
        <v>0.06287037037037037</v>
      </c>
      <c r="C9076" s="10" t="s">
        <v>69</v>
      </c>
      <c r="D9076" s="10" t="s">
        <v>67</v>
      </c>
      <c r="E9076" s="13">
        <v>8.0</v>
      </c>
      <c r="F9076" s="13">
        <v>3.0</v>
      </c>
    </row>
    <row r="9077">
      <c r="A9077" s="10" t="s">
        <v>2510</v>
      </c>
      <c r="B9077" s="19">
        <v>0.06462962962962963</v>
      </c>
      <c r="C9077" s="10" t="s">
        <v>69</v>
      </c>
      <c r="D9077" s="10" t="s">
        <v>80</v>
      </c>
      <c r="E9077" s="13">
        <v>24.0</v>
      </c>
      <c r="F9077" s="13">
        <v>19.0</v>
      </c>
    </row>
    <row r="9078">
      <c r="A9078" s="10" t="s">
        <v>2510</v>
      </c>
      <c r="B9078" s="19">
        <v>0.06638888888888889</v>
      </c>
      <c r="C9078" s="10" t="s">
        <v>964</v>
      </c>
      <c r="D9078" s="10" t="s">
        <v>67</v>
      </c>
      <c r="E9078" s="13" t="s">
        <v>75</v>
      </c>
      <c r="F9078" s="13" t="s">
        <v>75</v>
      </c>
      <c r="J9078" s="10" t="s">
        <v>2263</v>
      </c>
    </row>
    <row r="9079">
      <c r="A9079" s="10" t="s">
        <v>2510</v>
      </c>
      <c r="B9079" s="19">
        <v>0.06638888888888889</v>
      </c>
      <c r="C9079" s="10" t="s">
        <v>964</v>
      </c>
      <c r="D9079" s="10" t="s">
        <v>67</v>
      </c>
      <c r="E9079" s="13">
        <v>21.0</v>
      </c>
      <c r="F9079" s="13" t="s">
        <v>75</v>
      </c>
      <c r="J9079" s="10" t="s">
        <v>2508</v>
      </c>
    </row>
    <row r="9080">
      <c r="A9080" s="10" t="s">
        <v>2510</v>
      </c>
      <c r="B9080" s="19">
        <v>0.06890046296296297</v>
      </c>
      <c r="C9080" s="10" t="s">
        <v>74</v>
      </c>
      <c r="D9080" s="10" t="s">
        <v>125</v>
      </c>
      <c r="E9080" s="13" t="s">
        <v>75</v>
      </c>
      <c r="F9080" s="13" t="s">
        <v>75</v>
      </c>
      <c r="J9080" s="10" t="s">
        <v>2263</v>
      </c>
    </row>
    <row r="9081">
      <c r="A9081" s="10" t="s">
        <v>2510</v>
      </c>
      <c r="B9081" s="19">
        <v>0.06890046296296297</v>
      </c>
      <c r="C9081" s="10" t="s">
        <v>74</v>
      </c>
      <c r="D9081" s="10" t="s">
        <v>125</v>
      </c>
      <c r="E9081" s="13">
        <v>19.0</v>
      </c>
      <c r="F9081" s="13">
        <v>6.0</v>
      </c>
    </row>
    <row r="9082">
      <c r="A9082" s="10" t="s">
        <v>2510</v>
      </c>
      <c r="B9082" s="19">
        <v>0.07113425925925926</v>
      </c>
      <c r="C9082" s="10" t="s">
        <v>74</v>
      </c>
      <c r="D9082" s="10" t="s">
        <v>83</v>
      </c>
      <c r="E9082" s="13">
        <v>13.0</v>
      </c>
      <c r="F9082" s="13">
        <v>2.0</v>
      </c>
    </row>
    <row r="9083">
      <c r="A9083" s="10" t="s">
        <v>2510</v>
      </c>
      <c r="B9083" s="19">
        <v>0.07216435185185185</v>
      </c>
      <c r="C9083" s="10" t="s">
        <v>69</v>
      </c>
      <c r="D9083" s="10" t="s">
        <v>128</v>
      </c>
      <c r="E9083" s="13">
        <v>16.0</v>
      </c>
      <c r="F9083" s="13" t="s">
        <v>75</v>
      </c>
      <c r="J9083" s="10" t="s">
        <v>2508</v>
      </c>
    </row>
    <row r="9084">
      <c r="A9084" s="10" t="s">
        <v>2510</v>
      </c>
      <c r="B9084" s="19">
        <v>0.07216435185185185</v>
      </c>
      <c r="C9084" s="10" t="s">
        <v>964</v>
      </c>
      <c r="D9084" s="10" t="s">
        <v>128</v>
      </c>
      <c r="E9084" s="13">
        <v>16.0</v>
      </c>
      <c r="F9084" s="13" t="s">
        <v>75</v>
      </c>
      <c r="J9084" s="10" t="s">
        <v>2508</v>
      </c>
    </row>
    <row r="9085">
      <c r="A9085" s="10" t="s">
        <v>2510</v>
      </c>
      <c r="B9085" s="19">
        <v>0.0728125</v>
      </c>
      <c r="C9085" s="10" t="s">
        <v>70</v>
      </c>
      <c r="D9085" s="10" t="s">
        <v>83</v>
      </c>
      <c r="E9085" s="13">
        <v>11.0</v>
      </c>
      <c r="F9085" s="13">
        <v>5.0</v>
      </c>
    </row>
    <row r="9086">
      <c r="A9086" s="10" t="s">
        <v>2510</v>
      </c>
      <c r="B9086" s="19">
        <v>0.07282407407407407</v>
      </c>
      <c r="C9086" s="10" t="s">
        <v>82</v>
      </c>
      <c r="D9086" s="10" t="s">
        <v>83</v>
      </c>
      <c r="E9086" s="13">
        <v>22.0</v>
      </c>
      <c r="F9086" s="13">
        <v>13.0</v>
      </c>
    </row>
    <row r="9087">
      <c r="A9087" s="10" t="s">
        <v>2510</v>
      </c>
      <c r="B9087" s="19">
        <v>0.07722222222222222</v>
      </c>
      <c r="C9087" s="10" t="s">
        <v>69</v>
      </c>
      <c r="D9087" s="10" t="s">
        <v>67</v>
      </c>
      <c r="E9087" s="13">
        <v>22.0</v>
      </c>
      <c r="F9087" s="13" t="s">
        <v>75</v>
      </c>
      <c r="J9087" s="10" t="s">
        <v>2508</v>
      </c>
    </row>
    <row r="9088">
      <c r="A9088" s="10" t="s">
        <v>2510</v>
      </c>
      <c r="B9088" s="19">
        <v>0.08101851851851852</v>
      </c>
      <c r="C9088" s="10" t="s">
        <v>82</v>
      </c>
      <c r="D9088" s="10" t="s">
        <v>67</v>
      </c>
      <c r="E9088" s="13">
        <v>21.0</v>
      </c>
      <c r="F9088" s="13">
        <v>17.0</v>
      </c>
    </row>
    <row r="9089">
      <c r="A9089" s="10" t="s">
        <v>2510</v>
      </c>
      <c r="B9089" s="19">
        <v>0.09778935185185185</v>
      </c>
      <c r="C9089" s="10" t="s">
        <v>66</v>
      </c>
      <c r="D9089" s="10" t="s">
        <v>71</v>
      </c>
      <c r="E9089" s="13" t="s">
        <v>68</v>
      </c>
      <c r="F9089" s="13">
        <v>20.0</v>
      </c>
    </row>
    <row r="9090">
      <c r="A9090" s="10" t="s">
        <v>2510</v>
      </c>
      <c r="B9090" s="19">
        <v>0.09831018518518518</v>
      </c>
      <c r="C9090" s="10" t="s">
        <v>70</v>
      </c>
      <c r="D9090" s="10" t="s">
        <v>67</v>
      </c>
      <c r="E9090" s="13">
        <v>13.0</v>
      </c>
      <c r="F9090" s="13">
        <v>10.0</v>
      </c>
    </row>
    <row r="9091">
      <c r="A9091" s="10" t="s">
        <v>2510</v>
      </c>
      <c r="B9091" s="19">
        <v>0.09834490740740741</v>
      </c>
      <c r="C9091" s="10" t="s">
        <v>82</v>
      </c>
      <c r="D9091" s="10" t="s">
        <v>67</v>
      </c>
      <c r="E9091" s="13">
        <v>19.0</v>
      </c>
      <c r="F9091" s="13">
        <v>15.0</v>
      </c>
    </row>
    <row r="9092">
      <c r="A9092" s="10" t="s">
        <v>2510</v>
      </c>
      <c r="B9092" s="19">
        <v>0.1096875</v>
      </c>
      <c r="C9092" s="10" t="s">
        <v>70</v>
      </c>
      <c r="D9092" s="10" t="s">
        <v>83</v>
      </c>
      <c r="E9092" s="13" t="s">
        <v>75</v>
      </c>
      <c r="F9092" s="13" t="s">
        <v>75</v>
      </c>
      <c r="J9092" s="10" t="s">
        <v>2263</v>
      </c>
    </row>
    <row r="9093">
      <c r="A9093" s="10" t="s">
        <v>2510</v>
      </c>
      <c r="B9093" s="19">
        <v>0.1096875</v>
      </c>
      <c r="C9093" s="10" t="s">
        <v>70</v>
      </c>
      <c r="D9093" s="10" t="s">
        <v>83</v>
      </c>
      <c r="E9093" s="13">
        <v>16.0</v>
      </c>
      <c r="F9093" s="13">
        <v>10.0</v>
      </c>
    </row>
    <row r="9094">
      <c r="A9094" s="10" t="s">
        <v>2510</v>
      </c>
      <c r="B9094" s="19">
        <v>0.11099537037037037</v>
      </c>
      <c r="C9094" s="10" t="s">
        <v>66</v>
      </c>
      <c r="D9094" s="10" t="s">
        <v>132</v>
      </c>
      <c r="E9094" s="13" t="s">
        <v>75</v>
      </c>
      <c r="F9094" s="13" t="s">
        <v>75</v>
      </c>
    </row>
    <row r="9095">
      <c r="A9095" s="10" t="s">
        <v>2510</v>
      </c>
      <c r="B9095" s="19">
        <v>0.11123842592592592</v>
      </c>
      <c r="C9095" s="10" t="s">
        <v>70</v>
      </c>
      <c r="D9095" s="10" t="s">
        <v>132</v>
      </c>
      <c r="E9095" s="13" t="s">
        <v>75</v>
      </c>
      <c r="F9095" s="13" t="s">
        <v>75</v>
      </c>
      <c r="J9095" s="10" t="s">
        <v>2263</v>
      </c>
    </row>
    <row r="9096">
      <c r="A9096" s="10" t="s">
        <v>2510</v>
      </c>
      <c r="B9096" s="19">
        <v>0.11123842592592592</v>
      </c>
      <c r="C9096" s="10" t="s">
        <v>70</v>
      </c>
      <c r="D9096" s="10" t="s">
        <v>132</v>
      </c>
      <c r="E9096" s="13">
        <v>18.0</v>
      </c>
      <c r="F9096" s="13">
        <v>16.0</v>
      </c>
    </row>
    <row r="9097">
      <c r="A9097" s="10" t="s">
        <v>2510</v>
      </c>
      <c r="B9097" s="19">
        <v>0.11331018518518518</v>
      </c>
      <c r="C9097" s="10" t="s">
        <v>82</v>
      </c>
      <c r="D9097" s="10" t="s">
        <v>83</v>
      </c>
      <c r="E9097" s="13" t="s">
        <v>75</v>
      </c>
      <c r="F9097" s="13" t="s">
        <v>75</v>
      </c>
      <c r="J9097" s="10" t="s">
        <v>2263</v>
      </c>
    </row>
    <row r="9098">
      <c r="A9098" s="10" t="s">
        <v>2510</v>
      </c>
      <c r="B9098" s="19">
        <v>0.11331018518518518</v>
      </c>
      <c r="C9098" s="10" t="s">
        <v>82</v>
      </c>
      <c r="D9098" s="10" t="s">
        <v>83</v>
      </c>
      <c r="E9098" s="13">
        <v>27.0</v>
      </c>
      <c r="F9098" s="13">
        <v>17.0</v>
      </c>
    </row>
    <row r="9099">
      <c r="A9099" s="10" t="s">
        <v>2510</v>
      </c>
      <c r="B9099" s="19">
        <v>0.11521990740740741</v>
      </c>
      <c r="C9099" s="10" t="s">
        <v>66</v>
      </c>
      <c r="D9099" s="10" t="s">
        <v>83</v>
      </c>
      <c r="E9099" s="13">
        <v>25.0</v>
      </c>
      <c r="F9099" s="13">
        <v>19.0</v>
      </c>
      <c r="J9099" s="10" t="s">
        <v>2263</v>
      </c>
    </row>
    <row r="9100">
      <c r="A9100" s="10" t="s">
        <v>2510</v>
      </c>
      <c r="B9100" s="19">
        <v>0.11521990740740741</v>
      </c>
      <c r="C9100" s="10" t="s">
        <v>66</v>
      </c>
      <c r="D9100" s="10" t="s">
        <v>83</v>
      </c>
      <c r="E9100" s="13" t="s">
        <v>68</v>
      </c>
      <c r="F9100" s="13">
        <v>20.0</v>
      </c>
    </row>
    <row r="9101">
      <c r="A9101" s="10" t="s">
        <v>2510</v>
      </c>
      <c r="B9101" s="19">
        <v>0.11521990740740741</v>
      </c>
      <c r="C9101" s="10" t="s">
        <v>66</v>
      </c>
      <c r="D9101" s="10" t="s">
        <v>76</v>
      </c>
      <c r="E9101" s="13">
        <v>4.0</v>
      </c>
      <c r="F9101" s="16"/>
      <c r="J9101" s="10" t="s">
        <v>2507</v>
      </c>
    </row>
    <row r="9102">
      <c r="A9102" s="10" t="s">
        <v>2510</v>
      </c>
      <c r="B9102" s="19">
        <v>0.11736111111111111</v>
      </c>
      <c r="C9102" s="10" t="s">
        <v>82</v>
      </c>
      <c r="D9102" s="10" t="s">
        <v>83</v>
      </c>
      <c r="E9102" s="13" t="s">
        <v>75</v>
      </c>
      <c r="F9102" s="13" t="s">
        <v>75</v>
      </c>
    </row>
    <row r="9103">
      <c r="A9103" s="10" t="s">
        <v>2510</v>
      </c>
      <c r="B9103" s="19">
        <v>0.11736111111111111</v>
      </c>
      <c r="C9103" s="10" t="s">
        <v>82</v>
      </c>
      <c r="D9103" s="10" t="s">
        <v>83</v>
      </c>
      <c r="E9103" s="13">
        <v>30.0</v>
      </c>
      <c r="F9103" s="13" t="s">
        <v>75</v>
      </c>
      <c r="J9103" s="10" t="s">
        <v>2508</v>
      </c>
    </row>
    <row r="9104">
      <c r="A9104" s="10" t="s">
        <v>2510</v>
      </c>
      <c r="B9104" s="19">
        <v>0.11743055555555555</v>
      </c>
      <c r="C9104" s="10" t="s">
        <v>70</v>
      </c>
      <c r="D9104" s="10" t="s">
        <v>83</v>
      </c>
      <c r="E9104" s="13" t="s">
        <v>75</v>
      </c>
      <c r="F9104" s="13" t="s">
        <v>75</v>
      </c>
      <c r="J9104" s="10" t="s">
        <v>2263</v>
      </c>
    </row>
    <row r="9105">
      <c r="A9105" s="10" t="s">
        <v>2510</v>
      </c>
      <c r="B9105" s="19">
        <v>0.11743055555555555</v>
      </c>
      <c r="C9105" s="10" t="s">
        <v>70</v>
      </c>
      <c r="D9105" s="10" t="s">
        <v>83</v>
      </c>
      <c r="E9105" s="13">
        <v>22.0</v>
      </c>
      <c r="F9105" s="13" t="s">
        <v>75</v>
      </c>
      <c r="J9105" s="10" t="s">
        <v>2508</v>
      </c>
    </row>
    <row r="9106">
      <c r="A9106" s="10" t="s">
        <v>2510</v>
      </c>
      <c r="B9106" s="19">
        <v>0.1224537037037037</v>
      </c>
      <c r="C9106" s="10" t="s">
        <v>69</v>
      </c>
      <c r="D9106" s="10" t="s">
        <v>83</v>
      </c>
      <c r="E9106" s="13" t="s">
        <v>88</v>
      </c>
      <c r="F9106" s="13">
        <v>1.0</v>
      </c>
    </row>
    <row r="9107">
      <c r="A9107" s="10" t="s">
        <v>2510</v>
      </c>
      <c r="B9107" s="19">
        <v>0.12328703703703704</v>
      </c>
      <c r="C9107" s="10" t="s">
        <v>69</v>
      </c>
      <c r="D9107" s="10" t="s">
        <v>73</v>
      </c>
      <c r="E9107" s="13">
        <v>20.0</v>
      </c>
      <c r="F9107" s="13">
        <v>12.0</v>
      </c>
    </row>
    <row r="9108">
      <c r="A9108" s="10" t="s">
        <v>2510</v>
      </c>
      <c r="B9108" s="19">
        <v>0.12513888888888888</v>
      </c>
      <c r="C9108" s="10" t="s">
        <v>66</v>
      </c>
      <c r="D9108" s="10" t="s">
        <v>83</v>
      </c>
      <c r="E9108" s="13" t="s">
        <v>75</v>
      </c>
      <c r="F9108" s="13" t="s">
        <v>75</v>
      </c>
      <c r="J9108" s="10" t="s">
        <v>2263</v>
      </c>
    </row>
    <row r="9109">
      <c r="A9109" s="10" t="s">
        <v>2510</v>
      </c>
      <c r="B9109" s="19">
        <v>0.12513888888888888</v>
      </c>
      <c r="C9109" s="10" t="s">
        <v>66</v>
      </c>
      <c r="D9109" s="10" t="s">
        <v>83</v>
      </c>
      <c r="E9109" s="13">
        <v>27.0</v>
      </c>
      <c r="F9109" s="13" t="s">
        <v>75</v>
      </c>
      <c r="J9109" s="10" t="s">
        <v>2508</v>
      </c>
    </row>
    <row r="9110">
      <c r="A9110" s="10" t="s">
        <v>2510</v>
      </c>
      <c r="B9110" s="19">
        <v>0.12519675925925927</v>
      </c>
      <c r="C9110" s="10" t="s">
        <v>82</v>
      </c>
      <c r="D9110" s="10" t="s">
        <v>83</v>
      </c>
      <c r="E9110" s="13" t="s">
        <v>75</v>
      </c>
      <c r="F9110" s="13" t="s">
        <v>75</v>
      </c>
      <c r="J9110" s="10" t="s">
        <v>2263</v>
      </c>
    </row>
    <row r="9111">
      <c r="A9111" s="10" t="s">
        <v>2510</v>
      </c>
      <c r="B9111" s="19">
        <v>0.12519675925925927</v>
      </c>
      <c r="C9111" s="10" t="s">
        <v>82</v>
      </c>
      <c r="D9111" s="10" t="s">
        <v>83</v>
      </c>
      <c r="E9111" s="13">
        <v>27.0</v>
      </c>
      <c r="F9111" s="13" t="s">
        <v>75</v>
      </c>
      <c r="J9111" s="10" t="s">
        <v>2508</v>
      </c>
    </row>
    <row r="9112">
      <c r="A9112" s="10" t="s">
        <v>2510</v>
      </c>
      <c r="B9112" s="19">
        <v>0.12790509259259258</v>
      </c>
      <c r="C9112" s="10" t="s">
        <v>70</v>
      </c>
      <c r="D9112" s="10" t="s">
        <v>83</v>
      </c>
      <c r="E9112" s="13">
        <v>15.0</v>
      </c>
      <c r="F9112" s="13">
        <v>9.0</v>
      </c>
    </row>
    <row r="9113">
      <c r="A9113" s="10" t="s">
        <v>2510</v>
      </c>
      <c r="B9113" s="19">
        <v>0.12790509259259258</v>
      </c>
      <c r="C9113" s="10" t="s">
        <v>70</v>
      </c>
      <c r="D9113" s="10" t="s">
        <v>83</v>
      </c>
      <c r="E9113" s="13" t="s">
        <v>75</v>
      </c>
      <c r="F9113" s="13" t="s">
        <v>75</v>
      </c>
      <c r="J9113" s="10" t="s">
        <v>2263</v>
      </c>
    </row>
    <row r="9114">
      <c r="A9114" s="10" t="s">
        <v>2510</v>
      </c>
      <c r="B9114" s="19">
        <v>0.13121527777777778</v>
      </c>
      <c r="C9114" s="10" t="s">
        <v>69</v>
      </c>
      <c r="D9114" s="10" t="s">
        <v>67</v>
      </c>
      <c r="E9114" s="13" t="s">
        <v>75</v>
      </c>
      <c r="F9114" s="13" t="s">
        <v>75</v>
      </c>
      <c r="J9114" s="10" t="s">
        <v>2263</v>
      </c>
    </row>
    <row r="9115">
      <c r="A9115" s="10" t="s">
        <v>2510</v>
      </c>
      <c r="B9115" s="19">
        <v>0.13121527777777778</v>
      </c>
      <c r="C9115" s="10" t="s">
        <v>69</v>
      </c>
      <c r="D9115" s="10" t="s">
        <v>67</v>
      </c>
      <c r="E9115" s="13">
        <v>19.0</v>
      </c>
      <c r="F9115" s="13">
        <v>14.0</v>
      </c>
    </row>
    <row r="9116">
      <c r="A9116" s="10" t="s">
        <v>2510</v>
      </c>
      <c r="B9116" s="19">
        <v>0.13273148148148148</v>
      </c>
      <c r="C9116" s="10" t="s">
        <v>69</v>
      </c>
      <c r="D9116" s="10" t="s">
        <v>71</v>
      </c>
      <c r="E9116" s="13" t="s">
        <v>75</v>
      </c>
      <c r="F9116" s="13" t="s">
        <v>75</v>
      </c>
      <c r="J9116" s="10" t="s">
        <v>2263</v>
      </c>
    </row>
    <row r="9117">
      <c r="A9117" s="10" t="s">
        <v>2510</v>
      </c>
      <c r="B9117" s="19">
        <v>0.13273148148148148</v>
      </c>
      <c r="C9117" s="10" t="s">
        <v>69</v>
      </c>
      <c r="D9117" s="10" t="s">
        <v>71</v>
      </c>
      <c r="E9117" s="13">
        <v>19.0</v>
      </c>
      <c r="F9117" s="13">
        <v>14.0</v>
      </c>
    </row>
    <row r="9118">
      <c r="A9118" s="10" t="s">
        <v>2510</v>
      </c>
      <c r="B9118" s="19">
        <v>0.1333101851851852</v>
      </c>
      <c r="C9118" s="10" t="s">
        <v>69</v>
      </c>
      <c r="D9118" s="10" t="s">
        <v>67</v>
      </c>
      <c r="E9118" s="13" t="s">
        <v>75</v>
      </c>
      <c r="F9118" s="13" t="s">
        <v>75</v>
      </c>
      <c r="J9118" s="10" t="s">
        <v>2263</v>
      </c>
    </row>
    <row r="9119">
      <c r="A9119" s="10" t="s">
        <v>2510</v>
      </c>
      <c r="B9119" s="19">
        <v>0.1333101851851852</v>
      </c>
      <c r="C9119" s="10" t="s">
        <v>69</v>
      </c>
      <c r="D9119" s="10" t="s">
        <v>67</v>
      </c>
      <c r="E9119" s="13">
        <v>17.0</v>
      </c>
      <c r="F9119" s="13">
        <v>12.0</v>
      </c>
    </row>
    <row r="9120">
      <c r="A9120" s="10" t="s">
        <v>2510</v>
      </c>
      <c r="B9120" s="19">
        <v>0.13408564814814813</v>
      </c>
      <c r="C9120" s="10" t="s">
        <v>82</v>
      </c>
      <c r="D9120" s="10" t="s">
        <v>83</v>
      </c>
      <c r="E9120" s="13">
        <v>29.0</v>
      </c>
      <c r="F9120" s="13">
        <v>19.0</v>
      </c>
    </row>
    <row r="9121">
      <c r="A9121" s="10" t="s">
        <v>2510</v>
      </c>
      <c r="B9121" s="19">
        <v>0.13408564814814813</v>
      </c>
      <c r="C9121" s="10" t="s">
        <v>82</v>
      </c>
      <c r="D9121" s="10" t="s">
        <v>83</v>
      </c>
      <c r="E9121" s="13" t="s">
        <v>75</v>
      </c>
      <c r="F9121" s="13" t="s">
        <v>75</v>
      </c>
      <c r="J9121" s="10" t="s">
        <v>2263</v>
      </c>
    </row>
    <row r="9122">
      <c r="A9122" s="10" t="s">
        <v>2510</v>
      </c>
      <c r="B9122" s="19">
        <v>0.14148148148148149</v>
      </c>
      <c r="C9122" s="10" t="s">
        <v>70</v>
      </c>
      <c r="D9122" s="10" t="s">
        <v>127</v>
      </c>
      <c r="E9122" s="13" t="s">
        <v>75</v>
      </c>
      <c r="F9122" s="13" t="s">
        <v>75</v>
      </c>
      <c r="J9122" s="10" t="s">
        <v>2263</v>
      </c>
    </row>
    <row r="9123">
      <c r="A9123" s="10" t="s">
        <v>2510</v>
      </c>
      <c r="B9123" s="19">
        <v>0.14148148148148149</v>
      </c>
      <c r="C9123" s="10" t="s">
        <v>70</v>
      </c>
      <c r="D9123" s="10" t="s">
        <v>127</v>
      </c>
      <c r="E9123" s="13">
        <v>12.0</v>
      </c>
      <c r="F9123" s="13" t="s">
        <v>75</v>
      </c>
      <c r="J9123" s="10" t="s">
        <v>2508</v>
      </c>
    </row>
    <row r="9124">
      <c r="A9124" s="10" t="s">
        <v>2510</v>
      </c>
      <c r="B9124" s="19">
        <v>0.14765046296296297</v>
      </c>
      <c r="C9124" s="10" t="s">
        <v>74</v>
      </c>
      <c r="D9124" s="10" t="s">
        <v>217</v>
      </c>
      <c r="E9124" s="13" t="s">
        <v>88</v>
      </c>
      <c r="F9124" s="13">
        <v>1.0</v>
      </c>
    </row>
    <row r="9125">
      <c r="A9125" s="10" t="s">
        <v>2510</v>
      </c>
      <c r="B9125" s="19">
        <v>0.15024305555555556</v>
      </c>
      <c r="C9125" s="10" t="s">
        <v>69</v>
      </c>
      <c r="D9125" s="10" t="s">
        <v>81</v>
      </c>
      <c r="E9125" s="13">
        <v>11.0</v>
      </c>
      <c r="F9125" s="13">
        <v>9.0</v>
      </c>
    </row>
    <row r="9126">
      <c r="A9126" s="10" t="s">
        <v>2510</v>
      </c>
      <c r="B9126" s="19">
        <v>0.15037037037037038</v>
      </c>
      <c r="C9126" s="10" t="s">
        <v>70</v>
      </c>
      <c r="D9126" s="10" t="s">
        <v>127</v>
      </c>
      <c r="E9126" s="13" t="s">
        <v>75</v>
      </c>
      <c r="F9126" s="13" t="s">
        <v>75</v>
      </c>
      <c r="J9126" s="10" t="s">
        <v>2263</v>
      </c>
    </row>
    <row r="9127">
      <c r="A9127" s="10" t="s">
        <v>2510</v>
      </c>
      <c r="B9127" s="19">
        <v>0.15037037037037038</v>
      </c>
      <c r="C9127" s="10" t="s">
        <v>70</v>
      </c>
      <c r="D9127" s="10" t="s">
        <v>127</v>
      </c>
      <c r="E9127" s="13">
        <v>9.0</v>
      </c>
      <c r="F9127" s="13">
        <v>8.0</v>
      </c>
    </row>
    <row r="9128">
      <c r="A9128" s="10" t="s">
        <v>2510</v>
      </c>
      <c r="B9128" s="19">
        <v>0.1555439814814815</v>
      </c>
      <c r="C9128" s="10" t="s">
        <v>66</v>
      </c>
      <c r="D9128" s="10" t="s">
        <v>2511</v>
      </c>
      <c r="E9128" s="13">
        <v>2.0</v>
      </c>
      <c r="F9128" s="13">
        <v>2.0</v>
      </c>
      <c r="J9128" s="10" t="s">
        <v>2512</v>
      </c>
    </row>
    <row r="9129">
      <c r="A9129" s="10" t="s">
        <v>2510</v>
      </c>
      <c r="B9129" s="19">
        <v>0.15814814814814815</v>
      </c>
      <c r="C9129" s="10" t="s">
        <v>69</v>
      </c>
      <c r="D9129" s="10" t="s">
        <v>81</v>
      </c>
      <c r="E9129" s="13">
        <v>7.0</v>
      </c>
      <c r="F9129" s="13">
        <v>5.0</v>
      </c>
    </row>
    <row r="9130">
      <c r="A9130" s="10" t="s">
        <v>2510</v>
      </c>
      <c r="B9130" s="19">
        <v>0.15824074074074074</v>
      </c>
      <c r="C9130" s="10" t="s">
        <v>82</v>
      </c>
      <c r="D9130" s="10" t="s">
        <v>127</v>
      </c>
      <c r="E9130" s="13">
        <v>19.0</v>
      </c>
      <c r="F9130" s="13">
        <v>15.0</v>
      </c>
    </row>
    <row r="9131">
      <c r="A9131" s="10" t="s">
        <v>2510</v>
      </c>
      <c r="B9131" s="19">
        <v>0.16407407407407407</v>
      </c>
      <c r="C9131" s="10" t="s">
        <v>69</v>
      </c>
      <c r="D9131" s="10" t="s">
        <v>127</v>
      </c>
      <c r="E9131" s="13">
        <v>11.0</v>
      </c>
      <c r="F9131" s="13">
        <v>6.0</v>
      </c>
    </row>
    <row r="9132">
      <c r="A9132" s="10" t="s">
        <v>2510</v>
      </c>
      <c r="B9132" s="19">
        <v>0.16686342592592593</v>
      </c>
      <c r="C9132" s="10" t="s">
        <v>70</v>
      </c>
      <c r="D9132" s="10" t="s">
        <v>210</v>
      </c>
      <c r="E9132" s="13" t="s">
        <v>68</v>
      </c>
      <c r="F9132" s="13">
        <v>20.0</v>
      </c>
    </row>
    <row r="9133">
      <c r="A9133" s="10" t="s">
        <v>2510</v>
      </c>
      <c r="B9133" s="19">
        <v>0.16699074074074075</v>
      </c>
      <c r="C9133" s="10" t="s">
        <v>69</v>
      </c>
      <c r="D9133" s="10" t="s">
        <v>210</v>
      </c>
      <c r="E9133" s="13">
        <v>10.0</v>
      </c>
      <c r="F9133" s="13" t="s">
        <v>75</v>
      </c>
      <c r="J9133" s="10" t="s">
        <v>2508</v>
      </c>
    </row>
    <row r="9134">
      <c r="A9134" s="10" t="s">
        <v>2510</v>
      </c>
      <c r="B9134" s="19">
        <v>0.16703703703703704</v>
      </c>
      <c r="C9134" s="10" t="s">
        <v>74</v>
      </c>
      <c r="D9134" s="10" t="s">
        <v>210</v>
      </c>
      <c r="E9134" s="13">
        <v>5.0</v>
      </c>
      <c r="F9134" s="13">
        <v>8.0</v>
      </c>
    </row>
    <row r="9135">
      <c r="A9135" s="10" t="s">
        <v>2510</v>
      </c>
      <c r="B9135" s="19">
        <v>0.16894675925925925</v>
      </c>
      <c r="C9135" s="10" t="s">
        <v>74</v>
      </c>
      <c r="D9135" s="10" t="s">
        <v>98</v>
      </c>
      <c r="E9135" s="13">
        <v>12.0</v>
      </c>
      <c r="F9135" s="13">
        <v>15.0</v>
      </c>
    </row>
    <row r="9136">
      <c r="A9136" s="10" t="s">
        <v>2513</v>
      </c>
      <c r="B9136" s="19">
        <v>0.013055555555555556</v>
      </c>
      <c r="C9136" s="10" t="s">
        <v>69</v>
      </c>
      <c r="D9136" s="10" t="s">
        <v>154</v>
      </c>
      <c r="E9136" s="13">
        <v>19.0</v>
      </c>
      <c r="F9136" s="13">
        <v>14.0</v>
      </c>
    </row>
    <row r="9137">
      <c r="A9137" s="10" t="s">
        <v>2513</v>
      </c>
      <c r="B9137" s="19">
        <v>0.014583333333333334</v>
      </c>
      <c r="C9137" s="10" t="s">
        <v>82</v>
      </c>
      <c r="D9137" s="10" t="s">
        <v>76</v>
      </c>
      <c r="E9137" s="13">
        <v>92.0</v>
      </c>
      <c r="F9137" s="16"/>
      <c r="J9137" s="10" t="s">
        <v>2514</v>
      </c>
    </row>
    <row r="9138">
      <c r="A9138" s="10" t="s">
        <v>2513</v>
      </c>
      <c r="B9138" s="19">
        <v>0.017314814814814814</v>
      </c>
      <c r="C9138" s="10" t="s">
        <v>82</v>
      </c>
      <c r="D9138" s="10" t="s">
        <v>71</v>
      </c>
      <c r="E9138" s="13">
        <v>26.0</v>
      </c>
      <c r="F9138" s="13">
        <v>19.0</v>
      </c>
    </row>
    <row r="9139">
      <c r="A9139" s="10" t="s">
        <v>2513</v>
      </c>
      <c r="B9139" s="19">
        <v>0.021145833333333332</v>
      </c>
      <c r="C9139" s="10" t="s">
        <v>66</v>
      </c>
      <c r="D9139" s="10" t="s">
        <v>127</v>
      </c>
      <c r="E9139" s="13" t="s">
        <v>68</v>
      </c>
      <c r="F9139" s="13">
        <v>20.0</v>
      </c>
      <c r="J9139" s="10" t="s">
        <v>2508</v>
      </c>
    </row>
    <row r="9140">
      <c r="A9140" s="10" t="s">
        <v>2513</v>
      </c>
      <c r="B9140" s="19">
        <v>0.022222222222222223</v>
      </c>
      <c r="C9140" s="10" t="s">
        <v>82</v>
      </c>
      <c r="D9140" s="10" t="s">
        <v>76</v>
      </c>
      <c r="E9140" s="13">
        <v>91.0</v>
      </c>
      <c r="F9140" s="16"/>
      <c r="J9140" s="10" t="s">
        <v>2514</v>
      </c>
    </row>
    <row r="9141">
      <c r="A9141" s="10" t="s">
        <v>2513</v>
      </c>
      <c r="B9141" s="19">
        <v>0.026944444444444444</v>
      </c>
      <c r="C9141" s="10" t="s">
        <v>964</v>
      </c>
      <c r="D9141" s="10" t="s">
        <v>67</v>
      </c>
      <c r="E9141" s="13">
        <v>23.0</v>
      </c>
      <c r="F9141" s="13">
        <v>15.0</v>
      </c>
    </row>
    <row r="9142">
      <c r="A9142" s="10" t="s">
        <v>2513</v>
      </c>
      <c r="B9142" s="19">
        <v>0.02795138888888889</v>
      </c>
      <c r="C9142" s="10" t="s">
        <v>74</v>
      </c>
      <c r="D9142" s="10" t="s">
        <v>78</v>
      </c>
      <c r="E9142" s="13">
        <v>23.0</v>
      </c>
      <c r="F9142" s="13">
        <v>14.0</v>
      </c>
    </row>
    <row r="9143">
      <c r="A9143" s="10" t="s">
        <v>2513</v>
      </c>
      <c r="B9143" s="19">
        <v>0.028043981481481482</v>
      </c>
      <c r="C9143" s="10" t="s">
        <v>70</v>
      </c>
      <c r="D9143" s="10" t="s">
        <v>78</v>
      </c>
      <c r="E9143" s="13">
        <v>19.0</v>
      </c>
      <c r="F9143" s="13" t="s">
        <v>75</v>
      </c>
      <c r="J9143" s="10" t="s">
        <v>2508</v>
      </c>
    </row>
    <row r="9144">
      <c r="A9144" s="10" t="s">
        <v>2513</v>
      </c>
      <c r="B9144" s="19">
        <v>0.029166666666666667</v>
      </c>
      <c r="C9144" s="10" t="s">
        <v>74</v>
      </c>
      <c r="D9144" s="10" t="s">
        <v>67</v>
      </c>
      <c r="E9144" s="13">
        <v>19.0</v>
      </c>
      <c r="F9144" s="13">
        <v>18.0</v>
      </c>
    </row>
    <row r="9145">
      <c r="A9145" s="10" t="s">
        <v>2513</v>
      </c>
      <c r="B9145" s="19">
        <v>0.02921296296296296</v>
      </c>
      <c r="C9145" s="10" t="s">
        <v>70</v>
      </c>
      <c r="D9145" s="10" t="s">
        <v>67</v>
      </c>
      <c r="E9145" s="13">
        <v>12.0</v>
      </c>
      <c r="F9145" s="13">
        <v>9.0</v>
      </c>
    </row>
    <row r="9146">
      <c r="A9146" s="10" t="s">
        <v>2513</v>
      </c>
      <c r="B9146" s="19">
        <v>0.033622685185185186</v>
      </c>
      <c r="C9146" s="10" t="s">
        <v>69</v>
      </c>
      <c r="D9146" s="10" t="s">
        <v>154</v>
      </c>
      <c r="E9146" s="13" t="s">
        <v>75</v>
      </c>
      <c r="F9146" s="13" t="s">
        <v>75</v>
      </c>
    </row>
    <row r="9147">
      <c r="A9147" s="10" t="s">
        <v>2513</v>
      </c>
      <c r="B9147" s="19">
        <v>0.033622685185185186</v>
      </c>
      <c r="C9147" s="10" t="s">
        <v>69</v>
      </c>
      <c r="D9147" s="10" t="s">
        <v>154</v>
      </c>
      <c r="E9147" s="13">
        <v>24.0</v>
      </c>
      <c r="F9147" s="13">
        <v>19.0</v>
      </c>
    </row>
    <row r="9148">
      <c r="A9148" s="10" t="s">
        <v>2513</v>
      </c>
      <c r="B9148" s="19">
        <v>0.03363425925925926</v>
      </c>
      <c r="C9148" s="10" t="s">
        <v>964</v>
      </c>
      <c r="D9148" s="10" t="s">
        <v>67</v>
      </c>
      <c r="E9148" s="13" t="s">
        <v>75</v>
      </c>
      <c r="F9148" s="13" t="s">
        <v>75</v>
      </c>
    </row>
    <row r="9149">
      <c r="A9149" s="10" t="s">
        <v>2513</v>
      </c>
      <c r="B9149" s="19">
        <v>0.03363425925925926</v>
      </c>
      <c r="C9149" s="10" t="s">
        <v>964</v>
      </c>
      <c r="D9149" s="10" t="s">
        <v>67</v>
      </c>
      <c r="E9149" s="13">
        <v>25.0</v>
      </c>
      <c r="F9149" s="13">
        <v>16.0</v>
      </c>
    </row>
    <row r="9150">
      <c r="A9150" s="10" t="s">
        <v>2513</v>
      </c>
      <c r="B9150" s="19">
        <v>0.03760416666666667</v>
      </c>
      <c r="C9150" s="10" t="s">
        <v>70</v>
      </c>
      <c r="D9150" s="10" t="s">
        <v>83</v>
      </c>
      <c r="E9150" s="13">
        <v>15.0</v>
      </c>
      <c r="F9150" s="13" t="s">
        <v>75</v>
      </c>
    </row>
    <row r="9151">
      <c r="A9151" s="10" t="s">
        <v>2513</v>
      </c>
      <c r="B9151" s="19">
        <v>0.041087962962962965</v>
      </c>
      <c r="C9151" s="10" t="s">
        <v>157</v>
      </c>
      <c r="D9151" s="10" t="s">
        <v>125</v>
      </c>
      <c r="E9151" s="13">
        <v>8.0</v>
      </c>
      <c r="F9151" s="13">
        <v>4.0</v>
      </c>
    </row>
    <row r="9152">
      <c r="A9152" s="10" t="s">
        <v>2513</v>
      </c>
      <c r="B9152" s="19">
        <v>0.042847222222222224</v>
      </c>
      <c r="C9152" s="10" t="s">
        <v>66</v>
      </c>
      <c r="D9152" s="10" t="s">
        <v>67</v>
      </c>
      <c r="E9152" s="13" t="s">
        <v>75</v>
      </c>
      <c r="F9152" s="13" t="s">
        <v>75</v>
      </c>
      <c r="J9152" s="10" t="s">
        <v>2265</v>
      </c>
    </row>
    <row r="9153">
      <c r="A9153" s="10" t="s">
        <v>2513</v>
      </c>
      <c r="B9153" s="19">
        <v>0.042847222222222224</v>
      </c>
      <c r="C9153" s="10" t="s">
        <v>66</v>
      </c>
      <c r="D9153" s="10" t="s">
        <v>67</v>
      </c>
      <c r="E9153" s="13">
        <v>17.0</v>
      </c>
      <c r="F9153" s="13" t="s">
        <v>75</v>
      </c>
      <c r="J9153" s="10" t="s">
        <v>2508</v>
      </c>
    </row>
    <row r="9154">
      <c r="A9154" s="10" t="s">
        <v>2513</v>
      </c>
      <c r="B9154" s="19">
        <v>0.043541666666666666</v>
      </c>
      <c r="C9154" s="10" t="s">
        <v>74</v>
      </c>
      <c r="D9154" s="10" t="s">
        <v>83</v>
      </c>
      <c r="E9154" s="13">
        <v>20.0</v>
      </c>
      <c r="F9154" s="13">
        <v>9.0</v>
      </c>
    </row>
    <row r="9155">
      <c r="A9155" s="10" t="s">
        <v>2513</v>
      </c>
      <c r="B9155" s="19">
        <v>0.04376157407407407</v>
      </c>
      <c r="C9155" s="10" t="s">
        <v>964</v>
      </c>
      <c r="D9155" s="10" t="s">
        <v>127</v>
      </c>
      <c r="E9155" s="13">
        <v>6.0</v>
      </c>
      <c r="F9155" s="13">
        <v>3.0</v>
      </c>
    </row>
    <row r="9156">
      <c r="A9156" s="10" t="s">
        <v>2513</v>
      </c>
      <c r="B9156" s="19">
        <v>0.04376157407407407</v>
      </c>
      <c r="C9156" s="10" t="s">
        <v>964</v>
      </c>
      <c r="D9156" s="10" t="s">
        <v>76</v>
      </c>
      <c r="E9156" s="13">
        <v>1.0</v>
      </c>
      <c r="F9156" s="16"/>
      <c r="J9156" s="10" t="s">
        <v>2507</v>
      </c>
    </row>
    <row r="9157">
      <c r="A9157" s="10" t="s">
        <v>2513</v>
      </c>
      <c r="B9157" s="19">
        <v>0.04434027777777778</v>
      </c>
      <c r="C9157" s="10" t="s">
        <v>82</v>
      </c>
      <c r="D9157" s="10" t="s">
        <v>128</v>
      </c>
      <c r="E9157" s="13">
        <v>9.0</v>
      </c>
      <c r="F9157" s="13">
        <v>5.0</v>
      </c>
    </row>
    <row r="9158">
      <c r="A9158" s="10" t="s">
        <v>2513</v>
      </c>
      <c r="B9158" s="19">
        <v>0.05394675925925926</v>
      </c>
      <c r="C9158" s="10" t="s">
        <v>84</v>
      </c>
      <c r="D9158" s="10" t="s">
        <v>166</v>
      </c>
      <c r="E9158" s="13" t="s">
        <v>75</v>
      </c>
      <c r="F9158" s="13" t="s">
        <v>75</v>
      </c>
    </row>
    <row r="9159">
      <c r="A9159" s="10" t="s">
        <v>2513</v>
      </c>
      <c r="B9159" s="19">
        <v>0.05693287037037037</v>
      </c>
      <c r="C9159" s="10" t="s">
        <v>69</v>
      </c>
      <c r="D9159" s="10" t="s">
        <v>67</v>
      </c>
      <c r="E9159" s="13">
        <v>14.0</v>
      </c>
      <c r="F9159" s="13">
        <v>9.0</v>
      </c>
    </row>
    <row r="9160">
      <c r="A9160" s="10" t="s">
        <v>2513</v>
      </c>
      <c r="B9160" s="19">
        <v>0.0930787037037037</v>
      </c>
      <c r="C9160" s="10" t="s">
        <v>66</v>
      </c>
      <c r="D9160" s="10" t="s">
        <v>67</v>
      </c>
      <c r="E9160" s="13" t="s">
        <v>68</v>
      </c>
      <c r="F9160" s="13">
        <v>20.0</v>
      </c>
    </row>
    <row r="9161">
      <c r="A9161" s="10" t="s">
        <v>2513</v>
      </c>
      <c r="B9161" s="19">
        <v>0.09311342592592593</v>
      </c>
      <c r="C9161" s="10" t="s">
        <v>70</v>
      </c>
      <c r="D9161" s="10" t="s">
        <v>67</v>
      </c>
      <c r="E9161" s="13">
        <v>20.0</v>
      </c>
      <c r="F9161" s="13">
        <v>17.0</v>
      </c>
    </row>
    <row r="9162">
      <c r="A9162" s="10" t="s">
        <v>2513</v>
      </c>
      <c r="B9162" s="19">
        <v>0.09321759259259259</v>
      </c>
      <c r="C9162" s="10" t="s">
        <v>69</v>
      </c>
      <c r="D9162" s="10" t="s">
        <v>67</v>
      </c>
      <c r="E9162" s="13">
        <v>19.0</v>
      </c>
      <c r="F9162" s="13">
        <v>14.0</v>
      </c>
    </row>
    <row r="9163">
      <c r="A9163" s="10" t="s">
        <v>2513</v>
      </c>
      <c r="B9163" s="19">
        <v>0.09490740740740741</v>
      </c>
      <c r="C9163" s="10" t="s">
        <v>69</v>
      </c>
      <c r="D9163" s="10" t="s">
        <v>67</v>
      </c>
      <c r="E9163" s="13" t="s">
        <v>75</v>
      </c>
      <c r="F9163" s="13" t="s">
        <v>75</v>
      </c>
      <c r="J9163" s="10" t="s">
        <v>2263</v>
      </c>
    </row>
    <row r="9164">
      <c r="A9164" s="10" t="s">
        <v>2513</v>
      </c>
      <c r="B9164" s="19">
        <v>0.09490740740740741</v>
      </c>
      <c r="C9164" s="10" t="s">
        <v>69</v>
      </c>
      <c r="D9164" s="10" t="s">
        <v>67</v>
      </c>
      <c r="E9164" s="13">
        <v>15.0</v>
      </c>
      <c r="F9164" s="13">
        <v>10.0</v>
      </c>
    </row>
    <row r="9165">
      <c r="A9165" s="10" t="s">
        <v>2513</v>
      </c>
      <c r="B9165" s="19">
        <v>0.09608796296296296</v>
      </c>
      <c r="C9165" s="10" t="s">
        <v>69</v>
      </c>
      <c r="D9165" s="10" t="s">
        <v>67</v>
      </c>
      <c r="E9165" s="13" t="s">
        <v>75</v>
      </c>
      <c r="F9165" s="13" t="s">
        <v>75</v>
      </c>
      <c r="J9165" s="10" t="s">
        <v>2263</v>
      </c>
    </row>
    <row r="9166">
      <c r="A9166" s="10" t="s">
        <v>2513</v>
      </c>
      <c r="B9166" s="19">
        <v>0.09608796296296296</v>
      </c>
      <c r="C9166" s="10" t="s">
        <v>69</v>
      </c>
      <c r="D9166" s="10" t="s">
        <v>67</v>
      </c>
      <c r="E9166" s="13">
        <v>17.0</v>
      </c>
      <c r="F9166" s="13">
        <v>12.0</v>
      </c>
    </row>
    <row r="9167">
      <c r="A9167" s="10" t="s">
        <v>2513</v>
      </c>
      <c r="B9167" s="19">
        <v>0.09770833333333333</v>
      </c>
      <c r="C9167" s="10" t="s">
        <v>66</v>
      </c>
      <c r="D9167" s="10" t="s">
        <v>67</v>
      </c>
      <c r="E9167" s="13" t="s">
        <v>68</v>
      </c>
      <c r="F9167" s="13">
        <v>20.0</v>
      </c>
    </row>
    <row r="9168">
      <c r="A9168" s="10" t="s">
        <v>2513</v>
      </c>
      <c r="B9168" s="19">
        <v>0.09778935185185185</v>
      </c>
      <c r="C9168" s="10" t="s">
        <v>69</v>
      </c>
      <c r="D9168" s="10" t="s">
        <v>67</v>
      </c>
      <c r="E9168" s="13">
        <v>19.0</v>
      </c>
      <c r="F9168" s="13">
        <v>14.0</v>
      </c>
    </row>
    <row r="9169">
      <c r="A9169" s="10" t="s">
        <v>2513</v>
      </c>
      <c r="B9169" s="19">
        <v>0.09848379629629629</v>
      </c>
      <c r="C9169" s="10" t="s">
        <v>69</v>
      </c>
      <c r="D9169" s="10" t="s">
        <v>67</v>
      </c>
      <c r="E9169" s="13" t="s">
        <v>88</v>
      </c>
      <c r="F9169" s="13">
        <v>1.0</v>
      </c>
    </row>
    <row r="9170">
      <c r="A9170" s="10" t="s">
        <v>2513</v>
      </c>
      <c r="B9170" s="19">
        <v>0.10155092592592592</v>
      </c>
      <c r="C9170" s="10" t="s">
        <v>66</v>
      </c>
      <c r="D9170" s="10" t="s">
        <v>78</v>
      </c>
      <c r="E9170" s="13">
        <v>15.0</v>
      </c>
      <c r="F9170" s="13">
        <v>15.0</v>
      </c>
    </row>
    <row r="9171">
      <c r="A9171" s="10" t="s">
        <v>2513</v>
      </c>
      <c r="B9171" s="19">
        <v>0.1015625</v>
      </c>
      <c r="C9171" s="10" t="s">
        <v>70</v>
      </c>
      <c r="D9171" s="10" t="s">
        <v>78</v>
      </c>
      <c r="E9171" s="13">
        <v>15.0</v>
      </c>
      <c r="F9171" s="13">
        <v>6.0</v>
      </c>
    </row>
    <row r="9172">
      <c r="A9172" s="10" t="s">
        <v>2513</v>
      </c>
      <c r="B9172" s="19">
        <v>0.10163194444444444</v>
      </c>
      <c r="C9172" s="10" t="s">
        <v>82</v>
      </c>
      <c r="D9172" s="10" t="s">
        <v>78</v>
      </c>
      <c r="E9172" s="13">
        <v>19.0</v>
      </c>
      <c r="F9172" s="13">
        <v>17.0</v>
      </c>
    </row>
    <row r="9173">
      <c r="A9173" s="10" t="s">
        <v>2513</v>
      </c>
      <c r="B9173" s="19">
        <v>0.10165509259259259</v>
      </c>
      <c r="C9173" s="10" t="s">
        <v>74</v>
      </c>
      <c r="D9173" s="10" t="s">
        <v>78</v>
      </c>
      <c r="E9173" s="13">
        <v>15.0</v>
      </c>
      <c r="F9173" s="13">
        <v>6.0</v>
      </c>
    </row>
    <row r="9174">
      <c r="A9174" s="10" t="s">
        <v>2513</v>
      </c>
      <c r="B9174" s="19">
        <v>0.10166666666666667</v>
      </c>
      <c r="C9174" s="10" t="s">
        <v>69</v>
      </c>
      <c r="D9174" s="10" t="s">
        <v>78</v>
      </c>
      <c r="E9174" s="13">
        <v>14.0</v>
      </c>
      <c r="F9174" s="13" t="s">
        <v>75</v>
      </c>
      <c r="J9174" s="10" t="s">
        <v>2508</v>
      </c>
    </row>
    <row r="9175">
      <c r="A9175" s="10" t="s">
        <v>2513</v>
      </c>
      <c r="B9175" s="19">
        <v>0.10167824074074074</v>
      </c>
      <c r="C9175" s="10" t="s">
        <v>964</v>
      </c>
      <c r="D9175" s="10" t="s">
        <v>78</v>
      </c>
      <c r="E9175" s="13">
        <v>14.0</v>
      </c>
      <c r="F9175" s="13" t="s">
        <v>75</v>
      </c>
      <c r="J9175" s="10" t="s">
        <v>2508</v>
      </c>
    </row>
    <row r="9176">
      <c r="A9176" s="10" t="s">
        <v>2513</v>
      </c>
      <c r="B9176" s="19">
        <v>0.10228009259259259</v>
      </c>
      <c r="C9176" s="10" t="s">
        <v>66</v>
      </c>
      <c r="D9176" s="10" t="s">
        <v>67</v>
      </c>
      <c r="E9176" s="13">
        <v>21.0</v>
      </c>
      <c r="F9176" s="13">
        <v>19.0</v>
      </c>
    </row>
    <row r="9177">
      <c r="A9177" s="10" t="s">
        <v>2513</v>
      </c>
      <c r="B9177" s="19">
        <v>0.10229166666666667</v>
      </c>
      <c r="C9177" s="10" t="s">
        <v>964</v>
      </c>
      <c r="D9177" s="10" t="s">
        <v>67</v>
      </c>
      <c r="E9177" s="13">
        <v>21.0</v>
      </c>
      <c r="F9177" s="13">
        <v>12.0</v>
      </c>
    </row>
    <row r="9178">
      <c r="A9178" s="10" t="s">
        <v>2513</v>
      </c>
      <c r="B9178" s="19">
        <v>0.10289351851851852</v>
      </c>
      <c r="C9178" s="10" t="s">
        <v>66</v>
      </c>
      <c r="D9178" s="10" t="s">
        <v>125</v>
      </c>
      <c r="E9178" s="13">
        <v>25.0</v>
      </c>
      <c r="F9178" s="13">
        <v>15.0</v>
      </c>
      <c r="J9178" s="10" t="s">
        <v>953</v>
      </c>
    </row>
    <row r="9179">
      <c r="A9179" s="10" t="s">
        <v>2513</v>
      </c>
      <c r="B9179" s="19">
        <v>0.10304398148148149</v>
      </c>
      <c r="C9179" s="10" t="s">
        <v>70</v>
      </c>
      <c r="D9179" s="10" t="s">
        <v>125</v>
      </c>
      <c r="E9179" s="13">
        <v>22.0</v>
      </c>
      <c r="F9179" s="13">
        <v>3.0</v>
      </c>
      <c r="J9179" s="10" t="s">
        <v>953</v>
      </c>
    </row>
    <row r="9180">
      <c r="A9180" s="10" t="s">
        <v>2513</v>
      </c>
      <c r="B9180" s="19">
        <v>0.10324074074074074</v>
      </c>
      <c r="C9180" s="10" t="s">
        <v>82</v>
      </c>
      <c r="D9180" s="10" t="s">
        <v>125</v>
      </c>
      <c r="E9180" s="13">
        <v>30.0</v>
      </c>
      <c r="F9180" s="13">
        <v>18.0</v>
      </c>
      <c r="J9180" s="10" t="s">
        <v>953</v>
      </c>
    </row>
    <row r="9181">
      <c r="A9181" s="10" t="s">
        <v>2513</v>
      </c>
      <c r="B9181" s="19">
        <v>0.10325231481481481</v>
      </c>
      <c r="C9181" s="10" t="s">
        <v>74</v>
      </c>
      <c r="D9181" s="10" t="s">
        <v>125</v>
      </c>
      <c r="E9181" s="13" t="s">
        <v>75</v>
      </c>
      <c r="F9181" s="13" t="s">
        <v>75</v>
      </c>
      <c r="J9181" s="10" t="s">
        <v>2263</v>
      </c>
    </row>
    <row r="9182">
      <c r="A9182" s="10" t="s">
        <v>2513</v>
      </c>
      <c r="B9182" s="19">
        <v>0.10325231481481481</v>
      </c>
      <c r="C9182" s="10" t="s">
        <v>74</v>
      </c>
      <c r="D9182" s="10" t="s">
        <v>125</v>
      </c>
      <c r="E9182" s="13">
        <v>41.0</v>
      </c>
      <c r="F9182" s="13">
        <v>18.0</v>
      </c>
      <c r="J9182" s="10" t="s">
        <v>953</v>
      </c>
    </row>
    <row r="9183">
      <c r="A9183" s="10" t="s">
        <v>2513</v>
      </c>
      <c r="B9183" s="19">
        <v>0.10326388888888889</v>
      </c>
      <c r="C9183" s="10" t="s">
        <v>69</v>
      </c>
      <c r="D9183" s="10" t="s">
        <v>125</v>
      </c>
      <c r="E9183" s="13">
        <v>35.0</v>
      </c>
      <c r="F9183" s="13">
        <v>21.0</v>
      </c>
      <c r="J9183" s="10" t="s">
        <v>953</v>
      </c>
    </row>
    <row r="9184">
      <c r="A9184" s="10" t="s">
        <v>2513</v>
      </c>
      <c r="B9184" s="19">
        <v>0.10327546296296296</v>
      </c>
      <c r="C9184" s="10" t="s">
        <v>964</v>
      </c>
      <c r="D9184" s="10" t="s">
        <v>125</v>
      </c>
      <c r="E9184" s="13">
        <v>25.0</v>
      </c>
      <c r="F9184" s="13">
        <v>14.0</v>
      </c>
      <c r="J9184" s="10" t="s">
        <v>953</v>
      </c>
    </row>
    <row r="9185">
      <c r="A9185" s="10" t="s">
        <v>2513</v>
      </c>
      <c r="B9185" s="19">
        <v>0.10631944444444444</v>
      </c>
      <c r="C9185" s="10" t="s">
        <v>82</v>
      </c>
      <c r="D9185" s="10" t="s">
        <v>132</v>
      </c>
      <c r="E9185" s="13">
        <v>11.0</v>
      </c>
      <c r="F9185" s="13">
        <v>5.0</v>
      </c>
    </row>
    <row r="9186">
      <c r="A9186" s="10" t="s">
        <v>2513</v>
      </c>
      <c r="B9186" s="19">
        <v>0.10635416666666667</v>
      </c>
      <c r="C9186" s="10" t="s">
        <v>70</v>
      </c>
      <c r="D9186" s="10" t="s">
        <v>132</v>
      </c>
      <c r="E9186" s="13">
        <v>17.0</v>
      </c>
      <c r="F9186" s="13">
        <v>15.0</v>
      </c>
    </row>
    <row r="9187">
      <c r="A9187" s="10" t="s">
        <v>2513</v>
      </c>
      <c r="B9187" s="19">
        <v>0.10637731481481481</v>
      </c>
      <c r="C9187" s="10" t="s">
        <v>964</v>
      </c>
      <c r="D9187" s="10" t="s">
        <v>132</v>
      </c>
      <c r="E9187" s="13">
        <v>12.0</v>
      </c>
      <c r="F9187" s="13">
        <v>9.0</v>
      </c>
    </row>
    <row r="9188">
      <c r="A9188" s="10" t="s">
        <v>2513</v>
      </c>
      <c r="B9188" s="19">
        <v>0.11042824074074074</v>
      </c>
      <c r="C9188" s="10" t="s">
        <v>74</v>
      </c>
      <c r="D9188" s="10" t="s">
        <v>125</v>
      </c>
      <c r="E9188" s="13" t="s">
        <v>75</v>
      </c>
      <c r="F9188" s="13" t="s">
        <v>75</v>
      </c>
      <c r="J9188" s="10" t="s">
        <v>2263</v>
      </c>
    </row>
    <row r="9189">
      <c r="A9189" s="10" t="s">
        <v>2513</v>
      </c>
      <c r="B9189" s="19">
        <v>0.11042824074074074</v>
      </c>
      <c r="C9189" s="10" t="s">
        <v>74</v>
      </c>
      <c r="D9189" s="10" t="s">
        <v>125</v>
      </c>
      <c r="E9189" s="13" t="s">
        <v>68</v>
      </c>
      <c r="F9189" s="13">
        <v>20.0</v>
      </c>
    </row>
    <row r="9190">
      <c r="A9190" s="10" t="s">
        <v>2513</v>
      </c>
      <c r="B9190" s="19">
        <v>0.11152777777777778</v>
      </c>
      <c r="C9190" s="10" t="s">
        <v>74</v>
      </c>
      <c r="D9190" s="10" t="s">
        <v>79</v>
      </c>
      <c r="E9190" s="13">
        <v>9.0</v>
      </c>
      <c r="F9190" s="13">
        <v>5.0</v>
      </c>
    </row>
    <row r="9191">
      <c r="A9191" s="10" t="s">
        <v>2513</v>
      </c>
      <c r="B9191" s="19">
        <v>0.11190972222222222</v>
      </c>
      <c r="C9191" s="10" t="s">
        <v>74</v>
      </c>
      <c r="D9191" s="10" t="s">
        <v>67</v>
      </c>
      <c r="E9191" s="13">
        <v>4.0</v>
      </c>
      <c r="F9191" s="13">
        <v>3.0</v>
      </c>
      <c r="J9191" s="10" t="s">
        <v>2265</v>
      </c>
    </row>
    <row r="9192">
      <c r="A9192" s="10" t="s">
        <v>2513</v>
      </c>
      <c r="B9192" s="19">
        <v>0.11190972222222222</v>
      </c>
      <c r="C9192" s="10" t="s">
        <v>74</v>
      </c>
      <c r="D9192" s="10" t="s">
        <v>67</v>
      </c>
      <c r="E9192" s="13">
        <v>4.0</v>
      </c>
      <c r="F9192" s="13">
        <v>3.0</v>
      </c>
    </row>
    <row r="9193">
      <c r="A9193" s="10" t="s">
        <v>2513</v>
      </c>
      <c r="B9193" s="19">
        <v>0.12054398148148149</v>
      </c>
      <c r="C9193" s="10" t="s">
        <v>66</v>
      </c>
      <c r="D9193" s="10" t="s">
        <v>125</v>
      </c>
      <c r="E9193" s="13">
        <v>17.0</v>
      </c>
      <c r="F9193" s="13">
        <v>17.0</v>
      </c>
    </row>
    <row r="9194">
      <c r="A9194" s="10" t="s">
        <v>2513</v>
      </c>
      <c r="B9194" s="19">
        <v>0.12054398148148149</v>
      </c>
      <c r="C9194" s="10" t="s">
        <v>66</v>
      </c>
      <c r="D9194" s="10" t="s">
        <v>125</v>
      </c>
      <c r="E9194" s="13" t="s">
        <v>75</v>
      </c>
      <c r="F9194" s="13" t="s">
        <v>75</v>
      </c>
      <c r="J9194" s="10" t="s">
        <v>2265</v>
      </c>
    </row>
    <row r="9195">
      <c r="A9195" s="10" t="s">
        <v>2513</v>
      </c>
      <c r="B9195" s="19">
        <v>0.12054398148148149</v>
      </c>
      <c r="C9195" s="10" t="s">
        <v>82</v>
      </c>
      <c r="D9195" s="10" t="s">
        <v>125</v>
      </c>
      <c r="E9195" s="13" t="s">
        <v>88</v>
      </c>
      <c r="F9195" s="13">
        <v>1.0</v>
      </c>
    </row>
    <row r="9196">
      <c r="A9196" s="10" t="s">
        <v>2513</v>
      </c>
      <c r="B9196" s="19">
        <v>0.12054398148148149</v>
      </c>
      <c r="C9196" s="10" t="s">
        <v>82</v>
      </c>
      <c r="D9196" s="10" t="s">
        <v>125</v>
      </c>
      <c r="E9196" s="13" t="s">
        <v>75</v>
      </c>
      <c r="F9196" s="13" t="s">
        <v>75</v>
      </c>
      <c r="J9196" s="10" t="s">
        <v>2265</v>
      </c>
    </row>
    <row r="9197">
      <c r="A9197" s="10" t="s">
        <v>2513</v>
      </c>
      <c r="B9197" s="19">
        <v>0.12054398148148149</v>
      </c>
      <c r="C9197" s="10" t="s">
        <v>70</v>
      </c>
      <c r="D9197" s="10" t="s">
        <v>125</v>
      </c>
      <c r="E9197" s="13">
        <v>20.0</v>
      </c>
      <c r="F9197" s="13">
        <v>11.0</v>
      </c>
    </row>
    <row r="9198">
      <c r="A9198" s="10" t="s">
        <v>2513</v>
      </c>
      <c r="B9198" s="19">
        <v>0.12054398148148149</v>
      </c>
      <c r="C9198" s="10" t="s">
        <v>70</v>
      </c>
      <c r="D9198" s="10" t="s">
        <v>125</v>
      </c>
      <c r="E9198" s="13" t="s">
        <v>75</v>
      </c>
      <c r="F9198" s="13" t="s">
        <v>75</v>
      </c>
      <c r="J9198" s="10" t="s">
        <v>2265</v>
      </c>
    </row>
    <row r="9199">
      <c r="A9199" s="10" t="s">
        <v>2513</v>
      </c>
      <c r="B9199" s="19">
        <v>0.12054398148148149</v>
      </c>
      <c r="C9199" s="10" t="s">
        <v>74</v>
      </c>
      <c r="D9199" s="10" t="s">
        <v>125</v>
      </c>
      <c r="E9199" s="13" t="s">
        <v>68</v>
      </c>
      <c r="F9199" s="13">
        <v>20.0</v>
      </c>
    </row>
    <row r="9200">
      <c r="A9200" s="10" t="s">
        <v>2513</v>
      </c>
      <c r="B9200" s="19">
        <v>0.12054398148148149</v>
      </c>
      <c r="C9200" s="10" t="s">
        <v>964</v>
      </c>
      <c r="D9200" s="10" t="s">
        <v>125</v>
      </c>
      <c r="E9200" s="13" t="s">
        <v>75</v>
      </c>
      <c r="F9200" s="13" t="s">
        <v>75</v>
      </c>
      <c r="J9200" s="10" t="s">
        <v>2265</v>
      </c>
    </row>
    <row r="9201">
      <c r="A9201" s="10" t="s">
        <v>2513</v>
      </c>
      <c r="B9201" s="19">
        <v>0.12054398148148149</v>
      </c>
      <c r="C9201" s="10" t="s">
        <v>964</v>
      </c>
      <c r="D9201" s="10" t="s">
        <v>125</v>
      </c>
      <c r="E9201" s="13">
        <v>17.0</v>
      </c>
      <c r="F9201" s="13">
        <v>16.0</v>
      </c>
    </row>
    <row r="9202">
      <c r="A9202" s="10" t="s">
        <v>2513</v>
      </c>
      <c r="B9202" s="19">
        <v>0.1227199074074074</v>
      </c>
      <c r="C9202" s="10" t="s">
        <v>66</v>
      </c>
      <c r="D9202" s="10" t="s">
        <v>131</v>
      </c>
      <c r="E9202" s="13">
        <v>22.0</v>
      </c>
      <c r="F9202" s="13">
        <v>20.0</v>
      </c>
    </row>
    <row r="9203">
      <c r="A9203" s="10" t="s">
        <v>2513</v>
      </c>
      <c r="B9203" s="19">
        <v>0.13381944444444444</v>
      </c>
      <c r="C9203" s="10" t="s">
        <v>74</v>
      </c>
      <c r="D9203" s="10" t="s">
        <v>87</v>
      </c>
      <c r="E9203" s="13">
        <v>15.0</v>
      </c>
      <c r="F9203" s="13">
        <v>10.0</v>
      </c>
    </row>
    <row r="9204">
      <c r="A9204" s="10" t="s">
        <v>2513</v>
      </c>
      <c r="B9204" s="19">
        <v>0.13383101851851853</v>
      </c>
      <c r="C9204" s="10" t="s">
        <v>69</v>
      </c>
      <c r="D9204" s="10" t="s">
        <v>87</v>
      </c>
      <c r="E9204" s="13">
        <v>19.0</v>
      </c>
      <c r="F9204" s="13">
        <v>15.0</v>
      </c>
    </row>
    <row r="9205">
      <c r="A9205" s="10" t="s">
        <v>2513</v>
      </c>
      <c r="B9205" s="19">
        <v>0.13392361111111112</v>
      </c>
      <c r="C9205" s="10" t="s">
        <v>70</v>
      </c>
      <c r="D9205" s="10" t="s">
        <v>87</v>
      </c>
      <c r="E9205" s="13" t="s">
        <v>88</v>
      </c>
      <c r="F9205" s="13">
        <v>1.0</v>
      </c>
      <c r="J9205" s="10" t="s">
        <v>2515</v>
      </c>
    </row>
    <row r="9206">
      <c r="A9206" s="10" t="s">
        <v>2513</v>
      </c>
      <c r="B9206" s="19">
        <v>0.1340625</v>
      </c>
      <c r="C9206" s="10" t="s">
        <v>964</v>
      </c>
      <c r="D9206" s="10" t="s">
        <v>87</v>
      </c>
      <c r="E9206" s="13">
        <v>13.0</v>
      </c>
      <c r="F9206" s="13">
        <v>12.0</v>
      </c>
    </row>
    <row r="9207">
      <c r="A9207" s="10" t="s">
        <v>2513</v>
      </c>
      <c r="B9207" s="19">
        <v>0.1340625</v>
      </c>
      <c r="C9207" s="10" t="s">
        <v>82</v>
      </c>
      <c r="D9207" s="10" t="s">
        <v>87</v>
      </c>
      <c r="E9207" s="13">
        <v>10.0</v>
      </c>
      <c r="F9207" s="13">
        <v>9.0</v>
      </c>
    </row>
    <row r="9208">
      <c r="A9208" s="10" t="s">
        <v>2513</v>
      </c>
      <c r="B9208" s="19">
        <v>0.13414351851851852</v>
      </c>
      <c r="C9208" s="10" t="s">
        <v>66</v>
      </c>
      <c r="D9208" s="10" t="s">
        <v>87</v>
      </c>
      <c r="E9208" s="13">
        <v>8.0</v>
      </c>
      <c r="F9208" s="13">
        <v>8.0</v>
      </c>
    </row>
    <row r="9209">
      <c r="A9209" s="10" t="s">
        <v>2513</v>
      </c>
      <c r="B9209" s="19">
        <v>0.13956018518518518</v>
      </c>
      <c r="C9209" s="10" t="s">
        <v>66</v>
      </c>
      <c r="D9209" s="10" t="s">
        <v>216</v>
      </c>
      <c r="E9209" s="13">
        <v>4.0</v>
      </c>
      <c r="F9209" s="13">
        <v>9.0</v>
      </c>
    </row>
    <row r="9210">
      <c r="A9210" s="10" t="s">
        <v>2513</v>
      </c>
      <c r="B9210" s="19">
        <v>0.1428472222222222</v>
      </c>
      <c r="C9210" s="10" t="s">
        <v>66</v>
      </c>
      <c r="D9210" s="10" t="s">
        <v>127</v>
      </c>
      <c r="E9210" s="13">
        <v>21.0</v>
      </c>
      <c r="F9210" s="13">
        <v>16.0</v>
      </c>
    </row>
    <row r="9211">
      <c r="A9211" s="10" t="s">
        <v>2513</v>
      </c>
      <c r="B9211" s="19">
        <v>0.14548611111111112</v>
      </c>
      <c r="C9211" s="10" t="s">
        <v>69</v>
      </c>
      <c r="D9211" s="10" t="s">
        <v>154</v>
      </c>
      <c r="E9211" s="13">
        <v>25.0</v>
      </c>
      <c r="F9211" s="13">
        <v>20.0</v>
      </c>
    </row>
    <row r="9212">
      <c r="A9212" s="10" t="s">
        <v>2513</v>
      </c>
      <c r="B9212" s="19">
        <v>0.14548611111111112</v>
      </c>
      <c r="C9212" s="10" t="s">
        <v>70</v>
      </c>
      <c r="D9212" s="10" t="s">
        <v>154</v>
      </c>
      <c r="E9212" s="13">
        <v>18.0</v>
      </c>
      <c r="F9212" s="13">
        <v>15.0</v>
      </c>
    </row>
    <row r="9213">
      <c r="A9213" s="10" t="s">
        <v>2513</v>
      </c>
      <c r="B9213" s="19">
        <v>0.14629629629629629</v>
      </c>
      <c r="C9213" s="10" t="s">
        <v>70</v>
      </c>
      <c r="D9213" s="10" t="s">
        <v>67</v>
      </c>
      <c r="E9213" s="13" t="s">
        <v>75</v>
      </c>
      <c r="F9213" s="13" t="s">
        <v>75</v>
      </c>
      <c r="J9213" s="10" t="s">
        <v>2263</v>
      </c>
    </row>
    <row r="9214">
      <c r="A9214" s="10" t="s">
        <v>2513</v>
      </c>
      <c r="B9214" s="19">
        <v>0.14629629629629629</v>
      </c>
      <c r="C9214" s="10" t="s">
        <v>70</v>
      </c>
      <c r="D9214" s="10" t="s">
        <v>67</v>
      </c>
      <c r="E9214" s="13">
        <v>14.0</v>
      </c>
      <c r="F9214" s="13">
        <v>11.0</v>
      </c>
    </row>
    <row r="9215">
      <c r="A9215" s="10" t="s">
        <v>2513</v>
      </c>
      <c r="B9215" s="19">
        <v>0.14787037037037037</v>
      </c>
      <c r="C9215" s="10" t="s">
        <v>70</v>
      </c>
      <c r="D9215" s="10" t="s">
        <v>130</v>
      </c>
      <c r="E9215" s="13">
        <v>14.0</v>
      </c>
      <c r="F9215" s="13">
        <v>12.0</v>
      </c>
    </row>
    <row r="9216">
      <c r="A9216" s="10" t="s">
        <v>2513</v>
      </c>
      <c r="B9216" s="19">
        <v>0.1492013888888889</v>
      </c>
      <c r="C9216" s="10" t="s">
        <v>70</v>
      </c>
      <c r="D9216" s="10" t="s">
        <v>67</v>
      </c>
      <c r="E9216" s="13" t="s">
        <v>75</v>
      </c>
      <c r="F9216" s="13" t="s">
        <v>75</v>
      </c>
      <c r="J9216" s="10" t="s">
        <v>2263</v>
      </c>
    </row>
    <row r="9217">
      <c r="A9217" s="10" t="s">
        <v>2513</v>
      </c>
      <c r="B9217" s="19">
        <v>0.1492013888888889</v>
      </c>
      <c r="C9217" s="10" t="s">
        <v>70</v>
      </c>
      <c r="D9217" s="10" t="s">
        <v>67</v>
      </c>
      <c r="E9217" s="13">
        <v>15.0</v>
      </c>
      <c r="F9217" s="13">
        <v>12.0</v>
      </c>
    </row>
    <row r="9218">
      <c r="A9218" s="10" t="s">
        <v>2513</v>
      </c>
      <c r="B9218" s="19">
        <v>0.15210648148148148</v>
      </c>
      <c r="C9218" s="10" t="s">
        <v>70</v>
      </c>
      <c r="D9218" s="10" t="s">
        <v>125</v>
      </c>
      <c r="E9218" s="13" t="s">
        <v>75</v>
      </c>
      <c r="F9218" s="13" t="s">
        <v>75</v>
      </c>
      <c r="J9218" s="10" t="s">
        <v>2263</v>
      </c>
    </row>
    <row r="9219">
      <c r="A9219" s="10" t="s">
        <v>2513</v>
      </c>
      <c r="B9219" s="19">
        <v>0.15210648148148148</v>
      </c>
      <c r="C9219" s="10" t="s">
        <v>70</v>
      </c>
      <c r="D9219" s="10" t="s">
        <v>125</v>
      </c>
      <c r="E9219" s="13">
        <v>29.0</v>
      </c>
      <c r="F9219" s="13" t="s">
        <v>75</v>
      </c>
      <c r="J9219" s="10" t="s">
        <v>2508</v>
      </c>
    </row>
    <row r="9220">
      <c r="A9220" s="10" t="s">
        <v>2513</v>
      </c>
      <c r="B9220" s="19">
        <v>0.1527777777777778</v>
      </c>
      <c r="C9220" s="10" t="s">
        <v>74</v>
      </c>
      <c r="D9220" s="10" t="s">
        <v>125</v>
      </c>
      <c r="E9220" s="13" t="s">
        <v>75</v>
      </c>
      <c r="F9220" s="13" t="s">
        <v>75</v>
      </c>
      <c r="J9220" s="10" t="s">
        <v>2263</v>
      </c>
    </row>
    <row r="9221">
      <c r="A9221" s="10" t="s">
        <v>2513</v>
      </c>
      <c r="B9221" s="19">
        <v>0.1527777777777778</v>
      </c>
      <c r="C9221" s="10" t="s">
        <v>74</v>
      </c>
      <c r="D9221" s="10" t="s">
        <v>125</v>
      </c>
      <c r="E9221" s="13">
        <v>25.0</v>
      </c>
      <c r="F9221" s="13">
        <v>12.0</v>
      </c>
    </row>
    <row r="9222">
      <c r="A9222" s="10" t="s">
        <v>2513</v>
      </c>
      <c r="B9222" s="19">
        <v>0.15329861111111112</v>
      </c>
      <c r="C9222" s="10" t="s">
        <v>66</v>
      </c>
      <c r="D9222" s="10" t="s">
        <v>125</v>
      </c>
      <c r="E9222" s="13">
        <v>17.0</v>
      </c>
      <c r="F9222" s="13">
        <v>17.0</v>
      </c>
    </row>
    <row r="9223">
      <c r="A9223" s="10" t="s">
        <v>2513</v>
      </c>
      <c r="B9223" s="19">
        <v>0.15378472222222223</v>
      </c>
      <c r="C9223" s="10" t="s">
        <v>69</v>
      </c>
      <c r="D9223" s="10" t="s">
        <v>125</v>
      </c>
      <c r="E9223" s="13">
        <v>24.0</v>
      </c>
      <c r="F9223" s="13" t="s">
        <v>75</v>
      </c>
      <c r="J9223" s="10" t="s">
        <v>2508</v>
      </c>
    </row>
    <row r="9224">
      <c r="A9224" s="10" t="s">
        <v>2513</v>
      </c>
      <c r="B9224" s="19">
        <v>0.15460648148148148</v>
      </c>
      <c r="C9224" s="10" t="s">
        <v>74</v>
      </c>
      <c r="D9224" s="10" t="s">
        <v>125</v>
      </c>
      <c r="E9224" s="13" t="s">
        <v>75</v>
      </c>
      <c r="F9224" s="13" t="s">
        <v>75</v>
      </c>
      <c r="J9224" s="10" t="s">
        <v>2263</v>
      </c>
    </row>
    <row r="9225">
      <c r="A9225" s="10" t="s">
        <v>2513</v>
      </c>
      <c r="B9225" s="19">
        <v>0.15460648148148148</v>
      </c>
      <c r="C9225" s="10" t="s">
        <v>74</v>
      </c>
      <c r="D9225" s="10" t="s">
        <v>125</v>
      </c>
      <c r="E9225" s="13">
        <v>32.0</v>
      </c>
      <c r="F9225" s="13">
        <v>9.0</v>
      </c>
    </row>
    <row r="9226">
      <c r="A9226" s="10" t="s">
        <v>2513</v>
      </c>
      <c r="B9226" s="19">
        <v>0.15836805555555555</v>
      </c>
      <c r="C9226" s="10" t="s">
        <v>74</v>
      </c>
      <c r="D9226" s="10" t="s">
        <v>87</v>
      </c>
      <c r="E9226" s="13">
        <v>24.0</v>
      </c>
      <c r="F9226" s="13">
        <v>19.0</v>
      </c>
    </row>
    <row r="9227">
      <c r="A9227" s="10" t="s">
        <v>2513</v>
      </c>
      <c r="B9227" s="19">
        <v>0.1584837962962963</v>
      </c>
      <c r="C9227" s="10" t="s">
        <v>82</v>
      </c>
      <c r="D9227" s="10" t="s">
        <v>87</v>
      </c>
      <c r="E9227" s="13">
        <v>19.0</v>
      </c>
      <c r="F9227" s="13">
        <v>18.0</v>
      </c>
    </row>
    <row r="9228">
      <c r="A9228" s="10" t="s">
        <v>2513</v>
      </c>
      <c r="B9228" s="19">
        <v>0.1584837962962963</v>
      </c>
      <c r="C9228" s="10" t="s">
        <v>70</v>
      </c>
      <c r="D9228" s="10" t="s">
        <v>87</v>
      </c>
      <c r="E9228" s="13">
        <v>19.0</v>
      </c>
      <c r="F9228" s="13">
        <v>14.0</v>
      </c>
    </row>
    <row r="9229">
      <c r="A9229" s="10" t="s">
        <v>2513</v>
      </c>
      <c r="B9229" s="19">
        <v>0.15856481481481483</v>
      </c>
      <c r="C9229" s="10" t="s">
        <v>69</v>
      </c>
      <c r="D9229" s="10" t="s">
        <v>87</v>
      </c>
      <c r="E9229" s="13">
        <v>18.0</v>
      </c>
      <c r="F9229" s="13">
        <v>14.0</v>
      </c>
    </row>
    <row r="9230">
      <c r="A9230" s="10" t="s">
        <v>2513</v>
      </c>
      <c r="B9230" s="19">
        <v>0.15881944444444446</v>
      </c>
      <c r="C9230" s="10" t="s">
        <v>66</v>
      </c>
      <c r="D9230" s="10" t="s">
        <v>87</v>
      </c>
      <c r="E9230" s="13">
        <v>13.0</v>
      </c>
      <c r="F9230" s="13">
        <v>13.0</v>
      </c>
    </row>
    <row r="9231">
      <c r="A9231" s="10" t="s">
        <v>2513</v>
      </c>
      <c r="B9231" s="19">
        <v>0.15893518518518518</v>
      </c>
      <c r="C9231" s="10" t="s">
        <v>964</v>
      </c>
      <c r="D9231" s="10" t="s">
        <v>87</v>
      </c>
      <c r="E9231" s="13">
        <v>3.0</v>
      </c>
      <c r="F9231" s="13">
        <v>2.0</v>
      </c>
    </row>
    <row r="9232">
      <c r="A9232" s="10" t="s">
        <v>2513</v>
      </c>
      <c r="B9232" s="19">
        <v>0.1596064814814815</v>
      </c>
      <c r="C9232" s="10" t="s">
        <v>74</v>
      </c>
      <c r="D9232" s="10" t="s">
        <v>67</v>
      </c>
      <c r="E9232" s="13">
        <v>19.0</v>
      </c>
      <c r="F9232" s="13">
        <v>18.0</v>
      </c>
    </row>
    <row r="9233">
      <c r="A9233" s="10" t="s">
        <v>2513</v>
      </c>
      <c r="B9233" s="19">
        <v>0.16474537037037038</v>
      </c>
      <c r="C9233" s="10" t="s">
        <v>74</v>
      </c>
      <c r="D9233" s="10" t="s">
        <v>217</v>
      </c>
      <c r="E9233" s="13">
        <v>12.0</v>
      </c>
      <c r="F9233" s="13">
        <v>3.0</v>
      </c>
    </row>
    <row r="9234">
      <c r="A9234" s="10" t="s">
        <v>2513</v>
      </c>
      <c r="B9234" s="19">
        <v>0.16667824074074075</v>
      </c>
      <c r="C9234" s="10" t="s">
        <v>70</v>
      </c>
      <c r="D9234" s="10" t="s">
        <v>93</v>
      </c>
      <c r="E9234" s="13">
        <v>12.0</v>
      </c>
      <c r="F9234" s="13">
        <v>3.0</v>
      </c>
      <c r="J9234" s="10" t="s">
        <v>148</v>
      </c>
    </row>
    <row r="9235">
      <c r="A9235" s="10" t="s">
        <v>2513</v>
      </c>
      <c r="B9235" s="19">
        <v>0.16693287037037038</v>
      </c>
      <c r="C9235" s="10" t="s">
        <v>70</v>
      </c>
      <c r="D9235" s="10" t="s">
        <v>93</v>
      </c>
      <c r="E9235" s="13">
        <v>25.0</v>
      </c>
      <c r="F9235" s="13">
        <v>16.0</v>
      </c>
      <c r="J9235" s="10" t="s">
        <v>148</v>
      </c>
    </row>
    <row r="9236">
      <c r="A9236" s="10" t="s">
        <v>2513</v>
      </c>
      <c r="B9236" s="19">
        <v>0.16701388888888888</v>
      </c>
      <c r="C9236" s="10" t="s">
        <v>70</v>
      </c>
      <c r="D9236" s="10" t="s">
        <v>91</v>
      </c>
      <c r="E9236" s="13">
        <v>11.0</v>
      </c>
      <c r="F9236" s="16"/>
      <c r="H9236" s="10">
        <v>5.0</v>
      </c>
      <c r="J9236" s="10" t="s">
        <v>2516</v>
      </c>
    </row>
    <row r="9237">
      <c r="A9237" s="10" t="s">
        <v>2513</v>
      </c>
      <c r="B9237" s="19">
        <v>0.1671875</v>
      </c>
      <c r="C9237" s="10" t="s">
        <v>84</v>
      </c>
      <c r="D9237" s="10" t="s">
        <v>81</v>
      </c>
      <c r="E9237" s="13">
        <v>18.0</v>
      </c>
      <c r="F9237" s="13">
        <v>11.0</v>
      </c>
      <c r="J9237" s="10" t="s">
        <v>2517</v>
      </c>
    </row>
    <row r="9238">
      <c r="A9238" s="10" t="s">
        <v>2513</v>
      </c>
      <c r="B9238" s="19">
        <v>0.16744212962962962</v>
      </c>
      <c r="C9238" s="10" t="s">
        <v>70</v>
      </c>
      <c r="D9238" s="10" t="s">
        <v>93</v>
      </c>
      <c r="E9238" s="13">
        <v>29.0</v>
      </c>
      <c r="F9238" s="13">
        <v>19.0</v>
      </c>
      <c r="J9238" s="10" t="s">
        <v>1097</v>
      </c>
    </row>
    <row r="9239">
      <c r="A9239" s="10" t="s">
        <v>2513</v>
      </c>
      <c r="B9239" s="19">
        <v>0.16745370370370372</v>
      </c>
      <c r="C9239" s="10" t="s">
        <v>70</v>
      </c>
      <c r="D9239" s="10" t="s">
        <v>91</v>
      </c>
      <c r="E9239" s="13">
        <v>12.0</v>
      </c>
      <c r="F9239" s="16"/>
      <c r="H9239" s="10">
        <v>6.0</v>
      </c>
      <c r="J9239" s="10" t="s">
        <v>2518</v>
      </c>
    </row>
    <row r="9240">
      <c r="A9240" s="10" t="s">
        <v>2513</v>
      </c>
      <c r="B9240" s="19">
        <v>0.16758101851851853</v>
      </c>
      <c r="C9240" s="10" t="s">
        <v>84</v>
      </c>
      <c r="D9240" s="10" t="s">
        <v>81</v>
      </c>
      <c r="E9240" s="13">
        <v>16.0</v>
      </c>
      <c r="F9240" s="13">
        <v>9.0</v>
      </c>
      <c r="J9240" s="10" t="s">
        <v>2517</v>
      </c>
    </row>
    <row r="9241">
      <c r="A9241" s="10" t="s">
        <v>2513</v>
      </c>
      <c r="B9241" s="19">
        <v>0.16766203703703703</v>
      </c>
      <c r="C9241" s="10" t="s">
        <v>70</v>
      </c>
      <c r="D9241" s="10" t="s">
        <v>93</v>
      </c>
      <c r="E9241" s="13">
        <v>19.0</v>
      </c>
      <c r="F9241" s="13">
        <v>10.0</v>
      </c>
      <c r="J9241" s="10" t="s">
        <v>1097</v>
      </c>
    </row>
    <row r="9242">
      <c r="A9242" s="10" t="s">
        <v>2513</v>
      </c>
      <c r="B9242" s="19">
        <v>0.16778935185185184</v>
      </c>
      <c r="C9242" s="10" t="s">
        <v>70</v>
      </c>
      <c r="D9242" s="10" t="s">
        <v>91</v>
      </c>
      <c r="E9242" s="13">
        <v>7.0</v>
      </c>
      <c r="F9242" s="16"/>
      <c r="H9242" s="10">
        <v>3.0</v>
      </c>
      <c r="J9242" s="10" t="s">
        <v>2519</v>
      </c>
    </row>
    <row r="9243">
      <c r="A9243" s="10" t="s">
        <v>2513</v>
      </c>
      <c r="B9243" s="19">
        <v>0.16804398148148147</v>
      </c>
      <c r="C9243" s="10" t="s">
        <v>84</v>
      </c>
      <c r="D9243" s="10" t="s">
        <v>81</v>
      </c>
      <c r="E9243" s="13">
        <v>20.0</v>
      </c>
      <c r="F9243" s="13">
        <v>13.0</v>
      </c>
      <c r="J9243" s="10" t="s">
        <v>2517</v>
      </c>
    </row>
    <row r="9244">
      <c r="A9244" s="10" t="s">
        <v>2513</v>
      </c>
      <c r="B9244" s="19">
        <v>0.16896990740740742</v>
      </c>
      <c r="C9244" s="10" t="s">
        <v>84</v>
      </c>
      <c r="D9244" s="10" t="s">
        <v>166</v>
      </c>
      <c r="E9244" s="13">
        <v>21.0</v>
      </c>
      <c r="F9244" s="13" t="s">
        <v>75</v>
      </c>
      <c r="J9244" s="10" t="s">
        <v>2520</v>
      </c>
    </row>
    <row r="9245">
      <c r="A9245" s="10" t="s">
        <v>2513</v>
      </c>
      <c r="B9245" s="19">
        <v>0.17085648148148147</v>
      </c>
      <c r="C9245" s="10" t="s">
        <v>70</v>
      </c>
      <c r="D9245" s="10" t="s">
        <v>93</v>
      </c>
      <c r="E9245" s="13">
        <v>27.0</v>
      </c>
      <c r="F9245" s="13">
        <v>18.0</v>
      </c>
      <c r="J9245" s="10" t="s">
        <v>2521</v>
      </c>
    </row>
    <row r="9246">
      <c r="A9246" s="10" t="s">
        <v>2513</v>
      </c>
      <c r="B9246" s="19">
        <v>0.1709837962962963</v>
      </c>
      <c r="C9246" s="10" t="s">
        <v>70</v>
      </c>
      <c r="D9246" s="10" t="s">
        <v>91</v>
      </c>
      <c r="E9246" s="13">
        <v>12.0</v>
      </c>
      <c r="F9246" s="16"/>
      <c r="H9246" s="10">
        <v>6.0</v>
      </c>
      <c r="J9246" s="10" t="s">
        <v>2518</v>
      </c>
    </row>
    <row r="9247">
      <c r="A9247" s="10" t="s">
        <v>2513</v>
      </c>
      <c r="B9247" s="19">
        <v>0.1717824074074074</v>
      </c>
      <c r="C9247" s="10" t="s">
        <v>84</v>
      </c>
      <c r="D9247" s="10" t="s">
        <v>93</v>
      </c>
      <c r="E9247" s="13">
        <v>23.0</v>
      </c>
      <c r="F9247" s="13">
        <v>15.0</v>
      </c>
      <c r="J9247" s="10" t="s">
        <v>2112</v>
      </c>
    </row>
    <row r="9248">
      <c r="A9248" s="10" t="s">
        <v>2513</v>
      </c>
      <c r="B9248" s="19">
        <v>0.17194444444444446</v>
      </c>
      <c r="C9248" s="10" t="s">
        <v>84</v>
      </c>
      <c r="D9248" s="10" t="s">
        <v>93</v>
      </c>
      <c r="E9248" s="13">
        <v>18.0</v>
      </c>
      <c r="F9248" s="13">
        <v>10.0</v>
      </c>
      <c r="J9248" s="10" t="s">
        <v>2112</v>
      </c>
    </row>
    <row r="9249">
      <c r="A9249" s="10" t="s">
        <v>2513</v>
      </c>
      <c r="B9249" s="19">
        <v>0.17202546296296295</v>
      </c>
      <c r="C9249" s="10" t="s">
        <v>84</v>
      </c>
      <c r="D9249" s="10" t="s">
        <v>91</v>
      </c>
      <c r="E9249" s="13">
        <v>23.0</v>
      </c>
      <c r="F9249" s="16"/>
      <c r="H9249" s="10">
        <v>23.0</v>
      </c>
      <c r="J9249" s="10" t="s">
        <v>2522</v>
      </c>
    </row>
    <row r="9250">
      <c r="A9250" s="10" t="s">
        <v>2513</v>
      </c>
      <c r="B9250" s="19">
        <v>0.17333333333333334</v>
      </c>
      <c r="C9250" s="10" t="s">
        <v>66</v>
      </c>
      <c r="D9250" s="10" t="s">
        <v>93</v>
      </c>
      <c r="E9250" s="13">
        <v>16.0</v>
      </c>
      <c r="F9250" s="13">
        <v>7.0</v>
      </c>
    </row>
    <row r="9251">
      <c r="A9251" s="10" t="s">
        <v>2513</v>
      </c>
      <c r="B9251" s="10" t="s">
        <v>2523</v>
      </c>
      <c r="C9251" s="10" t="s">
        <v>66</v>
      </c>
      <c r="D9251" s="10" t="s">
        <v>93</v>
      </c>
      <c r="E9251" s="13">
        <v>23.0</v>
      </c>
      <c r="F9251" s="13">
        <v>14.0</v>
      </c>
      <c r="J9251" s="10" t="s">
        <v>171</v>
      </c>
    </row>
    <row r="9252">
      <c r="A9252" s="10" t="s">
        <v>2513</v>
      </c>
      <c r="B9252" s="19">
        <v>0.1734375</v>
      </c>
      <c r="C9252" s="10" t="s">
        <v>66</v>
      </c>
      <c r="D9252" s="10" t="s">
        <v>91</v>
      </c>
      <c r="E9252" s="13">
        <v>11.0</v>
      </c>
      <c r="F9252" s="16"/>
      <c r="H9252" s="10">
        <v>11.0</v>
      </c>
      <c r="J9252" s="10" t="s">
        <v>2524</v>
      </c>
    </row>
    <row r="9253">
      <c r="A9253" s="10" t="s">
        <v>2525</v>
      </c>
      <c r="B9253" s="19">
        <v>0.015925925925925927</v>
      </c>
      <c r="C9253" s="10" t="s">
        <v>70</v>
      </c>
      <c r="D9253" s="10" t="s">
        <v>67</v>
      </c>
      <c r="E9253" s="13">
        <v>15.0</v>
      </c>
      <c r="F9253" s="13">
        <v>12.0</v>
      </c>
    </row>
    <row r="9254">
      <c r="A9254" s="10" t="s">
        <v>2525</v>
      </c>
      <c r="B9254" s="19">
        <v>0.01599537037037037</v>
      </c>
      <c r="C9254" s="10" t="s">
        <v>66</v>
      </c>
      <c r="D9254" s="10" t="s">
        <v>67</v>
      </c>
      <c r="E9254" s="13">
        <v>17.0</v>
      </c>
      <c r="F9254" s="13">
        <v>15.0</v>
      </c>
    </row>
    <row r="9255">
      <c r="A9255" s="10" t="s">
        <v>2525</v>
      </c>
      <c r="B9255" s="19">
        <v>0.01605324074074074</v>
      </c>
      <c r="C9255" s="10" t="s">
        <v>69</v>
      </c>
      <c r="D9255" s="10" t="s">
        <v>98</v>
      </c>
      <c r="E9255" s="13">
        <v>3.0</v>
      </c>
      <c r="F9255" s="13">
        <v>2.0</v>
      </c>
    </row>
    <row r="9256">
      <c r="A9256" s="10" t="s">
        <v>2525</v>
      </c>
      <c r="B9256" s="19">
        <v>0.01605324074074074</v>
      </c>
      <c r="C9256" s="10" t="s">
        <v>69</v>
      </c>
      <c r="D9256" s="10" t="s">
        <v>98</v>
      </c>
      <c r="E9256" s="13" t="s">
        <v>75</v>
      </c>
      <c r="F9256" s="13" t="s">
        <v>75</v>
      </c>
      <c r="J9256" s="10" t="s">
        <v>2265</v>
      </c>
    </row>
    <row r="9257">
      <c r="A9257" s="10" t="s">
        <v>2525</v>
      </c>
      <c r="B9257" s="19">
        <v>0.02091435185185185</v>
      </c>
      <c r="C9257" s="10" t="s">
        <v>66</v>
      </c>
      <c r="D9257" s="10" t="s">
        <v>89</v>
      </c>
      <c r="E9257" s="13">
        <v>24.0</v>
      </c>
      <c r="F9257" s="13">
        <v>15.0</v>
      </c>
      <c r="J9257" s="10" t="s">
        <v>2526</v>
      </c>
    </row>
    <row r="9258">
      <c r="A9258" s="10" t="s">
        <v>2525</v>
      </c>
      <c r="B9258" s="19">
        <v>0.0209375</v>
      </c>
      <c r="C9258" s="10" t="s">
        <v>66</v>
      </c>
      <c r="D9258" s="10" t="s">
        <v>89</v>
      </c>
      <c r="E9258" s="13">
        <v>15.0</v>
      </c>
      <c r="F9258" s="13">
        <v>6.0</v>
      </c>
      <c r="J9258" s="10" t="s">
        <v>2526</v>
      </c>
    </row>
    <row r="9259">
      <c r="A9259" s="10" t="s">
        <v>2525</v>
      </c>
      <c r="B9259" s="19">
        <v>0.022847222222222224</v>
      </c>
      <c r="C9259" s="10" t="s">
        <v>66</v>
      </c>
      <c r="D9259" s="10" t="s">
        <v>80</v>
      </c>
      <c r="E9259" s="13">
        <v>22.0</v>
      </c>
      <c r="F9259" s="13">
        <v>13.0</v>
      </c>
    </row>
    <row r="9260">
      <c r="A9260" s="10" t="s">
        <v>2525</v>
      </c>
      <c r="B9260" s="19">
        <v>0.022858796296296297</v>
      </c>
      <c r="C9260" s="10" t="s">
        <v>66</v>
      </c>
      <c r="D9260" s="10" t="s">
        <v>80</v>
      </c>
      <c r="E9260" s="13">
        <v>15.0</v>
      </c>
      <c r="F9260" s="13">
        <v>6.0</v>
      </c>
    </row>
    <row r="9261">
      <c r="A9261" s="10" t="s">
        <v>2525</v>
      </c>
      <c r="B9261" s="19">
        <v>0.04200231481481481</v>
      </c>
      <c r="C9261" s="10" t="s">
        <v>82</v>
      </c>
      <c r="D9261" s="10" t="s">
        <v>71</v>
      </c>
      <c r="E9261" s="13">
        <v>19.0</v>
      </c>
      <c r="F9261" s="13">
        <v>11.0</v>
      </c>
    </row>
    <row r="9262">
      <c r="A9262" s="10" t="s">
        <v>2525</v>
      </c>
      <c r="B9262" s="19">
        <v>0.042025462962962966</v>
      </c>
      <c r="C9262" s="10" t="s">
        <v>964</v>
      </c>
      <c r="D9262" s="10" t="s">
        <v>71</v>
      </c>
      <c r="E9262" s="13" t="s">
        <v>68</v>
      </c>
      <c r="F9262" s="13">
        <v>20.0</v>
      </c>
    </row>
    <row r="9263">
      <c r="A9263" s="10" t="s">
        <v>2525</v>
      </c>
      <c r="B9263" s="19">
        <v>0.04815972222222222</v>
      </c>
      <c r="C9263" s="10" t="s">
        <v>69</v>
      </c>
      <c r="D9263" s="10" t="s">
        <v>76</v>
      </c>
      <c r="E9263" s="13">
        <v>32.0</v>
      </c>
      <c r="F9263" s="16"/>
      <c r="J9263" s="10" t="s">
        <v>2527</v>
      </c>
    </row>
    <row r="9264">
      <c r="A9264" s="10" t="s">
        <v>2525</v>
      </c>
      <c r="B9264" s="19">
        <v>0.04918981481481482</v>
      </c>
      <c r="C9264" s="10" t="s">
        <v>70</v>
      </c>
      <c r="D9264" s="10" t="s">
        <v>71</v>
      </c>
      <c r="E9264" s="13">
        <v>11.0</v>
      </c>
      <c r="F9264" s="13">
        <v>8.0</v>
      </c>
    </row>
    <row r="9265">
      <c r="A9265" s="10" t="s">
        <v>2525</v>
      </c>
      <c r="B9265" s="19">
        <v>0.05400462962962963</v>
      </c>
      <c r="C9265" s="10" t="s">
        <v>74</v>
      </c>
      <c r="D9265" s="10" t="s">
        <v>125</v>
      </c>
      <c r="E9265" s="13" t="s">
        <v>75</v>
      </c>
      <c r="F9265" s="13" t="s">
        <v>75</v>
      </c>
      <c r="J9265" s="10" t="s">
        <v>2263</v>
      </c>
    </row>
    <row r="9266">
      <c r="A9266" s="10" t="s">
        <v>2525</v>
      </c>
      <c r="B9266" s="19">
        <v>0.05400462962962963</v>
      </c>
      <c r="C9266" s="10" t="s">
        <v>74</v>
      </c>
      <c r="D9266" s="10" t="s">
        <v>125</v>
      </c>
      <c r="E9266" s="13">
        <v>32.0</v>
      </c>
      <c r="F9266" s="13">
        <v>19.0</v>
      </c>
    </row>
    <row r="9267">
      <c r="A9267" s="10" t="s">
        <v>2525</v>
      </c>
      <c r="B9267" s="19">
        <v>0.05736111111111111</v>
      </c>
      <c r="C9267" s="10" t="s">
        <v>74</v>
      </c>
      <c r="D9267" s="10" t="s">
        <v>83</v>
      </c>
      <c r="E9267" s="13">
        <v>15.0</v>
      </c>
      <c r="F9267" s="13">
        <v>4.0</v>
      </c>
    </row>
    <row r="9268">
      <c r="A9268" s="10" t="s">
        <v>2525</v>
      </c>
      <c r="B9268" s="19">
        <v>0.057372685185185186</v>
      </c>
      <c r="C9268" s="10" t="s">
        <v>69</v>
      </c>
      <c r="D9268" s="10" t="s">
        <v>83</v>
      </c>
      <c r="E9268" s="13">
        <v>6.0</v>
      </c>
      <c r="F9268" s="13">
        <v>5.0</v>
      </c>
    </row>
    <row r="9269">
      <c r="A9269" s="10" t="s">
        <v>2525</v>
      </c>
      <c r="B9269" s="19">
        <v>0.05876157407407408</v>
      </c>
      <c r="C9269" s="10" t="s">
        <v>964</v>
      </c>
      <c r="D9269" s="10" t="s">
        <v>71</v>
      </c>
      <c r="E9269" s="13">
        <v>21.0</v>
      </c>
      <c r="F9269" s="13">
        <v>12.0</v>
      </c>
    </row>
    <row r="9270">
      <c r="A9270" s="10" t="s">
        <v>2525</v>
      </c>
      <c r="B9270" s="19">
        <v>0.05960648148148148</v>
      </c>
      <c r="C9270" s="10" t="s">
        <v>82</v>
      </c>
      <c r="D9270" s="10" t="s">
        <v>365</v>
      </c>
      <c r="E9270" s="13">
        <v>13.0</v>
      </c>
      <c r="F9270" s="13">
        <v>3.0</v>
      </c>
    </row>
    <row r="9271">
      <c r="A9271" s="10" t="s">
        <v>2525</v>
      </c>
      <c r="B9271" s="19">
        <v>0.06362268518518518</v>
      </c>
      <c r="C9271" s="10" t="s">
        <v>70</v>
      </c>
      <c r="D9271" s="10" t="s">
        <v>83</v>
      </c>
      <c r="E9271" s="13" t="s">
        <v>68</v>
      </c>
      <c r="F9271" s="13">
        <v>20.0</v>
      </c>
      <c r="J9271" s="10" t="s">
        <v>2508</v>
      </c>
    </row>
    <row r="9272">
      <c r="A9272" s="10" t="s">
        <v>2525</v>
      </c>
      <c r="B9272" s="19">
        <v>0.06596064814814814</v>
      </c>
      <c r="C9272" s="10" t="s">
        <v>82</v>
      </c>
      <c r="D9272" s="10" t="s">
        <v>83</v>
      </c>
      <c r="E9272" s="13">
        <v>15.0</v>
      </c>
      <c r="F9272" s="13" t="s">
        <v>75</v>
      </c>
      <c r="J9272" s="10" t="s">
        <v>2508</v>
      </c>
    </row>
    <row r="9273">
      <c r="A9273" s="10" t="s">
        <v>2525</v>
      </c>
      <c r="B9273" s="19">
        <v>0.06958333333333333</v>
      </c>
      <c r="C9273" s="10" t="s">
        <v>82</v>
      </c>
      <c r="D9273" s="10" t="s">
        <v>83</v>
      </c>
      <c r="E9273" s="13">
        <v>26.0</v>
      </c>
      <c r="F9273" s="13" t="s">
        <v>75</v>
      </c>
      <c r="J9273" s="10" t="s">
        <v>2508</v>
      </c>
    </row>
    <row r="9274">
      <c r="A9274" s="10" t="s">
        <v>2525</v>
      </c>
      <c r="B9274" s="19">
        <v>0.088125</v>
      </c>
      <c r="C9274" s="10" t="s">
        <v>964</v>
      </c>
      <c r="D9274" s="10" t="s">
        <v>67</v>
      </c>
      <c r="E9274" s="13">
        <v>20.0</v>
      </c>
      <c r="F9274" s="13">
        <v>11.0</v>
      </c>
    </row>
    <row r="9275">
      <c r="A9275" s="10" t="s">
        <v>2525</v>
      </c>
      <c r="B9275" s="19">
        <v>0.08822916666666666</v>
      </c>
      <c r="C9275" s="10" t="s">
        <v>69</v>
      </c>
      <c r="D9275" s="10" t="s">
        <v>67</v>
      </c>
      <c r="E9275" s="13">
        <v>10.0</v>
      </c>
      <c r="F9275" s="13" t="s">
        <v>75</v>
      </c>
      <c r="J9275" s="10" t="s">
        <v>2508</v>
      </c>
    </row>
    <row r="9276">
      <c r="A9276" s="10" t="s">
        <v>2525</v>
      </c>
      <c r="B9276" s="19">
        <v>0.08912037037037036</v>
      </c>
      <c r="C9276" s="10" t="s">
        <v>70</v>
      </c>
      <c r="D9276" s="10" t="s">
        <v>83</v>
      </c>
      <c r="E9276" s="13">
        <v>18.0</v>
      </c>
      <c r="F9276" s="13" t="s">
        <v>75</v>
      </c>
      <c r="J9276" s="10" t="s">
        <v>2508</v>
      </c>
    </row>
    <row r="9277">
      <c r="A9277" s="10" t="s">
        <v>2525</v>
      </c>
      <c r="B9277" s="19">
        <v>0.09018518518518519</v>
      </c>
      <c r="C9277" s="10" t="s">
        <v>66</v>
      </c>
      <c r="D9277" s="10" t="s">
        <v>154</v>
      </c>
      <c r="E9277" s="13">
        <v>14.0</v>
      </c>
      <c r="F9277" s="13">
        <v>16.0</v>
      </c>
    </row>
    <row r="9278">
      <c r="A9278" s="10" t="s">
        <v>2525</v>
      </c>
      <c r="B9278" s="19">
        <v>0.09436342592592592</v>
      </c>
      <c r="C9278" s="10" t="s">
        <v>66</v>
      </c>
      <c r="D9278" s="10" t="s">
        <v>78</v>
      </c>
      <c r="E9278" s="13" t="s">
        <v>68</v>
      </c>
      <c r="F9278" s="13">
        <v>20.0</v>
      </c>
    </row>
    <row r="9279">
      <c r="A9279" s="10" t="s">
        <v>2525</v>
      </c>
      <c r="B9279" s="19">
        <v>0.09438657407407407</v>
      </c>
      <c r="C9279" s="10" t="s">
        <v>70</v>
      </c>
      <c r="D9279" s="10" t="s">
        <v>78</v>
      </c>
      <c r="E9279" s="13">
        <v>18.0</v>
      </c>
      <c r="F9279" s="13">
        <v>9.0</v>
      </c>
    </row>
    <row r="9280">
      <c r="A9280" s="10" t="s">
        <v>2525</v>
      </c>
      <c r="B9280" s="19">
        <v>0.09439814814814815</v>
      </c>
      <c r="C9280" s="10" t="s">
        <v>82</v>
      </c>
      <c r="D9280" s="10" t="s">
        <v>78</v>
      </c>
      <c r="E9280" s="13">
        <v>20.0</v>
      </c>
      <c r="F9280" s="13">
        <v>18.0</v>
      </c>
    </row>
    <row r="9281">
      <c r="A9281" s="10" t="s">
        <v>2525</v>
      </c>
      <c r="B9281" s="19">
        <v>0.09440972222222223</v>
      </c>
      <c r="C9281" s="10" t="s">
        <v>74</v>
      </c>
      <c r="D9281" s="10" t="s">
        <v>78</v>
      </c>
      <c r="E9281" s="13">
        <v>20.0</v>
      </c>
      <c r="F9281" s="13">
        <v>11.0</v>
      </c>
    </row>
    <row r="9282">
      <c r="A9282" s="10" t="s">
        <v>2525</v>
      </c>
      <c r="B9282" s="19">
        <v>0.0944212962962963</v>
      </c>
      <c r="C9282" s="10" t="s">
        <v>69</v>
      </c>
      <c r="D9282" s="10" t="s">
        <v>78</v>
      </c>
      <c r="E9282" s="13">
        <v>13.0</v>
      </c>
      <c r="F9282" s="13">
        <v>9.0</v>
      </c>
    </row>
    <row r="9283">
      <c r="A9283" s="10" t="s">
        <v>2525</v>
      </c>
      <c r="B9283" s="19">
        <v>0.0944212962962963</v>
      </c>
      <c r="C9283" s="10" t="s">
        <v>964</v>
      </c>
      <c r="D9283" s="10" t="s">
        <v>78</v>
      </c>
      <c r="E9283" s="13" t="s">
        <v>88</v>
      </c>
      <c r="F9283" s="13">
        <v>1.0</v>
      </c>
      <c r="H9283" s="10" t="s">
        <v>2528</v>
      </c>
    </row>
    <row r="9284">
      <c r="A9284" s="10" t="s">
        <v>2525</v>
      </c>
      <c r="B9284" s="19">
        <v>0.09491898148148148</v>
      </c>
      <c r="C9284" s="10" t="s">
        <v>964</v>
      </c>
      <c r="D9284" s="10" t="s">
        <v>81</v>
      </c>
      <c r="E9284" s="13" t="s">
        <v>88</v>
      </c>
      <c r="F9284" s="13">
        <v>1.0</v>
      </c>
      <c r="J9284" s="10" t="s">
        <v>2263</v>
      </c>
    </row>
    <row r="9285">
      <c r="A9285" s="10" t="s">
        <v>2525</v>
      </c>
      <c r="B9285" s="19">
        <v>0.09491898148148148</v>
      </c>
      <c r="C9285" s="10" t="s">
        <v>964</v>
      </c>
      <c r="D9285" s="10" t="s">
        <v>81</v>
      </c>
      <c r="E9285" s="13">
        <v>19.0</v>
      </c>
      <c r="F9285" s="13">
        <v>17.0</v>
      </c>
    </row>
    <row r="9286">
      <c r="A9286" s="10" t="s">
        <v>2525</v>
      </c>
      <c r="B9286" s="19">
        <v>0.0965162037037037</v>
      </c>
      <c r="C9286" s="10" t="s">
        <v>70</v>
      </c>
      <c r="D9286" s="10" t="s">
        <v>361</v>
      </c>
      <c r="E9286" s="13" t="s">
        <v>75</v>
      </c>
      <c r="F9286" s="13" t="s">
        <v>75</v>
      </c>
      <c r="J9286" s="10" t="s">
        <v>2263</v>
      </c>
    </row>
    <row r="9287">
      <c r="A9287" s="10" t="s">
        <v>2525</v>
      </c>
      <c r="B9287" s="19">
        <v>0.0965162037037037</v>
      </c>
      <c r="C9287" s="10" t="s">
        <v>70</v>
      </c>
      <c r="D9287" s="10" t="s">
        <v>361</v>
      </c>
      <c r="E9287" s="13">
        <v>19.0</v>
      </c>
      <c r="F9287" s="13">
        <v>17.0</v>
      </c>
    </row>
    <row r="9288">
      <c r="A9288" s="10" t="s">
        <v>2525</v>
      </c>
      <c r="B9288" s="19">
        <v>0.09726851851851852</v>
      </c>
      <c r="C9288" s="10" t="s">
        <v>66</v>
      </c>
      <c r="D9288" s="10" t="s">
        <v>83</v>
      </c>
      <c r="E9288" s="13">
        <v>17.0</v>
      </c>
      <c r="F9288" s="13">
        <v>11.0</v>
      </c>
    </row>
    <row r="9289">
      <c r="A9289" s="10" t="s">
        <v>2525</v>
      </c>
      <c r="B9289" s="19">
        <v>0.09988425925925926</v>
      </c>
      <c r="C9289" s="10" t="s">
        <v>964</v>
      </c>
      <c r="D9289" s="10" t="s">
        <v>67</v>
      </c>
      <c r="E9289" s="13">
        <v>17.0</v>
      </c>
      <c r="F9289" s="13" t="s">
        <v>75</v>
      </c>
      <c r="J9289" s="10" t="s">
        <v>2508</v>
      </c>
    </row>
    <row r="9290">
      <c r="A9290" s="10" t="s">
        <v>2525</v>
      </c>
      <c r="B9290" s="19">
        <v>0.10166666666666667</v>
      </c>
      <c r="C9290" s="10" t="s">
        <v>74</v>
      </c>
      <c r="D9290" s="10" t="s">
        <v>67</v>
      </c>
      <c r="E9290" s="13">
        <v>6.0</v>
      </c>
      <c r="F9290" s="13">
        <v>5.0</v>
      </c>
    </row>
    <row r="9291">
      <c r="A9291" s="10" t="s">
        <v>2525</v>
      </c>
      <c r="B9291" s="19">
        <v>0.10344907407407407</v>
      </c>
      <c r="C9291" s="10" t="s">
        <v>70</v>
      </c>
      <c r="D9291" s="10" t="s">
        <v>87</v>
      </c>
      <c r="E9291" s="13">
        <v>24.0</v>
      </c>
      <c r="F9291" s="13">
        <v>19.0</v>
      </c>
    </row>
    <row r="9292">
      <c r="A9292" s="10" t="s">
        <v>2525</v>
      </c>
      <c r="B9292" s="19">
        <v>0.10347222222222222</v>
      </c>
      <c r="C9292" s="10" t="s">
        <v>82</v>
      </c>
      <c r="D9292" s="10" t="s">
        <v>87</v>
      </c>
      <c r="E9292" s="13">
        <v>20.0</v>
      </c>
      <c r="F9292" s="13">
        <v>19.0</v>
      </c>
    </row>
    <row r="9293">
      <c r="A9293" s="10" t="s">
        <v>2525</v>
      </c>
      <c r="B9293" s="19">
        <v>0.10356481481481482</v>
      </c>
      <c r="C9293" s="10" t="s">
        <v>69</v>
      </c>
      <c r="D9293" s="10" t="s">
        <v>87</v>
      </c>
      <c r="E9293" s="13">
        <v>15.0</v>
      </c>
      <c r="F9293" s="13">
        <v>11.0</v>
      </c>
    </row>
    <row r="9294">
      <c r="A9294" s="10" t="s">
        <v>2525</v>
      </c>
      <c r="B9294" s="19">
        <v>0.10357638888888888</v>
      </c>
      <c r="C9294" s="10" t="s">
        <v>66</v>
      </c>
      <c r="D9294" s="10" t="s">
        <v>87</v>
      </c>
      <c r="E9294" s="13">
        <v>16.0</v>
      </c>
      <c r="F9294" s="13">
        <v>16.0</v>
      </c>
    </row>
    <row r="9295">
      <c r="A9295" s="10" t="s">
        <v>2525</v>
      </c>
      <c r="B9295" s="19">
        <v>0.1037037037037037</v>
      </c>
      <c r="C9295" s="10" t="s">
        <v>74</v>
      </c>
      <c r="D9295" s="10" t="s">
        <v>87</v>
      </c>
      <c r="E9295" s="13">
        <v>12.0</v>
      </c>
      <c r="F9295" s="13">
        <v>7.0</v>
      </c>
    </row>
    <row r="9296">
      <c r="A9296" s="10" t="s">
        <v>2525</v>
      </c>
      <c r="B9296" s="19">
        <v>0.10373842592592593</v>
      </c>
      <c r="C9296" s="10" t="s">
        <v>964</v>
      </c>
      <c r="D9296" s="10" t="s">
        <v>87</v>
      </c>
      <c r="E9296" s="13">
        <v>12.0</v>
      </c>
      <c r="F9296" s="13">
        <v>11.0</v>
      </c>
    </row>
    <row r="9297">
      <c r="A9297" s="10" t="s">
        <v>2525</v>
      </c>
      <c r="B9297" s="19">
        <v>0.10476851851851852</v>
      </c>
      <c r="C9297" s="10" t="s">
        <v>70</v>
      </c>
      <c r="D9297" s="10" t="s">
        <v>78</v>
      </c>
      <c r="E9297" s="13">
        <v>22.0</v>
      </c>
      <c r="F9297" s="13">
        <v>13.0</v>
      </c>
    </row>
    <row r="9298">
      <c r="A9298" s="10" t="s">
        <v>2525</v>
      </c>
      <c r="B9298" s="19">
        <v>0.1049537037037037</v>
      </c>
      <c r="C9298" s="10" t="s">
        <v>70</v>
      </c>
      <c r="D9298" s="10" t="s">
        <v>93</v>
      </c>
      <c r="E9298" s="13">
        <v>23.0</v>
      </c>
      <c r="F9298" s="13">
        <v>13.0</v>
      </c>
      <c r="J9298" s="10" t="s">
        <v>2529</v>
      </c>
    </row>
    <row r="9299">
      <c r="A9299" s="10" t="s">
        <v>2525</v>
      </c>
      <c r="B9299" s="19">
        <v>0.10497685185185185</v>
      </c>
      <c r="C9299" s="10" t="s">
        <v>70</v>
      </c>
      <c r="D9299" s="10" t="s">
        <v>93</v>
      </c>
      <c r="E9299" s="13">
        <v>21.0</v>
      </c>
      <c r="F9299" s="13">
        <v>11.0</v>
      </c>
      <c r="J9299" s="10" t="s">
        <v>2529</v>
      </c>
    </row>
    <row r="9300">
      <c r="A9300" s="10" t="s">
        <v>2525</v>
      </c>
      <c r="B9300" s="19">
        <v>0.1050925925925926</v>
      </c>
      <c r="C9300" s="10" t="s">
        <v>70</v>
      </c>
      <c r="D9300" s="10" t="s">
        <v>91</v>
      </c>
      <c r="E9300" s="13">
        <v>11.0</v>
      </c>
      <c r="F9300" s="16"/>
      <c r="H9300" s="10" t="s">
        <v>2530</v>
      </c>
    </row>
    <row r="9301">
      <c r="A9301" s="10" t="s">
        <v>2525</v>
      </c>
      <c r="B9301" s="19">
        <v>0.10526620370370371</v>
      </c>
      <c r="C9301" s="10" t="s">
        <v>70</v>
      </c>
      <c r="D9301" s="10" t="s">
        <v>91</v>
      </c>
      <c r="E9301" s="13">
        <v>9.0</v>
      </c>
      <c r="F9301" s="16"/>
      <c r="H9301" s="10" t="s">
        <v>2531</v>
      </c>
    </row>
    <row r="9302">
      <c r="A9302" s="10" t="s">
        <v>2525</v>
      </c>
      <c r="B9302" s="19">
        <v>0.1071875</v>
      </c>
      <c r="C9302" s="10" t="s">
        <v>82</v>
      </c>
      <c r="D9302" s="10" t="s">
        <v>91</v>
      </c>
      <c r="E9302" s="13">
        <v>18.0</v>
      </c>
      <c r="F9302" s="16"/>
      <c r="H9302" s="10" t="s">
        <v>2532</v>
      </c>
    </row>
    <row r="9303">
      <c r="A9303" s="10" t="s">
        <v>2525</v>
      </c>
      <c r="B9303" s="19">
        <v>0.1079050925925926</v>
      </c>
      <c r="C9303" s="10" t="s">
        <v>82</v>
      </c>
      <c r="D9303" s="10" t="s">
        <v>81</v>
      </c>
      <c r="E9303" s="13">
        <v>20.0</v>
      </c>
      <c r="F9303" s="13">
        <v>17.0</v>
      </c>
      <c r="H9303" s="10" t="s">
        <v>2533</v>
      </c>
    </row>
    <row r="9304">
      <c r="A9304" s="10" t="s">
        <v>2525</v>
      </c>
      <c r="B9304" s="19">
        <v>0.10851851851851851</v>
      </c>
      <c r="C9304" s="10" t="s">
        <v>66</v>
      </c>
      <c r="D9304" s="10" t="s">
        <v>93</v>
      </c>
      <c r="E9304" s="13">
        <v>23.0</v>
      </c>
      <c r="F9304" s="13">
        <v>13.0</v>
      </c>
      <c r="J9304" s="10" t="s">
        <v>2534</v>
      </c>
    </row>
    <row r="9305">
      <c r="A9305" s="10" t="s">
        <v>2525</v>
      </c>
      <c r="B9305" s="19">
        <v>0.10857638888888889</v>
      </c>
      <c r="C9305" s="10" t="s">
        <v>66</v>
      </c>
      <c r="D9305" s="10" t="s">
        <v>93</v>
      </c>
      <c r="E9305" s="13">
        <v>14.0</v>
      </c>
      <c r="F9305" s="13">
        <v>4.0</v>
      </c>
      <c r="J9305" s="10" t="s">
        <v>2534</v>
      </c>
    </row>
    <row r="9306">
      <c r="A9306" s="10" t="s">
        <v>2525</v>
      </c>
      <c r="B9306" s="19">
        <v>0.10872685185185185</v>
      </c>
      <c r="C9306" s="10" t="s">
        <v>66</v>
      </c>
      <c r="D9306" s="10" t="s">
        <v>91</v>
      </c>
      <c r="E9306" s="13">
        <v>15.0</v>
      </c>
      <c r="F9306" s="16"/>
      <c r="H9306" s="10" t="s">
        <v>2535</v>
      </c>
    </row>
    <row r="9307">
      <c r="A9307" s="10" t="s">
        <v>2525</v>
      </c>
      <c r="B9307" s="19">
        <v>0.11003472222222223</v>
      </c>
      <c r="C9307" s="10" t="s">
        <v>69</v>
      </c>
      <c r="D9307" s="10" t="s">
        <v>89</v>
      </c>
      <c r="E9307" s="13">
        <v>20.0</v>
      </c>
      <c r="F9307" s="13">
        <v>11.0</v>
      </c>
      <c r="J9307" s="10" t="s">
        <v>2536</v>
      </c>
    </row>
    <row r="9308">
      <c r="A9308" s="10" t="s">
        <v>2525</v>
      </c>
      <c r="B9308" s="19">
        <v>0.11015046296296296</v>
      </c>
      <c r="C9308" s="10" t="s">
        <v>69</v>
      </c>
      <c r="D9308" s="10" t="s">
        <v>91</v>
      </c>
      <c r="E9308" s="13">
        <v>11.0</v>
      </c>
      <c r="F9308" s="16"/>
      <c r="H9308" s="10" t="s">
        <v>2530</v>
      </c>
    </row>
    <row r="9309">
      <c r="A9309" s="10" t="s">
        <v>2525</v>
      </c>
      <c r="B9309" s="19">
        <v>0.11153935185185185</v>
      </c>
      <c r="C9309" s="10" t="s">
        <v>66</v>
      </c>
      <c r="D9309" s="10" t="s">
        <v>91</v>
      </c>
      <c r="E9309" s="13">
        <v>3.0</v>
      </c>
      <c r="F9309" s="16"/>
      <c r="H9309" s="10" t="s">
        <v>2537</v>
      </c>
    </row>
    <row r="9310">
      <c r="A9310" s="10" t="s">
        <v>2525</v>
      </c>
      <c r="B9310" s="19">
        <v>0.11209490740740741</v>
      </c>
      <c r="C9310" s="10" t="s">
        <v>964</v>
      </c>
      <c r="D9310" s="10" t="s">
        <v>584</v>
      </c>
      <c r="E9310" s="13" t="s">
        <v>75</v>
      </c>
      <c r="F9310" s="13" t="s">
        <v>75</v>
      </c>
    </row>
    <row r="9311">
      <c r="A9311" s="10" t="s">
        <v>2525</v>
      </c>
      <c r="B9311" s="19">
        <v>0.11350694444444444</v>
      </c>
      <c r="C9311" s="10" t="s">
        <v>74</v>
      </c>
      <c r="D9311" s="10" t="s">
        <v>93</v>
      </c>
      <c r="E9311" s="13">
        <v>21.0</v>
      </c>
      <c r="F9311" s="13">
        <v>11.0</v>
      </c>
      <c r="J9311" s="10" t="s">
        <v>2538</v>
      </c>
    </row>
    <row r="9312">
      <c r="A9312" s="10" t="s">
        <v>2525</v>
      </c>
      <c r="B9312" s="19">
        <v>0.11350694444444444</v>
      </c>
      <c r="C9312" s="10" t="s">
        <v>74</v>
      </c>
      <c r="D9312" s="10" t="s">
        <v>93</v>
      </c>
      <c r="E9312" s="13">
        <v>22.0</v>
      </c>
      <c r="F9312" s="13">
        <v>12.0</v>
      </c>
      <c r="J9312" s="10" t="s">
        <v>2265</v>
      </c>
    </row>
    <row r="9313">
      <c r="A9313" s="10" t="s">
        <v>2525</v>
      </c>
      <c r="B9313" s="19">
        <v>0.11393518518518518</v>
      </c>
      <c r="C9313" s="10" t="s">
        <v>74</v>
      </c>
      <c r="D9313" s="10" t="s">
        <v>91</v>
      </c>
      <c r="E9313" s="13">
        <v>36.0</v>
      </c>
      <c r="F9313" s="16"/>
      <c r="H9313" s="10" t="s">
        <v>2539</v>
      </c>
    </row>
    <row r="9314">
      <c r="A9314" s="10" t="s">
        <v>2525</v>
      </c>
      <c r="B9314" s="19">
        <v>0.11472222222222223</v>
      </c>
      <c r="C9314" s="10" t="s">
        <v>74</v>
      </c>
      <c r="D9314" s="10" t="s">
        <v>93</v>
      </c>
      <c r="E9314" s="13" t="s">
        <v>88</v>
      </c>
      <c r="F9314" s="13">
        <v>1.0</v>
      </c>
      <c r="J9314" s="10" t="s">
        <v>2538</v>
      </c>
    </row>
    <row r="9315">
      <c r="A9315" s="10" t="s">
        <v>2525</v>
      </c>
      <c r="B9315" s="19">
        <v>0.11472222222222223</v>
      </c>
      <c r="C9315" s="10" t="s">
        <v>74</v>
      </c>
      <c r="D9315" s="10" t="s">
        <v>93</v>
      </c>
      <c r="E9315" s="13">
        <v>2.0</v>
      </c>
      <c r="F9315" s="13">
        <v>2.0</v>
      </c>
      <c r="J9315" s="10" t="s">
        <v>2265</v>
      </c>
    </row>
    <row r="9316">
      <c r="A9316" s="10" t="s">
        <v>2525</v>
      </c>
      <c r="B9316" s="19">
        <v>0.11501157407407407</v>
      </c>
      <c r="C9316" s="10" t="s">
        <v>74</v>
      </c>
      <c r="D9316" s="10" t="s">
        <v>91</v>
      </c>
      <c r="E9316" s="13">
        <v>1.0</v>
      </c>
      <c r="F9316" s="16"/>
      <c r="H9316" s="10" t="s">
        <v>2540</v>
      </c>
    </row>
    <row r="9317">
      <c r="A9317" s="10" t="s">
        <v>2525</v>
      </c>
      <c r="B9317" s="19">
        <v>0.11765046296296296</v>
      </c>
      <c r="C9317" s="10" t="s">
        <v>66</v>
      </c>
      <c r="D9317" s="10" t="s">
        <v>91</v>
      </c>
      <c r="E9317" s="13">
        <v>1.0</v>
      </c>
      <c r="F9317" s="16"/>
      <c r="H9317" s="10" t="s">
        <v>2541</v>
      </c>
    </row>
    <row r="9318">
      <c r="A9318" s="10" t="s">
        <v>2525</v>
      </c>
      <c r="B9318" s="19">
        <v>0.11872685185185185</v>
      </c>
      <c r="C9318" s="10" t="s">
        <v>69</v>
      </c>
      <c r="D9318" s="10" t="s">
        <v>81</v>
      </c>
      <c r="E9318" s="13">
        <v>5.0</v>
      </c>
      <c r="F9318" s="13">
        <v>3.0</v>
      </c>
    </row>
    <row r="9319">
      <c r="A9319" s="10" t="s">
        <v>2525</v>
      </c>
      <c r="B9319" s="19">
        <v>0.11921296296296297</v>
      </c>
      <c r="C9319" s="10" t="s">
        <v>70</v>
      </c>
      <c r="D9319" s="10" t="s">
        <v>93</v>
      </c>
      <c r="E9319" s="13">
        <v>25.0</v>
      </c>
      <c r="F9319" s="13">
        <v>15.0</v>
      </c>
      <c r="J9319" s="10" t="s">
        <v>2529</v>
      </c>
    </row>
    <row r="9320">
      <c r="A9320" s="10" t="s">
        <v>2525</v>
      </c>
      <c r="B9320" s="19">
        <v>0.11925925925925926</v>
      </c>
      <c r="C9320" s="10" t="s">
        <v>70</v>
      </c>
      <c r="D9320" s="10" t="s">
        <v>93</v>
      </c>
      <c r="E9320" s="13">
        <v>23.0</v>
      </c>
      <c r="F9320" s="13">
        <v>13.0</v>
      </c>
      <c r="J9320" s="10" t="s">
        <v>2529</v>
      </c>
    </row>
    <row r="9321">
      <c r="A9321" s="10" t="s">
        <v>2525</v>
      </c>
      <c r="B9321" s="19">
        <v>0.11931712962962963</v>
      </c>
      <c r="C9321" s="10" t="s">
        <v>70</v>
      </c>
      <c r="D9321" s="10" t="s">
        <v>91</v>
      </c>
      <c r="E9321" s="13">
        <v>10.0</v>
      </c>
      <c r="F9321" s="16"/>
      <c r="H9321" s="10" t="s">
        <v>2542</v>
      </c>
    </row>
    <row r="9322">
      <c r="A9322" s="10" t="s">
        <v>2525</v>
      </c>
      <c r="B9322" s="19">
        <v>0.11935185185185185</v>
      </c>
      <c r="C9322" s="10" t="s">
        <v>70</v>
      </c>
      <c r="D9322" s="10" t="s">
        <v>91</v>
      </c>
      <c r="E9322" s="13">
        <v>11.0</v>
      </c>
      <c r="F9322" s="16"/>
      <c r="H9322" s="10" t="s">
        <v>2543</v>
      </c>
    </row>
    <row r="9323">
      <c r="A9323" s="10" t="s">
        <v>2525</v>
      </c>
      <c r="B9323" s="19">
        <v>0.11965277777777777</v>
      </c>
      <c r="C9323" s="10" t="s">
        <v>70</v>
      </c>
      <c r="D9323" s="10" t="s">
        <v>93</v>
      </c>
      <c r="E9323" s="13">
        <v>15.0</v>
      </c>
      <c r="F9323" s="13">
        <v>5.0</v>
      </c>
      <c r="J9323" s="10" t="s">
        <v>2529</v>
      </c>
    </row>
    <row r="9324">
      <c r="A9324" s="10" t="s">
        <v>2525</v>
      </c>
      <c r="B9324" s="19">
        <v>0.11967592592592592</v>
      </c>
      <c r="C9324" s="10" t="s">
        <v>70</v>
      </c>
      <c r="D9324" s="10" t="s">
        <v>93</v>
      </c>
      <c r="E9324" s="13">
        <v>12.0</v>
      </c>
      <c r="F9324" s="13">
        <v>2.0</v>
      </c>
      <c r="J9324" s="10" t="s">
        <v>2529</v>
      </c>
    </row>
    <row r="9325">
      <c r="A9325" s="10" t="s">
        <v>2525</v>
      </c>
      <c r="B9325" s="19">
        <v>0.11980324074074074</v>
      </c>
      <c r="C9325" s="10" t="s">
        <v>70</v>
      </c>
      <c r="D9325" s="10" t="s">
        <v>91</v>
      </c>
      <c r="E9325" s="13">
        <v>7.0</v>
      </c>
      <c r="F9325" s="16"/>
      <c r="H9325" s="10" t="s">
        <v>2544</v>
      </c>
    </row>
    <row r="9326">
      <c r="A9326" s="10" t="s">
        <v>2525</v>
      </c>
      <c r="B9326" s="19">
        <v>0.1209375</v>
      </c>
      <c r="C9326" s="10" t="s">
        <v>82</v>
      </c>
      <c r="D9326" s="10" t="s">
        <v>91</v>
      </c>
      <c r="E9326" s="13">
        <v>32.0</v>
      </c>
      <c r="F9326" s="16"/>
      <c r="H9326" s="10" t="s">
        <v>2545</v>
      </c>
      <c r="I9326" s="10">
        <v>3.0</v>
      </c>
      <c r="J9326" s="10" t="s">
        <v>2546</v>
      </c>
    </row>
    <row r="9327">
      <c r="A9327" s="10" t="s">
        <v>2525</v>
      </c>
      <c r="B9327" s="19">
        <v>0.12313657407407408</v>
      </c>
      <c r="C9327" s="10" t="s">
        <v>66</v>
      </c>
      <c r="D9327" s="10" t="s">
        <v>93</v>
      </c>
      <c r="E9327" s="13">
        <v>14.0</v>
      </c>
      <c r="F9327" s="13">
        <v>3.0</v>
      </c>
      <c r="J9327" s="10" t="s">
        <v>2534</v>
      </c>
    </row>
    <row r="9328">
      <c r="A9328" s="10" t="s">
        <v>2525</v>
      </c>
      <c r="B9328" s="19">
        <v>0.12322916666666667</v>
      </c>
      <c r="C9328" s="10" t="s">
        <v>66</v>
      </c>
      <c r="D9328" s="10" t="s">
        <v>93</v>
      </c>
      <c r="E9328" s="13">
        <v>18.0</v>
      </c>
      <c r="F9328" s="13">
        <v>7.0</v>
      </c>
      <c r="J9328" s="10" t="s">
        <v>2534</v>
      </c>
    </row>
    <row r="9329">
      <c r="A9329" s="10" t="s">
        <v>2525</v>
      </c>
      <c r="B9329" s="19">
        <v>0.12340277777777778</v>
      </c>
      <c r="C9329" s="10" t="s">
        <v>66</v>
      </c>
      <c r="D9329" s="10" t="s">
        <v>91</v>
      </c>
      <c r="E9329" s="13">
        <v>33.0</v>
      </c>
      <c r="F9329" s="16"/>
      <c r="H9329" s="10" t="s">
        <v>2547</v>
      </c>
    </row>
    <row r="9330">
      <c r="A9330" s="10" t="s">
        <v>2525</v>
      </c>
      <c r="B9330" s="19">
        <v>0.12450231481481482</v>
      </c>
      <c r="C9330" s="10" t="s">
        <v>69</v>
      </c>
      <c r="D9330" s="10" t="s">
        <v>89</v>
      </c>
      <c r="E9330" s="13">
        <v>21.0</v>
      </c>
      <c r="F9330" s="13">
        <v>12.0</v>
      </c>
      <c r="J9330" s="10" t="s">
        <v>2536</v>
      </c>
    </row>
    <row r="9331">
      <c r="A9331" s="10" t="s">
        <v>2525</v>
      </c>
      <c r="B9331" s="19">
        <v>0.12465277777777778</v>
      </c>
      <c r="C9331" s="10" t="s">
        <v>69</v>
      </c>
      <c r="D9331" s="10" t="s">
        <v>91</v>
      </c>
      <c r="E9331" s="13">
        <v>6.0</v>
      </c>
      <c r="F9331" s="16"/>
      <c r="H9331" s="10" t="s">
        <v>2548</v>
      </c>
    </row>
    <row r="9332">
      <c r="A9332" s="10" t="s">
        <v>2525</v>
      </c>
      <c r="B9332" s="19">
        <v>0.12486111111111112</v>
      </c>
      <c r="C9332" s="10" t="s">
        <v>69</v>
      </c>
      <c r="D9332" s="10" t="s">
        <v>89</v>
      </c>
      <c r="E9332" s="13">
        <v>27.0</v>
      </c>
      <c r="F9332" s="13">
        <v>18.0</v>
      </c>
      <c r="J9332" s="10" t="s">
        <v>2549</v>
      </c>
    </row>
    <row r="9333">
      <c r="A9333" s="10" t="s">
        <v>2525</v>
      </c>
      <c r="B9333" s="19">
        <v>0.1249537037037037</v>
      </c>
      <c r="C9333" s="10" t="s">
        <v>69</v>
      </c>
      <c r="D9333" s="10" t="s">
        <v>91</v>
      </c>
      <c r="E9333" s="13">
        <v>20.0</v>
      </c>
      <c r="F9333" s="16"/>
      <c r="H9333" s="10" t="s">
        <v>2550</v>
      </c>
      <c r="I9333" s="10">
        <v>1.0</v>
      </c>
      <c r="J9333" s="10" t="s">
        <v>119</v>
      </c>
    </row>
    <row r="9334">
      <c r="A9334" s="10" t="s">
        <v>2525</v>
      </c>
      <c r="B9334" s="19">
        <v>0.12636574074074075</v>
      </c>
      <c r="C9334" s="10" t="s">
        <v>964</v>
      </c>
      <c r="D9334" s="10" t="s">
        <v>81</v>
      </c>
      <c r="E9334" s="13" t="s">
        <v>75</v>
      </c>
      <c r="F9334" s="13" t="s">
        <v>75</v>
      </c>
      <c r="J9334" s="10" t="s">
        <v>2551</v>
      </c>
    </row>
    <row r="9335">
      <c r="A9335" s="10" t="s">
        <v>2525</v>
      </c>
      <c r="B9335" s="19">
        <v>0.12636574074074075</v>
      </c>
      <c r="C9335" s="10" t="s">
        <v>964</v>
      </c>
      <c r="D9335" s="10" t="s">
        <v>81</v>
      </c>
      <c r="E9335" s="13" t="s">
        <v>75</v>
      </c>
      <c r="F9335" s="13" t="s">
        <v>75</v>
      </c>
      <c r="J9335" s="10" t="s">
        <v>85</v>
      </c>
    </row>
    <row r="9336">
      <c r="A9336" s="10" t="s">
        <v>2525</v>
      </c>
      <c r="B9336" s="19">
        <v>0.12738425925925925</v>
      </c>
      <c r="C9336" s="10" t="s">
        <v>74</v>
      </c>
      <c r="D9336" s="10" t="s">
        <v>93</v>
      </c>
      <c r="E9336" s="13">
        <v>19.0</v>
      </c>
      <c r="F9336" s="13">
        <v>9.0</v>
      </c>
      <c r="J9336" s="10" t="s">
        <v>2552</v>
      </c>
    </row>
    <row r="9337">
      <c r="A9337" s="10" t="s">
        <v>2525</v>
      </c>
      <c r="B9337" s="19">
        <v>0.12744212962962964</v>
      </c>
      <c r="C9337" s="10" t="s">
        <v>74</v>
      </c>
      <c r="D9337" s="10" t="s">
        <v>91</v>
      </c>
      <c r="E9337" s="13" t="s">
        <v>75</v>
      </c>
      <c r="F9337" s="16"/>
      <c r="H9337" s="10" t="s">
        <v>2553</v>
      </c>
      <c r="I9337" s="10">
        <v>1.0</v>
      </c>
    </row>
    <row r="9338">
      <c r="A9338" s="10" t="s">
        <v>2525</v>
      </c>
      <c r="B9338" s="19">
        <v>0.12996527777777778</v>
      </c>
      <c r="C9338" s="10" t="s">
        <v>70</v>
      </c>
      <c r="D9338" s="10" t="s">
        <v>83</v>
      </c>
      <c r="E9338" s="13">
        <v>21.0</v>
      </c>
      <c r="F9338" s="13">
        <v>15.0</v>
      </c>
    </row>
    <row r="9339">
      <c r="A9339" s="10" t="s">
        <v>2525</v>
      </c>
      <c r="B9339" s="19">
        <v>0.13092592592592592</v>
      </c>
      <c r="C9339" s="10" t="s">
        <v>66</v>
      </c>
      <c r="D9339" s="10" t="s">
        <v>67</v>
      </c>
      <c r="E9339" s="13">
        <v>17.0</v>
      </c>
      <c r="F9339" s="13">
        <v>15.0</v>
      </c>
    </row>
    <row r="9340">
      <c r="A9340" s="10" t="s">
        <v>2525</v>
      </c>
      <c r="B9340" s="19">
        <v>0.13145833333333334</v>
      </c>
      <c r="C9340" s="10" t="s">
        <v>66</v>
      </c>
      <c r="D9340" s="10" t="s">
        <v>584</v>
      </c>
      <c r="E9340" s="13" t="s">
        <v>88</v>
      </c>
      <c r="F9340" s="13">
        <v>1.0</v>
      </c>
    </row>
    <row r="9341">
      <c r="A9341" s="10" t="s">
        <v>2525</v>
      </c>
      <c r="B9341" s="19">
        <v>0.1331365740740741</v>
      </c>
      <c r="C9341" s="10" t="s">
        <v>964</v>
      </c>
      <c r="D9341" s="10" t="s">
        <v>67</v>
      </c>
      <c r="E9341" s="13">
        <v>19.0</v>
      </c>
      <c r="F9341" s="13">
        <v>10.0</v>
      </c>
    </row>
    <row r="9342">
      <c r="A9342" s="10" t="s">
        <v>2525</v>
      </c>
      <c r="B9342" s="19">
        <v>0.13380787037037037</v>
      </c>
      <c r="C9342" s="10" t="s">
        <v>66</v>
      </c>
      <c r="D9342" s="10" t="s">
        <v>83</v>
      </c>
      <c r="E9342" s="13">
        <v>21.0</v>
      </c>
      <c r="F9342" s="13">
        <v>15.0</v>
      </c>
    </row>
    <row r="9343">
      <c r="A9343" s="10" t="s">
        <v>2525</v>
      </c>
      <c r="B9343" s="19">
        <v>0.13380787037037037</v>
      </c>
      <c r="C9343" s="10" t="s">
        <v>70</v>
      </c>
      <c r="D9343" s="10" t="s">
        <v>83</v>
      </c>
      <c r="E9343" s="13">
        <v>24.0</v>
      </c>
      <c r="F9343" s="13">
        <v>18.0</v>
      </c>
    </row>
    <row r="9344">
      <c r="A9344" s="10" t="s">
        <v>2525</v>
      </c>
      <c r="B9344" s="19">
        <v>0.13472222222222222</v>
      </c>
      <c r="C9344" s="10" t="s">
        <v>70</v>
      </c>
      <c r="D9344" s="10" t="s">
        <v>83</v>
      </c>
      <c r="E9344" s="13">
        <v>17.0</v>
      </c>
      <c r="F9344" s="13">
        <v>8.0</v>
      </c>
    </row>
    <row r="9345">
      <c r="A9345" s="10" t="s">
        <v>2525</v>
      </c>
      <c r="B9345" s="19">
        <v>0.13561342592592593</v>
      </c>
      <c r="C9345" s="10" t="s">
        <v>74</v>
      </c>
      <c r="D9345" s="10" t="s">
        <v>79</v>
      </c>
      <c r="E9345" s="13">
        <v>15.0</v>
      </c>
      <c r="F9345" s="13" t="s">
        <v>75</v>
      </c>
      <c r="J9345" s="10" t="s">
        <v>2508</v>
      </c>
    </row>
    <row r="9346">
      <c r="A9346" s="10" t="s">
        <v>2525</v>
      </c>
      <c r="B9346" s="19">
        <v>0.13592592592592592</v>
      </c>
      <c r="C9346" s="10" t="s">
        <v>74</v>
      </c>
      <c r="D9346" s="10" t="s">
        <v>79</v>
      </c>
      <c r="E9346" s="13">
        <v>23.0</v>
      </c>
      <c r="F9346" s="13">
        <v>19.0</v>
      </c>
    </row>
    <row r="9347">
      <c r="A9347" s="10" t="s">
        <v>2525</v>
      </c>
      <c r="B9347" s="19">
        <v>0.13636574074074073</v>
      </c>
      <c r="C9347" s="10" t="s">
        <v>74</v>
      </c>
      <c r="D9347" s="10" t="s">
        <v>79</v>
      </c>
      <c r="E9347" s="13">
        <v>14.0</v>
      </c>
      <c r="F9347" s="13">
        <v>10.0</v>
      </c>
    </row>
    <row r="9348">
      <c r="A9348" s="10" t="s">
        <v>2525</v>
      </c>
      <c r="B9348" s="19">
        <v>0.13686342592592593</v>
      </c>
      <c r="C9348" s="10" t="s">
        <v>74</v>
      </c>
      <c r="D9348" s="10" t="s">
        <v>79</v>
      </c>
      <c r="E9348" s="13">
        <v>18.0</v>
      </c>
      <c r="F9348" s="13">
        <v>14.0</v>
      </c>
    </row>
    <row r="9349">
      <c r="A9349" s="10" t="s">
        <v>2525</v>
      </c>
      <c r="B9349" s="19">
        <v>0.13686342592592593</v>
      </c>
      <c r="C9349" s="10" t="s">
        <v>74</v>
      </c>
      <c r="D9349" s="10" t="s">
        <v>79</v>
      </c>
      <c r="E9349" s="13" t="s">
        <v>88</v>
      </c>
      <c r="F9349" s="13">
        <v>1.0</v>
      </c>
    </row>
    <row r="9350">
      <c r="A9350" s="10" t="s">
        <v>2525</v>
      </c>
      <c r="B9350" s="19">
        <v>0.13771990740740742</v>
      </c>
      <c r="C9350" s="10" t="s">
        <v>82</v>
      </c>
      <c r="D9350" s="10" t="s">
        <v>83</v>
      </c>
      <c r="E9350" s="13">
        <v>25.0</v>
      </c>
      <c r="F9350" s="13">
        <v>16.0</v>
      </c>
    </row>
    <row r="9351">
      <c r="A9351" s="10" t="s">
        <v>2525</v>
      </c>
      <c r="B9351" s="19">
        <v>0.1387847222222222</v>
      </c>
      <c r="C9351" s="10" t="s">
        <v>70</v>
      </c>
      <c r="D9351" s="10" t="s">
        <v>79</v>
      </c>
      <c r="E9351" s="13">
        <v>20.0</v>
      </c>
      <c r="F9351" s="13" t="s">
        <v>75</v>
      </c>
      <c r="J9351" s="10" t="s">
        <v>2508</v>
      </c>
    </row>
    <row r="9352">
      <c r="A9352" s="10" t="s">
        <v>2525</v>
      </c>
      <c r="B9352" s="19">
        <v>0.1399537037037037</v>
      </c>
      <c r="C9352" s="10" t="s">
        <v>70</v>
      </c>
      <c r="D9352" s="10" t="s">
        <v>67</v>
      </c>
      <c r="E9352" s="13">
        <v>9.0</v>
      </c>
      <c r="F9352" s="13">
        <v>6.0</v>
      </c>
    </row>
    <row r="9353">
      <c r="A9353" s="10" t="s">
        <v>2525</v>
      </c>
      <c r="B9353" s="19">
        <v>0.1408912037037037</v>
      </c>
      <c r="C9353" s="10" t="s">
        <v>70</v>
      </c>
      <c r="D9353" s="10" t="s">
        <v>361</v>
      </c>
      <c r="E9353" s="13">
        <v>12.0</v>
      </c>
      <c r="F9353" s="13">
        <v>10.0</v>
      </c>
    </row>
    <row r="9354">
      <c r="A9354" s="10" t="s">
        <v>2525</v>
      </c>
      <c r="B9354" s="19">
        <v>0.14130787037037038</v>
      </c>
      <c r="C9354" s="10" t="s">
        <v>964</v>
      </c>
      <c r="D9354" s="10" t="s">
        <v>67</v>
      </c>
      <c r="E9354" s="13">
        <v>17.0</v>
      </c>
      <c r="F9354" s="13">
        <v>8.0</v>
      </c>
    </row>
    <row r="9355">
      <c r="A9355" s="10" t="s">
        <v>2525</v>
      </c>
      <c r="B9355" s="19">
        <v>0.14271990740740742</v>
      </c>
      <c r="C9355" s="10" t="s">
        <v>82</v>
      </c>
      <c r="D9355" s="10" t="s">
        <v>361</v>
      </c>
      <c r="E9355" s="13">
        <v>13.0</v>
      </c>
      <c r="F9355" s="13">
        <v>4.0</v>
      </c>
    </row>
    <row r="9356">
      <c r="A9356" s="10" t="s">
        <v>2525</v>
      </c>
      <c r="B9356" s="19">
        <v>0.14331018518518518</v>
      </c>
      <c r="C9356" s="10" t="s">
        <v>964</v>
      </c>
      <c r="D9356" s="10" t="s">
        <v>67</v>
      </c>
      <c r="E9356" s="13">
        <v>23.0</v>
      </c>
      <c r="F9356" s="13">
        <v>14.0</v>
      </c>
    </row>
    <row r="9357">
      <c r="A9357" s="10" t="s">
        <v>2525</v>
      </c>
      <c r="B9357" s="19">
        <v>0.144375</v>
      </c>
      <c r="C9357" s="10" t="s">
        <v>66</v>
      </c>
      <c r="D9357" s="10" t="s">
        <v>155</v>
      </c>
      <c r="E9357" s="13">
        <v>23.0</v>
      </c>
      <c r="F9357" s="16"/>
    </row>
    <row r="9358">
      <c r="A9358" s="10" t="s">
        <v>2525</v>
      </c>
      <c r="B9358" s="19">
        <v>0.144375</v>
      </c>
      <c r="C9358" s="10" t="s">
        <v>70</v>
      </c>
      <c r="D9358" s="10" t="s">
        <v>155</v>
      </c>
      <c r="E9358" s="13">
        <v>26.0</v>
      </c>
      <c r="F9358" s="16"/>
    </row>
    <row r="9359">
      <c r="A9359" s="10" t="s">
        <v>2525</v>
      </c>
      <c r="B9359" s="19">
        <v>0.144375</v>
      </c>
      <c r="C9359" s="10" t="s">
        <v>82</v>
      </c>
      <c r="D9359" s="10" t="s">
        <v>155</v>
      </c>
      <c r="E9359" s="13">
        <v>44.0</v>
      </c>
      <c r="F9359" s="16"/>
    </row>
    <row r="9360">
      <c r="A9360" s="10" t="s">
        <v>2525</v>
      </c>
      <c r="B9360" s="19">
        <v>0.144375</v>
      </c>
      <c r="C9360" s="10" t="s">
        <v>74</v>
      </c>
      <c r="D9360" s="10" t="s">
        <v>155</v>
      </c>
      <c r="E9360" s="13">
        <v>34.0</v>
      </c>
      <c r="F9360" s="16"/>
    </row>
    <row r="9361">
      <c r="A9361" s="10" t="s">
        <v>2525</v>
      </c>
      <c r="B9361" s="19">
        <v>0.144375</v>
      </c>
      <c r="C9361" s="10" t="s">
        <v>69</v>
      </c>
      <c r="D9361" s="10" t="s">
        <v>155</v>
      </c>
      <c r="E9361" s="13">
        <v>26.0</v>
      </c>
      <c r="F9361" s="16"/>
    </row>
    <row r="9362">
      <c r="A9362" s="10" t="s">
        <v>2525</v>
      </c>
      <c r="B9362" s="19">
        <v>0.144375</v>
      </c>
      <c r="C9362" s="10" t="s">
        <v>964</v>
      </c>
      <c r="D9362" s="10" t="s">
        <v>155</v>
      </c>
      <c r="E9362" s="13">
        <v>38.0</v>
      </c>
      <c r="F9362" s="16"/>
    </row>
    <row r="9363">
      <c r="A9363" s="10" t="s">
        <v>2554</v>
      </c>
      <c r="B9363" s="19">
        <v>0.01037037037037037</v>
      </c>
      <c r="C9363" s="10" t="s">
        <v>82</v>
      </c>
      <c r="D9363" s="10" t="s">
        <v>67</v>
      </c>
      <c r="E9363" s="13">
        <v>19.0</v>
      </c>
      <c r="F9363" s="13">
        <v>15.0</v>
      </c>
    </row>
    <row r="9364">
      <c r="A9364" s="10" t="s">
        <v>2554</v>
      </c>
      <c r="B9364" s="19">
        <v>0.011851851851851851</v>
      </c>
      <c r="C9364" s="10" t="s">
        <v>70</v>
      </c>
      <c r="D9364" s="10" t="s">
        <v>67</v>
      </c>
      <c r="E9364" s="13" t="s">
        <v>75</v>
      </c>
      <c r="F9364" s="13" t="s">
        <v>75</v>
      </c>
    </row>
    <row r="9365">
      <c r="A9365" s="10" t="s">
        <v>2554</v>
      </c>
      <c r="B9365" s="19">
        <v>0.015671296296296298</v>
      </c>
      <c r="C9365" s="10" t="s">
        <v>69</v>
      </c>
      <c r="D9365" s="10" t="s">
        <v>67</v>
      </c>
      <c r="E9365" s="13">
        <v>9.0</v>
      </c>
      <c r="F9365" s="13">
        <v>4.0</v>
      </c>
    </row>
    <row r="9366">
      <c r="A9366" s="10" t="s">
        <v>2554</v>
      </c>
      <c r="B9366" s="19">
        <v>0.01778935185185185</v>
      </c>
      <c r="C9366" s="10" t="s">
        <v>70</v>
      </c>
      <c r="D9366" s="10" t="s">
        <v>79</v>
      </c>
      <c r="E9366" s="13">
        <v>25.0</v>
      </c>
      <c r="F9366" s="13" t="s">
        <v>75</v>
      </c>
      <c r="J9366" s="10" t="s">
        <v>2508</v>
      </c>
    </row>
    <row r="9367">
      <c r="A9367" s="10" t="s">
        <v>2554</v>
      </c>
      <c r="B9367" s="19">
        <v>0.019131944444444444</v>
      </c>
      <c r="C9367" s="10" t="s">
        <v>69</v>
      </c>
      <c r="D9367" s="10" t="s">
        <v>87</v>
      </c>
      <c r="E9367" s="13">
        <v>20.0</v>
      </c>
      <c r="F9367" s="13">
        <v>16.0</v>
      </c>
    </row>
    <row r="9368">
      <c r="A9368" s="10" t="s">
        <v>2554</v>
      </c>
      <c r="B9368" s="19">
        <v>0.019178240740740742</v>
      </c>
      <c r="C9368" s="10" t="s">
        <v>82</v>
      </c>
      <c r="D9368" s="10" t="s">
        <v>87</v>
      </c>
      <c r="E9368" s="13">
        <v>9.0</v>
      </c>
      <c r="F9368" s="13">
        <v>8.0</v>
      </c>
    </row>
    <row r="9369">
      <c r="A9369" s="10" t="s">
        <v>2554</v>
      </c>
      <c r="B9369" s="19">
        <v>0.02125</v>
      </c>
      <c r="C9369" s="10" t="s">
        <v>82</v>
      </c>
      <c r="D9369" s="10" t="s">
        <v>100</v>
      </c>
      <c r="E9369" s="13">
        <v>18.0</v>
      </c>
      <c r="F9369" s="13">
        <v>16.0</v>
      </c>
    </row>
    <row r="9370">
      <c r="A9370" s="10" t="s">
        <v>2554</v>
      </c>
      <c r="B9370" s="19">
        <v>0.022199074074074072</v>
      </c>
      <c r="C9370" s="10" t="s">
        <v>66</v>
      </c>
      <c r="D9370" s="10" t="s">
        <v>87</v>
      </c>
      <c r="E9370" s="13">
        <v>9.0</v>
      </c>
      <c r="F9370" s="13">
        <v>9.0</v>
      </c>
    </row>
    <row r="9371">
      <c r="A9371" s="10" t="s">
        <v>2554</v>
      </c>
      <c r="B9371" s="19">
        <v>0.023287037037037037</v>
      </c>
      <c r="C9371" s="10" t="s">
        <v>82</v>
      </c>
      <c r="D9371" s="10" t="s">
        <v>100</v>
      </c>
      <c r="E9371" s="13">
        <v>15.0</v>
      </c>
      <c r="F9371" s="13">
        <v>13.0</v>
      </c>
    </row>
    <row r="9372">
      <c r="A9372" s="10" t="s">
        <v>2554</v>
      </c>
      <c r="B9372" s="19">
        <v>0.02494212962962963</v>
      </c>
      <c r="C9372" s="10" t="s">
        <v>66</v>
      </c>
      <c r="D9372" s="10" t="s">
        <v>79</v>
      </c>
      <c r="E9372" s="13" t="s">
        <v>75</v>
      </c>
      <c r="F9372" s="13" t="s">
        <v>75</v>
      </c>
    </row>
    <row r="9373">
      <c r="A9373" s="10" t="s">
        <v>2554</v>
      </c>
      <c r="B9373" s="19">
        <v>0.02494212962962963</v>
      </c>
      <c r="C9373" s="10" t="s">
        <v>66</v>
      </c>
      <c r="D9373" s="10" t="s">
        <v>79</v>
      </c>
      <c r="E9373" s="13">
        <v>20.0</v>
      </c>
      <c r="F9373" s="13">
        <v>15.0</v>
      </c>
    </row>
    <row r="9374">
      <c r="A9374" s="10" t="s">
        <v>2554</v>
      </c>
      <c r="B9374" s="19">
        <v>0.0278125</v>
      </c>
      <c r="C9374" s="10" t="s">
        <v>66</v>
      </c>
      <c r="D9374" s="10" t="s">
        <v>81</v>
      </c>
      <c r="E9374" s="13">
        <v>21.0</v>
      </c>
      <c r="F9374" s="13">
        <v>16.0</v>
      </c>
    </row>
    <row r="9375">
      <c r="A9375" s="10" t="s">
        <v>2554</v>
      </c>
      <c r="B9375" s="19">
        <v>0.027997685185185184</v>
      </c>
      <c r="C9375" s="10" t="s">
        <v>82</v>
      </c>
      <c r="D9375" s="10" t="s">
        <v>81</v>
      </c>
      <c r="E9375" s="13">
        <v>22.0</v>
      </c>
      <c r="F9375" s="13">
        <v>19.0</v>
      </c>
    </row>
    <row r="9376">
      <c r="A9376" s="10" t="s">
        <v>2554</v>
      </c>
      <c r="B9376" s="19">
        <v>0.0321875</v>
      </c>
      <c r="C9376" s="10" t="s">
        <v>69</v>
      </c>
      <c r="D9376" s="10" t="s">
        <v>87</v>
      </c>
      <c r="E9376" s="13">
        <v>20.0</v>
      </c>
      <c r="F9376" s="13">
        <v>16.0</v>
      </c>
    </row>
    <row r="9377">
      <c r="A9377" s="10" t="s">
        <v>2554</v>
      </c>
      <c r="B9377" s="19">
        <v>0.032268518518518516</v>
      </c>
      <c r="C9377" s="10" t="s">
        <v>70</v>
      </c>
      <c r="D9377" s="10" t="s">
        <v>87</v>
      </c>
      <c r="E9377" s="13">
        <v>16.0</v>
      </c>
      <c r="F9377" s="13">
        <v>11.0</v>
      </c>
    </row>
    <row r="9378">
      <c r="A9378" s="10" t="s">
        <v>2554</v>
      </c>
      <c r="B9378" s="19">
        <v>0.032268518518518516</v>
      </c>
      <c r="C9378" s="10" t="s">
        <v>74</v>
      </c>
      <c r="D9378" s="10" t="s">
        <v>87</v>
      </c>
      <c r="E9378" s="13">
        <v>16.0</v>
      </c>
      <c r="F9378" s="13">
        <v>11.0</v>
      </c>
    </row>
    <row r="9379">
      <c r="A9379" s="10" t="s">
        <v>2554</v>
      </c>
      <c r="B9379" s="19">
        <v>0.032546296296296295</v>
      </c>
      <c r="C9379" s="10" t="s">
        <v>82</v>
      </c>
      <c r="D9379" s="10" t="s">
        <v>87</v>
      </c>
      <c r="E9379" s="13">
        <v>11.0</v>
      </c>
      <c r="F9379" s="13">
        <v>10.0</v>
      </c>
    </row>
    <row r="9380">
      <c r="A9380" s="10" t="s">
        <v>2554</v>
      </c>
      <c r="B9380" s="19">
        <v>0.032546296296296295</v>
      </c>
      <c r="C9380" s="10" t="s">
        <v>66</v>
      </c>
      <c r="D9380" s="10" t="s">
        <v>87</v>
      </c>
      <c r="E9380" s="13">
        <v>10.0</v>
      </c>
      <c r="F9380" s="13">
        <v>10.0</v>
      </c>
    </row>
    <row r="9381">
      <c r="A9381" s="10" t="s">
        <v>2554</v>
      </c>
      <c r="B9381" s="19">
        <v>0.032546296296296295</v>
      </c>
      <c r="C9381" s="10" t="s">
        <v>964</v>
      </c>
      <c r="D9381" s="10" t="s">
        <v>87</v>
      </c>
      <c r="E9381" s="13" t="s">
        <v>75</v>
      </c>
      <c r="F9381" s="13" t="s">
        <v>75</v>
      </c>
    </row>
    <row r="9382">
      <c r="A9382" s="10" t="s">
        <v>2554</v>
      </c>
      <c r="B9382" s="19">
        <v>0.038969907407407404</v>
      </c>
      <c r="C9382" s="10" t="s">
        <v>74</v>
      </c>
      <c r="D9382" s="10" t="s">
        <v>125</v>
      </c>
      <c r="E9382" s="13" t="s">
        <v>75</v>
      </c>
      <c r="F9382" s="13" t="s">
        <v>75</v>
      </c>
      <c r="J9382" s="10" t="s">
        <v>2263</v>
      </c>
    </row>
    <row r="9383">
      <c r="A9383" s="10" t="s">
        <v>2554</v>
      </c>
      <c r="B9383" s="19">
        <v>0.038969907407407404</v>
      </c>
      <c r="C9383" s="10" t="s">
        <v>74</v>
      </c>
      <c r="D9383" s="10" t="s">
        <v>125</v>
      </c>
      <c r="E9383" s="13">
        <v>24.0</v>
      </c>
      <c r="F9383" s="13">
        <v>11.0</v>
      </c>
    </row>
    <row r="9384">
      <c r="A9384" s="10" t="s">
        <v>2554</v>
      </c>
      <c r="B9384" s="19">
        <v>0.03934027777777778</v>
      </c>
      <c r="C9384" s="10" t="s">
        <v>74</v>
      </c>
      <c r="D9384" s="10" t="s">
        <v>93</v>
      </c>
      <c r="E9384" s="13">
        <v>16.0</v>
      </c>
      <c r="F9384" s="13">
        <v>6.0</v>
      </c>
      <c r="J9384" s="10" t="s">
        <v>2555</v>
      </c>
    </row>
    <row r="9385">
      <c r="A9385" s="10" t="s">
        <v>2554</v>
      </c>
      <c r="B9385" s="19">
        <v>0.040949074074074075</v>
      </c>
      <c r="C9385" s="10" t="s">
        <v>66</v>
      </c>
      <c r="D9385" s="10" t="s">
        <v>83</v>
      </c>
      <c r="E9385" s="13">
        <v>14.0</v>
      </c>
      <c r="F9385" s="13">
        <v>8.0</v>
      </c>
    </row>
    <row r="9386">
      <c r="A9386" s="10" t="s">
        <v>2554</v>
      </c>
      <c r="B9386" s="19">
        <v>0.0428587962962963</v>
      </c>
      <c r="C9386" s="10" t="s">
        <v>69</v>
      </c>
      <c r="D9386" s="10" t="s">
        <v>209</v>
      </c>
      <c r="E9386" s="13">
        <v>9.0</v>
      </c>
      <c r="F9386" s="13">
        <v>6.0</v>
      </c>
    </row>
    <row r="9387">
      <c r="A9387" s="10" t="s">
        <v>2554</v>
      </c>
      <c r="B9387" s="19">
        <v>0.043680555555555556</v>
      </c>
      <c r="C9387" s="10" t="s">
        <v>66</v>
      </c>
      <c r="D9387" s="10" t="s">
        <v>93</v>
      </c>
      <c r="E9387" s="13" t="s">
        <v>75</v>
      </c>
      <c r="F9387" s="13" t="s">
        <v>75</v>
      </c>
      <c r="J9387" s="10" t="s">
        <v>2263</v>
      </c>
    </row>
    <row r="9388">
      <c r="A9388" s="10" t="s">
        <v>2554</v>
      </c>
      <c r="B9388" s="19">
        <v>0.043680555555555556</v>
      </c>
      <c r="C9388" s="10" t="s">
        <v>66</v>
      </c>
      <c r="D9388" s="10" t="s">
        <v>93</v>
      </c>
      <c r="E9388" s="13">
        <v>20.0</v>
      </c>
      <c r="F9388" s="13">
        <v>14.0</v>
      </c>
      <c r="J9388" s="10" t="s">
        <v>2556</v>
      </c>
    </row>
    <row r="9389">
      <c r="A9389" s="10" t="s">
        <v>2554</v>
      </c>
      <c r="B9389" s="19">
        <v>0.044444444444444446</v>
      </c>
      <c r="C9389" s="10" t="s">
        <v>74</v>
      </c>
      <c r="D9389" s="10" t="s">
        <v>83</v>
      </c>
      <c r="E9389" s="13">
        <v>13.0</v>
      </c>
      <c r="F9389" s="13">
        <v>2.0</v>
      </c>
    </row>
    <row r="9390">
      <c r="A9390" s="10" t="s">
        <v>2554</v>
      </c>
      <c r="B9390" s="19">
        <v>0.050555555555555555</v>
      </c>
      <c r="C9390" s="10" t="s">
        <v>69</v>
      </c>
      <c r="D9390" s="10" t="s">
        <v>67</v>
      </c>
      <c r="E9390" s="13">
        <v>14.0</v>
      </c>
      <c r="F9390" s="13">
        <v>9.0</v>
      </c>
    </row>
    <row r="9391">
      <c r="A9391" s="10" t="s">
        <v>2554</v>
      </c>
      <c r="B9391" s="19">
        <v>0.05053240740740741</v>
      </c>
      <c r="C9391" s="10" t="s">
        <v>74</v>
      </c>
      <c r="D9391" s="10" t="s">
        <v>217</v>
      </c>
      <c r="E9391" s="13">
        <v>25.0</v>
      </c>
      <c r="F9391" s="13">
        <v>12.0</v>
      </c>
    </row>
    <row r="9392">
      <c r="A9392" s="10" t="s">
        <v>2554</v>
      </c>
      <c r="B9392" s="19">
        <v>0.05150462962962963</v>
      </c>
      <c r="C9392" s="10" t="s">
        <v>66</v>
      </c>
      <c r="D9392" s="10" t="s">
        <v>67</v>
      </c>
      <c r="E9392" s="13">
        <v>20.0</v>
      </c>
      <c r="F9392" s="13">
        <v>18.0</v>
      </c>
    </row>
    <row r="9393">
      <c r="A9393" s="10" t="s">
        <v>2554</v>
      </c>
      <c r="B9393" s="19">
        <v>0.052939814814814815</v>
      </c>
      <c r="C9393" s="10" t="s">
        <v>74</v>
      </c>
      <c r="D9393" s="10" t="s">
        <v>83</v>
      </c>
      <c r="E9393" s="13" t="s">
        <v>75</v>
      </c>
      <c r="F9393" s="13" t="s">
        <v>75</v>
      </c>
      <c r="J9393" s="10" t="s">
        <v>2265</v>
      </c>
    </row>
    <row r="9394">
      <c r="A9394" s="10" t="s">
        <v>2554</v>
      </c>
      <c r="B9394" s="19">
        <v>0.052939814814814815</v>
      </c>
      <c r="C9394" s="10" t="s">
        <v>74</v>
      </c>
      <c r="D9394" s="10" t="s">
        <v>83</v>
      </c>
      <c r="E9394" s="13">
        <v>26.0</v>
      </c>
      <c r="F9394" s="13" t="s">
        <v>75</v>
      </c>
      <c r="J9394" s="10" t="s">
        <v>2508</v>
      </c>
    </row>
    <row r="9395">
      <c r="A9395" s="10" t="s">
        <v>2554</v>
      </c>
      <c r="B9395" s="19">
        <v>0.05394675925925926</v>
      </c>
      <c r="C9395" s="10" t="s">
        <v>74</v>
      </c>
      <c r="D9395" s="10" t="s">
        <v>67</v>
      </c>
      <c r="E9395" s="13" t="s">
        <v>68</v>
      </c>
      <c r="F9395" s="13">
        <v>20.0</v>
      </c>
    </row>
    <row r="9396">
      <c r="A9396" s="10" t="s">
        <v>2554</v>
      </c>
      <c r="B9396" s="19">
        <v>0.06010416666666667</v>
      </c>
      <c r="C9396" s="10" t="s">
        <v>964</v>
      </c>
      <c r="D9396" s="10" t="s">
        <v>120</v>
      </c>
      <c r="E9396" s="13">
        <v>13.0</v>
      </c>
      <c r="F9396" s="13" t="s">
        <v>75</v>
      </c>
      <c r="H9396" s="10" t="s">
        <v>2557</v>
      </c>
      <c r="J9396" s="10" t="s">
        <v>2558</v>
      </c>
    </row>
    <row r="9397">
      <c r="A9397" s="10" t="s">
        <v>2554</v>
      </c>
      <c r="B9397" s="19">
        <v>0.0603125</v>
      </c>
      <c r="C9397" s="10" t="s">
        <v>66</v>
      </c>
      <c r="D9397" s="10" t="s">
        <v>120</v>
      </c>
      <c r="E9397" s="13">
        <v>34.0</v>
      </c>
      <c r="F9397" s="13" t="s">
        <v>75</v>
      </c>
      <c r="H9397" s="10" t="s">
        <v>2559</v>
      </c>
      <c r="J9397" s="10" t="s">
        <v>2560</v>
      </c>
    </row>
    <row r="9398">
      <c r="A9398" s="10" t="s">
        <v>2554</v>
      </c>
      <c r="B9398" s="19">
        <v>0.060381944444444446</v>
      </c>
      <c r="C9398" s="10" t="s">
        <v>82</v>
      </c>
      <c r="D9398" s="10" t="s">
        <v>120</v>
      </c>
      <c r="E9398" s="13">
        <v>10.0</v>
      </c>
      <c r="F9398" s="13" t="s">
        <v>75</v>
      </c>
      <c r="H9398" s="10" t="s">
        <v>2561</v>
      </c>
      <c r="J9398" s="10" t="s">
        <v>2562</v>
      </c>
    </row>
    <row r="9399">
      <c r="A9399" s="10" t="s">
        <v>2554</v>
      </c>
      <c r="B9399" s="19">
        <v>0.061099537037037036</v>
      </c>
      <c r="C9399" s="10" t="s">
        <v>70</v>
      </c>
      <c r="D9399" s="10" t="s">
        <v>67</v>
      </c>
      <c r="E9399" s="13" t="s">
        <v>88</v>
      </c>
      <c r="F9399" s="13">
        <v>1.0</v>
      </c>
    </row>
    <row r="9400">
      <c r="A9400" s="10" t="s">
        <v>2554</v>
      </c>
      <c r="B9400" s="19">
        <v>0.061724537037037036</v>
      </c>
      <c r="C9400" s="10" t="s">
        <v>82</v>
      </c>
      <c r="D9400" s="10" t="s">
        <v>83</v>
      </c>
      <c r="E9400" s="13">
        <v>25.0</v>
      </c>
      <c r="F9400" s="13">
        <v>16.0</v>
      </c>
    </row>
    <row r="9401">
      <c r="A9401" s="10" t="s">
        <v>2554</v>
      </c>
      <c r="B9401" s="19">
        <v>0.06241898148148148</v>
      </c>
      <c r="C9401" s="10" t="s">
        <v>74</v>
      </c>
      <c r="D9401" s="10" t="s">
        <v>67</v>
      </c>
      <c r="E9401" s="13">
        <v>5.0</v>
      </c>
      <c r="F9401" s="13">
        <v>5.0</v>
      </c>
    </row>
    <row r="9402">
      <c r="A9402" s="10" t="s">
        <v>2554</v>
      </c>
      <c r="B9402" s="19">
        <v>0.06324074074074074</v>
      </c>
      <c r="C9402" s="10" t="s">
        <v>69</v>
      </c>
      <c r="D9402" s="10" t="s">
        <v>87</v>
      </c>
      <c r="E9402" s="13">
        <v>23.0</v>
      </c>
      <c r="F9402" s="13">
        <v>19.0</v>
      </c>
    </row>
    <row r="9403">
      <c r="A9403" s="10" t="s">
        <v>2554</v>
      </c>
      <c r="B9403" s="19">
        <v>0.06335648148148149</v>
      </c>
      <c r="C9403" s="10" t="s">
        <v>82</v>
      </c>
      <c r="D9403" s="10" t="s">
        <v>87</v>
      </c>
      <c r="E9403" s="13">
        <v>19.0</v>
      </c>
      <c r="F9403" s="13">
        <v>18.0</v>
      </c>
    </row>
    <row r="9404">
      <c r="A9404" s="10" t="s">
        <v>2554</v>
      </c>
      <c r="B9404" s="19">
        <v>0.06336805555555555</v>
      </c>
      <c r="C9404" s="10" t="s">
        <v>964</v>
      </c>
      <c r="D9404" s="10" t="s">
        <v>87</v>
      </c>
      <c r="E9404" s="13">
        <v>17.0</v>
      </c>
      <c r="F9404" s="13">
        <v>16.0</v>
      </c>
    </row>
    <row r="9405">
      <c r="A9405" s="10" t="s">
        <v>2554</v>
      </c>
      <c r="B9405" s="19">
        <v>0.06341435185185185</v>
      </c>
      <c r="C9405" s="10" t="s">
        <v>74</v>
      </c>
      <c r="D9405" s="10" t="s">
        <v>87</v>
      </c>
      <c r="E9405" s="13">
        <v>16.0</v>
      </c>
      <c r="F9405" s="13">
        <v>11.0</v>
      </c>
    </row>
    <row r="9406">
      <c r="A9406" s="10" t="s">
        <v>2554</v>
      </c>
      <c r="B9406" s="19">
        <v>0.06354166666666666</v>
      </c>
      <c r="C9406" s="10" t="s">
        <v>70</v>
      </c>
      <c r="D9406" s="10" t="s">
        <v>87</v>
      </c>
      <c r="E9406" s="13">
        <v>13.0</v>
      </c>
      <c r="F9406" s="13">
        <v>8.0</v>
      </c>
    </row>
    <row r="9407">
      <c r="A9407" s="10" t="s">
        <v>2554</v>
      </c>
      <c r="B9407" s="19">
        <v>0.0636111111111111</v>
      </c>
      <c r="C9407" s="10" t="s">
        <v>66</v>
      </c>
      <c r="D9407" s="10" t="s">
        <v>87</v>
      </c>
      <c r="E9407" s="13">
        <v>2.0</v>
      </c>
      <c r="F9407" s="13">
        <v>2.0</v>
      </c>
    </row>
    <row r="9408">
      <c r="A9408" s="10" t="s">
        <v>2554</v>
      </c>
      <c r="B9408" s="19">
        <v>0.06568287037037036</v>
      </c>
      <c r="C9408" s="10" t="s">
        <v>82</v>
      </c>
      <c r="D9408" s="10" t="s">
        <v>91</v>
      </c>
      <c r="E9408" s="13">
        <v>31.0</v>
      </c>
      <c r="F9408" s="13" t="s">
        <v>75</v>
      </c>
      <c r="J9408" s="10" t="s">
        <v>2563</v>
      </c>
    </row>
    <row r="9409">
      <c r="A9409" s="10" t="s">
        <v>2554</v>
      </c>
      <c r="B9409" s="19">
        <v>0.06900462962962962</v>
      </c>
      <c r="C9409" s="10" t="s">
        <v>74</v>
      </c>
      <c r="D9409" s="10" t="s">
        <v>83</v>
      </c>
      <c r="E9409" s="13">
        <v>18.0</v>
      </c>
      <c r="F9409" s="13">
        <v>7.0</v>
      </c>
    </row>
    <row r="9410">
      <c r="A9410" s="10" t="s">
        <v>2554</v>
      </c>
      <c r="B9410" s="19">
        <v>0.06983796296296296</v>
      </c>
      <c r="C9410" s="10" t="s">
        <v>74</v>
      </c>
      <c r="D9410" s="10" t="s">
        <v>125</v>
      </c>
      <c r="E9410" s="13" t="s">
        <v>88</v>
      </c>
      <c r="F9410" s="13">
        <v>1.0</v>
      </c>
      <c r="J9410" s="10" t="s">
        <v>2263</v>
      </c>
    </row>
    <row r="9411">
      <c r="A9411" s="10" t="s">
        <v>2554</v>
      </c>
      <c r="B9411" s="19">
        <v>0.06983796296296296</v>
      </c>
      <c r="C9411" s="10" t="s">
        <v>74</v>
      </c>
      <c r="D9411" s="10" t="s">
        <v>125</v>
      </c>
      <c r="E9411" s="13">
        <v>21.0</v>
      </c>
      <c r="F9411" s="13">
        <v>8.0</v>
      </c>
    </row>
    <row r="9412">
      <c r="A9412" s="10" t="s">
        <v>2554</v>
      </c>
      <c r="B9412" s="19">
        <v>0.07092592592592592</v>
      </c>
      <c r="C9412" s="10" t="s">
        <v>70</v>
      </c>
      <c r="D9412" s="10" t="s">
        <v>93</v>
      </c>
      <c r="E9412" s="13">
        <v>18.0</v>
      </c>
      <c r="F9412" s="13">
        <v>9.0</v>
      </c>
      <c r="J9412" s="10" t="s">
        <v>2564</v>
      </c>
    </row>
    <row r="9413">
      <c r="A9413" s="10" t="s">
        <v>2554</v>
      </c>
      <c r="B9413" s="19">
        <v>0.07137731481481481</v>
      </c>
      <c r="C9413" s="10" t="s">
        <v>70</v>
      </c>
      <c r="D9413" s="10" t="s">
        <v>93</v>
      </c>
      <c r="E9413" s="13">
        <v>25.0</v>
      </c>
      <c r="F9413" s="13">
        <v>16.0</v>
      </c>
      <c r="J9413" s="10" t="s">
        <v>2564</v>
      </c>
    </row>
    <row r="9414">
      <c r="A9414" s="10" t="s">
        <v>2554</v>
      </c>
      <c r="B9414" s="19">
        <v>0.07159722222222223</v>
      </c>
      <c r="C9414" s="10" t="s">
        <v>70</v>
      </c>
      <c r="D9414" s="10" t="s">
        <v>91</v>
      </c>
      <c r="E9414" s="13">
        <v>9.0</v>
      </c>
      <c r="F9414" s="13" t="s">
        <v>75</v>
      </c>
      <c r="H9414" s="10" t="s">
        <v>2565</v>
      </c>
    </row>
    <row r="9415">
      <c r="A9415" s="10" t="s">
        <v>2554</v>
      </c>
      <c r="B9415" s="19">
        <v>0.07172453703703703</v>
      </c>
      <c r="C9415" s="10" t="s">
        <v>70</v>
      </c>
      <c r="D9415" s="10" t="s">
        <v>91</v>
      </c>
      <c r="E9415" s="13">
        <v>36.0</v>
      </c>
      <c r="F9415" s="13" t="s">
        <v>75</v>
      </c>
      <c r="H9415" s="10" t="s">
        <v>2566</v>
      </c>
    </row>
    <row r="9416">
      <c r="A9416" s="10" t="s">
        <v>2554</v>
      </c>
      <c r="B9416" s="19">
        <v>0.07297453703703703</v>
      </c>
      <c r="C9416" s="10" t="s">
        <v>66</v>
      </c>
      <c r="D9416" s="10" t="s">
        <v>89</v>
      </c>
      <c r="E9416" s="13">
        <v>21.0</v>
      </c>
      <c r="F9416" s="13">
        <v>12.0</v>
      </c>
      <c r="J9416" s="10" t="s">
        <v>2567</v>
      </c>
    </row>
    <row r="9417">
      <c r="A9417" s="10" t="s">
        <v>2554</v>
      </c>
      <c r="B9417" s="19">
        <v>0.07303240740740741</v>
      </c>
      <c r="C9417" s="10" t="s">
        <v>66</v>
      </c>
      <c r="D9417" s="10" t="s">
        <v>89</v>
      </c>
      <c r="E9417" s="13">
        <v>25.0</v>
      </c>
      <c r="F9417" s="13">
        <v>16.0</v>
      </c>
      <c r="J9417" s="10" t="s">
        <v>2567</v>
      </c>
    </row>
    <row r="9418">
      <c r="A9418" s="10" t="s">
        <v>2554</v>
      </c>
      <c r="B9418" s="19">
        <v>0.07332175925925925</v>
      </c>
      <c r="C9418" s="10" t="s">
        <v>66</v>
      </c>
      <c r="D9418" s="10" t="s">
        <v>91</v>
      </c>
      <c r="E9418" s="13">
        <v>29.0</v>
      </c>
      <c r="F9418" s="13" t="s">
        <v>75</v>
      </c>
      <c r="H9418" s="10" t="s">
        <v>2568</v>
      </c>
    </row>
    <row r="9419">
      <c r="A9419" s="10" t="s">
        <v>2554</v>
      </c>
      <c r="B9419" s="19">
        <v>0.07675925925925926</v>
      </c>
      <c r="C9419" s="10" t="s">
        <v>964</v>
      </c>
      <c r="D9419" s="10" t="s">
        <v>131</v>
      </c>
      <c r="E9419" s="13">
        <v>4.0</v>
      </c>
      <c r="F9419" s="13">
        <v>5.0</v>
      </c>
    </row>
    <row r="9420">
      <c r="A9420" s="10" t="s">
        <v>2554</v>
      </c>
      <c r="B9420" s="19">
        <v>0.07803240740740741</v>
      </c>
      <c r="C9420" s="10" t="s">
        <v>964</v>
      </c>
      <c r="D9420" s="10" t="s">
        <v>91</v>
      </c>
      <c r="E9420" s="13">
        <v>20.0</v>
      </c>
      <c r="F9420" s="13" t="s">
        <v>75</v>
      </c>
      <c r="H9420" s="10" t="s">
        <v>2569</v>
      </c>
      <c r="J9420" s="10" t="s">
        <v>2570</v>
      </c>
    </row>
    <row r="9421">
      <c r="A9421" s="10" t="s">
        <v>2554</v>
      </c>
      <c r="B9421" s="19">
        <v>0.07864583333333333</v>
      </c>
      <c r="C9421" s="10" t="s">
        <v>74</v>
      </c>
      <c r="D9421" s="10" t="s">
        <v>131</v>
      </c>
      <c r="E9421" s="13">
        <v>7.0</v>
      </c>
      <c r="F9421" s="13">
        <v>4.0</v>
      </c>
    </row>
    <row r="9422">
      <c r="A9422" s="10" t="s">
        <v>2554</v>
      </c>
      <c r="B9422" s="19">
        <v>0.07898148148148149</v>
      </c>
      <c r="C9422" s="10" t="s">
        <v>74</v>
      </c>
      <c r="D9422" s="10" t="s">
        <v>91</v>
      </c>
      <c r="E9422" s="13">
        <v>20.0</v>
      </c>
      <c r="F9422" s="13" t="s">
        <v>75</v>
      </c>
      <c r="H9422" s="10" t="s">
        <v>2569</v>
      </c>
      <c r="J9422" s="10" t="s">
        <v>2570</v>
      </c>
    </row>
    <row r="9423">
      <c r="A9423" s="10" t="s">
        <v>2554</v>
      </c>
      <c r="B9423" s="19">
        <v>0.07967592592592593</v>
      </c>
      <c r="C9423" s="10" t="s">
        <v>70</v>
      </c>
      <c r="D9423" s="10" t="s">
        <v>93</v>
      </c>
      <c r="E9423" s="13" t="s">
        <v>88</v>
      </c>
      <c r="F9423" s="13">
        <v>1.0</v>
      </c>
      <c r="J9423" s="10" t="s">
        <v>2564</v>
      </c>
    </row>
    <row r="9424">
      <c r="A9424" s="10" t="s">
        <v>2554</v>
      </c>
      <c r="B9424" s="19">
        <v>0.07983796296296296</v>
      </c>
      <c r="C9424" s="10" t="s">
        <v>70</v>
      </c>
      <c r="D9424" s="10" t="s">
        <v>93</v>
      </c>
      <c r="E9424" s="13">
        <v>22.0</v>
      </c>
      <c r="F9424" s="13">
        <v>13.0</v>
      </c>
      <c r="J9424" s="10" t="s">
        <v>2564</v>
      </c>
    </row>
    <row r="9425">
      <c r="A9425" s="10" t="s">
        <v>2554</v>
      </c>
      <c r="B9425" s="19">
        <v>0.07989583333333333</v>
      </c>
      <c r="C9425" s="10" t="s">
        <v>70</v>
      </c>
      <c r="D9425" s="10" t="s">
        <v>91</v>
      </c>
      <c r="E9425" s="13">
        <v>12.0</v>
      </c>
      <c r="F9425" s="13" t="s">
        <v>75</v>
      </c>
      <c r="H9425" s="10" t="s">
        <v>2571</v>
      </c>
    </row>
    <row r="9426">
      <c r="A9426" s="10" t="s">
        <v>2554</v>
      </c>
      <c r="B9426" s="19">
        <v>0.08064814814814815</v>
      </c>
      <c r="C9426" s="10" t="s">
        <v>70</v>
      </c>
      <c r="D9426" s="10" t="s">
        <v>93</v>
      </c>
      <c r="E9426" s="13" t="s">
        <v>75</v>
      </c>
      <c r="F9426" s="13" t="s">
        <v>75</v>
      </c>
      <c r="J9426" s="10" t="s">
        <v>2263</v>
      </c>
    </row>
    <row r="9427">
      <c r="A9427" s="10" t="s">
        <v>2554</v>
      </c>
      <c r="B9427" s="19">
        <v>0.08064814814814815</v>
      </c>
      <c r="C9427" s="10" t="s">
        <v>70</v>
      </c>
      <c r="D9427" s="10" t="s">
        <v>93</v>
      </c>
      <c r="E9427" s="13">
        <v>28.0</v>
      </c>
      <c r="F9427" s="13">
        <v>19.0</v>
      </c>
      <c r="J9427" s="10" t="s">
        <v>2564</v>
      </c>
    </row>
    <row r="9428">
      <c r="A9428" s="10" t="s">
        <v>2554</v>
      </c>
      <c r="B9428" s="19">
        <v>0.08070601851851852</v>
      </c>
      <c r="C9428" s="10" t="s">
        <v>70</v>
      </c>
      <c r="D9428" s="10" t="s">
        <v>91</v>
      </c>
      <c r="E9428" s="13">
        <v>9.0</v>
      </c>
      <c r="F9428" s="13" t="s">
        <v>75</v>
      </c>
      <c r="H9428" s="10" t="s">
        <v>2565</v>
      </c>
    </row>
    <row r="9429">
      <c r="A9429" s="10" t="s">
        <v>2554</v>
      </c>
      <c r="B9429" s="19">
        <v>0.08076388888888889</v>
      </c>
      <c r="C9429" s="10" t="s">
        <v>70</v>
      </c>
      <c r="D9429" s="10" t="s">
        <v>93</v>
      </c>
      <c r="E9429" s="13" t="s">
        <v>75</v>
      </c>
      <c r="F9429" s="13" t="s">
        <v>75</v>
      </c>
      <c r="J9429" s="10" t="s">
        <v>2263</v>
      </c>
    </row>
    <row r="9430">
      <c r="A9430" s="10" t="s">
        <v>2554</v>
      </c>
      <c r="B9430" s="19">
        <v>0.08076388888888889</v>
      </c>
      <c r="C9430" s="10" t="s">
        <v>70</v>
      </c>
      <c r="D9430" s="10" t="s">
        <v>93</v>
      </c>
      <c r="E9430" s="13">
        <v>26.0</v>
      </c>
      <c r="F9430" s="13">
        <v>17.0</v>
      </c>
      <c r="J9430" s="10" t="s">
        <v>2564</v>
      </c>
    </row>
    <row r="9431">
      <c r="A9431" s="10" t="s">
        <v>2554</v>
      </c>
      <c r="B9431" s="19">
        <v>0.08230324074074075</v>
      </c>
      <c r="C9431" s="10" t="s">
        <v>66</v>
      </c>
      <c r="D9431" s="10" t="s">
        <v>89</v>
      </c>
      <c r="E9431" s="13" t="s">
        <v>75</v>
      </c>
      <c r="F9431" s="13" t="s">
        <v>75</v>
      </c>
      <c r="J9431" s="10" t="s">
        <v>2263</v>
      </c>
    </row>
    <row r="9432">
      <c r="A9432" s="10" t="s">
        <v>2554</v>
      </c>
      <c r="B9432" s="19">
        <v>0.08230324074074075</v>
      </c>
      <c r="C9432" s="10" t="s">
        <v>66</v>
      </c>
      <c r="D9432" s="10" t="s">
        <v>89</v>
      </c>
      <c r="E9432" s="13">
        <v>27.0</v>
      </c>
      <c r="F9432" s="13">
        <v>18.0</v>
      </c>
      <c r="J9432" s="10" t="s">
        <v>2567</v>
      </c>
    </row>
    <row r="9433">
      <c r="A9433" s="10" t="s">
        <v>2554</v>
      </c>
      <c r="B9433" s="19">
        <v>0.0823263888888889</v>
      </c>
      <c r="C9433" s="10" t="s">
        <v>66</v>
      </c>
      <c r="D9433" s="10" t="s">
        <v>89</v>
      </c>
      <c r="E9433" s="13" t="s">
        <v>75</v>
      </c>
      <c r="F9433" s="13" t="s">
        <v>75</v>
      </c>
      <c r="J9433" s="10" t="s">
        <v>2263</v>
      </c>
    </row>
    <row r="9434">
      <c r="A9434" s="10" t="s">
        <v>2554</v>
      </c>
      <c r="B9434" s="19">
        <v>0.0823263888888889</v>
      </c>
      <c r="C9434" s="10" t="s">
        <v>66</v>
      </c>
      <c r="D9434" s="10" t="s">
        <v>89</v>
      </c>
      <c r="E9434" s="13">
        <v>28.0</v>
      </c>
      <c r="F9434" s="13">
        <v>19.0</v>
      </c>
      <c r="J9434" s="10" t="s">
        <v>2567</v>
      </c>
    </row>
    <row r="9435">
      <c r="A9435" s="10" t="s">
        <v>2554</v>
      </c>
      <c r="B9435" s="19">
        <v>0.08245370370370371</v>
      </c>
      <c r="C9435" s="10" t="s">
        <v>66</v>
      </c>
      <c r="D9435" s="10" t="s">
        <v>91</v>
      </c>
      <c r="E9435" s="13">
        <v>26.0</v>
      </c>
      <c r="F9435" s="13" t="s">
        <v>75</v>
      </c>
      <c r="H9435" s="10" t="s">
        <v>2572</v>
      </c>
    </row>
    <row r="9436">
      <c r="A9436" s="10" t="s">
        <v>2554</v>
      </c>
      <c r="B9436" s="19">
        <v>0.08364583333333334</v>
      </c>
      <c r="C9436" s="10" t="s">
        <v>69</v>
      </c>
      <c r="D9436" s="10" t="s">
        <v>98</v>
      </c>
      <c r="E9436" s="13">
        <v>8.0</v>
      </c>
      <c r="F9436" s="13">
        <v>7.0</v>
      </c>
    </row>
    <row r="9437">
      <c r="A9437" s="10" t="s">
        <v>2554</v>
      </c>
      <c r="B9437" s="19">
        <v>0.0844675925925926</v>
      </c>
      <c r="C9437" s="10" t="s">
        <v>69</v>
      </c>
      <c r="D9437" s="10" t="s">
        <v>89</v>
      </c>
      <c r="E9437" s="13">
        <v>25.0</v>
      </c>
      <c r="F9437" s="13">
        <v>16.0</v>
      </c>
      <c r="J9437" s="10" t="s">
        <v>2573</v>
      </c>
    </row>
    <row r="9438">
      <c r="A9438" s="10" t="s">
        <v>2554</v>
      </c>
      <c r="B9438" s="19">
        <v>0.0844675925925926</v>
      </c>
      <c r="C9438" s="10" t="s">
        <v>69</v>
      </c>
      <c r="D9438" s="10" t="s">
        <v>89</v>
      </c>
      <c r="E9438" s="13" t="s">
        <v>75</v>
      </c>
      <c r="F9438" s="13" t="s">
        <v>75</v>
      </c>
      <c r="J9438" s="10" t="s">
        <v>2263</v>
      </c>
    </row>
    <row r="9439">
      <c r="A9439" s="10" t="s">
        <v>2554</v>
      </c>
      <c r="B9439" s="19">
        <v>0.08451388888888889</v>
      </c>
      <c r="C9439" s="10" t="s">
        <v>69</v>
      </c>
      <c r="D9439" s="10" t="s">
        <v>91</v>
      </c>
      <c r="E9439" s="13">
        <v>11.0</v>
      </c>
      <c r="F9439" s="13" t="s">
        <v>75</v>
      </c>
      <c r="H9439" s="10" t="s">
        <v>2574</v>
      </c>
    </row>
    <row r="9440">
      <c r="A9440" s="10" t="s">
        <v>2554</v>
      </c>
      <c r="B9440" s="19">
        <v>0.08532407407407408</v>
      </c>
      <c r="C9440" s="10" t="s">
        <v>82</v>
      </c>
      <c r="D9440" s="10" t="s">
        <v>89</v>
      </c>
      <c r="E9440" s="13" t="s">
        <v>75</v>
      </c>
      <c r="F9440" s="13" t="s">
        <v>75</v>
      </c>
      <c r="J9440" s="10" t="s">
        <v>2263</v>
      </c>
    </row>
    <row r="9441">
      <c r="A9441" s="10" t="s">
        <v>2554</v>
      </c>
      <c r="B9441" s="19">
        <v>0.08532407407407408</v>
      </c>
      <c r="C9441" s="10" t="s">
        <v>82</v>
      </c>
      <c r="D9441" s="10" t="s">
        <v>89</v>
      </c>
      <c r="E9441" s="13">
        <v>20.0</v>
      </c>
      <c r="F9441" s="13">
        <v>11.0</v>
      </c>
      <c r="J9441" s="10" t="s">
        <v>2575</v>
      </c>
    </row>
    <row r="9442">
      <c r="A9442" s="10" t="s">
        <v>2554</v>
      </c>
      <c r="B9442" s="19">
        <v>0.08550925925925926</v>
      </c>
      <c r="C9442" s="10" t="s">
        <v>82</v>
      </c>
      <c r="D9442" s="10" t="s">
        <v>91</v>
      </c>
      <c r="E9442" s="13">
        <v>28.0</v>
      </c>
      <c r="F9442" s="13" t="s">
        <v>75</v>
      </c>
      <c r="H9442" s="10" t="s">
        <v>2576</v>
      </c>
    </row>
    <row r="9443">
      <c r="A9443" s="10" t="s">
        <v>2554</v>
      </c>
      <c r="B9443" s="19">
        <v>0.0859837962962963</v>
      </c>
      <c r="C9443" s="10" t="s">
        <v>964</v>
      </c>
      <c r="D9443" s="10" t="s">
        <v>131</v>
      </c>
      <c r="E9443" s="13">
        <v>5.0</v>
      </c>
      <c r="F9443" s="13">
        <v>6.0</v>
      </c>
    </row>
    <row r="9444">
      <c r="A9444" s="10" t="s">
        <v>2554</v>
      </c>
      <c r="B9444" s="19">
        <v>0.08631944444444445</v>
      </c>
      <c r="C9444" s="10" t="s">
        <v>964</v>
      </c>
      <c r="D9444" s="10" t="s">
        <v>91</v>
      </c>
      <c r="E9444" s="13">
        <v>48.0</v>
      </c>
      <c r="F9444" s="13" t="s">
        <v>75</v>
      </c>
      <c r="H9444" s="10" t="s">
        <v>2577</v>
      </c>
      <c r="J9444" s="10" t="s">
        <v>2578</v>
      </c>
    </row>
    <row r="9445">
      <c r="A9445" s="10" t="s">
        <v>2554</v>
      </c>
      <c r="B9445" s="19">
        <v>0.08701388888888889</v>
      </c>
      <c r="C9445" s="10" t="s">
        <v>70</v>
      </c>
      <c r="D9445" s="10" t="s">
        <v>100</v>
      </c>
      <c r="E9445" s="13">
        <v>21.0</v>
      </c>
      <c r="F9445" s="13">
        <v>12.0</v>
      </c>
    </row>
    <row r="9446">
      <c r="A9446" s="10" t="s">
        <v>2554</v>
      </c>
      <c r="B9446" s="19">
        <v>0.08701388888888889</v>
      </c>
      <c r="C9446" s="10" t="s">
        <v>69</v>
      </c>
      <c r="D9446" s="10" t="s">
        <v>100</v>
      </c>
      <c r="E9446" s="13">
        <v>6.0</v>
      </c>
      <c r="F9446" s="13">
        <v>2.0</v>
      </c>
      <c r="H9446" s="10" t="s">
        <v>2579</v>
      </c>
    </row>
    <row r="9447">
      <c r="A9447" s="10" t="s">
        <v>2554</v>
      </c>
      <c r="B9447" s="19">
        <v>0.08734953703703703</v>
      </c>
      <c r="C9447" s="10" t="s">
        <v>82</v>
      </c>
      <c r="D9447" s="10" t="s">
        <v>100</v>
      </c>
      <c r="E9447" s="13">
        <v>14.0</v>
      </c>
      <c r="F9447" s="13">
        <v>14.0</v>
      </c>
      <c r="H9447" s="10" t="s">
        <v>2580</v>
      </c>
      <c r="J9447" s="10" t="s">
        <v>2048</v>
      </c>
    </row>
    <row r="9448">
      <c r="A9448" s="10" t="s">
        <v>2554</v>
      </c>
      <c r="B9448" s="19">
        <v>0.08805555555555555</v>
      </c>
      <c r="C9448" s="10" t="s">
        <v>74</v>
      </c>
      <c r="D9448" s="10" t="s">
        <v>131</v>
      </c>
      <c r="E9448" s="13">
        <v>11.0</v>
      </c>
      <c r="F9448" s="13">
        <v>8.0</v>
      </c>
    </row>
    <row r="9449">
      <c r="A9449" s="10" t="s">
        <v>2554</v>
      </c>
      <c r="B9449" s="19">
        <v>0.0887037037037037</v>
      </c>
      <c r="C9449" s="10" t="s">
        <v>70</v>
      </c>
      <c r="D9449" s="10" t="s">
        <v>93</v>
      </c>
      <c r="E9449" s="13" t="s">
        <v>75</v>
      </c>
      <c r="F9449" s="13" t="s">
        <v>75</v>
      </c>
      <c r="J9449" s="10" t="s">
        <v>2263</v>
      </c>
    </row>
    <row r="9450">
      <c r="A9450" s="10" t="s">
        <v>2554</v>
      </c>
      <c r="B9450" s="19">
        <v>0.0887037037037037</v>
      </c>
      <c r="C9450" s="10" t="s">
        <v>70</v>
      </c>
      <c r="D9450" s="10" t="s">
        <v>93</v>
      </c>
      <c r="E9450" s="13">
        <v>28.0</v>
      </c>
      <c r="F9450" s="13">
        <v>19.0</v>
      </c>
      <c r="J9450" s="10" t="s">
        <v>2564</v>
      </c>
    </row>
    <row r="9451">
      <c r="A9451" s="10" t="s">
        <v>2554</v>
      </c>
      <c r="B9451" s="19">
        <v>0.08879629629629629</v>
      </c>
      <c r="C9451" s="10" t="s">
        <v>70</v>
      </c>
      <c r="D9451" s="10" t="s">
        <v>91</v>
      </c>
      <c r="E9451" s="13">
        <v>7.0</v>
      </c>
      <c r="F9451" s="13" t="s">
        <v>75</v>
      </c>
      <c r="H9451" s="10" t="s">
        <v>2581</v>
      </c>
    </row>
    <row r="9452">
      <c r="A9452" s="10" t="s">
        <v>2554</v>
      </c>
      <c r="B9452" s="19">
        <v>0.08908564814814815</v>
      </c>
      <c r="C9452" s="10" t="s">
        <v>70</v>
      </c>
      <c r="D9452" s="10" t="s">
        <v>93</v>
      </c>
      <c r="E9452" s="13" t="s">
        <v>75</v>
      </c>
      <c r="F9452" s="13" t="s">
        <v>75</v>
      </c>
      <c r="J9452" s="10" t="s">
        <v>2263</v>
      </c>
    </row>
    <row r="9453">
      <c r="A9453" s="10" t="s">
        <v>2554</v>
      </c>
      <c r="B9453" s="19">
        <v>0.08908564814814815</v>
      </c>
      <c r="C9453" s="10" t="s">
        <v>70</v>
      </c>
      <c r="D9453" s="10" t="s">
        <v>93</v>
      </c>
      <c r="E9453" s="13">
        <v>25.0</v>
      </c>
      <c r="F9453" s="13">
        <v>16.0</v>
      </c>
      <c r="J9453" s="10" t="s">
        <v>2564</v>
      </c>
    </row>
    <row r="9454">
      <c r="A9454" s="10" t="s">
        <v>2554</v>
      </c>
      <c r="B9454" s="19">
        <v>0.08914351851851852</v>
      </c>
      <c r="C9454" s="10" t="s">
        <v>70</v>
      </c>
      <c r="D9454" s="10" t="s">
        <v>91</v>
      </c>
      <c r="E9454" s="13">
        <v>11.0</v>
      </c>
      <c r="F9454" s="13" t="s">
        <v>75</v>
      </c>
      <c r="H9454" s="10" t="s">
        <v>2582</v>
      </c>
    </row>
    <row r="9455">
      <c r="A9455" s="10" t="s">
        <v>2554</v>
      </c>
      <c r="B9455" s="19">
        <v>0.08964120370370371</v>
      </c>
      <c r="C9455" s="10" t="s">
        <v>70</v>
      </c>
      <c r="D9455" s="10" t="s">
        <v>93</v>
      </c>
      <c r="E9455" s="13" t="s">
        <v>75</v>
      </c>
      <c r="F9455" s="13" t="s">
        <v>75</v>
      </c>
      <c r="J9455" s="10" t="s">
        <v>2263</v>
      </c>
    </row>
    <row r="9456">
      <c r="A9456" s="10" t="s">
        <v>2554</v>
      </c>
      <c r="B9456" s="19">
        <v>0.08964120370370371</v>
      </c>
      <c r="C9456" s="10" t="s">
        <v>70</v>
      </c>
      <c r="D9456" s="10" t="s">
        <v>93</v>
      </c>
      <c r="E9456" s="13">
        <v>26.0</v>
      </c>
      <c r="F9456" s="13">
        <v>17.0</v>
      </c>
      <c r="J9456" s="10" t="s">
        <v>2564</v>
      </c>
    </row>
    <row r="9457">
      <c r="A9457" s="10" t="s">
        <v>2554</v>
      </c>
      <c r="B9457" s="19">
        <v>0.0897337962962963</v>
      </c>
      <c r="C9457" s="10" t="s">
        <v>70</v>
      </c>
      <c r="D9457" s="10" t="s">
        <v>91</v>
      </c>
      <c r="E9457" s="13">
        <v>11.0</v>
      </c>
      <c r="F9457" s="13" t="s">
        <v>75</v>
      </c>
      <c r="H9457" s="10" t="s">
        <v>2582</v>
      </c>
    </row>
    <row r="9458">
      <c r="A9458" s="10" t="s">
        <v>2554</v>
      </c>
      <c r="B9458" s="19">
        <v>0.08978009259259259</v>
      </c>
      <c r="C9458" s="10" t="s">
        <v>70</v>
      </c>
      <c r="D9458" s="10" t="s">
        <v>93</v>
      </c>
      <c r="E9458" s="13" t="s">
        <v>75</v>
      </c>
      <c r="F9458" s="13" t="s">
        <v>75</v>
      </c>
      <c r="J9458" s="10" t="s">
        <v>2263</v>
      </c>
    </row>
    <row r="9459">
      <c r="A9459" s="10" t="s">
        <v>2554</v>
      </c>
      <c r="B9459" s="19">
        <v>0.08978009259259259</v>
      </c>
      <c r="C9459" s="10" t="s">
        <v>70</v>
      </c>
      <c r="D9459" s="10" t="s">
        <v>93</v>
      </c>
      <c r="E9459" s="13">
        <v>25.0</v>
      </c>
      <c r="F9459" s="13">
        <v>16.0</v>
      </c>
      <c r="J9459" s="10" t="s">
        <v>2564</v>
      </c>
    </row>
    <row r="9460">
      <c r="A9460" s="10" t="s">
        <v>2554</v>
      </c>
      <c r="B9460" s="19">
        <v>0.08987268518518518</v>
      </c>
      <c r="C9460" s="10" t="s">
        <v>70</v>
      </c>
      <c r="D9460" s="10" t="s">
        <v>91</v>
      </c>
      <c r="E9460" s="13">
        <v>8.0</v>
      </c>
      <c r="F9460" s="13" t="s">
        <v>75</v>
      </c>
      <c r="H9460" s="10" t="s">
        <v>2583</v>
      </c>
    </row>
    <row r="9461">
      <c r="A9461" s="10" t="s">
        <v>2554</v>
      </c>
      <c r="B9461" s="19">
        <v>0.09177083333333333</v>
      </c>
      <c r="C9461" s="10" t="s">
        <v>70</v>
      </c>
      <c r="D9461" s="10" t="s">
        <v>93</v>
      </c>
      <c r="E9461" s="13">
        <v>22.0</v>
      </c>
      <c r="F9461" s="13">
        <v>13.0</v>
      </c>
      <c r="J9461" s="10" t="s">
        <v>2564</v>
      </c>
    </row>
    <row r="9462">
      <c r="A9462" s="10" t="s">
        <v>2554</v>
      </c>
      <c r="B9462" s="19">
        <v>0.09177083333333333</v>
      </c>
      <c r="C9462" s="10" t="s">
        <v>70</v>
      </c>
      <c r="D9462" s="10" t="s">
        <v>93</v>
      </c>
      <c r="E9462" s="13" t="s">
        <v>75</v>
      </c>
      <c r="F9462" s="13" t="s">
        <v>75</v>
      </c>
      <c r="J9462" s="10" t="s">
        <v>2263</v>
      </c>
    </row>
    <row r="9463">
      <c r="A9463" s="10" t="s">
        <v>2554</v>
      </c>
      <c r="B9463" s="19">
        <v>0.09192129629629629</v>
      </c>
      <c r="C9463" s="10" t="s">
        <v>70</v>
      </c>
      <c r="D9463" s="10" t="s">
        <v>91</v>
      </c>
      <c r="E9463" s="13">
        <v>11.0</v>
      </c>
      <c r="F9463" s="13" t="s">
        <v>75</v>
      </c>
      <c r="H9463" s="10" t="s">
        <v>2582</v>
      </c>
    </row>
    <row r="9464">
      <c r="A9464" s="10" t="s">
        <v>2554</v>
      </c>
      <c r="B9464" s="19">
        <v>0.0931712962962963</v>
      </c>
      <c r="C9464" s="10" t="s">
        <v>66</v>
      </c>
      <c r="D9464" s="10" t="s">
        <v>89</v>
      </c>
      <c r="E9464" s="13">
        <v>24.0</v>
      </c>
      <c r="F9464" s="13">
        <v>15.0</v>
      </c>
      <c r="J9464" s="10" t="s">
        <v>2567</v>
      </c>
    </row>
    <row r="9465">
      <c r="A9465" s="10" t="s">
        <v>2554</v>
      </c>
      <c r="B9465" s="19">
        <v>0.0931712962962963</v>
      </c>
      <c r="C9465" s="10" t="s">
        <v>66</v>
      </c>
      <c r="D9465" s="10" t="s">
        <v>89</v>
      </c>
      <c r="E9465" s="13" t="s">
        <v>75</v>
      </c>
      <c r="F9465" s="13" t="s">
        <v>75</v>
      </c>
      <c r="J9465" s="10" t="s">
        <v>2567</v>
      </c>
    </row>
    <row r="9466">
      <c r="A9466" s="10" t="s">
        <v>2554</v>
      </c>
      <c r="B9466" s="19">
        <v>0.09328703703703704</v>
      </c>
      <c r="C9466" s="10" t="s">
        <v>66</v>
      </c>
      <c r="D9466" s="10" t="s">
        <v>91</v>
      </c>
      <c r="E9466" s="13">
        <v>15.0</v>
      </c>
      <c r="F9466" s="13" t="s">
        <v>75</v>
      </c>
      <c r="H9466" s="10" t="s">
        <v>2584</v>
      </c>
    </row>
    <row r="9467">
      <c r="A9467" s="10" t="s">
        <v>2554</v>
      </c>
      <c r="B9467" s="19">
        <v>0.09341435185185185</v>
      </c>
      <c r="C9467" s="10" t="s">
        <v>69</v>
      </c>
      <c r="D9467" s="10" t="s">
        <v>89</v>
      </c>
      <c r="E9467" s="13">
        <v>20.0</v>
      </c>
      <c r="F9467" s="13">
        <v>11.0</v>
      </c>
      <c r="J9467" s="10" t="s">
        <v>2573</v>
      </c>
    </row>
    <row r="9468">
      <c r="A9468" s="10" t="s">
        <v>2554</v>
      </c>
      <c r="B9468" s="19">
        <v>0.09347222222222222</v>
      </c>
      <c r="C9468" s="10" t="s">
        <v>69</v>
      </c>
      <c r="D9468" s="10" t="s">
        <v>91</v>
      </c>
      <c r="E9468" s="13">
        <v>10.0</v>
      </c>
      <c r="F9468" s="13" t="s">
        <v>75</v>
      </c>
      <c r="H9468" s="10" t="s">
        <v>2585</v>
      </c>
    </row>
    <row r="9469">
      <c r="A9469" s="10" t="s">
        <v>2554</v>
      </c>
      <c r="B9469" s="19">
        <v>0.09390046296296296</v>
      </c>
      <c r="C9469" s="10" t="s">
        <v>82</v>
      </c>
      <c r="D9469" s="10" t="s">
        <v>89</v>
      </c>
      <c r="E9469" s="13">
        <v>12.0</v>
      </c>
      <c r="F9469" s="13">
        <v>3.0</v>
      </c>
      <c r="J9469" s="10" t="s">
        <v>2575</v>
      </c>
    </row>
    <row r="9470">
      <c r="A9470" s="10" t="s">
        <v>2554</v>
      </c>
      <c r="B9470" s="19">
        <v>0.09428240740740741</v>
      </c>
      <c r="C9470" s="10" t="s">
        <v>964</v>
      </c>
      <c r="D9470" s="10" t="s">
        <v>131</v>
      </c>
      <c r="E9470" s="13">
        <v>9.0</v>
      </c>
      <c r="F9470" s="13">
        <v>10.0</v>
      </c>
    </row>
    <row r="9471">
      <c r="A9471" s="10" t="s">
        <v>2554</v>
      </c>
      <c r="B9471" s="19">
        <v>0.09454861111111111</v>
      </c>
      <c r="C9471" s="10" t="s">
        <v>964</v>
      </c>
      <c r="D9471" s="10" t="s">
        <v>91</v>
      </c>
      <c r="E9471" s="13">
        <v>20.0</v>
      </c>
      <c r="F9471" s="13" t="s">
        <v>75</v>
      </c>
      <c r="H9471" s="10" t="s">
        <v>2586</v>
      </c>
      <c r="J9471" s="10" t="s">
        <v>2570</v>
      </c>
    </row>
    <row r="9472">
      <c r="A9472" s="10" t="s">
        <v>2554</v>
      </c>
      <c r="B9472" s="19">
        <v>0.09476851851851852</v>
      </c>
      <c r="C9472" s="10" t="s">
        <v>69</v>
      </c>
      <c r="D9472" s="10" t="s">
        <v>81</v>
      </c>
      <c r="E9472" s="13">
        <v>12.0</v>
      </c>
      <c r="F9472" s="13">
        <v>10.0</v>
      </c>
      <c r="H9472" s="10" t="s">
        <v>2587</v>
      </c>
    </row>
    <row r="9473">
      <c r="A9473" s="10" t="s">
        <v>2554</v>
      </c>
      <c r="B9473" s="19">
        <v>0.09476851851851852</v>
      </c>
      <c r="C9473" s="10" t="s">
        <v>70</v>
      </c>
      <c r="D9473" s="10" t="s">
        <v>81</v>
      </c>
      <c r="E9473" s="13">
        <v>10.0</v>
      </c>
      <c r="F9473" s="13">
        <v>7.0</v>
      </c>
      <c r="H9473" s="10" t="s">
        <v>2588</v>
      </c>
    </row>
    <row r="9474">
      <c r="A9474" s="10" t="s">
        <v>2554</v>
      </c>
      <c r="B9474" s="19">
        <v>0.09530092592592593</v>
      </c>
      <c r="C9474" s="10" t="s">
        <v>74</v>
      </c>
      <c r="D9474" s="10" t="s">
        <v>131</v>
      </c>
      <c r="E9474" s="13">
        <v>15.0</v>
      </c>
      <c r="F9474" s="13">
        <v>12.0</v>
      </c>
    </row>
    <row r="9475">
      <c r="A9475" s="10" t="s">
        <v>2554</v>
      </c>
      <c r="B9475" s="19">
        <v>0.09609953703703704</v>
      </c>
      <c r="C9475" s="10" t="s">
        <v>82</v>
      </c>
      <c r="D9475" s="10" t="s">
        <v>100</v>
      </c>
      <c r="E9475" s="13">
        <v>16.0</v>
      </c>
      <c r="F9475" s="13">
        <v>16.0</v>
      </c>
      <c r="H9475" s="10" t="s">
        <v>2589</v>
      </c>
    </row>
    <row r="9476">
      <c r="A9476" s="10" t="s">
        <v>2554</v>
      </c>
      <c r="B9476" s="19">
        <v>0.09627314814814815</v>
      </c>
      <c r="C9476" s="10" t="s">
        <v>74</v>
      </c>
      <c r="D9476" s="10" t="s">
        <v>91</v>
      </c>
      <c r="E9476" s="13">
        <v>11.0</v>
      </c>
      <c r="F9476" s="13" t="s">
        <v>75</v>
      </c>
      <c r="H9476" s="10" t="s">
        <v>2590</v>
      </c>
      <c r="J9476" s="10" t="s">
        <v>2591</v>
      </c>
    </row>
    <row r="9477">
      <c r="A9477" s="10" t="s">
        <v>2554</v>
      </c>
      <c r="B9477" s="19">
        <v>0.09703703703703703</v>
      </c>
      <c r="C9477" s="10" t="s">
        <v>70</v>
      </c>
      <c r="D9477" s="10" t="s">
        <v>93</v>
      </c>
      <c r="E9477" s="13">
        <v>13.0</v>
      </c>
      <c r="F9477" s="13">
        <v>4.0</v>
      </c>
      <c r="J9477" s="10" t="s">
        <v>2564</v>
      </c>
    </row>
    <row r="9478">
      <c r="A9478" s="10" t="s">
        <v>2554</v>
      </c>
      <c r="B9478" s="19">
        <v>0.09706018518518518</v>
      </c>
      <c r="C9478" s="10" t="s">
        <v>70</v>
      </c>
      <c r="D9478" s="10" t="s">
        <v>93</v>
      </c>
      <c r="E9478" s="13">
        <v>20.0</v>
      </c>
      <c r="F9478" s="13">
        <v>11.0</v>
      </c>
      <c r="J9478" s="10" t="s">
        <v>2564</v>
      </c>
    </row>
    <row r="9479">
      <c r="A9479" s="10" t="s">
        <v>2554</v>
      </c>
      <c r="B9479" s="19">
        <v>0.09716435185185185</v>
      </c>
      <c r="C9479" s="10" t="s">
        <v>70</v>
      </c>
      <c r="D9479" s="10" t="s">
        <v>91</v>
      </c>
      <c r="E9479" s="13">
        <v>7.0</v>
      </c>
      <c r="F9479" s="13" t="s">
        <v>75</v>
      </c>
      <c r="H9479" s="10" t="s">
        <v>2581</v>
      </c>
    </row>
    <row r="9480">
      <c r="A9480" s="10" t="s">
        <v>2554</v>
      </c>
      <c r="B9480" s="19">
        <v>0.09746527777777778</v>
      </c>
      <c r="C9480" s="10" t="s">
        <v>70</v>
      </c>
      <c r="D9480" s="10" t="s">
        <v>93</v>
      </c>
      <c r="E9480" s="13" t="s">
        <v>68</v>
      </c>
      <c r="F9480" s="13">
        <v>20.0</v>
      </c>
      <c r="J9480" s="10" t="s">
        <v>2564</v>
      </c>
    </row>
    <row r="9481">
      <c r="A9481" s="10" t="s">
        <v>2554</v>
      </c>
      <c r="B9481" s="19">
        <v>0.09745370370370371</v>
      </c>
      <c r="C9481" s="10" t="s">
        <v>70</v>
      </c>
      <c r="D9481" s="10" t="s">
        <v>93</v>
      </c>
      <c r="E9481" s="13">
        <v>28.0</v>
      </c>
      <c r="F9481" s="13">
        <v>19.0</v>
      </c>
      <c r="J9481" s="10" t="s">
        <v>2564</v>
      </c>
    </row>
    <row r="9482">
      <c r="A9482" s="10" t="s">
        <v>2554</v>
      </c>
      <c r="B9482" s="19">
        <v>0.09765046296296297</v>
      </c>
      <c r="C9482" s="10" t="s">
        <v>70</v>
      </c>
      <c r="D9482" s="10" t="s">
        <v>91</v>
      </c>
      <c r="E9482" s="13">
        <v>12.0</v>
      </c>
      <c r="F9482" s="13" t="s">
        <v>75</v>
      </c>
      <c r="H9482" s="10" t="s">
        <v>2571</v>
      </c>
    </row>
    <row r="9483">
      <c r="A9483" s="10" t="s">
        <v>2554</v>
      </c>
      <c r="B9483" s="19">
        <v>0.09773148148148147</v>
      </c>
      <c r="C9483" s="10" t="s">
        <v>70</v>
      </c>
      <c r="D9483" s="10" t="s">
        <v>91</v>
      </c>
      <c r="E9483" s="13">
        <v>14.0</v>
      </c>
      <c r="F9483" s="13" t="s">
        <v>75</v>
      </c>
      <c r="H9483" s="10" t="s">
        <v>2592</v>
      </c>
    </row>
    <row r="9484">
      <c r="A9484" s="10" t="s">
        <v>2554</v>
      </c>
      <c r="B9484" s="19">
        <v>0.09813657407407407</v>
      </c>
      <c r="C9484" s="10" t="s">
        <v>74</v>
      </c>
      <c r="D9484" s="10" t="s">
        <v>91</v>
      </c>
      <c r="E9484" s="13">
        <v>7.0</v>
      </c>
      <c r="F9484" s="13" t="s">
        <v>75</v>
      </c>
      <c r="H9484" s="10" t="s">
        <v>2581</v>
      </c>
      <c r="J9484" s="10" t="s">
        <v>2593</v>
      </c>
    </row>
    <row r="9485">
      <c r="A9485" s="10" t="s">
        <v>2554</v>
      </c>
      <c r="B9485" s="19">
        <v>0.09834490740740741</v>
      </c>
      <c r="C9485" s="10" t="s">
        <v>66</v>
      </c>
      <c r="D9485" s="10" t="s">
        <v>89</v>
      </c>
      <c r="E9485" s="13">
        <v>24.0</v>
      </c>
      <c r="F9485" s="13">
        <v>15.0</v>
      </c>
      <c r="J9485" s="10" t="s">
        <v>2567</v>
      </c>
    </row>
    <row r="9486">
      <c r="A9486" s="10" t="s">
        <v>2554</v>
      </c>
      <c r="B9486" s="19">
        <v>0.09836805555555556</v>
      </c>
      <c r="C9486" s="10" t="s">
        <v>66</v>
      </c>
      <c r="D9486" s="10" t="s">
        <v>89</v>
      </c>
      <c r="E9486" s="13" t="s">
        <v>75</v>
      </c>
      <c r="F9486" s="13" t="s">
        <v>75</v>
      </c>
      <c r="J9486" s="10" t="s">
        <v>2567</v>
      </c>
    </row>
    <row r="9487">
      <c r="A9487" s="10" t="s">
        <v>2554</v>
      </c>
      <c r="B9487" s="19">
        <v>0.09844907407407408</v>
      </c>
      <c r="C9487" s="10" t="s">
        <v>66</v>
      </c>
      <c r="D9487" s="10" t="s">
        <v>91</v>
      </c>
      <c r="E9487" s="13">
        <v>13.0</v>
      </c>
      <c r="F9487" s="13" t="s">
        <v>75</v>
      </c>
      <c r="H9487" s="10" t="s">
        <v>2594</v>
      </c>
    </row>
    <row r="9488">
      <c r="A9488" s="10" t="s">
        <v>2554</v>
      </c>
      <c r="B9488" s="19">
        <v>0.0985763888888889</v>
      </c>
      <c r="C9488" s="10" t="s">
        <v>69</v>
      </c>
      <c r="D9488" s="10" t="s">
        <v>89</v>
      </c>
      <c r="E9488" s="13" t="s">
        <v>88</v>
      </c>
      <c r="F9488" s="13">
        <v>1.0</v>
      </c>
      <c r="J9488" s="10" t="s">
        <v>2573</v>
      </c>
    </row>
    <row r="9489">
      <c r="A9489" s="10" t="s">
        <v>2554</v>
      </c>
      <c r="B9489" s="19">
        <v>0.09877314814814815</v>
      </c>
      <c r="C9489" s="10" t="s">
        <v>69</v>
      </c>
      <c r="D9489" s="10" t="s">
        <v>89</v>
      </c>
      <c r="E9489" s="13">
        <v>13.0</v>
      </c>
      <c r="F9489" s="13">
        <v>4.0</v>
      </c>
      <c r="J9489" s="10" t="s">
        <v>2595</v>
      </c>
    </row>
    <row r="9490">
      <c r="A9490" s="10" t="s">
        <v>2554</v>
      </c>
      <c r="B9490" s="19">
        <v>0.0992013888888889</v>
      </c>
      <c r="C9490" s="10" t="s">
        <v>74</v>
      </c>
      <c r="D9490" s="10" t="s">
        <v>91</v>
      </c>
      <c r="E9490" s="13">
        <v>13.0</v>
      </c>
      <c r="F9490" s="13" t="s">
        <v>75</v>
      </c>
      <c r="H9490" s="10" t="s">
        <v>2594</v>
      </c>
      <c r="J9490" s="10" t="s">
        <v>2593</v>
      </c>
    </row>
    <row r="9491">
      <c r="A9491" s="10" t="s">
        <v>2554</v>
      </c>
      <c r="B9491" s="19">
        <v>0.09976851851851852</v>
      </c>
      <c r="C9491" s="10" t="s">
        <v>964</v>
      </c>
      <c r="D9491" s="10" t="s">
        <v>131</v>
      </c>
      <c r="E9491" s="13">
        <v>6.0</v>
      </c>
      <c r="F9491" s="13">
        <v>7.0</v>
      </c>
    </row>
    <row r="9492">
      <c r="A9492" s="10" t="s">
        <v>2554</v>
      </c>
      <c r="B9492" s="19">
        <v>0.10068287037037037</v>
      </c>
      <c r="C9492" s="10" t="s">
        <v>74</v>
      </c>
      <c r="D9492" s="10" t="s">
        <v>91</v>
      </c>
      <c r="E9492" s="13">
        <v>26.0</v>
      </c>
      <c r="F9492" s="13" t="s">
        <v>75</v>
      </c>
      <c r="H9492" s="10" t="s">
        <v>2596</v>
      </c>
      <c r="I9492" s="10">
        <v>1.0</v>
      </c>
      <c r="J9492" s="10" t="s">
        <v>2597</v>
      </c>
    </row>
    <row r="9493">
      <c r="A9493" s="10" t="s">
        <v>2554</v>
      </c>
      <c r="B9493" s="19">
        <v>0.12222222222222222</v>
      </c>
      <c r="C9493" s="10" t="s">
        <v>74</v>
      </c>
      <c r="D9493" s="10" t="s">
        <v>83</v>
      </c>
      <c r="E9493" s="13">
        <v>25.0</v>
      </c>
      <c r="F9493" s="13">
        <v>14.0</v>
      </c>
    </row>
    <row r="9494">
      <c r="A9494" s="10" t="s">
        <v>2554</v>
      </c>
      <c r="B9494" s="19">
        <v>0.12259259259259259</v>
      </c>
      <c r="C9494" s="10" t="s">
        <v>964</v>
      </c>
      <c r="D9494" s="10" t="s">
        <v>120</v>
      </c>
      <c r="E9494" s="13">
        <v>15.0</v>
      </c>
      <c r="F9494" s="13" t="s">
        <v>75</v>
      </c>
      <c r="H9494" s="10" t="s">
        <v>2598</v>
      </c>
      <c r="J9494" s="10" t="s">
        <v>1194</v>
      </c>
    </row>
    <row r="9495">
      <c r="A9495" s="10" t="s">
        <v>2554</v>
      </c>
      <c r="B9495" s="19">
        <v>0.12403935185185185</v>
      </c>
      <c r="C9495" s="10" t="s">
        <v>74</v>
      </c>
      <c r="D9495" s="10" t="s">
        <v>217</v>
      </c>
      <c r="E9495" s="13">
        <v>25.0</v>
      </c>
      <c r="F9495" s="13">
        <v>12.0</v>
      </c>
    </row>
    <row r="9496">
      <c r="A9496" s="10" t="s">
        <v>2554</v>
      </c>
      <c r="B9496" s="19">
        <v>0.1254976851851852</v>
      </c>
      <c r="C9496" s="10" t="s">
        <v>74</v>
      </c>
      <c r="D9496" s="10" t="s">
        <v>217</v>
      </c>
      <c r="E9496" s="13">
        <v>22.0</v>
      </c>
      <c r="F9496" s="13">
        <v>9.0</v>
      </c>
    </row>
    <row r="9497">
      <c r="A9497" s="10" t="s">
        <v>2554</v>
      </c>
      <c r="B9497" s="19">
        <v>0.12616898148148148</v>
      </c>
      <c r="C9497" s="10" t="s">
        <v>66</v>
      </c>
      <c r="D9497" s="10" t="s">
        <v>83</v>
      </c>
      <c r="E9497" s="13">
        <v>18.0</v>
      </c>
      <c r="F9497" s="13">
        <v>12.0</v>
      </c>
    </row>
    <row r="9498">
      <c r="A9498" s="10" t="s">
        <v>2554</v>
      </c>
      <c r="B9498" s="19">
        <v>0.1267939814814815</v>
      </c>
      <c r="C9498" s="10" t="s">
        <v>69</v>
      </c>
      <c r="D9498" s="10" t="s">
        <v>83</v>
      </c>
      <c r="E9498" s="13">
        <v>8.0</v>
      </c>
      <c r="F9498" s="13" t="s">
        <v>75</v>
      </c>
      <c r="J9498" s="10" t="s">
        <v>2508</v>
      </c>
    </row>
    <row r="9499">
      <c r="A9499" s="10" t="s">
        <v>2554</v>
      </c>
      <c r="B9499" s="19">
        <v>0.13409722222222223</v>
      </c>
      <c r="C9499" s="10" t="s">
        <v>82</v>
      </c>
      <c r="D9499" s="10" t="s">
        <v>361</v>
      </c>
      <c r="E9499" s="13">
        <v>12.0</v>
      </c>
      <c r="F9499" s="13">
        <v>2.0</v>
      </c>
    </row>
    <row r="9500">
      <c r="A9500" s="10" t="s">
        <v>2554</v>
      </c>
      <c r="B9500" s="19">
        <v>0.13746527777777778</v>
      </c>
      <c r="C9500" s="10" t="s">
        <v>66</v>
      </c>
      <c r="D9500" s="10" t="s">
        <v>67</v>
      </c>
      <c r="E9500" s="13">
        <v>18.0</v>
      </c>
      <c r="F9500" s="13">
        <v>16.0</v>
      </c>
    </row>
    <row r="9501">
      <c r="A9501" s="10" t="s">
        <v>2554</v>
      </c>
      <c r="B9501" s="19">
        <v>0.1454050925925926</v>
      </c>
      <c r="C9501" s="10" t="s">
        <v>74</v>
      </c>
      <c r="D9501" s="10" t="s">
        <v>217</v>
      </c>
      <c r="E9501" s="13">
        <v>17.0</v>
      </c>
      <c r="F9501" s="13">
        <v>4.0</v>
      </c>
    </row>
    <row r="9502">
      <c r="A9502" s="10" t="s">
        <v>2554</v>
      </c>
      <c r="B9502" s="19">
        <v>0.15197916666666667</v>
      </c>
      <c r="C9502" s="10" t="s">
        <v>964</v>
      </c>
      <c r="D9502" s="10" t="s">
        <v>67</v>
      </c>
      <c r="E9502" s="13">
        <v>22.0</v>
      </c>
      <c r="F9502" s="13">
        <v>17.0</v>
      </c>
    </row>
    <row r="9503">
      <c r="A9503" s="10" t="s">
        <v>2554</v>
      </c>
      <c r="B9503" s="19">
        <v>0.15278935185185186</v>
      </c>
      <c r="C9503" s="10" t="s">
        <v>82</v>
      </c>
      <c r="D9503" s="10" t="s">
        <v>361</v>
      </c>
      <c r="E9503" s="13">
        <v>22.0</v>
      </c>
      <c r="F9503" s="13">
        <v>12.0</v>
      </c>
    </row>
    <row r="9504">
      <c r="A9504" s="10" t="s">
        <v>2554</v>
      </c>
      <c r="B9504" s="19">
        <v>0.15409722222222222</v>
      </c>
      <c r="C9504" s="10" t="s">
        <v>74</v>
      </c>
      <c r="D9504" s="10" t="s">
        <v>83</v>
      </c>
      <c r="E9504" s="13">
        <v>16.0</v>
      </c>
      <c r="F9504" s="13">
        <v>3.0</v>
      </c>
    </row>
    <row r="9505">
      <c r="A9505" s="10" t="s">
        <v>2554</v>
      </c>
      <c r="B9505" s="19">
        <v>0.1542361111111111</v>
      </c>
      <c r="C9505" s="10" t="s">
        <v>70</v>
      </c>
      <c r="D9505" s="10" t="s">
        <v>83</v>
      </c>
      <c r="E9505" s="13">
        <v>16.0</v>
      </c>
      <c r="F9505" s="13">
        <v>8.0</v>
      </c>
    </row>
    <row r="9506">
      <c r="A9506" s="10" t="s">
        <v>2554</v>
      </c>
      <c r="B9506" s="19">
        <v>0.15533564814814815</v>
      </c>
      <c r="C9506" s="10" t="s">
        <v>82</v>
      </c>
      <c r="D9506" s="10" t="s">
        <v>83</v>
      </c>
      <c r="E9506" s="13">
        <v>27.0</v>
      </c>
      <c r="F9506" s="13">
        <v>17.0</v>
      </c>
    </row>
    <row r="9507">
      <c r="A9507" s="10" t="s">
        <v>2554</v>
      </c>
      <c r="B9507" s="19">
        <v>0.15780092592592593</v>
      </c>
      <c r="C9507" s="10" t="s">
        <v>82</v>
      </c>
      <c r="D9507" s="10" t="s">
        <v>361</v>
      </c>
      <c r="E9507" s="13">
        <v>16.0</v>
      </c>
      <c r="F9507" s="13">
        <v>6.0</v>
      </c>
    </row>
    <row r="9508">
      <c r="A9508" s="10" t="s">
        <v>2554</v>
      </c>
      <c r="B9508" s="19">
        <v>0.15905092592592593</v>
      </c>
      <c r="C9508" s="10" t="s">
        <v>74</v>
      </c>
      <c r="D9508" s="10" t="s">
        <v>83</v>
      </c>
      <c r="E9508" s="13">
        <v>30.0</v>
      </c>
      <c r="F9508" s="13">
        <v>19.0</v>
      </c>
    </row>
    <row r="9509">
      <c r="A9509" s="10" t="s">
        <v>2554</v>
      </c>
      <c r="B9509" s="19">
        <v>0.16121527777777778</v>
      </c>
      <c r="C9509" s="10" t="s">
        <v>69</v>
      </c>
      <c r="D9509" s="10" t="s">
        <v>209</v>
      </c>
      <c r="E9509" s="13">
        <v>20.0</v>
      </c>
      <c r="F9509" s="13">
        <v>17.0</v>
      </c>
      <c r="J9509" s="10" t="s">
        <v>2508</v>
      </c>
    </row>
    <row r="9510">
      <c r="A9510" s="10" t="s">
        <v>2554</v>
      </c>
      <c r="B9510" s="19">
        <v>0.16121527777777778</v>
      </c>
      <c r="C9510" s="10" t="s">
        <v>69</v>
      </c>
      <c r="D9510" s="10" t="s">
        <v>209</v>
      </c>
      <c r="E9510" s="13" t="s">
        <v>75</v>
      </c>
      <c r="F9510" s="13" t="s">
        <v>75</v>
      </c>
      <c r="J9510" s="10" t="s">
        <v>2263</v>
      </c>
    </row>
    <row r="9511">
      <c r="A9511" s="10" t="s">
        <v>2554</v>
      </c>
      <c r="B9511" s="19">
        <v>0.16229166666666667</v>
      </c>
      <c r="C9511" s="10" t="s">
        <v>70</v>
      </c>
      <c r="D9511" s="10" t="s">
        <v>361</v>
      </c>
      <c r="E9511" s="13">
        <v>23.0</v>
      </c>
      <c r="F9511" s="13">
        <v>19.0</v>
      </c>
      <c r="J9511" s="10" t="s">
        <v>2508</v>
      </c>
    </row>
    <row r="9512">
      <c r="A9512" s="10" t="s">
        <v>2554</v>
      </c>
      <c r="B9512" s="19">
        <v>0.16268518518518518</v>
      </c>
      <c r="C9512" s="10" t="s">
        <v>74</v>
      </c>
      <c r="D9512" s="10" t="s">
        <v>131</v>
      </c>
      <c r="E9512" s="13">
        <v>16.0</v>
      </c>
      <c r="F9512" s="13">
        <v>13.0</v>
      </c>
    </row>
    <row r="9513">
      <c r="A9513" s="10" t="s">
        <v>2554</v>
      </c>
      <c r="B9513" s="19">
        <v>0.16268518518518518</v>
      </c>
      <c r="C9513" s="10" t="s">
        <v>74</v>
      </c>
      <c r="D9513" s="10" t="s">
        <v>76</v>
      </c>
      <c r="E9513" s="13">
        <v>1.0</v>
      </c>
      <c r="F9513" s="13" t="s">
        <v>75</v>
      </c>
      <c r="J9513" s="10" t="s">
        <v>2507</v>
      </c>
    </row>
    <row r="9514">
      <c r="A9514" s="10" t="s">
        <v>2554</v>
      </c>
      <c r="B9514" s="19">
        <v>0.16413194444444446</v>
      </c>
      <c r="C9514" s="10" t="s">
        <v>82</v>
      </c>
      <c r="D9514" s="10" t="s">
        <v>67</v>
      </c>
      <c r="E9514" s="13">
        <v>7.0</v>
      </c>
      <c r="F9514" s="13">
        <v>3.0</v>
      </c>
    </row>
    <row r="9515">
      <c r="A9515" s="10" t="s">
        <v>2554</v>
      </c>
      <c r="B9515" s="19">
        <v>0.16747685185185185</v>
      </c>
      <c r="C9515" s="10" t="s">
        <v>964</v>
      </c>
      <c r="D9515" s="10" t="s">
        <v>132</v>
      </c>
      <c r="E9515" s="13">
        <v>22.0</v>
      </c>
      <c r="F9515" s="13">
        <v>19.0</v>
      </c>
      <c r="J9515" s="10" t="s">
        <v>2508</v>
      </c>
    </row>
    <row r="9516">
      <c r="A9516" s="10" t="s">
        <v>2554</v>
      </c>
      <c r="B9516" s="19">
        <v>0.16747685185185185</v>
      </c>
      <c r="C9516" s="10" t="s">
        <v>964</v>
      </c>
      <c r="D9516" s="10" t="s">
        <v>2507</v>
      </c>
      <c r="E9516" s="13">
        <v>4.0</v>
      </c>
      <c r="F9516" s="16"/>
    </row>
    <row r="9517">
      <c r="A9517" s="10" t="s">
        <v>2554</v>
      </c>
      <c r="B9517" s="19">
        <v>0.16972222222222222</v>
      </c>
      <c r="C9517" s="10" t="s">
        <v>2599</v>
      </c>
      <c r="D9517" s="10" t="s">
        <v>93</v>
      </c>
      <c r="E9517" s="13" t="s">
        <v>75</v>
      </c>
      <c r="F9517" s="13" t="s">
        <v>75</v>
      </c>
      <c r="J9517" s="10" t="s">
        <v>2263</v>
      </c>
    </row>
    <row r="9518">
      <c r="A9518" s="10" t="s">
        <v>2554</v>
      </c>
      <c r="B9518" s="19">
        <v>0.16972222222222222</v>
      </c>
      <c r="C9518" s="10" t="s">
        <v>2599</v>
      </c>
      <c r="D9518" s="10" t="s">
        <v>93</v>
      </c>
      <c r="E9518" s="13">
        <v>16.0</v>
      </c>
      <c r="F9518" s="16"/>
      <c r="J9518" s="10" t="s">
        <v>2600</v>
      </c>
    </row>
    <row r="9519">
      <c r="A9519" s="10" t="s">
        <v>2554</v>
      </c>
      <c r="B9519" s="19">
        <v>0.17032407407407407</v>
      </c>
      <c r="C9519" s="10" t="s">
        <v>74</v>
      </c>
      <c r="D9519" s="10" t="s">
        <v>67</v>
      </c>
      <c r="E9519" s="13">
        <v>7.0</v>
      </c>
      <c r="F9519" s="13">
        <v>7.0</v>
      </c>
    </row>
    <row r="9520">
      <c r="A9520" s="10" t="s">
        <v>2554</v>
      </c>
      <c r="B9520" s="19">
        <v>0.17271990740740742</v>
      </c>
      <c r="C9520" s="10" t="s">
        <v>74</v>
      </c>
      <c r="D9520" s="10" t="s">
        <v>125</v>
      </c>
      <c r="E9520" s="13">
        <v>32.0</v>
      </c>
      <c r="F9520" s="13">
        <v>19.0</v>
      </c>
    </row>
    <row r="9521">
      <c r="A9521" s="10" t="s">
        <v>2554</v>
      </c>
      <c r="B9521" s="19">
        <v>0.17271990740740742</v>
      </c>
      <c r="C9521" s="10" t="s">
        <v>74</v>
      </c>
      <c r="D9521" s="10" t="s">
        <v>125</v>
      </c>
      <c r="E9521" s="13" t="s">
        <v>75</v>
      </c>
      <c r="F9521" s="13" t="s">
        <v>75</v>
      </c>
      <c r="J9521" s="10" t="s">
        <v>2263</v>
      </c>
    </row>
    <row r="9522">
      <c r="A9522" s="10" t="s">
        <v>2554</v>
      </c>
      <c r="B9522" s="19">
        <v>0.17423611111111112</v>
      </c>
      <c r="C9522" s="10" t="s">
        <v>70</v>
      </c>
      <c r="D9522" s="10" t="s">
        <v>67</v>
      </c>
      <c r="E9522" s="13">
        <v>20.0</v>
      </c>
      <c r="F9522" s="13">
        <v>17.0</v>
      </c>
    </row>
    <row r="9523">
      <c r="A9523" s="10" t="s">
        <v>2554</v>
      </c>
      <c r="B9523" s="19">
        <v>0.17422453703703702</v>
      </c>
      <c r="C9523" s="10" t="s">
        <v>964</v>
      </c>
      <c r="D9523" s="10" t="s">
        <v>67</v>
      </c>
      <c r="E9523" s="13">
        <v>14.0</v>
      </c>
      <c r="F9523" s="13">
        <v>5.0</v>
      </c>
    </row>
    <row r="9524">
      <c r="A9524" s="10" t="s">
        <v>2601</v>
      </c>
      <c r="B9524" s="19">
        <v>0.00931712962962963</v>
      </c>
      <c r="C9524" s="10" t="s">
        <v>70</v>
      </c>
      <c r="D9524" s="10" t="s">
        <v>87</v>
      </c>
      <c r="E9524" s="13" t="s">
        <v>68</v>
      </c>
      <c r="F9524" s="13">
        <v>20.0</v>
      </c>
    </row>
    <row r="9525">
      <c r="A9525" s="10" t="s">
        <v>2601</v>
      </c>
      <c r="B9525" s="19">
        <v>0.009340277777777777</v>
      </c>
      <c r="C9525" s="10" t="s">
        <v>74</v>
      </c>
      <c r="D9525" s="10" t="s">
        <v>87</v>
      </c>
      <c r="E9525" s="13" t="s">
        <v>68</v>
      </c>
      <c r="F9525" s="13">
        <v>20.0</v>
      </c>
    </row>
    <row r="9526">
      <c r="A9526" s="10" t="s">
        <v>2601</v>
      </c>
      <c r="B9526" s="19">
        <v>0.009456018518518518</v>
      </c>
      <c r="C9526" s="10" t="s">
        <v>66</v>
      </c>
      <c r="D9526" s="10" t="s">
        <v>87</v>
      </c>
      <c r="E9526" s="13">
        <v>16.0</v>
      </c>
      <c r="F9526" s="13">
        <v>16.0</v>
      </c>
    </row>
    <row r="9527">
      <c r="A9527" s="10" t="s">
        <v>2601</v>
      </c>
      <c r="B9527" s="19">
        <v>0.009467592592592593</v>
      </c>
      <c r="C9527" s="10" t="s">
        <v>82</v>
      </c>
      <c r="D9527" s="10" t="s">
        <v>87</v>
      </c>
      <c r="E9527" s="13">
        <v>17.0</v>
      </c>
      <c r="F9527" s="13">
        <v>16.0</v>
      </c>
    </row>
    <row r="9528">
      <c r="A9528" s="10" t="s">
        <v>2601</v>
      </c>
      <c r="B9528" s="19">
        <v>0.00949074074074074</v>
      </c>
      <c r="C9528" s="10" t="s">
        <v>964</v>
      </c>
      <c r="D9528" s="10" t="s">
        <v>87</v>
      </c>
      <c r="E9528" s="13">
        <v>13.0</v>
      </c>
      <c r="F9528" s="13">
        <v>12.0</v>
      </c>
    </row>
    <row r="9529">
      <c r="A9529" s="10" t="s">
        <v>2601</v>
      </c>
      <c r="B9529" s="19">
        <v>0.05127314814814815</v>
      </c>
      <c r="C9529" s="10" t="s">
        <v>69</v>
      </c>
      <c r="D9529" s="10" t="s">
        <v>87</v>
      </c>
      <c r="E9529" s="13">
        <v>13.0</v>
      </c>
      <c r="F9529" s="13">
        <v>9.0</v>
      </c>
    </row>
    <row r="9530">
      <c r="A9530" s="10" t="s">
        <v>2601</v>
      </c>
      <c r="B9530" s="19">
        <v>0.009814814814814814</v>
      </c>
      <c r="C9530" s="10" t="s">
        <v>2602</v>
      </c>
      <c r="D9530" s="10" t="s">
        <v>87</v>
      </c>
      <c r="E9530" s="13">
        <v>11.0</v>
      </c>
      <c r="F9530" s="16"/>
    </row>
    <row r="9531">
      <c r="A9531" s="10" t="s">
        <v>2601</v>
      </c>
      <c r="B9531" s="19">
        <v>0.010381944444444444</v>
      </c>
      <c r="C9531" s="10" t="s">
        <v>74</v>
      </c>
      <c r="D9531" s="10" t="s">
        <v>93</v>
      </c>
      <c r="E9531" s="13" t="s">
        <v>68</v>
      </c>
      <c r="F9531" s="13">
        <v>20.0</v>
      </c>
      <c r="J9531" s="10" t="s">
        <v>2603</v>
      </c>
    </row>
    <row r="9532">
      <c r="A9532" s="10" t="s">
        <v>2601</v>
      </c>
      <c r="B9532" s="19">
        <v>0.010671296296296297</v>
      </c>
      <c r="C9532" s="10" t="s">
        <v>74</v>
      </c>
      <c r="D9532" s="10" t="s">
        <v>91</v>
      </c>
      <c r="E9532" s="13">
        <v>52.0</v>
      </c>
      <c r="F9532" s="16"/>
      <c r="H9532" s="10" t="s">
        <v>2604</v>
      </c>
    </row>
    <row r="9533">
      <c r="A9533" s="10" t="s">
        <v>2601</v>
      </c>
      <c r="B9533" s="19">
        <v>0.010798611111111111</v>
      </c>
      <c r="C9533" s="10" t="s">
        <v>74</v>
      </c>
      <c r="D9533" s="10" t="s">
        <v>93</v>
      </c>
      <c r="E9533" s="13">
        <v>20.0</v>
      </c>
      <c r="F9533" s="13">
        <v>10.0</v>
      </c>
      <c r="J9533" s="10" t="s">
        <v>2603</v>
      </c>
    </row>
    <row r="9534">
      <c r="A9534" s="10" t="s">
        <v>2601</v>
      </c>
      <c r="B9534" s="19">
        <v>0.010833333333333334</v>
      </c>
      <c r="C9534" s="10" t="s">
        <v>74</v>
      </c>
      <c r="D9534" s="10" t="s">
        <v>91</v>
      </c>
      <c r="E9534" s="13">
        <v>11.0</v>
      </c>
      <c r="F9534" s="16"/>
      <c r="H9534" s="10" t="s">
        <v>2605</v>
      </c>
    </row>
    <row r="9535">
      <c r="A9535" s="10" t="s">
        <v>2601</v>
      </c>
      <c r="B9535" s="19">
        <v>0.010960648148148148</v>
      </c>
      <c r="C9535" s="10" t="s">
        <v>74</v>
      </c>
      <c r="D9535" s="10" t="s">
        <v>93</v>
      </c>
      <c r="E9535" s="13">
        <v>27.0</v>
      </c>
      <c r="F9535" s="13">
        <v>17.0</v>
      </c>
      <c r="J9535" s="10" t="s">
        <v>2603</v>
      </c>
    </row>
    <row r="9536">
      <c r="A9536" s="10" t="s">
        <v>2601</v>
      </c>
      <c r="B9536" s="19">
        <v>0.011006944444444444</v>
      </c>
      <c r="C9536" s="10" t="s">
        <v>74</v>
      </c>
      <c r="D9536" s="10" t="s">
        <v>91</v>
      </c>
      <c r="E9536" s="13">
        <v>10.0</v>
      </c>
      <c r="F9536" s="16"/>
      <c r="H9536" s="10" t="s">
        <v>2606</v>
      </c>
      <c r="J9536" s="10" t="s">
        <v>2329</v>
      </c>
    </row>
    <row r="9537">
      <c r="A9537" s="10" t="s">
        <v>2601</v>
      </c>
      <c r="B9537" s="19">
        <v>0.01193287037037037</v>
      </c>
      <c r="C9537" s="10" t="s">
        <v>70</v>
      </c>
      <c r="D9537" s="10" t="s">
        <v>93</v>
      </c>
      <c r="E9537" s="13">
        <v>25.0</v>
      </c>
      <c r="F9537" s="13">
        <v>16.0</v>
      </c>
      <c r="J9537" s="10" t="s">
        <v>2607</v>
      </c>
    </row>
    <row r="9538">
      <c r="A9538" s="10" t="s">
        <v>2601</v>
      </c>
      <c r="B9538" s="19">
        <v>0.011956018518518519</v>
      </c>
      <c r="C9538" s="10" t="s">
        <v>70</v>
      </c>
      <c r="D9538" s="10" t="s">
        <v>93</v>
      </c>
      <c r="E9538" s="13">
        <v>28.0</v>
      </c>
      <c r="F9538" s="13">
        <v>18.0</v>
      </c>
      <c r="J9538" s="10" t="s">
        <v>2607</v>
      </c>
    </row>
    <row r="9539">
      <c r="A9539" s="10" t="s">
        <v>2601</v>
      </c>
      <c r="B9539" s="19">
        <v>0.012106481481481482</v>
      </c>
      <c r="C9539" s="10" t="s">
        <v>70</v>
      </c>
      <c r="D9539" s="10" t="s">
        <v>91</v>
      </c>
      <c r="E9539" s="13">
        <v>11.0</v>
      </c>
      <c r="F9539" s="16"/>
      <c r="H9539" s="10" t="s">
        <v>2605</v>
      </c>
    </row>
    <row r="9540">
      <c r="A9540" s="10" t="s">
        <v>2601</v>
      </c>
      <c r="B9540" s="19">
        <v>0.012118055555555556</v>
      </c>
      <c r="C9540" s="10" t="s">
        <v>70</v>
      </c>
      <c r="D9540" s="10" t="s">
        <v>91</v>
      </c>
      <c r="E9540" s="13">
        <v>10.0</v>
      </c>
      <c r="F9540" s="16"/>
      <c r="H9540" s="10" t="s">
        <v>2608</v>
      </c>
    </row>
    <row r="9541">
      <c r="A9541" s="10" t="s">
        <v>2601</v>
      </c>
      <c r="B9541" s="19">
        <v>0.0128125</v>
      </c>
      <c r="C9541" s="10" t="s">
        <v>70</v>
      </c>
      <c r="D9541" s="10" t="s">
        <v>93</v>
      </c>
      <c r="E9541" s="13" t="s">
        <v>68</v>
      </c>
      <c r="F9541" s="13">
        <v>20.0</v>
      </c>
      <c r="J9541" s="10" t="s">
        <v>2607</v>
      </c>
    </row>
    <row r="9542">
      <c r="A9542" s="10" t="s">
        <v>2601</v>
      </c>
      <c r="B9542" s="19">
        <v>0.012962962962962963</v>
      </c>
      <c r="C9542" s="10" t="s">
        <v>70</v>
      </c>
      <c r="D9542" s="10" t="s">
        <v>91</v>
      </c>
      <c r="E9542" s="13">
        <v>10.0</v>
      </c>
      <c r="F9542" s="16"/>
      <c r="H9542" s="10" t="s">
        <v>2608</v>
      </c>
    </row>
    <row r="9543">
      <c r="A9543" s="10" t="s">
        <v>2601</v>
      </c>
      <c r="B9543" s="19">
        <v>0.013171296296296296</v>
      </c>
      <c r="C9543" s="10" t="s">
        <v>70</v>
      </c>
      <c r="D9543" s="10" t="s">
        <v>93</v>
      </c>
      <c r="E9543" s="13">
        <v>12.0</v>
      </c>
      <c r="F9543" s="13">
        <v>3.0</v>
      </c>
      <c r="J9543" s="10" t="s">
        <v>2607</v>
      </c>
    </row>
    <row r="9544">
      <c r="A9544" s="10" t="s">
        <v>2601</v>
      </c>
      <c r="B9544" s="19">
        <v>0.013842592592592592</v>
      </c>
      <c r="C9544" s="10" t="s">
        <v>82</v>
      </c>
      <c r="D9544" s="10" t="s">
        <v>67</v>
      </c>
      <c r="E9544" s="13">
        <v>17.0</v>
      </c>
      <c r="F9544" s="13">
        <v>13.0</v>
      </c>
    </row>
    <row r="9545">
      <c r="A9545" s="10" t="s">
        <v>2601</v>
      </c>
      <c r="B9545" s="19">
        <v>0.014918981481481481</v>
      </c>
      <c r="C9545" s="10" t="s">
        <v>66</v>
      </c>
      <c r="D9545" s="10" t="s">
        <v>93</v>
      </c>
      <c r="E9545" s="13">
        <v>19.0</v>
      </c>
      <c r="F9545" s="13">
        <v>9.0</v>
      </c>
      <c r="J9545" s="10" t="s">
        <v>2609</v>
      </c>
    </row>
    <row r="9546">
      <c r="A9546" s="10" t="s">
        <v>2601</v>
      </c>
      <c r="B9546" s="19">
        <v>0.014930555555555556</v>
      </c>
      <c r="C9546" s="10" t="s">
        <v>66</v>
      </c>
      <c r="D9546" s="10" t="s">
        <v>93</v>
      </c>
      <c r="E9546" s="13">
        <v>20.0</v>
      </c>
      <c r="F9546" s="13">
        <v>10.0</v>
      </c>
      <c r="J9546" s="10" t="s">
        <v>2609</v>
      </c>
    </row>
    <row r="9547">
      <c r="A9547" s="10" t="s">
        <v>2601</v>
      </c>
      <c r="B9547" s="19">
        <v>0.01511574074074074</v>
      </c>
      <c r="C9547" s="10" t="s">
        <v>66</v>
      </c>
      <c r="D9547" s="10" t="s">
        <v>91</v>
      </c>
      <c r="E9547" s="13">
        <v>18.0</v>
      </c>
      <c r="F9547" s="16"/>
      <c r="H9547" s="10" t="s">
        <v>2610</v>
      </c>
    </row>
    <row r="9548">
      <c r="A9548" s="10" t="s">
        <v>2601</v>
      </c>
      <c r="B9548" s="19">
        <v>0.015173611111111112</v>
      </c>
      <c r="C9548" s="10" t="s">
        <v>66</v>
      </c>
      <c r="D9548" s="10" t="s">
        <v>91</v>
      </c>
      <c r="E9548" s="13">
        <v>16.0</v>
      </c>
      <c r="F9548" s="16"/>
      <c r="H9548" s="10" t="s">
        <v>2611</v>
      </c>
    </row>
    <row r="9549">
      <c r="A9549" s="10" t="s">
        <v>2601</v>
      </c>
      <c r="B9549" s="19">
        <v>0.016342592592592593</v>
      </c>
      <c r="C9549" s="10" t="s">
        <v>66</v>
      </c>
      <c r="D9549" s="10" t="s">
        <v>91</v>
      </c>
      <c r="E9549" s="13">
        <v>3.0</v>
      </c>
      <c r="F9549" s="16"/>
      <c r="H9549" s="10" t="s">
        <v>2612</v>
      </c>
      <c r="J9549" s="10" t="s">
        <v>2613</v>
      </c>
    </row>
    <row r="9550">
      <c r="A9550" s="10" t="s">
        <v>2601</v>
      </c>
      <c r="B9550" s="19">
        <v>0.016493055555555556</v>
      </c>
      <c r="C9550" s="10" t="s">
        <v>70</v>
      </c>
      <c r="D9550" s="10" t="s">
        <v>93</v>
      </c>
      <c r="E9550" s="13" t="s">
        <v>68</v>
      </c>
      <c r="F9550" s="13">
        <v>20.0</v>
      </c>
      <c r="J9550" s="10" t="s">
        <v>2607</v>
      </c>
    </row>
    <row r="9551">
      <c r="A9551" s="10" t="s">
        <v>2601</v>
      </c>
      <c r="B9551" s="19">
        <v>0.01673611111111111</v>
      </c>
      <c r="C9551" s="10" t="s">
        <v>70</v>
      </c>
      <c r="D9551" s="10" t="s">
        <v>91</v>
      </c>
      <c r="E9551" s="13">
        <v>24.0</v>
      </c>
      <c r="F9551" s="16"/>
      <c r="H9551" s="10" t="s">
        <v>2614</v>
      </c>
    </row>
    <row r="9552">
      <c r="A9552" s="10" t="s">
        <v>2601</v>
      </c>
      <c r="B9552" s="19">
        <v>0.0209375</v>
      </c>
      <c r="C9552" s="10" t="s">
        <v>69</v>
      </c>
      <c r="D9552" s="10" t="s">
        <v>89</v>
      </c>
      <c r="E9552" s="13">
        <v>17.0</v>
      </c>
      <c r="F9552" s="13">
        <v>8.0</v>
      </c>
      <c r="J9552" s="10" t="s">
        <v>2615</v>
      </c>
    </row>
    <row r="9553">
      <c r="A9553" s="10" t="s">
        <v>2601</v>
      </c>
      <c r="B9553" s="19">
        <v>0.02244212962962963</v>
      </c>
      <c r="C9553" s="10" t="s">
        <v>74</v>
      </c>
      <c r="D9553" s="10" t="s">
        <v>209</v>
      </c>
      <c r="E9553" s="13">
        <v>19.0</v>
      </c>
      <c r="F9553" s="13">
        <v>19.0</v>
      </c>
    </row>
    <row r="9554">
      <c r="A9554" s="10" t="s">
        <v>2601</v>
      </c>
      <c r="B9554" s="19">
        <v>0.02388888888888889</v>
      </c>
      <c r="C9554" s="10" t="s">
        <v>70</v>
      </c>
      <c r="D9554" s="10" t="s">
        <v>93</v>
      </c>
      <c r="E9554" s="13" t="s">
        <v>88</v>
      </c>
      <c r="F9554" s="13">
        <v>1.0</v>
      </c>
      <c r="J9554" s="10" t="s">
        <v>2607</v>
      </c>
    </row>
    <row r="9555">
      <c r="A9555" s="10" t="s">
        <v>2601</v>
      </c>
      <c r="B9555" s="19">
        <v>0.02388888888888889</v>
      </c>
      <c r="C9555" s="10" t="s">
        <v>70</v>
      </c>
      <c r="D9555" s="10" t="s">
        <v>93</v>
      </c>
      <c r="E9555" s="13">
        <v>12.0</v>
      </c>
      <c r="F9555" s="13">
        <v>3.0</v>
      </c>
      <c r="J9555" s="10" t="s">
        <v>2607</v>
      </c>
    </row>
    <row r="9556">
      <c r="A9556" s="10" t="s">
        <v>2601</v>
      </c>
      <c r="B9556" s="19">
        <v>0.02451388888888889</v>
      </c>
      <c r="C9556" s="10" t="s">
        <v>70</v>
      </c>
      <c r="D9556" s="10" t="s">
        <v>93</v>
      </c>
      <c r="E9556" s="13">
        <v>12.0</v>
      </c>
      <c r="F9556" s="13">
        <v>3.0</v>
      </c>
      <c r="J9556" s="10" t="s">
        <v>2607</v>
      </c>
    </row>
    <row r="9557">
      <c r="A9557" s="10" t="s">
        <v>2601</v>
      </c>
      <c r="B9557" s="19">
        <v>0.02451388888888889</v>
      </c>
      <c r="C9557" s="10" t="s">
        <v>70</v>
      </c>
      <c r="D9557" s="10" t="s">
        <v>93</v>
      </c>
      <c r="E9557" s="13">
        <v>13.0</v>
      </c>
      <c r="F9557" s="13">
        <v>4.0</v>
      </c>
      <c r="J9557" s="10" t="s">
        <v>2607</v>
      </c>
    </row>
    <row r="9558">
      <c r="A9558" s="10" t="s">
        <v>2601</v>
      </c>
      <c r="B9558" s="19">
        <v>0.02619212962962963</v>
      </c>
      <c r="C9558" s="10" t="s">
        <v>66</v>
      </c>
      <c r="D9558" s="10" t="s">
        <v>209</v>
      </c>
      <c r="E9558" s="13">
        <v>11.0</v>
      </c>
      <c r="F9558" s="13">
        <v>10.0</v>
      </c>
    </row>
    <row r="9559">
      <c r="A9559" s="10" t="s">
        <v>2601</v>
      </c>
      <c r="B9559" s="19">
        <v>0.026851851851851852</v>
      </c>
      <c r="C9559" s="10" t="s">
        <v>70</v>
      </c>
      <c r="D9559" s="10" t="s">
        <v>93</v>
      </c>
      <c r="E9559" s="13">
        <v>25.0</v>
      </c>
      <c r="F9559" s="13">
        <v>16.0</v>
      </c>
      <c r="J9559" s="10" t="s">
        <v>2607</v>
      </c>
    </row>
    <row r="9560">
      <c r="A9560" s="10" t="s">
        <v>2601</v>
      </c>
      <c r="B9560" s="19">
        <v>0.027060185185185184</v>
      </c>
      <c r="C9560" s="10" t="s">
        <v>70</v>
      </c>
      <c r="D9560" s="10" t="s">
        <v>91</v>
      </c>
      <c r="E9560" s="13">
        <v>11.0</v>
      </c>
      <c r="F9560" s="16"/>
      <c r="H9560" s="10" t="s">
        <v>2605</v>
      </c>
    </row>
    <row r="9561">
      <c r="A9561" s="10" t="s">
        <v>2601</v>
      </c>
      <c r="B9561" s="19">
        <v>0.02921296296296296</v>
      </c>
      <c r="C9561" s="10" t="s">
        <v>964</v>
      </c>
      <c r="D9561" s="10" t="s">
        <v>91</v>
      </c>
      <c r="E9561" s="13">
        <v>13.0</v>
      </c>
      <c r="F9561" s="16"/>
      <c r="H9561" s="10" t="s">
        <v>2616</v>
      </c>
      <c r="J9561" s="10" t="s">
        <v>263</v>
      </c>
    </row>
    <row r="9562">
      <c r="A9562" s="10" t="s">
        <v>2601</v>
      </c>
      <c r="B9562" s="19">
        <v>0.03082175925925926</v>
      </c>
      <c r="C9562" s="10" t="s">
        <v>74</v>
      </c>
      <c r="D9562" s="10" t="s">
        <v>93</v>
      </c>
      <c r="E9562" s="13" t="s">
        <v>75</v>
      </c>
      <c r="F9562" s="13" t="s">
        <v>75</v>
      </c>
      <c r="J9562" s="10" t="s">
        <v>160</v>
      </c>
    </row>
    <row r="9563">
      <c r="A9563" s="10" t="s">
        <v>2601</v>
      </c>
      <c r="B9563" s="19">
        <v>0.03082175925925926</v>
      </c>
      <c r="C9563" s="10" t="s">
        <v>74</v>
      </c>
      <c r="D9563" s="10" t="s">
        <v>93</v>
      </c>
      <c r="E9563" s="13">
        <v>26.0</v>
      </c>
      <c r="F9563" s="13">
        <v>16.0</v>
      </c>
      <c r="J9563" s="10" t="s">
        <v>2617</v>
      </c>
    </row>
    <row r="9564">
      <c r="A9564" s="10" t="s">
        <v>2601</v>
      </c>
      <c r="B9564" s="19">
        <v>0.03113425925925926</v>
      </c>
      <c r="C9564" s="10" t="s">
        <v>74</v>
      </c>
      <c r="D9564" s="10" t="s">
        <v>91</v>
      </c>
      <c r="E9564" s="13">
        <v>22.0</v>
      </c>
      <c r="F9564" s="16"/>
      <c r="H9564" s="10" t="s">
        <v>2618</v>
      </c>
    </row>
    <row r="9565">
      <c r="A9565" s="10" t="s">
        <v>2601</v>
      </c>
      <c r="B9565" s="19">
        <v>0.031875</v>
      </c>
      <c r="C9565" s="10" t="s">
        <v>70</v>
      </c>
      <c r="D9565" s="10" t="s">
        <v>93</v>
      </c>
      <c r="E9565" s="13" t="s">
        <v>68</v>
      </c>
      <c r="F9565" s="13">
        <v>20.0</v>
      </c>
      <c r="J9565" s="10" t="s">
        <v>2607</v>
      </c>
    </row>
    <row r="9566">
      <c r="A9566" s="10" t="s">
        <v>2601</v>
      </c>
      <c r="B9566" s="19">
        <v>0.031921296296296295</v>
      </c>
      <c r="C9566" s="10" t="s">
        <v>70</v>
      </c>
      <c r="D9566" s="10" t="s">
        <v>93</v>
      </c>
      <c r="E9566" s="13">
        <v>26.0</v>
      </c>
      <c r="F9566" s="13">
        <v>16.0</v>
      </c>
      <c r="J9566" s="10" t="s">
        <v>2607</v>
      </c>
    </row>
    <row r="9567">
      <c r="A9567" s="10" t="s">
        <v>2601</v>
      </c>
      <c r="B9567" s="19">
        <v>0.03207175925925926</v>
      </c>
      <c r="C9567" s="10" t="s">
        <v>70</v>
      </c>
      <c r="D9567" s="10" t="s">
        <v>91</v>
      </c>
      <c r="E9567" s="13">
        <v>18.0</v>
      </c>
      <c r="F9567" s="16"/>
      <c r="H9567" s="10" t="s">
        <v>2610</v>
      </c>
    </row>
    <row r="9568">
      <c r="A9568" s="10" t="s">
        <v>2601</v>
      </c>
      <c r="B9568" s="19">
        <v>0.03221064814814815</v>
      </c>
      <c r="C9568" s="10" t="s">
        <v>70</v>
      </c>
      <c r="D9568" s="10" t="s">
        <v>91</v>
      </c>
      <c r="E9568" s="13">
        <v>10.0</v>
      </c>
      <c r="F9568" s="16"/>
      <c r="H9568" s="10" t="s">
        <v>2608</v>
      </c>
    </row>
    <row r="9569">
      <c r="A9569" s="10" t="s">
        <v>2601</v>
      </c>
      <c r="B9569" s="19">
        <v>0.03295138888888889</v>
      </c>
      <c r="C9569" s="10" t="s">
        <v>70</v>
      </c>
      <c r="D9569" s="10" t="s">
        <v>93</v>
      </c>
      <c r="E9569" s="13">
        <v>11.0</v>
      </c>
      <c r="F9569" s="13">
        <v>2.0</v>
      </c>
      <c r="J9569" s="10" t="s">
        <v>2607</v>
      </c>
    </row>
    <row r="9570">
      <c r="A9570" s="10" t="s">
        <v>2601</v>
      </c>
      <c r="B9570" s="19">
        <v>0.034386574074074076</v>
      </c>
      <c r="C9570" s="10" t="s">
        <v>66</v>
      </c>
      <c r="D9570" s="10" t="s">
        <v>93</v>
      </c>
      <c r="E9570" s="13">
        <v>23.0</v>
      </c>
      <c r="F9570" s="13">
        <v>13.0</v>
      </c>
      <c r="J9570" s="10" t="s">
        <v>2609</v>
      </c>
    </row>
    <row r="9571">
      <c r="A9571" s="10" t="s">
        <v>2601</v>
      </c>
      <c r="B9571" s="19">
        <v>0.034409722222222223</v>
      </c>
      <c r="C9571" s="10" t="s">
        <v>66</v>
      </c>
      <c r="D9571" s="10" t="s">
        <v>93</v>
      </c>
      <c r="E9571" s="13">
        <v>27.0</v>
      </c>
      <c r="F9571" s="13">
        <v>17.0</v>
      </c>
      <c r="J9571" s="10" t="s">
        <v>2609</v>
      </c>
    </row>
    <row r="9572">
      <c r="A9572" s="10" t="s">
        <v>2601</v>
      </c>
      <c r="B9572" s="19">
        <v>0.03450231481481481</v>
      </c>
      <c r="C9572" s="10" t="s">
        <v>66</v>
      </c>
      <c r="D9572" s="10" t="s">
        <v>91</v>
      </c>
      <c r="E9572" s="13">
        <v>20.0</v>
      </c>
      <c r="F9572" s="16"/>
      <c r="H9572" s="10" t="s">
        <v>2606</v>
      </c>
    </row>
    <row r="9573">
      <c r="A9573" s="10" t="s">
        <v>2601</v>
      </c>
      <c r="B9573" s="19">
        <v>0.03459490740740741</v>
      </c>
      <c r="C9573" s="10" t="s">
        <v>66</v>
      </c>
      <c r="D9573" s="10" t="s">
        <v>91</v>
      </c>
      <c r="E9573" s="13">
        <v>20.0</v>
      </c>
      <c r="F9573" s="16"/>
      <c r="H9573" s="10" t="s">
        <v>2606</v>
      </c>
    </row>
    <row r="9574">
      <c r="A9574" s="10" t="s">
        <v>2601</v>
      </c>
      <c r="B9574" s="19">
        <v>0.035277777777777776</v>
      </c>
      <c r="C9574" s="10" t="s">
        <v>70</v>
      </c>
      <c r="D9574" s="10" t="s">
        <v>93</v>
      </c>
      <c r="E9574" s="13">
        <v>15.0</v>
      </c>
      <c r="F9574" s="13">
        <v>6.0</v>
      </c>
      <c r="J9574" s="10" t="s">
        <v>2607</v>
      </c>
    </row>
    <row r="9575">
      <c r="A9575" s="10" t="s">
        <v>2601</v>
      </c>
      <c r="B9575" s="19">
        <v>0.0353125</v>
      </c>
      <c r="C9575" s="10" t="s">
        <v>66</v>
      </c>
      <c r="D9575" s="10" t="s">
        <v>93</v>
      </c>
      <c r="E9575" s="13">
        <v>22.0</v>
      </c>
      <c r="F9575" s="13">
        <v>12.0</v>
      </c>
      <c r="J9575" s="10" t="s">
        <v>2609</v>
      </c>
    </row>
    <row r="9576">
      <c r="A9576" s="10" t="s">
        <v>2601</v>
      </c>
      <c r="B9576" s="19">
        <v>0.0353587962962963</v>
      </c>
      <c r="C9576" s="10" t="s">
        <v>74</v>
      </c>
      <c r="D9576" s="10" t="s">
        <v>93</v>
      </c>
      <c r="E9576" s="13">
        <v>12.0</v>
      </c>
      <c r="F9576" s="13">
        <v>3.0</v>
      </c>
      <c r="J9576" s="10" t="s">
        <v>2619</v>
      </c>
    </row>
    <row r="9577">
      <c r="A9577" s="10" t="s">
        <v>2601</v>
      </c>
      <c r="B9577" s="19">
        <v>0.035416666666666666</v>
      </c>
      <c r="C9577" s="10" t="s">
        <v>66</v>
      </c>
      <c r="D9577" s="10" t="s">
        <v>91</v>
      </c>
      <c r="E9577" s="13">
        <v>21.0</v>
      </c>
      <c r="F9577" s="16"/>
      <c r="H9577" s="10" t="s">
        <v>2620</v>
      </c>
    </row>
    <row r="9578">
      <c r="A9578" s="10" t="s">
        <v>2601</v>
      </c>
      <c r="B9578" s="19">
        <v>0.036180555555555556</v>
      </c>
      <c r="C9578" s="10" t="s">
        <v>964</v>
      </c>
      <c r="D9578" s="10" t="s">
        <v>81</v>
      </c>
      <c r="E9578" s="13" t="s">
        <v>75</v>
      </c>
      <c r="F9578" s="13" t="s">
        <v>75</v>
      </c>
      <c r="J9578" s="10" t="s">
        <v>2263</v>
      </c>
    </row>
    <row r="9579">
      <c r="A9579" s="10" t="s">
        <v>2601</v>
      </c>
      <c r="B9579" s="19">
        <v>0.036180555555555556</v>
      </c>
      <c r="C9579" s="10" t="s">
        <v>964</v>
      </c>
      <c r="D9579" s="10" t="s">
        <v>81</v>
      </c>
      <c r="E9579" s="13" t="s">
        <v>68</v>
      </c>
      <c r="F9579" s="13">
        <v>20.0</v>
      </c>
    </row>
    <row r="9580">
      <c r="A9580" s="10" t="s">
        <v>2601</v>
      </c>
      <c r="B9580" s="19">
        <v>0.03646990740740741</v>
      </c>
      <c r="C9580" s="10" t="s">
        <v>964</v>
      </c>
      <c r="D9580" s="10" t="s">
        <v>81</v>
      </c>
      <c r="E9580" s="13" t="s">
        <v>75</v>
      </c>
      <c r="F9580" s="13" t="s">
        <v>75</v>
      </c>
      <c r="J9580" s="10" t="s">
        <v>2263</v>
      </c>
    </row>
    <row r="9581">
      <c r="A9581" s="10" t="s">
        <v>2601</v>
      </c>
      <c r="B9581" s="19">
        <v>0.03646990740740741</v>
      </c>
      <c r="C9581" s="10" t="s">
        <v>964</v>
      </c>
      <c r="D9581" s="10" t="s">
        <v>81</v>
      </c>
      <c r="E9581" s="13">
        <v>9.0</v>
      </c>
      <c r="F9581" s="13">
        <v>7.0</v>
      </c>
    </row>
    <row r="9582">
      <c r="A9582" s="10" t="s">
        <v>2601</v>
      </c>
      <c r="B9582" s="19">
        <v>0.037939814814814815</v>
      </c>
      <c r="C9582" s="10" t="s">
        <v>69</v>
      </c>
      <c r="D9582" s="10" t="s">
        <v>89</v>
      </c>
      <c r="E9582" s="13">
        <v>25.0</v>
      </c>
      <c r="F9582" s="13">
        <v>16.0</v>
      </c>
      <c r="J9582" s="10" t="s">
        <v>2615</v>
      </c>
    </row>
    <row r="9583">
      <c r="A9583" s="10" t="s">
        <v>2601</v>
      </c>
      <c r="B9583" s="19">
        <v>0.038148148148148146</v>
      </c>
      <c r="C9583" s="10" t="s">
        <v>69</v>
      </c>
      <c r="D9583" s="10" t="s">
        <v>91</v>
      </c>
      <c r="E9583" s="13">
        <v>26.0</v>
      </c>
      <c r="F9583" s="16"/>
      <c r="H9583" s="10" t="s">
        <v>2621</v>
      </c>
      <c r="J9583" s="10" t="s">
        <v>2622</v>
      </c>
    </row>
    <row r="9584">
      <c r="A9584" s="10" t="s">
        <v>2601</v>
      </c>
      <c r="B9584" s="19">
        <v>0.040914351851851855</v>
      </c>
      <c r="C9584" s="10" t="s">
        <v>69</v>
      </c>
      <c r="D9584" s="10" t="s">
        <v>91</v>
      </c>
      <c r="E9584" s="13">
        <v>20.0</v>
      </c>
      <c r="F9584" s="16"/>
      <c r="H9584" s="10" t="s">
        <v>2623</v>
      </c>
      <c r="J9584" s="10" t="s">
        <v>2622</v>
      </c>
    </row>
    <row r="9585">
      <c r="A9585" s="10" t="s">
        <v>2601</v>
      </c>
      <c r="B9585" s="19">
        <v>0.04193287037037037</v>
      </c>
      <c r="C9585" s="10" t="s">
        <v>70</v>
      </c>
      <c r="D9585" s="10" t="s">
        <v>128</v>
      </c>
      <c r="E9585" s="13">
        <v>15.0</v>
      </c>
      <c r="F9585" s="13">
        <v>12.0</v>
      </c>
    </row>
    <row r="9586">
      <c r="A9586" s="10" t="s">
        <v>2601</v>
      </c>
      <c r="B9586" s="19">
        <v>0.04178240740740741</v>
      </c>
      <c r="C9586" s="10" t="s">
        <v>69</v>
      </c>
      <c r="D9586" s="10" t="s">
        <v>120</v>
      </c>
      <c r="E9586" s="13">
        <v>11.0</v>
      </c>
      <c r="F9586" s="16"/>
      <c r="H9586" s="10" t="s">
        <v>2624</v>
      </c>
    </row>
    <row r="9587">
      <c r="A9587" s="10" t="s">
        <v>2601</v>
      </c>
      <c r="B9587" s="19">
        <v>0.04275462962962963</v>
      </c>
      <c r="C9587" s="10" t="s">
        <v>964</v>
      </c>
      <c r="D9587" s="10" t="s">
        <v>76</v>
      </c>
      <c r="E9587" s="13">
        <v>4.0</v>
      </c>
      <c r="F9587" s="16"/>
    </row>
    <row r="9588">
      <c r="A9588" s="10" t="s">
        <v>2601</v>
      </c>
      <c r="B9588" s="19">
        <v>0.04314814814814815</v>
      </c>
      <c r="C9588" s="10" t="s">
        <v>70</v>
      </c>
      <c r="D9588" s="10" t="s">
        <v>93</v>
      </c>
      <c r="E9588" s="13">
        <v>18.0</v>
      </c>
      <c r="F9588" s="13">
        <v>9.0</v>
      </c>
      <c r="J9588" s="10" t="s">
        <v>2607</v>
      </c>
    </row>
    <row r="9589">
      <c r="A9589" s="10" t="s">
        <v>2601</v>
      </c>
      <c r="B9589" s="19">
        <v>0.043194444444444445</v>
      </c>
      <c r="C9589" s="10" t="s">
        <v>70</v>
      </c>
      <c r="D9589" s="10" t="s">
        <v>91</v>
      </c>
      <c r="E9589" s="13">
        <v>12.0</v>
      </c>
      <c r="F9589" s="16"/>
      <c r="H9589" s="10" t="s">
        <v>2625</v>
      </c>
    </row>
    <row r="9590">
      <c r="A9590" s="10" t="s">
        <v>2601</v>
      </c>
      <c r="B9590" s="19">
        <v>0.04414351851851852</v>
      </c>
      <c r="C9590" s="10" t="s">
        <v>69</v>
      </c>
      <c r="D9590" s="10" t="s">
        <v>89</v>
      </c>
      <c r="E9590" s="13">
        <v>23.0</v>
      </c>
      <c r="F9590" s="13">
        <v>14.0</v>
      </c>
      <c r="J9590" s="10" t="s">
        <v>2615</v>
      </c>
    </row>
    <row r="9591">
      <c r="A9591" s="10" t="s">
        <v>2601</v>
      </c>
      <c r="B9591" s="19">
        <v>0.04425925925925926</v>
      </c>
      <c r="C9591" s="10" t="s">
        <v>69</v>
      </c>
      <c r="D9591" s="10" t="s">
        <v>91</v>
      </c>
      <c r="E9591" s="13">
        <v>16.0</v>
      </c>
      <c r="F9591" s="16"/>
      <c r="H9591" s="10" t="s">
        <v>2626</v>
      </c>
      <c r="J9591" s="10" t="s">
        <v>2622</v>
      </c>
    </row>
    <row r="9592">
      <c r="A9592" s="10" t="s">
        <v>2601</v>
      </c>
      <c r="B9592" s="19">
        <v>0.04486111111111111</v>
      </c>
      <c r="C9592" s="10" t="s">
        <v>66</v>
      </c>
      <c r="D9592" s="10" t="s">
        <v>131</v>
      </c>
      <c r="E9592" s="13" t="s">
        <v>68</v>
      </c>
      <c r="F9592" s="13">
        <v>20.0</v>
      </c>
    </row>
    <row r="9593">
      <c r="A9593" s="10" t="s">
        <v>2601</v>
      </c>
      <c r="B9593" s="19">
        <v>0.044895833333333336</v>
      </c>
      <c r="C9593" s="10" t="s">
        <v>82</v>
      </c>
      <c r="D9593" s="10" t="s">
        <v>131</v>
      </c>
      <c r="E9593" s="13">
        <v>16.0</v>
      </c>
      <c r="F9593" s="13">
        <v>11.0</v>
      </c>
    </row>
    <row r="9594">
      <c r="A9594" s="10" t="s">
        <v>2601</v>
      </c>
      <c r="B9594" s="19">
        <v>0.04490740740740741</v>
      </c>
      <c r="C9594" s="10" t="s">
        <v>69</v>
      </c>
      <c r="D9594" s="10" t="s">
        <v>131</v>
      </c>
      <c r="E9594" s="13">
        <v>17.0</v>
      </c>
      <c r="F9594" s="13">
        <v>16.0</v>
      </c>
    </row>
    <row r="9595">
      <c r="A9595" s="10" t="s">
        <v>2601</v>
      </c>
      <c r="B9595" s="19">
        <v>0.04491898148148148</v>
      </c>
      <c r="C9595" s="10" t="s">
        <v>964</v>
      </c>
      <c r="D9595" s="10" t="s">
        <v>131</v>
      </c>
      <c r="E9595" s="13">
        <v>11.0</v>
      </c>
      <c r="F9595" s="13">
        <v>12.0</v>
      </c>
    </row>
    <row r="9596">
      <c r="A9596" s="10" t="s">
        <v>2601</v>
      </c>
      <c r="B9596" s="19">
        <v>0.04493055555555556</v>
      </c>
      <c r="C9596" s="10" t="s">
        <v>74</v>
      </c>
      <c r="D9596" s="10" t="s">
        <v>131</v>
      </c>
      <c r="E9596" s="13">
        <v>17.0</v>
      </c>
      <c r="F9596" s="13">
        <v>14.0</v>
      </c>
    </row>
    <row r="9597">
      <c r="A9597" s="10" t="s">
        <v>2601</v>
      </c>
      <c r="B9597" s="19">
        <v>0.04494212962962963</v>
      </c>
      <c r="C9597" s="10" t="s">
        <v>70</v>
      </c>
      <c r="D9597" s="10" t="s">
        <v>131</v>
      </c>
      <c r="E9597" s="13">
        <v>19.0</v>
      </c>
      <c r="F9597" s="13">
        <v>15.0</v>
      </c>
    </row>
    <row r="9598">
      <c r="A9598" s="10" t="s">
        <v>2601</v>
      </c>
      <c r="B9598" s="19">
        <v>0.04538194444444445</v>
      </c>
      <c r="C9598" s="10" t="s">
        <v>70</v>
      </c>
      <c r="D9598" s="10" t="s">
        <v>83</v>
      </c>
      <c r="E9598" s="13">
        <v>16.0</v>
      </c>
      <c r="F9598" s="13">
        <v>8.0</v>
      </c>
    </row>
    <row r="9599">
      <c r="A9599" s="10" t="s">
        <v>2601</v>
      </c>
      <c r="B9599" s="19">
        <v>0.04591435185185185</v>
      </c>
      <c r="C9599" s="10" t="s">
        <v>66</v>
      </c>
      <c r="D9599" s="10" t="s">
        <v>89</v>
      </c>
      <c r="E9599" s="13" t="s">
        <v>75</v>
      </c>
      <c r="F9599" s="13" t="s">
        <v>75</v>
      </c>
      <c r="J9599" s="10" t="s">
        <v>85</v>
      </c>
    </row>
    <row r="9600">
      <c r="A9600" s="10" t="s">
        <v>2601</v>
      </c>
      <c r="B9600" s="19">
        <v>0.04591435185185185</v>
      </c>
      <c r="C9600" s="10" t="s">
        <v>66</v>
      </c>
      <c r="D9600" s="10" t="s">
        <v>89</v>
      </c>
      <c r="E9600" s="13">
        <v>20.0</v>
      </c>
      <c r="F9600" s="13">
        <v>11.0</v>
      </c>
      <c r="J9600" s="10" t="s">
        <v>2627</v>
      </c>
    </row>
    <row r="9601">
      <c r="A9601" s="10" t="s">
        <v>2601</v>
      </c>
      <c r="B9601" s="19">
        <v>0.04599537037037037</v>
      </c>
      <c r="C9601" s="10" t="s">
        <v>66</v>
      </c>
      <c r="D9601" s="10" t="s">
        <v>89</v>
      </c>
      <c r="E9601" s="13" t="s">
        <v>75</v>
      </c>
      <c r="F9601" s="13" t="s">
        <v>75</v>
      </c>
      <c r="J9601" s="10" t="s">
        <v>85</v>
      </c>
    </row>
    <row r="9602">
      <c r="A9602" s="10" t="s">
        <v>2601</v>
      </c>
      <c r="B9602" s="19">
        <v>0.04599537037037037</v>
      </c>
      <c r="C9602" s="10" t="s">
        <v>66</v>
      </c>
      <c r="D9602" s="10" t="s">
        <v>89</v>
      </c>
      <c r="E9602" s="13">
        <v>14.0</v>
      </c>
      <c r="F9602" s="13">
        <v>5.0</v>
      </c>
      <c r="J9602" s="10" t="s">
        <v>2627</v>
      </c>
    </row>
    <row r="9603">
      <c r="A9603" s="10" t="s">
        <v>2601</v>
      </c>
      <c r="B9603" s="19">
        <v>0.046064814814814815</v>
      </c>
      <c r="C9603" s="10" t="s">
        <v>66</v>
      </c>
      <c r="D9603" s="10" t="s">
        <v>89</v>
      </c>
      <c r="E9603" s="13" t="s">
        <v>75</v>
      </c>
      <c r="F9603" s="13" t="s">
        <v>75</v>
      </c>
      <c r="J9603" s="10" t="s">
        <v>85</v>
      </c>
    </row>
    <row r="9604">
      <c r="A9604" s="10" t="s">
        <v>2601</v>
      </c>
      <c r="B9604" s="19">
        <v>0.046064814814814815</v>
      </c>
      <c r="C9604" s="10" t="s">
        <v>66</v>
      </c>
      <c r="D9604" s="10" t="s">
        <v>89</v>
      </c>
      <c r="E9604" s="13">
        <v>27.0</v>
      </c>
      <c r="F9604" s="13">
        <v>18.0</v>
      </c>
      <c r="J9604" s="10" t="s">
        <v>2627</v>
      </c>
    </row>
    <row r="9605">
      <c r="A9605" s="10" t="s">
        <v>2601</v>
      </c>
      <c r="B9605" s="19">
        <v>0.04640046296296296</v>
      </c>
      <c r="C9605" s="10" t="s">
        <v>69</v>
      </c>
      <c r="D9605" s="10" t="s">
        <v>93</v>
      </c>
      <c r="E9605" s="13" t="s">
        <v>75</v>
      </c>
      <c r="F9605" s="13" t="s">
        <v>75</v>
      </c>
      <c r="J9605" s="10" t="s">
        <v>85</v>
      </c>
    </row>
    <row r="9606">
      <c r="A9606" s="10" t="s">
        <v>2601</v>
      </c>
      <c r="B9606" s="19">
        <v>0.04640046296296296</v>
      </c>
      <c r="C9606" s="10" t="s">
        <v>69</v>
      </c>
      <c r="D9606" s="10" t="s">
        <v>93</v>
      </c>
      <c r="E9606" s="13">
        <v>16.0</v>
      </c>
      <c r="F9606" s="13">
        <v>8.0</v>
      </c>
      <c r="J9606" s="10" t="s">
        <v>2628</v>
      </c>
    </row>
    <row r="9607">
      <c r="A9607" s="10" t="s">
        <v>2601</v>
      </c>
      <c r="B9607" s="19">
        <v>0.048449074074074075</v>
      </c>
      <c r="C9607" s="10" t="s">
        <v>66</v>
      </c>
      <c r="D9607" s="10" t="s">
        <v>67</v>
      </c>
      <c r="E9607" s="13">
        <v>20.0</v>
      </c>
      <c r="F9607" s="13">
        <v>18.0</v>
      </c>
    </row>
    <row r="9608">
      <c r="A9608" s="10" t="s">
        <v>2601</v>
      </c>
      <c r="B9608" s="19">
        <v>0.051215277777777776</v>
      </c>
      <c r="C9608" s="10" t="s">
        <v>74</v>
      </c>
      <c r="D9608" s="10" t="s">
        <v>83</v>
      </c>
      <c r="E9608" s="13">
        <v>12.0</v>
      </c>
      <c r="F9608" s="13">
        <v>14.0</v>
      </c>
      <c r="J9608" s="10" t="s">
        <v>2629</v>
      </c>
    </row>
    <row r="9609">
      <c r="A9609" s="10" t="s">
        <v>2601</v>
      </c>
      <c r="B9609" s="19">
        <v>0.05278935185185185</v>
      </c>
      <c r="C9609" s="10" t="s">
        <v>69</v>
      </c>
      <c r="D9609" s="10" t="s">
        <v>83</v>
      </c>
      <c r="E9609" s="13">
        <v>16.0</v>
      </c>
      <c r="F9609" s="13">
        <v>15.0</v>
      </c>
    </row>
    <row r="9610">
      <c r="A9610" s="10" t="s">
        <v>2601</v>
      </c>
      <c r="B9610" s="19">
        <v>0.053009259259259256</v>
      </c>
      <c r="C9610" s="10" t="s">
        <v>69</v>
      </c>
      <c r="D9610" s="10" t="s">
        <v>155</v>
      </c>
      <c r="E9610" s="13">
        <v>11.0</v>
      </c>
      <c r="F9610" s="16"/>
      <c r="H9610" s="10" t="s">
        <v>2630</v>
      </c>
    </row>
    <row r="9611">
      <c r="A9611" s="10" t="s">
        <v>2601</v>
      </c>
      <c r="B9611" s="19">
        <v>0.053009259259259256</v>
      </c>
      <c r="C9611" s="10" t="s">
        <v>964</v>
      </c>
      <c r="D9611" s="10" t="s">
        <v>155</v>
      </c>
      <c r="E9611" s="13">
        <v>72.0</v>
      </c>
      <c r="F9611" s="16"/>
      <c r="H9611" s="10" t="s">
        <v>2631</v>
      </c>
    </row>
    <row r="9612">
      <c r="A9612" s="10" t="s">
        <v>2601</v>
      </c>
      <c r="B9612" s="19">
        <v>0.053009259259259256</v>
      </c>
      <c r="C9612" s="10" t="s">
        <v>70</v>
      </c>
      <c r="D9612" s="10" t="s">
        <v>155</v>
      </c>
      <c r="E9612" s="13">
        <v>42.0</v>
      </c>
      <c r="F9612" s="16"/>
      <c r="H9612" s="10" t="s">
        <v>2632</v>
      </c>
    </row>
    <row r="9613">
      <c r="A9613" s="10" t="s">
        <v>2601</v>
      </c>
      <c r="B9613" s="19">
        <v>0.053009259259259256</v>
      </c>
      <c r="C9613" s="10" t="s">
        <v>74</v>
      </c>
      <c r="D9613" s="10" t="s">
        <v>155</v>
      </c>
      <c r="E9613" s="13">
        <v>32.0</v>
      </c>
      <c r="F9613" s="16"/>
      <c r="H9613" s="10" t="s">
        <v>2633</v>
      </c>
    </row>
    <row r="9614">
      <c r="A9614" s="10" t="s">
        <v>2601</v>
      </c>
      <c r="B9614" s="19">
        <v>0.054375</v>
      </c>
      <c r="C9614" s="10" t="s">
        <v>82</v>
      </c>
      <c r="D9614" s="10" t="s">
        <v>361</v>
      </c>
      <c r="E9614" s="13">
        <v>27.0</v>
      </c>
      <c r="F9614" s="13">
        <v>18.0</v>
      </c>
    </row>
    <row r="9615">
      <c r="A9615" s="10" t="s">
        <v>2601</v>
      </c>
      <c r="B9615" s="19">
        <v>0.055266203703703706</v>
      </c>
      <c r="C9615" s="10" t="s">
        <v>74</v>
      </c>
      <c r="D9615" s="10" t="s">
        <v>131</v>
      </c>
      <c r="E9615" s="13">
        <v>12.0</v>
      </c>
      <c r="F9615" s="13">
        <v>9.0</v>
      </c>
    </row>
    <row r="9616">
      <c r="A9616" s="10" t="s">
        <v>2601</v>
      </c>
      <c r="B9616" s="19">
        <v>0.05604166666666666</v>
      </c>
      <c r="C9616" s="10" t="s">
        <v>74</v>
      </c>
      <c r="D9616" s="10" t="s">
        <v>83</v>
      </c>
      <c r="E9616" s="13">
        <v>26.0</v>
      </c>
      <c r="F9616" s="13">
        <v>15.0</v>
      </c>
    </row>
    <row r="9617">
      <c r="A9617" s="10" t="s">
        <v>2601</v>
      </c>
      <c r="B9617" s="19">
        <v>0.05604166666666666</v>
      </c>
      <c r="C9617" s="10" t="s">
        <v>74</v>
      </c>
      <c r="D9617" s="10" t="s">
        <v>76</v>
      </c>
      <c r="E9617" s="13">
        <v>2.0</v>
      </c>
      <c r="F9617" s="16"/>
      <c r="J9617" s="10" t="s">
        <v>2507</v>
      </c>
    </row>
    <row r="9618">
      <c r="A9618" s="10" t="s">
        <v>2601</v>
      </c>
      <c r="B9618" s="19">
        <v>0.05604166666666666</v>
      </c>
      <c r="C9618" s="10" t="s">
        <v>70</v>
      </c>
      <c r="D9618" s="10" t="s">
        <v>83</v>
      </c>
      <c r="E9618" s="13" t="s">
        <v>68</v>
      </c>
      <c r="F9618" s="13">
        <v>20.0</v>
      </c>
    </row>
    <row r="9619">
      <c r="A9619" s="10" t="s">
        <v>2601</v>
      </c>
      <c r="B9619" s="19">
        <v>0.06131944444444445</v>
      </c>
      <c r="C9619" s="10" t="s">
        <v>74</v>
      </c>
      <c r="D9619" s="10" t="s">
        <v>83</v>
      </c>
      <c r="E9619" s="13">
        <v>18.0</v>
      </c>
      <c r="F9619" s="13">
        <v>7.0</v>
      </c>
    </row>
    <row r="9620">
      <c r="A9620" s="10" t="s">
        <v>2601</v>
      </c>
      <c r="B9620" s="19">
        <v>0.06221064814814815</v>
      </c>
      <c r="C9620" s="10" t="s">
        <v>82</v>
      </c>
      <c r="D9620" s="10" t="s">
        <v>361</v>
      </c>
      <c r="E9620" s="13">
        <v>16.0</v>
      </c>
      <c r="F9620" s="13">
        <v>7.0</v>
      </c>
    </row>
    <row r="9621">
      <c r="A9621" s="10" t="s">
        <v>2601</v>
      </c>
      <c r="B9621" s="19">
        <v>0.06550925925925925</v>
      </c>
      <c r="C9621" s="10" t="s">
        <v>70</v>
      </c>
      <c r="D9621" s="10" t="s">
        <v>83</v>
      </c>
      <c r="E9621" s="13">
        <v>16.0</v>
      </c>
      <c r="F9621" s="13">
        <v>8.0</v>
      </c>
      <c r="J9621" s="10" t="s">
        <v>2634</v>
      </c>
    </row>
    <row r="9622">
      <c r="A9622" s="10" t="s">
        <v>2601</v>
      </c>
      <c r="B9622" s="19">
        <v>0.06666666666666667</v>
      </c>
      <c r="C9622" s="10" t="s">
        <v>74</v>
      </c>
      <c r="D9622" s="10" t="s">
        <v>83</v>
      </c>
      <c r="E9622" s="13">
        <v>19.0</v>
      </c>
      <c r="F9622" s="16"/>
    </row>
    <row r="9623">
      <c r="A9623" s="10" t="s">
        <v>2601</v>
      </c>
      <c r="B9623" s="19">
        <v>0.06711805555555556</v>
      </c>
      <c r="C9623" s="10" t="s">
        <v>82</v>
      </c>
      <c r="D9623" s="10" t="s">
        <v>83</v>
      </c>
      <c r="E9623" s="13">
        <v>18.0</v>
      </c>
      <c r="F9623" s="16"/>
    </row>
    <row r="9624">
      <c r="A9624" s="10" t="s">
        <v>2601</v>
      </c>
      <c r="B9624" s="19">
        <v>0.06711805555555556</v>
      </c>
      <c r="C9624" s="10" t="s">
        <v>69</v>
      </c>
      <c r="D9624" s="10" t="s">
        <v>83</v>
      </c>
      <c r="E9624" s="13" t="s">
        <v>68</v>
      </c>
      <c r="F9624" s="13">
        <v>20.0</v>
      </c>
    </row>
    <row r="9625">
      <c r="A9625" s="10" t="s">
        <v>2601</v>
      </c>
      <c r="B9625" s="19">
        <v>0.09513888888888888</v>
      </c>
      <c r="C9625" s="10" t="s">
        <v>69</v>
      </c>
      <c r="D9625" s="10" t="s">
        <v>87</v>
      </c>
      <c r="E9625" s="13">
        <v>22.0</v>
      </c>
      <c r="F9625" s="16"/>
    </row>
    <row r="9626">
      <c r="A9626" s="10" t="s">
        <v>2601</v>
      </c>
      <c r="B9626" s="19">
        <v>0.09525462962962963</v>
      </c>
      <c r="C9626" s="10" t="s">
        <v>964</v>
      </c>
      <c r="D9626" s="10" t="s">
        <v>87</v>
      </c>
      <c r="E9626" s="13">
        <v>18.0</v>
      </c>
      <c r="F9626" s="16"/>
    </row>
    <row r="9627">
      <c r="A9627" s="10" t="s">
        <v>2601</v>
      </c>
      <c r="B9627" s="19">
        <v>0.09527777777777778</v>
      </c>
      <c r="C9627" s="10" t="s">
        <v>70</v>
      </c>
      <c r="D9627" s="10" t="s">
        <v>87</v>
      </c>
      <c r="E9627" s="13">
        <v>16.0</v>
      </c>
      <c r="F9627" s="16"/>
      <c r="J9627" s="10" t="s">
        <v>2635</v>
      </c>
    </row>
    <row r="9628">
      <c r="A9628" s="10" t="s">
        <v>2601</v>
      </c>
      <c r="B9628" s="19">
        <v>0.0953125</v>
      </c>
      <c r="C9628" s="10" t="s">
        <v>74</v>
      </c>
      <c r="D9628" s="10" t="s">
        <v>87</v>
      </c>
      <c r="E9628" s="13">
        <v>17.0</v>
      </c>
      <c r="F9628" s="16"/>
    </row>
    <row r="9629">
      <c r="A9629" s="10" t="s">
        <v>2601</v>
      </c>
      <c r="B9629" s="19">
        <v>0.0954861111111111</v>
      </c>
      <c r="C9629" s="10" t="s">
        <v>82</v>
      </c>
      <c r="D9629" s="10" t="s">
        <v>87</v>
      </c>
      <c r="E9629" s="13">
        <v>14.0</v>
      </c>
      <c r="F9629" s="16"/>
    </row>
    <row r="9630">
      <c r="A9630" s="10" t="s">
        <v>2601</v>
      </c>
      <c r="B9630" s="19">
        <v>0.09554398148148148</v>
      </c>
      <c r="C9630" s="10" t="s">
        <v>66</v>
      </c>
      <c r="D9630" s="10" t="s">
        <v>87</v>
      </c>
      <c r="E9630" s="13">
        <v>2.0</v>
      </c>
      <c r="F9630" s="16"/>
    </row>
    <row r="9631">
      <c r="A9631" s="10" t="s">
        <v>2601</v>
      </c>
      <c r="B9631" s="19">
        <v>0.0965625</v>
      </c>
      <c r="C9631" s="10" t="s">
        <v>69</v>
      </c>
      <c r="D9631" s="10" t="s">
        <v>76</v>
      </c>
      <c r="E9631" s="13">
        <v>32.0</v>
      </c>
      <c r="F9631" s="16"/>
      <c r="J9631" s="10" t="s">
        <v>2509</v>
      </c>
    </row>
    <row r="9632">
      <c r="A9632" s="10" t="s">
        <v>2601</v>
      </c>
      <c r="B9632" s="19">
        <v>0.09936342592592592</v>
      </c>
      <c r="C9632" s="10" t="s">
        <v>70</v>
      </c>
      <c r="D9632" s="10" t="s">
        <v>83</v>
      </c>
      <c r="E9632" s="13">
        <v>25.0</v>
      </c>
      <c r="F9632" s="16"/>
    </row>
    <row r="9633">
      <c r="A9633" s="10" t="s">
        <v>2601</v>
      </c>
      <c r="B9633" s="19">
        <v>0.10085648148148148</v>
      </c>
      <c r="C9633" s="10" t="s">
        <v>82</v>
      </c>
      <c r="D9633" s="10" t="s">
        <v>131</v>
      </c>
      <c r="E9633" s="13">
        <v>16.0</v>
      </c>
      <c r="F9633" s="16"/>
    </row>
    <row r="9634">
      <c r="A9634" s="10" t="s">
        <v>2601</v>
      </c>
      <c r="B9634" s="19">
        <v>0.10239583333333334</v>
      </c>
      <c r="C9634" s="10" t="s">
        <v>66</v>
      </c>
      <c r="D9634" s="10" t="s">
        <v>584</v>
      </c>
      <c r="E9634" s="13">
        <v>15.0</v>
      </c>
      <c r="F9634" s="16"/>
      <c r="J9634" s="10" t="s">
        <v>2636</v>
      </c>
    </row>
    <row r="9635">
      <c r="A9635" s="10" t="s">
        <v>2601</v>
      </c>
      <c r="B9635" s="19">
        <v>0.10282407407407407</v>
      </c>
      <c r="C9635" s="10" t="s">
        <v>74</v>
      </c>
      <c r="D9635" s="10" t="s">
        <v>584</v>
      </c>
      <c r="E9635" s="13">
        <v>12.0</v>
      </c>
      <c r="F9635" s="16"/>
      <c r="J9635" s="10" t="s">
        <v>2636</v>
      </c>
    </row>
    <row r="9636">
      <c r="A9636" s="10" t="s">
        <v>2601</v>
      </c>
      <c r="B9636" s="19">
        <v>0.10325231481481481</v>
      </c>
      <c r="C9636" s="10" t="s">
        <v>69</v>
      </c>
      <c r="D9636" s="10" t="s">
        <v>584</v>
      </c>
      <c r="E9636" s="13">
        <v>17.0</v>
      </c>
      <c r="F9636" s="16"/>
      <c r="J9636" s="10" t="s">
        <v>2637</v>
      </c>
    </row>
    <row r="9637">
      <c r="A9637" s="10" t="s">
        <v>2601</v>
      </c>
      <c r="B9637" s="19">
        <v>0.10375</v>
      </c>
      <c r="C9637" s="10" t="s">
        <v>66</v>
      </c>
      <c r="D9637" s="10" t="s">
        <v>67</v>
      </c>
      <c r="E9637" s="13">
        <v>5.0</v>
      </c>
      <c r="F9637" s="16"/>
    </row>
    <row r="9638">
      <c r="A9638" s="10" t="s">
        <v>2601</v>
      </c>
      <c r="B9638" s="19">
        <v>0.10394675925925925</v>
      </c>
      <c r="C9638" s="10" t="s">
        <v>66</v>
      </c>
      <c r="D9638" s="10" t="s">
        <v>93</v>
      </c>
      <c r="E9638" s="13" t="s">
        <v>68</v>
      </c>
      <c r="F9638" s="13">
        <v>20.0</v>
      </c>
      <c r="G9638" s="10" t="s">
        <v>137</v>
      </c>
      <c r="J9638" s="10" t="s">
        <v>2638</v>
      </c>
    </row>
    <row r="9639">
      <c r="A9639" s="10" t="s">
        <v>2601</v>
      </c>
      <c r="B9639" s="19">
        <v>0.10396990740740741</v>
      </c>
      <c r="C9639" s="10" t="s">
        <v>66</v>
      </c>
      <c r="D9639" s="10" t="s">
        <v>93</v>
      </c>
      <c r="E9639" s="13">
        <v>26.0</v>
      </c>
      <c r="F9639" s="16"/>
      <c r="J9639" s="10" t="s">
        <v>2638</v>
      </c>
    </row>
    <row r="9640">
      <c r="A9640" s="10" t="s">
        <v>2601</v>
      </c>
      <c r="B9640" s="19">
        <v>0.1040625</v>
      </c>
      <c r="C9640" s="10" t="s">
        <v>66</v>
      </c>
      <c r="D9640" s="10" t="s">
        <v>91</v>
      </c>
      <c r="E9640" s="13">
        <v>13.0</v>
      </c>
      <c r="F9640" s="16"/>
      <c r="H9640" s="10" t="s">
        <v>2639</v>
      </c>
    </row>
    <row r="9641">
      <c r="A9641" s="10" t="s">
        <v>2601</v>
      </c>
      <c r="B9641" s="19">
        <v>0.10420138888888889</v>
      </c>
      <c r="C9641" s="10" t="s">
        <v>66</v>
      </c>
      <c r="D9641" s="10" t="s">
        <v>91</v>
      </c>
      <c r="E9641" s="13">
        <v>12.0</v>
      </c>
      <c r="F9641" s="16"/>
      <c r="H9641" s="10" t="s">
        <v>2640</v>
      </c>
      <c r="I9641" s="10">
        <v>1.0</v>
      </c>
    </row>
    <row r="9642">
      <c r="A9642" s="10" t="s">
        <v>2601</v>
      </c>
      <c r="B9642" s="19">
        <v>0.10493055555555555</v>
      </c>
      <c r="C9642" s="10" t="s">
        <v>69</v>
      </c>
      <c r="D9642" s="10" t="s">
        <v>89</v>
      </c>
      <c r="E9642" s="13">
        <v>16.0</v>
      </c>
      <c r="F9642" s="16"/>
      <c r="J9642" s="10" t="s">
        <v>223</v>
      </c>
    </row>
    <row r="9643">
      <c r="A9643" s="10" t="s">
        <v>2601</v>
      </c>
      <c r="B9643" s="19">
        <v>0.105</v>
      </c>
      <c r="C9643" s="10" t="s">
        <v>69</v>
      </c>
      <c r="D9643" s="10" t="s">
        <v>91</v>
      </c>
      <c r="E9643" s="13">
        <v>20.0</v>
      </c>
      <c r="F9643" s="16"/>
      <c r="H9643" s="10" t="s">
        <v>2641</v>
      </c>
    </row>
    <row r="9644">
      <c r="A9644" s="10" t="s">
        <v>2601</v>
      </c>
      <c r="B9644" s="19">
        <v>0.10579861111111111</v>
      </c>
      <c r="C9644" s="10" t="s">
        <v>964</v>
      </c>
      <c r="D9644" s="10" t="s">
        <v>81</v>
      </c>
      <c r="E9644" s="13" t="s">
        <v>75</v>
      </c>
      <c r="F9644" s="13" t="s">
        <v>75</v>
      </c>
      <c r="J9644" s="10" t="s">
        <v>2642</v>
      </c>
    </row>
    <row r="9645">
      <c r="A9645" s="10" t="s">
        <v>2601</v>
      </c>
      <c r="B9645" s="19">
        <v>0.10579861111111111</v>
      </c>
      <c r="C9645" s="10" t="s">
        <v>964</v>
      </c>
      <c r="D9645" s="10" t="s">
        <v>81</v>
      </c>
      <c r="E9645" s="13">
        <v>11.0</v>
      </c>
      <c r="F9645" s="16"/>
      <c r="J9645" s="10" t="s">
        <v>765</v>
      </c>
    </row>
    <row r="9646">
      <c r="A9646" s="10" t="s">
        <v>2601</v>
      </c>
      <c r="B9646" s="19">
        <v>0.10712962962962963</v>
      </c>
      <c r="C9646" s="10" t="s">
        <v>74</v>
      </c>
      <c r="D9646" s="10" t="s">
        <v>209</v>
      </c>
      <c r="E9646" s="13">
        <v>19.0</v>
      </c>
      <c r="F9646" s="16"/>
    </row>
    <row r="9647">
      <c r="A9647" s="10" t="s">
        <v>2601</v>
      </c>
      <c r="B9647" s="19">
        <v>0.10777777777777778</v>
      </c>
      <c r="C9647" s="10" t="s">
        <v>74</v>
      </c>
      <c r="D9647" s="10" t="s">
        <v>120</v>
      </c>
      <c r="E9647" s="13">
        <v>9.0</v>
      </c>
      <c r="F9647" s="16"/>
      <c r="J9647" s="10" t="s">
        <v>2643</v>
      </c>
    </row>
    <row r="9648">
      <c r="A9648" s="10" t="s">
        <v>2601</v>
      </c>
      <c r="B9648" s="19">
        <v>0.1082638888888889</v>
      </c>
      <c r="C9648" s="10" t="s">
        <v>70</v>
      </c>
      <c r="D9648" s="10" t="s">
        <v>83</v>
      </c>
      <c r="E9648" s="13">
        <v>23.0</v>
      </c>
      <c r="F9648" s="16"/>
    </row>
    <row r="9649">
      <c r="A9649" s="10" t="s">
        <v>2601</v>
      </c>
      <c r="B9649" s="19">
        <v>0.10913194444444445</v>
      </c>
      <c r="C9649" s="10" t="s">
        <v>2602</v>
      </c>
      <c r="D9649" s="10" t="s">
        <v>87</v>
      </c>
      <c r="E9649" s="13" t="s">
        <v>68</v>
      </c>
      <c r="F9649" s="13">
        <v>20.0</v>
      </c>
      <c r="J9649" s="10" t="s">
        <v>274</v>
      </c>
    </row>
    <row r="9650">
      <c r="A9650" s="10" t="s">
        <v>2601</v>
      </c>
      <c r="B9650" s="19">
        <v>0.10983796296296296</v>
      </c>
      <c r="C9650" s="10" t="s">
        <v>964</v>
      </c>
      <c r="D9650" s="10" t="s">
        <v>81</v>
      </c>
      <c r="E9650" s="13" t="s">
        <v>75</v>
      </c>
      <c r="F9650" s="13" t="s">
        <v>75</v>
      </c>
      <c r="J9650" s="10" t="s">
        <v>85</v>
      </c>
    </row>
    <row r="9651">
      <c r="A9651" s="10" t="s">
        <v>2601</v>
      </c>
      <c r="B9651" s="19">
        <v>0.10983796296296296</v>
      </c>
      <c r="C9651" s="10" t="s">
        <v>964</v>
      </c>
      <c r="D9651" s="10" t="s">
        <v>81</v>
      </c>
      <c r="E9651" s="13" t="s">
        <v>75</v>
      </c>
      <c r="F9651" s="13" t="s">
        <v>75</v>
      </c>
      <c r="J9651" s="10" t="s">
        <v>765</v>
      </c>
    </row>
    <row r="9652">
      <c r="A9652" s="10" t="s">
        <v>2601</v>
      </c>
      <c r="B9652" s="19">
        <v>0.10983796296296296</v>
      </c>
      <c r="C9652" s="10" t="s">
        <v>69</v>
      </c>
      <c r="D9652" s="10" t="s">
        <v>81</v>
      </c>
      <c r="E9652" s="13" t="s">
        <v>75</v>
      </c>
      <c r="F9652" s="13" t="s">
        <v>75</v>
      </c>
      <c r="J9652" s="10" t="s">
        <v>254</v>
      </c>
    </row>
    <row r="9653">
      <c r="A9653" s="10" t="s">
        <v>2601</v>
      </c>
      <c r="B9653" s="19">
        <v>0.11047453703703704</v>
      </c>
      <c r="C9653" s="10" t="s">
        <v>69</v>
      </c>
      <c r="D9653" s="10" t="s">
        <v>584</v>
      </c>
      <c r="E9653" s="13">
        <v>9.0</v>
      </c>
      <c r="F9653" s="16"/>
      <c r="J9653" s="10" t="s">
        <v>2636</v>
      </c>
    </row>
    <row r="9654">
      <c r="A9654" s="10" t="s">
        <v>2601</v>
      </c>
      <c r="B9654" s="19">
        <v>0.11108796296296296</v>
      </c>
      <c r="C9654" s="10" t="s">
        <v>964</v>
      </c>
      <c r="D9654" s="10" t="s">
        <v>91</v>
      </c>
      <c r="E9654" s="13">
        <v>15.0</v>
      </c>
      <c r="F9654" s="16"/>
      <c r="H9654" s="10" t="s">
        <v>2644</v>
      </c>
      <c r="J9654" s="10" t="s">
        <v>1608</v>
      </c>
    </row>
    <row r="9655">
      <c r="A9655" s="10" t="s">
        <v>2601</v>
      </c>
      <c r="B9655" s="19">
        <v>0.11181712962962963</v>
      </c>
      <c r="C9655" s="10" t="s">
        <v>69</v>
      </c>
      <c r="D9655" s="10" t="s">
        <v>81</v>
      </c>
      <c r="E9655" s="13">
        <v>10.0</v>
      </c>
      <c r="F9655" s="16"/>
      <c r="J9655" s="10" t="s">
        <v>254</v>
      </c>
    </row>
    <row r="9656">
      <c r="A9656" s="10" t="s">
        <v>2601</v>
      </c>
      <c r="B9656" s="19">
        <v>0.11189814814814815</v>
      </c>
      <c r="C9656" s="10" t="s">
        <v>82</v>
      </c>
      <c r="D9656" s="10" t="s">
        <v>584</v>
      </c>
      <c r="E9656" s="13" t="s">
        <v>88</v>
      </c>
      <c r="F9656" s="13">
        <v>1.0</v>
      </c>
      <c r="J9656" s="10" t="s">
        <v>2637</v>
      </c>
    </row>
    <row r="9657">
      <c r="A9657" s="10" t="s">
        <v>2601</v>
      </c>
      <c r="B9657" s="19">
        <v>0.11243055555555556</v>
      </c>
      <c r="C9657" s="10" t="s">
        <v>66</v>
      </c>
      <c r="D9657" s="10" t="s">
        <v>89</v>
      </c>
      <c r="E9657" s="13" t="s">
        <v>68</v>
      </c>
      <c r="F9657" s="13">
        <v>20.0</v>
      </c>
      <c r="G9657" s="10" t="s">
        <v>137</v>
      </c>
      <c r="J9657" s="10" t="s">
        <v>171</v>
      </c>
    </row>
    <row r="9658">
      <c r="A9658" s="10" t="s">
        <v>2601</v>
      </c>
      <c r="B9658" s="19">
        <v>0.11248842592592592</v>
      </c>
      <c r="C9658" s="10" t="s">
        <v>66</v>
      </c>
      <c r="D9658" s="10" t="s">
        <v>89</v>
      </c>
      <c r="E9658" s="13">
        <v>20.0</v>
      </c>
      <c r="F9658" s="16"/>
      <c r="J9658" s="10" t="s">
        <v>171</v>
      </c>
    </row>
    <row r="9659">
      <c r="A9659" s="10" t="s">
        <v>2601</v>
      </c>
      <c r="B9659" s="19">
        <v>0.1127662037037037</v>
      </c>
      <c r="C9659" s="10" t="s">
        <v>66</v>
      </c>
      <c r="D9659" s="10" t="s">
        <v>76</v>
      </c>
      <c r="E9659" s="13">
        <v>2.0</v>
      </c>
      <c r="F9659" s="16"/>
      <c r="J9659" s="10" t="s">
        <v>1579</v>
      </c>
    </row>
    <row r="9660">
      <c r="A9660" s="10" t="s">
        <v>2601</v>
      </c>
      <c r="B9660" s="19">
        <v>0.11305555555555556</v>
      </c>
      <c r="C9660" s="10" t="s">
        <v>66</v>
      </c>
      <c r="D9660" s="10" t="s">
        <v>91</v>
      </c>
      <c r="E9660" s="13">
        <v>15.0</v>
      </c>
      <c r="F9660" s="16"/>
      <c r="H9660" s="10" t="s">
        <v>2645</v>
      </c>
      <c r="I9660" s="10">
        <v>1.0</v>
      </c>
    </row>
    <row r="9661">
      <c r="A9661" s="10" t="s">
        <v>2601</v>
      </c>
      <c r="B9661" s="19">
        <v>0.11383101851851851</v>
      </c>
      <c r="C9661" s="10" t="s">
        <v>69</v>
      </c>
      <c r="D9661" s="10" t="s">
        <v>89</v>
      </c>
      <c r="E9661" s="13">
        <v>23.0</v>
      </c>
      <c r="F9661" s="16"/>
      <c r="J9661" s="10" t="s">
        <v>223</v>
      </c>
    </row>
    <row r="9662">
      <c r="A9662" s="10" t="s">
        <v>2601</v>
      </c>
      <c r="B9662" s="19">
        <v>0.11390046296296297</v>
      </c>
      <c r="C9662" s="10" t="s">
        <v>69</v>
      </c>
      <c r="D9662" s="10" t="s">
        <v>91</v>
      </c>
      <c r="E9662" s="13">
        <v>17.0</v>
      </c>
      <c r="F9662" s="16"/>
      <c r="H9662" s="10" t="s">
        <v>2646</v>
      </c>
      <c r="I9662" s="10">
        <v>1.0</v>
      </c>
    </row>
    <row r="9663">
      <c r="A9663" s="10" t="s">
        <v>2601</v>
      </c>
      <c r="B9663" s="19">
        <v>0.11446759259259259</v>
      </c>
      <c r="C9663" s="10" t="s">
        <v>69</v>
      </c>
      <c r="D9663" s="10" t="s">
        <v>89</v>
      </c>
      <c r="E9663" s="13">
        <v>22.0</v>
      </c>
      <c r="F9663" s="16"/>
      <c r="J9663" s="10" t="s">
        <v>267</v>
      </c>
    </row>
    <row r="9664">
      <c r="A9664" s="10" t="s">
        <v>2601</v>
      </c>
      <c r="B9664" s="19">
        <v>0.11458333333333333</v>
      </c>
      <c r="C9664" s="10" t="s">
        <v>69</v>
      </c>
      <c r="D9664" s="10" t="s">
        <v>91</v>
      </c>
      <c r="E9664" s="13">
        <v>11.0</v>
      </c>
      <c r="F9664" s="16"/>
      <c r="H9664" s="10" t="s">
        <v>2647</v>
      </c>
    </row>
    <row r="9665">
      <c r="A9665" s="10" t="s">
        <v>2601</v>
      </c>
      <c r="B9665" s="19">
        <v>0.11548611111111111</v>
      </c>
      <c r="C9665" s="10" t="s">
        <v>74</v>
      </c>
      <c r="D9665" s="10" t="s">
        <v>83</v>
      </c>
      <c r="E9665" s="13">
        <v>22.0</v>
      </c>
      <c r="F9665" s="16"/>
    </row>
    <row r="9666">
      <c r="A9666" s="10" t="s">
        <v>2601</v>
      </c>
      <c r="B9666" s="19">
        <v>0.11670138888888888</v>
      </c>
      <c r="C9666" s="10" t="s">
        <v>2602</v>
      </c>
      <c r="D9666" s="10" t="s">
        <v>93</v>
      </c>
      <c r="E9666" s="13">
        <v>25.0</v>
      </c>
      <c r="F9666" s="16"/>
      <c r="J9666" s="10" t="s">
        <v>2648</v>
      </c>
    </row>
    <row r="9667">
      <c r="A9667" s="10" t="s">
        <v>2601</v>
      </c>
      <c r="B9667" s="19">
        <v>0.11673611111111111</v>
      </c>
      <c r="C9667" s="10" t="s">
        <v>2602</v>
      </c>
      <c r="D9667" s="10" t="s">
        <v>93</v>
      </c>
      <c r="E9667" s="13" t="s">
        <v>75</v>
      </c>
      <c r="F9667" s="13" t="s">
        <v>75</v>
      </c>
      <c r="J9667" s="10" t="s">
        <v>2648</v>
      </c>
    </row>
    <row r="9668">
      <c r="A9668" s="10" t="s">
        <v>2601</v>
      </c>
      <c r="B9668" s="19">
        <v>0.11680555555555555</v>
      </c>
      <c r="C9668" s="10" t="s">
        <v>2602</v>
      </c>
      <c r="D9668" s="10" t="s">
        <v>91</v>
      </c>
      <c r="E9668" s="13">
        <v>5.0</v>
      </c>
      <c r="F9668" s="16"/>
      <c r="H9668" s="10" t="s">
        <v>2649</v>
      </c>
    </row>
    <row r="9669">
      <c r="A9669" s="10" t="s">
        <v>2601</v>
      </c>
      <c r="B9669" s="19">
        <v>0.11684027777777778</v>
      </c>
      <c r="C9669" s="10" t="s">
        <v>2602</v>
      </c>
      <c r="D9669" s="10" t="s">
        <v>91</v>
      </c>
      <c r="E9669" s="13">
        <v>10.0</v>
      </c>
      <c r="F9669" s="16"/>
      <c r="H9669" s="10" t="s">
        <v>2650</v>
      </c>
      <c r="I9669" s="10">
        <v>1.0</v>
      </c>
    </row>
    <row r="9670">
      <c r="A9670" s="10" t="s">
        <v>2601</v>
      </c>
      <c r="B9670" s="19">
        <v>0.11733796296296296</v>
      </c>
      <c r="C9670" s="10" t="s">
        <v>82</v>
      </c>
      <c r="D9670" s="10" t="s">
        <v>83</v>
      </c>
      <c r="E9670" s="13" t="s">
        <v>75</v>
      </c>
      <c r="F9670" s="13" t="s">
        <v>75</v>
      </c>
      <c r="J9670" s="10" t="s">
        <v>85</v>
      </c>
    </row>
    <row r="9671">
      <c r="A9671" s="10" t="s">
        <v>2601</v>
      </c>
      <c r="B9671" s="19">
        <v>0.11733796296296296</v>
      </c>
      <c r="C9671" s="10" t="s">
        <v>82</v>
      </c>
      <c r="D9671" s="10" t="s">
        <v>83</v>
      </c>
      <c r="E9671" s="13">
        <v>24.0</v>
      </c>
      <c r="F9671" s="16"/>
      <c r="J9671" s="10" t="s">
        <v>86</v>
      </c>
    </row>
    <row r="9672">
      <c r="A9672" s="10" t="s">
        <v>2601</v>
      </c>
      <c r="B9672" s="19">
        <v>0.11859953703703703</v>
      </c>
      <c r="C9672" s="10" t="s">
        <v>74</v>
      </c>
      <c r="D9672" s="10" t="s">
        <v>584</v>
      </c>
      <c r="E9672" s="13">
        <v>16.0</v>
      </c>
      <c r="F9672" s="16"/>
      <c r="J9672" s="10" t="s">
        <v>2636</v>
      </c>
    </row>
    <row r="9673">
      <c r="A9673" s="10" t="s">
        <v>2601</v>
      </c>
      <c r="B9673" s="19">
        <v>0.11881944444444445</v>
      </c>
      <c r="C9673" s="10" t="s">
        <v>964</v>
      </c>
      <c r="D9673" s="10" t="s">
        <v>81</v>
      </c>
      <c r="E9673" s="13" t="s">
        <v>75</v>
      </c>
      <c r="F9673" s="13" t="s">
        <v>75</v>
      </c>
      <c r="J9673" s="10" t="s">
        <v>85</v>
      </c>
    </row>
    <row r="9674">
      <c r="A9674" s="10" t="s">
        <v>2601</v>
      </c>
      <c r="B9674" s="10" t="s">
        <v>2651</v>
      </c>
      <c r="C9674" s="10" t="s">
        <v>964</v>
      </c>
      <c r="D9674" s="10" t="s">
        <v>81</v>
      </c>
      <c r="E9674" s="13">
        <v>18.0</v>
      </c>
      <c r="F9674" s="16"/>
      <c r="J9674" s="10" t="s">
        <v>765</v>
      </c>
    </row>
    <row r="9675">
      <c r="A9675" s="10" t="s">
        <v>2601</v>
      </c>
      <c r="B9675" s="19">
        <v>0.11894675925925927</v>
      </c>
      <c r="C9675" s="10" t="s">
        <v>964</v>
      </c>
      <c r="D9675" s="10" t="s">
        <v>584</v>
      </c>
      <c r="E9675" s="13">
        <v>9.0</v>
      </c>
      <c r="F9675" s="16"/>
      <c r="J9675" s="10" t="s">
        <v>2636</v>
      </c>
    </row>
    <row r="9676">
      <c r="A9676" s="10" t="s">
        <v>2601</v>
      </c>
      <c r="B9676" s="19">
        <v>0.11925925925925926</v>
      </c>
      <c r="C9676" s="10" t="s">
        <v>82</v>
      </c>
      <c r="D9676" s="10" t="s">
        <v>584</v>
      </c>
      <c r="E9676" s="13">
        <v>9.0</v>
      </c>
      <c r="F9676" s="16"/>
      <c r="J9676" s="10" t="s">
        <v>2636</v>
      </c>
    </row>
    <row r="9677">
      <c r="A9677" s="10" t="s">
        <v>2601</v>
      </c>
      <c r="B9677" s="19">
        <v>0.11982638888888889</v>
      </c>
      <c r="C9677" s="10" t="s">
        <v>66</v>
      </c>
      <c r="D9677" s="10" t="s">
        <v>89</v>
      </c>
      <c r="E9677" s="13">
        <v>20.0</v>
      </c>
      <c r="F9677" s="16"/>
      <c r="J9677" s="10" t="s">
        <v>171</v>
      </c>
    </row>
    <row r="9678">
      <c r="A9678" s="10" t="s">
        <v>2601</v>
      </c>
      <c r="B9678" s="19">
        <v>0.11988425925925926</v>
      </c>
      <c r="C9678" s="10" t="s">
        <v>66</v>
      </c>
      <c r="D9678" s="10" t="s">
        <v>91</v>
      </c>
      <c r="E9678" s="13">
        <v>14.0</v>
      </c>
      <c r="F9678" s="16"/>
      <c r="H9678" s="10" t="s">
        <v>2652</v>
      </c>
    </row>
    <row r="9679">
      <c r="A9679" s="10" t="s">
        <v>2601</v>
      </c>
      <c r="B9679" s="19">
        <v>0.12016203703703704</v>
      </c>
      <c r="C9679" s="10" t="s">
        <v>66</v>
      </c>
      <c r="D9679" s="10" t="s">
        <v>89</v>
      </c>
      <c r="E9679" s="13">
        <v>25.0</v>
      </c>
      <c r="F9679" s="16"/>
      <c r="J9679" s="10" t="s">
        <v>171</v>
      </c>
    </row>
    <row r="9680">
      <c r="A9680" s="10" t="s">
        <v>2601</v>
      </c>
      <c r="B9680" s="19">
        <v>0.12024305555555556</v>
      </c>
      <c r="C9680" s="10" t="s">
        <v>66</v>
      </c>
      <c r="D9680" s="10" t="s">
        <v>91</v>
      </c>
      <c r="E9680" s="13">
        <v>16.0</v>
      </c>
      <c r="F9680" s="16"/>
      <c r="H9680" s="10" t="s">
        <v>2653</v>
      </c>
    </row>
    <row r="9681">
      <c r="A9681" s="10" t="s">
        <v>2601</v>
      </c>
      <c r="B9681" s="19">
        <v>0.12090277777777778</v>
      </c>
      <c r="C9681" s="10" t="s">
        <v>69</v>
      </c>
      <c r="D9681" s="10" t="s">
        <v>89</v>
      </c>
      <c r="E9681" s="13">
        <v>23.0</v>
      </c>
      <c r="F9681" s="16"/>
      <c r="J9681" s="10" t="s">
        <v>223</v>
      </c>
    </row>
    <row r="9682">
      <c r="A9682" s="10" t="s">
        <v>2601</v>
      </c>
      <c r="B9682" s="19">
        <v>0.1209837962962963</v>
      </c>
      <c r="C9682" s="10" t="s">
        <v>69</v>
      </c>
      <c r="D9682" s="10" t="s">
        <v>76</v>
      </c>
      <c r="E9682" s="13">
        <v>3.0</v>
      </c>
      <c r="F9682" s="16"/>
      <c r="J9682" s="10" t="s">
        <v>1579</v>
      </c>
    </row>
    <row r="9683">
      <c r="A9683" s="10" t="s">
        <v>2601</v>
      </c>
      <c r="B9683" s="19">
        <v>0.12109953703703703</v>
      </c>
      <c r="C9683" s="10" t="s">
        <v>69</v>
      </c>
      <c r="D9683" s="10" t="s">
        <v>91</v>
      </c>
      <c r="E9683" s="13">
        <v>14.0</v>
      </c>
      <c r="F9683" s="16"/>
      <c r="H9683" s="10" t="s">
        <v>2654</v>
      </c>
    </row>
    <row r="9684">
      <c r="A9684" s="10" t="s">
        <v>2601</v>
      </c>
      <c r="B9684" s="19">
        <v>0.12167824074074074</v>
      </c>
      <c r="C9684" s="10" t="s">
        <v>69</v>
      </c>
      <c r="D9684" s="10" t="s">
        <v>91</v>
      </c>
      <c r="E9684" s="13">
        <v>3.0</v>
      </c>
      <c r="F9684" s="16"/>
      <c r="H9684" s="10" t="s">
        <v>2655</v>
      </c>
      <c r="J9684" s="10" t="s">
        <v>263</v>
      </c>
    </row>
    <row r="9685">
      <c r="A9685" s="10" t="s">
        <v>2601</v>
      </c>
      <c r="B9685" s="19">
        <v>0.12246527777777778</v>
      </c>
      <c r="C9685" s="10" t="s">
        <v>964</v>
      </c>
      <c r="D9685" s="10" t="s">
        <v>93</v>
      </c>
      <c r="E9685" s="13">
        <v>17.0</v>
      </c>
      <c r="F9685" s="16"/>
      <c r="J9685" s="10" t="s">
        <v>2656</v>
      </c>
    </row>
    <row r="9686">
      <c r="A9686" s="10" t="s">
        <v>2601</v>
      </c>
      <c r="B9686" s="19">
        <v>0.1230787037037037</v>
      </c>
      <c r="C9686" s="10" t="s">
        <v>964</v>
      </c>
      <c r="D9686" s="10" t="s">
        <v>91</v>
      </c>
      <c r="E9686" s="13">
        <v>20.0</v>
      </c>
      <c r="F9686" s="16"/>
      <c r="H9686" s="10" t="s">
        <v>2657</v>
      </c>
      <c r="I9686" s="10">
        <v>1.0</v>
      </c>
      <c r="J9686" s="10" t="s">
        <v>263</v>
      </c>
    </row>
    <row r="9687">
      <c r="A9687" s="10" t="s">
        <v>2601</v>
      </c>
      <c r="B9687" s="19">
        <v>0.12407407407407407</v>
      </c>
      <c r="C9687" s="10" t="s">
        <v>964</v>
      </c>
      <c r="D9687" s="10" t="s">
        <v>120</v>
      </c>
      <c r="E9687" s="13">
        <v>9.0</v>
      </c>
      <c r="F9687" s="16"/>
      <c r="J9687" s="10" t="s">
        <v>2658</v>
      </c>
    </row>
    <row r="9688">
      <c r="A9688" s="10" t="s">
        <v>2601</v>
      </c>
      <c r="B9688" s="19">
        <v>0.12467592592592593</v>
      </c>
      <c r="C9688" s="10" t="s">
        <v>74</v>
      </c>
      <c r="D9688" s="10" t="s">
        <v>83</v>
      </c>
      <c r="E9688" s="13">
        <v>25.0</v>
      </c>
      <c r="F9688" s="16"/>
    </row>
    <row r="9689">
      <c r="A9689" s="10" t="s">
        <v>2601</v>
      </c>
      <c r="B9689" s="19">
        <v>0.12768518518518518</v>
      </c>
      <c r="C9689" s="10" t="s">
        <v>2602</v>
      </c>
      <c r="D9689" s="10" t="s">
        <v>91</v>
      </c>
      <c r="E9689" s="13">
        <v>31.0</v>
      </c>
      <c r="F9689" s="16"/>
      <c r="H9689" s="10" t="s">
        <v>2659</v>
      </c>
      <c r="I9689" s="10">
        <v>1.0</v>
      </c>
      <c r="J9689" s="10" t="s">
        <v>2660</v>
      </c>
    </row>
    <row r="9690">
      <c r="A9690" s="10" t="s">
        <v>2601</v>
      </c>
      <c r="B9690" s="19">
        <v>0.1282523148148148</v>
      </c>
      <c r="C9690" s="10" t="s">
        <v>69</v>
      </c>
      <c r="D9690" s="10" t="s">
        <v>584</v>
      </c>
      <c r="E9690" s="13">
        <v>10.0</v>
      </c>
      <c r="F9690" s="16"/>
      <c r="J9690" s="10" t="s">
        <v>2636</v>
      </c>
    </row>
    <row r="9691">
      <c r="A9691" s="10" t="s">
        <v>2601</v>
      </c>
      <c r="B9691" s="19">
        <v>0.12863425925925925</v>
      </c>
      <c r="C9691" s="10" t="s">
        <v>82</v>
      </c>
      <c r="D9691" s="10" t="s">
        <v>83</v>
      </c>
      <c r="E9691" s="13" t="s">
        <v>75</v>
      </c>
      <c r="F9691" s="13" t="s">
        <v>75</v>
      </c>
      <c r="J9691" s="10" t="s">
        <v>85</v>
      </c>
    </row>
    <row r="9692">
      <c r="A9692" s="10" t="s">
        <v>2601</v>
      </c>
      <c r="B9692" s="19">
        <v>0.12863425925925925</v>
      </c>
      <c r="C9692" s="10" t="s">
        <v>82</v>
      </c>
      <c r="D9692" s="10" t="s">
        <v>83</v>
      </c>
      <c r="E9692" s="13">
        <v>24.0</v>
      </c>
      <c r="F9692" s="16"/>
      <c r="J9692" s="10" t="s">
        <v>86</v>
      </c>
    </row>
    <row r="9693">
      <c r="A9693" s="10" t="s">
        <v>2601</v>
      </c>
      <c r="B9693" s="19">
        <v>0.16028935185185186</v>
      </c>
      <c r="C9693" s="10" t="s">
        <v>66</v>
      </c>
      <c r="D9693" s="10" t="s">
        <v>93</v>
      </c>
      <c r="E9693" s="13">
        <v>13.0</v>
      </c>
      <c r="F9693" s="16"/>
      <c r="J9693" s="10" t="s">
        <v>2638</v>
      </c>
    </row>
    <row r="9694">
      <c r="A9694" s="10" t="s">
        <v>2601</v>
      </c>
      <c r="B9694" s="19">
        <v>0.12908564814814816</v>
      </c>
      <c r="C9694" s="10" t="s">
        <v>66</v>
      </c>
      <c r="D9694" s="10" t="s">
        <v>76</v>
      </c>
      <c r="E9694" s="13">
        <v>1.0</v>
      </c>
      <c r="F9694" s="16"/>
      <c r="J9694" s="10" t="s">
        <v>1579</v>
      </c>
    </row>
    <row r="9695">
      <c r="A9695" s="10" t="s">
        <v>2601</v>
      </c>
      <c r="B9695" s="19">
        <v>0.12915509259259259</v>
      </c>
      <c r="C9695" s="10" t="s">
        <v>66</v>
      </c>
      <c r="D9695" s="10" t="s">
        <v>93</v>
      </c>
      <c r="E9695" s="13">
        <v>30.0</v>
      </c>
      <c r="F9695" s="16"/>
      <c r="J9695" s="10" t="s">
        <v>2638</v>
      </c>
    </row>
    <row r="9696">
      <c r="A9696" s="10" t="s">
        <v>2601</v>
      </c>
      <c r="B9696" s="19">
        <v>0.12916666666666668</v>
      </c>
      <c r="C9696" s="10" t="s">
        <v>66</v>
      </c>
      <c r="D9696" s="10" t="s">
        <v>76</v>
      </c>
      <c r="E9696" s="13">
        <v>3.0</v>
      </c>
      <c r="F9696" s="16"/>
      <c r="J9696" s="10" t="s">
        <v>1579</v>
      </c>
    </row>
    <row r="9697">
      <c r="A9697" s="10" t="s">
        <v>2601</v>
      </c>
      <c r="B9697" s="19">
        <v>0.1292824074074074</v>
      </c>
      <c r="C9697" s="10" t="s">
        <v>66</v>
      </c>
      <c r="D9697" s="10" t="s">
        <v>91</v>
      </c>
      <c r="E9697" s="13">
        <v>17.0</v>
      </c>
      <c r="F9697" s="16"/>
      <c r="H9697" s="10" t="s">
        <v>2661</v>
      </c>
    </row>
    <row r="9698">
      <c r="A9698" s="10" t="s">
        <v>2601</v>
      </c>
      <c r="B9698" s="19">
        <v>0.1299537037037037</v>
      </c>
      <c r="C9698" s="10" t="s">
        <v>69</v>
      </c>
      <c r="D9698" s="10" t="s">
        <v>89</v>
      </c>
      <c r="E9698" s="13">
        <v>23.0</v>
      </c>
      <c r="F9698" s="16"/>
      <c r="J9698" s="10" t="s">
        <v>223</v>
      </c>
    </row>
    <row r="9699">
      <c r="A9699" s="10" t="s">
        <v>2601</v>
      </c>
      <c r="B9699" s="19">
        <v>0.13002314814814814</v>
      </c>
      <c r="C9699" s="10" t="s">
        <v>69</v>
      </c>
      <c r="D9699" s="10" t="s">
        <v>76</v>
      </c>
      <c r="E9699" s="13">
        <v>4.0</v>
      </c>
      <c r="F9699" s="16"/>
      <c r="J9699" s="10" t="s">
        <v>1579</v>
      </c>
    </row>
    <row r="9700">
      <c r="A9700" s="10" t="s">
        <v>2601</v>
      </c>
      <c r="B9700" s="19">
        <v>0.13012731481481482</v>
      </c>
      <c r="C9700" s="10" t="s">
        <v>69</v>
      </c>
      <c r="D9700" s="10" t="s">
        <v>81</v>
      </c>
      <c r="E9700" s="13" t="s">
        <v>75</v>
      </c>
      <c r="F9700" s="13" t="s">
        <v>75</v>
      </c>
      <c r="J9700" s="10" t="s">
        <v>254</v>
      </c>
    </row>
    <row r="9701">
      <c r="A9701" s="10" t="s">
        <v>2601</v>
      </c>
      <c r="B9701" s="19">
        <v>0.13019675925925925</v>
      </c>
      <c r="C9701" s="10" t="s">
        <v>69</v>
      </c>
      <c r="D9701" s="10" t="s">
        <v>91</v>
      </c>
      <c r="E9701" s="13">
        <v>17.0</v>
      </c>
      <c r="F9701" s="16"/>
      <c r="H9701" s="10" t="s">
        <v>2646</v>
      </c>
      <c r="I9701" s="10">
        <v>1.0</v>
      </c>
    </row>
    <row r="9702">
      <c r="A9702" s="10" t="s">
        <v>2601</v>
      </c>
      <c r="B9702" s="19">
        <v>0.13142361111111112</v>
      </c>
      <c r="C9702" s="10" t="s">
        <v>964</v>
      </c>
      <c r="D9702" s="10" t="s">
        <v>120</v>
      </c>
      <c r="E9702" s="13">
        <v>9.0</v>
      </c>
      <c r="F9702" s="16"/>
      <c r="J9702" s="10" t="s">
        <v>2658</v>
      </c>
    </row>
    <row r="9703">
      <c r="A9703" s="10" t="s">
        <v>2601</v>
      </c>
      <c r="B9703" s="19">
        <v>0.13236111111111112</v>
      </c>
      <c r="C9703" s="10" t="s">
        <v>74</v>
      </c>
      <c r="D9703" s="10" t="s">
        <v>93</v>
      </c>
      <c r="E9703" s="13">
        <v>18.0</v>
      </c>
      <c r="F9703" s="16"/>
      <c r="J9703" s="10" t="s">
        <v>1010</v>
      </c>
    </row>
    <row r="9704">
      <c r="A9704" s="10" t="s">
        <v>2601</v>
      </c>
      <c r="B9704" s="19">
        <v>0.13262731481481482</v>
      </c>
      <c r="C9704" s="10" t="s">
        <v>74</v>
      </c>
      <c r="D9704" s="10" t="s">
        <v>91</v>
      </c>
      <c r="E9704" s="13">
        <v>8.0</v>
      </c>
      <c r="F9704" s="16"/>
      <c r="H9704" s="10" t="s">
        <v>2662</v>
      </c>
    </row>
    <row r="9705">
      <c r="A9705" s="10" t="s">
        <v>2601</v>
      </c>
      <c r="B9705" s="19">
        <v>0.13258101851851853</v>
      </c>
      <c r="C9705" s="10" t="s">
        <v>74</v>
      </c>
      <c r="D9705" s="10" t="s">
        <v>93</v>
      </c>
      <c r="E9705" s="13">
        <v>28.0</v>
      </c>
      <c r="F9705" s="16"/>
      <c r="J9705" s="10" t="s">
        <v>1010</v>
      </c>
    </row>
    <row r="9706">
      <c r="A9706" s="10" t="s">
        <v>2601</v>
      </c>
      <c r="B9706" s="19">
        <v>0.13261574074074073</v>
      </c>
      <c r="C9706" s="10" t="s">
        <v>74</v>
      </c>
      <c r="D9706" s="10" t="s">
        <v>91</v>
      </c>
      <c r="E9706" s="13">
        <v>8.0</v>
      </c>
      <c r="F9706" s="16"/>
      <c r="H9706" s="10" t="s">
        <v>2662</v>
      </c>
    </row>
    <row r="9707">
      <c r="A9707" s="10" t="s">
        <v>2601</v>
      </c>
      <c r="B9707" s="19">
        <v>0.1330787037037037</v>
      </c>
      <c r="C9707" s="10" t="s">
        <v>82</v>
      </c>
      <c r="D9707" s="10" t="s">
        <v>83</v>
      </c>
      <c r="E9707" s="16"/>
      <c r="F9707" s="13">
        <v>2.0</v>
      </c>
      <c r="J9707" s="10" t="s">
        <v>85</v>
      </c>
    </row>
    <row r="9708">
      <c r="A9708" s="10" t="s">
        <v>2601</v>
      </c>
      <c r="B9708" s="19">
        <v>0.1330787037037037</v>
      </c>
      <c r="C9708" s="10" t="s">
        <v>82</v>
      </c>
      <c r="D9708" s="10" t="s">
        <v>83</v>
      </c>
      <c r="E9708" s="16"/>
      <c r="F9708" s="13">
        <v>5.0</v>
      </c>
      <c r="J9708" s="10" t="s">
        <v>86</v>
      </c>
    </row>
    <row r="9709">
      <c r="A9709" s="10" t="s">
        <v>2601</v>
      </c>
      <c r="B9709" s="19">
        <v>0.13314814814814815</v>
      </c>
      <c r="C9709" s="10" t="s">
        <v>82</v>
      </c>
      <c r="D9709" s="10" t="s">
        <v>76</v>
      </c>
      <c r="E9709" s="13">
        <v>3.0</v>
      </c>
      <c r="F9709" s="16"/>
      <c r="J9709" s="10" t="s">
        <v>2507</v>
      </c>
    </row>
    <row r="9710">
      <c r="A9710" s="10" t="s">
        <v>2601</v>
      </c>
      <c r="B9710" s="19">
        <v>0.13350694444444444</v>
      </c>
      <c r="C9710" s="10" t="s">
        <v>2602</v>
      </c>
      <c r="D9710" s="10" t="s">
        <v>93</v>
      </c>
      <c r="E9710" s="13">
        <v>21.0</v>
      </c>
      <c r="F9710" s="16"/>
      <c r="J9710" s="10" t="s">
        <v>2648</v>
      </c>
    </row>
    <row r="9711">
      <c r="A9711" s="10" t="s">
        <v>2601</v>
      </c>
      <c r="B9711" s="19">
        <v>0.1335185185185185</v>
      </c>
      <c r="C9711" s="10" t="s">
        <v>2602</v>
      </c>
      <c r="D9711" s="10" t="s">
        <v>93</v>
      </c>
      <c r="E9711" s="13">
        <v>22.0</v>
      </c>
      <c r="F9711" s="16"/>
      <c r="J9711" s="10" t="s">
        <v>2648</v>
      </c>
    </row>
    <row r="9712">
      <c r="A9712" s="10" t="s">
        <v>2601</v>
      </c>
      <c r="B9712" s="19">
        <v>0.13452546296296297</v>
      </c>
      <c r="C9712" s="10" t="s">
        <v>964</v>
      </c>
      <c r="D9712" s="10" t="s">
        <v>584</v>
      </c>
      <c r="E9712" s="13" t="s">
        <v>75</v>
      </c>
      <c r="F9712" s="13" t="s">
        <v>75</v>
      </c>
      <c r="J9712" s="10" t="s">
        <v>2663</v>
      </c>
    </row>
    <row r="9713">
      <c r="A9713" s="10" t="s">
        <v>2601</v>
      </c>
      <c r="B9713" s="19">
        <v>0.13484953703703703</v>
      </c>
      <c r="C9713" s="10" t="s">
        <v>66</v>
      </c>
      <c r="D9713" s="10" t="s">
        <v>93</v>
      </c>
      <c r="E9713" s="13">
        <v>21.0</v>
      </c>
      <c r="F9713" s="16"/>
      <c r="J9713" s="10" t="s">
        <v>2664</v>
      </c>
    </row>
    <row r="9714">
      <c r="A9714" s="10" t="s">
        <v>2601</v>
      </c>
      <c r="B9714" s="19">
        <v>0.13494212962962962</v>
      </c>
      <c r="C9714" s="10" t="s">
        <v>66</v>
      </c>
      <c r="D9714" s="10" t="s">
        <v>91</v>
      </c>
      <c r="E9714" s="13">
        <v>17.0</v>
      </c>
      <c r="F9714" s="16"/>
      <c r="H9714" s="10" t="s">
        <v>2646</v>
      </c>
      <c r="I9714" s="10">
        <v>1.0</v>
      </c>
    </row>
    <row r="9715">
      <c r="A9715" s="10" t="s">
        <v>2601</v>
      </c>
      <c r="B9715" s="19">
        <v>0.13517361111111112</v>
      </c>
      <c r="C9715" s="10" t="s">
        <v>66</v>
      </c>
      <c r="D9715" s="10" t="s">
        <v>93</v>
      </c>
      <c r="E9715" s="13">
        <v>23.0</v>
      </c>
      <c r="F9715" s="16"/>
      <c r="J9715" s="10" t="s">
        <v>2638</v>
      </c>
    </row>
    <row r="9716">
      <c r="A9716" s="10" t="s">
        <v>2601</v>
      </c>
      <c r="B9716" s="19">
        <v>0.13527777777777777</v>
      </c>
      <c r="C9716" s="10" t="s">
        <v>66</v>
      </c>
      <c r="D9716" s="10" t="s">
        <v>91</v>
      </c>
      <c r="E9716" s="13">
        <v>15.0</v>
      </c>
      <c r="F9716" s="16"/>
      <c r="H9716" s="10" t="s">
        <v>2645</v>
      </c>
    </row>
    <row r="9717">
      <c r="A9717" s="10" t="s">
        <v>2601</v>
      </c>
      <c r="B9717" s="19">
        <v>0.13561342592592593</v>
      </c>
      <c r="C9717" s="10" t="s">
        <v>69</v>
      </c>
      <c r="D9717" s="10" t="s">
        <v>89</v>
      </c>
      <c r="E9717" s="13">
        <v>29.0</v>
      </c>
      <c r="F9717" s="16"/>
      <c r="J9717" s="10" t="s">
        <v>223</v>
      </c>
    </row>
    <row r="9718">
      <c r="A9718" s="10" t="s">
        <v>2601</v>
      </c>
      <c r="B9718" s="19">
        <v>0.13565972222222222</v>
      </c>
      <c r="C9718" s="10" t="s">
        <v>69</v>
      </c>
      <c r="D9718" s="10" t="s">
        <v>91</v>
      </c>
      <c r="E9718" s="13">
        <v>10.0</v>
      </c>
      <c r="F9718" s="16"/>
      <c r="H9718" s="10" t="s">
        <v>2665</v>
      </c>
    </row>
    <row r="9719">
      <c r="A9719" s="10" t="s">
        <v>2601</v>
      </c>
      <c r="B9719" s="19">
        <v>0.13680555555555557</v>
      </c>
      <c r="C9719" s="10" t="s">
        <v>69</v>
      </c>
      <c r="D9719" s="10" t="s">
        <v>91</v>
      </c>
      <c r="E9719" s="13">
        <v>20.0</v>
      </c>
      <c r="F9719" s="16"/>
      <c r="H9719" s="10" t="s">
        <v>2666</v>
      </c>
      <c r="J9719" s="10" t="s">
        <v>2667</v>
      </c>
    </row>
    <row r="9720">
      <c r="A9720" s="10" t="s">
        <v>2601</v>
      </c>
      <c r="B9720" s="19">
        <v>0.13719907407407408</v>
      </c>
      <c r="C9720" s="10" t="s">
        <v>964</v>
      </c>
      <c r="D9720" s="10" t="s">
        <v>91</v>
      </c>
      <c r="E9720" s="13">
        <v>18.0</v>
      </c>
      <c r="F9720" s="16"/>
      <c r="H9720" s="10" t="s">
        <v>2668</v>
      </c>
      <c r="I9720" s="10">
        <v>1.0</v>
      </c>
      <c r="J9720" s="10" t="s">
        <v>263</v>
      </c>
    </row>
    <row r="9721">
      <c r="A9721" s="10" t="s">
        <v>2601</v>
      </c>
      <c r="B9721" s="19">
        <v>0.1378587962962963</v>
      </c>
      <c r="C9721" s="10" t="s">
        <v>964</v>
      </c>
      <c r="D9721" s="10" t="s">
        <v>120</v>
      </c>
      <c r="E9721" s="13">
        <v>9.0</v>
      </c>
      <c r="F9721" s="16"/>
      <c r="J9721" s="10" t="s">
        <v>2658</v>
      </c>
    </row>
    <row r="9722">
      <c r="A9722" s="10" t="s">
        <v>2601</v>
      </c>
      <c r="B9722" s="19">
        <v>0.1392013888888889</v>
      </c>
      <c r="C9722" s="10" t="s">
        <v>74</v>
      </c>
      <c r="D9722" s="10" t="s">
        <v>93</v>
      </c>
      <c r="E9722" s="13">
        <v>12.0</v>
      </c>
      <c r="F9722" s="16"/>
    </row>
    <row r="9723">
      <c r="A9723" s="10" t="s">
        <v>2601</v>
      </c>
      <c r="B9723" s="19">
        <v>0.13927083333333334</v>
      </c>
      <c r="C9723" s="10" t="s">
        <v>74</v>
      </c>
      <c r="D9723" s="10" t="s">
        <v>93</v>
      </c>
      <c r="E9723" s="13">
        <v>23.0</v>
      </c>
      <c r="F9723" s="16"/>
      <c r="J9723" s="10" t="s">
        <v>1010</v>
      </c>
    </row>
    <row r="9724">
      <c r="A9724" s="10" t="s">
        <v>2601</v>
      </c>
      <c r="B9724" s="19">
        <v>0.13936342592592593</v>
      </c>
      <c r="C9724" s="10" t="s">
        <v>74</v>
      </c>
      <c r="D9724" s="10" t="s">
        <v>76</v>
      </c>
      <c r="E9724" s="13">
        <v>1.0</v>
      </c>
      <c r="F9724" s="16"/>
      <c r="J9724" s="10" t="s">
        <v>1579</v>
      </c>
    </row>
    <row r="9725">
      <c r="A9725" s="10" t="s">
        <v>2601</v>
      </c>
      <c r="B9725" s="19">
        <v>0.13994212962962962</v>
      </c>
      <c r="C9725" s="10" t="s">
        <v>70</v>
      </c>
      <c r="D9725" s="10" t="s">
        <v>93</v>
      </c>
      <c r="E9725" s="13" t="s">
        <v>75</v>
      </c>
      <c r="F9725" s="13" t="s">
        <v>75</v>
      </c>
      <c r="J9725" s="10" t="s">
        <v>2669</v>
      </c>
    </row>
    <row r="9726">
      <c r="A9726" s="10" t="s">
        <v>2601</v>
      </c>
      <c r="B9726" s="19">
        <v>0.1400462962962963</v>
      </c>
      <c r="C9726" s="10" t="s">
        <v>70</v>
      </c>
      <c r="D9726" s="10" t="s">
        <v>93</v>
      </c>
      <c r="E9726" s="13">
        <v>24.0</v>
      </c>
      <c r="F9726" s="16"/>
      <c r="J9726" s="10" t="s">
        <v>2669</v>
      </c>
    </row>
    <row r="9727">
      <c r="A9727" s="10" t="s">
        <v>2601</v>
      </c>
      <c r="B9727" s="19">
        <v>0.14021990740740742</v>
      </c>
      <c r="C9727" s="10" t="s">
        <v>70</v>
      </c>
      <c r="D9727" s="10" t="s">
        <v>91</v>
      </c>
      <c r="E9727" s="13">
        <v>9.0</v>
      </c>
      <c r="F9727" s="16"/>
      <c r="H9727" s="10" t="s">
        <v>2670</v>
      </c>
    </row>
    <row r="9728">
      <c r="A9728" s="10" t="s">
        <v>2601</v>
      </c>
      <c r="B9728" s="19">
        <v>0.14069444444444446</v>
      </c>
      <c r="C9728" s="10" t="s">
        <v>70</v>
      </c>
      <c r="D9728" s="10" t="s">
        <v>93</v>
      </c>
      <c r="E9728" s="13">
        <v>26.0</v>
      </c>
      <c r="F9728" s="16"/>
      <c r="J9728" s="10" t="s">
        <v>2671</v>
      </c>
    </row>
    <row r="9729">
      <c r="A9729" s="10" t="s">
        <v>2601</v>
      </c>
      <c r="B9729" s="19">
        <v>0.14072916666666666</v>
      </c>
      <c r="C9729" s="10" t="s">
        <v>70</v>
      </c>
      <c r="D9729" s="10" t="s">
        <v>91</v>
      </c>
      <c r="E9729" s="13">
        <v>9.0</v>
      </c>
      <c r="F9729" s="16"/>
      <c r="H9729" s="10" t="s">
        <v>2670</v>
      </c>
    </row>
    <row r="9730">
      <c r="A9730" s="10" t="s">
        <v>2601</v>
      </c>
      <c r="B9730" s="19">
        <v>0.14078703703703704</v>
      </c>
      <c r="C9730" s="10" t="s">
        <v>70</v>
      </c>
      <c r="D9730" s="10" t="s">
        <v>93</v>
      </c>
      <c r="E9730" s="13" t="s">
        <v>75</v>
      </c>
      <c r="F9730" s="13" t="s">
        <v>75</v>
      </c>
      <c r="J9730" s="10" t="s">
        <v>2671</v>
      </c>
    </row>
    <row r="9731">
      <c r="A9731" s="10" t="s">
        <v>2601</v>
      </c>
      <c r="B9731" s="19">
        <v>0.14103009259259258</v>
      </c>
      <c r="C9731" s="10" t="s">
        <v>82</v>
      </c>
      <c r="D9731" s="10" t="s">
        <v>83</v>
      </c>
      <c r="E9731" s="13" t="s">
        <v>75</v>
      </c>
      <c r="F9731" s="13" t="s">
        <v>75</v>
      </c>
    </row>
    <row r="9732">
      <c r="A9732" s="10" t="s">
        <v>2601</v>
      </c>
      <c r="B9732" s="19">
        <v>0.14351851851851852</v>
      </c>
      <c r="C9732" s="10" t="s">
        <v>2602</v>
      </c>
      <c r="D9732" s="10" t="s">
        <v>93</v>
      </c>
      <c r="E9732" s="13">
        <v>26.0</v>
      </c>
      <c r="F9732" s="16"/>
      <c r="J9732" s="10" t="s">
        <v>2648</v>
      </c>
    </row>
    <row r="9733">
      <c r="A9733" s="10" t="s">
        <v>2601</v>
      </c>
      <c r="B9733" s="19">
        <v>0.14354166666666668</v>
      </c>
      <c r="C9733" s="10" t="s">
        <v>2602</v>
      </c>
      <c r="D9733" s="10" t="s">
        <v>93</v>
      </c>
      <c r="E9733" s="13">
        <v>16.0</v>
      </c>
      <c r="F9733" s="16"/>
      <c r="J9733" s="10" t="s">
        <v>2648</v>
      </c>
    </row>
    <row r="9734">
      <c r="A9734" s="10" t="s">
        <v>2601</v>
      </c>
      <c r="B9734" s="19">
        <v>0.14128472222222221</v>
      </c>
      <c r="C9734" s="10" t="s">
        <v>2602</v>
      </c>
      <c r="D9734" s="10" t="s">
        <v>91</v>
      </c>
      <c r="E9734" s="13">
        <v>9.0</v>
      </c>
      <c r="F9734" s="16"/>
      <c r="H9734" s="10" t="s">
        <v>2670</v>
      </c>
    </row>
    <row r="9735">
      <c r="A9735" s="10" t="s">
        <v>2601</v>
      </c>
      <c r="B9735" s="19">
        <v>0.1420486111111111</v>
      </c>
      <c r="C9735" s="10" t="s">
        <v>69</v>
      </c>
      <c r="D9735" s="10" t="s">
        <v>81</v>
      </c>
      <c r="E9735" s="13" t="s">
        <v>75</v>
      </c>
      <c r="F9735" s="13" t="s">
        <v>75</v>
      </c>
      <c r="J9735" s="10" t="s">
        <v>2672</v>
      </c>
    </row>
    <row r="9736">
      <c r="A9736" s="10" t="s">
        <v>2601</v>
      </c>
      <c r="B9736" s="19">
        <v>0.14233796296296297</v>
      </c>
      <c r="C9736" s="10" t="s">
        <v>69</v>
      </c>
      <c r="D9736" s="10" t="s">
        <v>584</v>
      </c>
      <c r="E9736" s="13">
        <v>12.0</v>
      </c>
      <c r="F9736" s="16"/>
      <c r="J9736" s="10" t="s">
        <v>2663</v>
      </c>
    </row>
    <row r="9737">
      <c r="A9737" s="10" t="s">
        <v>2601</v>
      </c>
      <c r="B9737" s="19">
        <v>0.1424652777777778</v>
      </c>
      <c r="C9737" s="10" t="s">
        <v>69</v>
      </c>
      <c r="D9737" s="10" t="s">
        <v>81</v>
      </c>
      <c r="E9737" s="13" t="s">
        <v>75</v>
      </c>
      <c r="F9737" s="13" t="s">
        <v>75</v>
      </c>
      <c r="J9737" s="10" t="s">
        <v>2673</v>
      </c>
    </row>
    <row r="9738">
      <c r="A9738" s="10" t="s">
        <v>2601</v>
      </c>
      <c r="B9738" s="19">
        <v>0.14289351851851853</v>
      </c>
      <c r="C9738" s="10" t="s">
        <v>66</v>
      </c>
      <c r="D9738" s="10" t="s">
        <v>89</v>
      </c>
      <c r="E9738" s="13">
        <v>14.0</v>
      </c>
      <c r="F9738" s="16"/>
      <c r="J9738" s="10" t="s">
        <v>171</v>
      </c>
    </row>
    <row r="9739">
      <c r="A9739" s="10" t="s">
        <v>2601</v>
      </c>
      <c r="B9739" s="19">
        <v>0.14289351851851853</v>
      </c>
      <c r="C9739" s="10" t="s">
        <v>66</v>
      </c>
      <c r="D9739" s="10" t="s">
        <v>89</v>
      </c>
      <c r="E9739" s="13">
        <v>24.0</v>
      </c>
      <c r="F9739" s="16"/>
      <c r="J9739" s="10" t="s">
        <v>171</v>
      </c>
    </row>
    <row r="9740">
      <c r="A9740" s="10" t="s">
        <v>2601</v>
      </c>
      <c r="B9740" s="19">
        <v>0.14299768518518519</v>
      </c>
      <c r="C9740" s="10" t="s">
        <v>66</v>
      </c>
      <c r="D9740" s="10" t="s">
        <v>91</v>
      </c>
      <c r="E9740" s="13">
        <v>12.0</v>
      </c>
      <c r="F9740" s="16"/>
      <c r="H9740" s="10" t="s">
        <v>2640</v>
      </c>
    </row>
    <row r="9741">
      <c r="A9741" s="10" t="s">
        <v>2601</v>
      </c>
      <c r="B9741" s="19">
        <v>0.1430324074074074</v>
      </c>
      <c r="C9741" s="10" t="s">
        <v>66</v>
      </c>
      <c r="D9741" s="10" t="s">
        <v>91</v>
      </c>
      <c r="E9741" s="13">
        <v>14.0</v>
      </c>
      <c r="F9741" s="16"/>
      <c r="H9741" s="10" t="s">
        <v>2652</v>
      </c>
      <c r="I9741" s="10">
        <v>1.0</v>
      </c>
    </row>
    <row r="9742">
      <c r="A9742" s="10" t="s">
        <v>2601</v>
      </c>
      <c r="B9742" s="19">
        <v>0.1433912037037037</v>
      </c>
      <c r="C9742" s="10" t="s">
        <v>69</v>
      </c>
      <c r="D9742" s="10" t="s">
        <v>89</v>
      </c>
      <c r="E9742" s="13" t="s">
        <v>68</v>
      </c>
      <c r="F9742" s="13">
        <v>20.0</v>
      </c>
      <c r="G9742" s="10" t="s">
        <v>137</v>
      </c>
      <c r="J9742" s="10" t="s">
        <v>223</v>
      </c>
    </row>
    <row r="9743">
      <c r="A9743" s="10" t="s">
        <v>2601</v>
      </c>
      <c r="B9743" s="19">
        <v>0.14347222222222222</v>
      </c>
      <c r="C9743" s="10" t="s">
        <v>69</v>
      </c>
      <c r="D9743" s="10" t="s">
        <v>91</v>
      </c>
      <c r="E9743" s="13">
        <v>15.0</v>
      </c>
      <c r="F9743" s="16"/>
      <c r="H9743" s="10" t="s">
        <v>2674</v>
      </c>
      <c r="J9743" s="10" t="s">
        <v>2675</v>
      </c>
    </row>
    <row r="9744">
      <c r="A9744" s="10" t="s">
        <v>2601</v>
      </c>
      <c r="B9744" s="19">
        <v>0.14385416666666667</v>
      </c>
      <c r="C9744" s="10" t="s">
        <v>69</v>
      </c>
      <c r="D9744" s="10" t="s">
        <v>89</v>
      </c>
      <c r="E9744" s="13">
        <v>27.0</v>
      </c>
      <c r="F9744" s="16"/>
      <c r="J9744" s="10" t="s">
        <v>1757</v>
      </c>
    </row>
    <row r="9745">
      <c r="A9745" s="10" t="s">
        <v>2601</v>
      </c>
      <c r="B9745" s="19">
        <v>0.14425925925925925</v>
      </c>
      <c r="C9745" s="10" t="s">
        <v>69</v>
      </c>
      <c r="D9745" s="10" t="s">
        <v>91</v>
      </c>
      <c r="E9745" s="13">
        <v>30.0</v>
      </c>
      <c r="F9745" s="16"/>
      <c r="H9745" s="10" t="s">
        <v>2676</v>
      </c>
    </row>
    <row r="9746">
      <c r="A9746" s="10" t="s">
        <v>2601</v>
      </c>
      <c r="B9746" s="19">
        <v>0.14587962962962964</v>
      </c>
      <c r="C9746" s="10" t="s">
        <v>74</v>
      </c>
      <c r="D9746" s="10" t="s">
        <v>93</v>
      </c>
      <c r="E9746" s="13">
        <v>13.0</v>
      </c>
      <c r="F9746" s="16"/>
      <c r="J9746" s="10" t="s">
        <v>1043</v>
      </c>
    </row>
    <row r="9747">
      <c r="A9747" s="10" t="s">
        <v>2601</v>
      </c>
      <c r="B9747" s="19">
        <v>0.1462152777777778</v>
      </c>
      <c r="C9747" s="10" t="s">
        <v>74</v>
      </c>
      <c r="D9747" s="10" t="s">
        <v>91</v>
      </c>
      <c r="E9747" s="13">
        <v>27.0</v>
      </c>
      <c r="F9747" s="16"/>
      <c r="H9747" s="10" t="s">
        <v>2677</v>
      </c>
    </row>
    <row r="9748">
      <c r="A9748" s="10" t="s">
        <v>2601</v>
      </c>
      <c r="B9748" s="19">
        <v>0.1463888888888889</v>
      </c>
      <c r="C9748" s="10" t="s">
        <v>74</v>
      </c>
      <c r="D9748" s="10" t="s">
        <v>93</v>
      </c>
      <c r="E9748" s="13">
        <v>18.0</v>
      </c>
      <c r="F9748" s="16"/>
      <c r="J9748" s="10" t="s">
        <v>1010</v>
      </c>
    </row>
    <row r="9749">
      <c r="A9749" s="10" t="s">
        <v>2601</v>
      </c>
      <c r="B9749" s="19">
        <v>0.14645833333333333</v>
      </c>
      <c r="C9749" s="10" t="s">
        <v>74</v>
      </c>
      <c r="D9749" s="10" t="s">
        <v>91</v>
      </c>
      <c r="E9749" s="13">
        <v>10.0</v>
      </c>
      <c r="F9749" s="16"/>
      <c r="H9749" s="10" t="s">
        <v>2678</v>
      </c>
    </row>
    <row r="9750">
      <c r="A9750" s="10" t="s">
        <v>2601</v>
      </c>
      <c r="B9750" s="19">
        <v>0.14677083333333332</v>
      </c>
      <c r="C9750" s="10" t="s">
        <v>70</v>
      </c>
      <c r="D9750" s="10" t="s">
        <v>93</v>
      </c>
      <c r="E9750" s="13">
        <v>17.0</v>
      </c>
      <c r="F9750" s="16"/>
      <c r="J9750" s="10" t="s">
        <v>2679</v>
      </c>
    </row>
    <row r="9751">
      <c r="A9751" s="10" t="s">
        <v>2601</v>
      </c>
      <c r="B9751" s="19">
        <v>0.14678240740740742</v>
      </c>
      <c r="C9751" s="10" t="s">
        <v>70</v>
      </c>
      <c r="D9751" s="10" t="s">
        <v>93</v>
      </c>
      <c r="E9751" s="13">
        <v>18.0</v>
      </c>
      <c r="F9751" s="16"/>
      <c r="J9751" s="10" t="s">
        <v>2679</v>
      </c>
    </row>
    <row r="9752">
      <c r="A9752" s="10" t="s">
        <v>2601</v>
      </c>
      <c r="B9752" s="19">
        <v>0.14739583333333334</v>
      </c>
      <c r="C9752" s="10" t="s">
        <v>70</v>
      </c>
      <c r="D9752" s="10" t="s">
        <v>91</v>
      </c>
      <c r="E9752" s="13">
        <v>32.0</v>
      </c>
      <c r="F9752" s="16"/>
      <c r="H9752" s="10" t="s">
        <v>2680</v>
      </c>
    </row>
    <row r="9753">
      <c r="A9753" s="10" t="s">
        <v>2601</v>
      </c>
      <c r="B9753" s="19">
        <v>0.14774305555555556</v>
      </c>
      <c r="C9753" s="10" t="s">
        <v>70</v>
      </c>
      <c r="D9753" s="10" t="s">
        <v>93</v>
      </c>
      <c r="E9753" s="13">
        <v>13.0</v>
      </c>
      <c r="F9753" s="16"/>
      <c r="J9753" s="10" t="s">
        <v>2679</v>
      </c>
    </row>
    <row r="9754">
      <c r="A9754" s="10" t="s">
        <v>2601</v>
      </c>
      <c r="B9754" s="19">
        <v>0.1477662037037037</v>
      </c>
      <c r="C9754" s="10" t="s">
        <v>70</v>
      </c>
      <c r="D9754" s="10" t="s">
        <v>93</v>
      </c>
      <c r="E9754" s="13">
        <v>18.0</v>
      </c>
      <c r="F9754" s="16"/>
      <c r="I9754" s="10">
        <v>1.0</v>
      </c>
      <c r="J9754" s="10" t="s">
        <v>2681</v>
      </c>
    </row>
    <row r="9755">
      <c r="A9755" s="10" t="s">
        <v>2601</v>
      </c>
      <c r="B9755" s="19">
        <v>0.14921296296296296</v>
      </c>
      <c r="C9755" s="10" t="s">
        <v>964</v>
      </c>
      <c r="D9755" s="10" t="s">
        <v>67</v>
      </c>
      <c r="E9755" s="13" t="s">
        <v>68</v>
      </c>
      <c r="F9755" s="13">
        <v>20.0</v>
      </c>
    </row>
    <row r="9756">
      <c r="A9756" s="10" t="s">
        <v>2601</v>
      </c>
      <c r="B9756" s="19">
        <v>0.1495949074074074</v>
      </c>
      <c r="C9756" s="10" t="s">
        <v>74</v>
      </c>
      <c r="D9756" s="10" t="s">
        <v>83</v>
      </c>
      <c r="E9756" s="13">
        <v>13.0</v>
      </c>
      <c r="F9756" s="16"/>
    </row>
    <row r="9757">
      <c r="A9757" s="10" t="s">
        <v>2601</v>
      </c>
      <c r="B9757" s="19">
        <v>0.15690972222222221</v>
      </c>
      <c r="C9757" s="10" t="s">
        <v>82</v>
      </c>
      <c r="D9757" s="10" t="s">
        <v>361</v>
      </c>
      <c r="E9757" s="13">
        <v>17.0</v>
      </c>
      <c r="F9757" s="16"/>
    </row>
    <row r="9758">
      <c r="A9758" s="10" t="s">
        <v>2601</v>
      </c>
      <c r="B9758" s="19">
        <v>0.15715277777777778</v>
      </c>
      <c r="C9758" s="10" t="s">
        <v>82</v>
      </c>
      <c r="D9758" s="10" t="s">
        <v>120</v>
      </c>
      <c r="E9758" s="13">
        <v>9.0</v>
      </c>
      <c r="F9758" s="16"/>
      <c r="J9758" s="10" t="s">
        <v>2682</v>
      </c>
    </row>
    <row r="9759">
      <c r="A9759" s="10" t="s">
        <v>2601</v>
      </c>
      <c r="B9759" s="19">
        <v>0.16087962962962962</v>
      </c>
      <c r="C9759" s="10" t="s">
        <v>964</v>
      </c>
      <c r="D9759" s="10" t="s">
        <v>76</v>
      </c>
      <c r="E9759" s="13">
        <v>73.0</v>
      </c>
      <c r="F9759" s="16"/>
      <c r="J9759" s="10" t="s">
        <v>2509</v>
      </c>
    </row>
    <row r="9760">
      <c r="A9760" s="10" t="s">
        <v>2601</v>
      </c>
      <c r="B9760" s="19">
        <v>0.1610300925925926</v>
      </c>
      <c r="C9760" s="10" t="s">
        <v>69</v>
      </c>
      <c r="D9760" s="10" t="s">
        <v>76</v>
      </c>
      <c r="E9760" s="13">
        <v>23.0</v>
      </c>
      <c r="F9760" s="16"/>
      <c r="J9760" s="10" t="s">
        <v>2509</v>
      </c>
    </row>
    <row r="9761">
      <c r="A9761" s="10" t="s">
        <v>2601</v>
      </c>
      <c r="B9761" s="19">
        <v>0.1643287037037037</v>
      </c>
      <c r="C9761" s="10" t="s">
        <v>74</v>
      </c>
      <c r="D9761" s="10" t="s">
        <v>83</v>
      </c>
      <c r="E9761" s="13">
        <v>26.0</v>
      </c>
      <c r="F9761" s="16"/>
      <c r="J9761" s="10" t="s">
        <v>2634</v>
      </c>
    </row>
    <row r="9762">
      <c r="A9762" s="10" t="s">
        <v>2601</v>
      </c>
      <c r="B9762" s="19">
        <v>0.1763425925925926</v>
      </c>
      <c r="C9762" s="10" t="s">
        <v>82</v>
      </c>
      <c r="D9762" s="10" t="s">
        <v>67</v>
      </c>
      <c r="E9762" s="13" t="s">
        <v>75</v>
      </c>
      <c r="F9762" s="13" t="s">
        <v>75</v>
      </c>
      <c r="J9762" s="10" t="s">
        <v>85</v>
      </c>
    </row>
    <row r="9763">
      <c r="A9763" s="10" t="s">
        <v>2601</v>
      </c>
      <c r="B9763" s="19">
        <v>0.1763425925925926</v>
      </c>
      <c r="C9763" s="10" t="s">
        <v>82</v>
      </c>
      <c r="D9763" s="10" t="s">
        <v>67</v>
      </c>
      <c r="E9763" s="13">
        <v>15.0</v>
      </c>
      <c r="F9763" s="16"/>
      <c r="J9763" s="10" t="s">
        <v>86</v>
      </c>
    </row>
    <row r="9764">
      <c r="A9764" s="10" t="s">
        <v>2601</v>
      </c>
      <c r="B9764" s="19">
        <v>0.17712962962962964</v>
      </c>
      <c r="C9764" s="10" t="s">
        <v>82</v>
      </c>
      <c r="D9764" s="10" t="s">
        <v>361</v>
      </c>
      <c r="E9764" s="13">
        <v>24.0</v>
      </c>
      <c r="F9764" s="16"/>
    </row>
    <row r="9765">
      <c r="A9765" s="10" t="s">
        <v>2601</v>
      </c>
      <c r="B9765" s="19">
        <v>0.17813657407407407</v>
      </c>
      <c r="C9765" s="10" t="s">
        <v>69</v>
      </c>
      <c r="D9765" s="10" t="s">
        <v>83</v>
      </c>
      <c r="E9765" s="13">
        <v>3.0</v>
      </c>
      <c r="F9765" s="16"/>
    </row>
    <row r="9766">
      <c r="A9766" s="10" t="s">
        <v>2601</v>
      </c>
      <c r="B9766" s="19">
        <v>0.17813657407407407</v>
      </c>
      <c r="C9766" s="10" t="s">
        <v>74</v>
      </c>
      <c r="D9766" s="10" t="s">
        <v>83</v>
      </c>
      <c r="E9766" s="13">
        <v>13.0</v>
      </c>
      <c r="F9766" s="16"/>
    </row>
    <row r="9767">
      <c r="A9767" s="10" t="s">
        <v>2601</v>
      </c>
      <c r="B9767" s="19">
        <v>0.17833333333333334</v>
      </c>
      <c r="C9767" s="10" t="s">
        <v>82</v>
      </c>
      <c r="D9767" s="10" t="s">
        <v>83</v>
      </c>
      <c r="E9767" s="13">
        <v>22.0</v>
      </c>
      <c r="F9767" s="16"/>
    </row>
    <row r="9768">
      <c r="A9768" s="10" t="s">
        <v>2601</v>
      </c>
      <c r="B9768" s="19">
        <v>0.17958333333333334</v>
      </c>
      <c r="C9768" s="10" t="s">
        <v>70</v>
      </c>
      <c r="D9768" s="10" t="s">
        <v>67</v>
      </c>
      <c r="E9768" s="13">
        <v>15.0</v>
      </c>
      <c r="F9768" s="16"/>
    </row>
    <row r="9769">
      <c r="A9769" s="10" t="s">
        <v>2683</v>
      </c>
      <c r="B9769" s="19">
        <v>0.011145833333333334</v>
      </c>
      <c r="C9769" s="10" t="s">
        <v>82</v>
      </c>
      <c r="D9769" s="10" t="s">
        <v>67</v>
      </c>
      <c r="E9769" s="13">
        <v>7.0</v>
      </c>
      <c r="F9769" s="13">
        <v>3.0</v>
      </c>
    </row>
    <row r="9770">
      <c r="A9770" s="10" t="s">
        <v>2683</v>
      </c>
      <c r="B9770" s="19">
        <v>0.012152777777777778</v>
      </c>
      <c r="C9770" s="10" t="s">
        <v>69</v>
      </c>
      <c r="D9770" s="10" t="s">
        <v>83</v>
      </c>
      <c r="E9770" s="13">
        <v>6.0</v>
      </c>
      <c r="F9770" s="13">
        <v>5.0</v>
      </c>
    </row>
    <row r="9771">
      <c r="A9771" s="10" t="s">
        <v>2683</v>
      </c>
      <c r="B9771" s="19">
        <v>0.01565972222222222</v>
      </c>
      <c r="C9771" s="10" t="s">
        <v>70</v>
      </c>
      <c r="D9771" s="10" t="s">
        <v>67</v>
      </c>
      <c r="E9771" s="13" t="s">
        <v>68</v>
      </c>
      <c r="F9771" s="13">
        <v>20.0</v>
      </c>
    </row>
    <row r="9772">
      <c r="A9772" s="10" t="s">
        <v>2683</v>
      </c>
      <c r="B9772" s="19">
        <v>0.019189814814814816</v>
      </c>
      <c r="C9772" s="10" t="s">
        <v>82</v>
      </c>
      <c r="D9772" s="10" t="s">
        <v>361</v>
      </c>
      <c r="E9772" s="13" t="s">
        <v>88</v>
      </c>
      <c r="F9772" s="13">
        <v>1.0</v>
      </c>
    </row>
    <row r="9773">
      <c r="A9773" s="10" t="s">
        <v>2683</v>
      </c>
      <c r="B9773" s="19">
        <v>0.020277777777777777</v>
      </c>
      <c r="C9773" s="10" t="s">
        <v>74</v>
      </c>
      <c r="D9773" s="10" t="s">
        <v>83</v>
      </c>
      <c r="E9773" s="13">
        <v>16.0</v>
      </c>
      <c r="F9773" s="13">
        <v>5.0</v>
      </c>
    </row>
    <row r="9774">
      <c r="A9774" s="10" t="s">
        <v>2683</v>
      </c>
      <c r="B9774" s="19">
        <v>0.0265625</v>
      </c>
      <c r="C9774" s="10" t="s">
        <v>70</v>
      </c>
      <c r="D9774" s="10" t="s">
        <v>67</v>
      </c>
      <c r="E9774" s="13">
        <v>14.0</v>
      </c>
      <c r="F9774" s="13">
        <v>11.0</v>
      </c>
    </row>
    <row r="9775">
      <c r="A9775" s="10" t="s">
        <v>2683</v>
      </c>
      <c r="B9775" s="19">
        <v>0.027372685185185184</v>
      </c>
      <c r="C9775" s="10" t="s">
        <v>964</v>
      </c>
      <c r="D9775" s="10" t="s">
        <v>209</v>
      </c>
      <c r="E9775" s="13">
        <v>18.0</v>
      </c>
      <c r="F9775" s="13">
        <v>18.0</v>
      </c>
    </row>
    <row r="9776">
      <c r="A9776" s="10" t="s">
        <v>2683</v>
      </c>
      <c r="B9776" s="19">
        <v>0.027766203703703703</v>
      </c>
      <c r="C9776" s="10" t="s">
        <v>70</v>
      </c>
      <c r="D9776" s="10" t="s">
        <v>129</v>
      </c>
      <c r="E9776" s="13">
        <v>15.0</v>
      </c>
      <c r="F9776" s="13">
        <v>10.0</v>
      </c>
    </row>
    <row r="9777">
      <c r="A9777" s="10" t="s">
        <v>2683</v>
      </c>
      <c r="B9777" s="19">
        <v>0.03037037037037037</v>
      </c>
      <c r="C9777" s="10" t="s">
        <v>69</v>
      </c>
      <c r="D9777" s="10" t="s">
        <v>128</v>
      </c>
      <c r="E9777" s="13" t="s">
        <v>75</v>
      </c>
      <c r="F9777" s="13" t="s">
        <v>75</v>
      </c>
      <c r="J9777" s="10" t="s">
        <v>85</v>
      </c>
    </row>
    <row r="9778">
      <c r="A9778" s="10" t="s">
        <v>2683</v>
      </c>
      <c r="B9778" s="19">
        <v>0.03037037037037037</v>
      </c>
      <c r="C9778" s="10" t="s">
        <v>69</v>
      </c>
      <c r="D9778" s="10" t="s">
        <v>128</v>
      </c>
      <c r="E9778" s="13">
        <v>23.0</v>
      </c>
      <c r="F9778" s="13">
        <v>18.0</v>
      </c>
      <c r="J9778" s="10" t="s">
        <v>2684</v>
      </c>
    </row>
    <row r="9779">
      <c r="A9779" s="10" t="s">
        <v>2683</v>
      </c>
      <c r="B9779" s="19">
        <v>0.032303240740740743</v>
      </c>
      <c r="C9779" s="10" t="s">
        <v>82</v>
      </c>
      <c r="D9779" s="10" t="s">
        <v>83</v>
      </c>
      <c r="E9779" s="13">
        <v>22.0</v>
      </c>
      <c r="F9779" s="13">
        <v>13.0</v>
      </c>
    </row>
    <row r="9780">
      <c r="A9780" s="10" t="s">
        <v>2683</v>
      </c>
      <c r="B9780" s="19">
        <v>0.03855324074074074</v>
      </c>
      <c r="C9780" s="10" t="s">
        <v>70</v>
      </c>
      <c r="D9780" s="10" t="s">
        <v>79</v>
      </c>
      <c r="E9780" s="13" t="s">
        <v>75</v>
      </c>
      <c r="F9780" s="13" t="s">
        <v>75</v>
      </c>
      <c r="J9780" s="10" t="s">
        <v>2070</v>
      </c>
    </row>
    <row r="9781">
      <c r="A9781" s="10" t="s">
        <v>2683</v>
      </c>
      <c r="B9781" s="19">
        <v>0.03855324074074074</v>
      </c>
      <c r="C9781" s="10" t="s">
        <v>70</v>
      </c>
      <c r="D9781" s="10" t="s">
        <v>79</v>
      </c>
      <c r="E9781" s="13">
        <v>23.0</v>
      </c>
      <c r="F9781" s="13">
        <v>19.0</v>
      </c>
      <c r="J9781" s="10" t="s">
        <v>2685</v>
      </c>
    </row>
    <row r="9782">
      <c r="A9782" s="10" t="s">
        <v>2683</v>
      </c>
      <c r="B9782" s="19">
        <v>0.03934027777777778</v>
      </c>
      <c r="C9782" s="10" t="s">
        <v>70</v>
      </c>
      <c r="D9782" s="10" t="s">
        <v>67</v>
      </c>
      <c r="E9782" s="13">
        <v>5.0</v>
      </c>
      <c r="F9782" s="13">
        <v>2.0</v>
      </c>
    </row>
    <row r="9783">
      <c r="A9783" s="10" t="s">
        <v>2683</v>
      </c>
      <c r="B9783" s="19">
        <v>0.040706018518518516</v>
      </c>
      <c r="C9783" s="10" t="s">
        <v>70</v>
      </c>
      <c r="D9783" s="10" t="s">
        <v>361</v>
      </c>
      <c r="E9783" s="13">
        <v>17.0</v>
      </c>
      <c r="F9783" s="13">
        <v>13.0</v>
      </c>
    </row>
    <row r="9784">
      <c r="A9784" s="10" t="s">
        <v>2683</v>
      </c>
      <c r="B9784" s="19">
        <v>0.042777777777777776</v>
      </c>
      <c r="C9784" s="10" t="s">
        <v>964</v>
      </c>
      <c r="D9784" s="10" t="s">
        <v>67</v>
      </c>
      <c r="E9784" s="13">
        <v>17.0</v>
      </c>
      <c r="F9784" s="13">
        <v>8.0</v>
      </c>
    </row>
    <row r="9785">
      <c r="A9785" s="10" t="s">
        <v>2683</v>
      </c>
      <c r="B9785" s="19">
        <v>0.04396990740740741</v>
      </c>
      <c r="C9785" s="10" t="s">
        <v>82</v>
      </c>
      <c r="D9785" s="10" t="s">
        <v>83</v>
      </c>
      <c r="E9785" s="13" t="s">
        <v>75</v>
      </c>
      <c r="F9785" s="13" t="s">
        <v>75</v>
      </c>
      <c r="J9785" s="10" t="s">
        <v>85</v>
      </c>
    </row>
    <row r="9786">
      <c r="A9786" s="10" t="s">
        <v>2683</v>
      </c>
      <c r="B9786" s="19">
        <v>0.04396990740740741</v>
      </c>
      <c r="C9786" s="10" t="s">
        <v>82</v>
      </c>
      <c r="D9786" s="10" t="s">
        <v>83</v>
      </c>
      <c r="E9786" s="13" t="s">
        <v>68</v>
      </c>
      <c r="F9786" s="13">
        <v>20.0</v>
      </c>
      <c r="J9786" s="10" t="s">
        <v>86</v>
      </c>
    </row>
    <row r="9787">
      <c r="A9787" s="10" t="s">
        <v>2683</v>
      </c>
      <c r="B9787" s="19">
        <v>0.04703703703703704</v>
      </c>
      <c r="C9787" s="10" t="s">
        <v>82</v>
      </c>
      <c r="D9787" s="10" t="s">
        <v>361</v>
      </c>
      <c r="E9787" s="13">
        <v>12.0</v>
      </c>
      <c r="F9787" s="13">
        <v>2.0</v>
      </c>
      <c r="J9787" s="10" t="s">
        <v>2070</v>
      </c>
    </row>
    <row r="9788">
      <c r="A9788" s="10" t="s">
        <v>2683</v>
      </c>
      <c r="B9788" s="19">
        <v>0.04703703703703704</v>
      </c>
      <c r="C9788" s="10" t="s">
        <v>82</v>
      </c>
      <c r="D9788" s="10" t="s">
        <v>361</v>
      </c>
      <c r="E9788" s="13">
        <v>14.0</v>
      </c>
      <c r="F9788" s="13">
        <v>4.0</v>
      </c>
      <c r="J9788" s="10" t="s">
        <v>2071</v>
      </c>
    </row>
    <row r="9789">
      <c r="A9789" s="10" t="s">
        <v>2683</v>
      </c>
      <c r="B9789" s="19">
        <v>0.05009259259259259</v>
      </c>
      <c r="C9789" s="10" t="s">
        <v>82</v>
      </c>
      <c r="D9789" s="10" t="s">
        <v>67</v>
      </c>
      <c r="E9789" s="13">
        <v>13.0</v>
      </c>
      <c r="F9789" s="13">
        <v>9.0</v>
      </c>
    </row>
    <row r="9790">
      <c r="A9790" s="10" t="s">
        <v>2683</v>
      </c>
      <c r="B9790" s="19">
        <v>0.08275462962962964</v>
      </c>
      <c r="C9790" s="10" t="s">
        <v>69</v>
      </c>
      <c r="D9790" s="10" t="s">
        <v>209</v>
      </c>
      <c r="E9790" s="13">
        <v>12.0</v>
      </c>
      <c r="F9790" s="13">
        <v>9.0</v>
      </c>
      <c r="J9790" s="10" t="s">
        <v>2405</v>
      </c>
    </row>
    <row r="9791">
      <c r="A9791" s="10" t="s">
        <v>2683</v>
      </c>
      <c r="B9791" s="19">
        <v>0.11350694444444444</v>
      </c>
      <c r="C9791" s="10" t="s">
        <v>82</v>
      </c>
      <c r="D9791" s="10" t="s">
        <v>67</v>
      </c>
      <c r="E9791" s="13" t="s">
        <v>75</v>
      </c>
      <c r="F9791" s="13" t="s">
        <v>75</v>
      </c>
    </row>
    <row r="9792">
      <c r="A9792" s="10" t="s">
        <v>2683</v>
      </c>
      <c r="B9792" s="19">
        <v>0.11356481481481481</v>
      </c>
      <c r="C9792" s="10" t="s">
        <v>66</v>
      </c>
      <c r="D9792" s="10" t="s">
        <v>67</v>
      </c>
      <c r="E9792" s="13">
        <v>16.0</v>
      </c>
      <c r="F9792" s="13">
        <v>14.0</v>
      </c>
    </row>
    <row r="9793">
      <c r="A9793" s="10" t="s">
        <v>2683</v>
      </c>
      <c r="B9793" s="19">
        <v>0.11469907407407408</v>
      </c>
      <c r="C9793" s="10" t="s">
        <v>69</v>
      </c>
      <c r="D9793" s="10" t="s">
        <v>67</v>
      </c>
      <c r="E9793" s="13">
        <v>13.0</v>
      </c>
      <c r="F9793" s="13">
        <v>8.0</v>
      </c>
    </row>
    <row r="9794">
      <c r="A9794" s="10" t="s">
        <v>2683</v>
      </c>
      <c r="B9794" s="19">
        <v>0.12357638888888889</v>
      </c>
      <c r="C9794" s="10" t="s">
        <v>66</v>
      </c>
      <c r="D9794" s="10" t="s">
        <v>67</v>
      </c>
      <c r="E9794" s="13">
        <v>18.0</v>
      </c>
      <c r="F9794" s="13">
        <v>16.0</v>
      </c>
    </row>
    <row r="9795">
      <c r="A9795" s="10" t="s">
        <v>2683</v>
      </c>
      <c r="B9795" s="19">
        <v>0.12590277777777778</v>
      </c>
      <c r="C9795" s="10" t="s">
        <v>964</v>
      </c>
      <c r="D9795" s="10" t="s">
        <v>67</v>
      </c>
      <c r="E9795" s="13">
        <v>27.0</v>
      </c>
      <c r="F9795" s="13">
        <v>18.0</v>
      </c>
    </row>
    <row r="9796">
      <c r="A9796" s="10" t="s">
        <v>2683</v>
      </c>
      <c r="B9796" s="19">
        <v>0.1259837962962963</v>
      </c>
      <c r="C9796" s="10" t="s">
        <v>70</v>
      </c>
      <c r="D9796" s="10" t="s">
        <v>67</v>
      </c>
      <c r="E9796" s="13">
        <v>10.0</v>
      </c>
      <c r="F9796" s="13">
        <v>7.0</v>
      </c>
    </row>
    <row r="9797">
      <c r="A9797" s="10" t="s">
        <v>2683</v>
      </c>
      <c r="B9797" s="19">
        <v>0.12993055555555555</v>
      </c>
      <c r="C9797" s="10" t="s">
        <v>74</v>
      </c>
      <c r="D9797" s="10" t="s">
        <v>83</v>
      </c>
      <c r="E9797" s="13">
        <v>23.0</v>
      </c>
      <c r="F9797" s="13">
        <v>12.0</v>
      </c>
    </row>
    <row r="9798">
      <c r="A9798" s="10" t="s">
        <v>2683</v>
      </c>
      <c r="B9798" s="19">
        <v>0.13047453703703704</v>
      </c>
      <c r="C9798" s="10" t="s">
        <v>74</v>
      </c>
      <c r="D9798" s="10" t="s">
        <v>217</v>
      </c>
      <c r="E9798" s="13">
        <v>22.0</v>
      </c>
      <c r="F9798" s="13">
        <v>9.0</v>
      </c>
    </row>
    <row r="9799">
      <c r="A9799" s="10" t="s">
        <v>2683</v>
      </c>
      <c r="B9799" s="19">
        <v>0.13278935185185184</v>
      </c>
      <c r="C9799" s="10" t="s">
        <v>82</v>
      </c>
      <c r="D9799" s="10" t="s">
        <v>131</v>
      </c>
      <c r="E9799" s="13">
        <v>26.0</v>
      </c>
      <c r="F9799" s="13">
        <v>20.0</v>
      </c>
    </row>
    <row r="9800">
      <c r="A9800" s="10" t="s">
        <v>2683</v>
      </c>
      <c r="B9800" s="19">
        <v>0.13675925925925925</v>
      </c>
      <c r="C9800" s="10" t="s">
        <v>74</v>
      </c>
      <c r="D9800" s="10" t="s">
        <v>83</v>
      </c>
      <c r="E9800" s="13">
        <v>19.0</v>
      </c>
      <c r="F9800" s="13">
        <v>8.0</v>
      </c>
    </row>
    <row r="9801">
      <c r="A9801" s="10" t="s">
        <v>2683</v>
      </c>
      <c r="B9801" s="19">
        <v>0.13859953703703703</v>
      </c>
      <c r="C9801" s="10" t="s">
        <v>74</v>
      </c>
      <c r="D9801" s="10" t="s">
        <v>217</v>
      </c>
      <c r="E9801" s="13">
        <v>19.0</v>
      </c>
      <c r="F9801" s="13">
        <v>8.0</v>
      </c>
    </row>
    <row r="9802">
      <c r="A9802" s="10" t="s">
        <v>2683</v>
      </c>
      <c r="B9802" s="19">
        <v>0.13894675925925926</v>
      </c>
      <c r="C9802" s="10" t="s">
        <v>74</v>
      </c>
      <c r="D9802" s="10" t="s">
        <v>2686</v>
      </c>
      <c r="E9802" s="13">
        <v>11.0</v>
      </c>
      <c r="F9802" s="13">
        <v>9.0</v>
      </c>
      <c r="J9802" s="10" t="s">
        <v>274</v>
      </c>
    </row>
    <row r="9803">
      <c r="A9803" s="10" t="s">
        <v>2683</v>
      </c>
      <c r="B9803" s="19">
        <v>0.14270833333333333</v>
      </c>
      <c r="C9803" s="10" t="s">
        <v>74</v>
      </c>
      <c r="D9803" s="10" t="s">
        <v>155</v>
      </c>
      <c r="E9803" s="13" t="s">
        <v>75</v>
      </c>
      <c r="F9803" s="13" t="s">
        <v>75</v>
      </c>
    </row>
    <row r="9804">
      <c r="A9804" s="10" t="s">
        <v>2683</v>
      </c>
      <c r="B9804" s="19">
        <v>0.14288194444444444</v>
      </c>
      <c r="C9804" s="10" t="s">
        <v>70</v>
      </c>
      <c r="D9804" s="10" t="s">
        <v>83</v>
      </c>
      <c r="E9804" s="13">
        <v>24.0</v>
      </c>
      <c r="F9804" s="13">
        <v>16.0</v>
      </c>
    </row>
    <row r="9805">
      <c r="A9805" s="10" t="s">
        <v>2683</v>
      </c>
      <c r="B9805" s="19">
        <v>0.1437037037037037</v>
      </c>
      <c r="C9805" s="10" t="s">
        <v>66</v>
      </c>
      <c r="D9805" s="10" t="s">
        <v>131</v>
      </c>
      <c r="E9805" s="13">
        <v>4.0</v>
      </c>
      <c r="F9805" s="13">
        <v>2.0</v>
      </c>
    </row>
    <row r="9806">
      <c r="A9806" s="10" t="s">
        <v>2683</v>
      </c>
      <c r="B9806" s="19">
        <v>0.1438425925925926</v>
      </c>
      <c r="C9806" s="10" t="s">
        <v>70</v>
      </c>
      <c r="D9806" s="10" t="s">
        <v>131</v>
      </c>
      <c r="E9806" s="13">
        <v>17.0</v>
      </c>
      <c r="F9806" s="13">
        <v>13.0</v>
      </c>
    </row>
    <row r="9807">
      <c r="A9807" s="10" t="s">
        <v>2683</v>
      </c>
      <c r="B9807" s="19">
        <v>0.14527777777777778</v>
      </c>
      <c r="C9807" s="10" t="s">
        <v>69</v>
      </c>
      <c r="D9807" s="10" t="s">
        <v>120</v>
      </c>
      <c r="E9807" s="13" t="s">
        <v>75</v>
      </c>
      <c r="F9807" s="13" t="s">
        <v>75</v>
      </c>
      <c r="J9807" s="10" t="s">
        <v>2363</v>
      </c>
    </row>
    <row r="9808">
      <c r="A9808" s="10" t="s">
        <v>2683</v>
      </c>
      <c r="B9808" s="19">
        <v>0.1476851851851852</v>
      </c>
      <c r="C9808" s="10" t="s">
        <v>74</v>
      </c>
      <c r="D9808" s="10" t="s">
        <v>83</v>
      </c>
      <c r="E9808" s="13">
        <v>27.0</v>
      </c>
      <c r="F9808" s="13">
        <v>16.0</v>
      </c>
    </row>
    <row r="9809">
      <c r="A9809" s="10" t="s">
        <v>2683</v>
      </c>
      <c r="B9809" s="19">
        <v>0.1486111111111111</v>
      </c>
      <c r="C9809" s="10" t="s">
        <v>82</v>
      </c>
      <c r="D9809" s="10" t="s">
        <v>361</v>
      </c>
      <c r="E9809" s="13">
        <v>29.0</v>
      </c>
      <c r="F9809" s="13">
        <v>19.0</v>
      </c>
    </row>
    <row r="9810">
      <c r="A9810" s="10" t="s">
        <v>2683</v>
      </c>
      <c r="B9810" s="19">
        <v>0.15015046296296297</v>
      </c>
      <c r="C9810" s="10" t="s">
        <v>69</v>
      </c>
      <c r="D9810" s="10" t="s">
        <v>98</v>
      </c>
      <c r="E9810" s="13">
        <v>8.0</v>
      </c>
      <c r="F9810" s="13">
        <v>3.0</v>
      </c>
    </row>
    <row r="9811">
      <c r="A9811" s="10" t="s">
        <v>2683</v>
      </c>
      <c r="B9811" s="19">
        <v>0.15034722222222222</v>
      </c>
      <c r="C9811" s="10" t="s">
        <v>69</v>
      </c>
      <c r="D9811" s="10" t="s">
        <v>209</v>
      </c>
      <c r="E9811" s="13">
        <v>15.0</v>
      </c>
      <c r="F9811" s="13">
        <v>12.0</v>
      </c>
    </row>
    <row r="9812">
      <c r="A9812" s="10" t="s">
        <v>2683</v>
      </c>
      <c r="B9812" s="19">
        <v>0.15155092592592592</v>
      </c>
      <c r="C9812" s="10" t="s">
        <v>74</v>
      </c>
      <c r="D9812" s="10" t="s">
        <v>83</v>
      </c>
      <c r="E9812" s="13">
        <v>28.0</v>
      </c>
      <c r="F9812" s="13">
        <v>17.0</v>
      </c>
    </row>
    <row r="9813">
      <c r="A9813" s="10" t="s">
        <v>2683</v>
      </c>
      <c r="B9813" s="19">
        <v>0.15162037037037038</v>
      </c>
      <c r="C9813" s="10" t="s">
        <v>74</v>
      </c>
      <c r="D9813" s="10" t="s">
        <v>217</v>
      </c>
      <c r="E9813" s="13">
        <v>30.0</v>
      </c>
      <c r="F9813" s="13">
        <v>17.0</v>
      </c>
    </row>
    <row r="9814">
      <c r="A9814" s="10" t="s">
        <v>2683</v>
      </c>
      <c r="B9814" s="19">
        <v>0.15355324074074075</v>
      </c>
      <c r="C9814" s="10" t="s">
        <v>69</v>
      </c>
      <c r="D9814" s="10" t="s">
        <v>80</v>
      </c>
      <c r="E9814" s="13" t="s">
        <v>88</v>
      </c>
      <c r="F9814" s="13">
        <v>1.0</v>
      </c>
    </row>
    <row r="9815">
      <c r="A9815" s="10" t="s">
        <v>2683</v>
      </c>
      <c r="B9815" s="19">
        <v>0.155625</v>
      </c>
      <c r="C9815" s="10" t="s">
        <v>66</v>
      </c>
      <c r="D9815" s="10" t="s">
        <v>71</v>
      </c>
      <c r="E9815" s="13" t="s">
        <v>88</v>
      </c>
      <c r="F9815" s="13">
        <v>1.0</v>
      </c>
    </row>
    <row r="9816">
      <c r="A9816" s="10" t="s">
        <v>2683</v>
      </c>
      <c r="B9816" s="19">
        <v>0.1556597222222222</v>
      </c>
      <c r="C9816" s="10" t="s">
        <v>74</v>
      </c>
      <c r="D9816" s="10" t="s">
        <v>71</v>
      </c>
      <c r="E9816" s="13">
        <v>15.0</v>
      </c>
      <c r="F9816" s="13">
        <v>10.0</v>
      </c>
    </row>
    <row r="9817">
      <c r="A9817" s="10" t="s">
        <v>2683</v>
      </c>
      <c r="B9817" s="19">
        <v>0.15969907407407408</v>
      </c>
      <c r="C9817" s="10" t="s">
        <v>964</v>
      </c>
      <c r="D9817" s="10" t="s">
        <v>128</v>
      </c>
      <c r="E9817" s="13">
        <v>13.0</v>
      </c>
      <c r="F9817" s="13">
        <v>4.0</v>
      </c>
    </row>
    <row r="9818">
      <c r="A9818" s="10" t="s">
        <v>2687</v>
      </c>
      <c r="B9818" s="19">
        <v>0.009548611111111112</v>
      </c>
      <c r="C9818" s="10" t="s">
        <v>70</v>
      </c>
      <c r="D9818" s="10" t="s">
        <v>132</v>
      </c>
      <c r="E9818" s="13">
        <v>23.0</v>
      </c>
      <c r="F9818" s="13">
        <v>19.0</v>
      </c>
    </row>
    <row r="9819">
      <c r="A9819" s="10" t="s">
        <v>2687</v>
      </c>
      <c r="B9819" s="19">
        <v>0.017037037037037038</v>
      </c>
      <c r="C9819" s="10" t="s">
        <v>70</v>
      </c>
      <c r="D9819" s="10" t="s">
        <v>131</v>
      </c>
      <c r="E9819" s="13">
        <v>15.0</v>
      </c>
      <c r="F9819" s="13">
        <v>11.0</v>
      </c>
    </row>
    <row r="9820">
      <c r="A9820" s="10" t="s">
        <v>2687</v>
      </c>
      <c r="B9820" s="19">
        <v>0.017037037037037038</v>
      </c>
      <c r="C9820" s="10" t="s">
        <v>82</v>
      </c>
      <c r="D9820" s="10" t="s">
        <v>131</v>
      </c>
      <c r="E9820" s="13">
        <v>18.0</v>
      </c>
      <c r="F9820" s="13">
        <v>12.0</v>
      </c>
    </row>
    <row r="9821">
      <c r="A9821" s="10" t="s">
        <v>2687</v>
      </c>
      <c r="B9821" s="19">
        <v>0.03002314814814815</v>
      </c>
      <c r="C9821" s="10" t="s">
        <v>74</v>
      </c>
      <c r="D9821" s="10" t="s">
        <v>67</v>
      </c>
      <c r="E9821" s="13">
        <v>11.0</v>
      </c>
      <c r="F9821" s="13">
        <v>10.0</v>
      </c>
    </row>
    <row r="9822">
      <c r="A9822" s="10" t="s">
        <v>2687</v>
      </c>
      <c r="B9822" s="19">
        <v>0.03002314814814815</v>
      </c>
      <c r="C9822" s="10" t="s">
        <v>70</v>
      </c>
      <c r="D9822" s="10" t="s">
        <v>73</v>
      </c>
      <c r="E9822" s="13">
        <v>14.0</v>
      </c>
      <c r="F9822" s="13">
        <v>9.0</v>
      </c>
    </row>
    <row r="9823">
      <c r="A9823" s="10" t="s">
        <v>2687</v>
      </c>
      <c r="B9823" s="19">
        <v>0.04569444444444445</v>
      </c>
      <c r="C9823" s="10" t="s">
        <v>69</v>
      </c>
      <c r="D9823" s="10" t="s">
        <v>67</v>
      </c>
      <c r="E9823" s="13">
        <v>11.0</v>
      </c>
      <c r="F9823" s="13">
        <v>6.0</v>
      </c>
    </row>
    <row r="9824">
      <c r="A9824" s="10" t="s">
        <v>2687</v>
      </c>
      <c r="B9824" s="19">
        <v>0.04569444444444445</v>
      </c>
      <c r="C9824" s="10" t="s">
        <v>964</v>
      </c>
      <c r="D9824" s="10" t="s">
        <v>67</v>
      </c>
      <c r="E9824" s="13">
        <v>19.0</v>
      </c>
      <c r="F9824" s="13">
        <v>10.0</v>
      </c>
    </row>
    <row r="9825">
      <c r="A9825" s="10" t="s">
        <v>2687</v>
      </c>
      <c r="B9825" s="19">
        <v>0.05375</v>
      </c>
      <c r="C9825" s="10" t="s">
        <v>69</v>
      </c>
      <c r="D9825" s="10" t="s">
        <v>67</v>
      </c>
      <c r="E9825" s="13">
        <v>8.0</v>
      </c>
      <c r="F9825" s="13">
        <v>3.0</v>
      </c>
    </row>
    <row r="9826">
      <c r="A9826" s="10" t="s">
        <v>2687</v>
      </c>
      <c r="B9826" s="19">
        <v>0.05381944444444445</v>
      </c>
      <c r="C9826" s="10" t="s">
        <v>69</v>
      </c>
      <c r="D9826" s="10" t="s">
        <v>131</v>
      </c>
      <c r="E9826" s="13">
        <v>16.0</v>
      </c>
      <c r="F9826" s="13">
        <v>15.0</v>
      </c>
    </row>
    <row r="9827">
      <c r="A9827" s="10" t="s">
        <v>2687</v>
      </c>
      <c r="B9827" s="19">
        <v>0.054594907407407404</v>
      </c>
      <c r="C9827" s="10" t="s">
        <v>74</v>
      </c>
      <c r="D9827" s="10" t="s">
        <v>81</v>
      </c>
      <c r="E9827" s="13">
        <v>9.0</v>
      </c>
      <c r="F9827" s="13">
        <v>7.0</v>
      </c>
      <c r="J9827" s="10" t="s">
        <v>2688</v>
      </c>
    </row>
    <row r="9828">
      <c r="A9828" s="10" t="s">
        <v>2687</v>
      </c>
      <c r="B9828" s="19">
        <v>0.05690972222222222</v>
      </c>
      <c r="C9828" s="10" t="s">
        <v>69</v>
      </c>
      <c r="D9828" s="10" t="s">
        <v>81</v>
      </c>
      <c r="E9828" s="13">
        <v>5.0</v>
      </c>
      <c r="F9828" s="13">
        <v>3.0</v>
      </c>
      <c r="J9828" s="10" t="s">
        <v>2689</v>
      </c>
    </row>
    <row r="9829">
      <c r="A9829" s="10" t="s">
        <v>2687</v>
      </c>
      <c r="B9829" s="19">
        <v>0.05872685185185185</v>
      </c>
      <c r="C9829" s="10" t="s">
        <v>70</v>
      </c>
      <c r="D9829" s="10" t="s">
        <v>81</v>
      </c>
      <c r="E9829" s="13">
        <v>6.0</v>
      </c>
      <c r="F9829" s="13">
        <v>3.0</v>
      </c>
    </row>
    <row r="9830">
      <c r="A9830" s="10" t="s">
        <v>2687</v>
      </c>
      <c r="B9830" s="19">
        <v>0.0691087962962963</v>
      </c>
      <c r="C9830" s="10" t="s">
        <v>70</v>
      </c>
      <c r="D9830" s="10" t="s">
        <v>93</v>
      </c>
      <c r="E9830" s="13" t="s">
        <v>88</v>
      </c>
      <c r="F9830" s="13">
        <v>1.0</v>
      </c>
      <c r="J9830" s="10" t="s">
        <v>2690</v>
      </c>
    </row>
    <row r="9831">
      <c r="A9831" s="10" t="s">
        <v>2687</v>
      </c>
      <c r="B9831" s="19">
        <v>0.0691087962962963</v>
      </c>
      <c r="C9831" s="10" t="s">
        <v>70</v>
      </c>
      <c r="D9831" s="10" t="s">
        <v>93</v>
      </c>
      <c r="E9831" s="13">
        <v>21.0</v>
      </c>
      <c r="F9831" s="13">
        <v>11.0</v>
      </c>
    </row>
    <row r="9832">
      <c r="A9832" s="10" t="s">
        <v>2687</v>
      </c>
      <c r="B9832" s="19">
        <v>0.06930555555555555</v>
      </c>
      <c r="C9832" s="10" t="s">
        <v>70</v>
      </c>
      <c r="D9832" s="10" t="s">
        <v>91</v>
      </c>
      <c r="E9832" s="13">
        <v>8.0</v>
      </c>
      <c r="F9832" s="16"/>
    </row>
    <row r="9833">
      <c r="A9833" s="10" t="s">
        <v>2687</v>
      </c>
      <c r="B9833" s="19">
        <v>0.1046875</v>
      </c>
      <c r="C9833" s="10" t="s">
        <v>66</v>
      </c>
      <c r="D9833" s="10" t="s">
        <v>67</v>
      </c>
      <c r="E9833" s="13">
        <v>15.0</v>
      </c>
      <c r="F9833" s="13">
        <v>13.0</v>
      </c>
    </row>
    <row r="9834">
      <c r="A9834" s="10" t="s">
        <v>2687</v>
      </c>
      <c r="B9834" s="19">
        <v>0.11798611111111111</v>
      </c>
      <c r="C9834" s="10" t="s">
        <v>82</v>
      </c>
      <c r="D9834" s="10" t="s">
        <v>83</v>
      </c>
      <c r="E9834" s="13" t="s">
        <v>75</v>
      </c>
      <c r="F9834" s="13" t="s">
        <v>75</v>
      </c>
      <c r="J9834" s="10" t="s">
        <v>2691</v>
      </c>
    </row>
    <row r="9835">
      <c r="A9835" s="10" t="s">
        <v>2687</v>
      </c>
      <c r="B9835" s="19">
        <v>0.11798611111111111</v>
      </c>
      <c r="C9835" s="10" t="s">
        <v>82</v>
      </c>
      <c r="D9835" s="10" t="s">
        <v>83</v>
      </c>
      <c r="E9835" s="13">
        <v>25.0</v>
      </c>
      <c r="F9835" s="13">
        <v>15.0</v>
      </c>
    </row>
    <row r="9836">
      <c r="A9836" s="10" t="s">
        <v>2687</v>
      </c>
      <c r="B9836" s="19">
        <v>0.12903935185185186</v>
      </c>
      <c r="C9836" s="10" t="s">
        <v>74</v>
      </c>
      <c r="D9836" s="10" t="s">
        <v>127</v>
      </c>
      <c r="E9836" s="13">
        <v>11.0</v>
      </c>
      <c r="F9836" s="13">
        <v>8.0</v>
      </c>
    </row>
    <row r="9837">
      <c r="A9837" s="10" t="s">
        <v>2687</v>
      </c>
      <c r="B9837" s="19">
        <v>0.1290625</v>
      </c>
      <c r="C9837" s="10" t="s">
        <v>69</v>
      </c>
      <c r="D9837" s="10" t="s">
        <v>127</v>
      </c>
      <c r="E9837" s="13" t="s">
        <v>68</v>
      </c>
      <c r="F9837" s="13">
        <v>20.0</v>
      </c>
      <c r="J9837" s="10" t="s">
        <v>2508</v>
      </c>
    </row>
    <row r="9838">
      <c r="A9838" s="10" t="s">
        <v>2687</v>
      </c>
      <c r="B9838" s="19">
        <v>0.1365625</v>
      </c>
      <c r="C9838" s="10" t="s">
        <v>70</v>
      </c>
      <c r="D9838" s="10" t="s">
        <v>71</v>
      </c>
      <c r="E9838" s="13">
        <v>27.0</v>
      </c>
      <c r="F9838" s="13">
        <v>20.0</v>
      </c>
      <c r="J9838" s="10" t="s">
        <v>2692</v>
      </c>
    </row>
    <row r="9839">
      <c r="A9839" s="10" t="s">
        <v>2687</v>
      </c>
      <c r="B9839" s="19">
        <v>0.1365625</v>
      </c>
      <c r="C9839" s="10" t="s">
        <v>964</v>
      </c>
      <c r="D9839" s="10" t="s">
        <v>71</v>
      </c>
      <c r="E9839" s="13">
        <v>19.0</v>
      </c>
      <c r="F9839" s="13">
        <v>10.0</v>
      </c>
      <c r="J9839" s="10" t="s">
        <v>2692</v>
      </c>
    </row>
    <row r="9840">
      <c r="A9840" s="10" t="s">
        <v>2687</v>
      </c>
      <c r="B9840" s="19">
        <v>0.14824074074074073</v>
      </c>
      <c r="C9840" s="10" t="s">
        <v>66</v>
      </c>
      <c r="D9840" s="10" t="s">
        <v>127</v>
      </c>
      <c r="E9840" s="13">
        <v>21.0</v>
      </c>
      <c r="F9840" s="13">
        <v>16.0</v>
      </c>
    </row>
    <row r="9841">
      <c r="A9841" s="10" t="s">
        <v>2687</v>
      </c>
      <c r="B9841" s="19">
        <v>0.1517824074074074</v>
      </c>
      <c r="C9841" s="10" t="s">
        <v>69</v>
      </c>
      <c r="D9841" s="10" t="s">
        <v>71</v>
      </c>
      <c r="E9841" s="13">
        <v>21.0</v>
      </c>
      <c r="F9841" s="13">
        <v>16.0</v>
      </c>
    </row>
    <row r="9842">
      <c r="A9842" s="10" t="s">
        <v>2687</v>
      </c>
      <c r="B9842" s="19">
        <v>0.16496527777777778</v>
      </c>
      <c r="C9842" s="10" t="s">
        <v>964</v>
      </c>
      <c r="D9842" s="10" t="s">
        <v>81</v>
      </c>
      <c r="E9842" s="13">
        <v>15.0</v>
      </c>
      <c r="F9842" s="13">
        <v>13.0</v>
      </c>
    </row>
    <row r="9843">
      <c r="A9843" s="10" t="s">
        <v>2687</v>
      </c>
      <c r="B9843" s="19">
        <v>0.16655092592592594</v>
      </c>
      <c r="C9843" s="10" t="s">
        <v>964</v>
      </c>
      <c r="D9843" s="10" t="s">
        <v>93</v>
      </c>
      <c r="E9843" s="13">
        <v>23.0</v>
      </c>
      <c r="F9843" s="13">
        <v>19.0</v>
      </c>
    </row>
    <row r="9844">
      <c r="A9844" s="10" t="s">
        <v>2693</v>
      </c>
      <c r="B9844" s="19">
        <v>0.008032407407407408</v>
      </c>
      <c r="C9844" s="10" t="s">
        <v>74</v>
      </c>
      <c r="D9844" s="10" t="s">
        <v>87</v>
      </c>
      <c r="E9844" s="13">
        <v>24.0</v>
      </c>
      <c r="F9844" s="13">
        <v>19.0</v>
      </c>
    </row>
    <row r="9845">
      <c r="A9845" s="10" t="s">
        <v>2693</v>
      </c>
      <c r="B9845" s="19">
        <v>0.008101851851851851</v>
      </c>
      <c r="C9845" s="10" t="s">
        <v>70</v>
      </c>
      <c r="D9845" s="10" t="s">
        <v>87</v>
      </c>
      <c r="E9845" s="13">
        <v>15.0</v>
      </c>
      <c r="F9845" s="13">
        <v>10.0</v>
      </c>
    </row>
    <row r="9846">
      <c r="A9846" s="10" t="s">
        <v>2693</v>
      </c>
      <c r="B9846" s="19">
        <v>0.008194444444444445</v>
      </c>
      <c r="C9846" s="10" t="s">
        <v>69</v>
      </c>
      <c r="D9846" s="10" t="s">
        <v>87</v>
      </c>
      <c r="E9846" s="13">
        <v>13.0</v>
      </c>
      <c r="F9846" s="13">
        <v>9.0</v>
      </c>
    </row>
    <row r="9847">
      <c r="A9847" s="10" t="s">
        <v>2693</v>
      </c>
      <c r="B9847" s="19">
        <v>0.008194444444444445</v>
      </c>
      <c r="C9847" s="10" t="s">
        <v>964</v>
      </c>
      <c r="D9847" s="10" t="s">
        <v>87</v>
      </c>
      <c r="E9847" s="13">
        <v>12.0</v>
      </c>
      <c r="F9847" s="13">
        <v>11.0</v>
      </c>
    </row>
    <row r="9848">
      <c r="A9848" s="10" t="s">
        <v>2693</v>
      </c>
      <c r="B9848" s="19">
        <v>0.008206018518518519</v>
      </c>
      <c r="C9848" s="10" t="s">
        <v>82</v>
      </c>
      <c r="D9848" s="10" t="s">
        <v>87</v>
      </c>
      <c r="E9848" s="13">
        <v>12.0</v>
      </c>
      <c r="F9848" s="13">
        <v>11.0</v>
      </c>
    </row>
    <row r="9849">
      <c r="A9849" s="10" t="s">
        <v>2693</v>
      </c>
      <c r="B9849" s="19">
        <v>0.009606481481481481</v>
      </c>
      <c r="C9849" s="10" t="s">
        <v>74</v>
      </c>
      <c r="D9849" s="10" t="s">
        <v>125</v>
      </c>
      <c r="E9849" s="13" t="s">
        <v>75</v>
      </c>
      <c r="F9849" s="13" t="s">
        <v>75</v>
      </c>
      <c r="J9849" s="10" t="s">
        <v>2263</v>
      </c>
    </row>
    <row r="9850">
      <c r="A9850" s="10" t="s">
        <v>2693</v>
      </c>
      <c r="B9850" s="19">
        <v>0.009606481481481481</v>
      </c>
      <c r="C9850" s="10" t="s">
        <v>74</v>
      </c>
      <c r="D9850" s="10" t="s">
        <v>125</v>
      </c>
      <c r="E9850" s="13">
        <v>30.0</v>
      </c>
      <c r="F9850" s="13">
        <v>17.0</v>
      </c>
    </row>
    <row r="9851">
      <c r="A9851" s="10" t="s">
        <v>2693</v>
      </c>
      <c r="B9851" s="19">
        <v>0.010428240740740741</v>
      </c>
      <c r="C9851" s="10" t="s">
        <v>74</v>
      </c>
      <c r="D9851" s="10" t="s">
        <v>93</v>
      </c>
      <c r="E9851" s="13">
        <v>15.0</v>
      </c>
      <c r="F9851" s="13">
        <v>5.0</v>
      </c>
      <c r="J9851" s="10" t="s">
        <v>2694</v>
      </c>
    </row>
    <row r="9852">
      <c r="A9852" s="10" t="s">
        <v>2693</v>
      </c>
      <c r="B9852" s="19">
        <v>0.012152777777777778</v>
      </c>
      <c r="C9852" s="10" t="s">
        <v>70</v>
      </c>
      <c r="D9852" s="10" t="s">
        <v>93</v>
      </c>
      <c r="E9852" s="13">
        <v>15.0</v>
      </c>
      <c r="F9852" s="13">
        <v>5.0</v>
      </c>
      <c r="J9852" s="10" t="s">
        <v>2695</v>
      </c>
    </row>
    <row r="9853">
      <c r="A9853" s="10" t="s">
        <v>2693</v>
      </c>
      <c r="B9853" s="19">
        <v>0.017314814814814814</v>
      </c>
      <c r="C9853" s="10" t="s">
        <v>74</v>
      </c>
      <c r="D9853" s="10" t="s">
        <v>125</v>
      </c>
      <c r="E9853" s="13" t="s">
        <v>75</v>
      </c>
      <c r="F9853" s="13" t="s">
        <v>75</v>
      </c>
      <c r="J9853" s="10" t="s">
        <v>2263</v>
      </c>
    </row>
    <row r="9854">
      <c r="A9854" s="10" t="s">
        <v>2693</v>
      </c>
      <c r="B9854" s="19">
        <v>0.017314814814814814</v>
      </c>
      <c r="C9854" s="10" t="s">
        <v>74</v>
      </c>
      <c r="D9854" s="10" t="s">
        <v>125</v>
      </c>
      <c r="E9854" s="13">
        <v>16.0</v>
      </c>
      <c r="F9854" s="13">
        <v>3.0</v>
      </c>
    </row>
    <row r="9855">
      <c r="A9855" s="10" t="s">
        <v>2693</v>
      </c>
      <c r="B9855" s="19">
        <v>0.017939814814814815</v>
      </c>
      <c r="C9855" s="10" t="s">
        <v>66</v>
      </c>
      <c r="D9855" s="10" t="s">
        <v>89</v>
      </c>
      <c r="E9855" s="13" t="s">
        <v>75</v>
      </c>
      <c r="F9855" s="13" t="s">
        <v>75</v>
      </c>
    </row>
    <row r="9856">
      <c r="A9856" s="10" t="s">
        <v>2693</v>
      </c>
      <c r="B9856" s="19">
        <v>0.01814814814814815</v>
      </c>
      <c r="C9856" s="10" t="s">
        <v>66</v>
      </c>
      <c r="D9856" s="10" t="s">
        <v>89</v>
      </c>
      <c r="E9856" s="13">
        <v>19.0</v>
      </c>
      <c r="F9856" s="13">
        <v>9.0</v>
      </c>
      <c r="J9856" s="10" t="s">
        <v>2696</v>
      </c>
    </row>
    <row r="9857">
      <c r="A9857" s="10" t="s">
        <v>2693</v>
      </c>
      <c r="B9857" s="19">
        <v>0.018252314814814815</v>
      </c>
      <c r="C9857" s="10" t="s">
        <v>66</v>
      </c>
      <c r="D9857" s="10" t="s">
        <v>91</v>
      </c>
      <c r="E9857" s="13">
        <v>11.0</v>
      </c>
      <c r="F9857" s="16"/>
      <c r="J9857" s="10" t="s">
        <v>2697</v>
      </c>
    </row>
    <row r="9858">
      <c r="A9858" s="10" t="s">
        <v>2693</v>
      </c>
      <c r="B9858" s="19">
        <v>0.018692129629629628</v>
      </c>
      <c r="C9858" s="10" t="s">
        <v>70</v>
      </c>
      <c r="D9858" s="10" t="s">
        <v>93</v>
      </c>
      <c r="E9858" s="13" t="s">
        <v>68</v>
      </c>
      <c r="F9858" s="13">
        <v>20.0</v>
      </c>
      <c r="J9858" s="10" t="s">
        <v>2698</v>
      </c>
    </row>
    <row r="9859">
      <c r="A9859" s="10" t="s">
        <v>2693</v>
      </c>
      <c r="B9859" s="19">
        <v>0.019189814814814816</v>
      </c>
      <c r="C9859" s="10" t="s">
        <v>70</v>
      </c>
      <c r="D9859" s="10" t="s">
        <v>91</v>
      </c>
      <c r="E9859" s="13">
        <v>8.0</v>
      </c>
      <c r="F9859" s="16"/>
      <c r="H9859" s="10" t="s">
        <v>2699</v>
      </c>
    </row>
    <row r="9860">
      <c r="A9860" s="10" t="s">
        <v>2693</v>
      </c>
      <c r="B9860" s="19">
        <v>0.019618055555555555</v>
      </c>
      <c r="C9860" s="10" t="s">
        <v>70</v>
      </c>
      <c r="D9860" s="10" t="s">
        <v>93</v>
      </c>
      <c r="E9860" s="13">
        <v>21.0</v>
      </c>
      <c r="F9860" s="13">
        <v>11.0</v>
      </c>
      <c r="J9860" s="10" t="s">
        <v>2698</v>
      </c>
    </row>
    <row r="9861">
      <c r="A9861" s="10" t="s">
        <v>2693</v>
      </c>
      <c r="B9861" s="19">
        <v>0.019733796296296298</v>
      </c>
      <c r="C9861" s="10" t="s">
        <v>70</v>
      </c>
      <c r="D9861" s="10" t="s">
        <v>91</v>
      </c>
      <c r="E9861" s="13">
        <v>10.0</v>
      </c>
      <c r="F9861" s="16"/>
      <c r="H9861" s="10" t="s">
        <v>2700</v>
      </c>
    </row>
    <row r="9862">
      <c r="A9862" s="10" t="s">
        <v>2693</v>
      </c>
      <c r="B9862" s="19">
        <v>0.019976851851851853</v>
      </c>
      <c r="C9862" s="10" t="s">
        <v>74</v>
      </c>
      <c r="D9862" s="10" t="s">
        <v>93</v>
      </c>
      <c r="E9862" s="13">
        <v>18.0</v>
      </c>
      <c r="F9862" s="13">
        <v>8.0</v>
      </c>
      <c r="J9862" s="10" t="s">
        <v>2701</v>
      </c>
    </row>
    <row r="9863">
      <c r="A9863" s="10" t="s">
        <v>2693</v>
      </c>
      <c r="B9863" s="19">
        <v>0.02847222222222222</v>
      </c>
      <c r="C9863" s="10" t="s">
        <v>74</v>
      </c>
      <c r="D9863" s="10" t="s">
        <v>81</v>
      </c>
      <c r="E9863" s="13">
        <v>17.0</v>
      </c>
      <c r="F9863" s="13">
        <v>15.0</v>
      </c>
      <c r="J9863" s="10" t="s">
        <v>2702</v>
      </c>
    </row>
    <row r="9864">
      <c r="A9864" s="10" t="s">
        <v>2693</v>
      </c>
      <c r="B9864" s="19">
        <v>0.028761574074074075</v>
      </c>
      <c r="C9864" s="10" t="s">
        <v>74</v>
      </c>
      <c r="D9864" s="10" t="s">
        <v>81</v>
      </c>
      <c r="E9864" s="13">
        <v>19.0</v>
      </c>
      <c r="F9864" s="13">
        <v>17.0</v>
      </c>
      <c r="J9864" s="10" t="s">
        <v>2703</v>
      </c>
    </row>
    <row r="9865">
      <c r="A9865" s="10" t="s">
        <v>2693</v>
      </c>
      <c r="B9865" s="19">
        <v>0.03048611111111111</v>
      </c>
      <c r="C9865" s="10" t="s">
        <v>82</v>
      </c>
      <c r="D9865" s="10" t="s">
        <v>91</v>
      </c>
      <c r="E9865" s="13">
        <v>20.0</v>
      </c>
      <c r="F9865" s="16"/>
      <c r="H9865" s="10" t="s">
        <v>2704</v>
      </c>
      <c r="J9865" s="10" t="s">
        <v>2705</v>
      </c>
    </row>
    <row r="9866">
      <c r="A9866" s="10" t="s">
        <v>2693</v>
      </c>
      <c r="B9866" s="19">
        <v>0.0321875</v>
      </c>
      <c r="C9866" s="10" t="s">
        <v>70</v>
      </c>
      <c r="D9866" s="10" t="s">
        <v>93</v>
      </c>
      <c r="E9866" s="13">
        <v>19.0</v>
      </c>
      <c r="F9866" s="13">
        <v>9.0</v>
      </c>
      <c r="J9866" s="10" t="s">
        <v>2695</v>
      </c>
    </row>
    <row r="9867">
      <c r="A9867" s="10" t="s">
        <v>2693</v>
      </c>
      <c r="B9867" s="19">
        <v>0.03260416666666666</v>
      </c>
      <c r="C9867" s="10" t="s">
        <v>70</v>
      </c>
      <c r="D9867" s="10" t="s">
        <v>93</v>
      </c>
      <c r="E9867" s="13">
        <v>15.0</v>
      </c>
      <c r="F9867" s="13">
        <v>5.0</v>
      </c>
      <c r="J9867" s="10" t="s">
        <v>2695</v>
      </c>
    </row>
    <row r="9868">
      <c r="A9868" s="10" t="s">
        <v>2693</v>
      </c>
      <c r="B9868" s="19">
        <v>0.03646990740740741</v>
      </c>
      <c r="C9868" s="10" t="s">
        <v>74</v>
      </c>
      <c r="D9868" s="10" t="s">
        <v>125</v>
      </c>
      <c r="E9868" s="13" t="s">
        <v>75</v>
      </c>
      <c r="F9868" s="13" t="s">
        <v>75</v>
      </c>
      <c r="J9868" s="10" t="s">
        <v>2263</v>
      </c>
    </row>
    <row r="9869">
      <c r="A9869" s="10" t="s">
        <v>2693</v>
      </c>
      <c r="B9869" s="19">
        <v>0.03646990740740741</v>
      </c>
      <c r="C9869" s="10" t="s">
        <v>74</v>
      </c>
      <c r="D9869" s="10" t="s">
        <v>125</v>
      </c>
      <c r="E9869" s="13">
        <v>29.0</v>
      </c>
      <c r="F9869" s="13">
        <v>16.0</v>
      </c>
    </row>
    <row r="9870">
      <c r="A9870" s="10" t="s">
        <v>2693</v>
      </c>
      <c r="B9870" s="19">
        <v>0.03768518518518518</v>
      </c>
      <c r="C9870" s="10" t="s">
        <v>69</v>
      </c>
      <c r="D9870" s="10" t="s">
        <v>91</v>
      </c>
      <c r="E9870" s="13">
        <v>15.0</v>
      </c>
      <c r="F9870" s="16"/>
      <c r="H9870" s="10" t="s">
        <v>2706</v>
      </c>
      <c r="J9870" s="10" t="s">
        <v>1330</v>
      </c>
    </row>
    <row r="9871">
      <c r="A9871" s="10" t="s">
        <v>2693</v>
      </c>
      <c r="B9871" s="19">
        <v>0.03810185185185185</v>
      </c>
      <c r="C9871" s="10" t="s">
        <v>70</v>
      </c>
      <c r="D9871" s="10" t="s">
        <v>93</v>
      </c>
      <c r="E9871" s="13">
        <v>28.0</v>
      </c>
      <c r="F9871" s="13">
        <v>18.0</v>
      </c>
      <c r="J9871" s="10" t="s">
        <v>2695</v>
      </c>
    </row>
    <row r="9872">
      <c r="A9872" s="10" t="s">
        <v>2693</v>
      </c>
      <c r="B9872" s="19">
        <v>0.03810185185185185</v>
      </c>
      <c r="C9872" s="10" t="s">
        <v>70</v>
      </c>
      <c r="D9872" s="10" t="s">
        <v>93</v>
      </c>
      <c r="E9872" s="13">
        <v>24.0</v>
      </c>
      <c r="F9872" s="13">
        <v>14.0</v>
      </c>
      <c r="J9872" s="10" t="s">
        <v>2695</v>
      </c>
    </row>
    <row r="9873">
      <c r="A9873" s="10" t="s">
        <v>2693</v>
      </c>
      <c r="B9873" s="19">
        <v>0.03846064814814815</v>
      </c>
      <c r="C9873" s="10" t="s">
        <v>70</v>
      </c>
      <c r="D9873" s="10" t="s">
        <v>91</v>
      </c>
      <c r="E9873" s="13">
        <v>24.0</v>
      </c>
      <c r="F9873" s="16"/>
      <c r="H9873" s="10" t="s">
        <v>2707</v>
      </c>
    </row>
    <row r="9874">
      <c r="A9874" s="10" t="s">
        <v>2693</v>
      </c>
      <c r="B9874" s="19">
        <v>0.03858796296296296</v>
      </c>
      <c r="C9874" s="10" t="s">
        <v>70</v>
      </c>
      <c r="D9874" s="10" t="s">
        <v>91</v>
      </c>
      <c r="E9874" s="13">
        <v>7.0</v>
      </c>
      <c r="F9874" s="16"/>
      <c r="H9874" s="10" t="s">
        <v>2708</v>
      </c>
    </row>
    <row r="9875">
      <c r="A9875" s="10" t="s">
        <v>2693</v>
      </c>
      <c r="B9875" s="19">
        <v>0.03944444444444444</v>
      </c>
      <c r="C9875" s="10" t="s">
        <v>66</v>
      </c>
      <c r="D9875" s="10" t="s">
        <v>89</v>
      </c>
      <c r="E9875" s="13">
        <v>24.0</v>
      </c>
      <c r="F9875" s="13">
        <v>15.0</v>
      </c>
      <c r="J9875" s="10" t="s">
        <v>2696</v>
      </c>
    </row>
    <row r="9876">
      <c r="A9876" s="10" t="s">
        <v>2693</v>
      </c>
      <c r="B9876" s="19">
        <v>0.03944444444444444</v>
      </c>
      <c r="C9876" s="10" t="s">
        <v>66</v>
      </c>
      <c r="D9876" s="10" t="s">
        <v>89</v>
      </c>
      <c r="E9876" s="13">
        <v>14.0</v>
      </c>
      <c r="F9876" s="13">
        <v>5.0</v>
      </c>
      <c r="J9876" s="10" t="s">
        <v>2263</v>
      </c>
    </row>
    <row r="9877">
      <c r="A9877" s="10" t="s">
        <v>2693</v>
      </c>
      <c r="B9877" s="19">
        <v>0.039467592592592596</v>
      </c>
      <c r="C9877" s="10" t="s">
        <v>66</v>
      </c>
      <c r="D9877" s="10" t="s">
        <v>89</v>
      </c>
      <c r="E9877" s="13" t="s">
        <v>75</v>
      </c>
      <c r="F9877" s="13" t="s">
        <v>75</v>
      </c>
      <c r="J9877" s="10" t="s">
        <v>2263</v>
      </c>
    </row>
    <row r="9878">
      <c r="A9878" s="10" t="s">
        <v>2693</v>
      </c>
      <c r="B9878" s="19">
        <v>0.039467592592592596</v>
      </c>
      <c r="C9878" s="10" t="s">
        <v>66</v>
      </c>
      <c r="D9878" s="10" t="s">
        <v>89</v>
      </c>
      <c r="E9878" s="13">
        <v>19.0</v>
      </c>
      <c r="F9878" s="13">
        <v>10.0</v>
      </c>
      <c r="J9878" s="10" t="s">
        <v>2696</v>
      </c>
    </row>
    <row r="9879">
      <c r="A9879" s="10" t="s">
        <v>2693</v>
      </c>
      <c r="B9879" s="19">
        <v>0.03954861111111111</v>
      </c>
      <c r="C9879" s="10" t="s">
        <v>66</v>
      </c>
      <c r="D9879" s="10" t="s">
        <v>91</v>
      </c>
      <c r="E9879" s="13">
        <v>13.0</v>
      </c>
      <c r="F9879" s="16"/>
      <c r="J9879" s="10" t="s">
        <v>2697</v>
      </c>
    </row>
    <row r="9880">
      <c r="A9880" s="10" t="s">
        <v>2693</v>
      </c>
      <c r="B9880" s="19">
        <v>0.03967592592592593</v>
      </c>
      <c r="C9880" s="10" t="s">
        <v>66</v>
      </c>
      <c r="D9880" s="10" t="s">
        <v>91</v>
      </c>
      <c r="E9880" s="13">
        <v>14.0</v>
      </c>
      <c r="F9880" s="16"/>
      <c r="H9880" s="10" t="s">
        <v>2709</v>
      </c>
    </row>
    <row r="9881">
      <c r="A9881" s="10" t="s">
        <v>2693</v>
      </c>
      <c r="B9881" s="19">
        <v>0.04041666666666666</v>
      </c>
      <c r="C9881" s="10" t="s">
        <v>66</v>
      </c>
      <c r="D9881" s="10" t="s">
        <v>67</v>
      </c>
      <c r="E9881" s="13">
        <v>16.0</v>
      </c>
      <c r="F9881" s="13">
        <v>14.0</v>
      </c>
    </row>
    <row r="9882">
      <c r="A9882" s="10" t="s">
        <v>2693</v>
      </c>
      <c r="B9882" s="19">
        <v>0.04048611111111111</v>
      </c>
      <c r="C9882" s="10" t="s">
        <v>70</v>
      </c>
      <c r="D9882" s="10" t="s">
        <v>67</v>
      </c>
      <c r="E9882" s="13">
        <v>13.0</v>
      </c>
      <c r="F9882" s="13">
        <v>10.0</v>
      </c>
    </row>
    <row r="9883">
      <c r="A9883" s="10" t="s">
        <v>2693</v>
      </c>
      <c r="B9883" s="19">
        <v>0.04075231481481482</v>
      </c>
      <c r="C9883" s="10" t="s">
        <v>70</v>
      </c>
      <c r="D9883" s="10" t="s">
        <v>93</v>
      </c>
      <c r="E9883" s="13">
        <v>17.0</v>
      </c>
      <c r="F9883" s="13">
        <v>7.0</v>
      </c>
      <c r="J9883" s="10" t="s">
        <v>2695</v>
      </c>
    </row>
    <row r="9884">
      <c r="A9884" s="10" t="s">
        <v>2693</v>
      </c>
      <c r="B9884" s="19">
        <v>0.04075231481481482</v>
      </c>
      <c r="C9884" s="10" t="s">
        <v>70</v>
      </c>
      <c r="D9884" s="10" t="s">
        <v>93</v>
      </c>
      <c r="E9884" s="13">
        <v>15.0</v>
      </c>
      <c r="F9884" s="13">
        <v>5.0</v>
      </c>
      <c r="J9884" s="10" t="s">
        <v>2263</v>
      </c>
    </row>
    <row r="9885">
      <c r="A9885" s="10" t="s">
        <v>2693</v>
      </c>
      <c r="B9885" s="19">
        <v>0.04090277777777778</v>
      </c>
      <c r="C9885" s="10" t="s">
        <v>70</v>
      </c>
      <c r="D9885" s="10" t="s">
        <v>93</v>
      </c>
      <c r="E9885" s="13">
        <v>14.0</v>
      </c>
      <c r="F9885" s="13">
        <v>4.0</v>
      </c>
      <c r="J9885" s="10" t="s">
        <v>2695</v>
      </c>
    </row>
    <row r="9886">
      <c r="A9886" s="10" t="s">
        <v>2693</v>
      </c>
      <c r="B9886" s="19">
        <v>0.04090277777777778</v>
      </c>
      <c r="C9886" s="10" t="s">
        <v>70</v>
      </c>
      <c r="D9886" s="10" t="s">
        <v>93</v>
      </c>
      <c r="E9886" s="13" t="s">
        <v>88</v>
      </c>
      <c r="F9886" s="13">
        <v>1.0</v>
      </c>
      <c r="J9886" s="10" t="s">
        <v>2263</v>
      </c>
    </row>
    <row r="9887">
      <c r="A9887" s="10" t="s">
        <v>2693</v>
      </c>
      <c r="B9887" s="19">
        <v>0.04113425925925926</v>
      </c>
      <c r="C9887" s="10" t="s">
        <v>70</v>
      </c>
      <c r="D9887" s="10" t="s">
        <v>93</v>
      </c>
      <c r="E9887" s="13" t="s">
        <v>75</v>
      </c>
      <c r="F9887" s="13" t="s">
        <v>75</v>
      </c>
      <c r="J9887" s="10" t="s">
        <v>2263</v>
      </c>
    </row>
    <row r="9888">
      <c r="A9888" s="10" t="s">
        <v>2693</v>
      </c>
      <c r="B9888" s="19">
        <v>0.04113425925925926</v>
      </c>
      <c r="C9888" s="10" t="s">
        <v>70</v>
      </c>
      <c r="D9888" s="10" t="s">
        <v>93</v>
      </c>
      <c r="E9888" s="13">
        <v>26.0</v>
      </c>
      <c r="F9888" s="13">
        <v>16.0</v>
      </c>
      <c r="J9888" s="10" t="s">
        <v>2695</v>
      </c>
    </row>
    <row r="9889">
      <c r="A9889" s="10" t="s">
        <v>2693</v>
      </c>
      <c r="B9889" s="19">
        <v>0.04116898148148148</v>
      </c>
      <c r="C9889" s="10" t="s">
        <v>70</v>
      </c>
      <c r="D9889" s="10" t="s">
        <v>91</v>
      </c>
      <c r="E9889" s="13">
        <v>9.0</v>
      </c>
      <c r="F9889" s="16"/>
      <c r="H9889" s="10" t="s">
        <v>2710</v>
      </c>
    </row>
    <row r="9890">
      <c r="A9890" s="10" t="s">
        <v>2693</v>
      </c>
      <c r="B9890" s="19">
        <v>0.04125</v>
      </c>
      <c r="C9890" s="10" t="s">
        <v>70</v>
      </c>
      <c r="D9890" s="10" t="s">
        <v>93</v>
      </c>
      <c r="E9890" s="13">
        <v>18.0</v>
      </c>
      <c r="F9890" s="13">
        <v>8.0</v>
      </c>
      <c r="J9890" s="10" t="s">
        <v>2695</v>
      </c>
    </row>
    <row r="9891">
      <c r="A9891" s="10" t="s">
        <v>2693</v>
      </c>
      <c r="B9891" s="19">
        <v>0.04125</v>
      </c>
      <c r="C9891" s="10" t="s">
        <v>70</v>
      </c>
      <c r="D9891" s="10" t="s">
        <v>93</v>
      </c>
      <c r="E9891" s="13">
        <v>13.0</v>
      </c>
      <c r="F9891" s="13">
        <v>3.0</v>
      </c>
      <c r="J9891" s="10" t="s">
        <v>2263</v>
      </c>
    </row>
    <row r="9892">
      <c r="A9892" s="10" t="s">
        <v>2693</v>
      </c>
      <c r="B9892" s="19">
        <v>0.04196759259259259</v>
      </c>
      <c r="C9892" s="10" t="s">
        <v>69</v>
      </c>
      <c r="D9892" s="10" t="s">
        <v>89</v>
      </c>
      <c r="E9892" s="13" t="s">
        <v>88</v>
      </c>
      <c r="F9892" s="13">
        <v>1.0</v>
      </c>
      <c r="J9892" s="10" t="s">
        <v>2711</v>
      </c>
    </row>
    <row r="9893">
      <c r="A9893" s="10" t="s">
        <v>2693</v>
      </c>
      <c r="B9893" s="19">
        <v>0.04224537037037037</v>
      </c>
      <c r="C9893" s="10" t="s">
        <v>69</v>
      </c>
      <c r="D9893" s="10" t="s">
        <v>89</v>
      </c>
      <c r="E9893" s="13">
        <v>11.0</v>
      </c>
      <c r="F9893" s="13">
        <v>2.0</v>
      </c>
      <c r="J9893" s="10" t="s">
        <v>2712</v>
      </c>
    </row>
    <row r="9894">
      <c r="A9894" s="10" t="s">
        <v>2693</v>
      </c>
      <c r="B9894" s="19">
        <v>0.044502314814814814</v>
      </c>
      <c r="C9894" s="10" t="s">
        <v>82</v>
      </c>
      <c r="D9894" s="10" t="s">
        <v>91</v>
      </c>
      <c r="E9894" s="13">
        <v>11.0</v>
      </c>
      <c r="F9894" s="16"/>
      <c r="H9894" s="10" t="s">
        <v>2713</v>
      </c>
      <c r="J9894" s="10" t="s">
        <v>2705</v>
      </c>
    </row>
    <row r="9895">
      <c r="A9895" s="10" t="s">
        <v>2693</v>
      </c>
      <c r="B9895" s="19">
        <v>0.04553240740740741</v>
      </c>
      <c r="C9895" s="10" t="s">
        <v>964</v>
      </c>
      <c r="D9895" s="10" t="s">
        <v>91</v>
      </c>
      <c r="E9895" s="13">
        <v>32.0</v>
      </c>
      <c r="F9895" s="16"/>
      <c r="H9895" s="10" t="s">
        <v>2714</v>
      </c>
      <c r="J9895" s="10" t="s">
        <v>2715</v>
      </c>
    </row>
    <row r="9896">
      <c r="A9896" s="10" t="s">
        <v>2693</v>
      </c>
      <c r="B9896" s="19">
        <v>0.04666666666666667</v>
      </c>
      <c r="C9896" s="10" t="s">
        <v>66</v>
      </c>
      <c r="D9896" s="10" t="s">
        <v>93</v>
      </c>
      <c r="E9896" s="13">
        <v>20.0</v>
      </c>
      <c r="F9896" s="13">
        <v>9.0</v>
      </c>
      <c r="J9896" s="10" t="s">
        <v>2716</v>
      </c>
    </row>
    <row r="9897">
      <c r="A9897" s="10" t="s">
        <v>2693</v>
      </c>
      <c r="B9897" s="19">
        <v>0.04712962962962963</v>
      </c>
      <c r="C9897" s="10" t="s">
        <v>66</v>
      </c>
      <c r="D9897" s="10" t="s">
        <v>93</v>
      </c>
      <c r="E9897" s="13">
        <v>24.0</v>
      </c>
      <c r="F9897" s="13">
        <v>13.0</v>
      </c>
      <c r="J9897" s="10" t="s">
        <v>2716</v>
      </c>
    </row>
    <row r="9898">
      <c r="A9898" s="10" t="s">
        <v>2693</v>
      </c>
      <c r="B9898" s="19">
        <v>0.04748842592592593</v>
      </c>
      <c r="C9898" s="10" t="s">
        <v>66</v>
      </c>
      <c r="D9898" s="10" t="s">
        <v>91</v>
      </c>
      <c r="E9898" s="13">
        <v>33.0</v>
      </c>
      <c r="F9898" s="16"/>
      <c r="H9898" s="10" t="s">
        <v>2717</v>
      </c>
      <c r="J9898" s="10" t="s">
        <v>2718</v>
      </c>
    </row>
    <row r="9899">
      <c r="A9899" s="10" t="s">
        <v>2693</v>
      </c>
      <c r="B9899" s="19">
        <v>0.04878472222222222</v>
      </c>
      <c r="C9899" s="10" t="s">
        <v>66</v>
      </c>
      <c r="D9899" s="10" t="s">
        <v>91</v>
      </c>
      <c r="E9899" s="13">
        <v>8.0</v>
      </c>
      <c r="F9899" s="16"/>
      <c r="H9899" s="10" t="s">
        <v>2699</v>
      </c>
      <c r="J9899" s="10" t="s">
        <v>2719</v>
      </c>
    </row>
    <row r="9900">
      <c r="A9900" s="10" t="s">
        <v>2693</v>
      </c>
      <c r="B9900" s="19">
        <v>0.04881944444444444</v>
      </c>
      <c r="C9900" s="10" t="s">
        <v>69</v>
      </c>
      <c r="D9900" s="10" t="s">
        <v>120</v>
      </c>
      <c r="E9900" s="13">
        <v>13.0</v>
      </c>
      <c r="F9900" s="16"/>
      <c r="H9900" s="10" t="s">
        <v>2720</v>
      </c>
      <c r="J9900" s="10" t="s">
        <v>2721</v>
      </c>
    </row>
    <row r="9901">
      <c r="A9901" s="10" t="s">
        <v>2693</v>
      </c>
      <c r="B9901" s="19">
        <v>0.04887731481481482</v>
      </c>
      <c r="C9901" s="10" t="s">
        <v>964</v>
      </c>
      <c r="D9901" s="10" t="s">
        <v>120</v>
      </c>
      <c r="E9901" s="13">
        <v>23.0</v>
      </c>
      <c r="F9901" s="16"/>
      <c r="H9901" s="10" t="s">
        <v>2722</v>
      </c>
      <c r="J9901" s="10" t="s">
        <v>2723</v>
      </c>
    </row>
    <row r="9902">
      <c r="A9902" s="10" t="s">
        <v>2693</v>
      </c>
      <c r="B9902" s="19">
        <v>0.05009259259259259</v>
      </c>
      <c r="C9902" s="10" t="s">
        <v>74</v>
      </c>
      <c r="D9902" s="10" t="s">
        <v>67</v>
      </c>
      <c r="E9902" s="13" t="s">
        <v>88</v>
      </c>
      <c r="F9902" s="13">
        <v>1.0</v>
      </c>
    </row>
    <row r="9903">
      <c r="A9903" s="10" t="s">
        <v>2693</v>
      </c>
      <c r="B9903" s="19">
        <v>0.050243055555555555</v>
      </c>
      <c r="C9903" s="10" t="s">
        <v>69</v>
      </c>
      <c r="D9903" s="10" t="s">
        <v>67</v>
      </c>
      <c r="E9903" s="13">
        <v>20.0</v>
      </c>
      <c r="F9903" s="13">
        <v>15.0</v>
      </c>
    </row>
    <row r="9904">
      <c r="A9904" s="10" t="s">
        <v>2693</v>
      </c>
      <c r="B9904" s="19">
        <v>0.05074074074074074</v>
      </c>
      <c r="C9904" s="10" t="s">
        <v>74</v>
      </c>
      <c r="D9904" s="10" t="s">
        <v>125</v>
      </c>
      <c r="E9904" s="13" t="s">
        <v>75</v>
      </c>
      <c r="F9904" s="13" t="s">
        <v>75</v>
      </c>
      <c r="J9904" s="10" t="s">
        <v>2263</v>
      </c>
    </row>
    <row r="9905">
      <c r="A9905" s="10" t="s">
        <v>2693</v>
      </c>
      <c r="B9905" s="19">
        <v>0.05074074074074074</v>
      </c>
      <c r="C9905" s="10" t="s">
        <v>74</v>
      </c>
      <c r="D9905" s="10" t="s">
        <v>125</v>
      </c>
      <c r="E9905" s="13">
        <v>16.0</v>
      </c>
      <c r="F9905" s="13">
        <v>3.0</v>
      </c>
    </row>
    <row r="9906">
      <c r="A9906" s="10" t="s">
        <v>2693</v>
      </c>
      <c r="B9906" s="19">
        <v>0.05347222222222222</v>
      </c>
      <c r="C9906" s="10" t="s">
        <v>74</v>
      </c>
      <c r="D9906" s="10" t="s">
        <v>93</v>
      </c>
      <c r="E9906" s="13">
        <v>29.0</v>
      </c>
      <c r="F9906" s="13">
        <v>19.0</v>
      </c>
      <c r="J9906" s="10" t="s">
        <v>2724</v>
      </c>
    </row>
    <row r="9907">
      <c r="A9907" s="10" t="s">
        <v>2693</v>
      </c>
      <c r="B9907" s="19">
        <v>0.05439814814814815</v>
      </c>
      <c r="C9907" s="10" t="s">
        <v>70</v>
      </c>
      <c r="D9907" s="10" t="s">
        <v>93</v>
      </c>
      <c r="E9907" s="13">
        <v>29.0</v>
      </c>
      <c r="F9907" s="13">
        <v>19.0</v>
      </c>
      <c r="J9907" s="10" t="s">
        <v>2695</v>
      </c>
    </row>
    <row r="9908">
      <c r="A9908" s="10" t="s">
        <v>2693</v>
      </c>
      <c r="B9908" s="19">
        <v>0.05439814814814815</v>
      </c>
      <c r="C9908" s="10" t="s">
        <v>70</v>
      </c>
      <c r="D9908" s="10" t="s">
        <v>93</v>
      </c>
      <c r="E9908" s="13" t="s">
        <v>75</v>
      </c>
      <c r="F9908" s="13" t="s">
        <v>75</v>
      </c>
      <c r="J9908" s="10" t="s">
        <v>2263</v>
      </c>
    </row>
    <row r="9909">
      <c r="A9909" s="10" t="s">
        <v>2693</v>
      </c>
      <c r="B9909" s="19">
        <v>0.054467592592592595</v>
      </c>
      <c r="C9909" s="10" t="s">
        <v>70</v>
      </c>
      <c r="D9909" s="10" t="s">
        <v>93</v>
      </c>
      <c r="E9909" s="13">
        <v>15.0</v>
      </c>
      <c r="F9909" s="13">
        <v>5.0</v>
      </c>
      <c r="J9909" s="10" t="s">
        <v>2695</v>
      </c>
    </row>
    <row r="9910">
      <c r="A9910" s="10" t="s">
        <v>2693</v>
      </c>
      <c r="B9910" s="19">
        <v>0.054467592592592595</v>
      </c>
      <c r="C9910" s="10" t="s">
        <v>70</v>
      </c>
      <c r="D9910" s="10" t="s">
        <v>93</v>
      </c>
      <c r="E9910" s="13" t="s">
        <v>75</v>
      </c>
      <c r="F9910" s="13" t="s">
        <v>75</v>
      </c>
      <c r="J9910" s="10" t="s">
        <v>2263</v>
      </c>
    </row>
    <row r="9911">
      <c r="A9911" s="10" t="s">
        <v>2693</v>
      </c>
      <c r="B9911" s="19">
        <v>0.05460648148148148</v>
      </c>
      <c r="C9911" s="10" t="s">
        <v>70</v>
      </c>
      <c r="D9911" s="10" t="s">
        <v>91</v>
      </c>
      <c r="E9911" s="13">
        <v>9.0</v>
      </c>
      <c r="F9911" s="16"/>
      <c r="H9911" s="10" t="s">
        <v>2710</v>
      </c>
    </row>
    <row r="9912">
      <c r="A9912" s="10" t="s">
        <v>2693</v>
      </c>
      <c r="B9912" s="19">
        <v>0.055</v>
      </c>
      <c r="C9912" s="10" t="s">
        <v>69</v>
      </c>
      <c r="D9912" s="10" t="s">
        <v>89</v>
      </c>
      <c r="E9912" s="13">
        <v>15.0</v>
      </c>
      <c r="F9912" s="13">
        <v>6.0</v>
      </c>
      <c r="J9912" s="10" t="s">
        <v>2711</v>
      </c>
    </row>
    <row r="9913">
      <c r="A9913" s="10" t="s">
        <v>2693</v>
      </c>
      <c r="B9913" s="19">
        <v>0.05555555555555555</v>
      </c>
      <c r="C9913" s="10" t="s">
        <v>82</v>
      </c>
      <c r="D9913" s="10" t="s">
        <v>209</v>
      </c>
      <c r="E9913" s="13" t="s">
        <v>75</v>
      </c>
      <c r="F9913" s="13" t="s">
        <v>75</v>
      </c>
      <c r="J9913" s="10" t="s">
        <v>2263</v>
      </c>
    </row>
    <row r="9914">
      <c r="A9914" s="10" t="s">
        <v>2693</v>
      </c>
      <c r="B9914" s="19">
        <v>0.05555555555555555</v>
      </c>
      <c r="C9914" s="10" t="s">
        <v>82</v>
      </c>
      <c r="D9914" s="10" t="s">
        <v>209</v>
      </c>
      <c r="E9914" s="13">
        <v>32.0</v>
      </c>
      <c r="F9914" s="13">
        <v>19.0</v>
      </c>
      <c r="J9914" s="10" t="s">
        <v>2048</v>
      </c>
    </row>
    <row r="9915">
      <c r="A9915" s="10" t="s">
        <v>2693</v>
      </c>
      <c r="B9915" s="19">
        <v>0.05650462962962963</v>
      </c>
      <c r="C9915" s="10" t="s">
        <v>74</v>
      </c>
      <c r="D9915" s="10" t="s">
        <v>93</v>
      </c>
      <c r="E9915" s="13">
        <v>12.0</v>
      </c>
      <c r="F9915" s="13">
        <v>2.0</v>
      </c>
      <c r="J9915" s="10" t="s">
        <v>2694</v>
      </c>
    </row>
    <row r="9916">
      <c r="A9916" s="10" t="s">
        <v>2693</v>
      </c>
      <c r="B9916" s="19">
        <v>0.056608796296296296</v>
      </c>
      <c r="C9916" s="10" t="s">
        <v>74</v>
      </c>
      <c r="D9916" s="10" t="s">
        <v>93</v>
      </c>
      <c r="E9916" s="13">
        <v>21.0</v>
      </c>
      <c r="F9916" s="13">
        <v>11.0</v>
      </c>
      <c r="J9916" s="10" t="s">
        <v>2694</v>
      </c>
    </row>
    <row r="9917">
      <c r="A9917" s="10" t="s">
        <v>2693</v>
      </c>
      <c r="B9917" s="19">
        <v>0.05731481481481481</v>
      </c>
      <c r="C9917" s="10" t="s">
        <v>70</v>
      </c>
      <c r="D9917" s="10" t="s">
        <v>93</v>
      </c>
      <c r="E9917" s="13">
        <v>17.0</v>
      </c>
      <c r="F9917" s="13">
        <v>7.0</v>
      </c>
      <c r="J9917" s="10" t="s">
        <v>2725</v>
      </c>
    </row>
    <row r="9918">
      <c r="A9918" s="10" t="s">
        <v>2693</v>
      </c>
      <c r="B9918" s="19">
        <v>0.06175925925925926</v>
      </c>
      <c r="C9918" s="10" t="s">
        <v>69</v>
      </c>
      <c r="D9918" s="10" t="s">
        <v>129</v>
      </c>
      <c r="E9918" s="13">
        <v>6.0</v>
      </c>
      <c r="F9918" s="13">
        <v>2.0</v>
      </c>
    </row>
    <row r="9919">
      <c r="A9919" s="10" t="s">
        <v>2693</v>
      </c>
      <c r="B9919" s="19">
        <v>0.06546296296296296</v>
      </c>
      <c r="C9919" s="10" t="s">
        <v>66</v>
      </c>
      <c r="D9919" s="10" t="s">
        <v>67</v>
      </c>
      <c r="E9919" s="13">
        <v>12.0</v>
      </c>
      <c r="F9919" s="13">
        <v>10.0</v>
      </c>
    </row>
    <row r="9920">
      <c r="A9920" s="10" t="s">
        <v>2693</v>
      </c>
      <c r="B9920" s="19">
        <v>0.06814814814814815</v>
      </c>
      <c r="C9920" s="10" t="s">
        <v>70</v>
      </c>
      <c r="D9920" s="10" t="s">
        <v>155</v>
      </c>
      <c r="E9920" s="13">
        <v>27.0</v>
      </c>
      <c r="F9920" s="16"/>
    </row>
    <row r="9921">
      <c r="A9921" s="10" t="s">
        <v>2693</v>
      </c>
      <c r="B9921" s="19">
        <v>0.06814814814814815</v>
      </c>
      <c r="C9921" s="10" t="s">
        <v>74</v>
      </c>
      <c r="D9921" s="10" t="s">
        <v>155</v>
      </c>
      <c r="E9921" s="13">
        <v>22.0</v>
      </c>
      <c r="F9921" s="16"/>
    </row>
    <row r="9922">
      <c r="A9922" s="10" t="s">
        <v>2693</v>
      </c>
      <c r="B9922" s="19">
        <v>0.06814814814814815</v>
      </c>
      <c r="C9922" s="10" t="s">
        <v>964</v>
      </c>
      <c r="D9922" s="10" t="s">
        <v>155</v>
      </c>
      <c r="E9922" s="13">
        <v>45.0</v>
      </c>
      <c r="F9922" s="16"/>
    </row>
    <row r="9923">
      <c r="A9923" s="10" t="s">
        <v>2693</v>
      </c>
      <c r="B9923" s="19">
        <v>0.0753587962962963</v>
      </c>
      <c r="C9923" s="10" t="s">
        <v>964</v>
      </c>
      <c r="D9923" s="10" t="s">
        <v>67</v>
      </c>
      <c r="E9923" s="13" t="s">
        <v>75</v>
      </c>
      <c r="F9923" s="13" t="s">
        <v>75</v>
      </c>
      <c r="J9923" s="10" t="s">
        <v>2263</v>
      </c>
    </row>
    <row r="9924">
      <c r="A9924" s="10" t="s">
        <v>2693</v>
      </c>
      <c r="B9924" s="19">
        <v>0.0753587962962963</v>
      </c>
      <c r="C9924" s="10" t="s">
        <v>964</v>
      </c>
      <c r="D9924" s="10" t="s">
        <v>67</v>
      </c>
      <c r="E9924" s="13">
        <v>24.0</v>
      </c>
      <c r="F9924" s="13">
        <v>15.0</v>
      </c>
    </row>
    <row r="9925">
      <c r="A9925" s="10" t="s">
        <v>2693</v>
      </c>
      <c r="B9925" s="19">
        <v>0.07887731481481482</v>
      </c>
      <c r="C9925" s="10" t="s">
        <v>74</v>
      </c>
      <c r="D9925" s="10" t="s">
        <v>71</v>
      </c>
      <c r="E9925" s="13">
        <v>8.0</v>
      </c>
      <c r="F9925" s="13">
        <v>4.0</v>
      </c>
    </row>
    <row r="9926">
      <c r="A9926" s="10" t="s">
        <v>2693</v>
      </c>
      <c r="B9926" s="19">
        <v>0.07894675925925926</v>
      </c>
      <c r="C9926" s="10" t="s">
        <v>964</v>
      </c>
      <c r="D9926" s="10" t="s">
        <v>67</v>
      </c>
      <c r="E9926" s="13" t="s">
        <v>75</v>
      </c>
      <c r="F9926" s="13" t="s">
        <v>75</v>
      </c>
      <c r="J9926" s="10" t="s">
        <v>2263</v>
      </c>
    </row>
    <row r="9927">
      <c r="A9927" s="10" t="s">
        <v>2693</v>
      </c>
      <c r="B9927" s="19">
        <v>0.07894675925925926</v>
      </c>
      <c r="C9927" s="10" t="s">
        <v>964</v>
      </c>
      <c r="D9927" s="10" t="s">
        <v>67</v>
      </c>
      <c r="E9927" s="13">
        <v>25.0</v>
      </c>
      <c r="F9927" s="13">
        <v>16.0</v>
      </c>
    </row>
    <row r="9928">
      <c r="A9928" s="10" t="s">
        <v>2693</v>
      </c>
      <c r="B9928" s="19">
        <v>0.08086805555555555</v>
      </c>
      <c r="C9928" s="10" t="s">
        <v>964</v>
      </c>
      <c r="D9928" s="10" t="s">
        <v>67</v>
      </c>
      <c r="E9928" s="13" t="s">
        <v>75</v>
      </c>
      <c r="F9928" s="13" t="s">
        <v>75</v>
      </c>
      <c r="J9928" s="10" t="s">
        <v>2263</v>
      </c>
    </row>
    <row r="9929">
      <c r="A9929" s="10" t="s">
        <v>2693</v>
      </c>
      <c r="B9929" s="19">
        <v>0.08086805555555555</v>
      </c>
      <c r="C9929" s="10" t="s">
        <v>964</v>
      </c>
      <c r="D9929" s="10" t="s">
        <v>67</v>
      </c>
      <c r="E9929" s="13">
        <v>22.0</v>
      </c>
      <c r="F9929" s="13">
        <v>13.0</v>
      </c>
    </row>
    <row r="9930">
      <c r="A9930" s="10" t="s">
        <v>2693</v>
      </c>
      <c r="B9930" s="19">
        <v>0.08614583333333334</v>
      </c>
      <c r="C9930" s="10" t="s">
        <v>964</v>
      </c>
      <c r="D9930" s="10" t="s">
        <v>67</v>
      </c>
      <c r="E9930" s="13" t="s">
        <v>75</v>
      </c>
      <c r="F9930" s="13" t="s">
        <v>75</v>
      </c>
      <c r="J9930" s="10" t="s">
        <v>2263</v>
      </c>
    </row>
    <row r="9931">
      <c r="A9931" s="10" t="s">
        <v>2693</v>
      </c>
      <c r="B9931" s="19">
        <v>0.08614583333333334</v>
      </c>
      <c r="C9931" s="10" t="s">
        <v>964</v>
      </c>
      <c r="D9931" s="10" t="s">
        <v>67</v>
      </c>
      <c r="E9931" s="13">
        <v>20.0</v>
      </c>
      <c r="F9931" s="13">
        <v>11.0</v>
      </c>
    </row>
    <row r="9932">
      <c r="A9932" s="10" t="s">
        <v>2693</v>
      </c>
      <c r="B9932" s="19">
        <v>0.08614583333333334</v>
      </c>
      <c r="C9932" s="10" t="s">
        <v>82</v>
      </c>
      <c r="D9932" s="10" t="s">
        <v>71</v>
      </c>
      <c r="E9932" s="13">
        <v>13.0</v>
      </c>
      <c r="F9932" s="16"/>
    </row>
    <row r="9933">
      <c r="A9933" s="10" t="s">
        <v>2693</v>
      </c>
      <c r="B9933" s="19">
        <v>0.08614583333333334</v>
      </c>
      <c r="C9933" s="10" t="s">
        <v>66</v>
      </c>
      <c r="D9933" s="10" t="s">
        <v>71</v>
      </c>
      <c r="E9933" s="13" t="s">
        <v>75</v>
      </c>
      <c r="F9933" s="13" t="s">
        <v>75</v>
      </c>
    </row>
    <row r="9934">
      <c r="A9934" s="10" t="s">
        <v>2693</v>
      </c>
      <c r="B9934" s="19">
        <v>0.08842592592592592</v>
      </c>
      <c r="C9934" s="10" t="s">
        <v>66</v>
      </c>
      <c r="D9934" s="10" t="s">
        <v>71</v>
      </c>
      <c r="E9934" s="13">
        <v>18.0</v>
      </c>
      <c r="F9934" s="13">
        <v>20.0</v>
      </c>
    </row>
    <row r="9935">
      <c r="A9935" s="10" t="s">
        <v>2693</v>
      </c>
      <c r="B9935" s="19">
        <v>0.08842592592592592</v>
      </c>
      <c r="C9935" s="10" t="s">
        <v>70</v>
      </c>
      <c r="D9935" s="10" t="s">
        <v>71</v>
      </c>
      <c r="E9935" s="13" t="s">
        <v>88</v>
      </c>
      <c r="F9935" s="13">
        <v>1.0</v>
      </c>
    </row>
    <row r="9936">
      <c r="A9936" s="10" t="s">
        <v>2693</v>
      </c>
      <c r="B9936" s="19">
        <v>0.08842592592592592</v>
      </c>
      <c r="C9936" s="10" t="s">
        <v>69</v>
      </c>
      <c r="D9936" s="10" t="s">
        <v>71</v>
      </c>
      <c r="E9936" s="13">
        <v>7.0</v>
      </c>
      <c r="F9936" s="13">
        <v>2.0</v>
      </c>
    </row>
    <row r="9937">
      <c r="A9937" s="10" t="s">
        <v>2693</v>
      </c>
      <c r="B9937" s="19">
        <v>0.08842592592592592</v>
      </c>
      <c r="C9937" s="10" t="s">
        <v>964</v>
      </c>
      <c r="D9937" s="10" t="s">
        <v>71</v>
      </c>
      <c r="E9937" s="13" t="s">
        <v>75</v>
      </c>
      <c r="F9937" s="13" t="s">
        <v>75</v>
      </c>
      <c r="J9937" s="10" t="s">
        <v>2263</v>
      </c>
    </row>
    <row r="9938">
      <c r="A9938" s="10" t="s">
        <v>2693</v>
      </c>
      <c r="B9938" s="19">
        <v>0.08842592592592592</v>
      </c>
      <c r="C9938" s="10" t="s">
        <v>964</v>
      </c>
      <c r="D9938" s="10" t="s">
        <v>71</v>
      </c>
      <c r="E9938" s="13">
        <v>27.0</v>
      </c>
      <c r="F9938" s="13">
        <v>18.0</v>
      </c>
    </row>
    <row r="9939">
      <c r="A9939" s="10" t="s">
        <v>2693</v>
      </c>
      <c r="B9939" s="19">
        <v>0.0961111111111111</v>
      </c>
      <c r="C9939" s="10" t="s">
        <v>964</v>
      </c>
      <c r="D9939" s="10" t="s">
        <v>127</v>
      </c>
      <c r="E9939" s="13" t="s">
        <v>75</v>
      </c>
      <c r="F9939" s="13" t="s">
        <v>75</v>
      </c>
      <c r="J9939" s="10" t="s">
        <v>2263</v>
      </c>
    </row>
    <row r="9940">
      <c r="A9940" s="10" t="s">
        <v>2693</v>
      </c>
      <c r="B9940" s="19">
        <v>0.0961111111111111</v>
      </c>
      <c r="C9940" s="10" t="s">
        <v>964</v>
      </c>
      <c r="D9940" s="10" t="s">
        <v>127</v>
      </c>
      <c r="E9940" s="13">
        <v>16.0</v>
      </c>
      <c r="F9940" s="13">
        <v>13.0</v>
      </c>
    </row>
    <row r="9941">
      <c r="A9941" s="10" t="s">
        <v>2693</v>
      </c>
      <c r="B9941" s="19">
        <v>0.09729166666666667</v>
      </c>
      <c r="C9941" s="10" t="s">
        <v>82</v>
      </c>
      <c r="D9941" s="10" t="s">
        <v>81</v>
      </c>
      <c r="E9941" s="13">
        <v>7.0</v>
      </c>
      <c r="F9941" s="13">
        <v>4.0</v>
      </c>
    </row>
    <row r="9942">
      <c r="A9942" s="10" t="s">
        <v>2693</v>
      </c>
      <c r="B9942" s="19">
        <v>0.1038425925925926</v>
      </c>
      <c r="C9942" s="10" t="s">
        <v>69</v>
      </c>
      <c r="D9942" s="10" t="s">
        <v>67</v>
      </c>
      <c r="E9942" s="13">
        <v>20.0</v>
      </c>
      <c r="F9942" s="13">
        <v>15.0</v>
      </c>
    </row>
    <row r="9943">
      <c r="A9943" s="10" t="s">
        <v>2693</v>
      </c>
      <c r="B9943" s="19">
        <v>0.13752314814814814</v>
      </c>
      <c r="C9943" s="10" t="s">
        <v>66</v>
      </c>
      <c r="D9943" s="10" t="s">
        <v>67</v>
      </c>
      <c r="E9943" s="13">
        <v>18.0</v>
      </c>
      <c r="F9943" s="13">
        <v>16.0</v>
      </c>
    </row>
    <row r="9944">
      <c r="A9944" s="10" t="s">
        <v>2693</v>
      </c>
      <c r="B9944" s="19">
        <v>0.13752314814814814</v>
      </c>
      <c r="C9944" s="10" t="s">
        <v>964</v>
      </c>
      <c r="D9944" s="10" t="s">
        <v>67</v>
      </c>
      <c r="E9944" s="13" t="s">
        <v>75</v>
      </c>
      <c r="F9944" s="13" t="s">
        <v>75</v>
      </c>
    </row>
    <row r="9945">
      <c r="A9945" s="10" t="s">
        <v>2693</v>
      </c>
      <c r="B9945" s="19">
        <v>0.14649305555555556</v>
      </c>
      <c r="C9945" s="10" t="s">
        <v>82</v>
      </c>
      <c r="D9945" s="10" t="s">
        <v>80</v>
      </c>
      <c r="E9945" s="13">
        <v>16.0</v>
      </c>
      <c r="F9945" s="13" t="s">
        <v>75</v>
      </c>
      <c r="J9945" s="10" t="s">
        <v>2508</v>
      </c>
    </row>
    <row r="9946">
      <c r="A9946" s="10" t="s">
        <v>2693</v>
      </c>
      <c r="B9946" s="19">
        <v>0.14746527777777776</v>
      </c>
      <c r="C9946" s="10" t="s">
        <v>82</v>
      </c>
      <c r="D9946" s="10" t="s">
        <v>80</v>
      </c>
      <c r="E9946" s="13" t="s">
        <v>75</v>
      </c>
      <c r="F9946" s="13" t="s">
        <v>75</v>
      </c>
      <c r="J9946" s="10" t="s">
        <v>2263</v>
      </c>
    </row>
    <row r="9947">
      <c r="A9947" s="10" t="s">
        <v>2693</v>
      </c>
      <c r="B9947" s="19">
        <v>0.14746527777777776</v>
      </c>
      <c r="C9947" s="10" t="s">
        <v>82</v>
      </c>
      <c r="D9947" s="10" t="s">
        <v>80</v>
      </c>
      <c r="E9947" s="13">
        <v>27.0</v>
      </c>
      <c r="F9947" s="13" t="s">
        <v>75</v>
      </c>
      <c r="J9947" s="10" t="s">
        <v>2508</v>
      </c>
    </row>
    <row r="9948">
      <c r="A9948" s="10" t="s">
        <v>2693</v>
      </c>
      <c r="B9948" s="19">
        <v>0.1504050925925926</v>
      </c>
      <c r="C9948" s="10" t="s">
        <v>74</v>
      </c>
      <c r="D9948" s="10" t="s">
        <v>83</v>
      </c>
      <c r="E9948" s="13">
        <v>29.0</v>
      </c>
      <c r="F9948" s="13">
        <v>18.0</v>
      </c>
    </row>
    <row r="9949">
      <c r="A9949" s="10" t="s">
        <v>2693</v>
      </c>
      <c r="B9949" s="19">
        <v>0.1504050925925926</v>
      </c>
      <c r="C9949" s="10" t="s">
        <v>74</v>
      </c>
      <c r="D9949" s="10" t="s">
        <v>76</v>
      </c>
      <c r="E9949" s="13">
        <v>4.0</v>
      </c>
      <c r="F9949" s="16"/>
      <c r="J9949" s="10" t="s">
        <v>2507</v>
      </c>
    </row>
    <row r="9950">
      <c r="A9950" s="10" t="s">
        <v>2693</v>
      </c>
      <c r="B9950" s="19">
        <v>0.1568287037037037</v>
      </c>
      <c r="C9950" s="10" t="s">
        <v>84</v>
      </c>
      <c r="D9950" s="10" t="s">
        <v>166</v>
      </c>
      <c r="E9950" s="13" t="s">
        <v>75</v>
      </c>
      <c r="F9950" s="13" t="s">
        <v>75</v>
      </c>
      <c r="J9950" s="10" t="s">
        <v>2726</v>
      </c>
    </row>
    <row r="9951">
      <c r="A9951" s="10" t="s">
        <v>2693</v>
      </c>
      <c r="B9951" s="19">
        <v>0.16975694444444445</v>
      </c>
      <c r="C9951" s="10" t="s">
        <v>964</v>
      </c>
      <c r="D9951" s="10" t="s">
        <v>67</v>
      </c>
      <c r="E9951" s="13" t="s">
        <v>88</v>
      </c>
      <c r="F9951" s="13">
        <v>1.0</v>
      </c>
      <c r="J9951" s="10" t="s">
        <v>2263</v>
      </c>
    </row>
    <row r="9952">
      <c r="A9952" s="10" t="s">
        <v>2693</v>
      </c>
      <c r="B9952" s="19">
        <v>0.16975694444444445</v>
      </c>
      <c r="C9952" s="10" t="s">
        <v>964</v>
      </c>
      <c r="D9952" s="10" t="s">
        <v>67</v>
      </c>
      <c r="E9952" s="13" t="s">
        <v>88</v>
      </c>
      <c r="F9952" s="13">
        <v>1.0</v>
      </c>
    </row>
    <row r="9953">
      <c r="A9953" s="10" t="s">
        <v>2693</v>
      </c>
      <c r="B9953" s="19">
        <v>0.17118055555555556</v>
      </c>
      <c r="C9953" s="10" t="s">
        <v>84</v>
      </c>
      <c r="D9953" s="10" t="s">
        <v>166</v>
      </c>
      <c r="E9953" s="13">
        <v>16.0</v>
      </c>
      <c r="F9953" s="13">
        <v>16.0</v>
      </c>
      <c r="J9953" s="10" t="s">
        <v>2727</v>
      </c>
    </row>
    <row r="9954">
      <c r="A9954" s="10" t="s">
        <v>2693</v>
      </c>
      <c r="B9954" s="19">
        <v>0.1725462962962963</v>
      </c>
      <c r="C9954" s="10" t="s">
        <v>69</v>
      </c>
      <c r="D9954" s="10" t="s">
        <v>67</v>
      </c>
      <c r="E9954" s="13">
        <v>21.0</v>
      </c>
      <c r="F9954" s="13">
        <v>16.0</v>
      </c>
    </row>
    <row r="9955">
      <c r="A9955" s="10" t="s">
        <v>2693</v>
      </c>
      <c r="B9955" s="19">
        <v>0.17510416666666667</v>
      </c>
      <c r="C9955" s="10" t="s">
        <v>82</v>
      </c>
      <c r="D9955" s="10" t="s">
        <v>67</v>
      </c>
      <c r="E9955" s="13">
        <v>9.0</v>
      </c>
      <c r="F9955" s="13">
        <v>6.0</v>
      </c>
    </row>
    <row r="9956">
      <c r="A9956" s="10" t="s">
        <v>2693</v>
      </c>
      <c r="B9956" s="19">
        <v>0.17511574074074074</v>
      </c>
      <c r="C9956" s="10" t="s">
        <v>74</v>
      </c>
      <c r="D9956" s="10" t="s">
        <v>67</v>
      </c>
      <c r="E9956" s="13">
        <v>14.0</v>
      </c>
      <c r="F9956" s="13">
        <v>13.0</v>
      </c>
    </row>
    <row r="9957">
      <c r="A9957" s="10" t="s">
        <v>2693</v>
      </c>
      <c r="B9957" s="19">
        <v>0.17695601851851853</v>
      </c>
      <c r="C9957" s="10" t="s">
        <v>82</v>
      </c>
      <c r="D9957" s="10" t="s">
        <v>127</v>
      </c>
      <c r="E9957" s="13">
        <v>6.0</v>
      </c>
      <c r="F9957" s="13">
        <v>3.0</v>
      </c>
    </row>
    <row r="9958">
      <c r="A9958" s="10" t="s">
        <v>2693</v>
      </c>
      <c r="B9958" s="19">
        <v>0.18094907407407407</v>
      </c>
      <c r="C9958" s="10" t="s">
        <v>70</v>
      </c>
      <c r="D9958" s="10" t="s">
        <v>131</v>
      </c>
      <c r="E9958" s="13">
        <v>7.0</v>
      </c>
      <c r="F9958" s="13">
        <v>3.0</v>
      </c>
    </row>
    <row r="9959">
      <c r="A9959" s="10" t="s">
        <v>2728</v>
      </c>
      <c r="B9959" s="19">
        <v>0.011990740740740741</v>
      </c>
      <c r="C9959" s="10" t="s">
        <v>82</v>
      </c>
      <c r="D9959" s="10" t="s">
        <v>67</v>
      </c>
      <c r="E9959" s="13">
        <v>15.0</v>
      </c>
      <c r="F9959" s="13">
        <v>11.0</v>
      </c>
    </row>
    <row r="9960">
      <c r="A9960" s="10" t="s">
        <v>2728</v>
      </c>
      <c r="B9960" s="19">
        <v>0.015949074074074074</v>
      </c>
      <c r="C9960" s="10" t="s">
        <v>66</v>
      </c>
      <c r="D9960" s="10" t="s">
        <v>127</v>
      </c>
      <c r="E9960" s="13">
        <v>23.0</v>
      </c>
      <c r="F9960" s="13">
        <v>18.0</v>
      </c>
    </row>
    <row r="9961">
      <c r="A9961" s="10" t="s">
        <v>2728</v>
      </c>
      <c r="B9961" s="19">
        <v>0.016006944444444445</v>
      </c>
      <c r="C9961" s="10" t="s">
        <v>964</v>
      </c>
      <c r="D9961" s="10" t="s">
        <v>67</v>
      </c>
      <c r="E9961" s="13">
        <v>27.0</v>
      </c>
      <c r="F9961" s="13">
        <v>18.0</v>
      </c>
    </row>
    <row r="9962">
      <c r="A9962" s="10" t="s">
        <v>2728</v>
      </c>
      <c r="B9962" s="19">
        <v>0.01962962962962963</v>
      </c>
      <c r="C9962" s="10" t="s">
        <v>74</v>
      </c>
      <c r="D9962" s="10" t="s">
        <v>83</v>
      </c>
      <c r="E9962" s="13">
        <v>19.0</v>
      </c>
      <c r="F9962" s="13">
        <v>8.0</v>
      </c>
    </row>
    <row r="9963">
      <c r="A9963" s="10" t="s">
        <v>2728</v>
      </c>
      <c r="B9963" s="19">
        <v>0.02091435185185185</v>
      </c>
      <c r="C9963" s="10" t="s">
        <v>74</v>
      </c>
      <c r="D9963" s="10" t="s">
        <v>217</v>
      </c>
      <c r="E9963" s="13">
        <v>19.0</v>
      </c>
      <c r="F9963" s="13">
        <v>6.0</v>
      </c>
    </row>
    <row r="9964">
      <c r="A9964" s="10" t="s">
        <v>2728</v>
      </c>
      <c r="B9964" s="19">
        <v>0.020925925925925924</v>
      </c>
      <c r="C9964" s="10" t="s">
        <v>69</v>
      </c>
      <c r="D9964" s="10" t="s">
        <v>67</v>
      </c>
      <c r="E9964" s="13" t="s">
        <v>75</v>
      </c>
      <c r="F9964" s="13" t="s">
        <v>75</v>
      </c>
      <c r="J9964" s="10" t="s">
        <v>2265</v>
      </c>
    </row>
    <row r="9965">
      <c r="A9965" s="10" t="s">
        <v>2728</v>
      </c>
      <c r="B9965" s="19">
        <v>0.020925925925925924</v>
      </c>
      <c r="C9965" s="10" t="s">
        <v>69</v>
      </c>
      <c r="D9965" s="10" t="s">
        <v>67</v>
      </c>
      <c r="E9965" s="13">
        <v>20.0</v>
      </c>
      <c r="F9965" s="13" t="s">
        <v>75</v>
      </c>
      <c r="J9965" s="10" t="s">
        <v>2508</v>
      </c>
    </row>
    <row r="9966">
      <c r="A9966" s="10" t="s">
        <v>2728</v>
      </c>
      <c r="B9966" s="19">
        <v>0.021944444444444444</v>
      </c>
      <c r="C9966" s="10" t="s">
        <v>70</v>
      </c>
      <c r="D9966" s="10" t="s">
        <v>67</v>
      </c>
      <c r="E9966" s="13">
        <v>20.0</v>
      </c>
      <c r="F9966" s="13">
        <v>17.0</v>
      </c>
    </row>
    <row r="9967">
      <c r="A9967" s="10" t="s">
        <v>2728</v>
      </c>
      <c r="B9967" s="19">
        <v>0.022025462962962962</v>
      </c>
      <c r="C9967" s="10" t="s">
        <v>66</v>
      </c>
      <c r="D9967" s="10" t="s">
        <v>67</v>
      </c>
      <c r="E9967" s="13">
        <v>20.0</v>
      </c>
      <c r="F9967" s="13">
        <v>18.0</v>
      </c>
    </row>
    <row r="9968">
      <c r="A9968" s="10" t="s">
        <v>2728</v>
      </c>
      <c r="B9968" s="19">
        <v>0.026805555555555555</v>
      </c>
      <c r="C9968" s="10" t="s">
        <v>74</v>
      </c>
      <c r="D9968" s="10" t="s">
        <v>125</v>
      </c>
      <c r="E9968" s="13" t="s">
        <v>75</v>
      </c>
      <c r="F9968" s="13" t="s">
        <v>75</v>
      </c>
      <c r="J9968" s="10" t="s">
        <v>85</v>
      </c>
    </row>
    <row r="9969">
      <c r="A9969" s="10" t="s">
        <v>2728</v>
      </c>
      <c r="B9969" s="19">
        <v>0.026805555555555555</v>
      </c>
      <c r="C9969" s="10" t="s">
        <v>74</v>
      </c>
      <c r="D9969" s="10" t="s">
        <v>76</v>
      </c>
      <c r="E9969" s="13">
        <v>2.0</v>
      </c>
      <c r="F9969" s="16"/>
      <c r="J9969" s="10" t="s">
        <v>1579</v>
      </c>
    </row>
    <row r="9970">
      <c r="A9970" s="10" t="s">
        <v>2728</v>
      </c>
      <c r="B9970" s="19">
        <v>0.026805555555555555</v>
      </c>
      <c r="C9970" s="10" t="s">
        <v>74</v>
      </c>
      <c r="D9970" s="10" t="s">
        <v>125</v>
      </c>
      <c r="E9970" s="13">
        <v>25.0</v>
      </c>
      <c r="F9970" s="13">
        <v>12.0</v>
      </c>
    </row>
    <row r="9971">
      <c r="A9971" s="10" t="s">
        <v>2728</v>
      </c>
      <c r="B9971" s="19">
        <v>0.03266203703703704</v>
      </c>
      <c r="C9971" s="10" t="s">
        <v>964</v>
      </c>
      <c r="D9971" s="10" t="s">
        <v>87</v>
      </c>
      <c r="E9971" s="13" t="s">
        <v>88</v>
      </c>
      <c r="F9971" s="13">
        <v>1.0</v>
      </c>
    </row>
    <row r="9972">
      <c r="A9972" s="10" t="s">
        <v>2728</v>
      </c>
      <c r="B9972" s="19">
        <v>0.032962962962962965</v>
      </c>
      <c r="C9972" s="10" t="s">
        <v>69</v>
      </c>
      <c r="D9972" s="10" t="s">
        <v>87</v>
      </c>
      <c r="E9972" s="13">
        <v>24.0</v>
      </c>
      <c r="F9972" s="13">
        <v>20.0</v>
      </c>
    </row>
    <row r="9973">
      <c r="A9973" s="10" t="s">
        <v>2728</v>
      </c>
      <c r="B9973" s="19">
        <v>0.03297453703703704</v>
      </c>
      <c r="C9973" s="10" t="s">
        <v>74</v>
      </c>
      <c r="D9973" s="10" t="s">
        <v>87</v>
      </c>
      <c r="E9973" s="13">
        <v>23.0</v>
      </c>
      <c r="F9973" s="13">
        <v>18.0</v>
      </c>
    </row>
    <row r="9974">
      <c r="A9974" s="10" t="s">
        <v>2728</v>
      </c>
      <c r="B9974" s="19">
        <v>0.032997685185185185</v>
      </c>
      <c r="C9974" s="10" t="s">
        <v>82</v>
      </c>
      <c r="D9974" s="10" t="s">
        <v>87</v>
      </c>
      <c r="E9974" s="13">
        <v>17.0</v>
      </c>
      <c r="F9974" s="13">
        <v>16.0</v>
      </c>
    </row>
    <row r="9975">
      <c r="A9975" s="10" t="s">
        <v>2728</v>
      </c>
      <c r="B9975" s="19">
        <v>0.033344907407407406</v>
      </c>
      <c r="C9975" s="10" t="s">
        <v>70</v>
      </c>
      <c r="D9975" s="10" t="s">
        <v>87</v>
      </c>
      <c r="E9975" s="13">
        <v>12.0</v>
      </c>
      <c r="F9975" s="13">
        <v>7.0</v>
      </c>
    </row>
    <row r="9976">
      <c r="A9976" s="10" t="s">
        <v>2728</v>
      </c>
      <c r="B9976" s="19">
        <v>0.03335648148148148</v>
      </c>
      <c r="C9976" s="10" t="s">
        <v>66</v>
      </c>
      <c r="D9976" s="10" t="s">
        <v>87</v>
      </c>
      <c r="E9976" s="13">
        <v>10.0</v>
      </c>
      <c r="F9976" s="13">
        <v>10.0</v>
      </c>
    </row>
    <row r="9977">
      <c r="A9977" s="10" t="s">
        <v>2728</v>
      </c>
      <c r="B9977" s="19">
        <v>0.03480324074074074</v>
      </c>
      <c r="C9977" s="10" t="s">
        <v>69</v>
      </c>
      <c r="D9977" s="10" t="s">
        <v>125</v>
      </c>
      <c r="E9977" s="13">
        <v>14.0</v>
      </c>
      <c r="F9977" s="13">
        <v>10.0</v>
      </c>
    </row>
    <row r="9978">
      <c r="A9978" s="10" t="s">
        <v>2728</v>
      </c>
      <c r="B9978" s="19">
        <v>0.03603009259259259</v>
      </c>
      <c r="C9978" s="10" t="s">
        <v>69</v>
      </c>
      <c r="D9978" s="10" t="s">
        <v>89</v>
      </c>
      <c r="E9978" s="13">
        <v>27.0</v>
      </c>
      <c r="F9978" s="13">
        <v>18.0</v>
      </c>
      <c r="J9978" s="10" t="s">
        <v>2729</v>
      </c>
    </row>
    <row r="9979">
      <c r="A9979" s="10" t="s">
        <v>2728</v>
      </c>
      <c r="B9979" s="19">
        <v>0.036145833333333335</v>
      </c>
      <c r="C9979" s="10" t="s">
        <v>69</v>
      </c>
      <c r="D9979" s="10" t="s">
        <v>91</v>
      </c>
      <c r="E9979" s="13">
        <v>8.0</v>
      </c>
      <c r="F9979" s="16"/>
      <c r="H9979" s="10" t="s">
        <v>2730</v>
      </c>
    </row>
    <row r="9980">
      <c r="A9980" s="10" t="s">
        <v>2728</v>
      </c>
      <c r="B9980" s="19">
        <v>0.021655092592592594</v>
      </c>
      <c r="C9980" s="10" t="s">
        <v>74</v>
      </c>
      <c r="D9980" s="10" t="s">
        <v>93</v>
      </c>
      <c r="E9980" s="13" t="s">
        <v>75</v>
      </c>
      <c r="F9980" s="13" t="s">
        <v>75</v>
      </c>
      <c r="J9980" s="10" t="s">
        <v>2263</v>
      </c>
    </row>
    <row r="9981">
      <c r="A9981" s="10" t="s">
        <v>2728</v>
      </c>
      <c r="B9981" s="19">
        <v>0.021655092592592594</v>
      </c>
      <c r="C9981" s="10" t="s">
        <v>74</v>
      </c>
      <c r="D9981" s="10" t="s">
        <v>93</v>
      </c>
      <c r="E9981" s="13">
        <v>29.0</v>
      </c>
      <c r="F9981" s="13">
        <v>19.0</v>
      </c>
      <c r="J9981" s="10" t="s">
        <v>2731</v>
      </c>
    </row>
    <row r="9982">
      <c r="A9982" s="10" t="s">
        <v>2728</v>
      </c>
      <c r="B9982" s="19">
        <v>0.03709490740740741</v>
      </c>
      <c r="C9982" s="10" t="s">
        <v>74</v>
      </c>
      <c r="D9982" s="10" t="s">
        <v>91</v>
      </c>
      <c r="E9982" s="13">
        <v>24.0</v>
      </c>
      <c r="F9982" s="16"/>
      <c r="H9982" s="10" t="s">
        <v>2732</v>
      </c>
    </row>
    <row r="9983">
      <c r="A9983" s="10" t="s">
        <v>2728</v>
      </c>
      <c r="B9983" s="19">
        <v>0.04024305555555555</v>
      </c>
      <c r="C9983" s="10" t="s">
        <v>82</v>
      </c>
      <c r="D9983" s="10" t="s">
        <v>91</v>
      </c>
      <c r="E9983" s="13">
        <v>36.0</v>
      </c>
      <c r="F9983" s="16"/>
      <c r="H9983" s="10" t="s">
        <v>2733</v>
      </c>
      <c r="I9983" s="10">
        <v>4.0</v>
      </c>
      <c r="J9983" s="10" t="s">
        <v>2734</v>
      </c>
    </row>
    <row r="9984">
      <c r="A9984" s="10" t="s">
        <v>2728</v>
      </c>
      <c r="B9984" s="19">
        <v>0.04075231481481482</v>
      </c>
      <c r="C9984" s="10" t="s">
        <v>82</v>
      </c>
      <c r="D9984" s="10" t="s">
        <v>166</v>
      </c>
      <c r="E9984" s="13">
        <v>18.0</v>
      </c>
      <c r="F9984" s="13">
        <v>10.0</v>
      </c>
    </row>
    <row r="9985">
      <c r="A9985" s="10" t="s">
        <v>2728</v>
      </c>
      <c r="B9985" s="19">
        <v>0.04125</v>
      </c>
      <c r="C9985" s="10" t="s">
        <v>82</v>
      </c>
      <c r="D9985" s="10" t="s">
        <v>78</v>
      </c>
      <c r="E9985" s="13">
        <v>7.0</v>
      </c>
      <c r="F9985" s="13">
        <v>5.0</v>
      </c>
    </row>
    <row r="9986">
      <c r="A9986" s="10" t="s">
        <v>2728</v>
      </c>
      <c r="B9986" s="19">
        <v>0.04535879629629629</v>
      </c>
      <c r="C9986" s="10" t="s">
        <v>70</v>
      </c>
      <c r="D9986" s="10" t="s">
        <v>93</v>
      </c>
      <c r="E9986" s="13">
        <v>19.0</v>
      </c>
      <c r="F9986" s="13">
        <v>9.0</v>
      </c>
      <c r="J9986" s="10" t="s">
        <v>2735</v>
      </c>
    </row>
    <row r="9987">
      <c r="A9987" s="10" t="s">
        <v>2728</v>
      </c>
      <c r="B9987" s="19">
        <v>0.04537037037037037</v>
      </c>
      <c r="C9987" s="10" t="s">
        <v>70</v>
      </c>
      <c r="D9987" s="10" t="s">
        <v>93</v>
      </c>
      <c r="E9987" s="13">
        <v>26.0</v>
      </c>
      <c r="F9987" s="13">
        <v>16.0</v>
      </c>
      <c r="J9987" s="10" t="s">
        <v>2735</v>
      </c>
    </row>
    <row r="9988">
      <c r="A9988" s="10" t="s">
        <v>2728</v>
      </c>
      <c r="B9988" s="19">
        <v>0.04567129629629629</v>
      </c>
      <c r="C9988" s="10" t="s">
        <v>70</v>
      </c>
      <c r="D9988" s="10" t="s">
        <v>91</v>
      </c>
      <c r="E9988" s="13">
        <v>22.0</v>
      </c>
      <c r="F9988" s="16"/>
      <c r="H9988" s="10" t="s">
        <v>2736</v>
      </c>
    </row>
    <row r="9989">
      <c r="A9989" s="10" t="s">
        <v>2728</v>
      </c>
      <c r="B9989" s="19">
        <v>0.04744212962962963</v>
      </c>
      <c r="C9989" s="10" t="s">
        <v>82</v>
      </c>
      <c r="D9989" s="10" t="s">
        <v>100</v>
      </c>
      <c r="E9989" s="13" t="s">
        <v>68</v>
      </c>
      <c r="F9989" s="13">
        <v>20.0</v>
      </c>
      <c r="H9989" s="10" t="s">
        <v>2737</v>
      </c>
      <c r="J9989" s="10" t="s">
        <v>2738</v>
      </c>
    </row>
    <row r="9990">
      <c r="A9990" s="10" t="s">
        <v>2728</v>
      </c>
      <c r="B9990" s="19">
        <v>0.04775462962962963</v>
      </c>
      <c r="C9990" s="10" t="s">
        <v>70</v>
      </c>
      <c r="D9990" s="10" t="s">
        <v>100</v>
      </c>
      <c r="E9990" s="13">
        <v>13.0</v>
      </c>
      <c r="F9990" s="13">
        <v>4.0</v>
      </c>
      <c r="H9990" s="10" t="s">
        <v>2739</v>
      </c>
      <c r="J9990" s="10" t="s">
        <v>2740</v>
      </c>
    </row>
    <row r="9991">
      <c r="A9991" s="10" t="s">
        <v>2728</v>
      </c>
      <c r="B9991" s="19">
        <v>0.047789351851851854</v>
      </c>
      <c r="C9991" s="10" t="s">
        <v>74</v>
      </c>
      <c r="D9991" s="10" t="s">
        <v>100</v>
      </c>
      <c r="E9991" s="13">
        <v>17.0</v>
      </c>
      <c r="F9991" s="13">
        <v>8.0</v>
      </c>
      <c r="H9991" s="10" t="s">
        <v>2741</v>
      </c>
      <c r="J9991" s="10" t="s">
        <v>2740</v>
      </c>
    </row>
    <row r="9992">
      <c r="A9992" s="10" t="s">
        <v>2728</v>
      </c>
      <c r="B9992" s="19">
        <v>0.0490625</v>
      </c>
      <c r="C9992" s="10" t="s">
        <v>66</v>
      </c>
      <c r="D9992" s="10" t="s">
        <v>89</v>
      </c>
      <c r="E9992" s="13">
        <v>14.0</v>
      </c>
      <c r="F9992" s="13">
        <v>5.0</v>
      </c>
      <c r="J9992" s="10" t="s">
        <v>2742</v>
      </c>
    </row>
    <row r="9993">
      <c r="A9993" s="10" t="s">
        <v>2728</v>
      </c>
      <c r="B9993" s="19">
        <v>0.04908564814814815</v>
      </c>
      <c r="C9993" s="10" t="s">
        <v>66</v>
      </c>
      <c r="D9993" s="10" t="s">
        <v>89</v>
      </c>
      <c r="E9993" s="13">
        <v>27.0</v>
      </c>
      <c r="F9993" s="13">
        <v>18.0</v>
      </c>
      <c r="J9993" s="10" t="s">
        <v>2742</v>
      </c>
    </row>
    <row r="9994">
      <c r="A9994" s="10" t="s">
        <v>2728</v>
      </c>
      <c r="B9994" s="19">
        <v>0.04917824074074074</v>
      </c>
      <c r="C9994" s="10" t="s">
        <v>66</v>
      </c>
      <c r="D9994" s="10" t="s">
        <v>91</v>
      </c>
      <c r="E9994" s="13">
        <v>7.0</v>
      </c>
      <c r="F9994" s="16"/>
      <c r="H9994" s="10" t="s">
        <v>2743</v>
      </c>
    </row>
    <row r="9995">
      <c r="A9995" s="10" t="s">
        <v>2728</v>
      </c>
      <c r="B9995" s="19">
        <v>0.053773148148148146</v>
      </c>
      <c r="C9995" s="10" t="s">
        <v>66</v>
      </c>
      <c r="D9995" s="10" t="s">
        <v>91</v>
      </c>
      <c r="E9995" s="13">
        <v>7.0</v>
      </c>
      <c r="F9995" s="16"/>
      <c r="H9995" s="10" t="s">
        <v>2744</v>
      </c>
      <c r="J9995" s="10" t="s">
        <v>2745</v>
      </c>
    </row>
    <row r="9996">
      <c r="A9996" s="10" t="s">
        <v>2728</v>
      </c>
      <c r="B9996" s="19">
        <v>0.05480324074074074</v>
      </c>
      <c r="C9996" s="10" t="s">
        <v>964</v>
      </c>
      <c r="D9996" s="10" t="s">
        <v>91</v>
      </c>
      <c r="E9996" s="13">
        <v>21.0</v>
      </c>
      <c r="F9996" s="16"/>
      <c r="H9996" s="10" t="s">
        <v>2746</v>
      </c>
      <c r="I9996" s="10">
        <v>1.0</v>
      </c>
      <c r="J9996" s="10" t="s">
        <v>2747</v>
      </c>
    </row>
    <row r="9997">
      <c r="A9997" s="10" t="s">
        <v>2728</v>
      </c>
      <c r="B9997" s="19">
        <v>0.055601851851851854</v>
      </c>
      <c r="C9997" s="10" t="s">
        <v>69</v>
      </c>
      <c r="D9997" s="10" t="s">
        <v>89</v>
      </c>
      <c r="E9997" s="13">
        <v>20.0</v>
      </c>
      <c r="F9997" s="13">
        <v>11.0</v>
      </c>
      <c r="J9997" s="10" t="s">
        <v>2748</v>
      </c>
    </row>
    <row r="9998">
      <c r="A9998" s="10" t="s">
        <v>2728</v>
      </c>
      <c r="B9998" s="19">
        <v>0.05569444444444444</v>
      </c>
      <c r="C9998" s="10" t="s">
        <v>69</v>
      </c>
      <c r="D9998" s="10" t="s">
        <v>91</v>
      </c>
      <c r="E9998" s="13">
        <v>9.0</v>
      </c>
      <c r="F9998" s="16"/>
      <c r="H9998" s="10" t="s">
        <v>2749</v>
      </c>
    </row>
    <row r="9999">
      <c r="A9999" s="10" t="s">
        <v>2728</v>
      </c>
      <c r="B9999" s="19">
        <v>0.05613425925925926</v>
      </c>
      <c r="C9999" s="10" t="s">
        <v>69</v>
      </c>
      <c r="D9999" s="10" t="s">
        <v>89</v>
      </c>
      <c r="E9999" s="13">
        <v>20.0</v>
      </c>
      <c r="F9999" s="13">
        <v>11.0</v>
      </c>
      <c r="J9999" s="10" t="s">
        <v>2750</v>
      </c>
    </row>
    <row r="10000">
      <c r="A10000" s="10" t="s">
        <v>2728</v>
      </c>
      <c r="B10000" s="19">
        <v>0.05662037037037037</v>
      </c>
      <c r="C10000" s="10" t="s">
        <v>69</v>
      </c>
      <c r="D10000" s="10" t="s">
        <v>91</v>
      </c>
      <c r="E10000" s="13">
        <v>24.0</v>
      </c>
      <c r="F10000" s="16"/>
      <c r="H10000" s="10" t="s">
        <v>2732</v>
      </c>
    </row>
    <row r="10001">
      <c r="A10001" s="10" t="s">
        <v>2728</v>
      </c>
      <c r="B10001" s="19">
        <v>0.05732638888888889</v>
      </c>
      <c r="C10001" s="10" t="s">
        <v>74</v>
      </c>
      <c r="D10001" s="10" t="s">
        <v>93</v>
      </c>
      <c r="E10001" s="13" t="s">
        <v>75</v>
      </c>
      <c r="F10001" s="13" t="s">
        <v>75</v>
      </c>
      <c r="J10001" s="10" t="s">
        <v>2263</v>
      </c>
    </row>
    <row r="10002">
      <c r="A10002" s="10" t="s">
        <v>2728</v>
      </c>
      <c r="B10002" s="19">
        <v>0.05732638888888889</v>
      </c>
      <c r="C10002" s="10" t="s">
        <v>74</v>
      </c>
      <c r="D10002" s="10" t="s">
        <v>93</v>
      </c>
      <c r="E10002" s="13">
        <v>19.0</v>
      </c>
      <c r="F10002" s="13">
        <v>9.0</v>
      </c>
      <c r="J10002" s="10" t="s">
        <v>2731</v>
      </c>
    </row>
    <row r="10003">
      <c r="A10003" s="10" t="s">
        <v>2728</v>
      </c>
      <c r="B10003" s="19">
        <v>0.05767361111111111</v>
      </c>
      <c r="C10003" s="10" t="s">
        <v>74</v>
      </c>
      <c r="D10003" s="10" t="s">
        <v>91</v>
      </c>
      <c r="E10003" s="13">
        <v>24.0</v>
      </c>
      <c r="F10003" s="16"/>
      <c r="H10003" s="10" t="s">
        <v>2732</v>
      </c>
      <c r="I10003" s="10">
        <v>1.0</v>
      </c>
      <c r="J10003" s="10" t="s">
        <v>2751</v>
      </c>
    </row>
    <row r="10004">
      <c r="A10004" s="10" t="s">
        <v>2728</v>
      </c>
      <c r="B10004" s="19">
        <v>0.05876157407407408</v>
      </c>
      <c r="C10004" s="10" t="s">
        <v>74</v>
      </c>
      <c r="D10004" s="10" t="s">
        <v>100</v>
      </c>
      <c r="E10004" s="13">
        <v>16.0</v>
      </c>
      <c r="F10004" s="13">
        <v>7.0</v>
      </c>
    </row>
    <row r="10005">
      <c r="A10005" s="10" t="s">
        <v>2728</v>
      </c>
      <c r="B10005" s="19">
        <v>0.060578703703703704</v>
      </c>
      <c r="C10005" s="10" t="s">
        <v>84</v>
      </c>
      <c r="D10005" s="10" t="s">
        <v>87</v>
      </c>
      <c r="E10005" s="13" t="s">
        <v>75</v>
      </c>
      <c r="F10005" s="13" t="s">
        <v>75</v>
      </c>
      <c r="J10005" s="10" t="s">
        <v>2263</v>
      </c>
    </row>
    <row r="10006">
      <c r="A10006" s="10" t="s">
        <v>2728</v>
      </c>
      <c r="B10006" s="19">
        <v>0.060578703703703704</v>
      </c>
      <c r="C10006" s="10" t="s">
        <v>84</v>
      </c>
      <c r="D10006" s="10" t="s">
        <v>87</v>
      </c>
      <c r="E10006" s="13">
        <v>14.0</v>
      </c>
      <c r="F10006" s="13">
        <v>12.0</v>
      </c>
    </row>
    <row r="10007">
      <c r="A10007" s="10" t="s">
        <v>2728</v>
      </c>
      <c r="B10007" s="19">
        <v>0.062175925925925926</v>
      </c>
      <c r="C10007" s="10" t="s">
        <v>70</v>
      </c>
      <c r="D10007" s="10" t="s">
        <v>166</v>
      </c>
      <c r="E10007" s="13">
        <v>7.0</v>
      </c>
      <c r="F10007" s="13">
        <v>4.0</v>
      </c>
      <c r="J10007" s="10" t="s">
        <v>2752</v>
      </c>
    </row>
    <row r="10008">
      <c r="A10008" s="10" t="s">
        <v>2728</v>
      </c>
      <c r="B10008" s="19">
        <v>0.06315972222222223</v>
      </c>
      <c r="C10008" s="10" t="s">
        <v>82</v>
      </c>
      <c r="D10008" s="10" t="s">
        <v>89</v>
      </c>
      <c r="E10008" s="13">
        <v>21.0</v>
      </c>
      <c r="F10008" s="13">
        <v>12.0</v>
      </c>
      <c r="J10008" s="10" t="s">
        <v>2753</v>
      </c>
    </row>
    <row r="10009">
      <c r="A10009" s="10" t="s">
        <v>2728</v>
      </c>
      <c r="B10009" s="19">
        <v>0.06325231481481482</v>
      </c>
      <c r="C10009" s="10" t="s">
        <v>82</v>
      </c>
      <c r="D10009" s="10" t="s">
        <v>91</v>
      </c>
      <c r="E10009" s="13">
        <v>23.0</v>
      </c>
      <c r="F10009" s="16"/>
      <c r="H10009" s="10" t="s">
        <v>2754</v>
      </c>
      <c r="I10009" s="10">
        <v>1.0</v>
      </c>
      <c r="J10009" s="10" t="s">
        <v>2755</v>
      </c>
    </row>
    <row r="10010">
      <c r="A10010" s="10" t="s">
        <v>2728</v>
      </c>
      <c r="B10010" s="19">
        <v>0.0640162037037037</v>
      </c>
      <c r="C10010" s="10" t="s">
        <v>82</v>
      </c>
      <c r="D10010" s="10" t="s">
        <v>91</v>
      </c>
      <c r="E10010" s="13">
        <v>26.0</v>
      </c>
      <c r="F10010" s="16"/>
      <c r="H10010" s="10" t="s">
        <v>2756</v>
      </c>
      <c r="I10010" s="10">
        <v>1.0</v>
      </c>
      <c r="J10010" s="10" t="s">
        <v>2757</v>
      </c>
    </row>
    <row r="10011">
      <c r="A10011" s="10" t="s">
        <v>2728</v>
      </c>
      <c r="B10011" s="19">
        <v>0.06460648148148149</v>
      </c>
      <c r="C10011" s="10" t="s">
        <v>82</v>
      </c>
      <c r="D10011" s="10" t="s">
        <v>166</v>
      </c>
      <c r="E10011" s="13">
        <v>14.0</v>
      </c>
      <c r="F10011" s="13">
        <v>6.0</v>
      </c>
    </row>
    <row r="10012">
      <c r="A10012" s="10" t="s">
        <v>2728</v>
      </c>
      <c r="B10012" s="19">
        <v>0.06848379629629629</v>
      </c>
      <c r="C10012" s="10" t="s">
        <v>84</v>
      </c>
      <c r="D10012" s="10" t="s">
        <v>93</v>
      </c>
      <c r="E10012" s="13" t="s">
        <v>88</v>
      </c>
      <c r="F10012" s="13">
        <v>1.0</v>
      </c>
      <c r="J10012" s="10" t="s">
        <v>2263</v>
      </c>
    </row>
    <row r="10013">
      <c r="A10013" s="10" t="s">
        <v>2728</v>
      </c>
      <c r="B10013" s="19">
        <v>0.06848379629629629</v>
      </c>
      <c r="C10013" s="10" t="s">
        <v>84</v>
      </c>
      <c r="D10013" s="10" t="s">
        <v>93</v>
      </c>
      <c r="E10013" s="13" t="s">
        <v>88</v>
      </c>
      <c r="F10013" s="13">
        <v>1.0</v>
      </c>
      <c r="J10013" s="10" t="s">
        <v>2758</v>
      </c>
    </row>
    <row r="10014">
      <c r="A10014" s="10" t="s">
        <v>2728</v>
      </c>
      <c r="B10014" s="19">
        <v>0.07020833333333333</v>
      </c>
      <c r="C10014" s="10" t="s">
        <v>1507</v>
      </c>
      <c r="D10014" s="10" t="s">
        <v>87</v>
      </c>
      <c r="E10014" s="13">
        <v>4.0</v>
      </c>
      <c r="F10014" s="13">
        <v>2.0</v>
      </c>
    </row>
    <row r="10015">
      <c r="A10015" s="10" t="s">
        <v>2728</v>
      </c>
      <c r="B10015" s="19">
        <v>0.07358796296296297</v>
      </c>
      <c r="C10015" s="10" t="s">
        <v>66</v>
      </c>
      <c r="D10015" s="10" t="s">
        <v>81</v>
      </c>
      <c r="E10015" s="13" t="s">
        <v>75</v>
      </c>
      <c r="F10015" s="13" t="s">
        <v>75</v>
      </c>
      <c r="J10015" s="10" t="s">
        <v>2263</v>
      </c>
    </row>
    <row r="10016">
      <c r="A10016" s="10" t="s">
        <v>2728</v>
      </c>
      <c r="B10016" s="19">
        <v>0.07358796296296297</v>
      </c>
      <c r="C10016" s="10" t="s">
        <v>66</v>
      </c>
      <c r="D10016" s="10" t="s">
        <v>81</v>
      </c>
      <c r="E10016" s="13">
        <v>16.0</v>
      </c>
      <c r="F10016" s="13">
        <v>11.0</v>
      </c>
      <c r="J10016" s="10" t="s">
        <v>254</v>
      </c>
    </row>
    <row r="10017">
      <c r="A10017" s="10" t="s">
        <v>2728</v>
      </c>
      <c r="B10017" s="19">
        <v>0.07372685185185185</v>
      </c>
      <c r="C10017" s="10" t="s">
        <v>66</v>
      </c>
      <c r="D10017" s="10" t="s">
        <v>91</v>
      </c>
      <c r="E10017" s="13">
        <v>5.0</v>
      </c>
      <c r="F10017" s="16"/>
      <c r="H10017" s="10" t="s">
        <v>2759</v>
      </c>
    </row>
    <row r="10018">
      <c r="A10018" s="10" t="s">
        <v>2728</v>
      </c>
      <c r="B10018" s="19">
        <v>0.07391203703703704</v>
      </c>
      <c r="C10018" s="10" t="s">
        <v>66</v>
      </c>
      <c r="D10018" s="10" t="s">
        <v>91</v>
      </c>
      <c r="E10018" s="13">
        <v>8.0</v>
      </c>
      <c r="F10018" s="16"/>
      <c r="H10018" s="10" t="s">
        <v>2760</v>
      </c>
      <c r="I10018" s="10">
        <v>1.0</v>
      </c>
      <c r="J10018" s="10" t="s">
        <v>2761</v>
      </c>
    </row>
    <row r="10019">
      <c r="A10019" s="10" t="s">
        <v>2728</v>
      </c>
      <c r="B10019" s="19">
        <v>0.07408564814814815</v>
      </c>
      <c r="C10019" s="10" t="s">
        <v>66</v>
      </c>
      <c r="D10019" s="10" t="s">
        <v>81</v>
      </c>
      <c r="E10019" s="13" t="s">
        <v>75</v>
      </c>
      <c r="F10019" s="13" t="s">
        <v>75</v>
      </c>
      <c r="J10019" s="10" t="s">
        <v>2263</v>
      </c>
    </row>
    <row r="10020">
      <c r="A10020" s="10" t="s">
        <v>2728</v>
      </c>
      <c r="B10020" s="19">
        <v>0.07408564814814815</v>
      </c>
      <c r="C10020" s="10" t="s">
        <v>66</v>
      </c>
      <c r="D10020" s="10" t="s">
        <v>81</v>
      </c>
      <c r="E10020" s="13">
        <v>22.0</v>
      </c>
      <c r="F10020" s="13">
        <v>17.0</v>
      </c>
      <c r="J10020" s="10" t="s">
        <v>254</v>
      </c>
    </row>
    <row r="10021">
      <c r="A10021" s="10" t="s">
        <v>2728</v>
      </c>
      <c r="B10021" s="19">
        <v>0.07372685185185185</v>
      </c>
      <c r="C10021" s="10" t="s">
        <v>66</v>
      </c>
      <c r="D10021" s="10" t="s">
        <v>91</v>
      </c>
      <c r="E10021" s="13">
        <v>5.0</v>
      </c>
      <c r="F10021" s="16"/>
      <c r="H10021" s="10" t="s">
        <v>2759</v>
      </c>
      <c r="J10021" s="10" t="s">
        <v>2745</v>
      </c>
    </row>
    <row r="10022">
      <c r="A10022" s="10" t="s">
        <v>2728</v>
      </c>
      <c r="B10022" s="19">
        <v>0.07436342592592593</v>
      </c>
      <c r="C10022" s="10" t="s">
        <v>66</v>
      </c>
      <c r="D10022" s="10" t="s">
        <v>81</v>
      </c>
      <c r="E10022" s="13" t="s">
        <v>75</v>
      </c>
      <c r="F10022" s="13" t="s">
        <v>75</v>
      </c>
      <c r="J10022" s="10" t="s">
        <v>2263</v>
      </c>
    </row>
    <row r="10023">
      <c r="A10023" s="10" t="s">
        <v>2728</v>
      </c>
      <c r="B10023" s="19">
        <v>0.07436342592592593</v>
      </c>
      <c r="C10023" s="10" t="s">
        <v>66</v>
      </c>
      <c r="D10023" s="10" t="s">
        <v>81</v>
      </c>
      <c r="E10023" s="13">
        <v>24.0</v>
      </c>
      <c r="F10023" s="13">
        <v>19.0</v>
      </c>
      <c r="J10023" s="10" t="s">
        <v>254</v>
      </c>
    </row>
    <row r="10024">
      <c r="A10024" s="10" t="s">
        <v>2728</v>
      </c>
      <c r="B10024" s="19">
        <v>0.07505787037037037</v>
      </c>
      <c r="C10024" s="10" t="s">
        <v>66</v>
      </c>
      <c r="D10024" s="10" t="s">
        <v>91</v>
      </c>
      <c r="E10024" s="13">
        <v>11.0</v>
      </c>
      <c r="F10024" s="16"/>
      <c r="H10024" s="10" t="s">
        <v>2713</v>
      </c>
      <c r="J10024" s="10" t="s">
        <v>2745</v>
      </c>
    </row>
    <row r="10025">
      <c r="A10025" s="10" t="s">
        <v>2728</v>
      </c>
      <c r="B10025" s="19">
        <v>0.0755787037037037</v>
      </c>
      <c r="C10025" s="10" t="s">
        <v>66</v>
      </c>
      <c r="D10025" s="10" t="s">
        <v>81</v>
      </c>
      <c r="E10025" s="13">
        <v>21.0</v>
      </c>
      <c r="F10025" s="13">
        <v>16.0</v>
      </c>
      <c r="J10025" s="10" t="s">
        <v>2762</v>
      </c>
    </row>
    <row r="10026">
      <c r="A10026" s="10" t="s">
        <v>2728</v>
      </c>
      <c r="B10026" s="19">
        <v>0.0755787037037037</v>
      </c>
      <c r="C10026" s="10" t="s">
        <v>66</v>
      </c>
      <c r="D10026" s="10" t="s">
        <v>81</v>
      </c>
      <c r="E10026" s="13" t="s">
        <v>75</v>
      </c>
      <c r="F10026" s="13" t="s">
        <v>75</v>
      </c>
      <c r="J10026" s="10" t="s">
        <v>2263</v>
      </c>
    </row>
    <row r="10027">
      <c r="A10027" s="10" t="s">
        <v>2728</v>
      </c>
      <c r="B10027" s="19">
        <v>0.06892361111111112</v>
      </c>
      <c r="C10027" s="10" t="s">
        <v>66</v>
      </c>
      <c r="D10027" s="10" t="s">
        <v>81</v>
      </c>
      <c r="E10027" s="13">
        <v>17.0</v>
      </c>
      <c r="F10027" s="16"/>
      <c r="J10027" s="10" t="s">
        <v>2763</v>
      </c>
    </row>
    <row r="10028">
      <c r="A10028" s="10" t="s">
        <v>2728</v>
      </c>
      <c r="B10028" s="19">
        <v>0.07604166666666666</v>
      </c>
      <c r="C10028" s="10" t="s">
        <v>66</v>
      </c>
      <c r="D10028" s="10" t="s">
        <v>91</v>
      </c>
      <c r="E10028" s="13">
        <v>1.0</v>
      </c>
      <c r="F10028" s="16"/>
      <c r="H10028" s="10" t="s">
        <v>2764</v>
      </c>
      <c r="J10028" s="10" t="s">
        <v>2745</v>
      </c>
    </row>
    <row r="10029">
      <c r="A10029" s="10" t="s">
        <v>2728</v>
      </c>
      <c r="B10029" s="19">
        <v>0.07609953703703703</v>
      </c>
      <c r="C10029" s="10" t="s">
        <v>66</v>
      </c>
      <c r="D10029" s="10" t="s">
        <v>81</v>
      </c>
      <c r="E10029" s="13">
        <v>10.0</v>
      </c>
      <c r="F10029" s="16"/>
      <c r="J10029" s="10" t="s">
        <v>2765</v>
      </c>
    </row>
    <row r="10030">
      <c r="A10030" s="10" t="s">
        <v>2728</v>
      </c>
      <c r="B10030" s="19">
        <v>0.07664351851851851</v>
      </c>
      <c r="C10030" s="10" t="s">
        <v>66</v>
      </c>
      <c r="D10030" s="10" t="s">
        <v>93</v>
      </c>
      <c r="E10030" s="13" t="s">
        <v>75</v>
      </c>
      <c r="F10030" s="13" t="s">
        <v>75</v>
      </c>
      <c r="J10030" s="10" t="s">
        <v>2265</v>
      </c>
    </row>
    <row r="10031">
      <c r="A10031" s="10" t="s">
        <v>2728</v>
      </c>
      <c r="B10031" s="19">
        <v>0.07664351851851851</v>
      </c>
      <c r="C10031" s="10" t="s">
        <v>66</v>
      </c>
      <c r="D10031" s="10" t="s">
        <v>93</v>
      </c>
      <c r="E10031" s="13">
        <v>15.0</v>
      </c>
      <c r="F10031" s="13">
        <v>5.0</v>
      </c>
    </row>
    <row r="10032">
      <c r="A10032" s="10" t="s">
        <v>2728</v>
      </c>
      <c r="B10032" s="19">
        <v>0.07793981481481481</v>
      </c>
      <c r="C10032" s="10" t="s">
        <v>1507</v>
      </c>
      <c r="D10032" s="10" t="s">
        <v>93</v>
      </c>
      <c r="E10032" s="13">
        <v>21.0</v>
      </c>
      <c r="F10032" s="13">
        <v>15.0</v>
      </c>
      <c r="J10032" s="10" t="s">
        <v>2766</v>
      </c>
    </row>
    <row r="10033">
      <c r="A10033" s="10" t="s">
        <v>2728</v>
      </c>
      <c r="B10033" s="19">
        <v>0.07800925925925926</v>
      </c>
      <c r="C10033" s="10" t="s">
        <v>1507</v>
      </c>
      <c r="D10033" s="10" t="s">
        <v>91</v>
      </c>
      <c r="E10033" s="13">
        <v>9.0</v>
      </c>
      <c r="F10033" s="16"/>
      <c r="H10033" s="10" t="s">
        <v>2767</v>
      </c>
    </row>
    <row r="10034">
      <c r="A10034" s="10" t="s">
        <v>2728</v>
      </c>
      <c r="B10034" s="19">
        <v>0.07806712962962963</v>
      </c>
      <c r="C10034" s="10" t="s">
        <v>1507</v>
      </c>
      <c r="D10034" s="10" t="s">
        <v>93</v>
      </c>
      <c r="E10034" s="13">
        <v>11.0</v>
      </c>
      <c r="F10034" s="13">
        <v>5.0</v>
      </c>
      <c r="J10034" s="10" t="s">
        <v>2768</v>
      </c>
    </row>
    <row r="10035">
      <c r="A10035" s="10" t="s">
        <v>2728</v>
      </c>
      <c r="B10035" s="19">
        <v>0.07981481481481481</v>
      </c>
      <c r="C10035" s="10" t="s">
        <v>964</v>
      </c>
      <c r="D10035" s="10" t="s">
        <v>67</v>
      </c>
      <c r="E10035" s="13">
        <v>11.0</v>
      </c>
      <c r="F10035" s="13">
        <v>2.0</v>
      </c>
    </row>
    <row r="10036">
      <c r="A10036" s="10" t="s">
        <v>2728</v>
      </c>
      <c r="B10036" s="19">
        <v>0.0825</v>
      </c>
      <c r="C10036" s="10" t="s">
        <v>69</v>
      </c>
      <c r="D10036" s="10" t="s">
        <v>89</v>
      </c>
      <c r="E10036" s="13">
        <v>24.0</v>
      </c>
      <c r="F10036" s="13">
        <v>15.0</v>
      </c>
      <c r="J10036" s="10" t="s">
        <v>2769</v>
      </c>
    </row>
    <row r="10037">
      <c r="A10037" s="10" t="s">
        <v>2728</v>
      </c>
      <c r="B10037" s="19">
        <v>0.08278935185185185</v>
      </c>
      <c r="C10037" s="10" t="s">
        <v>69</v>
      </c>
      <c r="D10037" s="10" t="s">
        <v>91</v>
      </c>
      <c r="E10037" s="13">
        <v>22.0</v>
      </c>
      <c r="F10037" s="16"/>
      <c r="H10037" s="10" t="s">
        <v>2770</v>
      </c>
    </row>
    <row r="10038">
      <c r="A10038" s="10" t="s">
        <v>2728</v>
      </c>
      <c r="B10038" s="19">
        <v>0.08310185185185186</v>
      </c>
      <c r="C10038" s="10" t="s">
        <v>69</v>
      </c>
      <c r="D10038" s="10" t="s">
        <v>89</v>
      </c>
      <c r="E10038" s="13">
        <v>19.0</v>
      </c>
      <c r="F10038" s="13">
        <v>10.0</v>
      </c>
      <c r="J10038" s="10" t="s">
        <v>2748</v>
      </c>
    </row>
    <row r="10039">
      <c r="A10039" s="10" t="s">
        <v>2728</v>
      </c>
      <c r="B10039" s="19">
        <v>0.0831712962962963</v>
      </c>
      <c r="C10039" s="10" t="s">
        <v>69</v>
      </c>
      <c r="D10039" s="10" t="s">
        <v>91</v>
      </c>
      <c r="E10039" s="13">
        <v>8.0</v>
      </c>
      <c r="F10039" s="16"/>
      <c r="H10039" s="10" t="s">
        <v>2760</v>
      </c>
      <c r="I10039" s="10">
        <v>1.0</v>
      </c>
      <c r="J10039" s="10" t="s">
        <v>2771</v>
      </c>
    </row>
    <row r="10040">
      <c r="A10040" s="10" t="s">
        <v>2728</v>
      </c>
      <c r="B10040" s="19">
        <v>0.08363425925925926</v>
      </c>
      <c r="C10040" s="10" t="s">
        <v>84</v>
      </c>
      <c r="D10040" s="10" t="s">
        <v>93</v>
      </c>
      <c r="E10040" s="13">
        <v>27.0</v>
      </c>
      <c r="F10040" s="13">
        <v>19.0</v>
      </c>
      <c r="J10040" s="10" t="s">
        <v>2758</v>
      </c>
    </row>
    <row r="10041">
      <c r="A10041" s="10" t="s">
        <v>2728</v>
      </c>
      <c r="B10041" s="19">
        <v>0.084375</v>
      </c>
      <c r="C10041" s="10" t="s">
        <v>84</v>
      </c>
      <c r="D10041" s="10" t="s">
        <v>91</v>
      </c>
      <c r="E10041" s="13">
        <v>11.0</v>
      </c>
      <c r="F10041" s="16"/>
      <c r="H10041" s="10" t="s">
        <v>2772</v>
      </c>
      <c r="J10041" s="10" t="s">
        <v>2773</v>
      </c>
    </row>
    <row r="10042">
      <c r="A10042" s="10" t="s">
        <v>2728</v>
      </c>
      <c r="B10042" s="19">
        <v>0.08550925925925926</v>
      </c>
      <c r="C10042" s="10" t="s">
        <v>74</v>
      </c>
      <c r="D10042" s="10" t="s">
        <v>93</v>
      </c>
      <c r="E10042" s="13" t="s">
        <v>68</v>
      </c>
      <c r="F10042" s="13">
        <v>20.0</v>
      </c>
      <c r="J10042" s="10" t="s">
        <v>2774</v>
      </c>
    </row>
    <row r="10043">
      <c r="A10043" s="10" t="s">
        <v>2728</v>
      </c>
      <c r="B10043" s="19">
        <v>0.08572916666666666</v>
      </c>
      <c r="C10043" s="10" t="s">
        <v>74</v>
      </c>
      <c r="D10043" s="10" t="s">
        <v>91</v>
      </c>
      <c r="E10043" s="13">
        <v>52.0</v>
      </c>
      <c r="F10043" s="16"/>
      <c r="H10043" s="10" t="s">
        <v>2775</v>
      </c>
    </row>
    <row r="10044">
      <c r="A10044" s="10" t="s">
        <v>2728</v>
      </c>
      <c r="B10044" s="19">
        <v>0.0859837962962963</v>
      </c>
      <c r="C10044" s="10" t="s">
        <v>74</v>
      </c>
      <c r="D10044" s="10" t="s">
        <v>93</v>
      </c>
      <c r="E10044" s="13">
        <v>20.0</v>
      </c>
      <c r="F10044" s="13">
        <v>10.0</v>
      </c>
      <c r="J10044" s="10" t="s">
        <v>2774</v>
      </c>
    </row>
    <row r="10045">
      <c r="A10045" s="10" t="s">
        <v>2728</v>
      </c>
      <c r="B10045" s="19">
        <v>0.08607638888888888</v>
      </c>
      <c r="C10045" s="10" t="s">
        <v>74</v>
      </c>
      <c r="D10045" s="10" t="s">
        <v>91</v>
      </c>
      <c r="E10045" s="13">
        <v>12.0</v>
      </c>
      <c r="F10045" s="16"/>
      <c r="H10045" s="10" t="s">
        <v>2339</v>
      </c>
    </row>
    <row r="10046">
      <c r="A10046" s="10" t="s">
        <v>2728</v>
      </c>
      <c r="B10046" s="19">
        <v>0.08646990740740741</v>
      </c>
      <c r="C10046" s="10" t="s">
        <v>1507</v>
      </c>
      <c r="D10046" s="10" t="s">
        <v>93</v>
      </c>
      <c r="E10046" s="13">
        <v>25.0</v>
      </c>
      <c r="F10046" s="13">
        <v>19.0</v>
      </c>
      <c r="J10046" s="10" t="s">
        <v>2776</v>
      </c>
    </row>
    <row r="10047">
      <c r="A10047" s="10" t="s">
        <v>2728</v>
      </c>
      <c r="B10047" s="19">
        <v>0.08664351851851852</v>
      </c>
      <c r="C10047" s="10" t="s">
        <v>1507</v>
      </c>
      <c r="D10047" s="10" t="s">
        <v>91</v>
      </c>
      <c r="E10047" s="13">
        <v>11.0</v>
      </c>
      <c r="F10047" s="16"/>
      <c r="H10047" s="10" t="s">
        <v>2777</v>
      </c>
    </row>
    <row r="10048">
      <c r="A10048" s="10" t="s">
        <v>2728</v>
      </c>
      <c r="B10048" s="19">
        <v>0.08693287037037037</v>
      </c>
      <c r="C10048" s="10" t="s">
        <v>74</v>
      </c>
      <c r="D10048" s="10" t="s">
        <v>166</v>
      </c>
      <c r="E10048" s="13">
        <v>8.0</v>
      </c>
      <c r="F10048" s="13">
        <v>7.0</v>
      </c>
    </row>
    <row r="10049">
      <c r="A10049" s="10" t="s">
        <v>2728</v>
      </c>
      <c r="B10049" s="19">
        <v>0.08762731481481481</v>
      </c>
      <c r="C10049" s="10" t="s">
        <v>82</v>
      </c>
      <c r="D10049" s="10" t="s">
        <v>89</v>
      </c>
      <c r="E10049" s="13" t="s">
        <v>88</v>
      </c>
      <c r="F10049" s="13">
        <v>1.0</v>
      </c>
      <c r="J10049" s="10" t="s">
        <v>2778</v>
      </c>
    </row>
    <row r="10050">
      <c r="A10050" s="10" t="s">
        <v>2728</v>
      </c>
      <c r="B10050" s="19">
        <v>0.08854166666666667</v>
      </c>
      <c r="C10050" s="10" t="s">
        <v>82</v>
      </c>
      <c r="D10050" s="10" t="s">
        <v>91</v>
      </c>
      <c r="E10050" s="13">
        <v>30.0</v>
      </c>
      <c r="F10050" s="16"/>
      <c r="H10050" s="10" t="s">
        <v>2779</v>
      </c>
      <c r="J10050" s="10" t="s">
        <v>2780</v>
      </c>
    </row>
    <row r="10051">
      <c r="A10051" s="10" t="s">
        <v>2728</v>
      </c>
      <c r="B10051" s="19">
        <v>0.08993055555555556</v>
      </c>
      <c r="C10051" s="10" t="s">
        <v>74</v>
      </c>
      <c r="D10051" s="10" t="s">
        <v>100</v>
      </c>
      <c r="E10051" s="13">
        <v>21.0</v>
      </c>
      <c r="F10051" s="13">
        <v>12.0</v>
      </c>
      <c r="J10051" s="10" t="s">
        <v>2781</v>
      </c>
    </row>
    <row r="10052">
      <c r="A10052" s="10" t="s">
        <v>2728</v>
      </c>
      <c r="B10052" s="19">
        <v>0.08993055555555556</v>
      </c>
      <c r="C10052" s="10" t="s">
        <v>84</v>
      </c>
      <c r="D10052" s="10" t="s">
        <v>100</v>
      </c>
      <c r="E10052" s="13">
        <v>21.0</v>
      </c>
      <c r="F10052" s="13">
        <v>19.0</v>
      </c>
      <c r="J10052" s="10" t="s">
        <v>2781</v>
      </c>
    </row>
    <row r="10053">
      <c r="A10053" s="10" t="s">
        <v>2728</v>
      </c>
      <c r="B10053" s="19">
        <v>0.08998842592592593</v>
      </c>
      <c r="C10053" s="10" t="s">
        <v>82</v>
      </c>
      <c r="D10053" s="10" t="s">
        <v>166</v>
      </c>
      <c r="E10053" s="13">
        <v>17.0</v>
      </c>
      <c r="F10053" s="13">
        <v>9.0</v>
      </c>
    </row>
    <row r="10054">
      <c r="A10054" s="10" t="s">
        <v>2728</v>
      </c>
      <c r="B10054" s="19">
        <v>0.09184027777777778</v>
      </c>
      <c r="C10054" s="10" t="s">
        <v>70</v>
      </c>
      <c r="D10054" s="10" t="s">
        <v>93</v>
      </c>
      <c r="E10054" s="13">
        <v>22.0</v>
      </c>
      <c r="F10054" s="13">
        <v>12.0</v>
      </c>
      <c r="J10054" s="10" t="s">
        <v>2782</v>
      </c>
    </row>
    <row r="10055">
      <c r="A10055" s="10" t="s">
        <v>2728</v>
      </c>
      <c r="B10055" s="19">
        <v>0.09199074074074073</v>
      </c>
      <c r="C10055" s="10" t="s">
        <v>70</v>
      </c>
      <c r="D10055" s="10" t="s">
        <v>93</v>
      </c>
      <c r="E10055" s="13">
        <v>27.0</v>
      </c>
      <c r="F10055" s="13">
        <v>17.0</v>
      </c>
      <c r="J10055" s="10" t="s">
        <v>2782</v>
      </c>
    </row>
    <row r="10056">
      <c r="A10056" s="10" t="s">
        <v>2728</v>
      </c>
      <c r="B10056" s="19">
        <v>0.09204861111111111</v>
      </c>
      <c r="C10056" s="10" t="s">
        <v>70</v>
      </c>
      <c r="D10056" s="10" t="s">
        <v>91</v>
      </c>
      <c r="E10056" s="13">
        <v>17.0</v>
      </c>
      <c r="F10056" s="16"/>
      <c r="H10056" s="10" t="s">
        <v>2783</v>
      </c>
    </row>
    <row r="10057">
      <c r="A10057" s="10" t="s">
        <v>2728</v>
      </c>
      <c r="B10057" s="19">
        <v>0.09282407407407407</v>
      </c>
      <c r="C10057" s="10" t="s">
        <v>70</v>
      </c>
      <c r="D10057" s="10" t="s">
        <v>93</v>
      </c>
      <c r="E10057" s="13" t="s">
        <v>75</v>
      </c>
      <c r="F10057" s="13" t="s">
        <v>75</v>
      </c>
      <c r="J10057" s="10" t="s">
        <v>2263</v>
      </c>
    </row>
    <row r="10058">
      <c r="A10058" s="10" t="s">
        <v>2728</v>
      </c>
      <c r="B10058" s="19">
        <v>0.09282407407407407</v>
      </c>
      <c r="C10058" s="10" t="s">
        <v>70</v>
      </c>
      <c r="D10058" s="10" t="s">
        <v>93</v>
      </c>
      <c r="E10058" s="13">
        <v>22.0</v>
      </c>
      <c r="F10058" s="13">
        <v>12.0</v>
      </c>
      <c r="J10058" s="10" t="s">
        <v>2782</v>
      </c>
    </row>
    <row r="10059">
      <c r="A10059" s="10" t="s">
        <v>2728</v>
      </c>
      <c r="B10059" s="19">
        <v>0.09288194444444445</v>
      </c>
      <c r="C10059" s="10" t="s">
        <v>70</v>
      </c>
      <c r="D10059" s="10" t="s">
        <v>93</v>
      </c>
      <c r="E10059" s="13" t="s">
        <v>88</v>
      </c>
      <c r="F10059" s="13">
        <v>1.0</v>
      </c>
      <c r="J10059" s="10" t="s">
        <v>2263</v>
      </c>
    </row>
    <row r="10060">
      <c r="A10060" s="10" t="s">
        <v>2728</v>
      </c>
      <c r="B10060" s="19">
        <v>0.09288194444444445</v>
      </c>
      <c r="C10060" s="10" t="s">
        <v>70</v>
      </c>
      <c r="D10060" s="10" t="s">
        <v>93</v>
      </c>
      <c r="E10060" s="13">
        <v>17.0</v>
      </c>
      <c r="F10060" s="13">
        <v>7.0</v>
      </c>
      <c r="J10060" s="10" t="s">
        <v>2782</v>
      </c>
    </row>
    <row r="10061">
      <c r="A10061" s="10" t="s">
        <v>2728</v>
      </c>
      <c r="B10061" s="19">
        <v>0.09303240740740741</v>
      </c>
      <c r="C10061" s="10" t="s">
        <v>70</v>
      </c>
      <c r="D10061" s="10" t="s">
        <v>91</v>
      </c>
      <c r="E10061" s="13">
        <v>9.0</v>
      </c>
      <c r="F10061" s="16"/>
      <c r="H10061" s="10" t="s">
        <v>2784</v>
      </c>
    </row>
    <row r="10062">
      <c r="A10062" s="10" t="s">
        <v>2728</v>
      </c>
      <c r="B10062" s="19">
        <v>0.09385416666666667</v>
      </c>
      <c r="C10062" s="10" t="s">
        <v>84</v>
      </c>
      <c r="D10062" s="10" t="s">
        <v>93</v>
      </c>
      <c r="E10062" s="13" t="s">
        <v>75</v>
      </c>
      <c r="F10062" s="13" t="s">
        <v>75</v>
      </c>
      <c r="J10062" s="10" t="s">
        <v>2263</v>
      </c>
    </row>
    <row r="10063">
      <c r="A10063" s="10" t="s">
        <v>2728</v>
      </c>
      <c r="B10063" s="19">
        <v>0.09385416666666667</v>
      </c>
      <c r="C10063" s="10" t="s">
        <v>84</v>
      </c>
      <c r="D10063" s="10" t="s">
        <v>93</v>
      </c>
      <c r="E10063" s="13">
        <v>27.0</v>
      </c>
      <c r="F10063" s="13">
        <v>19.0</v>
      </c>
      <c r="J10063" s="10" t="s">
        <v>2785</v>
      </c>
    </row>
    <row r="10064">
      <c r="A10064" s="10" t="s">
        <v>2728</v>
      </c>
      <c r="B10064" s="19">
        <v>0.09462962962962963</v>
      </c>
      <c r="C10064" s="10" t="s">
        <v>84</v>
      </c>
      <c r="D10064" s="10" t="s">
        <v>91</v>
      </c>
      <c r="E10064" s="13">
        <v>27.0</v>
      </c>
      <c r="F10064" s="16"/>
      <c r="H10064" s="10" t="s">
        <v>888</v>
      </c>
      <c r="J10064" s="10" t="s">
        <v>2786</v>
      </c>
    </row>
    <row r="10065">
      <c r="A10065" s="10" t="s">
        <v>2728</v>
      </c>
      <c r="B10065" s="19">
        <v>0.09510416666666667</v>
      </c>
      <c r="C10065" s="10" t="s">
        <v>84</v>
      </c>
      <c r="D10065" s="10" t="s">
        <v>93</v>
      </c>
      <c r="E10065" s="13" t="s">
        <v>75</v>
      </c>
      <c r="F10065" s="13" t="s">
        <v>75</v>
      </c>
      <c r="J10065" s="10" t="s">
        <v>2263</v>
      </c>
    </row>
    <row r="10066">
      <c r="A10066" s="10" t="s">
        <v>2728</v>
      </c>
      <c r="B10066" s="19">
        <v>0.09510416666666667</v>
      </c>
      <c r="C10066" s="10" t="s">
        <v>84</v>
      </c>
      <c r="D10066" s="10" t="s">
        <v>93</v>
      </c>
      <c r="E10066" s="13">
        <v>21.0</v>
      </c>
      <c r="F10066" s="13">
        <v>13.0</v>
      </c>
      <c r="J10066" s="10" t="s">
        <v>2787</v>
      </c>
    </row>
    <row r="10067">
      <c r="A10067" s="10" t="s">
        <v>2728</v>
      </c>
      <c r="B10067" s="19">
        <v>0.0969212962962963</v>
      </c>
      <c r="C10067" s="10" t="s">
        <v>84</v>
      </c>
      <c r="D10067" s="10" t="s">
        <v>100</v>
      </c>
      <c r="E10067" s="13" t="s">
        <v>75</v>
      </c>
      <c r="F10067" s="13" t="s">
        <v>75</v>
      </c>
      <c r="J10067" s="10" t="s">
        <v>2263</v>
      </c>
    </row>
    <row r="10068">
      <c r="A10068" s="10" t="s">
        <v>2728</v>
      </c>
      <c r="B10068" s="19">
        <v>0.0969212962962963</v>
      </c>
      <c r="C10068" s="10" t="s">
        <v>84</v>
      </c>
      <c r="D10068" s="10" t="s">
        <v>100</v>
      </c>
      <c r="E10068" s="13">
        <v>14.0</v>
      </c>
      <c r="F10068" s="13">
        <v>12.0</v>
      </c>
      <c r="J10068" s="10" t="s">
        <v>2788</v>
      </c>
    </row>
    <row r="10069">
      <c r="A10069" s="10" t="s">
        <v>2728</v>
      </c>
      <c r="B10069" s="19">
        <v>0.09709490740740741</v>
      </c>
      <c r="C10069" s="10" t="s">
        <v>66</v>
      </c>
      <c r="D10069" s="10" t="s">
        <v>91</v>
      </c>
      <c r="E10069" s="13">
        <v>21.0</v>
      </c>
      <c r="F10069" s="16"/>
      <c r="H10069" s="10" t="s">
        <v>2789</v>
      </c>
      <c r="J10069" s="10" t="s">
        <v>2790</v>
      </c>
    </row>
    <row r="10070">
      <c r="A10070" s="10" t="s">
        <v>2728</v>
      </c>
      <c r="B10070" s="19">
        <v>0.09944444444444445</v>
      </c>
      <c r="C10070" s="10" t="s">
        <v>66</v>
      </c>
      <c r="D10070" s="10" t="s">
        <v>91</v>
      </c>
      <c r="E10070" s="13">
        <v>6.0</v>
      </c>
      <c r="F10070" s="16"/>
      <c r="H10070" s="10" t="s">
        <v>2791</v>
      </c>
      <c r="I10070" s="10">
        <v>1.0</v>
      </c>
      <c r="J10070" s="10" t="s">
        <v>2792</v>
      </c>
    </row>
    <row r="10071">
      <c r="A10071" s="10" t="s">
        <v>2728</v>
      </c>
      <c r="B10071" s="19">
        <v>0.10069444444444445</v>
      </c>
      <c r="C10071" s="10" t="s">
        <v>69</v>
      </c>
      <c r="D10071" s="10" t="s">
        <v>81</v>
      </c>
      <c r="E10071" s="16"/>
      <c r="F10071" s="13">
        <v>17.0</v>
      </c>
    </row>
    <row r="10072">
      <c r="A10072" s="10" t="s">
        <v>2728</v>
      </c>
      <c r="B10072" s="19">
        <v>0.10123842592592593</v>
      </c>
      <c r="C10072" s="10" t="s">
        <v>69</v>
      </c>
      <c r="D10072" s="10" t="s">
        <v>93</v>
      </c>
      <c r="E10072" s="13">
        <v>22.0</v>
      </c>
      <c r="F10072" s="13">
        <v>14.0</v>
      </c>
      <c r="J10072" s="10" t="s">
        <v>2793</v>
      </c>
    </row>
    <row r="10073">
      <c r="A10073" s="10" t="s">
        <v>2728</v>
      </c>
      <c r="B10073" s="19">
        <v>0.10137731481481481</v>
      </c>
      <c r="C10073" s="10" t="s">
        <v>69</v>
      </c>
      <c r="D10073" s="10" t="s">
        <v>91</v>
      </c>
      <c r="E10073" s="13">
        <v>7.0</v>
      </c>
      <c r="F10073" s="16"/>
      <c r="H10073" s="10" t="s">
        <v>2708</v>
      </c>
    </row>
    <row r="10074">
      <c r="A10074" s="10" t="s">
        <v>2728</v>
      </c>
      <c r="B10074" s="19">
        <v>0.10189814814814815</v>
      </c>
      <c r="C10074" s="10" t="s">
        <v>1507</v>
      </c>
      <c r="D10074" s="10" t="s">
        <v>93</v>
      </c>
      <c r="E10074" s="13" t="s">
        <v>75</v>
      </c>
      <c r="F10074" s="13" t="s">
        <v>75</v>
      </c>
      <c r="J10074" s="10" t="s">
        <v>2263</v>
      </c>
    </row>
    <row r="10075">
      <c r="A10075" s="10" t="s">
        <v>2728</v>
      </c>
      <c r="B10075" s="19">
        <v>0.10189814814814815</v>
      </c>
      <c r="C10075" s="10" t="s">
        <v>1507</v>
      </c>
      <c r="D10075" s="10" t="s">
        <v>93</v>
      </c>
      <c r="E10075" s="13">
        <v>15.0</v>
      </c>
      <c r="F10075" s="13">
        <v>9.0</v>
      </c>
      <c r="J10075" s="10" t="s">
        <v>2794</v>
      </c>
    </row>
    <row r="10076">
      <c r="A10076" s="10" t="s">
        <v>2728</v>
      </c>
      <c r="B10076" s="19">
        <v>0.10210648148148148</v>
      </c>
      <c r="C10076" s="10" t="s">
        <v>1507</v>
      </c>
      <c r="D10076" s="10" t="s">
        <v>93</v>
      </c>
      <c r="E10076" s="13" t="s">
        <v>75</v>
      </c>
      <c r="F10076" s="13" t="s">
        <v>75</v>
      </c>
      <c r="J10076" s="10" t="s">
        <v>2263</v>
      </c>
    </row>
    <row r="10077">
      <c r="A10077" s="10" t="s">
        <v>2728</v>
      </c>
      <c r="B10077" s="19">
        <v>0.10210648148148148</v>
      </c>
      <c r="C10077" s="10" t="s">
        <v>1507</v>
      </c>
      <c r="D10077" s="10" t="s">
        <v>93</v>
      </c>
      <c r="E10077" s="13">
        <v>17.0</v>
      </c>
      <c r="F10077" s="13">
        <v>11.0</v>
      </c>
      <c r="J10077" s="10" t="s">
        <v>2795</v>
      </c>
    </row>
    <row r="10078">
      <c r="A10078" s="10" t="s">
        <v>2728</v>
      </c>
      <c r="B10078" s="19">
        <v>0.10222222222222223</v>
      </c>
      <c r="C10078" s="10" t="s">
        <v>1507</v>
      </c>
      <c r="D10078" s="10" t="s">
        <v>91</v>
      </c>
      <c r="E10078" s="13">
        <v>10.0</v>
      </c>
      <c r="F10078" s="16"/>
      <c r="H10078" s="10" t="s">
        <v>862</v>
      </c>
    </row>
    <row r="10079">
      <c r="A10079" s="10" t="s">
        <v>2728</v>
      </c>
      <c r="B10079" s="19">
        <v>0.10547453703703703</v>
      </c>
      <c r="C10079" s="10" t="s">
        <v>69</v>
      </c>
      <c r="D10079" s="10" t="s">
        <v>120</v>
      </c>
      <c r="E10079" s="13">
        <v>27.0</v>
      </c>
      <c r="F10079" s="16"/>
      <c r="H10079" s="10" t="s">
        <v>2796</v>
      </c>
      <c r="J10079" s="10" t="s">
        <v>2797</v>
      </c>
    </row>
    <row r="10080">
      <c r="A10080" s="10" t="s">
        <v>2728</v>
      </c>
      <c r="B10080" s="19">
        <v>0.1072337962962963</v>
      </c>
      <c r="C10080" s="10" t="s">
        <v>74</v>
      </c>
      <c r="D10080" s="10" t="s">
        <v>131</v>
      </c>
      <c r="E10080" s="13" t="s">
        <v>88</v>
      </c>
      <c r="F10080" s="13">
        <v>1.0</v>
      </c>
    </row>
    <row r="10081">
      <c r="A10081" s="10" t="s">
        <v>2728</v>
      </c>
      <c r="B10081" s="19">
        <v>0.10739583333333333</v>
      </c>
      <c r="C10081" s="10" t="s">
        <v>74</v>
      </c>
      <c r="D10081" s="10" t="s">
        <v>93</v>
      </c>
      <c r="E10081" s="13">
        <v>12.0</v>
      </c>
      <c r="F10081" s="13">
        <v>2.0</v>
      </c>
      <c r="J10081" s="10" t="s">
        <v>2798</v>
      </c>
    </row>
    <row r="10082">
      <c r="A10082" s="10" t="s">
        <v>2728</v>
      </c>
      <c r="B10082" s="19">
        <v>0.1083449074074074</v>
      </c>
      <c r="C10082" s="10" t="s">
        <v>82</v>
      </c>
      <c r="D10082" s="10" t="s">
        <v>91</v>
      </c>
      <c r="E10082" s="13">
        <v>46.0</v>
      </c>
      <c r="F10082" s="16"/>
      <c r="H10082" s="10" t="s">
        <v>2799</v>
      </c>
      <c r="I10082" s="10">
        <v>1.0</v>
      </c>
      <c r="J10082" s="10" t="s">
        <v>2800</v>
      </c>
    </row>
    <row r="10083">
      <c r="A10083" s="10" t="s">
        <v>2728</v>
      </c>
      <c r="B10083" s="19">
        <v>0.11012731481481482</v>
      </c>
      <c r="C10083" s="10" t="s">
        <v>82</v>
      </c>
      <c r="D10083" s="10" t="s">
        <v>89</v>
      </c>
      <c r="E10083" s="13">
        <v>12.0</v>
      </c>
      <c r="F10083" s="13">
        <v>3.0</v>
      </c>
      <c r="J10083" s="10" t="s">
        <v>2801</v>
      </c>
    </row>
    <row r="10084">
      <c r="A10084" s="10" t="s">
        <v>2728</v>
      </c>
      <c r="B10084" s="19">
        <v>0.10898148148148148</v>
      </c>
      <c r="C10084" s="10" t="s">
        <v>70</v>
      </c>
      <c r="D10084" s="10" t="s">
        <v>93</v>
      </c>
      <c r="E10084" s="13">
        <v>16.0</v>
      </c>
      <c r="F10084" s="13">
        <v>6.0</v>
      </c>
      <c r="J10084" s="10" t="s">
        <v>2802</v>
      </c>
    </row>
    <row r="10085">
      <c r="A10085" s="10" t="s">
        <v>2728</v>
      </c>
      <c r="B10085" s="19">
        <v>0.11106481481481481</v>
      </c>
      <c r="C10085" s="10" t="s">
        <v>70</v>
      </c>
      <c r="D10085" s="10" t="s">
        <v>93</v>
      </c>
      <c r="E10085" s="13">
        <v>16.0</v>
      </c>
      <c r="F10085" s="13">
        <v>6.0</v>
      </c>
      <c r="J10085" s="10" t="s">
        <v>2802</v>
      </c>
    </row>
    <row r="10086">
      <c r="A10086" s="10" t="s">
        <v>2728</v>
      </c>
      <c r="B10086" s="19">
        <v>0.11127314814814815</v>
      </c>
      <c r="C10086" s="10" t="s">
        <v>70</v>
      </c>
      <c r="D10086" s="10" t="s">
        <v>91</v>
      </c>
      <c r="E10086" s="13">
        <v>22.0</v>
      </c>
      <c r="F10086" s="16"/>
      <c r="H10086" s="10" t="s">
        <v>2803</v>
      </c>
      <c r="I10086" s="10">
        <v>1.0</v>
      </c>
      <c r="J10086" s="10" t="s">
        <v>2771</v>
      </c>
    </row>
    <row r="10087">
      <c r="A10087" s="10" t="s">
        <v>2728</v>
      </c>
      <c r="B10087" s="19">
        <v>0.11206018518518518</v>
      </c>
      <c r="C10087" s="10" t="s">
        <v>84</v>
      </c>
      <c r="D10087" s="10" t="s">
        <v>93</v>
      </c>
      <c r="E10087" s="13" t="s">
        <v>75</v>
      </c>
      <c r="F10087" s="13" t="s">
        <v>75</v>
      </c>
      <c r="J10087" s="10" t="s">
        <v>2263</v>
      </c>
    </row>
    <row r="10088">
      <c r="A10088" s="10" t="s">
        <v>2728</v>
      </c>
      <c r="B10088" s="19">
        <v>0.11206018518518518</v>
      </c>
      <c r="C10088" s="10" t="s">
        <v>84</v>
      </c>
      <c r="D10088" s="10" t="s">
        <v>93</v>
      </c>
      <c r="E10088" s="13" t="s">
        <v>88</v>
      </c>
      <c r="F10088" s="13">
        <v>1.0</v>
      </c>
      <c r="J10088" s="10" t="s">
        <v>2804</v>
      </c>
    </row>
    <row r="10089">
      <c r="A10089" s="10" t="s">
        <v>2728</v>
      </c>
      <c r="B10089" s="19">
        <v>0.11215277777777778</v>
      </c>
      <c r="C10089" s="10" t="s">
        <v>84</v>
      </c>
      <c r="D10089" s="10" t="s">
        <v>93</v>
      </c>
      <c r="E10089" s="13">
        <v>17.0</v>
      </c>
      <c r="F10089" s="13">
        <v>9.0</v>
      </c>
      <c r="J10089" s="10" t="s">
        <v>2263</v>
      </c>
    </row>
    <row r="10090">
      <c r="A10090" s="10" t="s">
        <v>2728</v>
      </c>
      <c r="B10090" s="19">
        <v>0.11215277777777778</v>
      </c>
      <c r="C10090" s="10" t="s">
        <v>84</v>
      </c>
      <c r="D10090" s="10" t="s">
        <v>93</v>
      </c>
      <c r="E10090" s="13">
        <v>18.0</v>
      </c>
      <c r="F10090" s="13">
        <v>10.0</v>
      </c>
      <c r="J10090" s="10" t="s">
        <v>2804</v>
      </c>
    </row>
    <row r="10091">
      <c r="A10091" s="10" t="s">
        <v>2728</v>
      </c>
      <c r="B10091" s="19">
        <v>0.11244212962962963</v>
      </c>
      <c r="C10091" s="10" t="s">
        <v>84</v>
      </c>
      <c r="D10091" s="10" t="s">
        <v>91</v>
      </c>
      <c r="E10091" s="13">
        <v>13.0</v>
      </c>
      <c r="F10091" s="16"/>
      <c r="H10091" s="10" t="s">
        <v>2805</v>
      </c>
    </row>
    <row r="10092">
      <c r="A10092" s="10" t="s">
        <v>2728</v>
      </c>
      <c r="B10092" s="19">
        <v>0.11282407407407408</v>
      </c>
      <c r="C10092" s="10" t="s">
        <v>66</v>
      </c>
      <c r="D10092" s="10" t="s">
        <v>91</v>
      </c>
      <c r="E10092" s="13">
        <v>19.0</v>
      </c>
      <c r="F10092" s="16"/>
      <c r="H10092" s="10" t="s">
        <v>2806</v>
      </c>
      <c r="J10092" s="10" t="s">
        <v>2807</v>
      </c>
    </row>
    <row r="10093">
      <c r="A10093" s="10" t="s">
        <v>2728</v>
      </c>
      <c r="B10093" s="19">
        <v>0.11768518518518518</v>
      </c>
      <c r="C10093" s="10" t="s">
        <v>964</v>
      </c>
      <c r="D10093" s="10" t="s">
        <v>120</v>
      </c>
      <c r="E10093" s="13">
        <v>19.0</v>
      </c>
      <c r="F10093" s="16"/>
      <c r="H10093" s="10" t="s">
        <v>2808</v>
      </c>
      <c r="J10093" s="10" t="s">
        <v>1194</v>
      </c>
    </row>
    <row r="10094">
      <c r="A10094" s="10" t="s">
        <v>2728</v>
      </c>
      <c r="B10094" s="19">
        <v>0.11877314814814814</v>
      </c>
      <c r="C10094" s="10" t="s">
        <v>66</v>
      </c>
      <c r="D10094" s="10" t="s">
        <v>120</v>
      </c>
      <c r="E10094" s="13">
        <v>9.0</v>
      </c>
      <c r="F10094" s="16"/>
      <c r="H10094" s="10" t="s">
        <v>2809</v>
      </c>
      <c r="J10094" s="10" t="s">
        <v>2810</v>
      </c>
    </row>
    <row r="10095">
      <c r="A10095" s="10" t="s">
        <v>2728</v>
      </c>
      <c r="B10095" s="19">
        <v>0.11877314814814814</v>
      </c>
      <c r="C10095" s="10" t="s">
        <v>74</v>
      </c>
      <c r="D10095" s="10" t="s">
        <v>120</v>
      </c>
      <c r="E10095" s="13">
        <v>14.0</v>
      </c>
      <c r="F10095" s="16"/>
      <c r="H10095" s="10" t="s">
        <v>2811</v>
      </c>
      <c r="J10095" s="10" t="s">
        <v>2812</v>
      </c>
    </row>
    <row r="10096">
      <c r="A10096" s="10" t="s">
        <v>2728</v>
      </c>
      <c r="B10096" s="19">
        <v>0.11878472222222222</v>
      </c>
      <c r="C10096" s="10" t="s">
        <v>70</v>
      </c>
      <c r="D10096" s="10" t="s">
        <v>120</v>
      </c>
      <c r="E10096" s="13">
        <v>8.0</v>
      </c>
      <c r="F10096" s="16"/>
      <c r="H10096" s="10" t="s">
        <v>1217</v>
      </c>
      <c r="J10096" s="10" t="s">
        <v>2810</v>
      </c>
    </row>
    <row r="10097">
      <c r="A10097" s="10" t="s">
        <v>2728</v>
      </c>
      <c r="B10097" s="19">
        <v>0.11881944444444445</v>
      </c>
      <c r="C10097" s="10" t="s">
        <v>82</v>
      </c>
      <c r="D10097" s="10" t="s">
        <v>120</v>
      </c>
      <c r="E10097" s="13" t="s">
        <v>75</v>
      </c>
      <c r="F10097" s="16"/>
      <c r="H10097" s="10" t="s">
        <v>2813</v>
      </c>
      <c r="J10097" s="10" t="s">
        <v>2814</v>
      </c>
    </row>
    <row r="10098">
      <c r="A10098" s="10" t="s">
        <v>2728</v>
      </c>
      <c r="B10098" s="19">
        <v>0.12016203703703704</v>
      </c>
      <c r="C10098" s="10" t="s">
        <v>69</v>
      </c>
      <c r="D10098" s="10" t="s">
        <v>120</v>
      </c>
      <c r="E10098" s="13">
        <v>6.0</v>
      </c>
      <c r="F10098" s="16"/>
      <c r="H10098" s="10" t="s">
        <v>2815</v>
      </c>
      <c r="J10098" s="10" t="s">
        <v>2816</v>
      </c>
    </row>
    <row r="10099">
      <c r="A10099" s="10" t="s">
        <v>2728</v>
      </c>
      <c r="B10099" s="19">
        <v>0.12076388888888889</v>
      </c>
      <c r="C10099" s="10" t="s">
        <v>84</v>
      </c>
      <c r="D10099" s="10" t="s">
        <v>120</v>
      </c>
      <c r="E10099" s="13">
        <v>7.0</v>
      </c>
      <c r="F10099" s="16"/>
      <c r="H10099" s="10" t="s">
        <v>2817</v>
      </c>
      <c r="J10099" s="10" t="s">
        <v>2810</v>
      </c>
    </row>
    <row r="10100">
      <c r="A10100" s="10" t="s">
        <v>2728</v>
      </c>
      <c r="B10100" s="19">
        <v>0.14680555555555555</v>
      </c>
      <c r="C10100" s="10" t="s">
        <v>964</v>
      </c>
      <c r="D10100" s="10" t="s">
        <v>67</v>
      </c>
      <c r="E10100" s="13" t="s">
        <v>88</v>
      </c>
      <c r="F10100" s="13">
        <v>1.0</v>
      </c>
    </row>
    <row r="10101">
      <c r="A10101" s="10" t="s">
        <v>2728</v>
      </c>
      <c r="B10101" s="19">
        <v>0.14847222222222223</v>
      </c>
      <c r="C10101" s="10" t="s">
        <v>84</v>
      </c>
      <c r="D10101" s="10" t="s">
        <v>67</v>
      </c>
      <c r="E10101" s="13">
        <v>15.0</v>
      </c>
      <c r="F10101" s="13">
        <v>12.0</v>
      </c>
    </row>
    <row r="10102">
      <c r="A10102" s="10" t="s">
        <v>2728</v>
      </c>
      <c r="B10102" s="19">
        <v>0.14944444444444444</v>
      </c>
      <c r="C10102" s="10" t="s">
        <v>964</v>
      </c>
      <c r="D10102" s="10" t="s">
        <v>76</v>
      </c>
      <c r="E10102" s="13">
        <v>77.0</v>
      </c>
      <c r="F10102" s="16"/>
      <c r="J10102" s="10" t="s">
        <v>2509</v>
      </c>
    </row>
    <row r="10103">
      <c r="A10103" s="10" t="s">
        <v>2728</v>
      </c>
      <c r="B10103" s="19">
        <v>0.15140046296296297</v>
      </c>
      <c r="C10103" s="10" t="s">
        <v>82</v>
      </c>
      <c r="D10103" s="10" t="s">
        <v>67</v>
      </c>
      <c r="E10103" s="13">
        <v>17.0</v>
      </c>
      <c r="F10103" s="13">
        <v>13.0</v>
      </c>
    </row>
    <row r="10104">
      <c r="A10104" s="10" t="s">
        <v>2728</v>
      </c>
      <c r="B10104" s="19">
        <v>0.15234953703703705</v>
      </c>
      <c r="C10104" s="10" t="s">
        <v>70</v>
      </c>
      <c r="D10104" s="10" t="s">
        <v>83</v>
      </c>
      <c r="E10104" s="13">
        <v>18.0</v>
      </c>
      <c r="F10104" s="13">
        <v>10.0</v>
      </c>
    </row>
    <row r="10105">
      <c r="A10105" s="10" t="s">
        <v>2728</v>
      </c>
      <c r="B10105" s="19">
        <v>0.1544675925925926</v>
      </c>
      <c r="C10105" s="10" t="s">
        <v>69</v>
      </c>
      <c r="D10105" s="10" t="s">
        <v>83</v>
      </c>
      <c r="E10105" s="13">
        <v>21.0</v>
      </c>
      <c r="F10105" s="13">
        <v>20.0</v>
      </c>
    </row>
    <row r="10106">
      <c r="A10106" s="10" t="s">
        <v>2728</v>
      </c>
      <c r="B10106" s="19">
        <v>0.15501157407407407</v>
      </c>
      <c r="C10106" s="10" t="s">
        <v>82</v>
      </c>
      <c r="D10106" s="10" t="s">
        <v>83</v>
      </c>
      <c r="E10106" s="13">
        <v>22.0</v>
      </c>
      <c r="F10106" s="13">
        <v>12.0</v>
      </c>
    </row>
    <row r="10107">
      <c r="A10107" s="10" t="s">
        <v>2728</v>
      </c>
      <c r="B10107" s="19">
        <v>0.1558912037037037</v>
      </c>
      <c r="C10107" s="10" t="s">
        <v>84</v>
      </c>
      <c r="D10107" s="10" t="s">
        <v>83</v>
      </c>
      <c r="E10107" s="13">
        <v>21.0</v>
      </c>
      <c r="F10107" s="13">
        <v>16.0</v>
      </c>
    </row>
    <row r="10108">
      <c r="A10108" s="10" t="s">
        <v>2728</v>
      </c>
      <c r="B10108" s="19">
        <v>0.15631944444444446</v>
      </c>
      <c r="C10108" s="10" t="s">
        <v>84</v>
      </c>
      <c r="D10108" s="10" t="s">
        <v>209</v>
      </c>
      <c r="E10108" s="13" t="s">
        <v>75</v>
      </c>
      <c r="F10108" s="13" t="s">
        <v>75</v>
      </c>
      <c r="J10108" s="10" t="s">
        <v>2263</v>
      </c>
    </row>
    <row r="10109">
      <c r="A10109" s="10" t="s">
        <v>2728</v>
      </c>
      <c r="B10109" s="19">
        <v>0.15631944444444446</v>
      </c>
      <c r="C10109" s="10" t="s">
        <v>84</v>
      </c>
      <c r="D10109" s="10" t="s">
        <v>209</v>
      </c>
      <c r="E10109" s="13">
        <v>26.0</v>
      </c>
      <c r="F10109" s="13">
        <v>17.0</v>
      </c>
    </row>
    <row r="10110">
      <c r="A10110" s="10" t="s">
        <v>2728</v>
      </c>
      <c r="B10110" s="19">
        <v>0.1575</v>
      </c>
      <c r="C10110" s="10" t="s">
        <v>70</v>
      </c>
      <c r="D10110" s="10" t="s">
        <v>83</v>
      </c>
      <c r="E10110" s="13">
        <v>25.0</v>
      </c>
      <c r="F10110" s="13">
        <v>17.0</v>
      </c>
    </row>
    <row r="10111">
      <c r="A10111" s="10" t="s">
        <v>2728</v>
      </c>
      <c r="B10111" s="19">
        <v>0.15788194444444445</v>
      </c>
      <c r="C10111" s="10" t="s">
        <v>69</v>
      </c>
      <c r="D10111" s="10" t="s">
        <v>76</v>
      </c>
      <c r="E10111" s="13">
        <v>22.0</v>
      </c>
      <c r="F10111" s="16"/>
      <c r="J10111" s="10" t="s">
        <v>2509</v>
      </c>
    </row>
    <row r="10112">
      <c r="A10112" s="10" t="s">
        <v>2728</v>
      </c>
      <c r="B10112" s="19">
        <v>0.15878472222222223</v>
      </c>
      <c r="C10112" s="10" t="s">
        <v>84</v>
      </c>
      <c r="D10112" s="10" t="s">
        <v>209</v>
      </c>
      <c r="E10112" s="13" t="s">
        <v>68</v>
      </c>
      <c r="F10112" s="13">
        <v>20.0</v>
      </c>
    </row>
    <row r="10113">
      <c r="A10113" s="10" t="s">
        <v>2728</v>
      </c>
      <c r="B10113" s="19">
        <v>0.15854166666666666</v>
      </c>
      <c r="C10113" s="10" t="s">
        <v>69</v>
      </c>
      <c r="D10113" s="10" t="s">
        <v>209</v>
      </c>
      <c r="E10113" s="13">
        <v>9.0</v>
      </c>
      <c r="F10113" s="13">
        <v>6.0</v>
      </c>
    </row>
    <row r="10114">
      <c r="A10114" s="10" t="s">
        <v>2728</v>
      </c>
      <c r="B10114" s="19">
        <v>0.16018518518518518</v>
      </c>
      <c r="C10114" s="10" t="s">
        <v>70</v>
      </c>
      <c r="D10114" s="10" t="s">
        <v>83</v>
      </c>
      <c r="E10114" s="13">
        <v>19.0</v>
      </c>
      <c r="F10114" s="13" t="s">
        <v>75</v>
      </c>
      <c r="J10114" s="10" t="s">
        <v>2634</v>
      </c>
    </row>
    <row r="10115">
      <c r="A10115" s="10" t="s">
        <v>2728</v>
      </c>
      <c r="B10115" s="19">
        <v>0.1621064814814815</v>
      </c>
      <c r="C10115" s="10" t="s">
        <v>69</v>
      </c>
      <c r="D10115" s="10" t="s">
        <v>83</v>
      </c>
      <c r="E10115" s="13">
        <v>16.0</v>
      </c>
      <c r="F10115" s="13" t="s">
        <v>75</v>
      </c>
      <c r="J10115" s="10" t="s">
        <v>2634</v>
      </c>
    </row>
    <row r="10116">
      <c r="A10116" s="10" t="s">
        <v>2728</v>
      </c>
      <c r="B10116" s="19">
        <v>0.1659837962962963</v>
      </c>
      <c r="C10116" s="10" t="s">
        <v>84</v>
      </c>
      <c r="D10116" s="10" t="s">
        <v>67</v>
      </c>
      <c r="E10116" s="13" t="s">
        <v>68</v>
      </c>
      <c r="F10116" s="13">
        <v>20.0</v>
      </c>
    </row>
    <row r="10117">
      <c r="A10117" s="10" t="s">
        <v>2728</v>
      </c>
      <c r="B10117" s="19">
        <v>0.16684027777777777</v>
      </c>
      <c r="C10117" s="10" t="s">
        <v>66</v>
      </c>
      <c r="D10117" s="10" t="s">
        <v>125</v>
      </c>
      <c r="E10117" s="13">
        <v>16.0</v>
      </c>
      <c r="F10117" s="13">
        <v>16.0</v>
      </c>
    </row>
    <row r="10118">
      <c r="A10118" s="10" t="s">
        <v>2728</v>
      </c>
      <c r="B10118" s="19">
        <v>0.16685185185185186</v>
      </c>
      <c r="C10118" s="10" t="s">
        <v>70</v>
      </c>
      <c r="D10118" s="10" t="s">
        <v>125</v>
      </c>
      <c r="E10118" s="13">
        <v>16.0</v>
      </c>
      <c r="F10118" s="13">
        <v>7.0</v>
      </c>
    </row>
    <row r="10119">
      <c r="A10119" s="10" t="s">
        <v>2728</v>
      </c>
      <c r="B10119" s="19">
        <v>0.166875</v>
      </c>
      <c r="C10119" s="10" t="s">
        <v>82</v>
      </c>
      <c r="D10119" s="10" t="s">
        <v>125</v>
      </c>
      <c r="E10119" s="13">
        <v>14.0</v>
      </c>
      <c r="F10119" s="13">
        <v>12.0</v>
      </c>
    </row>
    <row r="10120">
      <c r="A10120" s="10" t="s">
        <v>2728</v>
      </c>
      <c r="B10120" s="19">
        <v>0.16688657407407406</v>
      </c>
      <c r="C10120" s="10" t="s">
        <v>69</v>
      </c>
      <c r="D10120" s="10" t="s">
        <v>125</v>
      </c>
      <c r="E10120" s="13">
        <v>15.0</v>
      </c>
      <c r="F10120" s="13">
        <v>11.0</v>
      </c>
    </row>
    <row r="10121">
      <c r="A10121" s="10" t="s">
        <v>2728</v>
      </c>
      <c r="B10121" s="19">
        <v>0.16689814814814816</v>
      </c>
      <c r="C10121" s="10" t="s">
        <v>964</v>
      </c>
      <c r="D10121" s="10" t="s">
        <v>125</v>
      </c>
      <c r="E10121" s="13">
        <v>13.0</v>
      </c>
      <c r="F10121" s="13">
        <v>12.0</v>
      </c>
    </row>
    <row r="10122">
      <c r="A10122" s="10" t="s">
        <v>2728</v>
      </c>
      <c r="B10122" s="19">
        <v>0.16690972222222222</v>
      </c>
      <c r="C10122" s="10" t="s">
        <v>84</v>
      </c>
      <c r="D10122" s="10" t="s">
        <v>125</v>
      </c>
      <c r="E10122" s="13">
        <v>16.0</v>
      </c>
      <c r="F10122" s="13">
        <v>14.0</v>
      </c>
    </row>
    <row r="10123">
      <c r="A10123" s="10" t="s">
        <v>2728</v>
      </c>
      <c r="B10123" s="19">
        <v>0.1685185185185185</v>
      </c>
      <c r="C10123" s="10" t="s">
        <v>82</v>
      </c>
      <c r="D10123" s="10" t="s">
        <v>67</v>
      </c>
      <c r="E10123" s="13">
        <v>20.0</v>
      </c>
      <c r="F10123" s="13">
        <v>16.0</v>
      </c>
    </row>
    <row r="10124">
      <c r="A10124" s="10" t="s">
        <v>2728</v>
      </c>
      <c r="B10124" s="19">
        <v>0.1701388888888889</v>
      </c>
      <c r="C10124" s="10" t="s">
        <v>82</v>
      </c>
      <c r="D10124" s="10" t="s">
        <v>131</v>
      </c>
      <c r="E10124" s="13" t="s">
        <v>75</v>
      </c>
      <c r="F10124" s="13" t="s">
        <v>75</v>
      </c>
      <c r="J10124" s="10" t="s">
        <v>2818</v>
      </c>
    </row>
    <row r="10125">
      <c r="A10125" s="10" t="s">
        <v>2728</v>
      </c>
      <c r="B10125" s="19">
        <v>0.1701388888888889</v>
      </c>
      <c r="C10125" s="10" t="s">
        <v>82</v>
      </c>
      <c r="D10125" s="10" t="s">
        <v>131</v>
      </c>
      <c r="E10125" s="13">
        <v>25.0</v>
      </c>
      <c r="F10125" s="13" t="s">
        <v>75</v>
      </c>
      <c r="J10125" s="10" t="s">
        <v>2634</v>
      </c>
    </row>
    <row r="10126">
      <c r="A10126" s="10" t="s">
        <v>2728</v>
      </c>
      <c r="B10126" s="19">
        <v>0.17559027777777778</v>
      </c>
      <c r="C10126" s="10" t="s">
        <v>66</v>
      </c>
      <c r="D10126" s="10" t="s">
        <v>87</v>
      </c>
      <c r="E10126" s="13">
        <v>18.0</v>
      </c>
      <c r="F10126" s="13">
        <v>18.0</v>
      </c>
    </row>
    <row r="10127">
      <c r="A10127" s="10" t="s">
        <v>2728</v>
      </c>
      <c r="B10127" s="19">
        <v>0.17559027777777778</v>
      </c>
      <c r="C10127" s="10" t="s">
        <v>964</v>
      </c>
      <c r="D10127" s="10" t="s">
        <v>87</v>
      </c>
      <c r="E10127" s="13">
        <v>17.0</v>
      </c>
      <c r="F10127" s="13">
        <v>16.0</v>
      </c>
    </row>
    <row r="10128">
      <c r="A10128" s="10" t="s">
        <v>2728</v>
      </c>
      <c r="B10128" s="19">
        <v>0.17560185185185184</v>
      </c>
      <c r="C10128" s="10" t="s">
        <v>84</v>
      </c>
      <c r="D10128" s="10" t="s">
        <v>87</v>
      </c>
      <c r="E10128" s="13" t="s">
        <v>75</v>
      </c>
      <c r="F10128" s="13" t="s">
        <v>75</v>
      </c>
      <c r="J10128" s="10" t="s">
        <v>2263</v>
      </c>
    </row>
    <row r="10129">
      <c r="A10129" s="10" t="s">
        <v>2728</v>
      </c>
      <c r="B10129" s="19">
        <v>0.17560185185185184</v>
      </c>
      <c r="C10129" s="10" t="s">
        <v>84</v>
      </c>
      <c r="D10129" s="10" t="s">
        <v>87</v>
      </c>
      <c r="E10129" s="13">
        <v>15.0</v>
      </c>
      <c r="F10129" s="13">
        <v>13.0</v>
      </c>
    </row>
    <row r="10130">
      <c r="A10130" s="10" t="s">
        <v>2728</v>
      </c>
      <c r="B10130" s="19">
        <v>0.17572916666666666</v>
      </c>
      <c r="C10130" s="10" t="s">
        <v>69</v>
      </c>
      <c r="D10130" s="10" t="s">
        <v>87</v>
      </c>
      <c r="E10130" s="13">
        <v>10.0</v>
      </c>
      <c r="F10130" s="13">
        <v>6.0</v>
      </c>
    </row>
    <row r="10131">
      <c r="A10131" s="10" t="s">
        <v>2728</v>
      </c>
      <c r="B10131" s="19">
        <v>0.17582175925925925</v>
      </c>
      <c r="C10131" s="10" t="s">
        <v>82</v>
      </c>
      <c r="D10131" s="10" t="s">
        <v>87</v>
      </c>
      <c r="E10131" s="13">
        <v>5.0</v>
      </c>
      <c r="F10131" s="13">
        <v>4.0</v>
      </c>
    </row>
    <row r="10132">
      <c r="A10132" s="10" t="s">
        <v>2728</v>
      </c>
      <c r="B10132" s="19">
        <v>0.1758449074074074</v>
      </c>
      <c r="C10132" s="10" t="s">
        <v>70</v>
      </c>
      <c r="D10132" s="10" t="s">
        <v>87</v>
      </c>
      <c r="E10132" s="13">
        <v>8.0</v>
      </c>
      <c r="F10132" s="13">
        <v>3.0</v>
      </c>
    </row>
    <row r="10133">
      <c r="A10133" s="10" t="s">
        <v>2728</v>
      </c>
      <c r="B10133" s="19">
        <v>0.17586805555555557</v>
      </c>
      <c r="C10133" s="10" t="s">
        <v>74</v>
      </c>
      <c r="D10133" s="10" t="s">
        <v>87</v>
      </c>
      <c r="E10133" s="13">
        <v>7.0</v>
      </c>
      <c r="F10133" s="13">
        <v>2.0</v>
      </c>
    </row>
    <row r="10134">
      <c r="A10134" s="10" t="s">
        <v>2728</v>
      </c>
      <c r="B10134" s="19">
        <v>0.17703703703703705</v>
      </c>
      <c r="C10134" s="10" t="s">
        <v>70</v>
      </c>
      <c r="D10134" s="10" t="s">
        <v>81</v>
      </c>
      <c r="E10134" s="13">
        <v>27.0</v>
      </c>
      <c r="F10134" s="13" t="s">
        <v>75</v>
      </c>
      <c r="J10134" s="10" t="s">
        <v>2819</v>
      </c>
    </row>
    <row r="10135">
      <c r="A10135" s="10" t="s">
        <v>2728</v>
      </c>
      <c r="B10135" s="19">
        <v>0.17744212962962963</v>
      </c>
      <c r="C10135" s="10" t="s">
        <v>70</v>
      </c>
      <c r="D10135" s="10" t="s">
        <v>93</v>
      </c>
      <c r="E10135" s="13">
        <v>27.0</v>
      </c>
      <c r="F10135" s="13" t="s">
        <v>75</v>
      </c>
      <c r="J10135" s="10" t="s">
        <v>2820</v>
      </c>
    </row>
    <row r="10136">
      <c r="A10136" s="10" t="s">
        <v>2728</v>
      </c>
      <c r="B10136" s="19">
        <v>0.1775</v>
      </c>
      <c r="C10136" s="10" t="s">
        <v>70</v>
      </c>
      <c r="D10136" s="10" t="s">
        <v>91</v>
      </c>
      <c r="E10136" s="13">
        <v>12.0</v>
      </c>
      <c r="F10136" s="16"/>
      <c r="H10136" s="10" t="s">
        <v>2821</v>
      </c>
    </row>
    <row r="10137">
      <c r="A10137" s="10" t="s">
        <v>2728</v>
      </c>
      <c r="B10137" s="19">
        <v>0.1809837962962963</v>
      </c>
      <c r="C10137" s="10" t="s">
        <v>964</v>
      </c>
      <c r="D10137" s="10" t="s">
        <v>91</v>
      </c>
      <c r="E10137" s="13">
        <v>51.0</v>
      </c>
      <c r="F10137" s="16"/>
      <c r="H10137" s="10" t="s">
        <v>2822</v>
      </c>
      <c r="J10137" s="10" t="s">
        <v>2430</v>
      </c>
    </row>
    <row r="10138">
      <c r="A10138" s="10" t="s">
        <v>2728</v>
      </c>
      <c r="B10138" s="19">
        <v>0.1822800925925926</v>
      </c>
      <c r="C10138" s="10" t="s">
        <v>84</v>
      </c>
      <c r="D10138" s="10" t="s">
        <v>93</v>
      </c>
      <c r="E10138" s="13" t="s">
        <v>75</v>
      </c>
      <c r="F10138" s="13" t="s">
        <v>75</v>
      </c>
      <c r="J10138" s="10" t="s">
        <v>2263</v>
      </c>
    </row>
    <row r="10139">
      <c r="A10139" s="10" t="s">
        <v>2728</v>
      </c>
      <c r="B10139" s="19">
        <v>0.1822800925925926</v>
      </c>
      <c r="C10139" s="10" t="s">
        <v>84</v>
      </c>
      <c r="D10139" s="10" t="s">
        <v>93</v>
      </c>
      <c r="E10139" s="13">
        <v>20.0</v>
      </c>
      <c r="F10139" s="13">
        <v>12.0</v>
      </c>
      <c r="J10139" s="10" t="s">
        <v>2823</v>
      </c>
    </row>
    <row r="10140">
      <c r="A10140" s="10" t="s">
        <v>2728</v>
      </c>
      <c r="B10140" s="19">
        <v>0.1822800925925926</v>
      </c>
      <c r="C10140" s="10" t="s">
        <v>84</v>
      </c>
      <c r="D10140" s="10" t="s">
        <v>76</v>
      </c>
      <c r="E10140" s="13">
        <v>4.0</v>
      </c>
      <c r="F10140" s="16"/>
      <c r="J10140" s="10" t="s">
        <v>1579</v>
      </c>
    </row>
    <row r="10141">
      <c r="A10141" s="10" t="s">
        <v>2728</v>
      </c>
      <c r="B10141" s="19">
        <v>0.18260416666666668</v>
      </c>
      <c r="C10141" s="10" t="s">
        <v>84</v>
      </c>
      <c r="D10141" s="10" t="s">
        <v>93</v>
      </c>
      <c r="E10141" s="13" t="s">
        <v>75</v>
      </c>
      <c r="F10141" s="13" t="s">
        <v>75</v>
      </c>
      <c r="J10141" s="10" t="s">
        <v>2263</v>
      </c>
    </row>
    <row r="10142">
      <c r="A10142" s="10" t="s">
        <v>2728</v>
      </c>
      <c r="B10142" s="19">
        <v>0.18260416666666668</v>
      </c>
      <c r="C10142" s="10" t="s">
        <v>84</v>
      </c>
      <c r="D10142" s="10" t="s">
        <v>93</v>
      </c>
      <c r="E10142" s="13" t="s">
        <v>68</v>
      </c>
      <c r="F10142" s="13">
        <v>20.0</v>
      </c>
      <c r="G10142" s="10" t="s">
        <v>2824</v>
      </c>
      <c r="J10142" s="10" t="s">
        <v>2823</v>
      </c>
    </row>
    <row r="10143">
      <c r="A10143" s="10" t="s">
        <v>2728</v>
      </c>
      <c r="B10143" s="19">
        <v>0.1838773148148148</v>
      </c>
      <c r="C10143" s="10" t="s">
        <v>84</v>
      </c>
      <c r="D10143" s="10" t="s">
        <v>91</v>
      </c>
      <c r="E10143" s="13">
        <v>29.0</v>
      </c>
      <c r="F10143" s="16"/>
      <c r="H10143" s="10" t="s">
        <v>2825</v>
      </c>
    </row>
    <row r="10144">
      <c r="A10144" s="10" t="s">
        <v>2728</v>
      </c>
      <c r="B10144" s="19">
        <v>0.18481481481481482</v>
      </c>
      <c r="C10144" s="10" t="s">
        <v>66</v>
      </c>
      <c r="D10144" s="10" t="s">
        <v>166</v>
      </c>
      <c r="E10144" s="13">
        <v>13.0</v>
      </c>
      <c r="F10144" s="13" t="s">
        <v>75</v>
      </c>
      <c r="J10144" s="10" t="s">
        <v>2819</v>
      </c>
    </row>
    <row r="10145">
      <c r="A10145" s="10" t="s">
        <v>2728</v>
      </c>
      <c r="B10145" s="19">
        <v>0.18633101851851852</v>
      </c>
      <c r="C10145" s="10" t="s">
        <v>69</v>
      </c>
      <c r="D10145" s="10" t="s">
        <v>320</v>
      </c>
      <c r="E10145" s="13">
        <v>7.0</v>
      </c>
      <c r="F10145" s="13">
        <v>2.0</v>
      </c>
    </row>
    <row r="10146">
      <c r="A10146" s="10" t="s">
        <v>2728</v>
      </c>
      <c r="B10146" s="19">
        <v>0.1870138888888889</v>
      </c>
      <c r="C10146" s="10" t="s">
        <v>70</v>
      </c>
      <c r="D10146" s="10" t="s">
        <v>93</v>
      </c>
      <c r="E10146" s="13" t="s">
        <v>75</v>
      </c>
      <c r="F10146" s="13" t="s">
        <v>75</v>
      </c>
      <c r="J10146" s="10" t="s">
        <v>2263</v>
      </c>
    </row>
    <row r="10147">
      <c r="A10147" s="10" t="s">
        <v>2728</v>
      </c>
      <c r="B10147" s="19">
        <v>0.1870138888888889</v>
      </c>
      <c r="C10147" s="10" t="s">
        <v>70</v>
      </c>
      <c r="D10147" s="10" t="s">
        <v>93</v>
      </c>
      <c r="E10147" s="13">
        <v>28.0</v>
      </c>
      <c r="F10147" s="13">
        <v>18.0</v>
      </c>
      <c r="J10147" s="10" t="s">
        <v>2695</v>
      </c>
    </row>
    <row r="10148">
      <c r="A10148" s="10" t="s">
        <v>2728</v>
      </c>
      <c r="B10148" s="19">
        <v>0.1870138888888889</v>
      </c>
      <c r="C10148" s="10" t="s">
        <v>70</v>
      </c>
      <c r="D10148" s="10" t="s">
        <v>76</v>
      </c>
      <c r="E10148" s="13">
        <v>3.0</v>
      </c>
      <c r="F10148" s="16"/>
    </row>
    <row r="10149">
      <c r="A10149" s="10" t="s">
        <v>2728</v>
      </c>
      <c r="B10149" s="19">
        <v>0.1871759259259259</v>
      </c>
      <c r="C10149" s="10" t="s">
        <v>70</v>
      </c>
      <c r="D10149" s="10" t="s">
        <v>93</v>
      </c>
      <c r="E10149" s="13" t="s">
        <v>75</v>
      </c>
      <c r="F10149" s="13" t="s">
        <v>75</v>
      </c>
      <c r="J10149" s="10" t="s">
        <v>2263</v>
      </c>
    </row>
    <row r="10150">
      <c r="A10150" s="10" t="s">
        <v>2728</v>
      </c>
      <c r="B10150" s="19">
        <v>0.1871759259259259</v>
      </c>
      <c r="C10150" s="10" t="s">
        <v>70</v>
      </c>
      <c r="D10150" s="10" t="s">
        <v>93</v>
      </c>
      <c r="E10150" s="13">
        <v>26.0</v>
      </c>
      <c r="F10150" s="13">
        <v>16.0</v>
      </c>
      <c r="J10150" s="10" t="s">
        <v>2695</v>
      </c>
    </row>
    <row r="10151">
      <c r="A10151" s="10" t="s">
        <v>2728</v>
      </c>
      <c r="B10151" s="19">
        <v>0.1871759259259259</v>
      </c>
      <c r="C10151" s="10" t="s">
        <v>70</v>
      </c>
      <c r="D10151" s="10" t="s">
        <v>76</v>
      </c>
      <c r="E10151" s="13">
        <v>2.0</v>
      </c>
      <c r="F10151" s="16"/>
    </row>
    <row r="10152">
      <c r="A10152" s="10" t="s">
        <v>2728</v>
      </c>
      <c r="B10152" s="19">
        <v>0.1872800925925926</v>
      </c>
      <c r="C10152" s="10" t="s">
        <v>70</v>
      </c>
      <c r="D10152" s="10" t="s">
        <v>91</v>
      </c>
      <c r="E10152" s="13">
        <v>12.0</v>
      </c>
      <c r="F10152" s="16"/>
      <c r="H10152" s="10" t="s">
        <v>2821</v>
      </c>
    </row>
    <row r="10153">
      <c r="A10153" s="10" t="s">
        <v>2728</v>
      </c>
      <c r="B10153" s="19">
        <v>0.18783564814814815</v>
      </c>
      <c r="C10153" s="10" t="s">
        <v>70</v>
      </c>
      <c r="D10153" s="10" t="s">
        <v>93</v>
      </c>
      <c r="E10153" s="13" t="s">
        <v>75</v>
      </c>
      <c r="F10153" s="13" t="s">
        <v>75</v>
      </c>
      <c r="J10153" s="10" t="s">
        <v>2263</v>
      </c>
    </row>
    <row r="10154">
      <c r="A10154" s="10" t="s">
        <v>2728</v>
      </c>
      <c r="B10154" s="19">
        <v>0.18783564814814815</v>
      </c>
      <c r="C10154" s="10" t="s">
        <v>70</v>
      </c>
      <c r="D10154" s="10" t="s">
        <v>93</v>
      </c>
      <c r="E10154" s="13">
        <v>24.0</v>
      </c>
      <c r="F10154" s="13">
        <v>14.0</v>
      </c>
      <c r="J10154" s="10" t="s">
        <v>2826</v>
      </c>
    </row>
    <row r="10155">
      <c r="A10155" s="10" t="s">
        <v>2728</v>
      </c>
      <c r="B10155" s="19">
        <v>0.18783564814814815</v>
      </c>
      <c r="C10155" s="10" t="s">
        <v>70</v>
      </c>
      <c r="D10155" s="10" t="s">
        <v>76</v>
      </c>
      <c r="E10155" s="13">
        <v>4.0</v>
      </c>
      <c r="F10155" s="16"/>
    </row>
    <row r="10156">
      <c r="A10156" s="10" t="s">
        <v>2728</v>
      </c>
      <c r="B10156" s="19">
        <v>0.18792824074074074</v>
      </c>
      <c r="C10156" s="10" t="s">
        <v>70</v>
      </c>
      <c r="D10156" s="10" t="s">
        <v>91</v>
      </c>
      <c r="E10156" s="13">
        <v>10.0</v>
      </c>
      <c r="F10156" s="16"/>
      <c r="H10156" s="10" t="s">
        <v>2700</v>
      </c>
    </row>
    <row r="10157">
      <c r="A10157" s="10" t="s">
        <v>2728</v>
      </c>
      <c r="B10157" s="19">
        <v>0.1881712962962963</v>
      </c>
      <c r="C10157" s="10" t="s">
        <v>70</v>
      </c>
      <c r="D10157" s="10" t="s">
        <v>93</v>
      </c>
      <c r="E10157" s="13" t="s">
        <v>75</v>
      </c>
      <c r="F10157" s="13" t="s">
        <v>75</v>
      </c>
      <c r="J10157" s="10" t="s">
        <v>2263</v>
      </c>
    </row>
    <row r="10158">
      <c r="A10158" s="10" t="s">
        <v>2728</v>
      </c>
      <c r="B10158" s="19">
        <v>0.1881712962962963</v>
      </c>
      <c r="C10158" s="10" t="s">
        <v>70</v>
      </c>
      <c r="D10158" s="10" t="s">
        <v>93</v>
      </c>
      <c r="E10158" s="13">
        <v>22.0</v>
      </c>
      <c r="F10158" s="13">
        <v>12.0</v>
      </c>
      <c r="J10158" s="10" t="s">
        <v>2826</v>
      </c>
    </row>
    <row r="10159">
      <c r="A10159" s="10" t="s">
        <v>2728</v>
      </c>
      <c r="B10159" s="19">
        <v>0.1881712962962963</v>
      </c>
      <c r="C10159" s="10" t="s">
        <v>70</v>
      </c>
      <c r="D10159" s="10" t="s">
        <v>76</v>
      </c>
      <c r="E10159" s="13">
        <v>4.0</v>
      </c>
      <c r="F10159" s="16"/>
    </row>
    <row r="10160">
      <c r="A10160" s="10" t="s">
        <v>2728</v>
      </c>
      <c r="B10160" s="19">
        <v>0.18828703703703703</v>
      </c>
      <c r="C10160" s="10" t="s">
        <v>70</v>
      </c>
      <c r="D10160" s="10" t="s">
        <v>91</v>
      </c>
      <c r="E10160" s="13">
        <v>10.0</v>
      </c>
      <c r="F10160" s="16"/>
      <c r="H10160" s="10" t="s">
        <v>2700</v>
      </c>
    </row>
    <row r="10161">
      <c r="A10161" s="10" t="s">
        <v>2728</v>
      </c>
      <c r="B10161" s="19">
        <v>0.1900925925925926</v>
      </c>
      <c r="C10161" s="10" t="s">
        <v>74</v>
      </c>
      <c r="D10161" s="10" t="s">
        <v>93</v>
      </c>
      <c r="E10161" s="13">
        <v>13.0</v>
      </c>
      <c r="F10161" s="16"/>
      <c r="J10161" s="10" t="s">
        <v>2694</v>
      </c>
    </row>
    <row r="10162">
      <c r="A10162" s="10" t="s">
        <v>2728</v>
      </c>
      <c r="B10162" s="19">
        <v>0.1900925925925926</v>
      </c>
      <c r="C10162" s="10" t="s">
        <v>74</v>
      </c>
      <c r="D10162" s="10" t="s">
        <v>76</v>
      </c>
      <c r="E10162" s="13">
        <v>1.0</v>
      </c>
      <c r="F10162" s="16"/>
    </row>
    <row r="10163">
      <c r="A10163" s="10" t="s">
        <v>2728</v>
      </c>
      <c r="B10163" s="19">
        <v>0.1905787037037037</v>
      </c>
      <c r="C10163" s="10" t="s">
        <v>74</v>
      </c>
      <c r="D10163" s="10" t="s">
        <v>93</v>
      </c>
      <c r="E10163" s="13">
        <v>24.0</v>
      </c>
      <c r="F10163" s="16"/>
      <c r="J10163" s="10" t="s">
        <v>2827</v>
      </c>
    </row>
    <row r="10164">
      <c r="A10164" s="10" t="s">
        <v>2728</v>
      </c>
      <c r="B10164" s="19">
        <v>0.1910763888888889</v>
      </c>
      <c r="C10164" s="10" t="s">
        <v>82</v>
      </c>
      <c r="D10164" s="10" t="s">
        <v>93</v>
      </c>
      <c r="E10164" s="13" t="s">
        <v>75</v>
      </c>
      <c r="F10164" s="13" t="s">
        <v>75</v>
      </c>
      <c r="J10164" s="10" t="s">
        <v>2263</v>
      </c>
    </row>
    <row r="10165">
      <c r="A10165" s="10" t="s">
        <v>2728</v>
      </c>
      <c r="B10165" s="19">
        <v>0.1910763888888889</v>
      </c>
      <c r="C10165" s="10" t="s">
        <v>82</v>
      </c>
      <c r="D10165" s="10" t="s">
        <v>93</v>
      </c>
      <c r="E10165" s="13">
        <v>27.0</v>
      </c>
      <c r="F10165" s="13">
        <v>19.0</v>
      </c>
      <c r="J10165" s="10" t="s">
        <v>2828</v>
      </c>
    </row>
    <row r="10166">
      <c r="A10166" s="10" t="s">
        <v>2728</v>
      </c>
      <c r="B10166" s="19">
        <v>0.19126157407407407</v>
      </c>
      <c r="C10166" s="10" t="s">
        <v>82</v>
      </c>
      <c r="D10166" s="10" t="s">
        <v>91</v>
      </c>
      <c r="E10166" s="13">
        <v>9.0</v>
      </c>
      <c r="F10166" s="16"/>
      <c r="H10166" s="10" t="s">
        <v>2767</v>
      </c>
    </row>
    <row r="10167">
      <c r="A10167" s="10" t="s">
        <v>2728</v>
      </c>
      <c r="B10167" s="19">
        <v>0.19207175925925926</v>
      </c>
      <c r="C10167" s="10" t="s">
        <v>84</v>
      </c>
      <c r="D10167" s="10" t="s">
        <v>93</v>
      </c>
      <c r="E10167" s="13" t="s">
        <v>68</v>
      </c>
      <c r="F10167" s="13">
        <v>20.0</v>
      </c>
      <c r="J10167" s="10" t="s">
        <v>2265</v>
      </c>
    </row>
    <row r="10168">
      <c r="A10168" s="10" t="s">
        <v>2728</v>
      </c>
      <c r="B10168" s="19">
        <v>0.19207175925925926</v>
      </c>
      <c r="C10168" s="10" t="s">
        <v>84</v>
      </c>
      <c r="D10168" s="10" t="s">
        <v>93</v>
      </c>
      <c r="E10168" s="13">
        <v>17.0</v>
      </c>
      <c r="F10168" s="13" t="s">
        <v>75</v>
      </c>
      <c r="J10168" s="10" t="s">
        <v>2829</v>
      </c>
    </row>
    <row r="10169">
      <c r="A10169" s="10" t="s">
        <v>2728</v>
      </c>
      <c r="B10169" s="19">
        <v>0.19207175925925926</v>
      </c>
      <c r="C10169" s="10" t="s">
        <v>70</v>
      </c>
      <c r="D10169" s="10" t="s">
        <v>93</v>
      </c>
      <c r="E10169" s="13" t="s">
        <v>75</v>
      </c>
      <c r="F10169" s="13" t="s">
        <v>75</v>
      </c>
      <c r="J10169" s="10" t="s">
        <v>2265</v>
      </c>
    </row>
    <row r="10170">
      <c r="A10170" s="10" t="s">
        <v>2728</v>
      </c>
      <c r="B10170" s="19">
        <v>0.19207175925925926</v>
      </c>
      <c r="C10170" s="10" t="s">
        <v>70</v>
      </c>
      <c r="D10170" s="10" t="s">
        <v>93</v>
      </c>
      <c r="E10170" s="13">
        <v>15.0</v>
      </c>
      <c r="F10170" s="13" t="s">
        <v>75</v>
      </c>
      <c r="J10170" s="10" t="s">
        <v>2829</v>
      </c>
    </row>
    <row r="10171">
      <c r="A10171" s="10" t="s">
        <v>2728</v>
      </c>
      <c r="B10171" s="19">
        <v>0.18085648148148148</v>
      </c>
      <c r="C10171" s="10" t="s">
        <v>84</v>
      </c>
      <c r="D10171" s="10" t="s">
        <v>210</v>
      </c>
      <c r="E10171" s="13">
        <v>6.0</v>
      </c>
      <c r="F10171" s="13">
        <v>3.0</v>
      </c>
      <c r="J10171" s="10" t="s">
        <v>2830</v>
      </c>
    </row>
    <row r="10172">
      <c r="A10172" s="10" t="s">
        <v>2728</v>
      </c>
      <c r="B10172" s="19">
        <v>0.19554398148148147</v>
      </c>
      <c r="C10172" s="10" t="s">
        <v>69</v>
      </c>
      <c r="D10172" s="10" t="s">
        <v>166</v>
      </c>
      <c r="E10172" s="13">
        <v>19.0</v>
      </c>
      <c r="F10172" s="13" t="s">
        <v>75</v>
      </c>
      <c r="J10172" s="10" t="s">
        <v>2819</v>
      </c>
    </row>
    <row r="10173">
      <c r="A10173" s="10" t="s">
        <v>2728</v>
      </c>
      <c r="B10173" s="19">
        <v>0.19628472222222224</v>
      </c>
      <c r="C10173" s="10" t="s">
        <v>69</v>
      </c>
      <c r="D10173" s="10" t="s">
        <v>93</v>
      </c>
      <c r="E10173" s="13" t="s">
        <v>75</v>
      </c>
      <c r="F10173" s="13" t="s">
        <v>75</v>
      </c>
      <c r="J10173" s="10" t="s">
        <v>2263</v>
      </c>
    </row>
    <row r="10174">
      <c r="A10174" s="10" t="s">
        <v>2728</v>
      </c>
      <c r="B10174" s="19">
        <v>0.19628472222222224</v>
      </c>
      <c r="C10174" s="10" t="s">
        <v>69</v>
      </c>
      <c r="D10174" s="10" t="s">
        <v>93</v>
      </c>
      <c r="E10174" s="13">
        <v>16.0</v>
      </c>
      <c r="F10174" s="13">
        <v>7.0</v>
      </c>
      <c r="J10174" s="10" t="s">
        <v>2831</v>
      </c>
    </row>
    <row r="10175">
      <c r="A10175" s="10" t="s">
        <v>2728</v>
      </c>
      <c r="B10175" s="19">
        <v>0.19628472222222224</v>
      </c>
      <c r="C10175" s="10" t="s">
        <v>69</v>
      </c>
      <c r="D10175" s="10" t="s">
        <v>76</v>
      </c>
      <c r="E10175" s="13">
        <v>4.0</v>
      </c>
      <c r="F10175" s="16"/>
    </row>
    <row r="10176">
      <c r="A10176" s="10" t="s">
        <v>2728</v>
      </c>
      <c r="B10176" s="19">
        <v>0.19644675925925925</v>
      </c>
      <c r="C10176" s="10" t="s">
        <v>69</v>
      </c>
      <c r="D10176" s="10" t="s">
        <v>91</v>
      </c>
      <c r="E10176" s="13">
        <v>27.0</v>
      </c>
      <c r="F10176" s="16"/>
      <c r="H10176" s="10" t="s">
        <v>2832</v>
      </c>
    </row>
    <row r="10177">
      <c r="A10177" s="10" t="s">
        <v>2728</v>
      </c>
      <c r="B10177" s="19">
        <v>0.19740740740740742</v>
      </c>
      <c r="C10177" s="10" t="s">
        <v>69</v>
      </c>
      <c r="D10177" s="10" t="s">
        <v>78</v>
      </c>
      <c r="E10177" s="13">
        <v>12.0</v>
      </c>
      <c r="F10177" s="13">
        <v>8.0</v>
      </c>
    </row>
    <row r="10178">
      <c r="A10178" s="10" t="s">
        <v>2728</v>
      </c>
      <c r="B10178" s="19">
        <v>0.19826388888888888</v>
      </c>
      <c r="C10178" s="10" t="s">
        <v>70</v>
      </c>
      <c r="D10178" s="10" t="s">
        <v>93</v>
      </c>
      <c r="E10178" s="13" t="s">
        <v>75</v>
      </c>
      <c r="F10178" s="13" t="s">
        <v>75</v>
      </c>
      <c r="J10178" s="10" t="s">
        <v>2263</v>
      </c>
    </row>
    <row r="10179">
      <c r="A10179" s="10" t="s">
        <v>2728</v>
      </c>
      <c r="B10179" s="19">
        <v>0.19826388888888888</v>
      </c>
      <c r="C10179" s="10" t="s">
        <v>70</v>
      </c>
      <c r="D10179" s="10" t="s">
        <v>93</v>
      </c>
      <c r="E10179" s="13">
        <v>22.0</v>
      </c>
      <c r="F10179" s="13" t="s">
        <v>75</v>
      </c>
      <c r="J10179" s="10" t="s">
        <v>2833</v>
      </c>
    </row>
    <row r="10180">
      <c r="A10180" s="10" t="s">
        <v>2728</v>
      </c>
      <c r="B10180" s="19">
        <v>0.19837962962962963</v>
      </c>
      <c r="C10180" s="10" t="s">
        <v>70</v>
      </c>
      <c r="D10180" s="10" t="s">
        <v>91</v>
      </c>
      <c r="E10180" s="13">
        <v>10.0</v>
      </c>
      <c r="F10180" s="16"/>
      <c r="H10180" s="10" t="s">
        <v>2330</v>
      </c>
    </row>
    <row r="10181">
      <c r="A10181" s="10" t="s">
        <v>2728</v>
      </c>
      <c r="B10181" s="19">
        <v>0.19864583333333333</v>
      </c>
      <c r="C10181" s="10" t="s">
        <v>70</v>
      </c>
      <c r="D10181" s="10" t="s">
        <v>93</v>
      </c>
      <c r="E10181" s="13" t="s">
        <v>75</v>
      </c>
      <c r="F10181" s="13" t="s">
        <v>75</v>
      </c>
      <c r="J10181" s="10" t="s">
        <v>2263</v>
      </c>
    </row>
    <row r="10182">
      <c r="A10182" s="10" t="s">
        <v>2728</v>
      </c>
      <c r="B10182" s="19">
        <v>0.19864583333333333</v>
      </c>
      <c r="C10182" s="10" t="s">
        <v>70</v>
      </c>
      <c r="D10182" s="10" t="s">
        <v>93</v>
      </c>
      <c r="E10182" s="13">
        <v>22.0</v>
      </c>
      <c r="F10182" s="13" t="s">
        <v>75</v>
      </c>
      <c r="J10182" s="10" t="s">
        <v>2833</v>
      </c>
    </row>
    <row r="10183">
      <c r="A10183" s="10" t="s">
        <v>2728</v>
      </c>
      <c r="B10183" s="19">
        <v>0.19873842592592592</v>
      </c>
      <c r="C10183" s="10" t="s">
        <v>70</v>
      </c>
      <c r="D10183" s="10" t="s">
        <v>91</v>
      </c>
      <c r="E10183" s="13">
        <v>8.0</v>
      </c>
      <c r="F10183" s="16"/>
      <c r="H10183" s="10" t="s">
        <v>2834</v>
      </c>
    </row>
    <row r="10184">
      <c r="A10184" s="10" t="s">
        <v>2728</v>
      </c>
      <c r="B10184" s="19">
        <v>0.19918981481481482</v>
      </c>
      <c r="C10184" s="10" t="s">
        <v>70</v>
      </c>
      <c r="D10184" s="10" t="s">
        <v>93</v>
      </c>
      <c r="E10184" s="13" t="s">
        <v>75</v>
      </c>
      <c r="F10184" s="13" t="s">
        <v>75</v>
      </c>
      <c r="J10184" s="10" t="s">
        <v>2263</v>
      </c>
    </row>
    <row r="10185">
      <c r="A10185" s="10" t="s">
        <v>2728</v>
      </c>
      <c r="B10185" s="19">
        <v>0.19918981481481482</v>
      </c>
      <c r="C10185" s="10" t="s">
        <v>70</v>
      </c>
      <c r="D10185" s="10" t="s">
        <v>93</v>
      </c>
      <c r="E10185" s="13">
        <v>28.0</v>
      </c>
      <c r="F10185" s="13">
        <v>18.0</v>
      </c>
      <c r="J10185" s="10" t="s">
        <v>2835</v>
      </c>
    </row>
    <row r="10186">
      <c r="A10186" s="10" t="s">
        <v>2728</v>
      </c>
      <c r="B10186" s="19">
        <v>0.19918981481481482</v>
      </c>
      <c r="C10186" s="10" t="s">
        <v>70</v>
      </c>
      <c r="D10186" s="10" t="s">
        <v>76</v>
      </c>
      <c r="E10186" s="13">
        <v>2.0</v>
      </c>
      <c r="F10186" s="16"/>
    </row>
    <row r="10187">
      <c r="A10187" s="10" t="s">
        <v>2728</v>
      </c>
      <c r="B10187" s="19">
        <v>0.1992824074074074</v>
      </c>
      <c r="C10187" s="10" t="s">
        <v>70</v>
      </c>
      <c r="D10187" s="10" t="s">
        <v>91</v>
      </c>
      <c r="E10187" s="13">
        <v>8.0</v>
      </c>
      <c r="F10187" s="16"/>
      <c r="H10187" s="10" t="s">
        <v>2834</v>
      </c>
    </row>
    <row r="10188">
      <c r="A10188" s="10" t="s">
        <v>2728</v>
      </c>
      <c r="B10188" s="19">
        <v>0.1995023148148148</v>
      </c>
      <c r="C10188" s="10" t="s">
        <v>74</v>
      </c>
      <c r="D10188" s="10" t="s">
        <v>93</v>
      </c>
      <c r="E10188" s="13" t="s">
        <v>88</v>
      </c>
      <c r="F10188" s="13">
        <v>1.0</v>
      </c>
      <c r="J10188" s="10" t="s">
        <v>2263</v>
      </c>
    </row>
    <row r="10189">
      <c r="A10189" s="10" t="s">
        <v>2728</v>
      </c>
      <c r="B10189" s="19">
        <v>0.1995023148148148</v>
      </c>
      <c r="C10189" s="10" t="s">
        <v>74</v>
      </c>
      <c r="D10189" s="10" t="s">
        <v>93</v>
      </c>
      <c r="E10189" s="13">
        <v>18.0</v>
      </c>
      <c r="F10189" s="13" t="s">
        <v>75</v>
      </c>
      <c r="J10189" s="10" t="s">
        <v>2836</v>
      </c>
    </row>
    <row r="10190">
      <c r="A10190" s="10" t="s">
        <v>2728</v>
      </c>
      <c r="B10190" s="19">
        <v>0.19972222222222222</v>
      </c>
      <c r="C10190" s="10" t="s">
        <v>74</v>
      </c>
      <c r="D10190" s="10" t="s">
        <v>93</v>
      </c>
      <c r="E10190" s="13" t="s">
        <v>75</v>
      </c>
      <c r="F10190" s="13" t="s">
        <v>75</v>
      </c>
      <c r="J10190" s="10" t="s">
        <v>2263</v>
      </c>
    </row>
    <row r="10191">
      <c r="A10191" s="10" t="s">
        <v>2728</v>
      </c>
      <c r="B10191" s="19">
        <v>0.19972222222222222</v>
      </c>
      <c r="C10191" s="10" t="s">
        <v>74</v>
      </c>
      <c r="D10191" s="10" t="s">
        <v>93</v>
      </c>
      <c r="E10191" s="13">
        <v>32.0</v>
      </c>
      <c r="F10191" s="13" t="s">
        <v>75</v>
      </c>
      <c r="J10191" s="10" t="s">
        <v>2837</v>
      </c>
    </row>
    <row r="10192">
      <c r="A10192" s="10" t="s">
        <v>2728</v>
      </c>
      <c r="B10192" s="19">
        <v>0.19984953703703703</v>
      </c>
      <c r="C10192" s="10" t="s">
        <v>74</v>
      </c>
      <c r="D10192" s="10" t="s">
        <v>91</v>
      </c>
      <c r="E10192" s="13">
        <v>22.0</v>
      </c>
      <c r="F10192" s="16"/>
      <c r="H10192" s="10" t="s">
        <v>2770</v>
      </c>
    </row>
    <row r="10193">
      <c r="A10193" s="10" t="s">
        <v>2728</v>
      </c>
      <c r="B10193" s="19">
        <v>0.2002662037037037</v>
      </c>
      <c r="C10193" s="10" t="s">
        <v>82</v>
      </c>
      <c r="D10193" s="10" t="s">
        <v>93</v>
      </c>
      <c r="E10193" s="13" t="s">
        <v>75</v>
      </c>
      <c r="F10193" s="13" t="s">
        <v>75</v>
      </c>
      <c r="J10193" s="10" t="s">
        <v>2263</v>
      </c>
    </row>
    <row r="10194">
      <c r="A10194" s="10" t="s">
        <v>2728</v>
      </c>
      <c r="B10194" s="19">
        <v>0.2002662037037037</v>
      </c>
      <c r="C10194" s="10" t="s">
        <v>82</v>
      </c>
      <c r="D10194" s="10" t="s">
        <v>93</v>
      </c>
      <c r="E10194" s="13">
        <v>16.0</v>
      </c>
      <c r="F10194" s="13" t="s">
        <v>75</v>
      </c>
      <c r="J10194" s="10" t="s">
        <v>2838</v>
      </c>
    </row>
    <row r="10195">
      <c r="A10195" s="10" t="s">
        <v>2728</v>
      </c>
      <c r="B10195" s="19">
        <v>0.2010185185185185</v>
      </c>
      <c r="C10195" s="10" t="s">
        <v>82</v>
      </c>
      <c r="D10195" s="10" t="s">
        <v>81</v>
      </c>
      <c r="E10195" s="13">
        <v>21.0</v>
      </c>
      <c r="F10195" s="13" t="s">
        <v>75</v>
      </c>
      <c r="J10195" s="10" t="s">
        <v>2819</v>
      </c>
    </row>
    <row r="10196">
      <c r="A10196" s="10" t="s">
        <v>2728</v>
      </c>
      <c r="B10196" s="19">
        <v>0.20135416666666667</v>
      </c>
      <c r="C10196" s="10" t="s">
        <v>82</v>
      </c>
      <c r="D10196" s="10" t="s">
        <v>81</v>
      </c>
      <c r="E10196" s="13">
        <v>13.0</v>
      </c>
      <c r="F10196" s="13" t="s">
        <v>75</v>
      </c>
      <c r="J10196" s="10" t="s">
        <v>2819</v>
      </c>
    </row>
    <row r="10197">
      <c r="A10197" s="10" t="s">
        <v>2728</v>
      </c>
      <c r="B10197" s="19">
        <v>0.20166666666666666</v>
      </c>
      <c r="C10197" s="10" t="s">
        <v>82</v>
      </c>
      <c r="D10197" s="10" t="s">
        <v>93</v>
      </c>
      <c r="E10197" s="13">
        <v>16.0</v>
      </c>
      <c r="F10197" s="13">
        <v>7.0</v>
      </c>
      <c r="J10197" s="10" t="s">
        <v>2839</v>
      </c>
    </row>
    <row r="10198">
      <c r="A10198" s="10" t="s">
        <v>2728</v>
      </c>
      <c r="B10198" s="19">
        <v>0.20166666666666666</v>
      </c>
      <c r="C10198" s="10" t="s">
        <v>82</v>
      </c>
      <c r="D10198" s="10" t="s">
        <v>76</v>
      </c>
      <c r="E10198" s="13">
        <v>4.0</v>
      </c>
      <c r="F10198" s="16"/>
    </row>
    <row r="10199">
      <c r="A10199" s="10" t="s">
        <v>2728</v>
      </c>
      <c r="B10199" s="19">
        <v>0.20174768518518518</v>
      </c>
      <c r="C10199" s="10" t="s">
        <v>82</v>
      </c>
      <c r="D10199" s="10" t="s">
        <v>91</v>
      </c>
      <c r="E10199" s="13">
        <v>5.0</v>
      </c>
      <c r="F10199" s="16"/>
      <c r="H10199" s="10" t="s">
        <v>2840</v>
      </c>
    </row>
    <row r="10200">
      <c r="A10200" s="10" t="s">
        <v>2728</v>
      </c>
      <c r="B10200" s="19">
        <v>0.20246527777777779</v>
      </c>
      <c r="C10200" s="10" t="s">
        <v>66</v>
      </c>
      <c r="D10200" s="10" t="s">
        <v>93</v>
      </c>
      <c r="E10200" s="13" t="s">
        <v>75</v>
      </c>
      <c r="F10200" s="13" t="s">
        <v>75</v>
      </c>
      <c r="J10200" s="10" t="s">
        <v>2263</v>
      </c>
    </row>
    <row r="10201">
      <c r="A10201" s="10" t="s">
        <v>2728</v>
      </c>
      <c r="B10201" s="19">
        <v>0.20246527777777779</v>
      </c>
      <c r="C10201" s="10" t="s">
        <v>66</v>
      </c>
      <c r="D10201" s="10" t="s">
        <v>93</v>
      </c>
      <c r="E10201" s="13">
        <v>21.0</v>
      </c>
      <c r="F10201" s="13">
        <v>11.0</v>
      </c>
      <c r="J10201" s="10" t="s">
        <v>2841</v>
      </c>
    </row>
    <row r="10202">
      <c r="A10202" s="10" t="s">
        <v>2728</v>
      </c>
      <c r="B10202" s="19">
        <v>0.20246527777777779</v>
      </c>
      <c r="C10202" s="10" t="s">
        <v>66</v>
      </c>
      <c r="D10202" s="10" t="s">
        <v>76</v>
      </c>
      <c r="E10202" s="13">
        <v>1.0</v>
      </c>
      <c r="F10202" s="16"/>
      <c r="J10202" s="10" t="s">
        <v>1579</v>
      </c>
    </row>
    <row r="10203">
      <c r="A10203" s="10" t="s">
        <v>2728</v>
      </c>
      <c r="B10203" s="19">
        <v>0.20267361111111112</v>
      </c>
      <c r="C10203" s="10" t="s">
        <v>66</v>
      </c>
      <c r="D10203" s="10" t="s">
        <v>93</v>
      </c>
      <c r="E10203" s="13" t="s">
        <v>75</v>
      </c>
      <c r="F10203" s="13" t="s">
        <v>75</v>
      </c>
      <c r="J10203" s="10" t="s">
        <v>2263</v>
      </c>
    </row>
    <row r="10204">
      <c r="A10204" s="10" t="s">
        <v>2728</v>
      </c>
      <c r="B10204" s="19">
        <v>0.20267361111111112</v>
      </c>
      <c r="C10204" s="10" t="s">
        <v>66</v>
      </c>
      <c r="D10204" s="10" t="s">
        <v>93</v>
      </c>
      <c r="E10204" s="13">
        <v>30.0</v>
      </c>
      <c r="F10204" s="13" t="s">
        <v>75</v>
      </c>
      <c r="J10204" s="10" t="s">
        <v>2842</v>
      </c>
    </row>
    <row r="10205">
      <c r="A10205" s="10" t="s">
        <v>2728</v>
      </c>
      <c r="B10205" s="19">
        <v>0.20273148148148148</v>
      </c>
      <c r="C10205" s="10" t="s">
        <v>66</v>
      </c>
      <c r="D10205" s="10" t="s">
        <v>91</v>
      </c>
      <c r="E10205" s="13">
        <v>31.0</v>
      </c>
      <c r="F10205" s="16"/>
      <c r="H10205" s="10" t="s">
        <v>2843</v>
      </c>
    </row>
    <row r="10206">
      <c r="A10206" s="10" t="s">
        <v>2728</v>
      </c>
      <c r="B10206" s="19">
        <v>0.20353009259259258</v>
      </c>
      <c r="C10206" s="10" t="s">
        <v>964</v>
      </c>
      <c r="D10206" s="10" t="s">
        <v>91</v>
      </c>
      <c r="E10206" s="13">
        <v>39.0</v>
      </c>
      <c r="F10206" s="16"/>
      <c r="H10206" s="10" t="s">
        <v>2844</v>
      </c>
      <c r="J10206" s="10" t="s">
        <v>2430</v>
      </c>
    </row>
    <row r="10207">
      <c r="A10207" s="10" t="s">
        <v>2728</v>
      </c>
      <c r="B10207" s="19">
        <v>0.20439814814814813</v>
      </c>
      <c r="C10207" s="10" t="s">
        <v>84</v>
      </c>
      <c r="D10207" s="10" t="s">
        <v>93</v>
      </c>
      <c r="E10207" s="13" t="s">
        <v>75</v>
      </c>
      <c r="F10207" s="13" t="s">
        <v>75</v>
      </c>
      <c r="J10207" s="10" t="s">
        <v>2263</v>
      </c>
    </row>
    <row r="10208">
      <c r="A10208" s="10" t="s">
        <v>2728</v>
      </c>
      <c r="B10208" s="19">
        <v>0.20439814814814813</v>
      </c>
      <c r="C10208" s="10" t="s">
        <v>84</v>
      </c>
      <c r="D10208" s="10" t="s">
        <v>93</v>
      </c>
      <c r="E10208" s="13">
        <v>24.0</v>
      </c>
      <c r="F10208" s="13">
        <v>16.0</v>
      </c>
      <c r="J10208" s="10" t="s">
        <v>2845</v>
      </c>
    </row>
    <row r="10209">
      <c r="A10209" s="10" t="s">
        <v>2728</v>
      </c>
      <c r="B10209" s="19">
        <v>0.2048148148148148</v>
      </c>
      <c r="C10209" s="10" t="s">
        <v>84</v>
      </c>
      <c r="D10209" s="10" t="s">
        <v>91</v>
      </c>
      <c r="E10209" s="13">
        <v>22.0</v>
      </c>
      <c r="F10209" s="16"/>
      <c r="H10209" s="10" t="s">
        <v>2770</v>
      </c>
    </row>
    <row r="10210">
      <c r="A10210" s="10" t="s">
        <v>2728</v>
      </c>
      <c r="B10210" s="19">
        <v>0.20510416666666667</v>
      </c>
      <c r="C10210" s="10" t="s">
        <v>84</v>
      </c>
      <c r="D10210" s="10" t="s">
        <v>93</v>
      </c>
      <c r="E10210" s="13" t="s">
        <v>75</v>
      </c>
      <c r="F10210" s="13" t="s">
        <v>75</v>
      </c>
      <c r="J10210" s="10" t="s">
        <v>2263</v>
      </c>
    </row>
    <row r="10211">
      <c r="A10211" s="10" t="s">
        <v>2728</v>
      </c>
      <c r="B10211" s="19">
        <v>0.20510416666666667</v>
      </c>
      <c r="C10211" s="10" t="s">
        <v>84</v>
      </c>
      <c r="D10211" s="10" t="s">
        <v>93</v>
      </c>
      <c r="E10211" s="13">
        <v>27.0</v>
      </c>
      <c r="F10211" s="13">
        <v>19.0</v>
      </c>
      <c r="G10211" s="10" t="s">
        <v>2824</v>
      </c>
      <c r="J10211" s="10" t="s">
        <v>2846</v>
      </c>
    </row>
    <row r="10212">
      <c r="A10212" s="10" t="s">
        <v>2728</v>
      </c>
      <c r="B10212" s="19">
        <v>0.20533564814814814</v>
      </c>
      <c r="C10212" s="10" t="s">
        <v>84</v>
      </c>
      <c r="D10212" s="10" t="s">
        <v>91</v>
      </c>
      <c r="E10212" s="13">
        <v>28.0</v>
      </c>
      <c r="F10212" s="16"/>
      <c r="H10212" s="10" t="s">
        <v>2847</v>
      </c>
      <c r="I10212" s="10">
        <v>1.0</v>
      </c>
      <c r="J10212" s="10" t="s">
        <v>2848</v>
      </c>
    </row>
    <row r="10213">
      <c r="A10213" s="10" t="s">
        <v>2849</v>
      </c>
      <c r="B10213" s="19">
        <v>0.008240740740740741</v>
      </c>
      <c r="C10213" s="10" t="s">
        <v>74</v>
      </c>
      <c r="D10213" s="10" t="s">
        <v>87</v>
      </c>
      <c r="E10213" s="13">
        <v>19.0</v>
      </c>
      <c r="F10213" s="13">
        <v>14.0</v>
      </c>
    </row>
    <row r="10214">
      <c r="A10214" s="10" t="s">
        <v>2849</v>
      </c>
      <c r="B10214" s="19">
        <v>0.008263888888888888</v>
      </c>
      <c r="C10214" s="10" t="s">
        <v>66</v>
      </c>
      <c r="D10214" s="10" t="s">
        <v>87</v>
      </c>
      <c r="E10214" s="13">
        <v>17.0</v>
      </c>
      <c r="F10214" s="13">
        <v>17.0</v>
      </c>
    </row>
    <row r="10215">
      <c r="A10215" s="10" t="s">
        <v>2849</v>
      </c>
      <c r="B10215" s="19">
        <v>0.008391203703703705</v>
      </c>
      <c r="C10215" s="10" t="s">
        <v>70</v>
      </c>
      <c r="D10215" s="10" t="s">
        <v>87</v>
      </c>
      <c r="E10215" s="13">
        <v>11.0</v>
      </c>
      <c r="F10215" s="13">
        <v>6.0</v>
      </c>
    </row>
    <row r="10216">
      <c r="A10216" s="10" t="s">
        <v>2849</v>
      </c>
      <c r="B10216" s="19">
        <v>0.008402777777777778</v>
      </c>
      <c r="C10216" s="10" t="s">
        <v>82</v>
      </c>
      <c r="D10216" s="10" t="s">
        <v>87</v>
      </c>
      <c r="E10216" s="13">
        <v>11.0</v>
      </c>
      <c r="F10216" s="13">
        <v>10.0</v>
      </c>
    </row>
    <row r="10217">
      <c r="A10217" s="10" t="s">
        <v>2849</v>
      </c>
      <c r="B10217" s="19">
        <v>0.008506944444444444</v>
      </c>
      <c r="C10217" s="10" t="s">
        <v>964</v>
      </c>
      <c r="D10217" s="10" t="s">
        <v>87</v>
      </c>
      <c r="E10217" s="13">
        <v>9.0</v>
      </c>
      <c r="F10217" s="13">
        <v>8.0</v>
      </c>
    </row>
    <row r="10218">
      <c r="A10218" s="10" t="s">
        <v>2849</v>
      </c>
      <c r="B10218" s="19">
        <v>0.008541666666666666</v>
      </c>
      <c r="C10218" s="10" t="s">
        <v>69</v>
      </c>
      <c r="D10218" s="10" t="s">
        <v>87</v>
      </c>
      <c r="E10218" s="13" t="s">
        <v>88</v>
      </c>
      <c r="F10218" s="13">
        <v>1.0</v>
      </c>
    </row>
    <row r="10219">
      <c r="A10219" s="10" t="s">
        <v>2849</v>
      </c>
      <c r="B10219" s="19">
        <v>0.008576388888888889</v>
      </c>
      <c r="C10219" s="10" t="s">
        <v>84</v>
      </c>
      <c r="D10219" s="10" t="s">
        <v>87</v>
      </c>
      <c r="E10219" s="13" t="s">
        <v>75</v>
      </c>
      <c r="F10219" s="13" t="s">
        <v>75</v>
      </c>
      <c r="J10219" s="10" t="s">
        <v>85</v>
      </c>
    </row>
    <row r="10220">
      <c r="A10220" s="10" t="s">
        <v>2849</v>
      </c>
      <c r="B10220" s="19">
        <v>0.008576388888888889</v>
      </c>
      <c r="C10220" s="10" t="s">
        <v>84</v>
      </c>
      <c r="D10220" s="10" t="s">
        <v>87</v>
      </c>
      <c r="E10220" s="13">
        <v>7.0</v>
      </c>
      <c r="F10220" s="13">
        <v>5.0</v>
      </c>
      <c r="J10220" s="10" t="s">
        <v>86</v>
      </c>
    </row>
    <row r="10221">
      <c r="A10221" s="10" t="s">
        <v>2849</v>
      </c>
      <c r="B10221" s="19">
        <v>0.008993055555555556</v>
      </c>
      <c r="C10221" s="10" t="s">
        <v>74</v>
      </c>
      <c r="D10221" s="10" t="s">
        <v>93</v>
      </c>
      <c r="E10221" s="13">
        <v>23.0</v>
      </c>
      <c r="F10221" s="13">
        <v>13.0</v>
      </c>
      <c r="J10221" s="10" t="s">
        <v>1043</v>
      </c>
    </row>
    <row r="10222">
      <c r="A10222" s="10" t="s">
        <v>2849</v>
      </c>
      <c r="B10222" s="19">
        <v>0.009189814814814816</v>
      </c>
      <c r="C10222" s="10" t="s">
        <v>74</v>
      </c>
      <c r="D10222" s="10" t="s">
        <v>91</v>
      </c>
      <c r="E10222" s="13">
        <v>29.0</v>
      </c>
      <c r="F10222" s="16"/>
    </row>
    <row r="10223">
      <c r="A10223" s="10" t="s">
        <v>2849</v>
      </c>
      <c r="B10223" s="19">
        <v>0.010243055555555556</v>
      </c>
      <c r="C10223" s="10" t="s">
        <v>66</v>
      </c>
      <c r="D10223" s="10" t="s">
        <v>89</v>
      </c>
      <c r="E10223" s="13">
        <v>24.0</v>
      </c>
      <c r="F10223" s="13">
        <v>15.0</v>
      </c>
      <c r="J10223" s="10" t="s">
        <v>171</v>
      </c>
    </row>
    <row r="10224">
      <c r="A10224" s="10" t="s">
        <v>2849</v>
      </c>
      <c r="B10224" s="19">
        <v>0.010266203703703704</v>
      </c>
      <c r="C10224" s="10" t="s">
        <v>66</v>
      </c>
      <c r="D10224" s="10" t="s">
        <v>89</v>
      </c>
      <c r="E10224" s="13">
        <v>26.0</v>
      </c>
      <c r="F10224" s="13">
        <v>17.0</v>
      </c>
      <c r="J10224" s="10" t="s">
        <v>171</v>
      </c>
    </row>
    <row r="10225">
      <c r="A10225" s="10" t="s">
        <v>2849</v>
      </c>
      <c r="B10225" s="19">
        <v>0.010335648148148148</v>
      </c>
      <c r="C10225" s="10" t="s">
        <v>66</v>
      </c>
      <c r="D10225" s="10" t="s">
        <v>91</v>
      </c>
      <c r="E10225" s="13">
        <v>14.0</v>
      </c>
      <c r="F10225" s="16"/>
      <c r="H10225" s="10" t="s">
        <v>2850</v>
      </c>
    </row>
    <row r="10226">
      <c r="A10226" s="10" t="s">
        <v>2849</v>
      </c>
      <c r="B10226" s="19">
        <v>0.010358796296296297</v>
      </c>
      <c r="C10226" s="10" t="s">
        <v>66</v>
      </c>
      <c r="D10226" s="10" t="s">
        <v>91</v>
      </c>
      <c r="E10226" s="13">
        <v>14.0</v>
      </c>
      <c r="F10226" s="16"/>
      <c r="H10226" s="10" t="s">
        <v>2850</v>
      </c>
    </row>
    <row r="10227">
      <c r="A10227" s="10" t="s">
        <v>2849</v>
      </c>
      <c r="B10227" s="19">
        <v>0.012453703703703703</v>
      </c>
      <c r="C10227" s="10" t="s">
        <v>70</v>
      </c>
      <c r="D10227" s="10" t="s">
        <v>93</v>
      </c>
      <c r="E10227" s="13">
        <v>27.0</v>
      </c>
      <c r="F10227" s="13">
        <v>17.0</v>
      </c>
      <c r="J10227" s="10" t="s">
        <v>650</v>
      </c>
    </row>
    <row r="10228">
      <c r="A10228" s="10" t="s">
        <v>2849</v>
      </c>
      <c r="B10228" s="19">
        <v>0.012488425925925925</v>
      </c>
      <c r="C10228" s="10" t="s">
        <v>84</v>
      </c>
      <c r="D10228" s="10" t="s">
        <v>93</v>
      </c>
      <c r="E10228" s="13">
        <v>27.0</v>
      </c>
      <c r="F10228" s="13">
        <v>19.0</v>
      </c>
      <c r="G10228" s="10" t="s">
        <v>137</v>
      </c>
      <c r="J10228" s="10" t="s">
        <v>2851</v>
      </c>
    </row>
    <row r="10229">
      <c r="A10229" s="10" t="s">
        <v>2849</v>
      </c>
      <c r="B10229" s="19">
        <v>0.012615740740740742</v>
      </c>
      <c r="C10229" s="10" t="s">
        <v>70</v>
      </c>
      <c r="D10229" s="10" t="s">
        <v>91</v>
      </c>
      <c r="E10229" s="13">
        <v>12.0</v>
      </c>
      <c r="F10229" s="16"/>
      <c r="H10229" s="10" t="s">
        <v>2339</v>
      </c>
    </row>
    <row r="10230">
      <c r="A10230" s="10" t="s">
        <v>2849</v>
      </c>
      <c r="B10230" s="19">
        <v>0.014675925925925926</v>
      </c>
      <c r="C10230" s="10" t="s">
        <v>84</v>
      </c>
      <c r="D10230" s="10" t="s">
        <v>91</v>
      </c>
      <c r="E10230" s="13">
        <v>34.0</v>
      </c>
      <c r="F10230" s="16"/>
      <c r="H10230" s="10" t="s">
        <v>2852</v>
      </c>
    </row>
    <row r="10231">
      <c r="A10231" s="10" t="s">
        <v>2849</v>
      </c>
      <c r="B10231" s="19">
        <v>0.013252314814814814</v>
      </c>
      <c r="C10231" s="10" t="s">
        <v>964</v>
      </c>
      <c r="D10231" s="10" t="s">
        <v>81</v>
      </c>
      <c r="E10231" s="13" t="s">
        <v>75</v>
      </c>
      <c r="F10231" s="13" t="s">
        <v>75</v>
      </c>
      <c r="J10231" s="10" t="s">
        <v>85</v>
      </c>
    </row>
    <row r="10232">
      <c r="A10232" s="10" t="s">
        <v>2849</v>
      </c>
      <c r="B10232" s="19">
        <v>0.013252314814814814</v>
      </c>
      <c r="C10232" s="10" t="s">
        <v>964</v>
      </c>
      <c r="D10232" s="10" t="s">
        <v>81</v>
      </c>
      <c r="E10232" s="13">
        <v>10.0</v>
      </c>
      <c r="F10232" s="13">
        <v>7.0</v>
      </c>
      <c r="J10232" s="10" t="s">
        <v>765</v>
      </c>
    </row>
    <row r="10233">
      <c r="A10233" s="10" t="s">
        <v>2849</v>
      </c>
      <c r="B10233" s="19">
        <v>0.015509259259259259</v>
      </c>
      <c r="C10233" s="10" t="s">
        <v>964</v>
      </c>
      <c r="D10233" s="10" t="s">
        <v>127</v>
      </c>
      <c r="E10233" s="13" t="s">
        <v>75</v>
      </c>
      <c r="F10233" s="13" t="s">
        <v>75</v>
      </c>
      <c r="J10233" s="10" t="s">
        <v>160</v>
      </c>
    </row>
    <row r="10234">
      <c r="A10234" s="10" t="s">
        <v>2849</v>
      </c>
      <c r="B10234" s="19">
        <v>0.015509259259259259</v>
      </c>
      <c r="C10234" s="10" t="s">
        <v>964</v>
      </c>
      <c r="D10234" s="10" t="s">
        <v>127</v>
      </c>
      <c r="E10234" s="13">
        <v>6.0</v>
      </c>
      <c r="F10234" s="13">
        <v>3.0</v>
      </c>
      <c r="J10234" s="10" t="s">
        <v>161</v>
      </c>
    </row>
    <row r="10235">
      <c r="A10235" s="10" t="s">
        <v>2849</v>
      </c>
      <c r="B10235" s="19">
        <v>0.015891203703703703</v>
      </c>
      <c r="C10235" s="10" t="s">
        <v>70</v>
      </c>
      <c r="D10235" s="10" t="s">
        <v>93</v>
      </c>
      <c r="E10235" s="13">
        <v>17.0</v>
      </c>
      <c r="F10235" s="13">
        <v>7.0</v>
      </c>
      <c r="J10235" s="10" t="s">
        <v>99</v>
      </c>
    </row>
    <row r="10236">
      <c r="A10236" s="10" t="s">
        <v>2849</v>
      </c>
      <c r="B10236" s="19">
        <v>0.016006944444444445</v>
      </c>
      <c r="C10236" s="10" t="s">
        <v>70</v>
      </c>
      <c r="D10236" s="10" t="s">
        <v>91</v>
      </c>
      <c r="E10236" s="13">
        <v>10.0</v>
      </c>
      <c r="F10236" s="16"/>
      <c r="H10236" s="10" t="s">
        <v>2330</v>
      </c>
    </row>
    <row r="10237">
      <c r="A10237" s="10" t="s">
        <v>2849</v>
      </c>
      <c r="B10237" s="19">
        <v>0.01605324074074074</v>
      </c>
      <c r="C10237" s="10" t="s">
        <v>70</v>
      </c>
      <c r="D10237" s="10" t="s">
        <v>93</v>
      </c>
      <c r="E10237" s="13">
        <v>25.0</v>
      </c>
      <c r="F10237" s="13">
        <v>15.0</v>
      </c>
      <c r="J10237" s="10" t="s">
        <v>99</v>
      </c>
    </row>
    <row r="10238">
      <c r="A10238" s="10" t="s">
        <v>2849</v>
      </c>
      <c r="B10238" s="19">
        <v>0.016087962962962964</v>
      </c>
      <c r="C10238" s="10" t="s">
        <v>70</v>
      </c>
      <c r="D10238" s="10" t="s">
        <v>91</v>
      </c>
      <c r="E10238" s="13">
        <v>11.0</v>
      </c>
      <c r="F10238" s="16"/>
      <c r="H10238" s="10" t="s">
        <v>2853</v>
      </c>
    </row>
    <row r="10239">
      <c r="A10239" s="10" t="s">
        <v>2849</v>
      </c>
      <c r="B10239" s="19">
        <v>0.016238425925925927</v>
      </c>
      <c r="C10239" s="10" t="s">
        <v>70</v>
      </c>
      <c r="D10239" s="10" t="s">
        <v>93</v>
      </c>
      <c r="E10239" s="13">
        <v>16.0</v>
      </c>
      <c r="F10239" s="13">
        <v>6.0</v>
      </c>
      <c r="J10239" s="10" t="s">
        <v>99</v>
      </c>
    </row>
    <row r="10240">
      <c r="A10240" s="10" t="s">
        <v>2849</v>
      </c>
      <c r="B10240" s="19">
        <v>0.01628472222222222</v>
      </c>
      <c r="C10240" s="10" t="s">
        <v>70</v>
      </c>
      <c r="D10240" s="10" t="s">
        <v>91</v>
      </c>
      <c r="E10240" s="13">
        <v>9.0</v>
      </c>
      <c r="F10240" s="16"/>
      <c r="H10240" s="10" t="s">
        <v>2854</v>
      </c>
    </row>
    <row r="10241">
      <c r="A10241" s="10" t="s">
        <v>2849</v>
      </c>
      <c r="B10241" s="19">
        <v>0.01726851851851852</v>
      </c>
      <c r="C10241" s="10" t="s">
        <v>82</v>
      </c>
      <c r="D10241" s="10" t="s">
        <v>195</v>
      </c>
      <c r="E10241" s="13" t="s">
        <v>75</v>
      </c>
      <c r="F10241" s="13" t="s">
        <v>75</v>
      </c>
      <c r="J10241" s="10" t="s">
        <v>2855</v>
      </c>
    </row>
    <row r="10242">
      <c r="A10242" s="10" t="s">
        <v>2849</v>
      </c>
      <c r="B10242" s="19">
        <v>0.019305555555555555</v>
      </c>
      <c r="C10242" s="10" t="s">
        <v>84</v>
      </c>
      <c r="D10242" s="10" t="s">
        <v>93</v>
      </c>
      <c r="E10242" s="13">
        <v>27.0</v>
      </c>
      <c r="F10242" s="13">
        <v>19.0</v>
      </c>
      <c r="J10242" s="10" t="s">
        <v>2856</v>
      </c>
    </row>
    <row r="10243">
      <c r="A10243" s="10" t="s">
        <v>2849</v>
      </c>
      <c r="B10243" s="19">
        <v>0.019305555555555555</v>
      </c>
      <c r="C10243" s="10" t="s">
        <v>84</v>
      </c>
      <c r="D10243" s="10" t="s">
        <v>93</v>
      </c>
      <c r="E10243" s="13" t="s">
        <v>75</v>
      </c>
      <c r="F10243" s="13" t="s">
        <v>75</v>
      </c>
      <c r="J10243" s="10" t="s">
        <v>85</v>
      </c>
    </row>
    <row r="10244">
      <c r="A10244" s="10" t="s">
        <v>2849</v>
      </c>
      <c r="B10244" s="19">
        <v>0.02020833333333333</v>
      </c>
      <c r="C10244" s="10" t="s">
        <v>84</v>
      </c>
      <c r="D10244" s="10" t="s">
        <v>91</v>
      </c>
      <c r="E10244" s="13">
        <v>17.0</v>
      </c>
      <c r="F10244" s="16"/>
      <c r="H10244" s="10" t="s">
        <v>2857</v>
      </c>
    </row>
    <row r="10245">
      <c r="A10245" s="10" t="s">
        <v>2849</v>
      </c>
      <c r="B10245" s="19">
        <v>0.020335648148148148</v>
      </c>
      <c r="C10245" s="10" t="s">
        <v>84</v>
      </c>
      <c r="D10245" s="10" t="s">
        <v>91</v>
      </c>
      <c r="E10245" s="13">
        <v>11.0</v>
      </c>
      <c r="F10245" s="16"/>
      <c r="H10245" s="10" t="s">
        <v>2853</v>
      </c>
    </row>
    <row r="10246">
      <c r="A10246" s="10" t="s">
        <v>2849</v>
      </c>
      <c r="B10246" s="19">
        <v>0.021087962962962965</v>
      </c>
      <c r="C10246" s="10" t="s">
        <v>69</v>
      </c>
      <c r="D10246" s="10" t="s">
        <v>81</v>
      </c>
      <c r="E10246" s="13" t="s">
        <v>68</v>
      </c>
      <c r="F10246" s="13">
        <v>20.0</v>
      </c>
      <c r="J10246" s="10" t="s">
        <v>254</v>
      </c>
    </row>
    <row r="10247">
      <c r="A10247" s="10" t="s">
        <v>2849</v>
      </c>
      <c r="B10247" s="19">
        <v>0.02326388888888889</v>
      </c>
      <c r="C10247" s="10" t="s">
        <v>69</v>
      </c>
      <c r="D10247" s="10" t="s">
        <v>100</v>
      </c>
      <c r="E10247" s="13" t="s">
        <v>88</v>
      </c>
      <c r="F10247" s="13">
        <v>1.0</v>
      </c>
      <c r="H10247" s="10" t="s">
        <v>616</v>
      </c>
    </row>
    <row r="10248">
      <c r="A10248" s="10" t="s">
        <v>2849</v>
      </c>
      <c r="B10248" s="19">
        <v>0.024120370370370372</v>
      </c>
      <c r="C10248" s="10" t="s">
        <v>74</v>
      </c>
      <c r="D10248" s="10" t="s">
        <v>93</v>
      </c>
      <c r="E10248" s="13">
        <v>14.0</v>
      </c>
      <c r="F10248" s="13">
        <v>4.0</v>
      </c>
      <c r="J10248" s="10" t="s">
        <v>85</v>
      </c>
    </row>
    <row r="10249">
      <c r="A10249" s="10" t="s">
        <v>2849</v>
      </c>
      <c r="B10249" s="19">
        <v>0.024120370370370372</v>
      </c>
      <c r="C10249" s="10" t="s">
        <v>74</v>
      </c>
      <c r="D10249" s="10" t="s">
        <v>93</v>
      </c>
      <c r="E10249" s="13">
        <v>20.0</v>
      </c>
      <c r="F10249" s="13">
        <v>10.0</v>
      </c>
      <c r="J10249" s="10" t="s">
        <v>1298</v>
      </c>
    </row>
    <row r="10250">
      <c r="A10250" s="10" t="s">
        <v>2849</v>
      </c>
      <c r="B10250" s="19">
        <v>0.024293981481481482</v>
      </c>
      <c r="C10250" s="10" t="s">
        <v>74</v>
      </c>
      <c r="D10250" s="10" t="s">
        <v>91</v>
      </c>
      <c r="E10250" s="13">
        <v>26.0</v>
      </c>
      <c r="F10250" s="16"/>
      <c r="H10250" s="10" t="s">
        <v>2858</v>
      </c>
    </row>
    <row r="10251">
      <c r="A10251" s="10" t="s">
        <v>2849</v>
      </c>
      <c r="B10251" s="19">
        <v>0.0246875</v>
      </c>
      <c r="C10251" s="10" t="s">
        <v>74</v>
      </c>
      <c r="D10251" s="10" t="s">
        <v>93</v>
      </c>
      <c r="E10251" s="13" t="s">
        <v>75</v>
      </c>
      <c r="F10251" s="13" t="s">
        <v>75</v>
      </c>
      <c r="J10251" s="10" t="s">
        <v>85</v>
      </c>
    </row>
    <row r="10252">
      <c r="A10252" s="10" t="s">
        <v>2849</v>
      </c>
      <c r="B10252" s="19">
        <v>0.0246875</v>
      </c>
      <c r="C10252" s="10" t="s">
        <v>74</v>
      </c>
      <c r="D10252" s="10" t="s">
        <v>93</v>
      </c>
      <c r="E10252" s="13" t="s">
        <v>68</v>
      </c>
      <c r="F10252" s="13">
        <v>20.0</v>
      </c>
      <c r="G10252" s="10" t="s">
        <v>137</v>
      </c>
      <c r="J10252" s="10" t="s">
        <v>1300</v>
      </c>
    </row>
    <row r="10253">
      <c r="A10253" s="10" t="s">
        <v>2849</v>
      </c>
      <c r="B10253" s="19">
        <v>0.024756944444444446</v>
      </c>
      <c r="C10253" s="10" t="s">
        <v>74</v>
      </c>
      <c r="D10253" s="10" t="s">
        <v>91</v>
      </c>
      <c r="E10253" s="13">
        <v>9.0</v>
      </c>
      <c r="F10253" s="16"/>
      <c r="H10253" s="10" t="s">
        <v>2854</v>
      </c>
    </row>
    <row r="10254">
      <c r="A10254" s="10" t="s">
        <v>2849</v>
      </c>
      <c r="B10254" s="19">
        <v>0.024814814814814814</v>
      </c>
      <c r="C10254" s="10" t="s">
        <v>74</v>
      </c>
      <c r="D10254" s="10" t="s">
        <v>93</v>
      </c>
      <c r="E10254" s="13" t="s">
        <v>75</v>
      </c>
      <c r="F10254" s="13" t="s">
        <v>75</v>
      </c>
      <c r="J10254" s="10" t="s">
        <v>85</v>
      </c>
    </row>
    <row r="10255">
      <c r="A10255" s="10" t="s">
        <v>2849</v>
      </c>
      <c r="B10255" s="19">
        <v>0.024814814814814814</v>
      </c>
      <c r="C10255" s="10" t="s">
        <v>74</v>
      </c>
      <c r="D10255" s="10" t="s">
        <v>93</v>
      </c>
      <c r="E10255" s="13">
        <v>15.0</v>
      </c>
      <c r="F10255" s="13">
        <v>5.0</v>
      </c>
      <c r="J10255" s="10" t="s">
        <v>1300</v>
      </c>
    </row>
    <row r="10256">
      <c r="A10256" s="10" t="s">
        <v>2849</v>
      </c>
      <c r="B10256" s="19">
        <v>0.02486111111111111</v>
      </c>
      <c r="C10256" s="10" t="s">
        <v>74</v>
      </c>
      <c r="D10256" s="10" t="s">
        <v>91</v>
      </c>
      <c r="E10256" s="13">
        <v>11.0</v>
      </c>
      <c r="F10256" s="16"/>
      <c r="H10256" s="10" t="s">
        <v>2853</v>
      </c>
    </row>
    <row r="10257">
      <c r="A10257" s="10" t="s">
        <v>2849</v>
      </c>
      <c r="B10257" s="19">
        <v>0.02519675925925926</v>
      </c>
      <c r="C10257" s="10" t="s">
        <v>66</v>
      </c>
      <c r="D10257" s="10" t="s">
        <v>89</v>
      </c>
      <c r="E10257" s="13">
        <v>17.0</v>
      </c>
      <c r="F10257" s="13">
        <v>8.0</v>
      </c>
      <c r="J10257" s="10" t="s">
        <v>85</v>
      </c>
    </row>
    <row r="10258">
      <c r="A10258" s="10" t="s">
        <v>2849</v>
      </c>
      <c r="B10258" s="19">
        <v>0.02519675925925926</v>
      </c>
      <c r="C10258" s="10" t="s">
        <v>66</v>
      </c>
      <c r="D10258" s="10" t="s">
        <v>89</v>
      </c>
      <c r="E10258" s="13">
        <v>22.0</v>
      </c>
      <c r="F10258" s="13">
        <v>13.0</v>
      </c>
      <c r="J10258" s="10" t="s">
        <v>493</v>
      </c>
    </row>
    <row r="10259">
      <c r="A10259" s="10" t="s">
        <v>2849</v>
      </c>
      <c r="B10259" s="19">
        <v>0.025219907407407406</v>
      </c>
      <c r="C10259" s="10" t="s">
        <v>66</v>
      </c>
      <c r="D10259" s="10" t="s">
        <v>89</v>
      </c>
      <c r="E10259" s="13">
        <v>14.0</v>
      </c>
      <c r="F10259" s="13">
        <v>5.0</v>
      </c>
      <c r="J10259" s="10" t="s">
        <v>493</v>
      </c>
    </row>
    <row r="10260">
      <c r="A10260" s="10" t="s">
        <v>2849</v>
      </c>
      <c r="B10260" s="19">
        <v>0.025219907407407406</v>
      </c>
      <c r="C10260" s="10" t="s">
        <v>66</v>
      </c>
      <c r="D10260" s="10" t="s">
        <v>89</v>
      </c>
      <c r="E10260" s="13" t="s">
        <v>75</v>
      </c>
      <c r="F10260" s="13" t="s">
        <v>75</v>
      </c>
      <c r="J10260" s="10" t="s">
        <v>85</v>
      </c>
    </row>
    <row r="10261">
      <c r="A10261" s="10" t="s">
        <v>2849</v>
      </c>
      <c r="B10261" s="19">
        <v>0.025532407407407406</v>
      </c>
      <c r="C10261" s="10" t="s">
        <v>66</v>
      </c>
      <c r="D10261" s="10" t="s">
        <v>91</v>
      </c>
      <c r="E10261" s="13">
        <v>15.0</v>
      </c>
      <c r="F10261" s="16"/>
      <c r="H10261" s="10" t="s">
        <v>2859</v>
      </c>
    </row>
    <row r="10262">
      <c r="A10262" s="10" t="s">
        <v>2849</v>
      </c>
      <c r="B10262" s="19">
        <v>0.027395833333333335</v>
      </c>
      <c r="C10262" s="10" t="s">
        <v>82</v>
      </c>
      <c r="D10262" s="10" t="s">
        <v>584</v>
      </c>
      <c r="E10262" s="13" t="s">
        <v>75</v>
      </c>
      <c r="F10262" s="13" t="s">
        <v>75</v>
      </c>
      <c r="J10262" s="10" t="s">
        <v>85</v>
      </c>
    </row>
    <row r="10263">
      <c r="A10263" s="10" t="s">
        <v>2849</v>
      </c>
      <c r="B10263" s="19">
        <v>0.027395833333333335</v>
      </c>
      <c r="C10263" s="10" t="s">
        <v>82</v>
      </c>
      <c r="D10263" s="10" t="s">
        <v>584</v>
      </c>
      <c r="E10263" s="13">
        <v>17.0</v>
      </c>
      <c r="F10263" s="13">
        <v>16.0</v>
      </c>
      <c r="J10263" s="10" t="s">
        <v>2860</v>
      </c>
    </row>
    <row r="10264">
      <c r="A10264" s="10" t="s">
        <v>2849</v>
      </c>
      <c r="B10264" s="19">
        <v>0.02763888888888889</v>
      </c>
      <c r="C10264" s="10" t="s">
        <v>66</v>
      </c>
      <c r="D10264" s="10" t="s">
        <v>91</v>
      </c>
      <c r="E10264" s="13">
        <v>5.0</v>
      </c>
      <c r="F10264" s="16"/>
      <c r="H10264" s="10" t="s">
        <v>2861</v>
      </c>
    </row>
    <row r="10265">
      <c r="A10265" s="10" t="s">
        <v>2849</v>
      </c>
      <c r="B10265" s="19">
        <v>0.03025462962962963</v>
      </c>
      <c r="C10265" s="10" t="s">
        <v>70</v>
      </c>
      <c r="D10265" s="10" t="s">
        <v>93</v>
      </c>
      <c r="E10265" s="13">
        <v>13.0</v>
      </c>
      <c r="F10265" s="13">
        <v>3.0</v>
      </c>
      <c r="J10265" s="10" t="s">
        <v>99</v>
      </c>
    </row>
    <row r="10266">
      <c r="A10266" s="10" t="s">
        <v>2849</v>
      </c>
      <c r="B10266" s="19">
        <v>0.030289351851851852</v>
      </c>
      <c r="C10266" s="10" t="s">
        <v>70</v>
      </c>
      <c r="D10266" s="10" t="s">
        <v>93</v>
      </c>
      <c r="E10266" s="13">
        <v>16.0</v>
      </c>
      <c r="F10266" s="13">
        <v>6.0</v>
      </c>
      <c r="J10266" s="10" t="s">
        <v>99</v>
      </c>
    </row>
    <row r="10267">
      <c r="A10267" s="10" t="s">
        <v>2849</v>
      </c>
      <c r="B10267" s="19">
        <v>0.030324074074074073</v>
      </c>
      <c r="C10267" s="10" t="s">
        <v>70</v>
      </c>
      <c r="D10267" s="10" t="s">
        <v>91</v>
      </c>
      <c r="E10267" s="13">
        <v>10.0</v>
      </c>
      <c r="F10267" s="16"/>
      <c r="H10267" s="10" t="s">
        <v>2330</v>
      </c>
    </row>
    <row r="10268">
      <c r="A10268" s="10" t="s">
        <v>2849</v>
      </c>
      <c r="B10268" s="19">
        <v>0.03054398148148148</v>
      </c>
      <c r="C10268" s="10" t="s">
        <v>70</v>
      </c>
      <c r="D10268" s="10" t="s">
        <v>93</v>
      </c>
      <c r="E10268" s="13" t="s">
        <v>88</v>
      </c>
      <c r="F10268" s="13">
        <v>1.0</v>
      </c>
      <c r="J10268" s="10" t="s">
        <v>99</v>
      </c>
    </row>
    <row r="10269">
      <c r="A10269" s="10" t="s">
        <v>2849</v>
      </c>
      <c r="B10269" s="19">
        <v>0.030636574074074073</v>
      </c>
      <c r="C10269" s="10" t="s">
        <v>70</v>
      </c>
      <c r="D10269" s="10" t="s">
        <v>93</v>
      </c>
      <c r="E10269" s="13">
        <v>22.0</v>
      </c>
      <c r="F10269" s="13">
        <v>12.0</v>
      </c>
      <c r="J10269" s="10" t="s">
        <v>99</v>
      </c>
    </row>
    <row r="10270">
      <c r="A10270" s="10" t="s">
        <v>2849</v>
      </c>
      <c r="B10270" s="19">
        <v>0.030659722222222224</v>
      </c>
      <c r="C10270" s="10" t="s">
        <v>70</v>
      </c>
      <c r="D10270" s="10" t="s">
        <v>91</v>
      </c>
      <c r="E10270" s="13">
        <v>10.0</v>
      </c>
      <c r="F10270" s="16"/>
      <c r="H10270" s="10" t="s">
        <v>2330</v>
      </c>
    </row>
    <row r="10271">
      <c r="A10271" s="10" t="s">
        <v>2849</v>
      </c>
      <c r="B10271" s="19">
        <v>0.03175925925925926</v>
      </c>
      <c r="C10271" s="10" t="s">
        <v>82</v>
      </c>
      <c r="D10271" s="10" t="s">
        <v>131</v>
      </c>
      <c r="E10271" s="13">
        <v>28.0</v>
      </c>
      <c r="F10271" s="13">
        <v>18.0</v>
      </c>
    </row>
    <row r="10272">
      <c r="A10272" s="10" t="s">
        <v>2849</v>
      </c>
      <c r="B10272" s="19">
        <v>0.03443287037037037</v>
      </c>
      <c r="C10272" s="10" t="s">
        <v>964</v>
      </c>
      <c r="D10272" s="10" t="s">
        <v>89</v>
      </c>
      <c r="E10272" s="13">
        <v>18.0</v>
      </c>
      <c r="F10272" s="13">
        <v>9.0</v>
      </c>
      <c r="J10272" s="10" t="s">
        <v>2040</v>
      </c>
    </row>
    <row r="10273">
      <c r="A10273" s="10" t="s">
        <v>2849</v>
      </c>
      <c r="B10273" s="19">
        <v>0.03603009259259259</v>
      </c>
      <c r="C10273" s="10" t="s">
        <v>84</v>
      </c>
      <c r="D10273" s="10" t="s">
        <v>93</v>
      </c>
      <c r="E10273" s="13">
        <v>11.0</v>
      </c>
      <c r="F10273" s="13">
        <v>3.0</v>
      </c>
      <c r="J10273" s="10" t="s">
        <v>2316</v>
      </c>
    </row>
    <row r="10274">
      <c r="A10274" s="10" t="s">
        <v>2849</v>
      </c>
      <c r="B10274" s="19">
        <v>0.03619212962962963</v>
      </c>
      <c r="C10274" s="10" t="s">
        <v>84</v>
      </c>
      <c r="D10274" s="10" t="s">
        <v>93</v>
      </c>
      <c r="E10274" s="13">
        <v>17.0</v>
      </c>
      <c r="F10274" s="13">
        <v>9.0</v>
      </c>
      <c r="J10274" s="10" t="s">
        <v>2316</v>
      </c>
    </row>
    <row r="10275">
      <c r="A10275" s="10" t="s">
        <v>2849</v>
      </c>
      <c r="B10275" s="19">
        <v>0.03635416666666667</v>
      </c>
      <c r="C10275" s="10" t="s">
        <v>84</v>
      </c>
      <c r="D10275" s="10" t="s">
        <v>91</v>
      </c>
      <c r="E10275" s="13">
        <v>15.0</v>
      </c>
      <c r="F10275" s="16"/>
      <c r="H10275" s="10" t="s">
        <v>2862</v>
      </c>
    </row>
    <row r="10276">
      <c r="A10276" s="10" t="s">
        <v>2849</v>
      </c>
      <c r="B10276" s="19">
        <v>0.03760416666666667</v>
      </c>
      <c r="C10276" s="10" t="s">
        <v>69</v>
      </c>
      <c r="D10276" s="10" t="s">
        <v>89</v>
      </c>
      <c r="E10276" s="13" t="s">
        <v>75</v>
      </c>
      <c r="F10276" s="13" t="s">
        <v>75</v>
      </c>
      <c r="J10276" s="10" t="s">
        <v>160</v>
      </c>
    </row>
    <row r="10277">
      <c r="A10277" s="10" t="s">
        <v>2849</v>
      </c>
      <c r="B10277" s="19">
        <v>0.03760416666666667</v>
      </c>
      <c r="C10277" s="10" t="s">
        <v>69</v>
      </c>
      <c r="D10277" s="10" t="s">
        <v>89</v>
      </c>
      <c r="E10277" s="13" t="s">
        <v>88</v>
      </c>
      <c r="F10277" s="13">
        <v>1.0</v>
      </c>
      <c r="J10277" s="10" t="s">
        <v>2863</v>
      </c>
    </row>
    <row r="10278">
      <c r="A10278" s="10" t="s">
        <v>2849</v>
      </c>
      <c r="B10278" s="19">
        <v>0.038622685185185184</v>
      </c>
      <c r="C10278" s="10" t="s">
        <v>74</v>
      </c>
      <c r="D10278" s="10" t="s">
        <v>93</v>
      </c>
      <c r="E10278" s="13" t="s">
        <v>75</v>
      </c>
      <c r="F10278" s="13" t="s">
        <v>75</v>
      </c>
      <c r="J10278" s="10" t="s">
        <v>160</v>
      </c>
    </row>
    <row r="10279">
      <c r="A10279" s="10" t="s">
        <v>2849</v>
      </c>
      <c r="B10279" s="19">
        <v>0.038622685185185184</v>
      </c>
      <c r="C10279" s="10" t="s">
        <v>74</v>
      </c>
      <c r="D10279" s="10" t="s">
        <v>93</v>
      </c>
      <c r="E10279" s="13">
        <v>12.0</v>
      </c>
      <c r="F10279" s="13">
        <v>2.0</v>
      </c>
      <c r="J10279" s="10" t="s">
        <v>1557</v>
      </c>
    </row>
    <row r="10280">
      <c r="A10280" s="10" t="s">
        <v>2849</v>
      </c>
      <c r="B10280" s="19">
        <v>0.03890046296296296</v>
      </c>
      <c r="C10280" s="10" t="s">
        <v>74</v>
      </c>
      <c r="D10280" s="10" t="s">
        <v>93</v>
      </c>
      <c r="E10280" s="13" t="s">
        <v>75</v>
      </c>
      <c r="F10280" s="13" t="s">
        <v>75</v>
      </c>
      <c r="J10280" s="10" t="s">
        <v>160</v>
      </c>
    </row>
    <row r="10281">
      <c r="A10281" s="10" t="s">
        <v>2849</v>
      </c>
      <c r="B10281" s="19">
        <v>0.03890046296296296</v>
      </c>
      <c r="C10281" s="10" t="s">
        <v>74</v>
      </c>
      <c r="D10281" s="10" t="s">
        <v>93</v>
      </c>
      <c r="E10281" s="13">
        <v>22.0</v>
      </c>
      <c r="F10281" s="13">
        <v>12.0</v>
      </c>
      <c r="J10281" s="10" t="s">
        <v>1557</v>
      </c>
    </row>
    <row r="10282">
      <c r="A10282" s="10" t="s">
        <v>2849</v>
      </c>
      <c r="B10282" s="19">
        <v>0.039074074074074074</v>
      </c>
      <c r="C10282" s="10" t="s">
        <v>74</v>
      </c>
      <c r="D10282" s="10" t="s">
        <v>91</v>
      </c>
      <c r="E10282" s="13">
        <v>8.0</v>
      </c>
      <c r="F10282" s="16"/>
      <c r="H10282" s="10" t="s">
        <v>2834</v>
      </c>
    </row>
    <row r="10283">
      <c r="A10283" s="10" t="s">
        <v>2849</v>
      </c>
      <c r="B10283" s="19">
        <v>0.039594907407407405</v>
      </c>
      <c r="C10283" s="10" t="s">
        <v>66</v>
      </c>
      <c r="D10283" s="10" t="s">
        <v>89</v>
      </c>
      <c r="E10283" s="13" t="s">
        <v>75</v>
      </c>
      <c r="F10283" s="13" t="s">
        <v>75</v>
      </c>
      <c r="J10283" s="10" t="s">
        <v>160</v>
      </c>
    </row>
    <row r="10284">
      <c r="A10284" s="10" t="s">
        <v>2849</v>
      </c>
      <c r="B10284" s="19">
        <v>0.039594907407407405</v>
      </c>
      <c r="C10284" s="10" t="s">
        <v>66</v>
      </c>
      <c r="D10284" s="10" t="s">
        <v>89</v>
      </c>
      <c r="E10284" s="13">
        <v>14.0</v>
      </c>
      <c r="F10284" s="13">
        <v>5.0</v>
      </c>
      <c r="J10284" s="10" t="s">
        <v>252</v>
      </c>
    </row>
    <row r="10285">
      <c r="A10285" s="10" t="s">
        <v>2849</v>
      </c>
      <c r="B10285" s="19">
        <v>0.03965277777777778</v>
      </c>
      <c r="C10285" s="10" t="s">
        <v>66</v>
      </c>
      <c r="D10285" s="10" t="s">
        <v>89</v>
      </c>
      <c r="E10285" s="13" t="s">
        <v>75</v>
      </c>
      <c r="F10285" s="13" t="s">
        <v>75</v>
      </c>
      <c r="J10285" s="10" t="s">
        <v>160</v>
      </c>
    </row>
    <row r="10286">
      <c r="A10286" s="10" t="s">
        <v>2849</v>
      </c>
      <c r="B10286" s="19">
        <v>0.03965277777777778</v>
      </c>
      <c r="C10286" s="10" t="s">
        <v>66</v>
      </c>
      <c r="D10286" s="10" t="s">
        <v>89</v>
      </c>
      <c r="E10286" s="13">
        <v>12.0</v>
      </c>
      <c r="F10286" s="13">
        <v>3.0</v>
      </c>
      <c r="J10286" s="10" t="s">
        <v>252</v>
      </c>
    </row>
    <row r="10287">
      <c r="A10287" s="10" t="s">
        <v>2849</v>
      </c>
      <c r="B10287" s="19">
        <v>0.04195601851851852</v>
      </c>
      <c r="C10287" s="10" t="s">
        <v>964</v>
      </c>
      <c r="D10287" s="10" t="s">
        <v>584</v>
      </c>
      <c r="E10287" s="13">
        <v>15.0</v>
      </c>
      <c r="F10287" s="13">
        <v>15.0</v>
      </c>
      <c r="J10287" s="10" t="s">
        <v>2864</v>
      </c>
    </row>
    <row r="10288">
      <c r="A10288" s="10" t="s">
        <v>2849</v>
      </c>
      <c r="B10288" s="19">
        <v>0.044328703703703703</v>
      </c>
      <c r="C10288" s="10" t="s">
        <v>70</v>
      </c>
      <c r="D10288" s="10" t="s">
        <v>195</v>
      </c>
      <c r="E10288" s="13" t="s">
        <v>75</v>
      </c>
      <c r="F10288" s="13" t="s">
        <v>75</v>
      </c>
      <c r="J10288" s="10" t="s">
        <v>2865</v>
      </c>
    </row>
    <row r="10289">
      <c r="A10289" s="10" t="s">
        <v>2849</v>
      </c>
      <c r="B10289" s="19">
        <v>0.04456018518518518</v>
      </c>
      <c r="C10289" s="10" t="s">
        <v>82</v>
      </c>
      <c r="D10289" s="10" t="s">
        <v>93</v>
      </c>
      <c r="E10289" s="13">
        <v>11.0</v>
      </c>
      <c r="F10289" s="13">
        <v>2.0</v>
      </c>
      <c r="J10289" s="10" t="s">
        <v>2866</v>
      </c>
    </row>
    <row r="10290">
      <c r="A10290" s="10" t="s">
        <v>2849</v>
      </c>
      <c r="B10290" s="19">
        <v>0.044583333333333336</v>
      </c>
      <c r="C10290" s="10" t="s">
        <v>82</v>
      </c>
      <c r="D10290" s="10" t="s">
        <v>93</v>
      </c>
      <c r="E10290" s="13">
        <v>25.0</v>
      </c>
      <c r="F10290" s="13">
        <v>16.0</v>
      </c>
      <c r="J10290" s="10" t="s">
        <v>2866</v>
      </c>
    </row>
    <row r="10291">
      <c r="A10291" s="10" t="s">
        <v>2849</v>
      </c>
      <c r="B10291" s="19">
        <v>0.0447337962962963</v>
      </c>
      <c r="C10291" s="10" t="s">
        <v>82</v>
      </c>
      <c r="D10291" s="10" t="s">
        <v>91</v>
      </c>
      <c r="E10291" s="13">
        <v>31.0</v>
      </c>
      <c r="F10291" s="16"/>
      <c r="H10291" s="10" t="s">
        <v>2843</v>
      </c>
    </row>
    <row r="10292">
      <c r="A10292" s="10" t="s">
        <v>2849</v>
      </c>
      <c r="B10292" s="19">
        <v>0.04618055555555556</v>
      </c>
      <c r="C10292" s="10" t="s">
        <v>964</v>
      </c>
      <c r="D10292" s="10" t="s">
        <v>89</v>
      </c>
      <c r="E10292" s="13" t="s">
        <v>75</v>
      </c>
      <c r="F10292" s="13" t="s">
        <v>75</v>
      </c>
      <c r="J10292" s="10" t="s">
        <v>160</v>
      </c>
    </row>
    <row r="10293">
      <c r="A10293" s="10" t="s">
        <v>2849</v>
      </c>
      <c r="B10293" s="19">
        <v>0.04618055555555556</v>
      </c>
      <c r="C10293" s="10" t="s">
        <v>964</v>
      </c>
      <c r="D10293" s="10" t="s">
        <v>89</v>
      </c>
      <c r="E10293" s="13">
        <v>12.0</v>
      </c>
      <c r="F10293" s="13">
        <v>3.0</v>
      </c>
      <c r="J10293" s="10" t="s">
        <v>2867</v>
      </c>
    </row>
    <row r="10294">
      <c r="A10294" s="10" t="s">
        <v>2849</v>
      </c>
      <c r="B10294" s="19">
        <v>0.04825231481481482</v>
      </c>
      <c r="C10294" s="10" t="s">
        <v>84</v>
      </c>
      <c r="D10294" s="10" t="s">
        <v>210</v>
      </c>
      <c r="E10294" s="13" t="s">
        <v>75</v>
      </c>
      <c r="F10294" s="13" t="s">
        <v>75</v>
      </c>
    </row>
    <row r="10295">
      <c r="A10295" s="10" t="s">
        <v>2849</v>
      </c>
      <c r="B10295" s="19">
        <v>0.04976851851851852</v>
      </c>
      <c r="C10295" s="10" t="s">
        <v>74</v>
      </c>
      <c r="D10295" s="10" t="s">
        <v>93</v>
      </c>
      <c r="E10295" s="13">
        <v>20.0</v>
      </c>
      <c r="F10295" s="13">
        <v>10.0</v>
      </c>
      <c r="J10295" s="10" t="s">
        <v>1043</v>
      </c>
    </row>
    <row r="10296">
      <c r="A10296" s="10" t="s">
        <v>2849</v>
      </c>
      <c r="B10296" s="19">
        <v>0.04998842592592593</v>
      </c>
      <c r="C10296" s="10" t="s">
        <v>74</v>
      </c>
      <c r="D10296" s="10" t="s">
        <v>91</v>
      </c>
      <c r="E10296" s="13">
        <v>27.0</v>
      </c>
      <c r="F10296" s="16"/>
      <c r="H10296" s="10" t="s">
        <v>2832</v>
      </c>
    </row>
    <row r="10297">
      <c r="A10297" s="10" t="s">
        <v>2849</v>
      </c>
      <c r="B10297" s="19">
        <v>0.05170138888888889</v>
      </c>
      <c r="C10297" s="10" t="s">
        <v>66</v>
      </c>
      <c r="D10297" s="10" t="s">
        <v>89</v>
      </c>
      <c r="E10297" s="13">
        <v>24.0</v>
      </c>
      <c r="F10297" s="13">
        <v>15.0</v>
      </c>
      <c r="J10297" s="10" t="s">
        <v>171</v>
      </c>
    </row>
    <row r="10298">
      <c r="A10298" s="10" t="s">
        <v>2849</v>
      </c>
      <c r="B10298" s="19">
        <v>0.051724537037037034</v>
      </c>
      <c r="C10298" s="10" t="s">
        <v>66</v>
      </c>
      <c r="D10298" s="10" t="s">
        <v>89</v>
      </c>
      <c r="E10298" s="13">
        <v>15.0</v>
      </c>
      <c r="F10298" s="13">
        <v>6.0</v>
      </c>
      <c r="J10298" s="10" t="s">
        <v>171</v>
      </c>
    </row>
    <row r="10299">
      <c r="A10299" s="10" t="s">
        <v>2849</v>
      </c>
      <c r="B10299" s="19">
        <v>0.051863425925925924</v>
      </c>
      <c r="C10299" s="10" t="s">
        <v>66</v>
      </c>
      <c r="D10299" s="10" t="s">
        <v>91</v>
      </c>
      <c r="E10299" s="13">
        <v>12.0</v>
      </c>
      <c r="F10299" s="16"/>
      <c r="H10299" s="10" t="s">
        <v>2868</v>
      </c>
    </row>
    <row r="10300">
      <c r="A10300" s="10" t="s">
        <v>2849</v>
      </c>
      <c r="B10300" s="19">
        <v>0.05189814814814815</v>
      </c>
      <c r="C10300" s="10" t="s">
        <v>66</v>
      </c>
      <c r="D10300" s="10" t="s">
        <v>91</v>
      </c>
      <c r="E10300" s="13">
        <v>11.0</v>
      </c>
      <c r="F10300" s="16"/>
      <c r="H10300" s="10" t="s">
        <v>2314</v>
      </c>
    </row>
    <row r="10301">
      <c r="A10301" s="10" t="s">
        <v>2849</v>
      </c>
      <c r="B10301" s="19">
        <v>0.05568287037037037</v>
      </c>
      <c r="C10301" s="10" t="s">
        <v>70</v>
      </c>
      <c r="D10301" s="10" t="s">
        <v>195</v>
      </c>
      <c r="E10301" s="13">
        <v>12.0</v>
      </c>
      <c r="F10301" s="13">
        <v>12.0</v>
      </c>
      <c r="J10301" s="10" t="s">
        <v>775</v>
      </c>
    </row>
    <row r="10302">
      <c r="A10302" s="10" t="s">
        <v>2849</v>
      </c>
      <c r="B10302" s="19">
        <v>0.05619212962962963</v>
      </c>
      <c r="C10302" s="10" t="s">
        <v>964</v>
      </c>
      <c r="D10302" s="10" t="s">
        <v>120</v>
      </c>
      <c r="E10302" s="13">
        <v>6.0</v>
      </c>
      <c r="F10302" s="16"/>
      <c r="J10302" s="10" t="s">
        <v>2869</v>
      </c>
    </row>
    <row r="10303">
      <c r="A10303" s="10" t="s">
        <v>2849</v>
      </c>
      <c r="B10303" s="19">
        <v>0.059409722222222225</v>
      </c>
      <c r="C10303" s="10" t="s">
        <v>69</v>
      </c>
      <c r="D10303" s="10" t="s">
        <v>120</v>
      </c>
      <c r="E10303" s="13">
        <v>15.0</v>
      </c>
      <c r="F10303" s="16"/>
      <c r="J10303" s="10" t="s">
        <v>2870</v>
      </c>
    </row>
    <row r="10304">
      <c r="A10304" s="10" t="s">
        <v>2849</v>
      </c>
      <c r="B10304" s="19">
        <v>0.05982638888888889</v>
      </c>
      <c r="C10304" s="10" t="s">
        <v>69</v>
      </c>
      <c r="D10304" s="10" t="s">
        <v>120</v>
      </c>
      <c r="E10304" s="13">
        <v>11.0</v>
      </c>
      <c r="F10304" s="16"/>
      <c r="J10304" s="10" t="s">
        <v>2871</v>
      </c>
    </row>
    <row r="10305">
      <c r="A10305" s="10" t="s">
        <v>2849</v>
      </c>
      <c r="B10305" s="19">
        <v>0.06238425925925926</v>
      </c>
      <c r="C10305" s="10" t="s">
        <v>66</v>
      </c>
      <c r="D10305" s="10" t="s">
        <v>127</v>
      </c>
      <c r="E10305" s="13">
        <v>18.0</v>
      </c>
      <c r="F10305" s="13">
        <v>13.0</v>
      </c>
    </row>
    <row r="10306">
      <c r="A10306" s="10" t="s">
        <v>2849</v>
      </c>
      <c r="B10306" s="19">
        <v>0.06554398148148148</v>
      </c>
      <c r="C10306" s="10" t="s">
        <v>74</v>
      </c>
      <c r="D10306" s="10" t="s">
        <v>120</v>
      </c>
      <c r="E10306" s="13">
        <v>10.0</v>
      </c>
      <c r="F10306" s="16"/>
      <c r="J10306" s="10" t="s">
        <v>2872</v>
      </c>
    </row>
    <row r="10307">
      <c r="A10307" s="10" t="s">
        <v>2849</v>
      </c>
      <c r="B10307" s="19">
        <v>0.06793981481481481</v>
      </c>
      <c r="C10307" s="10" t="s">
        <v>964</v>
      </c>
      <c r="D10307" s="10" t="s">
        <v>71</v>
      </c>
      <c r="E10307" s="13">
        <v>25.0</v>
      </c>
      <c r="F10307" s="13">
        <v>16.0</v>
      </c>
    </row>
    <row r="10308">
      <c r="A10308" s="10" t="s">
        <v>2849</v>
      </c>
      <c r="B10308" s="19">
        <v>0.06818287037037037</v>
      </c>
      <c r="C10308" s="10" t="s">
        <v>69</v>
      </c>
      <c r="D10308" s="10" t="s">
        <v>71</v>
      </c>
      <c r="E10308" s="13">
        <v>14.0</v>
      </c>
      <c r="F10308" s="13">
        <v>9.0</v>
      </c>
    </row>
    <row r="10309">
      <c r="A10309" s="10" t="s">
        <v>2849</v>
      </c>
      <c r="B10309" s="19">
        <v>0.0692824074074074</v>
      </c>
      <c r="C10309" s="10" t="s">
        <v>70</v>
      </c>
      <c r="D10309" s="10" t="s">
        <v>71</v>
      </c>
      <c r="E10309" s="13" t="s">
        <v>68</v>
      </c>
      <c r="F10309" s="13">
        <v>20.0</v>
      </c>
    </row>
    <row r="10310">
      <c r="A10310" s="10" t="s">
        <v>2849</v>
      </c>
      <c r="B10310" s="19">
        <v>0.07077546296296296</v>
      </c>
      <c r="C10310" s="10" t="s">
        <v>70</v>
      </c>
      <c r="D10310" s="10" t="s">
        <v>67</v>
      </c>
      <c r="E10310" s="13">
        <v>15.0</v>
      </c>
      <c r="F10310" s="13">
        <v>12.0</v>
      </c>
    </row>
    <row r="10311">
      <c r="A10311" s="10" t="s">
        <v>2849</v>
      </c>
      <c r="B10311" s="19">
        <v>0.0719675925925926</v>
      </c>
      <c r="C10311" s="10" t="s">
        <v>66</v>
      </c>
      <c r="D10311" s="10" t="s">
        <v>83</v>
      </c>
      <c r="E10311" s="13">
        <v>22.0</v>
      </c>
      <c r="F10311" s="13">
        <v>16.0</v>
      </c>
    </row>
    <row r="10312">
      <c r="A10312" s="10" t="s">
        <v>2849</v>
      </c>
      <c r="B10312" s="19">
        <v>0.07534722222222222</v>
      </c>
      <c r="C10312" s="10" t="s">
        <v>70</v>
      </c>
      <c r="D10312" s="10" t="s">
        <v>83</v>
      </c>
      <c r="E10312" s="13">
        <v>16.0</v>
      </c>
      <c r="F10312" s="13">
        <v>8.0</v>
      </c>
      <c r="J10312" s="10" t="s">
        <v>2634</v>
      </c>
    </row>
    <row r="10313">
      <c r="A10313" s="10" t="s">
        <v>2849</v>
      </c>
      <c r="B10313" s="19">
        <v>0.07631944444444444</v>
      </c>
      <c r="C10313" s="10" t="s">
        <v>70</v>
      </c>
      <c r="D10313" s="10" t="s">
        <v>71</v>
      </c>
      <c r="E10313" s="13">
        <v>20.0</v>
      </c>
      <c r="F10313" s="13">
        <v>13.0</v>
      </c>
    </row>
    <row r="10314">
      <c r="A10314" s="10" t="s">
        <v>2849</v>
      </c>
      <c r="B10314" s="19">
        <v>0.11259259259259259</v>
      </c>
      <c r="C10314" s="10" t="s">
        <v>74</v>
      </c>
      <c r="D10314" s="10" t="s">
        <v>73</v>
      </c>
      <c r="E10314" s="13">
        <v>29.0</v>
      </c>
      <c r="F10314" s="13">
        <v>16.0</v>
      </c>
    </row>
    <row r="10315">
      <c r="A10315" s="10" t="s">
        <v>2849</v>
      </c>
      <c r="B10315" s="19">
        <v>0.11414351851851852</v>
      </c>
      <c r="C10315" s="10" t="s">
        <v>69</v>
      </c>
      <c r="D10315" s="10" t="s">
        <v>127</v>
      </c>
      <c r="E10315" s="13">
        <v>19.0</v>
      </c>
      <c r="F10315" s="13">
        <v>14.0</v>
      </c>
    </row>
    <row r="10316">
      <c r="A10316" s="10" t="s">
        <v>2849</v>
      </c>
      <c r="B10316" s="19">
        <v>0.11711805555555556</v>
      </c>
      <c r="C10316" s="10" t="s">
        <v>82</v>
      </c>
      <c r="D10316" s="10" t="s">
        <v>365</v>
      </c>
      <c r="E10316" s="13">
        <v>18.0</v>
      </c>
      <c r="F10316" s="13">
        <v>8.0</v>
      </c>
    </row>
    <row r="10317">
      <c r="A10317" s="10" t="s">
        <v>2849</v>
      </c>
      <c r="B10317" s="19">
        <v>0.11711805555555556</v>
      </c>
      <c r="C10317" s="10" t="s">
        <v>70</v>
      </c>
      <c r="D10317" s="10" t="s">
        <v>365</v>
      </c>
      <c r="E10317" s="13">
        <v>19.0</v>
      </c>
      <c r="F10317" s="13">
        <v>11.0</v>
      </c>
    </row>
    <row r="10318">
      <c r="A10318" s="10" t="s">
        <v>2849</v>
      </c>
      <c r="B10318" s="19">
        <v>0.12384259259259259</v>
      </c>
      <c r="C10318" s="10" t="s">
        <v>66</v>
      </c>
      <c r="D10318" s="10" t="s">
        <v>71</v>
      </c>
      <c r="E10318" s="13">
        <v>19.0</v>
      </c>
      <c r="F10318" s="13">
        <v>21.0</v>
      </c>
    </row>
    <row r="10319">
      <c r="A10319" s="10" t="s">
        <v>2849</v>
      </c>
      <c r="B10319" s="19">
        <v>0.12384259259259259</v>
      </c>
      <c r="C10319" s="10" t="s">
        <v>964</v>
      </c>
      <c r="D10319" s="10" t="s">
        <v>71</v>
      </c>
      <c r="E10319" s="13">
        <v>19.0</v>
      </c>
      <c r="F10319" s="13">
        <v>10.0</v>
      </c>
    </row>
    <row r="10320">
      <c r="A10320" s="10" t="s">
        <v>2849</v>
      </c>
      <c r="B10320" s="19">
        <v>0.1328125</v>
      </c>
      <c r="C10320" s="10" t="s">
        <v>69</v>
      </c>
      <c r="D10320" s="10" t="s">
        <v>71</v>
      </c>
      <c r="E10320" s="13">
        <v>7.0</v>
      </c>
      <c r="F10320" s="13">
        <v>2.0</v>
      </c>
    </row>
    <row r="10321">
      <c r="A10321" s="10" t="s">
        <v>2873</v>
      </c>
      <c r="B10321" s="19">
        <v>0.01238425925925926</v>
      </c>
      <c r="C10321" s="10" t="s">
        <v>964</v>
      </c>
      <c r="D10321" s="10" t="s">
        <v>67</v>
      </c>
      <c r="E10321" s="13">
        <v>15.0</v>
      </c>
      <c r="F10321" s="13">
        <v>6.0</v>
      </c>
    </row>
    <row r="10322">
      <c r="A10322" s="10" t="s">
        <v>2873</v>
      </c>
      <c r="B10322" s="19">
        <v>0.013912037037037037</v>
      </c>
      <c r="C10322" s="10" t="s">
        <v>82</v>
      </c>
      <c r="D10322" s="10" t="s">
        <v>365</v>
      </c>
      <c r="E10322" s="13" t="s">
        <v>88</v>
      </c>
      <c r="F10322" s="13">
        <v>1.0</v>
      </c>
    </row>
    <row r="10323">
      <c r="A10323" s="10" t="s">
        <v>2873</v>
      </c>
      <c r="B10323" s="19">
        <v>0.01605324074074074</v>
      </c>
      <c r="C10323" s="10" t="s">
        <v>82</v>
      </c>
      <c r="D10323" s="10" t="s">
        <v>127</v>
      </c>
      <c r="E10323" s="13">
        <v>11.0</v>
      </c>
      <c r="F10323" s="13">
        <v>7.0</v>
      </c>
    </row>
    <row r="10324">
      <c r="A10324" s="10" t="s">
        <v>2873</v>
      </c>
      <c r="B10324" s="19">
        <v>0.02189814814814815</v>
      </c>
      <c r="C10324" s="10" t="s">
        <v>70</v>
      </c>
      <c r="D10324" s="10" t="s">
        <v>127</v>
      </c>
      <c r="E10324" s="13" t="s">
        <v>68</v>
      </c>
      <c r="F10324" s="13">
        <v>20.0</v>
      </c>
    </row>
    <row r="10325">
      <c r="A10325" s="10" t="s">
        <v>2873</v>
      </c>
      <c r="B10325" s="19">
        <v>0.02451388888888889</v>
      </c>
      <c r="C10325" s="10" t="s">
        <v>66</v>
      </c>
      <c r="D10325" s="10" t="s">
        <v>155</v>
      </c>
      <c r="E10325" s="13">
        <v>85.0</v>
      </c>
      <c r="F10325" s="16"/>
    </row>
    <row r="10326">
      <c r="A10326" s="10" t="s">
        <v>2873</v>
      </c>
      <c r="B10326" s="19">
        <v>0.02451388888888889</v>
      </c>
      <c r="C10326" s="10" t="s">
        <v>70</v>
      </c>
      <c r="D10326" s="10" t="s">
        <v>155</v>
      </c>
      <c r="E10326" s="13">
        <v>22.0</v>
      </c>
      <c r="F10326" s="16"/>
    </row>
    <row r="10327">
      <c r="A10327" s="10" t="s">
        <v>2873</v>
      </c>
      <c r="B10327" s="19">
        <v>0.02451388888888889</v>
      </c>
      <c r="C10327" s="10" t="s">
        <v>82</v>
      </c>
      <c r="D10327" s="10" t="s">
        <v>155</v>
      </c>
      <c r="E10327" s="13">
        <v>43.0</v>
      </c>
      <c r="F10327" s="16"/>
    </row>
    <row r="10328">
      <c r="A10328" s="10" t="s">
        <v>2873</v>
      </c>
      <c r="B10328" s="19">
        <v>0.02451388888888889</v>
      </c>
      <c r="C10328" s="10" t="s">
        <v>74</v>
      </c>
      <c r="D10328" s="10" t="s">
        <v>155</v>
      </c>
      <c r="E10328" s="13" t="s">
        <v>75</v>
      </c>
      <c r="F10328" s="13" t="s">
        <v>75</v>
      </c>
    </row>
    <row r="10329">
      <c r="A10329" s="10" t="s">
        <v>2873</v>
      </c>
      <c r="B10329" s="19">
        <v>0.02451388888888889</v>
      </c>
      <c r="C10329" s="10" t="s">
        <v>964</v>
      </c>
      <c r="D10329" s="10" t="s">
        <v>155</v>
      </c>
      <c r="E10329" s="13">
        <v>67.0</v>
      </c>
      <c r="F10329" s="16"/>
    </row>
    <row r="10330">
      <c r="A10330" s="10" t="s">
        <v>2873</v>
      </c>
      <c r="B10330" s="19">
        <v>0.02451388888888889</v>
      </c>
      <c r="C10330" s="10" t="s">
        <v>84</v>
      </c>
      <c r="D10330" s="10" t="s">
        <v>155</v>
      </c>
      <c r="E10330" s="13">
        <v>45.0</v>
      </c>
      <c r="F10330" s="16"/>
    </row>
    <row r="10331">
      <c r="A10331" s="10" t="s">
        <v>2873</v>
      </c>
      <c r="B10331" s="19">
        <v>0.02451388888888889</v>
      </c>
      <c r="C10331" s="10" t="s">
        <v>69</v>
      </c>
      <c r="D10331" s="10" t="s">
        <v>155</v>
      </c>
      <c r="E10331" s="13">
        <v>83.0</v>
      </c>
      <c r="F10331" s="16"/>
    </row>
    <row r="10332">
      <c r="A10332" s="10" t="s">
        <v>2873</v>
      </c>
      <c r="B10332" s="19">
        <v>0.026631944444444444</v>
      </c>
      <c r="C10332" s="10" t="s">
        <v>964</v>
      </c>
      <c r="D10332" s="10" t="s">
        <v>71</v>
      </c>
      <c r="E10332" s="13">
        <v>19.0</v>
      </c>
      <c r="F10332" s="13">
        <v>10.0</v>
      </c>
    </row>
    <row r="10333">
      <c r="A10333" s="10" t="s">
        <v>2873</v>
      </c>
      <c r="B10333" s="19">
        <v>0.02665509259259259</v>
      </c>
      <c r="C10333" s="10" t="s">
        <v>82</v>
      </c>
      <c r="D10333" s="10" t="s">
        <v>71</v>
      </c>
      <c r="E10333" s="13">
        <v>16.0</v>
      </c>
      <c r="F10333" s="13">
        <v>8.0</v>
      </c>
    </row>
    <row r="10334">
      <c r="A10334" s="10" t="s">
        <v>2873</v>
      </c>
      <c r="B10334" s="19">
        <v>0.036377314814814814</v>
      </c>
      <c r="C10334" s="10" t="s">
        <v>82</v>
      </c>
      <c r="D10334" s="10" t="s">
        <v>67</v>
      </c>
      <c r="E10334" s="13">
        <v>8.0</v>
      </c>
      <c r="F10334" s="13">
        <v>5.0</v>
      </c>
    </row>
    <row r="10335">
      <c r="A10335" s="10" t="s">
        <v>2873</v>
      </c>
      <c r="B10335" s="19">
        <v>0.036863425925925924</v>
      </c>
      <c r="C10335" s="10" t="s">
        <v>82</v>
      </c>
      <c r="D10335" s="10" t="s">
        <v>83</v>
      </c>
      <c r="E10335" s="13">
        <v>25.0</v>
      </c>
      <c r="F10335" s="13">
        <v>15.0</v>
      </c>
    </row>
    <row r="10336">
      <c r="A10336" s="10" t="s">
        <v>2873</v>
      </c>
      <c r="B10336" s="19">
        <v>0.03894675925925926</v>
      </c>
      <c r="C10336" s="10" t="s">
        <v>74</v>
      </c>
      <c r="D10336" s="10" t="s">
        <v>83</v>
      </c>
      <c r="E10336" s="13" t="s">
        <v>75</v>
      </c>
      <c r="F10336" s="13" t="s">
        <v>75</v>
      </c>
    </row>
    <row r="10337">
      <c r="A10337" s="10" t="s">
        <v>2873</v>
      </c>
      <c r="B10337" s="19">
        <v>0.06649305555555556</v>
      </c>
      <c r="C10337" s="10" t="s">
        <v>70</v>
      </c>
      <c r="D10337" s="10" t="s">
        <v>67</v>
      </c>
      <c r="E10337" s="13">
        <v>8.0</v>
      </c>
      <c r="F10337" s="13">
        <v>5.0</v>
      </c>
    </row>
    <row r="10338">
      <c r="A10338" s="10" t="s">
        <v>2873</v>
      </c>
      <c r="B10338" s="19">
        <v>0.06738425925925925</v>
      </c>
      <c r="C10338" s="10" t="s">
        <v>74</v>
      </c>
      <c r="D10338" s="10" t="s">
        <v>80</v>
      </c>
      <c r="E10338" s="13">
        <v>9.0</v>
      </c>
      <c r="F10338" s="13">
        <v>11.0</v>
      </c>
    </row>
    <row r="10339">
      <c r="A10339" s="10" t="s">
        <v>2873</v>
      </c>
      <c r="B10339" s="19">
        <v>0.07607638888888889</v>
      </c>
      <c r="C10339" s="10" t="s">
        <v>964</v>
      </c>
      <c r="D10339" s="10" t="s">
        <v>71</v>
      </c>
      <c r="E10339" s="13">
        <v>22.0</v>
      </c>
      <c r="F10339" s="13">
        <v>13.0</v>
      </c>
    </row>
    <row r="10340">
      <c r="A10340" s="10" t="s">
        <v>2873</v>
      </c>
      <c r="B10340" s="19">
        <v>0.07636574074074073</v>
      </c>
      <c r="C10340" s="10" t="s">
        <v>82</v>
      </c>
      <c r="D10340" s="10" t="s">
        <v>71</v>
      </c>
      <c r="E10340" s="13" t="s">
        <v>68</v>
      </c>
      <c r="F10340" s="13">
        <v>20.0</v>
      </c>
    </row>
    <row r="10341">
      <c r="A10341" s="10" t="s">
        <v>2873</v>
      </c>
      <c r="B10341" s="19">
        <v>0.07805555555555556</v>
      </c>
      <c r="C10341" s="10" t="s">
        <v>70</v>
      </c>
      <c r="D10341" s="10" t="s">
        <v>71</v>
      </c>
      <c r="E10341" s="13">
        <v>11.0</v>
      </c>
      <c r="F10341" s="13">
        <v>4.0</v>
      </c>
    </row>
    <row r="10342">
      <c r="A10342" s="10" t="s">
        <v>2873</v>
      </c>
      <c r="B10342" s="19">
        <v>0.08134259259259259</v>
      </c>
      <c r="C10342" s="10" t="s">
        <v>82</v>
      </c>
      <c r="D10342" s="10" t="s">
        <v>127</v>
      </c>
      <c r="E10342" s="13">
        <v>16.0</v>
      </c>
      <c r="F10342" s="13">
        <v>12.0</v>
      </c>
    </row>
    <row r="10343">
      <c r="A10343" s="10" t="s">
        <v>2873</v>
      </c>
      <c r="B10343" s="19">
        <v>0.0833912037037037</v>
      </c>
      <c r="C10343" s="10" t="s">
        <v>69</v>
      </c>
      <c r="D10343" s="10" t="s">
        <v>127</v>
      </c>
      <c r="E10343" s="13" t="s">
        <v>88</v>
      </c>
      <c r="F10343" s="13">
        <v>1.0</v>
      </c>
      <c r="J10343" s="10" t="s">
        <v>85</v>
      </c>
    </row>
    <row r="10344">
      <c r="A10344" s="10" t="s">
        <v>2873</v>
      </c>
      <c r="B10344" s="19">
        <v>0.0833912037037037</v>
      </c>
      <c r="C10344" s="10" t="s">
        <v>69</v>
      </c>
      <c r="D10344" s="10" t="s">
        <v>127</v>
      </c>
      <c r="E10344" s="13">
        <v>19.0</v>
      </c>
      <c r="F10344" s="13">
        <v>14.0</v>
      </c>
      <c r="J10344" s="10" t="s">
        <v>86</v>
      </c>
    </row>
    <row r="10345">
      <c r="A10345" s="10" t="s">
        <v>2873</v>
      </c>
      <c r="B10345" s="19">
        <v>0.09358796296296296</v>
      </c>
      <c r="C10345" s="10" t="s">
        <v>82</v>
      </c>
      <c r="D10345" s="10" t="s">
        <v>71</v>
      </c>
      <c r="E10345" s="13">
        <v>23.0</v>
      </c>
      <c r="F10345" s="13">
        <v>15.0</v>
      </c>
    </row>
    <row r="10346">
      <c r="A10346" s="10" t="s">
        <v>2873</v>
      </c>
      <c r="B10346" s="19">
        <v>0.12006944444444445</v>
      </c>
      <c r="C10346" s="10" t="s">
        <v>964</v>
      </c>
      <c r="D10346" s="10" t="s">
        <v>67</v>
      </c>
      <c r="E10346" s="13" t="s">
        <v>68</v>
      </c>
      <c r="F10346" s="13">
        <v>20.0</v>
      </c>
    </row>
    <row r="10347">
      <c r="A10347" s="10" t="s">
        <v>2873</v>
      </c>
      <c r="B10347" s="19">
        <v>0.12350694444444445</v>
      </c>
      <c r="C10347" s="10" t="s">
        <v>82</v>
      </c>
      <c r="D10347" s="10" t="s">
        <v>67</v>
      </c>
      <c r="E10347" s="13">
        <v>22.0</v>
      </c>
      <c r="F10347" s="13">
        <v>14.0</v>
      </c>
    </row>
    <row r="10348">
      <c r="A10348" s="10" t="s">
        <v>2873</v>
      </c>
      <c r="B10348" s="19">
        <v>0.12430555555555556</v>
      </c>
      <c r="C10348" s="10" t="s">
        <v>70</v>
      </c>
      <c r="D10348" s="10" t="s">
        <v>67</v>
      </c>
      <c r="E10348" s="13">
        <v>16.0</v>
      </c>
      <c r="F10348" s="13">
        <v>13.0</v>
      </c>
    </row>
    <row r="10349">
      <c r="A10349" s="10" t="s">
        <v>2873</v>
      </c>
      <c r="B10349" s="19">
        <v>0.12594907407407407</v>
      </c>
      <c r="C10349" s="10" t="s">
        <v>964</v>
      </c>
      <c r="D10349" s="10" t="s">
        <v>71</v>
      </c>
      <c r="E10349" s="13">
        <v>23.0</v>
      </c>
      <c r="F10349" s="13">
        <v>14.0</v>
      </c>
      <c r="J10349" s="10" t="s">
        <v>85</v>
      </c>
    </row>
    <row r="10350">
      <c r="A10350" s="10" t="s">
        <v>2873</v>
      </c>
      <c r="B10350" s="19">
        <v>0.12594907407407407</v>
      </c>
      <c r="C10350" s="10" t="s">
        <v>964</v>
      </c>
      <c r="D10350" s="10" t="s">
        <v>71</v>
      </c>
      <c r="E10350" s="13">
        <v>24.0</v>
      </c>
      <c r="F10350" s="13">
        <v>15.0</v>
      </c>
      <c r="J10350" s="10" t="s">
        <v>86</v>
      </c>
    </row>
    <row r="10351">
      <c r="A10351" s="10" t="s">
        <v>2873</v>
      </c>
      <c r="B10351" s="19">
        <v>0.1308912037037037</v>
      </c>
      <c r="C10351" s="10" t="s">
        <v>82</v>
      </c>
      <c r="D10351" s="10" t="s">
        <v>80</v>
      </c>
      <c r="E10351" s="13">
        <v>14.0</v>
      </c>
      <c r="F10351" s="13">
        <v>10.0</v>
      </c>
    </row>
    <row r="10352">
      <c r="A10352" s="10" t="s">
        <v>2873</v>
      </c>
      <c r="B10352" s="19">
        <v>0.13466435185185185</v>
      </c>
      <c r="C10352" s="10" t="s">
        <v>66</v>
      </c>
      <c r="D10352" s="10" t="s">
        <v>67</v>
      </c>
      <c r="E10352" s="13">
        <v>17.0</v>
      </c>
      <c r="F10352" s="13">
        <v>15.0</v>
      </c>
    </row>
    <row r="10353">
      <c r="A10353" s="10" t="s">
        <v>2873</v>
      </c>
      <c r="B10353" s="19">
        <v>0.14618055555555556</v>
      </c>
      <c r="C10353" s="10" t="s">
        <v>70</v>
      </c>
      <c r="D10353" s="10" t="s">
        <v>131</v>
      </c>
      <c r="E10353" s="13">
        <v>18.0</v>
      </c>
      <c r="F10353" s="13">
        <v>14.0</v>
      </c>
    </row>
    <row r="10354">
      <c r="A10354" s="10" t="s">
        <v>2873</v>
      </c>
      <c r="B10354" s="19">
        <v>0.1503125</v>
      </c>
      <c r="C10354" s="10" t="s">
        <v>70</v>
      </c>
      <c r="D10354" s="10" t="s">
        <v>67</v>
      </c>
      <c r="E10354" s="13">
        <v>7.0</v>
      </c>
      <c r="F10354" s="13">
        <v>4.0</v>
      </c>
    </row>
    <row r="10355">
      <c r="A10355" s="10" t="s">
        <v>2873</v>
      </c>
      <c r="B10355" s="19">
        <v>0.15962962962962962</v>
      </c>
      <c r="C10355" s="10" t="s">
        <v>69</v>
      </c>
      <c r="D10355" s="10" t="s">
        <v>127</v>
      </c>
      <c r="E10355" s="13" t="s">
        <v>88</v>
      </c>
      <c r="F10355" s="13">
        <v>1.0</v>
      </c>
    </row>
    <row r="10356">
      <c r="A10356" s="10" t="s">
        <v>2873</v>
      </c>
      <c r="B10356" s="19">
        <v>0.16684027777777777</v>
      </c>
      <c r="C10356" s="10" t="s">
        <v>82</v>
      </c>
      <c r="D10356" s="10" t="s">
        <v>365</v>
      </c>
      <c r="E10356" s="13" t="s">
        <v>68</v>
      </c>
      <c r="F10356" s="13">
        <v>20.0</v>
      </c>
    </row>
    <row r="10357">
      <c r="A10357" s="10" t="s">
        <v>2873</v>
      </c>
      <c r="B10357" s="19">
        <v>0.16689814814814816</v>
      </c>
      <c r="C10357" s="10" t="s">
        <v>70</v>
      </c>
      <c r="D10357" s="10" t="s">
        <v>365</v>
      </c>
      <c r="E10357" s="13">
        <v>26.0</v>
      </c>
      <c r="F10357" s="16"/>
    </row>
    <row r="10358">
      <c r="A10358" s="10" t="s">
        <v>2873</v>
      </c>
      <c r="B10358" s="19">
        <v>0.1708912037037037</v>
      </c>
      <c r="C10358" s="10" t="s">
        <v>70</v>
      </c>
      <c r="D10358" s="10" t="s">
        <v>365</v>
      </c>
      <c r="E10358" s="13" t="s">
        <v>68</v>
      </c>
      <c r="F10358" s="13">
        <v>20.0</v>
      </c>
    </row>
    <row r="10359">
      <c r="A10359" s="10" t="s">
        <v>2874</v>
      </c>
      <c r="B10359" s="19">
        <v>0.023217592592592592</v>
      </c>
      <c r="C10359" s="10" t="s">
        <v>82</v>
      </c>
      <c r="D10359" s="10" t="s">
        <v>361</v>
      </c>
      <c r="E10359" s="13">
        <v>16.0</v>
      </c>
      <c r="F10359" s="13">
        <v>6.0</v>
      </c>
    </row>
    <row r="10360">
      <c r="A10360" s="10" t="s">
        <v>2874</v>
      </c>
      <c r="B10360" s="19">
        <v>0.026898148148148147</v>
      </c>
      <c r="C10360" s="10" t="s">
        <v>70</v>
      </c>
      <c r="D10360" s="10" t="s">
        <v>83</v>
      </c>
      <c r="E10360" s="13">
        <v>31.0</v>
      </c>
      <c r="F10360" s="13">
        <v>19.0</v>
      </c>
    </row>
    <row r="10361">
      <c r="A10361" s="10" t="s">
        <v>2874</v>
      </c>
      <c r="B10361" s="19">
        <v>0.03325231481481482</v>
      </c>
      <c r="C10361" s="10" t="s">
        <v>70</v>
      </c>
      <c r="D10361" s="10" t="s">
        <v>83</v>
      </c>
      <c r="E10361" s="13">
        <v>14.0</v>
      </c>
      <c r="F10361" s="13">
        <v>2.0</v>
      </c>
    </row>
    <row r="10362">
      <c r="A10362" s="10" t="s">
        <v>2874</v>
      </c>
      <c r="B10362" s="19">
        <v>0.044780092592592594</v>
      </c>
      <c r="C10362" s="10" t="s">
        <v>84</v>
      </c>
      <c r="D10362" s="10" t="s">
        <v>81</v>
      </c>
      <c r="E10362" s="13">
        <v>25.0</v>
      </c>
      <c r="F10362" s="13">
        <v>18.0</v>
      </c>
      <c r="J10362" s="10" t="s">
        <v>2875</v>
      </c>
    </row>
    <row r="10363">
      <c r="A10363" s="10" t="s">
        <v>2874</v>
      </c>
      <c r="B10363" s="19">
        <v>0.04850694444444444</v>
      </c>
      <c r="C10363" s="10" t="s">
        <v>82</v>
      </c>
      <c r="D10363" s="10" t="s">
        <v>365</v>
      </c>
      <c r="E10363" s="13" t="s">
        <v>88</v>
      </c>
      <c r="F10363" s="13">
        <v>1.0</v>
      </c>
    </row>
    <row r="10364">
      <c r="A10364" s="10" t="s">
        <v>2874</v>
      </c>
      <c r="B10364" s="19">
        <v>0.0497337962962963</v>
      </c>
      <c r="C10364" s="10" t="s">
        <v>74</v>
      </c>
      <c r="D10364" s="10" t="s">
        <v>127</v>
      </c>
      <c r="E10364" s="13">
        <v>12.0</v>
      </c>
      <c r="F10364" s="13">
        <v>3.0</v>
      </c>
      <c r="J10364" s="10" t="s">
        <v>2876</v>
      </c>
    </row>
    <row r="10365">
      <c r="A10365" s="10" t="s">
        <v>2874</v>
      </c>
      <c r="B10365" s="19">
        <v>0.0512962962962963</v>
      </c>
      <c r="C10365" s="10" t="s">
        <v>69</v>
      </c>
      <c r="D10365" s="10" t="s">
        <v>83</v>
      </c>
      <c r="E10365" s="13" t="s">
        <v>75</v>
      </c>
      <c r="F10365" s="13" t="s">
        <v>75</v>
      </c>
      <c r="J10365" s="10" t="s">
        <v>85</v>
      </c>
    </row>
    <row r="10366">
      <c r="A10366" s="10" t="s">
        <v>2874</v>
      </c>
      <c r="B10366" s="19">
        <v>0.0512962962962963</v>
      </c>
      <c r="C10366" s="10" t="s">
        <v>69</v>
      </c>
      <c r="D10366" s="10" t="s">
        <v>83</v>
      </c>
      <c r="E10366" s="13">
        <v>9.0</v>
      </c>
      <c r="F10366" s="13">
        <v>8.0</v>
      </c>
      <c r="J10366" s="10" t="s">
        <v>86</v>
      </c>
    </row>
    <row r="10367">
      <c r="A10367" s="10" t="s">
        <v>2874</v>
      </c>
      <c r="B10367" s="19">
        <v>0.05291666666666667</v>
      </c>
      <c r="C10367" s="10" t="s">
        <v>66</v>
      </c>
      <c r="D10367" s="10" t="s">
        <v>131</v>
      </c>
      <c r="E10367" s="13">
        <v>21.0</v>
      </c>
      <c r="F10367" s="13">
        <v>19.0</v>
      </c>
    </row>
    <row r="10368">
      <c r="A10368" s="10" t="s">
        <v>2874</v>
      </c>
      <c r="B10368" s="19">
        <v>0.05491898148148148</v>
      </c>
      <c r="C10368" s="10" t="s">
        <v>84</v>
      </c>
      <c r="D10368" s="10" t="s">
        <v>127</v>
      </c>
      <c r="E10368" s="13">
        <v>11.0</v>
      </c>
      <c r="F10368" s="13">
        <v>13.0</v>
      </c>
      <c r="J10368" s="10" t="s">
        <v>85</v>
      </c>
    </row>
    <row r="10369">
      <c r="A10369" s="10" t="s">
        <v>2874</v>
      </c>
      <c r="B10369" s="19">
        <v>0.05491898148148148</v>
      </c>
      <c r="C10369" s="10" t="s">
        <v>84</v>
      </c>
      <c r="D10369" s="10" t="s">
        <v>127</v>
      </c>
      <c r="E10369" s="13">
        <v>17.0</v>
      </c>
      <c r="F10369" s="13">
        <v>19.0</v>
      </c>
      <c r="J10369" s="10" t="s">
        <v>86</v>
      </c>
    </row>
    <row r="10370">
      <c r="A10370" s="10" t="s">
        <v>2874</v>
      </c>
      <c r="B10370" s="19">
        <v>0.058402777777777776</v>
      </c>
      <c r="C10370" s="10" t="s">
        <v>66</v>
      </c>
      <c r="D10370" s="10" t="s">
        <v>127</v>
      </c>
      <c r="E10370" s="13">
        <v>18.0</v>
      </c>
      <c r="F10370" s="13">
        <v>13.0</v>
      </c>
    </row>
    <row r="10371">
      <c r="A10371" s="10" t="s">
        <v>2874</v>
      </c>
      <c r="B10371" s="19">
        <v>0.08032407407407408</v>
      </c>
      <c r="C10371" s="10" t="s">
        <v>82</v>
      </c>
      <c r="D10371" s="10" t="s">
        <v>71</v>
      </c>
      <c r="E10371" s="13">
        <v>27.0</v>
      </c>
      <c r="F10371" s="13">
        <v>19.0</v>
      </c>
    </row>
    <row r="10372">
      <c r="A10372" s="10" t="s">
        <v>2874</v>
      </c>
      <c r="B10372" s="19">
        <v>0.10502314814814814</v>
      </c>
      <c r="C10372" s="10" t="s">
        <v>70</v>
      </c>
      <c r="D10372" s="10" t="s">
        <v>83</v>
      </c>
      <c r="E10372" s="13">
        <v>28.0</v>
      </c>
      <c r="F10372" s="13">
        <v>16.0</v>
      </c>
    </row>
    <row r="10373">
      <c r="A10373" s="10" t="s">
        <v>2874</v>
      </c>
      <c r="B10373" s="19">
        <v>0.1100462962962963</v>
      </c>
      <c r="C10373" s="10" t="s">
        <v>70</v>
      </c>
      <c r="D10373" s="10" t="s">
        <v>83</v>
      </c>
      <c r="E10373" s="13" t="s">
        <v>88</v>
      </c>
      <c r="F10373" s="13">
        <v>1.0</v>
      </c>
    </row>
    <row r="10374">
      <c r="A10374" s="10" t="s">
        <v>2874</v>
      </c>
      <c r="B10374" s="19">
        <v>0.11288194444444444</v>
      </c>
      <c r="C10374" s="10" t="s">
        <v>82</v>
      </c>
      <c r="D10374" s="10" t="s">
        <v>131</v>
      </c>
      <c r="E10374" s="13">
        <v>20.0</v>
      </c>
      <c r="F10374" s="13">
        <v>15.0</v>
      </c>
    </row>
    <row r="10375">
      <c r="A10375" s="10" t="s">
        <v>2874</v>
      </c>
      <c r="B10375" s="19">
        <v>0.11377314814814815</v>
      </c>
      <c r="C10375" s="10" t="s">
        <v>82</v>
      </c>
      <c r="D10375" s="10" t="s">
        <v>361</v>
      </c>
      <c r="E10375" s="13">
        <v>16.0</v>
      </c>
      <c r="F10375" s="13">
        <v>6.0</v>
      </c>
    </row>
    <row r="10376">
      <c r="A10376" s="10" t="s">
        <v>2874</v>
      </c>
      <c r="B10376" s="19">
        <v>0.11612268518518519</v>
      </c>
      <c r="C10376" s="10" t="s">
        <v>69</v>
      </c>
      <c r="D10376" s="10" t="s">
        <v>79</v>
      </c>
      <c r="E10376" s="13">
        <v>7.0</v>
      </c>
      <c r="F10376" s="13">
        <v>4.0</v>
      </c>
    </row>
    <row r="10377">
      <c r="A10377" s="10" t="s">
        <v>2874</v>
      </c>
      <c r="B10377" s="19">
        <v>0.11643518518518518</v>
      </c>
      <c r="C10377" s="10" t="s">
        <v>66</v>
      </c>
      <c r="D10377" s="10" t="s">
        <v>79</v>
      </c>
      <c r="E10377" s="13" t="s">
        <v>88</v>
      </c>
      <c r="F10377" s="13">
        <v>1.0</v>
      </c>
    </row>
    <row r="10378">
      <c r="A10378" s="10" t="s">
        <v>2874</v>
      </c>
      <c r="B10378" s="19">
        <v>0.11898148148148148</v>
      </c>
      <c r="C10378" s="10" t="s">
        <v>66</v>
      </c>
      <c r="D10378" s="10" t="s">
        <v>132</v>
      </c>
      <c r="E10378" s="13">
        <v>20.0</v>
      </c>
      <c r="F10378" s="13">
        <v>18.0</v>
      </c>
    </row>
    <row r="10379">
      <c r="A10379" s="10" t="s">
        <v>2874</v>
      </c>
      <c r="B10379" s="19">
        <v>0.12195601851851852</v>
      </c>
      <c r="C10379" s="10" t="s">
        <v>84</v>
      </c>
      <c r="D10379" s="10" t="s">
        <v>127</v>
      </c>
      <c r="E10379" s="13">
        <v>7.0</v>
      </c>
      <c r="F10379" s="13">
        <v>9.0</v>
      </c>
    </row>
    <row r="10380">
      <c r="A10380" s="10" t="s">
        <v>2874</v>
      </c>
      <c r="B10380" s="19">
        <v>0.1275462962962963</v>
      </c>
      <c r="C10380" s="10" t="s">
        <v>66</v>
      </c>
      <c r="D10380" s="10" t="s">
        <v>209</v>
      </c>
      <c r="E10380" s="13">
        <v>7.0</v>
      </c>
      <c r="F10380" s="13">
        <v>6.0</v>
      </c>
    </row>
    <row r="10381">
      <c r="A10381" s="10" t="s">
        <v>2874</v>
      </c>
      <c r="B10381" s="19">
        <v>0.12952546296296297</v>
      </c>
      <c r="C10381" s="10" t="s">
        <v>74</v>
      </c>
      <c r="D10381" s="10" t="s">
        <v>209</v>
      </c>
      <c r="E10381" s="13" t="s">
        <v>75</v>
      </c>
      <c r="F10381" s="13" t="s">
        <v>75</v>
      </c>
      <c r="J10381" s="10" t="s">
        <v>85</v>
      </c>
    </row>
    <row r="10382">
      <c r="A10382" s="10" t="s">
        <v>2874</v>
      </c>
      <c r="B10382" s="19">
        <v>0.12952546296296297</v>
      </c>
      <c r="C10382" s="10" t="s">
        <v>74</v>
      </c>
      <c r="D10382" s="10" t="s">
        <v>209</v>
      </c>
      <c r="E10382" s="13">
        <v>23.0</v>
      </c>
      <c r="F10382" s="13" t="s">
        <v>75</v>
      </c>
      <c r="J10382" s="10" t="s">
        <v>86</v>
      </c>
    </row>
    <row r="10383">
      <c r="A10383" s="10" t="s">
        <v>2874</v>
      </c>
      <c r="B10383" s="19">
        <v>0.13289351851851852</v>
      </c>
      <c r="C10383" s="10" t="s">
        <v>70</v>
      </c>
      <c r="D10383" s="10" t="s">
        <v>87</v>
      </c>
      <c r="E10383" s="13">
        <v>12.0</v>
      </c>
      <c r="F10383" s="13">
        <v>7.0</v>
      </c>
    </row>
    <row r="10384">
      <c r="A10384" s="10" t="s">
        <v>2874</v>
      </c>
      <c r="B10384" s="19">
        <v>0.13453703703703704</v>
      </c>
      <c r="C10384" s="10" t="s">
        <v>70</v>
      </c>
      <c r="D10384" s="10" t="s">
        <v>93</v>
      </c>
      <c r="E10384" s="13">
        <v>27.0</v>
      </c>
      <c r="F10384" s="13">
        <v>17.0</v>
      </c>
      <c r="J10384" s="10" t="s">
        <v>99</v>
      </c>
    </row>
    <row r="10385">
      <c r="A10385" s="10" t="s">
        <v>2874</v>
      </c>
      <c r="B10385" s="19">
        <v>0.1346412037037037</v>
      </c>
      <c r="C10385" s="10" t="s">
        <v>70</v>
      </c>
      <c r="D10385" s="10" t="s">
        <v>91</v>
      </c>
      <c r="E10385" s="13">
        <v>7.0</v>
      </c>
      <c r="F10385" s="16"/>
      <c r="H10385" s="10" t="s">
        <v>2877</v>
      </c>
    </row>
    <row r="10386">
      <c r="A10386" s="10" t="s">
        <v>2874</v>
      </c>
      <c r="B10386" s="19">
        <v>0.13493055555555555</v>
      </c>
      <c r="C10386" s="10" t="s">
        <v>70</v>
      </c>
      <c r="D10386" s="10" t="s">
        <v>93</v>
      </c>
      <c r="E10386" s="13">
        <v>28.0</v>
      </c>
      <c r="F10386" s="13">
        <v>18.0</v>
      </c>
      <c r="J10386" s="10" t="s">
        <v>99</v>
      </c>
    </row>
    <row r="10387">
      <c r="A10387" s="10" t="s">
        <v>2874</v>
      </c>
      <c r="B10387" s="19">
        <v>0.13501157407407408</v>
      </c>
      <c r="C10387" s="10" t="s">
        <v>70</v>
      </c>
      <c r="D10387" s="10" t="s">
        <v>91</v>
      </c>
      <c r="E10387" s="13">
        <v>11.0</v>
      </c>
      <c r="F10387" s="16"/>
      <c r="H10387" s="10" t="s">
        <v>2878</v>
      </c>
    </row>
    <row r="10388">
      <c r="A10388" s="10" t="s">
        <v>2874</v>
      </c>
      <c r="B10388" s="19">
        <v>0.13574074074074075</v>
      </c>
      <c r="C10388" s="10" t="s">
        <v>70</v>
      </c>
      <c r="D10388" s="10" t="s">
        <v>93</v>
      </c>
      <c r="E10388" s="13" t="s">
        <v>75</v>
      </c>
      <c r="F10388" s="13" t="s">
        <v>75</v>
      </c>
      <c r="J10388" s="10" t="s">
        <v>85</v>
      </c>
    </row>
    <row r="10389">
      <c r="A10389" s="10" t="s">
        <v>2874</v>
      </c>
      <c r="B10389" s="19">
        <v>0.13574074074074075</v>
      </c>
      <c r="C10389" s="10" t="s">
        <v>70</v>
      </c>
      <c r="D10389" s="10" t="s">
        <v>93</v>
      </c>
      <c r="E10389" s="13">
        <v>19.0</v>
      </c>
      <c r="F10389" s="13">
        <v>9.0</v>
      </c>
      <c r="J10389" s="10" t="s">
        <v>294</v>
      </c>
    </row>
    <row r="10390">
      <c r="A10390" s="10" t="s">
        <v>2874</v>
      </c>
      <c r="B10390" s="19">
        <v>0.13581018518518517</v>
      </c>
      <c r="C10390" s="10" t="s">
        <v>70</v>
      </c>
      <c r="D10390" s="10" t="s">
        <v>91</v>
      </c>
      <c r="E10390" s="13">
        <v>12.0</v>
      </c>
      <c r="F10390" s="16"/>
      <c r="H10390" s="10" t="s">
        <v>2879</v>
      </c>
    </row>
    <row r="10391">
      <c r="A10391" s="10" t="s">
        <v>2874</v>
      </c>
      <c r="B10391" s="19">
        <v>0.1358912037037037</v>
      </c>
      <c r="C10391" s="10" t="s">
        <v>70</v>
      </c>
      <c r="D10391" s="10" t="s">
        <v>93</v>
      </c>
      <c r="E10391" s="13" t="s">
        <v>75</v>
      </c>
      <c r="F10391" s="13" t="s">
        <v>75</v>
      </c>
      <c r="J10391" s="10" t="s">
        <v>85</v>
      </c>
    </row>
    <row r="10392">
      <c r="A10392" s="10" t="s">
        <v>2874</v>
      </c>
      <c r="B10392" s="19">
        <v>0.1358912037037037</v>
      </c>
      <c r="C10392" s="10" t="s">
        <v>70</v>
      </c>
      <c r="D10392" s="10" t="s">
        <v>93</v>
      </c>
      <c r="E10392" s="13">
        <v>17.0</v>
      </c>
      <c r="F10392" s="13">
        <v>7.0</v>
      </c>
      <c r="J10392" s="10" t="s">
        <v>294</v>
      </c>
    </row>
    <row r="10393">
      <c r="A10393" s="10" t="s">
        <v>2874</v>
      </c>
      <c r="B10393" s="19">
        <v>0.13598379629629628</v>
      </c>
      <c r="C10393" s="10" t="s">
        <v>70</v>
      </c>
      <c r="D10393" s="10" t="s">
        <v>91</v>
      </c>
      <c r="E10393" s="13">
        <v>10.0</v>
      </c>
      <c r="F10393" s="16"/>
      <c r="H10393" s="10" t="s">
        <v>2880</v>
      </c>
    </row>
    <row r="10394">
      <c r="A10394" s="10" t="s">
        <v>2874</v>
      </c>
      <c r="B10394" s="19">
        <v>0.13802083333333334</v>
      </c>
      <c r="C10394" s="10" t="s">
        <v>70</v>
      </c>
      <c r="D10394" s="10" t="s">
        <v>93</v>
      </c>
      <c r="E10394" s="13" t="s">
        <v>75</v>
      </c>
      <c r="F10394" s="13" t="s">
        <v>75</v>
      </c>
      <c r="J10394" s="10" t="s">
        <v>85</v>
      </c>
    </row>
    <row r="10395">
      <c r="A10395" s="10" t="s">
        <v>2874</v>
      </c>
      <c r="B10395" s="19">
        <v>0.13802083333333334</v>
      </c>
      <c r="C10395" s="10" t="s">
        <v>70</v>
      </c>
      <c r="D10395" s="10" t="s">
        <v>93</v>
      </c>
      <c r="E10395" s="13">
        <v>24.0</v>
      </c>
      <c r="F10395" s="13">
        <v>14.0</v>
      </c>
      <c r="J10395" s="10" t="s">
        <v>294</v>
      </c>
    </row>
    <row r="10396">
      <c r="A10396" s="10" t="s">
        <v>2874</v>
      </c>
      <c r="B10396" s="19">
        <v>0.13805555555555554</v>
      </c>
      <c r="C10396" s="10" t="s">
        <v>70</v>
      </c>
      <c r="D10396" s="10" t="s">
        <v>91</v>
      </c>
      <c r="E10396" s="13">
        <v>12.0</v>
      </c>
      <c r="F10396" s="16"/>
      <c r="H10396" s="10" t="s">
        <v>2879</v>
      </c>
    </row>
    <row r="10397">
      <c r="A10397" s="10" t="s">
        <v>2874</v>
      </c>
      <c r="B10397" s="19">
        <v>0.13822916666666665</v>
      </c>
      <c r="C10397" s="10" t="s">
        <v>70</v>
      </c>
      <c r="D10397" s="10" t="s">
        <v>93</v>
      </c>
      <c r="E10397" s="13" t="s">
        <v>75</v>
      </c>
      <c r="F10397" s="13" t="s">
        <v>75</v>
      </c>
      <c r="J10397" s="10" t="s">
        <v>85</v>
      </c>
    </row>
    <row r="10398">
      <c r="A10398" s="10" t="s">
        <v>2874</v>
      </c>
      <c r="B10398" s="19">
        <v>0.13822916666666665</v>
      </c>
      <c r="C10398" s="10" t="s">
        <v>70</v>
      </c>
      <c r="D10398" s="10" t="s">
        <v>93</v>
      </c>
      <c r="E10398" s="13">
        <v>24.0</v>
      </c>
      <c r="F10398" s="13">
        <v>14.0</v>
      </c>
      <c r="J10398" s="10" t="s">
        <v>294</v>
      </c>
    </row>
    <row r="10399">
      <c r="A10399" s="10" t="s">
        <v>2874</v>
      </c>
      <c r="B10399" s="19">
        <v>0.13827546296296298</v>
      </c>
      <c r="C10399" s="10" t="s">
        <v>70</v>
      </c>
      <c r="D10399" s="10" t="s">
        <v>91</v>
      </c>
      <c r="E10399" s="13">
        <v>13.0</v>
      </c>
      <c r="F10399" s="16"/>
      <c r="H10399" s="10" t="s">
        <v>2881</v>
      </c>
    </row>
    <row r="10400">
      <c r="A10400" s="10" t="s">
        <v>2874</v>
      </c>
      <c r="B10400" s="19">
        <v>0.1387962962962963</v>
      </c>
      <c r="C10400" s="10" t="s">
        <v>70</v>
      </c>
      <c r="D10400" s="10" t="s">
        <v>93</v>
      </c>
      <c r="E10400" s="13" t="s">
        <v>75</v>
      </c>
      <c r="F10400" s="13" t="s">
        <v>75</v>
      </c>
      <c r="J10400" s="10" t="s">
        <v>85</v>
      </c>
    </row>
    <row r="10401">
      <c r="A10401" s="10" t="s">
        <v>2874</v>
      </c>
      <c r="B10401" s="19">
        <v>0.1387962962962963</v>
      </c>
      <c r="C10401" s="10" t="s">
        <v>70</v>
      </c>
      <c r="D10401" s="10" t="s">
        <v>93</v>
      </c>
      <c r="E10401" s="13">
        <v>29.0</v>
      </c>
      <c r="F10401" s="13">
        <v>19.0</v>
      </c>
      <c r="J10401" s="10" t="s">
        <v>294</v>
      </c>
    </row>
    <row r="10402">
      <c r="A10402" s="10" t="s">
        <v>2874</v>
      </c>
      <c r="B10402" s="19">
        <v>0.1388425925925926</v>
      </c>
      <c r="C10402" s="10" t="s">
        <v>70</v>
      </c>
      <c r="D10402" s="10" t="s">
        <v>91</v>
      </c>
      <c r="E10402" s="13">
        <v>13.0</v>
      </c>
      <c r="F10402" s="16"/>
      <c r="H10402" s="10" t="s">
        <v>2881</v>
      </c>
    </row>
    <row r="10403">
      <c r="A10403" s="10" t="s">
        <v>2874</v>
      </c>
      <c r="B10403" s="10" t="s">
        <v>2882</v>
      </c>
      <c r="C10403" s="10" t="s">
        <v>70</v>
      </c>
      <c r="D10403" s="10" t="s">
        <v>93</v>
      </c>
      <c r="E10403" s="13" t="s">
        <v>75</v>
      </c>
      <c r="F10403" s="13" t="s">
        <v>75</v>
      </c>
      <c r="J10403" s="10" t="s">
        <v>85</v>
      </c>
    </row>
    <row r="10404">
      <c r="A10404" s="10" t="s">
        <v>2874</v>
      </c>
      <c r="B10404" s="19">
        <v>0.1391550925925926</v>
      </c>
      <c r="C10404" s="10" t="s">
        <v>70</v>
      </c>
      <c r="D10404" s="10" t="s">
        <v>93</v>
      </c>
      <c r="E10404" s="13">
        <v>26.0</v>
      </c>
      <c r="F10404" s="13">
        <v>16.0</v>
      </c>
      <c r="J10404" s="10" t="s">
        <v>294</v>
      </c>
    </row>
    <row r="10405">
      <c r="A10405" s="10" t="s">
        <v>2874</v>
      </c>
      <c r="B10405" s="19">
        <v>0.1392013888888889</v>
      </c>
      <c r="C10405" s="10" t="s">
        <v>70</v>
      </c>
      <c r="D10405" s="10" t="s">
        <v>91</v>
      </c>
      <c r="E10405" s="13">
        <v>14.0</v>
      </c>
      <c r="F10405" s="16"/>
      <c r="H10405" s="10" t="s">
        <v>2883</v>
      </c>
    </row>
    <row r="10406">
      <c r="A10406" s="10" t="s">
        <v>2874</v>
      </c>
      <c r="B10406" s="19">
        <v>0.1403009259259259</v>
      </c>
      <c r="C10406" s="10" t="s">
        <v>70</v>
      </c>
      <c r="D10406" s="10" t="s">
        <v>93</v>
      </c>
      <c r="E10406" s="13" t="s">
        <v>75</v>
      </c>
      <c r="F10406" s="13" t="s">
        <v>75</v>
      </c>
      <c r="J10406" s="10" t="s">
        <v>85</v>
      </c>
    </row>
    <row r="10407">
      <c r="A10407" s="10" t="s">
        <v>2874</v>
      </c>
      <c r="B10407" s="19">
        <v>0.1403009259259259</v>
      </c>
      <c r="C10407" s="10" t="s">
        <v>70</v>
      </c>
      <c r="D10407" s="10" t="s">
        <v>93</v>
      </c>
      <c r="E10407" s="13">
        <v>28.0</v>
      </c>
      <c r="F10407" s="13">
        <v>18.0</v>
      </c>
      <c r="J10407" s="10" t="s">
        <v>294</v>
      </c>
    </row>
    <row r="10408">
      <c r="A10408" s="10" t="s">
        <v>2874</v>
      </c>
      <c r="B10408" s="19">
        <v>0.1403587962962963</v>
      </c>
      <c r="C10408" s="10" t="s">
        <v>70</v>
      </c>
      <c r="D10408" s="10" t="s">
        <v>91</v>
      </c>
      <c r="E10408" s="13">
        <v>9.0</v>
      </c>
      <c r="F10408" s="16"/>
      <c r="H10408" s="10" t="s">
        <v>2884</v>
      </c>
    </row>
    <row r="10409">
      <c r="A10409" s="10" t="s">
        <v>2874</v>
      </c>
      <c r="B10409" s="19">
        <v>0.14059027777777777</v>
      </c>
      <c r="C10409" s="10" t="s">
        <v>70</v>
      </c>
      <c r="D10409" s="10" t="s">
        <v>93</v>
      </c>
      <c r="E10409" s="13">
        <v>17.0</v>
      </c>
      <c r="F10409" s="13">
        <v>7.0</v>
      </c>
      <c r="J10409" s="10" t="s">
        <v>85</v>
      </c>
    </row>
    <row r="10410">
      <c r="A10410" s="10" t="s">
        <v>2874</v>
      </c>
      <c r="B10410" s="19">
        <v>0.14059027777777777</v>
      </c>
      <c r="C10410" s="10" t="s">
        <v>70</v>
      </c>
      <c r="D10410" s="10" t="s">
        <v>93</v>
      </c>
      <c r="E10410" s="13">
        <v>17.0</v>
      </c>
      <c r="F10410" s="13">
        <v>7.0</v>
      </c>
      <c r="J10410" s="10" t="s">
        <v>294</v>
      </c>
    </row>
    <row r="10411">
      <c r="A10411" s="10" t="s">
        <v>2874</v>
      </c>
      <c r="B10411" s="19">
        <v>0.14061342592592593</v>
      </c>
      <c r="C10411" s="10" t="s">
        <v>70</v>
      </c>
      <c r="D10411" s="10" t="s">
        <v>91</v>
      </c>
      <c r="E10411" s="13">
        <v>12.0</v>
      </c>
      <c r="F10411" s="16"/>
      <c r="H10411" s="10" t="s">
        <v>2879</v>
      </c>
    </row>
    <row r="10412">
      <c r="A10412" s="10" t="s">
        <v>2874</v>
      </c>
      <c r="B10412" s="19">
        <v>0.14119212962962963</v>
      </c>
      <c r="C10412" s="10" t="s">
        <v>70</v>
      </c>
      <c r="D10412" s="10" t="s">
        <v>93</v>
      </c>
      <c r="E10412" s="13" t="s">
        <v>75</v>
      </c>
      <c r="F10412" s="13" t="s">
        <v>75</v>
      </c>
      <c r="J10412" s="10" t="s">
        <v>85</v>
      </c>
    </row>
    <row r="10413">
      <c r="A10413" s="10" t="s">
        <v>2874</v>
      </c>
      <c r="B10413" s="19">
        <v>0.14119212962962963</v>
      </c>
      <c r="C10413" s="10" t="s">
        <v>70</v>
      </c>
      <c r="D10413" s="10" t="s">
        <v>93</v>
      </c>
      <c r="E10413" s="13">
        <v>27.0</v>
      </c>
      <c r="F10413" s="16"/>
      <c r="J10413" s="10" t="s">
        <v>294</v>
      </c>
    </row>
    <row r="10414">
      <c r="A10414" s="10" t="s">
        <v>2874</v>
      </c>
      <c r="B10414" s="19">
        <v>0.14123842592592592</v>
      </c>
      <c r="C10414" s="10" t="s">
        <v>70</v>
      </c>
      <c r="D10414" s="10" t="s">
        <v>91</v>
      </c>
      <c r="E10414" s="13">
        <v>8.0</v>
      </c>
      <c r="F10414" s="16"/>
      <c r="H10414" s="10" t="s">
        <v>2885</v>
      </c>
    </row>
    <row r="10415">
      <c r="A10415" s="10" t="s">
        <v>2874</v>
      </c>
      <c r="B10415" s="19">
        <v>0.14142361111111112</v>
      </c>
      <c r="C10415" s="10" t="s">
        <v>70</v>
      </c>
      <c r="D10415" s="10" t="s">
        <v>93</v>
      </c>
      <c r="E10415" s="13" t="s">
        <v>75</v>
      </c>
      <c r="F10415" s="13" t="s">
        <v>75</v>
      </c>
      <c r="J10415" s="10" t="s">
        <v>85</v>
      </c>
    </row>
    <row r="10416">
      <c r="A10416" s="10" t="s">
        <v>2874</v>
      </c>
      <c r="B10416" s="19">
        <v>0.14142361111111112</v>
      </c>
      <c r="C10416" s="10" t="s">
        <v>70</v>
      </c>
      <c r="D10416" s="10" t="s">
        <v>93</v>
      </c>
      <c r="E10416" s="13">
        <v>27.0</v>
      </c>
      <c r="F10416" s="13">
        <v>17.0</v>
      </c>
      <c r="J10416" s="10" t="s">
        <v>294</v>
      </c>
    </row>
    <row r="10417">
      <c r="A10417" s="10" t="s">
        <v>2874</v>
      </c>
      <c r="B10417" s="19">
        <v>0.14144675925925926</v>
      </c>
      <c r="C10417" s="10" t="s">
        <v>70</v>
      </c>
      <c r="D10417" s="10" t="s">
        <v>91</v>
      </c>
      <c r="E10417" s="13">
        <v>11.0</v>
      </c>
      <c r="F10417" s="16"/>
      <c r="H10417" s="10" t="s">
        <v>2878</v>
      </c>
      <c r="J10417" s="10" t="s">
        <v>2886</v>
      </c>
    </row>
    <row r="10418">
      <c r="A10418" s="10" t="s">
        <v>2874</v>
      </c>
      <c r="B10418" s="19">
        <v>0.14293981481481483</v>
      </c>
      <c r="C10418" s="10" t="s">
        <v>70</v>
      </c>
      <c r="D10418" s="10" t="s">
        <v>80</v>
      </c>
      <c r="E10418" s="13">
        <v>11.0</v>
      </c>
      <c r="F10418" s="13">
        <v>6.0</v>
      </c>
    </row>
    <row r="10419">
      <c r="A10419" s="10" t="s">
        <v>2874</v>
      </c>
      <c r="B10419" s="19">
        <v>0.14578703703703705</v>
      </c>
      <c r="C10419" s="10" t="s">
        <v>66</v>
      </c>
      <c r="D10419" s="10" t="s">
        <v>87</v>
      </c>
      <c r="E10419" s="13">
        <v>11.0</v>
      </c>
      <c r="F10419" s="13">
        <v>11.0</v>
      </c>
    </row>
    <row r="10420">
      <c r="A10420" s="10" t="s">
        <v>2874</v>
      </c>
      <c r="B10420" s="19">
        <v>0.15070601851851853</v>
      </c>
      <c r="C10420" s="10" t="s">
        <v>66</v>
      </c>
      <c r="D10420" s="10" t="s">
        <v>91</v>
      </c>
      <c r="E10420" s="13">
        <v>3.0</v>
      </c>
      <c r="F10420" s="16"/>
      <c r="H10420" s="10" t="s">
        <v>2887</v>
      </c>
      <c r="J10420" s="10" t="s">
        <v>2638</v>
      </c>
    </row>
    <row r="10421">
      <c r="A10421" s="10" t="s">
        <v>2874</v>
      </c>
      <c r="B10421" s="19">
        <v>0.15123842592592593</v>
      </c>
      <c r="C10421" s="10" t="s">
        <v>66</v>
      </c>
      <c r="D10421" s="10" t="s">
        <v>81</v>
      </c>
      <c r="E10421" s="13">
        <v>13.0</v>
      </c>
      <c r="F10421" s="13">
        <v>8.0</v>
      </c>
      <c r="J10421" s="10" t="s">
        <v>2888</v>
      </c>
    </row>
    <row r="10422">
      <c r="A10422" s="10" t="s">
        <v>2874</v>
      </c>
      <c r="B10422" s="19">
        <v>0.15284722222222222</v>
      </c>
      <c r="C10422" s="10" t="s">
        <v>66</v>
      </c>
      <c r="D10422" s="10" t="s">
        <v>93</v>
      </c>
      <c r="E10422" s="13" t="s">
        <v>75</v>
      </c>
      <c r="F10422" s="13" t="s">
        <v>75</v>
      </c>
      <c r="J10422" s="10" t="s">
        <v>160</v>
      </c>
    </row>
    <row r="10423">
      <c r="A10423" s="10" t="s">
        <v>2874</v>
      </c>
      <c r="B10423" s="19">
        <v>0.15284722222222222</v>
      </c>
      <c r="C10423" s="10" t="s">
        <v>66</v>
      </c>
      <c r="D10423" s="10" t="s">
        <v>93</v>
      </c>
      <c r="E10423" s="13">
        <v>16.0</v>
      </c>
      <c r="F10423" s="13">
        <v>5.0</v>
      </c>
      <c r="J10423" s="10" t="s">
        <v>2889</v>
      </c>
    </row>
    <row r="10424">
      <c r="A10424" s="10" t="s">
        <v>2874</v>
      </c>
      <c r="B10424" s="19">
        <v>0.15300925925925926</v>
      </c>
      <c r="C10424" s="10" t="s">
        <v>66</v>
      </c>
      <c r="D10424" s="10" t="s">
        <v>93</v>
      </c>
      <c r="E10424" s="13">
        <v>14.0</v>
      </c>
      <c r="F10424" s="13">
        <v>3.0</v>
      </c>
      <c r="J10424" s="10" t="s">
        <v>160</v>
      </c>
    </row>
    <row r="10425">
      <c r="A10425" s="10" t="s">
        <v>2874</v>
      </c>
      <c r="B10425" s="19">
        <v>0.15300925925925926</v>
      </c>
      <c r="C10425" s="10" t="s">
        <v>66</v>
      </c>
      <c r="D10425" s="10" t="s">
        <v>93</v>
      </c>
      <c r="E10425" s="13">
        <v>15.0</v>
      </c>
      <c r="F10425" s="13">
        <v>4.0</v>
      </c>
      <c r="J10425" s="10" t="s">
        <v>2889</v>
      </c>
    </row>
    <row r="10426">
      <c r="A10426" s="10" t="s">
        <v>2874</v>
      </c>
      <c r="B10426" s="19">
        <v>0.1534837962962963</v>
      </c>
      <c r="C10426" s="10" t="s">
        <v>66</v>
      </c>
      <c r="D10426" s="10" t="s">
        <v>81</v>
      </c>
      <c r="E10426" s="13">
        <v>13.0</v>
      </c>
      <c r="F10426" s="13">
        <v>8.0</v>
      </c>
      <c r="J10426" s="10" t="s">
        <v>2890</v>
      </c>
    </row>
    <row r="10427">
      <c r="A10427" s="10" t="s">
        <v>2874</v>
      </c>
      <c r="B10427" s="19">
        <v>0.15438657407407408</v>
      </c>
      <c r="C10427" s="10" t="s">
        <v>66</v>
      </c>
      <c r="D10427" s="10" t="s">
        <v>91</v>
      </c>
      <c r="E10427" s="13">
        <v>2.0</v>
      </c>
      <c r="F10427" s="16"/>
      <c r="H10427" s="10" t="s">
        <v>2891</v>
      </c>
      <c r="J10427" s="10" t="s">
        <v>2638</v>
      </c>
    </row>
    <row r="10428">
      <c r="A10428" s="10" t="s">
        <v>2874</v>
      </c>
      <c r="B10428" s="19">
        <v>0.15449074074074073</v>
      </c>
      <c r="C10428" s="10" t="s">
        <v>66</v>
      </c>
      <c r="D10428" s="10" t="s">
        <v>81</v>
      </c>
      <c r="E10428" s="13" t="s">
        <v>75</v>
      </c>
      <c r="F10428" s="13" t="s">
        <v>75</v>
      </c>
      <c r="J10428" s="10" t="s">
        <v>85</v>
      </c>
    </row>
    <row r="10429">
      <c r="A10429" s="10" t="s">
        <v>2874</v>
      </c>
      <c r="B10429" s="19">
        <v>0.15449074074074073</v>
      </c>
      <c r="C10429" s="10" t="s">
        <v>66</v>
      </c>
      <c r="D10429" s="10" t="s">
        <v>81</v>
      </c>
      <c r="E10429" s="13">
        <v>16.0</v>
      </c>
      <c r="F10429" s="13">
        <v>11.0</v>
      </c>
      <c r="J10429" s="10" t="s">
        <v>765</v>
      </c>
    </row>
    <row r="10430">
      <c r="A10430" s="10" t="s">
        <v>2874</v>
      </c>
      <c r="B10430" s="19">
        <v>0.158125</v>
      </c>
      <c r="C10430" s="10" t="s">
        <v>84</v>
      </c>
      <c r="D10430" s="10" t="s">
        <v>87</v>
      </c>
      <c r="E10430" s="13" t="s">
        <v>75</v>
      </c>
      <c r="F10430" s="13" t="s">
        <v>75</v>
      </c>
      <c r="J10430" s="10" t="s">
        <v>85</v>
      </c>
    </row>
    <row r="10431">
      <c r="A10431" s="10" t="s">
        <v>2874</v>
      </c>
      <c r="B10431" s="19">
        <v>0.158125</v>
      </c>
      <c r="C10431" s="10" t="s">
        <v>84</v>
      </c>
      <c r="D10431" s="10" t="s">
        <v>87</v>
      </c>
      <c r="E10431" s="13">
        <v>6.0</v>
      </c>
      <c r="F10431" s="13">
        <v>4.0</v>
      </c>
      <c r="J10431" s="10" t="s">
        <v>86</v>
      </c>
    </row>
    <row r="10432">
      <c r="A10432" s="10" t="s">
        <v>2874</v>
      </c>
      <c r="B10432" s="19">
        <v>0.15942129629629628</v>
      </c>
      <c r="C10432" s="10" t="s">
        <v>84</v>
      </c>
      <c r="D10432" s="10" t="s">
        <v>93</v>
      </c>
      <c r="E10432" s="13" t="s">
        <v>75</v>
      </c>
      <c r="F10432" s="13" t="s">
        <v>75</v>
      </c>
      <c r="J10432" s="10" t="s">
        <v>85</v>
      </c>
    </row>
    <row r="10433">
      <c r="A10433" s="10" t="s">
        <v>2874</v>
      </c>
      <c r="B10433" s="19">
        <v>0.15942129629629628</v>
      </c>
      <c r="C10433" s="10" t="s">
        <v>84</v>
      </c>
      <c r="D10433" s="10" t="s">
        <v>93</v>
      </c>
      <c r="E10433" s="13">
        <v>21.0</v>
      </c>
      <c r="F10433" s="13">
        <v>13.0</v>
      </c>
      <c r="H10433" s="10" t="s">
        <v>2892</v>
      </c>
      <c r="J10433" s="10" t="s">
        <v>294</v>
      </c>
    </row>
    <row r="10434">
      <c r="A10434" s="10" t="s">
        <v>2874</v>
      </c>
      <c r="B10434" s="19">
        <v>0.15980324074074073</v>
      </c>
      <c r="C10434" s="10" t="s">
        <v>84</v>
      </c>
      <c r="D10434" s="10" t="s">
        <v>93</v>
      </c>
      <c r="E10434" s="13" t="s">
        <v>75</v>
      </c>
      <c r="F10434" s="13" t="s">
        <v>75</v>
      </c>
      <c r="J10434" s="10" t="s">
        <v>85</v>
      </c>
    </row>
    <row r="10435">
      <c r="A10435" s="10" t="s">
        <v>2874</v>
      </c>
      <c r="B10435" s="19">
        <v>0.15980324074074073</v>
      </c>
      <c r="C10435" s="10" t="s">
        <v>84</v>
      </c>
      <c r="D10435" s="10" t="s">
        <v>93</v>
      </c>
      <c r="E10435" s="13">
        <v>23.0</v>
      </c>
      <c r="F10435" s="13">
        <v>15.0</v>
      </c>
      <c r="H10435" s="10" t="s">
        <v>2892</v>
      </c>
      <c r="J10435" s="10" t="s">
        <v>294</v>
      </c>
    </row>
    <row r="10436">
      <c r="A10436" s="10" t="s">
        <v>2874</v>
      </c>
      <c r="B10436" s="19">
        <v>0.16106481481481483</v>
      </c>
      <c r="C10436" s="10" t="s">
        <v>84</v>
      </c>
      <c r="D10436" s="10" t="s">
        <v>93</v>
      </c>
      <c r="E10436" s="13" t="s">
        <v>75</v>
      </c>
      <c r="F10436" s="13" t="s">
        <v>75</v>
      </c>
      <c r="J10436" s="10" t="s">
        <v>85</v>
      </c>
    </row>
    <row r="10437">
      <c r="A10437" s="10" t="s">
        <v>2874</v>
      </c>
      <c r="B10437" s="19">
        <v>0.16106481481481483</v>
      </c>
      <c r="C10437" s="10" t="s">
        <v>84</v>
      </c>
      <c r="D10437" s="10" t="s">
        <v>93</v>
      </c>
      <c r="E10437" s="13">
        <v>21.0</v>
      </c>
      <c r="F10437" s="13">
        <v>13.0</v>
      </c>
      <c r="J10437" s="10" t="s">
        <v>294</v>
      </c>
    </row>
    <row r="10438">
      <c r="A10438" s="10" t="s">
        <v>2874</v>
      </c>
      <c r="B10438" s="19">
        <v>0.1616087962962963</v>
      </c>
      <c r="C10438" s="10" t="s">
        <v>84</v>
      </c>
      <c r="D10438" s="10" t="s">
        <v>79</v>
      </c>
      <c r="E10438" s="13">
        <v>22.0</v>
      </c>
      <c r="F10438" s="13">
        <v>14.0</v>
      </c>
    </row>
    <row r="10439">
      <c r="A10439" s="10" t="s">
        <v>2874</v>
      </c>
      <c r="B10439" s="19">
        <v>0.16202546296296297</v>
      </c>
      <c r="C10439" s="10" t="s">
        <v>84</v>
      </c>
      <c r="D10439" s="10" t="s">
        <v>93</v>
      </c>
      <c r="E10439" s="13" t="s">
        <v>75</v>
      </c>
      <c r="F10439" s="13" t="s">
        <v>75</v>
      </c>
      <c r="J10439" s="10" t="s">
        <v>85</v>
      </c>
    </row>
    <row r="10440">
      <c r="A10440" s="10" t="s">
        <v>2874</v>
      </c>
      <c r="B10440" s="19">
        <v>0.16202546296296297</v>
      </c>
      <c r="C10440" s="10" t="s">
        <v>84</v>
      </c>
      <c r="D10440" s="10" t="s">
        <v>93</v>
      </c>
      <c r="E10440" s="13" t="s">
        <v>75</v>
      </c>
      <c r="F10440" s="13" t="s">
        <v>75</v>
      </c>
      <c r="J10440" s="10" t="s">
        <v>294</v>
      </c>
    </row>
    <row r="10441">
      <c r="A10441" s="10" t="s">
        <v>2874</v>
      </c>
      <c r="B10441" s="19">
        <v>0.16292824074074075</v>
      </c>
      <c r="C10441" s="10" t="s">
        <v>84</v>
      </c>
      <c r="D10441" s="10" t="s">
        <v>93</v>
      </c>
      <c r="E10441" s="13" t="s">
        <v>75</v>
      </c>
      <c r="F10441" s="13" t="s">
        <v>75</v>
      </c>
      <c r="J10441" s="10" t="s">
        <v>85</v>
      </c>
    </row>
    <row r="10442">
      <c r="A10442" s="10" t="s">
        <v>2874</v>
      </c>
      <c r="B10442" s="19">
        <v>0.16292824074074075</v>
      </c>
      <c r="C10442" s="10" t="s">
        <v>84</v>
      </c>
      <c r="D10442" s="10" t="s">
        <v>93</v>
      </c>
      <c r="E10442" s="13">
        <v>26.0</v>
      </c>
      <c r="F10442" s="13">
        <v>18.0</v>
      </c>
      <c r="H10442" s="10" t="s">
        <v>2892</v>
      </c>
      <c r="J10442" s="10" t="s">
        <v>294</v>
      </c>
    </row>
    <row r="10443">
      <c r="A10443" s="10" t="s">
        <v>2874</v>
      </c>
      <c r="B10443" s="19">
        <v>0.16328703703703704</v>
      </c>
      <c r="C10443" s="10" t="s">
        <v>84</v>
      </c>
      <c r="D10443" s="10" t="s">
        <v>93</v>
      </c>
      <c r="E10443" s="13" t="s">
        <v>75</v>
      </c>
      <c r="F10443" s="13" t="s">
        <v>75</v>
      </c>
      <c r="J10443" s="10" t="s">
        <v>85</v>
      </c>
    </row>
    <row r="10444">
      <c r="A10444" s="10" t="s">
        <v>2874</v>
      </c>
      <c r="B10444" s="19">
        <v>0.16328703703703704</v>
      </c>
      <c r="C10444" s="10" t="s">
        <v>84</v>
      </c>
      <c r="D10444" s="10" t="s">
        <v>93</v>
      </c>
      <c r="E10444" s="13">
        <v>20.0</v>
      </c>
      <c r="F10444" s="13">
        <v>12.0</v>
      </c>
      <c r="H10444" s="10" t="s">
        <v>2892</v>
      </c>
      <c r="J10444" s="10" t="s">
        <v>294</v>
      </c>
    </row>
    <row r="10445">
      <c r="A10445" s="10" t="s">
        <v>2874</v>
      </c>
      <c r="B10445" s="19">
        <v>0.16372685185185185</v>
      </c>
      <c r="C10445" s="10" t="s">
        <v>84</v>
      </c>
      <c r="D10445" s="10" t="s">
        <v>79</v>
      </c>
      <c r="E10445" s="13">
        <v>16.0</v>
      </c>
      <c r="F10445" s="13">
        <v>8.0</v>
      </c>
    </row>
    <row r="10446">
      <c r="A10446" s="10" t="s">
        <v>2874</v>
      </c>
      <c r="B10446" s="19">
        <v>0.16475694444444444</v>
      </c>
      <c r="C10446" s="10" t="s">
        <v>84</v>
      </c>
      <c r="D10446" s="10" t="s">
        <v>79</v>
      </c>
      <c r="E10446" s="13">
        <v>17.0</v>
      </c>
      <c r="F10446" s="13">
        <v>10.0</v>
      </c>
    </row>
    <row r="10447">
      <c r="A10447" s="10" t="s">
        <v>2874</v>
      </c>
      <c r="B10447" s="19">
        <v>0.16528935185185184</v>
      </c>
      <c r="C10447" s="10" t="s">
        <v>84</v>
      </c>
      <c r="D10447" s="10" t="s">
        <v>210</v>
      </c>
      <c r="E10447" s="13">
        <v>19.0</v>
      </c>
      <c r="F10447" s="13">
        <v>16.0</v>
      </c>
    </row>
    <row r="10448">
      <c r="A10448" s="10" t="s">
        <v>2874</v>
      </c>
      <c r="B10448" s="19">
        <v>0.16707175925925927</v>
      </c>
      <c r="C10448" s="10" t="s">
        <v>84</v>
      </c>
      <c r="D10448" s="10" t="s">
        <v>93</v>
      </c>
      <c r="E10448" s="13">
        <v>16.0</v>
      </c>
      <c r="F10448" s="13">
        <v>8.0</v>
      </c>
      <c r="J10448" s="10" t="s">
        <v>85</v>
      </c>
    </row>
    <row r="10449">
      <c r="A10449" s="10" t="s">
        <v>2874</v>
      </c>
      <c r="B10449" s="19">
        <v>0.16707175925925927</v>
      </c>
      <c r="C10449" s="10" t="s">
        <v>84</v>
      </c>
      <c r="D10449" s="10" t="s">
        <v>93</v>
      </c>
      <c r="E10449" s="13">
        <v>17.0</v>
      </c>
      <c r="F10449" s="13">
        <v>9.0</v>
      </c>
      <c r="J10449" s="10" t="s">
        <v>294</v>
      </c>
    </row>
    <row r="10450">
      <c r="A10450" s="10" t="s">
        <v>2874</v>
      </c>
      <c r="B10450" s="19">
        <v>0.16760416666666667</v>
      </c>
      <c r="C10450" s="10" t="s">
        <v>84</v>
      </c>
      <c r="D10450" s="10" t="s">
        <v>93</v>
      </c>
      <c r="E10450" s="13" t="s">
        <v>75</v>
      </c>
      <c r="F10450" s="13" t="s">
        <v>75</v>
      </c>
      <c r="J10450" s="10" t="s">
        <v>85</v>
      </c>
    </row>
    <row r="10451">
      <c r="A10451" s="10" t="s">
        <v>2874</v>
      </c>
      <c r="B10451" s="19">
        <v>0.16760416666666667</v>
      </c>
      <c r="C10451" s="10" t="s">
        <v>84</v>
      </c>
      <c r="D10451" s="10" t="s">
        <v>93</v>
      </c>
      <c r="E10451" s="13">
        <v>25.0</v>
      </c>
      <c r="F10451" s="13">
        <v>17.0</v>
      </c>
      <c r="H10451" s="10" t="s">
        <v>2892</v>
      </c>
      <c r="J10451" s="10" t="s">
        <v>294</v>
      </c>
    </row>
    <row r="10452">
      <c r="A10452" s="10" t="s">
        <v>2874</v>
      </c>
      <c r="B10452" s="19">
        <v>0.16847222222222222</v>
      </c>
      <c r="C10452" s="10" t="s">
        <v>84</v>
      </c>
      <c r="D10452" s="10" t="s">
        <v>93</v>
      </c>
      <c r="E10452" s="13" t="s">
        <v>75</v>
      </c>
      <c r="F10452" s="13" t="s">
        <v>75</v>
      </c>
      <c r="J10452" s="10" t="s">
        <v>85</v>
      </c>
    </row>
    <row r="10453">
      <c r="A10453" s="10" t="s">
        <v>2874</v>
      </c>
      <c r="B10453" s="19">
        <v>0.16847222222222222</v>
      </c>
      <c r="C10453" s="10" t="s">
        <v>84</v>
      </c>
      <c r="D10453" s="10" t="s">
        <v>93</v>
      </c>
      <c r="E10453" s="13">
        <v>25.0</v>
      </c>
      <c r="F10453" s="13">
        <v>17.0</v>
      </c>
      <c r="H10453" s="10" t="s">
        <v>2892</v>
      </c>
      <c r="J10453" s="10" t="s">
        <v>294</v>
      </c>
    </row>
    <row r="10454">
      <c r="A10454" s="10" t="s">
        <v>2874</v>
      </c>
      <c r="B10454" s="19">
        <v>0.16873842592592592</v>
      </c>
      <c r="C10454" s="10" t="s">
        <v>84</v>
      </c>
      <c r="D10454" s="10" t="s">
        <v>209</v>
      </c>
      <c r="E10454" s="13">
        <v>9.0</v>
      </c>
      <c r="F10454" s="13">
        <v>5.0</v>
      </c>
    </row>
    <row r="10455">
      <c r="A10455" s="10" t="s">
        <v>2874</v>
      </c>
      <c r="B10455" s="19">
        <v>0.16921296296296295</v>
      </c>
      <c r="C10455" s="10" t="s">
        <v>84</v>
      </c>
      <c r="D10455" s="10" t="s">
        <v>93</v>
      </c>
      <c r="E10455" s="13" t="s">
        <v>75</v>
      </c>
      <c r="F10455" s="13" t="s">
        <v>75</v>
      </c>
      <c r="J10455" s="10" t="s">
        <v>85</v>
      </c>
    </row>
    <row r="10456">
      <c r="A10456" s="10" t="s">
        <v>2874</v>
      </c>
      <c r="B10456" s="19">
        <v>0.16921296296296295</v>
      </c>
      <c r="C10456" s="10" t="s">
        <v>84</v>
      </c>
      <c r="D10456" s="10" t="s">
        <v>93</v>
      </c>
      <c r="E10456" s="13">
        <v>7.0</v>
      </c>
      <c r="F10456" s="13">
        <v>3.0</v>
      </c>
      <c r="J10456" s="10" t="s">
        <v>294</v>
      </c>
    </row>
    <row r="10457">
      <c r="A10457" s="10" t="s">
        <v>2874</v>
      </c>
      <c r="B10457" s="19">
        <v>0.16984953703703703</v>
      </c>
      <c r="C10457" s="10" t="s">
        <v>84</v>
      </c>
      <c r="D10457" s="10" t="s">
        <v>209</v>
      </c>
      <c r="E10457" s="13">
        <v>14.0</v>
      </c>
      <c r="F10457" s="13">
        <v>10.0</v>
      </c>
    </row>
    <row r="10458">
      <c r="A10458" s="10" t="s">
        <v>2874</v>
      </c>
      <c r="B10458" s="19">
        <v>0.1709490740740741</v>
      </c>
      <c r="C10458" s="10" t="s">
        <v>84</v>
      </c>
      <c r="D10458" s="10" t="s">
        <v>79</v>
      </c>
      <c r="E10458" s="13" t="s">
        <v>68</v>
      </c>
      <c r="F10458" s="13">
        <v>20.0</v>
      </c>
    </row>
    <row r="10459">
      <c r="A10459" s="10" t="s">
        <v>2874</v>
      </c>
      <c r="B10459" s="19">
        <v>0.17158564814814814</v>
      </c>
      <c r="C10459" s="10" t="s">
        <v>84</v>
      </c>
      <c r="D10459" s="10" t="s">
        <v>93</v>
      </c>
      <c r="E10459" s="13" t="s">
        <v>75</v>
      </c>
      <c r="F10459" s="13" t="s">
        <v>75</v>
      </c>
      <c r="J10459" s="10" t="s">
        <v>85</v>
      </c>
    </row>
    <row r="10460">
      <c r="A10460" s="10" t="s">
        <v>2874</v>
      </c>
      <c r="B10460" s="19">
        <v>0.17158564814814814</v>
      </c>
      <c r="C10460" s="10" t="s">
        <v>84</v>
      </c>
      <c r="D10460" s="10" t="s">
        <v>93</v>
      </c>
      <c r="E10460" s="13">
        <v>24.0</v>
      </c>
      <c r="F10460" s="13">
        <v>16.0</v>
      </c>
      <c r="H10460" s="10" t="s">
        <v>2892</v>
      </c>
      <c r="J10460" s="10" t="s">
        <v>294</v>
      </c>
    </row>
    <row r="10461">
      <c r="A10461" s="10" t="s">
        <v>2874</v>
      </c>
      <c r="B10461" s="19">
        <v>0.1724537037037037</v>
      </c>
      <c r="C10461" s="10" t="s">
        <v>84</v>
      </c>
      <c r="D10461" s="10" t="s">
        <v>93</v>
      </c>
      <c r="E10461" s="13" t="s">
        <v>75</v>
      </c>
      <c r="F10461" s="13" t="s">
        <v>75</v>
      </c>
      <c r="J10461" s="10" t="s">
        <v>85</v>
      </c>
    </row>
    <row r="10462">
      <c r="A10462" s="10" t="s">
        <v>2874</v>
      </c>
      <c r="B10462" s="19">
        <v>0.1724537037037037</v>
      </c>
      <c r="C10462" s="10" t="s">
        <v>84</v>
      </c>
      <c r="D10462" s="10" t="s">
        <v>93</v>
      </c>
      <c r="E10462" s="13">
        <v>28.0</v>
      </c>
      <c r="F10462" s="13">
        <v>19.0</v>
      </c>
      <c r="H10462" s="10" t="s">
        <v>2892</v>
      </c>
      <c r="J10462" s="10" t="s">
        <v>294</v>
      </c>
    </row>
    <row r="10463">
      <c r="A10463" s="10" t="s">
        <v>2874</v>
      </c>
      <c r="B10463" s="19">
        <v>0.1730787037037037</v>
      </c>
      <c r="C10463" s="10" t="s">
        <v>84</v>
      </c>
      <c r="D10463" s="10" t="s">
        <v>93</v>
      </c>
      <c r="E10463" s="13" t="s">
        <v>75</v>
      </c>
      <c r="F10463" s="13" t="s">
        <v>75</v>
      </c>
      <c r="J10463" s="10" t="s">
        <v>85</v>
      </c>
    </row>
    <row r="10464">
      <c r="A10464" s="10" t="s">
        <v>2874</v>
      </c>
      <c r="B10464" s="19">
        <v>0.1730787037037037</v>
      </c>
      <c r="C10464" s="10" t="s">
        <v>84</v>
      </c>
      <c r="D10464" s="10" t="s">
        <v>93</v>
      </c>
      <c r="E10464" s="13">
        <v>15.0</v>
      </c>
      <c r="F10464" s="13">
        <v>7.0</v>
      </c>
      <c r="J10464" s="10" t="s">
        <v>294</v>
      </c>
    </row>
    <row r="10465">
      <c r="A10465" s="10" t="s">
        <v>2874</v>
      </c>
      <c r="B10465" s="19">
        <v>0.17979166666666666</v>
      </c>
      <c r="C10465" s="10" t="s">
        <v>74</v>
      </c>
      <c r="D10465" s="10" t="s">
        <v>217</v>
      </c>
      <c r="E10465" s="13">
        <v>23.0</v>
      </c>
      <c r="F10465" s="13">
        <v>10.0</v>
      </c>
      <c r="J10465" s="10" t="s">
        <v>2876</v>
      </c>
    </row>
    <row r="10466">
      <c r="A10466" s="10" t="s">
        <v>2874</v>
      </c>
      <c r="B10466" s="19">
        <v>0.18239583333333334</v>
      </c>
      <c r="C10466" s="10" t="s">
        <v>74</v>
      </c>
      <c r="D10466" s="10" t="s">
        <v>83</v>
      </c>
      <c r="E10466" s="13">
        <v>19.0</v>
      </c>
      <c r="F10466" s="13">
        <v>8.0</v>
      </c>
    </row>
    <row r="10467">
      <c r="A10467" s="10" t="s">
        <v>2893</v>
      </c>
      <c r="B10467" s="19">
        <v>0.016412037037037037</v>
      </c>
      <c r="C10467" s="10" t="s">
        <v>70</v>
      </c>
      <c r="D10467" s="10" t="s">
        <v>365</v>
      </c>
      <c r="E10467" s="13">
        <v>18.0</v>
      </c>
      <c r="F10467" s="13">
        <v>10.0</v>
      </c>
    </row>
    <row r="10468">
      <c r="A10468" s="10" t="s">
        <v>2893</v>
      </c>
      <c r="B10468" s="19">
        <v>0.023055555555555555</v>
      </c>
      <c r="C10468" s="10" t="s">
        <v>69</v>
      </c>
      <c r="D10468" s="10" t="s">
        <v>98</v>
      </c>
      <c r="E10468" s="13">
        <v>18.0</v>
      </c>
      <c r="F10468" s="13">
        <v>14.0</v>
      </c>
    </row>
    <row r="10469">
      <c r="A10469" s="10" t="s">
        <v>2893</v>
      </c>
      <c r="B10469" s="19">
        <v>0.03920138888888889</v>
      </c>
      <c r="C10469" s="10" t="s">
        <v>70</v>
      </c>
      <c r="D10469" s="10" t="s">
        <v>83</v>
      </c>
      <c r="E10469" s="13">
        <v>25.0</v>
      </c>
      <c r="F10469" s="13">
        <v>13.0</v>
      </c>
    </row>
    <row r="10470">
      <c r="A10470" s="10" t="s">
        <v>2893</v>
      </c>
      <c r="B10470" s="19">
        <v>0.04127314814814815</v>
      </c>
      <c r="C10470" s="10" t="s">
        <v>82</v>
      </c>
      <c r="D10470" s="10" t="s">
        <v>83</v>
      </c>
      <c r="E10470" s="13">
        <v>18.0</v>
      </c>
      <c r="F10470" s="13">
        <v>9.0</v>
      </c>
    </row>
    <row r="10471">
      <c r="A10471" s="10" t="s">
        <v>2893</v>
      </c>
      <c r="B10471" s="19">
        <v>0.04403935185185185</v>
      </c>
      <c r="C10471" s="10" t="s">
        <v>69</v>
      </c>
      <c r="D10471" s="10" t="s">
        <v>83</v>
      </c>
      <c r="E10471" s="13">
        <v>7.0</v>
      </c>
      <c r="F10471" s="13">
        <v>6.0</v>
      </c>
    </row>
    <row r="10472">
      <c r="A10472" s="10" t="s">
        <v>2893</v>
      </c>
      <c r="B10472" s="19">
        <v>0.04918981481481482</v>
      </c>
      <c r="C10472" s="10" t="s">
        <v>964</v>
      </c>
      <c r="D10472" s="10" t="s">
        <v>83</v>
      </c>
      <c r="E10472" s="13">
        <v>18.0</v>
      </c>
      <c r="F10472" s="13">
        <v>19.0</v>
      </c>
    </row>
    <row r="10473">
      <c r="A10473" s="10" t="s">
        <v>2893</v>
      </c>
      <c r="B10473" s="19">
        <v>0.05253472222222222</v>
      </c>
      <c r="C10473" s="10" t="s">
        <v>74</v>
      </c>
      <c r="D10473" s="10" t="s">
        <v>361</v>
      </c>
      <c r="E10473" s="13">
        <v>14.0</v>
      </c>
      <c r="F10473" s="13">
        <v>11.0</v>
      </c>
    </row>
    <row r="10474">
      <c r="A10474" s="10" t="s">
        <v>2893</v>
      </c>
      <c r="B10474" s="19">
        <v>0.05253472222222222</v>
      </c>
      <c r="C10474" s="10" t="s">
        <v>82</v>
      </c>
      <c r="D10474" s="10" t="s">
        <v>361</v>
      </c>
      <c r="E10474" s="13">
        <v>17.0</v>
      </c>
      <c r="F10474" s="13">
        <v>8.0</v>
      </c>
    </row>
    <row r="10475">
      <c r="A10475" s="10" t="s">
        <v>2893</v>
      </c>
      <c r="B10475" s="19">
        <v>0.05609953703703704</v>
      </c>
      <c r="C10475" s="10" t="s">
        <v>82</v>
      </c>
      <c r="D10475" s="10" t="s">
        <v>71</v>
      </c>
      <c r="E10475" s="13">
        <v>24.0</v>
      </c>
      <c r="F10475" s="13">
        <v>17.0</v>
      </c>
    </row>
    <row r="10476">
      <c r="A10476" s="10" t="s">
        <v>2893</v>
      </c>
      <c r="B10476" s="19">
        <v>0.061481481481481484</v>
      </c>
      <c r="C10476" s="10" t="s">
        <v>84</v>
      </c>
      <c r="D10476" s="10" t="s">
        <v>98</v>
      </c>
      <c r="E10476" s="13" t="s">
        <v>68</v>
      </c>
      <c r="F10476" s="13">
        <v>20.0</v>
      </c>
    </row>
    <row r="10477">
      <c r="A10477" s="10" t="s">
        <v>2893</v>
      </c>
      <c r="B10477" s="19">
        <v>0.07146990740740741</v>
      </c>
      <c r="C10477" s="10" t="s">
        <v>74</v>
      </c>
      <c r="D10477" s="10" t="s">
        <v>127</v>
      </c>
      <c r="E10477" s="13">
        <v>5.0</v>
      </c>
      <c r="F10477" s="13">
        <v>3.0</v>
      </c>
    </row>
    <row r="10478">
      <c r="A10478" s="10" t="s">
        <v>2893</v>
      </c>
      <c r="B10478" s="19">
        <v>0.07304398148148149</v>
      </c>
      <c r="C10478" s="10" t="s">
        <v>964</v>
      </c>
      <c r="D10478" s="10" t="s">
        <v>71</v>
      </c>
      <c r="E10478" s="13">
        <v>22.0</v>
      </c>
      <c r="F10478" s="13">
        <v>13.0</v>
      </c>
    </row>
    <row r="10479">
      <c r="A10479" s="10" t="s">
        <v>2893</v>
      </c>
      <c r="B10479" s="19">
        <v>0.07304398148148149</v>
      </c>
      <c r="C10479" s="10" t="s">
        <v>69</v>
      </c>
      <c r="D10479" s="10" t="s">
        <v>71</v>
      </c>
      <c r="E10479" s="13">
        <v>8.0</v>
      </c>
      <c r="F10479" s="13">
        <v>3.0</v>
      </c>
    </row>
    <row r="10480">
      <c r="A10480" s="10" t="s">
        <v>2893</v>
      </c>
      <c r="B10480" s="19">
        <v>0.07375</v>
      </c>
      <c r="C10480" s="10" t="s">
        <v>964</v>
      </c>
      <c r="D10480" s="10" t="s">
        <v>71</v>
      </c>
      <c r="E10480" s="13" t="s">
        <v>88</v>
      </c>
      <c r="F10480" s="13">
        <v>1.0</v>
      </c>
    </row>
    <row r="10481">
      <c r="A10481" s="10" t="s">
        <v>2893</v>
      </c>
      <c r="B10481" s="19">
        <v>0.09443287037037038</v>
      </c>
      <c r="C10481" s="10" t="s">
        <v>74</v>
      </c>
      <c r="D10481" s="10" t="s">
        <v>83</v>
      </c>
      <c r="E10481" s="13">
        <v>30.0</v>
      </c>
      <c r="F10481" s="13">
        <v>19.0</v>
      </c>
    </row>
    <row r="10482">
      <c r="A10482" s="10" t="s">
        <v>2893</v>
      </c>
      <c r="B10482" s="19">
        <v>0.09457175925925926</v>
      </c>
      <c r="C10482" s="10" t="s">
        <v>70</v>
      </c>
      <c r="D10482" s="10" t="s">
        <v>83</v>
      </c>
      <c r="E10482" s="13">
        <v>21.0</v>
      </c>
      <c r="F10482" s="13">
        <v>9.0</v>
      </c>
    </row>
    <row r="10483">
      <c r="A10483" s="10" t="s">
        <v>2893</v>
      </c>
      <c r="B10483" s="19">
        <v>0.12869212962962964</v>
      </c>
      <c r="C10483" s="10" t="s">
        <v>74</v>
      </c>
      <c r="D10483" s="10" t="s">
        <v>71</v>
      </c>
      <c r="E10483" s="13">
        <v>23.0</v>
      </c>
      <c r="F10483" s="13">
        <v>18.0</v>
      </c>
    </row>
    <row r="10484">
      <c r="A10484" s="10" t="s">
        <v>2893</v>
      </c>
      <c r="B10484" s="19">
        <v>0.13219907407407408</v>
      </c>
      <c r="C10484" s="10" t="s">
        <v>82</v>
      </c>
      <c r="D10484" s="10" t="s">
        <v>67</v>
      </c>
      <c r="E10484" s="13" t="s">
        <v>88</v>
      </c>
      <c r="F10484" s="13">
        <v>1.0</v>
      </c>
    </row>
    <row r="10485">
      <c r="A10485" s="10" t="s">
        <v>2893</v>
      </c>
      <c r="B10485" s="19">
        <v>0.13219907407407408</v>
      </c>
      <c r="C10485" s="10" t="s">
        <v>964</v>
      </c>
      <c r="D10485" s="10" t="s">
        <v>67</v>
      </c>
      <c r="E10485" s="13">
        <v>18.0</v>
      </c>
      <c r="F10485" s="13">
        <v>9.0</v>
      </c>
    </row>
    <row r="10486">
      <c r="A10486" s="10" t="s">
        <v>2893</v>
      </c>
      <c r="B10486" s="19">
        <v>0.1425925925925926</v>
      </c>
      <c r="C10486" s="10" t="s">
        <v>82</v>
      </c>
      <c r="D10486" s="10" t="s">
        <v>127</v>
      </c>
      <c r="E10486" s="13">
        <v>9.0</v>
      </c>
      <c r="F10486" s="13">
        <v>6.0</v>
      </c>
    </row>
    <row r="10487">
      <c r="A10487" s="10" t="s">
        <v>2893</v>
      </c>
      <c r="B10487" s="19">
        <v>0.1446412037037037</v>
      </c>
      <c r="C10487" s="10" t="s">
        <v>964</v>
      </c>
      <c r="D10487" s="10" t="s">
        <v>127</v>
      </c>
      <c r="E10487" s="13">
        <v>22.0</v>
      </c>
      <c r="F10487" s="13">
        <v>19.0</v>
      </c>
    </row>
    <row r="10488">
      <c r="A10488" s="10" t="s">
        <v>2893</v>
      </c>
      <c r="B10488" s="19">
        <v>0.14805555555555555</v>
      </c>
      <c r="C10488" s="10" t="s">
        <v>70</v>
      </c>
      <c r="D10488" s="10" t="s">
        <v>127</v>
      </c>
      <c r="E10488" s="13" t="s">
        <v>75</v>
      </c>
      <c r="F10488" s="13" t="s">
        <v>75</v>
      </c>
    </row>
    <row r="10489">
      <c r="A10489" s="10" t="s">
        <v>2893</v>
      </c>
      <c r="B10489" s="19">
        <v>0.14805555555555555</v>
      </c>
      <c r="C10489" s="10" t="s">
        <v>70</v>
      </c>
      <c r="D10489" s="10" t="s">
        <v>127</v>
      </c>
      <c r="E10489" s="13">
        <v>18.0</v>
      </c>
      <c r="F10489" s="13">
        <v>17.0</v>
      </c>
    </row>
    <row r="10490">
      <c r="A10490" s="10" t="s">
        <v>2893</v>
      </c>
      <c r="B10490" s="19">
        <v>0.15947916666666667</v>
      </c>
      <c r="C10490" s="10" t="s">
        <v>964</v>
      </c>
      <c r="D10490" s="10" t="s">
        <v>98</v>
      </c>
      <c r="E10490" s="13">
        <v>10.0</v>
      </c>
      <c r="F10490" s="13">
        <v>7.0</v>
      </c>
    </row>
    <row r="10491">
      <c r="A10491" s="10" t="s">
        <v>2893</v>
      </c>
      <c r="B10491" s="19">
        <v>0.15947916666666667</v>
      </c>
      <c r="C10491" s="10" t="s">
        <v>69</v>
      </c>
      <c r="D10491" s="10" t="s">
        <v>98</v>
      </c>
      <c r="E10491" s="13">
        <v>10.0</v>
      </c>
      <c r="F10491" s="13">
        <v>5.0</v>
      </c>
    </row>
    <row r="10492">
      <c r="A10492" s="10" t="s">
        <v>2893</v>
      </c>
      <c r="B10492" s="19">
        <v>0.15947916666666667</v>
      </c>
      <c r="C10492" s="10" t="s">
        <v>84</v>
      </c>
      <c r="D10492" s="10" t="s">
        <v>98</v>
      </c>
      <c r="E10492" s="13">
        <v>12.0</v>
      </c>
      <c r="F10492" s="13">
        <v>14.0</v>
      </c>
    </row>
    <row r="10493">
      <c r="A10493" s="10" t="s">
        <v>2894</v>
      </c>
      <c r="B10493" s="19">
        <v>0.013773148148148149</v>
      </c>
      <c r="C10493" s="10" t="s">
        <v>70</v>
      </c>
      <c r="D10493" s="10" t="s">
        <v>71</v>
      </c>
      <c r="E10493" s="13" t="s">
        <v>68</v>
      </c>
      <c r="F10493" s="13">
        <v>20.0</v>
      </c>
      <c r="J10493" s="10" t="s">
        <v>2895</v>
      </c>
    </row>
    <row r="10494">
      <c r="A10494" s="10" t="s">
        <v>2894</v>
      </c>
      <c r="B10494" s="19">
        <v>0.03019675925925926</v>
      </c>
      <c r="C10494" s="10" t="s">
        <v>70</v>
      </c>
      <c r="D10494" s="10" t="s">
        <v>71</v>
      </c>
      <c r="E10494" s="13">
        <v>15.0</v>
      </c>
      <c r="F10494" s="13">
        <v>8.0</v>
      </c>
    </row>
    <row r="10495">
      <c r="A10495" s="10" t="s">
        <v>2894</v>
      </c>
      <c r="B10495" s="19">
        <v>0.030162037037037036</v>
      </c>
      <c r="C10495" s="10" t="s">
        <v>66</v>
      </c>
      <c r="D10495" s="10" t="s">
        <v>71</v>
      </c>
      <c r="E10495" s="13">
        <v>16.0</v>
      </c>
      <c r="F10495" s="13">
        <v>18.0</v>
      </c>
      <c r="J10495" s="10" t="s">
        <v>2895</v>
      </c>
    </row>
    <row r="10496">
      <c r="A10496" s="10" t="s">
        <v>2894</v>
      </c>
      <c r="B10496" s="19">
        <v>0.046782407407407404</v>
      </c>
      <c r="C10496" s="10" t="s">
        <v>66</v>
      </c>
      <c r="D10496" s="10" t="s">
        <v>67</v>
      </c>
      <c r="E10496" s="13" t="s">
        <v>88</v>
      </c>
      <c r="F10496" s="13">
        <v>1.0</v>
      </c>
    </row>
    <row r="10497">
      <c r="A10497" s="10" t="s">
        <v>2894</v>
      </c>
      <c r="B10497" s="19">
        <v>0.06402777777777778</v>
      </c>
      <c r="C10497" s="10" t="s">
        <v>69</v>
      </c>
      <c r="D10497" s="10" t="s">
        <v>71</v>
      </c>
      <c r="E10497" s="13">
        <v>18.0</v>
      </c>
      <c r="F10497" s="13">
        <v>13.0</v>
      </c>
      <c r="J10497" s="10" t="s">
        <v>2895</v>
      </c>
    </row>
    <row r="10498">
      <c r="A10498" s="10" t="s">
        <v>2894</v>
      </c>
      <c r="B10498" s="19">
        <v>0.07722222222222222</v>
      </c>
      <c r="C10498" s="10" t="s">
        <v>964</v>
      </c>
      <c r="D10498" s="10" t="s">
        <v>71</v>
      </c>
      <c r="E10498" s="13">
        <v>15.0</v>
      </c>
      <c r="F10498" s="13">
        <v>6.0</v>
      </c>
    </row>
    <row r="10499">
      <c r="A10499" s="10" t="s">
        <v>2894</v>
      </c>
      <c r="B10499" s="19">
        <v>0.11532407407407408</v>
      </c>
      <c r="C10499" s="10" t="s">
        <v>69</v>
      </c>
      <c r="D10499" s="10" t="s">
        <v>83</v>
      </c>
      <c r="E10499" s="13">
        <v>8.0</v>
      </c>
      <c r="F10499" s="13">
        <v>7.0</v>
      </c>
    </row>
    <row r="10500">
      <c r="A10500" s="10" t="s">
        <v>2894</v>
      </c>
      <c r="B10500" s="19">
        <v>0.1172337962962963</v>
      </c>
      <c r="C10500" s="10" t="s">
        <v>82</v>
      </c>
      <c r="D10500" s="10" t="s">
        <v>361</v>
      </c>
      <c r="E10500" s="13">
        <v>23.0</v>
      </c>
      <c r="F10500" s="13">
        <v>13.0</v>
      </c>
      <c r="J10500" s="10" t="s">
        <v>2896</v>
      </c>
    </row>
    <row r="10501">
      <c r="A10501" s="10" t="s">
        <v>2894</v>
      </c>
      <c r="B10501" s="19">
        <v>0.1172337962962963</v>
      </c>
      <c r="C10501" s="10" t="s">
        <v>82</v>
      </c>
      <c r="D10501" s="10" t="s">
        <v>361</v>
      </c>
      <c r="E10501" s="13">
        <v>23.0</v>
      </c>
      <c r="F10501" s="13">
        <v>13.0</v>
      </c>
    </row>
    <row r="10502">
      <c r="A10502" s="10" t="s">
        <v>2894</v>
      </c>
      <c r="B10502" s="19">
        <v>0.12612268518518518</v>
      </c>
      <c r="C10502" s="10" t="s">
        <v>82</v>
      </c>
      <c r="D10502" s="10" t="s">
        <v>131</v>
      </c>
      <c r="E10502" s="13">
        <v>13.0</v>
      </c>
      <c r="F10502" s="13">
        <v>3.0</v>
      </c>
      <c r="J10502" s="10" t="s">
        <v>2897</v>
      </c>
    </row>
    <row r="10503">
      <c r="A10503" s="10" t="s">
        <v>2894</v>
      </c>
      <c r="B10503" s="19">
        <v>0.1414351851851852</v>
      </c>
      <c r="C10503" s="10" t="s">
        <v>82</v>
      </c>
      <c r="D10503" s="10" t="s">
        <v>361</v>
      </c>
      <c r="E10503" s="13" t="s">
        <v>75</v>
      </c>
      <c r="F10503" s="13" t="s">
        <v>75</v>
      </c>
      <c r="J10503" s="10" t="s">
        <v>2263</v>
      </c>
    </row>
    <row r="10504">
      <c r="A10504" s="10" t="s">
        <v>2894</v>
      </c>
      <c r="B10504" s="19">
        <v>0.1414351851851852</v>
      </c>
      <c r="C10504" s="10" t="s">
        <v>82</v>
      </c>
      <c r="D10504" s="10" t="s">
        <v>361</v>
      </c>
      <c r="E10504" s="13">
        <v>28.0</v>
      </c>
      <c r="F10504" s="13">
        <v>18.0</v>
      </c>
    </row>
    <row r="10505">
      <c r="A10505" s="10" t="s">
        <v>2898</v>
      </c>
      <c r="B10505" s="19">
        <v>0.01733796296296296</v>
      </c>
      <c r="C10505" s="10" t="s">
        <v>82</v>
      </c>
      <c r="D10505" s="10" t="s">
        <v>132</v>
      </c>
      <c r="E10505" s="13">
        <v>17.0</v>
      </c>
      <c r="F10505" s="13">
        <v>11.0</v>
      </c>
    </row>
    <row r="10506">
      <c r="A10506" s="10" t="s">
        <v>2898</v>
      </c>
      <c r="B10506" s="19">
        <v>0.04199074074074074</v>
      </c>
      <c r="C10506" s="10" t="s">
        <v>82</v>
      </c>
      <c r="D10506" s="10" t="s">
        <v>71</v>
      </c>
      <c r="E10506" s="13">
        <v>23.0</v>
      </c>
      <c r="F10506" s="13">
        <v>15.0</v>
      </c>
    </row>
    <row r="10507">
      <c r="A10507" s="10" t="s">
        <v>2898</v>
      </c>
      <c r="B10507" s="19">
        <v>0.04212962962962963</v>
      </c>
      <c r="C10507" s="10" t="s">
        <v>69</v>
      </c>
      <c r="D10507" s="10" t="s">
        <v>80</v>
      </c>
      <c r="E10507" s="13">
        <v>7.0</v>
      </c>
      <c r="F10507" s="13">
        <v>2.0</v>
      </c>
    </row>
    <row r="10508">
      <c r="A10508" s="10" t="s">
        <v>2898</v>
      </c>
      <c r="B10508" s="19">
        <v>0.04434027777777778</v>
      </c>
      <c r="C10508" s="10" t="s">
        <v>70</v>
      </c>
      <c r="D10508" s="10" t="s">
        <v>83</v>
      </c>
      <c r="E10508" s="13" t="s">
        <v>75</v>
      </c>
      <c r="F10508" s="13" t="s">
        <v>75</v>
      </c>
      <c r="J10508" s="10" t="s">
        <v>2263</v>
      </c>
    </row>
    <row r="10509">
      <c r="A10509" s="10" t="s">
        <v>2898</v>
      </c>
      <c r="B10509" s="19">
        <v>0.04434027777777778</v>
      </c>
      <c r="C10509" s="10" t="s">
        <v>70</v>
      </c>
      <c r="D10509" s="10" t="s">
        <v>83</v>
      </c>
      <c r="E10509" s="13">
        <v>23.0</v>
      </c>
      <c r="F10509" s="13">
        <v>11.0</v>
      </c>
    </row>
    <row r="10510">
      <c r="A10510" s="10" t="s">
        <v>2898</v>
      </c>
      <c r="B10510" s="19">
        <v>0.0475</v>
      </c>
      <c r="C10510" s="10" t="s">
        <v>74</v>
      </c>
      <c r="D10510" s="10" t="s">
        <v>131</v>
      </c>
      <c r="E10510" s="13">
        <v>13.0</v>
      </c>
      <c r="F10510" s="13">
        <v>10.0</v>
      </c>
    </row>
    <row r="10511">
      <c r="A10511" s="10" t="s">
        <v>2898</v>
      </c>
      <c r="B10511" s="19">
        <v>0.05413194444444445</v>
      </c>
      <c r="C10511" s="10" t="s">
        <v>69</v>
      </c>
      <c r="D10511" s="10" t="s">
        <v>73</v>
      </c>
      <c r="E10511" s="13">
        <v>19.0</v>
      </c>
      <c r="F10511" s="13">
        <v>11.0</v>
      </c>
    </row>
    <row r="10512">
      <c r="A10512" s="10" t="s">
        <v>2898</v>
      </c>
      <c r="B10512" s="19">
        <v>0.054247685185185184</v>
      </c>
      <c r="C10512" s="10" t="s">
        <v>69</v>
      </c>
      <c r="D10512" s="10" t="s">
        <v>76</v>
      </c>
      <c r="E10512" s="13">
        <v>1.0</v>
      </c>
      <c r="F10512" s="16"/>
      <c r="J10512" s="10" t="s">
        <v>2507</v>
      </c>
    </row>
    <row r="10513">
      <c r="A10513" s="10" t="s">
        <v>2898</v>
      </c>
      <c r="B10513" s="19">
        <v>0.09158564814814815</v>
      </c>
      <c r="C10513" s="10" t="s">
        <v>69</v>
      </c>
      <c r="D10513" s="10" t="s">
        <v>125</v>
      </c>
      <c r="E10513" s="13">
        <v>22.0</v>
      </c>
      <c r="F10513" s="13">
        <v>18.0</v>
      </c>
    </row>
    <row r="10514">
      <c r="A10514" s="10" t="s">
        <v>2898</v>
      </c>
      <c r="B10514" s="19">
        <v>0.0941087962962963</v>
      </c>
      <c r="C10514" s="10" t="s">
        <v>70</v>
      </c>
      <c r="D10514" s="10" t="s">
        <v>67</v>
      </c>
      <c r="E10514" s="13">
        <v>8.0</v>
      </c>
      <c r="F10514" s="13">
        <v>5.0</v>
      </c>
    </row>
    <row r="10515">
      <c r="A10515" s="10" t="s">
        <v>2898</v>
      </c>
      <c r="B10515" s="19">
        <v>0.09959490740740741</v>
      </c>
      <c r="C10515" s="10" t="s">
        <v>74</v>
      </c>
      <c r="D10515" s="10" t="s">
        <v>126</v>
      </c>
      <c r="E10515" s="13">
        <v>3.0</v>
      </c>
      <c r="F10515" s="13">
        <v>2.0</v>
      </c>
    </row>
    <row r="10516">
      <c r="A10516" s="10" t="s">
        <v>2898</v>
      </c>
      <c r="B10516" s="19">
        <v>0.10502314814814814</v>
      </c>
      <c r="C10516" s="10" t="s">
        <v>74</v>
      </c>
      <c r="D10516" s="10" t="s">
        <v>125</v>
      </c>
      <c r="E10516" s="13" t="s">
        <v>75</v>
      </c>
      <c r="F10516" s="13" t="s">
        <v>75</v>
      </c>
      <c r="J10516" s="10" t="s">
        <v>2263</v>
      </c>
    </row>
    <row r="10517">
      <c r="A10517" s="10" t="s">
        <v>2898</v>
      </c>
      <c r="B10517" s="19">
        <v>0.10502314814814814</v>
      </c>
      <c r="C10517" s="10" t="s">
        <v>74</v>
      </c>
      <c r="D10517" s="10" t="s">
        <v>125</v>
      </c>
      <c r="E10517" s="13">
        <v>28.0</v>
      </c>
      <c r="F10517" s="13">
        <v>15.0</v>
      </c>
    </row>
    <row r="10518">
      <c r="A10518" s="10" t="s">
        <v>2898</v>
      </c>
      <c r="B10518" s="19">
        <v>0.10616898148148148</v>
      </c>
      <c r="C10518" s="10" t="s">
        <v>74</v>
      </c>
      <c r="D10518" s="10" t="s">
        <v>129</v>
      </c>
      <c r="E10518" s="13">
        <v>12.0</v>
      </c>
      <c r="F10518" s="13">
        <v>3.0</v>
      </c>
    </row>
    <row r="10519">
      <c r="A10519" s="10" t="s">
        <v>2898</v>
      </c>
      <c r="B10519" s="19">
        <v>0.10731481481481482</v>
      </c>
      <c r="C10519" s="10" t="s">
        <v>69</v>
      </c>
      <c r="D10519" s="10" t="s">
        <v>125</v>
      </c>
      <c r="E10519" s="13">
        <v>23.0</v>
      </c>
      <c r="F10519" s="13" t="s">
        <v>75</v>
      </c>
      <c r="J10519" s="10" t="s">
        <v>2508</v>
      </c>
    </row>
    <row r="10520">
      <c r="A10520" s="10" t="s">
        <v>2898</v>
      </c>
      <c r="B10520" s="19">
        <v>0.10855324074074074</v>
      </c>
      <c r="C10520" s="10" t="s">
        <v>74</v>
      </c>
      <c r="D10520" s="10" t="s">
        <v>67</v>
      </c>
      <c r="E10520" s="13">
        <v>19.0</v>
      </c>
      <c r="F10520" s="13">
        <v>18.0</v>
      </c>
    </row>
    <row r="10521">
      <c r="A10521" s="10" t="s">
        <v>2898</v>
      </c>
      <c r="B10521" s="19">
        <v>0.1089699074074074</v>
      </c>
      <c r="C10521" s="10" t="s">
        <v>74</v>
      </c>
      <c r="D10521" s="10" t="s">
        <v>125</v>
      </c>
      <c r="E10521" s="13" t="s">
        <v>75</v>
      </c>
      <c r="F10521" s="13" t="s">
        <v>75</v>
      </c>
      <c r="J10521" s="10" t="s">
        <v>2263</v>
      </c>
    </row>
    <row r="10522">
      <c r="A10522" s="10" t="s">
        <v>2898</v>
      </c>
      <c r="B10522" s="19">
        <v>0.1089699074074074</v>
      </c>
      <c r="C10522" s="10" t="s">
        <v>74</v>
      </c>
      <c r="D10522" s="10" t="s">
        <v>125</v>
      </c>
      <c r="E10522" s="13" t="s">
        <v>68</v>
      </c>
      <c r="F10522" s="13">
        <v>20.0</v>
      </c>
    </row>
    <row r="10523">
      <c r="A10523" s="10" t="s">
        <v>2898</v>
      </c>
      <c r="B10523" s="19">
        <v>0.11120370370370371</v>
      </c>
      <c r="C10523" s="10" t="s">
        <v>74</v>
      </c>
      <c r="D10523" s="10" t="s">
        <v>67</v>
      </c>
      <c r="E10523" s="13">
        <v>5.0</v>
      </c>
      <c r="F10523" s="13">
        <v>4.0</v>
      </c>
    </row>
    <row r="10524">
      <c r="A10524" s="10" t="s">
        <v>2898</v>
      </c>
      <c r="B10524" s="19">
        <v>0.11122685185185185</v>
      </c>
      <c r="C10524" s="10" t="s">
        <v>69</v>
      </c>
      <c r="D10524" s="10" t="s">
        <v>67</v>
      </c>
      <c r="E10524" s="13">
        <v>7.0</v>
      </c>
      <c r="F10524" s="13">
        <v>2.0</v>
      </c>
    </row>
    <row r="10525">
      <c r="A10525" s="10" t="s">
        <v>2898</v>
      </c>
      <c r="B10525" s="19">
        <v>0.1122800925925926</v>
      </c>
      <c r="C10525" s="10" t="s">
        <v>74</v>
      </c>
      <c r="D10525" s="10" t="s">
        <v>67</v>
      </c>
      <c r="E10525" s="13">
        <v>13.0</v>
      </c>
      <c r="F10525" s="13">
        <v>12.0</v>
      </c>
    </row>
    <row r="10526">
      <c r="A10526" s="10" t="s">
        <v>2898</v>
      </c>
      <c r="B10526" s="19">
        <v>0.11511574074074074</v>
      </c>
      <c r="C10526" s="10" t="s">
        <v>74</v>
      </c>
      <c r="D10526" s="10" t="s">
        <v>93</v>
      </c>
      <c r="E10526" s="13">
        <v>22.0</v>
      </c>
      <c r="F10526" s="13">
        <v>12.0</v>
      </c>
      <c r="J10526" s="10" t="s">
        <v>2899</v>
      </c>
    </row>
    <row r="10527">
      <c r="A10527" s="10" t="s">
        <v>2898</v>
      </c>
      <c r="B10527" s="19">
        <v>0.11521990740740741</v>
      </c>
      <c r="C10527" s="10" t="s">
        <v>74</v>
      </c>
      <c r="D10527" s="10" t="s">
        <v>91</v>
      </c>
      <c r="E10527" s="13">
        <v>8.0</v>
      </c>
      <c r="F10527" s="16"/>
      <c r="H10527" s="10" t="s">
        <v>2900</v>
      </c>
    </row>
    <row r="10528">
      <c r="A10528" s="10" t="s">
        <v>2898</v>
      </c>
      <c r="B10528" s="19">
        <v>0.1157175925925926</v>
      </c>
      <c r="C10528" s="10" t="s">
        <v>69</v>
      </c>
      <c r="D10528" s="10" t="s">
        <v>80</v>
      </c>
      <c r="E10528" s="13" t="s">
        <v>75</v>
      </c>
      <c r="F10528" s="13" t="s">
        <v>75</v>
      </c>
      <c r="J10528" s="10" t="s">
        <v>2263</v>
      </c>
    </row>
    <row r="10529">
      <c r="A10529" s="10" t="s">
        <v>2898</v>
      </c>
      <c r="B10529" s="19">
        <v>0.1157175925925926</v>
      </c>
      <c r="C10529" s="10" t="s">
        <v>69</v>
      </c>
      <c r="D10529" s="10" t="s">
        <v>80</v>
      </c>
      <c r="E10529" s="13">
        <v>24.0</v>
      </c>
      <c r="F10529" s="13">
        <v>19.0</v>
      </c>
    </row>
    <row r="10530">
      <c r="A10530" s="10" t="s">
        <v>2898</v>
      </c>
      <c r="B10530" s="19">
        <v>0.1169675925925926</v>
      </c>
      <c r="C10530" s="10" t="s">
        <v>82</v>
      </c>
      <c r="D10530" s="10" t="s">
        <v>83</v>
      </c>
      <c r="E10530" s="13">
        <v>9.0</v>
      </c>
      <c r="F10530" s="13">
        <v>11.0</v>
      </c>
      <c r="J10530" s="10" t="s">
        <v>2629</v>
      </c>
    </row>
    <row r="10531">
      <c r="A10531" s="10" t="s">
        <v>2898</v>
      </c>
      <c r="B10531" s="19">
        <v>0.1386574074074074</v>
      </c>
      <c r="C10531" s="10" t="s">
        <v>66</v>
      </c>
      <c r="D10531" s="10" t="s">
        <v>67</v>
      </c>
      <c r="E10531" s="13">
        <v>10.0</v>
      </c>
      <c r="F10531" s="13">
        <v>8.0</v>
      </c>
    </row>
    <row r="10532">
      <c r="A10532" s="10" t="s">
        <v>2898</v>
      </c>
      <c r="B10532" s="19">
        <v>0.15203703703703703</v>
      </c>
      <c r="C10532" s="10" t="s">
        <v>69</v>
      </c>
      <c r="D10532" s="10" t="s">
        <v>71</v>
      </c>
      <c r="E10532" s="13">
        <v>23.0</v>
      </c>
      <c r="F10532" s="13">
        <v>18.0</v>
      </c>
    </row>
    <row r="10533">
      <c r="A10533" s="10" t="s">
        <v>2898</v>
      </c>
      <c r="B10533" s="19">
        <v>0.17206018518518518</v>
      </c>
      <c r="C10533" s="10" t="s">
        <v>74</v>
      </c>
      <c r="D10533" s="10" t="s">
        <v>73</v>
      </c>
      <c r="E10533" s="13">
        <v>28.0</v>
      </c>
      <c r="F10533" s="13">
        <v>15.0</v>
      </c>
    </row>
    <row r="10534">
      <c r="A10534" s="10" t="s">
        <v>2901</v>
      </c>
      <c r="B10534" s="19">
        <v>0.017673611111111112</v>
      </c>
      <c r="C10534" s="10" t="s">
        <v>66</v>
      </c>
      <c r="D10534" s="10" t="s">
        <v>67</v>
      </c>
      <c r="E10534" s="13">
        <v>11.0</v>
      </c>
      <c r="F10534" s="13">
        <v>9.0</v>
      </c>
    </row>
    <row r="10535">
      <c r="A10535" s="10" t="s">
        <v>2901</v>
      </c>
      <c r="B10535" s="19">
        <v>0.03991898148148148</v>
      </c>
      <c r="C10535" s="10" t="s">
        <v>70</v>
      </c>
      <c r="D10535" s="10" t="s">
        <v>154</v>
      </c>
      <c r="E10535" s="13" t="s">
        <v>68</v>
      </c>
      <c r="F10535" s="13">
        <v>20.0</v>
      </c>
    </row>
    <row r="10536">
      <c r="A10536" s="10" t="s">
        <v>2901</v>
      </c>
      <c r="B10536" s="19">
        <v>0.03991898148148148</v>
      </c>
      <c r="C10536" s="10" t="s">
        <v>70</v>
      </c>
      <c r="D10536" s="10" t="s">
        <v>154</v>
      </c>
      <c r="E10536" s="13" t="s">
        <v>75</v>
      </c>
      <c r="F10536" s="13" t="s">
        <v>75</v>
      </c>
      <c r="J10536" s="10" t="s">
        <v>2263</v>
      </c>
    </row>
    <row r="10537">
      <c r="A10537" s="10" t="s">
        <v>2901</v>
      </c>
      <c r="B10537" s="19">
        <v>0.03991898148148148</v>
      </c>
      <c r="C10537" s="10" t="s">
        <v>70</v>
      </c>
      <c r="D10537" s="10" t="s">
        <v>76</v>
      </c>
      <c r="E10537" s="13">
        <v>2.0</v>
      </c>
      <c r="F10537" s="16"/>
      <c r="J10537" s="10" t="s">
        <v>2507</v>
      </c>
    </row>
    <row r="10538">
      <c r="A10538" s="10" t="s">
        <v>2901</v>
      </c>
      <c r="B10538" s="19">
        <v>0.04138888888888889</v>
      </c>
      <c r="C10538" s="10" t="s">
        <v>964</v>
      </c>
      <c r="D10538" s="10" t="s">
        <v>126</v>
      </c>
      <c r="E10538" s="13" t="s">
        <v>75</v>
      </c>
      <c r="F10538" s="13" t="s">
        <v>75</v>
      </c>
      <c r="J10538" s="10" t="s">
        <v>2263</v>
      </c>
    </row>
    <row r="10539">
      <c r="A10539" s="10" t="s">
        <v>2901</v>
      </c>
      <c r="B10539" s="19">
        <v>0.04138888888888889</v>
      </c>
      <c r="C10539" s="10" t="s">
        <v>964</v>
      </c>
      <c r="D10539" s="10" t="s">
        <v>126</v>
      </c>
      <c r="E10539" s="13">
        <v>19.0</v>
      </c>
      <c r="F10539" s="13" t="s">
        <v>75</v>
      </c>
      <c r="J10539" s="10" t="s">
        <v>2508</v>
      </c>
    </row>
    <row r="10540">
      <c r="A10540" s="10" t="s">
        <v>2901</v>
      </c>
      <c r="B10540" s="19">
        <v>0.04216435185185185</v>
      </c>
      <c r="C10540" s="10" t="s">
        <v>69</v>
      </c>
      <c r="D10540" s="10" t="s">
        <v>67</v>
      </c>
      <c r="E10540" s="13" t="s">
        <v>75</v>
      </c>
      <c r="F10540" s="13" t="s">
        <v>75</v>
      </c>
    </row>
    <row r="10541">
      <c r="A10541" s="10" t="s">
        <v>2901</v>
      </c>
      <c r="B10541" s="19">
        <v>0.04217592592592593</v>
      </c>
      <c r="C10541" s="10" t="s">
        <v>82</v>
      </c>
      <c r="D10541" s="10" t="s">
        <v>67</v>
      </c>
      <c r="E10541" s="13">
        <v>14.0</v>
      </c>
      <c r="F10541" s="13">
        <v>11.0</v>
      </c>
    </row>
    <row r="10542">
      <c r="A10542" s="10" t="s">
        <v>2901</v>
      </c>
      <c r="B10542" s="19">
        <v>0.04601851851851852</v>
      </c>
      <c r="C10542" s="10" t="s">
        <v>82</v>
      </c>
      <c r="D10542" s="10" t="s">
        <v>127</v>
      </c>
      <c r="E10542" s="13" t="s">
        <v>88</v>
      </c>
      <c r="F10542" s="13">
        <v>1.0</v>
      </c>
    </row>
    <row r="10543">
      <c r="A10543" s="10" t="s">
        <v>2901</v>
      </c>
      <c r="B10543" s="19">
        <v>0.04850694444444444</v>
      </c>
      <c r="C10543" s="10" t="s">
        <v>70</v>
      </c>
      <c r="D10543" s="10" t="s">
        <v>87</v>
      </c>
      <c r="E10543" s="13">
        <v>23.0</v>
      </c>
      <c r="F10543" s="13">
        <v>18.0</v>
      </c>
    </row>
    <row r="10544">
      <c r="A10544" s="10" t="s">
        <v>2901</v>
      </c>
      <c r="B10544" s="19">
        <v>0.048553240740740744</v>
      </c>
      <c r="C10544" s="10" t="s">
        <v>69</v>
      </c>
      <c r="D10544" s="10" t="s">
        <v>87</v>
      </c>
      <c r="E10544" s="13">
        <v>21.0</v>
      </c>
      <c r="F10544" s="13">
        <v>17.0</v>
      </c>
    </row>
    <row r="10545">
      <c r="A10545" s="10" t="s">
        <v>2901</v>
      </c>
      <c r="B10545" s="19">
        <v>0.04859953703703704</v>
      </c>
      <c r="C10545" s="10" t="s">
        <v>84</v>
      </c>
      <c r="D10545" s="10" t="s">
        <v>87</v>
      </c>
      <c r="E10545" s="13" t="s">
        <v>75</v>
      </c>
      <c r="F10545" s="13" t="s">
        <v>75</v>
      </c>
      <c r="J10545" s="10" t="s">
        <v>2263</v>
      </c>
    </row>
    <row r="10546">
      <c r="A10546" s="10" t="s">
        <v>2901</v>
      </c>
      <c r="B10546" s="19">
        <v>0.04859953703703704</v>
      </c>
      <c r="C10546" s="10" t="s">
        <v>84</v>
      </c>
      <c r="D10546" s="10" t="s">
        <v>87</v>
      </c>
      <c r="E10546" s="13">
        <v>22.0</v>
      </c>
      <c r="F10546" s="13">
        <v>20.0</v>
      </c>
    </row>
    <row r="10547">
      <c r="A10547" s="10" t="s">
        <v>2901</v>
      </c>
      <c r="B10547" s="19">
        <v>0.04871527777777778</v>
      </c>
      <c r="C10547" s="10" t="s">
        <v>964</v>
      </c>
      <c r="D10547" s="10" t="s">
        <v>87</v>
      </c>
      <c r="E10547" s="13">
        <v>15.0</v>
      </c>
      <c r="F10547" s="13">
        <v>14.0</v>
      </c>
    </row>
    <row r="10548">
      <c r="A10548" s="10" t="s">
        <v>2901</v>
      </c>
      <c r="B10548" s="19">
        <v>0.048726851851851855</v>
      </c>
      <c r="C10548" s="10" t="s">
        <v>74</v>
      </c>
      <c r="D10548" s="10" t="s">
        <v>87</v>
      </c>
      <c r="E10548" s="13">
        <v>19.0</v>
      </c>
      <c r="F10548" s="13">
        <v>14.0</v>
      </c>
    </row>
    <row r="10549">
      <c r="A10549" s="10" t="s">
        <v>2901</v>
      </c>
      <c r="B10549" s="19">
        <v>0.04880787037037037</v>
      </c>
      <c r="C10549" s="10" t="s">
        <v>82</v>
      </c>
      <c r="D10549" s="10" t="s">
        <v>87</v>
      </c>
      <c r="E10549" s="13">
        <v>14.0</v>
      </c>
      <c r="F10549" s="13">
        <v>13.0</v>
      </c>
    </row>
    <row r="10550">
      <c r="A10550" s="10" t="s">
        <v>2901</v>
      </c>
      <c r="B10550" s="19">
        <v>0.04892361111111111</v>
      </c>
      <c r="C10550" s="10" t="s">
        <v>66</v>
      </c>
      <c r="D10550" s="10" t="s">
        <v>87</v>
      </c>
      <c r="E10550" s="13">
        <v>12.0</v>
      </c>
      <c r="F10550" s="13">
        <v>12.0</v>
      </c>
    </row>
    <row r="10551">
      <c r="A10551" s="10" t="s">
        <v>2901</v>
      </c>
      <c r="B10551" s="19">
        <v>0.052905092592592594</v>
      </c>
      <c r="C10551" s="10" t="s">
        <v>69</v>
      </c>
      <c r="D10551" s="10" t="s">
        <v>91</v>
      </c>
      <c r="E10551" s="13">
        <v>18.0</v>
      </c>
      <c r="F10551" s="16"/>
      <c r="J10551" s="10" t="s">
        <v>1330</v>
      </c>
    </row>
    <row r="10552">
      <c r="A10552" s="10" t="s">
        <v>2901</v>
      </c>
      <c r="B10552" s="19">
        <v>0.05326388888888889</v>
      </c>
      <c r="C10552" s="10" t="s">
        <v>66</v>
      </c>
      <c r="D10552" s="10" t="s">
        <v>166</v>
      </c>
      <c r="E10552" s="13" t="s">
        <v>68</v>
      </c>
      <c r="F10552" s="13">
        <v>20.0</v>
      </c>
    </row>
    <row r="10553">
      <c r="A10553" s="10" t="s">
        <v>2901</v>
      </c>
      <c r="B10553" s="19">
        <v>0.053287037037037036</v>
      </c>
      <c r="C10553" s="10" t="s">
        <v>70</v>
      </c>
      <c r="D10553" s="10" t="s">
        <v>166</v>
      </c>
      <c r="E10553" s="13">
        <v>17.0</v>
      </c>
      <c r="F10553" s="13">
        <v>14.0</v>
      </c>
    </row>
    <row r="10554">
      <c r="A10554" s="10" t="s">
        <v>2901</v>
      </c>
      <c r="B10554" s="19">
        <v>0.05329861111111111</v>
      </c>
      <c r="C10554" s="10" t="s">
        <v>82</v>
      </c>
      <c r="D10554" s="10" t="s">
        <v>166</v>
      </c>
      <c r="E10554" s="13" t="s">
        <v>68</v>
      </c>
      <c r="F10554" s="13">
        <v>20.0</v>
      </c>
    </row>
    <row r="10555">
      <c r="A10555" s="10" t="s">
        <v>2901</v>
      </c>
      <c r="B10555" s="19">
        <v>0.05333333333333334</v>
      </c>
      <c r="C10555" s="10" t="s">
        <v>74</v>
      </c>
      <c r="D10555" s="10" t="s">
        <v>166</v>
      </c>
      <c r="E10555" s="13" t="s">
        <v>88</v>
      </c>
      <c r="F10555" s="13">
        <v>1.0</v>
      </c>
      <c r="J10555" s="10" t="s">
        <v>2902</v>
      </c>
    </row>
    <row r="10556">
      <c r="A10556" s="10" t="s">
        <v>2901</v>
      </c>
      <c r="B10556" s="19">
        <v>0.05334490740740741</v>
      </c>
      <c r="C10556" s="10" t="s">
        <v>69</v>
      </c>
      <c r="D10556" s="10" t="s">
        <v>166</v>
      </c>
      <c r="E10556" s="13" t="s">
        <v>88</v>
      </c>
      <c r="F10556" s="13">
        <v>1.0</v>
      </c>
      <c r="J10556" s="10" t="s">
        <v>2903</v>
      </c>
    </row>
    <row r="10557">
      <c r="A10557" s="10" t="s">
        <v>2901</v>
      </c>
      <c r="B10557" s="19">
        <v>0.05355324074074074</v>
      </c>
      <c r="C10557" s="10" t="s">
        <v>964</v>
      </c>
      <c r="D10557" s="10" t="s">
        <v>166</v>
      </c>
      <c r="E10557" s="13">
        <v>25.0</v>
      </c>
      <c r="F10557" s="13">
        <v>16.0</v>
      </c>
    </row>
    <row r="10558">
      <c r="A10558" s="10" t="s">
        <v>2901</v>
      </c>
      <c r="B10558" s="19">
        <v>0.053564814814814815</v>
      </c>
      <c r="C10558" s="10" t="s">
        <v>84</v>
      </c>
      <c r="D10558" s="10" t="s">
        <v>166</v>
      </c>
      <c r="E10558" s="13">
        <v>16.0</v>
      </c>
      <c r="F10558" s="13">
        <v>16.0</v>
      </c>
    </row>
    <row r="10559">
      <c r="A10559" s="10" t="s">
        <v>2901</v>
      </c>
      <c r="B10559" s="19">
        <v>0.05542824074074074</v>
      </c>
      <c r="C10559" s="10" t="s">
        <v>84</v>
      </c>
      <c r="D10559" s="10" t="s">
        <v>93</v>
      </c>
      <c r="E10559" s="13">
        <v>15.0</v>
      </c>
      <c r="F10559" s="13">
        <v>5.0</v>
      </c>
      <c r="J10559" s="10" t="s">
        <v>2904</v>
      </c>
    </row>
    <row r="10560">
      <c r="A10560" s="10" t="s">
        <v>2901</v>
      </c>
      <c r="B10560" s="19">
        <v>0.05561342592592593</v>
      </c>
      <c r="C10560" s="10" t="s">
        <v>84</v>
      </c>
      <c r="D10560" s="10" t="s">
        <v>91</v>
      </c>
      <c r="E10560" s="13">
        <v>23.0</v>
      </c>
      <c r="F10560" s="16"/>
      <c r="H10560" s="10" t="s">
        <v>2905</v>
      </c>
    </row>
    <row r="10561">
      <c r="A10561" s="10" t="s">
        <v>2901</v>
      </c>
      <c r="B10561" s="19">
        <v>0.058576388888888886</v>
      </c>
      <c r="C10561" s="10" t="s">
        <v>82</v>
      </c>
      <c r="D10561" s="10" t="s">
        <v>91</v>
      </c>
      <c r="E10561" s="13">
        <v>26.0</v>
      </c>
      <c r="F10561" s="16"/>
      <c r="H10561" s="10" t="s">
        <v>2906</v>
      </c>
      <c r="J10561" s="10" t="s">
        <v>698</v>
      </c>
    </row>
    <row r="10562">
      <c r="A10562" s="10" t="s">
        <v>2901</v>
      </c>
      <c r="B10562" s="19">
        <v>0.059270833333333335</v>
      </c>
      <c r="C10562" s="10" t="s">
        <v>69</v>
      </c>
      <c r="D10562" s="10" t="s">
        <v>91</v>
      </c>
      <c r="E10562" s="13">
        <v>29.0</v>
      </c>
      <c r="F10562" s="16"/>
      <c r="H10562" s="10" t="s">
        <v>2907</v>
      </c>
      <c r="J10562" s="10" t="s">
        <v>1330</v>
      </c>
    </row>
    <row r="10563">
      <c r="A10563" s="10" t="s">
        <v>2901</v>
      </c>
      <c r="B10563" s="19">
        <v>0.060648148148148145</v>
      </c>
      <c r="C10563" s="10" t="s">
        <v>70</v>
      </c>
      <c r="D10563" s="10" t="s">
        <v>93</v>
      </c>
      <c r="E10563" s="13">
        <v>28.0</v>
      </c>
      <c r="F10563" s="13">
        <v>18.0</v>
      </c>
      <c r="J10563" s="10" t="s">
        <v>2908</v>
      </c>
    </row>
    <row r="10564">
      <c r="A10564" s="10" t="s">
        <v>2901</v>
      </c>
      <c r="B10564" s="19">
        <v>0.060648148148148145</v>
      </c>
      <c r="C10564" s="10" t="s">
        <v>70</v>
      </c>
      <c r="D10564" s="10" t="s">
        <v>93</v>
      </c>
      <c r="E10564" s="13">
        <v>28.0</v>
      </c>
      <c r="F10564" s="13">
        <v>18.0</v>
      </c>
      <c r="J10564" s="10" t="s">
        <v>2908</v>
      </c>
    </row>
    <row r="10565">
      <c r="A10565" s="10" t="s">
        <v>2901</v>
      </c>
      <c r="B10565" s="19">
        <v>0.060891203703703704</v>
      </c>
      <c r="C10565" s="10" t="s">
        <v>70</v>
      </c>
      <c r="D10565" s="10" t="s">
        <v>91</v>
      </c>
      <c r="E10565" s="13">
        <v>12.0</v>
      </c>
      <c r="F10565" s="16"/>
      <c r="H10565" s="10" t="s">
        <v>2909</v>
      </c>
    </row>
    <row r="10566">
      <c r="A10566" s="10" t="s">
        <v>2901</v>
      </c>
      <c r="B10566" s="19">
        <v>0.060925925925925925</v>
      </c>
      <c r="C10566" s="10" t="s">
        <v>70</v>
      </c>
      <c r="D10566" s="10" t="s">
        <v>91</v>
      </c>
      <c r="E10566" s="13">
        <v>14.0</v>
      </c>
      <c r="F10566" s="16"/>
      <c r="H10566" s="10" t="s">
        <v>2910</v>
      </c>
    </row>
    <row r="10567">
      <c r="A10567" s="10" t="s">
        <v>2901</v>
      </c>
      <c r="B10567" s="19">
        <v>0.06195601851851852</v>
      </c>
      <c r="C10567" s="10" t="s">
        <v>70</v>
      </c>
      <c r="D10567" s="10" t="s">
        <v>93</v>
      </c>
      <c r="E10567" s="13">
        <v>16.0</v>
      </c>
      <c r="F10567" s="13">
        <v>6.0</v>
      </c>
      <c r="J10567" s="10" t="s">
        <v>2908</v>
      </c>
    </row>
    <row r="10568">
      <c r="A10568" s="10" t="s">
        <v>2901</v>
      </c>
      <c r="B10568" s="19">
        <v>0.06195601851851852</v>
      </c>
      <c r="C10568" s="10" t="s">
        <v>70</v>
      </c>
      <c r="D10568" s="10" t="s">
        <v>93</v>
      </c>
      <c r="E10568" s="13">
        <v>13.0</v>
      </c>
      <c r="F10568" s="13">
        <v>3.0</v>
      </c>
      <c r="J10568" s="10" t="s">
        <v>2908</v>
      </c>
    </row>
    <row r="10569">
      <c r="A10569" s="10" t="s">
        <v>2901</v>
      </c>
      <c r="B10569" s="19">
        <v>0.062141203703703705</v>
      </c>
      <c r="C10569" s="10" t="s">
        <v>70</v>
      </c>
      <c r="D10569" s="10" t="s">
        <v>91</v>
      </c>
      <c r="E10569" s="13">
        <v>10.0</v>
      </c>
      <c r="F10569" s="16"/>
      <c r="H10569" s="10" t="s">
        <v>2911</v>
      </c>
    </row>
    <row r="10570">
      <c r="A10570" s="10" t="s">
        <v>2901</v>
      </c>
      <c r="B10570" s="19">
        <v>0.06219907407407407</v>
      </c>
      <c r="C10570" s="10" t="s">
        <v>70</v>
      </c>
      <c r="D10570" s="10" t="s">
        <v>91</v>
      </c>
      <c r="E10570" s="13">
        <v>13.0</v>
      </c>
      <c r="F10570" s="16"/>
      <c r="H10570" s="10" t="s">
        <v>2912</v>
      </c>
      <c r="I10570" s="10">
        <v>1.0</v>
      </c>
      <c r="J10570" s="10" t="s">
        <v>2913</v>
      </c>
    </row>
    <row r="10571">
      <c r="A10571" s="10" t="s">
        <v>2901</v>
      </c>
      <c r="B10571" s="19">
        <v>0.06305555555555556</v>
      </c>
      <c r="C10571" s="10" t="s">
        <v>84</v>
      </c>
      <c r="D10571" s="10" t="s">
        <v>93</v>
      </c>
      <c r="E10571" s="13">
        <v>22.0</v>
      </c>
      <c r="F10571" s="13">
        <v>12.0</v>
      </c>
      <c r="J10571" s="10" t="s">
        <v>2904</v>
      </c>
    </row>
    <row r="10572">
      <c r="A10572" s="10" t="s">
        <v>2901</v>
      </c>
      <c r="B10572" s="19">
        <v>0.06315972222222223</v>
      </c>
      <c r="C10572" s="10" t="s">
        <v>84</v>
      </c>
      <c r="D10572" s="10" t="s">
        <v>91</v>
      </c>
      <c r="E10572" s="13">
        <v>22.0</v>
      </c>
      <c r="F10572" s="16"/>
      <c r="H10572" s="10" t="s">
        <v>2914</v>
      </c>
    </row>
    <row r="10573">
      <c r="A10573" s="10" t="s">
        <v>2901</v>
      </c>
      <c r="B10573" s="19">
        <v>0.06328703703703703</v>
      </c>
      <c r="C10573" s="10" t="s">
        <v>84</v>
      </c>
      <c r="D10573" s="10" t="s">
        <v>93</v>
      </c>
      <c r="E10573" s="13">
        <v>14.0</v>
      </c>
      <c r="F10573" s="13">
        <v>4.0</v>
      </c>
      <c r="J10573" s="10" t="s">
        <v>2904</v>
      </c>
    </row>
    <row r="10574">
      <c r="A10574" s="10" t="s">
        <v>2901</v>
      </c>
      <c r="B10574" s="19">
        <v>0.06365740740740741</v>
      </c>
      <c r="C10574" s="10" t="s">
        <v>84</v>
      </c>
      <c r="D10574" s="10" t="s">
        <v>91</v>
      </c>
      <c r="E10574" s="13">
        <v>20.0</v>
      </c>
      <c r="F10574" s="16"/>
      <c r="H10574" s="10" t="s">
        <v>2915</v>
      </c>
      <c r="I10574" s="10">
        <v>1.0</v>
      </c>
      <c r="J10574" s="10" t="s">
        <v>2913</v>
      </c>
    </row>
    <row r="10575">
      <c r="A10575" s="10" t="s">
        <v>2901</v>
      </c>
      <c r="B10575" s="19">
        <v>0.06451388888888888</v>
      </c>
      <c r="C10575" s="10" t="s">
        <v>69</v>
      </c>
      <c r="D10575" s="10" t="s">
        <v>91</v>
      </c>
      <c r="E10575" s="13">
        <v>26.0</v>
      </c>
      <c r="F10575" s="16"/>
      <c r="H10575" s="10" t="s">
        <v>2916</v>
      </c>
      <c r="I10575" s="10">
        <v>1.0</v>
      </c>
      <c r="J10575" s="10" t="s">
        <v>2913</v>
      </c>
    </row>
    <row r="10576">
      <c r="A10576" s="10" t="s">
        <v>2901</v>
      </c>
      <c r="B10576" s="19">
        <v>0.06465277777777778</v>
      </c>
      <c r="C10576" s="10" t="s">
        <v>964</v>
      </c>
      <c r="D10576" s="10" t="s">
        <v>91</v>
      </c>
      <c r="E10576" s="13">
        <v>22.0</v>
      </c>
      <c r="F10576" s="16"/>
      <c r="H10576" s="10" t="s">
        <v>2914</v>
      </c>
    </row>
    <row r="10577">
      <c r="A10577" s="10" t="s">
        <v>2901</v>
      </c>
      <c r="B10577" s="19">
        <v>0.06809027777777778</v>
      </c>
      <c r="C10577" s="10" t="s">
        <v>74</v>
      </c>
      <c r="D10577" s="10" t="s">
        <v>93</v>
      </c>
      <c r="E10577" s="13">
        <v>16.0</v>
      </c>
      <c r="F10577" s="13">
        <v>6.0</v>
      </c>
      <c r="J10577" s="10" t="s">
        <v>2917</v>
      </c>
    </row>
    <row r="10578">
      <c r="A10578" s="10" t="s">
        <v>2901</v>
      </c>
      <c r="B10578" s="19">
        <v>0.06829861111111112</v>
      </c>
      <c r="C10578" s="10" t="s">
        <v>74</v>
      </c>
      <c r="D10578" s="10" t="s">
        <v>91</v>
      </c>
      <c r="E10578" s="13">
        <v>41.0</v>
      </c>
      <c r="F10578" s="16"/>
      <c r="H10578" s="10" t="s">
        <v>2918</v>
      </c>
      <c r="I10578" s="10">
        <v>1.0</v>
      </c>
      <c r="J10578" s="10" t="s">
        <v>2919</v>
      </c>
    </row>
    <row r="10579">
      <c r="A10579" s="10" t="s">
        <v>2901</v>
      </c>
      <c r="B10579" s="19">
        <v>0.07032407407407408</v>
      </c>
      <c r="C10579" s="10" t="s">
        <v>69</v>
      </c>
      <c r="D10579" s="10" t="s">
        <v>67</v>
      </c>
      <c r="E10579" s="13" t="s">
        <v>75</v>
      </c>
      <c r="F10579" s="13" t="s">
        <v>75</v>
      </c>
      <c r="J10579" s="10" t="s">
        <v>2263</v>
      </c>
    </row>
    <row r="10580">
      <c r="A10580" s="10" t="s">
        <v>2901</v>
      </c>
      <c r="B10580" s="19">
        <v>0.07032407407407408</v>
      </c>
      <c r="C10580" s="10" t="s">
        <v>69</v>
      </c>
      <c r="D10580" s="10" t="s">
        <v>67</v>
      </c>
      <c r="E10580" s="13">
        <v>25.0</v>
      </c>
      <c r="F10580" s="13" t="s">
        <v>75</v>
      </c>
      <c r="J10580" s="10" t="s">
        <v>2508</v>
      </c>
    </row>
    <row r="10581">
      <c r="A10581" s="10" t="s">
        <v>2901</v>
      </c>
      <c r="B10581" s="19">
        <v>0.07155092592592592</v>
      </c>
      <c r="C10581" s="10" t="s">
        <v>157</v>
      </c>
      <c r="D10581" s="10" t="s">
        <v>67</v>
      </c>
      <c r="E10581" s="13">
        <v>3.0</v>
      </c>
      <c r="F10581" s="13">
        <v>1.0</v>
      </c>
    </row>
    <row r="10582">
      <c r="A10582" s="10" t="s">
        <v>2901</v>
      </c>
      <c r="B10582" s="19">
        <v>0.07262731481481481</v>
      </c>
      <c r="C10582" s="10" t="s">
        <v>66</v>
      </c>
      <c r="D10582" s="10" t="s">
        <v>100</v>
      </c>
      <c r="E10582" s="13">
        <v>10.0</v>
      </c>
      <c r="F10582" s="13">
        <v>9.0</v>
      </c>
      <c r="H10582" s="10" t="s">
        <v>2920</v>
      </c>
    </row>
    <row r="10583">
      <c r="A10583" s="10" t="s">
        <v>2901</v>
      </c>
      <c r="B10583" s="19">
        <v>0.07266203703703704</v>
      </c>
      <c r="C10583" s="10" t="s">
        <v>70</v>
      </c>
      <c r="D10583" s="10" t="s">
        <v>100</v>
      </c>
      <c r="E10583" s="13">
        <v>22.0</v>
      </c>
      <c r="F10583" s="13">
        <v>13.0</v>
      </c>
    </row>
    <row r="10584">
      <c r="A10584" s="10" t="s">
        <v>2901</v>
      </c>
      <c r="B10584" s="19">
        <v>0.07293981481481482</v>
      </c>
      <c r="C10584" s="10" t="s">
        <v>82</v>
      </c>
      <c r="D10584" s="10" t="s">
        <v>100</v>
      </c>
      <c r="E10584" s="13">
        <v>8.0</v>
      </c>
      <c r="F10584" s="13">
        <v>6.0</v>
      </c>
      <c r="H10584" s="10" t="s">
        <v>2921</v>
      </c>
      <c r="J10584" s="10" t="s">
        <v>2922</v>
      </c>
    </row>
    <row r="10585">
      <c r="A10585" s="10" t="s">
        <v>2901</v>
      </c>
      <c r="B10585" s="19">
        <v>0.07331018518518519</v>
      </c>
      <c r="C10585" s="10" t="s">
        <v>74</v>
      </c>
      <c r="D10585" s="10" t="s">
        <v>100</v>
      </c>
      <c r="E10585" s="13">
        <v>12.0</v>
      </c>
      <c r="F10585" s="13">
        <v>3.0</v>
      </c>
      <c r="H10585" s="10" t="s">
        <v>2923</v>
      </c>
      <c r="J10585" s="10" t="s">
        <v>2924</v>
      </c>
    </row>
    <row r="10586">
      <c r="A10586" s="10" t="s">
        <v>2901</v>
      </c>
      <c r="B10586" s="19">
        <v>0.0734375</v>
      </c>
      <c r="C10586" s="10" t="s">
        <v>69</v>
      </c>
      <c r="D10586" s="10" t="s">
        <v>100</v>
      </c>
      <c r="E10586" s="13">
        <v>18.0</v>
      </c>
      <c r="F10586" s="13">
        <v>14.0</v>
      </c>
      <c r="H10586" s="10" t="s">
        <v>2925</v>
      </c>
    </row>
    <row r="10587">
      <c r="A10587" s="10" t="s">
        <v>2901</v>
      </c>
      <c r="B10587" s="19">
        <v>0.07347222222222222</v>
      </c>
      <c r="C10587" s="10" t="s">
        <v>964</v>
      </c>
      <c r="D10587" s="10" t="s">
        <v>100</v>
      </c>
      <c r="E10587" s="13">
        <v>8.0</v>
      </c>
      <c r="F10587" s="13">
        <v>7.0</v>
      </c>
      <c r="H10587" s="10" t="s">
        <v>2926</v>
      </c>
    </row>
    <row r="10588">
      <c r="A10588" s="10" t="s">
        <v>2901</v>
      </c>
      <c r="B10588" s="19">
        <v>0.07350694444444444</v>
      </c>
      <c r="C10588" s="10" t="s">
        <v>84</v>
      </c>
      <c r="D10588" s="10" t="s">
        <v>100</v>
      </c>
      <c r="E10588" s="13">
        <v>23.0</v>
      </c>
      <c r="F10588" s="13">
        <v>20.0</v>
      </c>
      <c r="H10588" s="10" t="s">
        <v>2927</v>
      </c>
    </row>
    <row r="10589">
      <c r="A10589" s="10" t="s">
        <v>2901</v>
      </c>
      <c r="B10589" s="19">
        <v>0.07563657407407408</v>
      </c>
      <c r="C10589" s="10" t="s">
        <v>964</v>
      </c>
      <c r="D10589" s="10" t="s">
        <v>126</v>
      </c>
      <c r="E10589" s="13">
        <v>10.0</v>
      </c>
      <c r="F10589" s="13">
        <v>5.0</v>
      </c>
    </row>
    <row r="10590">
      <c r="A10590" s="10" t="s">
        <v>2901</v>
      </c>
      <c r="B10590" s="19">
        <v>0.0772800925925926</v>
      </c>
      <c r="C10590" s="10" t="s">
        <v>84</v>
      </c>
      <c r="D10590" s="10" t="s">
        <v>79</v>
      </c>
      <c r="E10590" s="13" t="s">
        <v>88</v>
      </c>
      <c r="F10590" s="13">
        <v>1.0</v>
      </c>
    </row>
    <row r="10591">
      <c r="A10591" s="10" t="s">
        <v>2901</v>
      </c>
      <c r="B10591" s="19">
        <v>0.0772800925925926</v>
      </c>
      <c r="C10591" s="10" t="s">
        <v>84</v>
      </c>
      <c r="D10591" s="10" t="s">
        <v>79</v>
      </c>
      <c r="E10591" s="13" t="s">
        <v>68</v>
      </c>
      <c r="F10591" s="13">
        <v>20.0</v>
      </c>
      <c r="J10591" s="10" t="s">
        <v>2265</v>
      </c>
    </row>
    <row r="10592">
      <c r="A10592" s="10" t="s">
        <v>2901</v>
      </c>
      <c r="B10592" s="19">
        <v>0.07763888888888888</v>
      </c>
      <c r="C10592" s="10" t="s">
        <v>84</v>
      </c>
      <c r="D10592" s="10" t="s">
        <v>76</v>
      </c>
      <c r="E10592" s="13">
        <v>1.0</v>
      </c>
      <c r="F10592" s="16"/>
      <c r="J10592" s="10" t="s">
        <v>2507</v>
      </c>
    </row>
    <row r="10593">
      <c r="A10593" s="10" t="s">
        <v>2901</v>
      </c>
      <c r="B10593" s="19">
        <v>0.07849537037037037</v>
      </c>
      <c r="C10593" s="10" t="s">
        <v>66</v>
      </c>
      <c r="D10593" s="10" t="s">
        <v>81</v>
      </c>
      <c r="E10593" s="13" t="s">
        <v>88</v>
      </c>
      <c r="F10593" s="13">
        <v>1.0</v>
      </c>
      <c r="J10593" s="10" t="s">
        <v>2928</v>
      </c>
    </row>
    <row r="10594">
      <c r="A10594" s="10" t="s">
        <v>2901</v>
      </c>
      <c r="B10594" s="19">
        <v>0.07854166666666666</v>
      </c>
      <c r="C10594" s="10" t="s">
        <v>70</v>
      </c>
      <c r="D10594" s="10" t="s">
        <v>81</v>
      </c>
      <c r="E10594" s="13">
        <v>11.0</v>
      </c>
      <c r="F10594" s="13">
        <v>8.0</v>
      </c>
      <c r="J10594" s="10" t="s">
        <v>2929</v>
      </c>
    </row>
    <row r="10595">
      <c r="A10595" s="10" t="s">
        <v>2901</v>
      </c>
      <c r="B10595" s="19">
        <v>0.07862268518518518</v>
      </c>
      <c r="C10595" s="10" t="s">
        <v>82</v>
      </c>
      <c r="D10595" s="10" t="s">
        <v>81</v>
      </c>
      <c r="E10595" s="13">
        <v>15.0</v>
      </c>
      <c r="F10595" s="13">
        <v>8.0</v>
      </c>
    </row>
    <row r="10596">
      <c r="A10596" s="10" t="s">
        <v>2901</v>
      </c>
      <c r="B10596" s="19">
        <v>0.07868055555555556</v>
      </c>
      <c r="C10596" s="10" t="s">
        <v>74</v>
      </c>
      <c r="D10596" s="10" t="s">
        <v>81</v>
      </c>
      <c r="E10596" s="13">
        <v>13.0</v>
      </c>
      <c r="F10596" s="13">
        <v>11.0</v>
      </c>
      <c r="J10596" s="10" t="s">
        <v>2930</v>
      </c>
    </row>
    <row r="10597">
      <c r="A10597" s="10" t="s">
        <v>2901</v>
      </c>
      <c r="B10597" s="19">
        <v>0.07917824074074074</v>
      </c>
      <c r="C10597" s="10" t="s">
        <v>69</v>
      </c>
      <c r="D10597" s="10" t="s">
        <v>81</v>
      </c>
      <c r="E10597" s="13">
        <v>19.0</v>
      </c>
      <c r="F10597" s="13">
        <v>16.0</v>
      </c>
    </row>
    <row r="10598">
      <c r="A10598" s="10" t="s">
        <v>2901</v>
      </c>
      <c r="B10598" s="19">
        <v>0.07921296296296296</v>
      </c>
      <c r="C10598" s="10" t="s">
        <v>964</v>
      </c>
      <c r="D10598" s="10" t="s">
        <v>81</v>
      </c>
      <c r="E10598" s="13">
        <v>9.0</v>
      </c>
      <c r="F10598" s="13">
        <v>7.0</v>
      </c>
      <c r="J10598" s="10" t="s">
        <v>2931</v>
      </c>
    </row>
    <row r="10599">
      <c r="A10599" s="10" t="s">
        <v>2901</v>
      </c>
      <c r="B10599" s="19">
        <v>0.07925925925925927</v>
      </c>
      <c r="C10599" s="10" t="s">
        <v>84</v>
      </c>
      <c r="D10599" s="10" t="s">
        <v>81</v>
      </c>
      <c r="E10599" s="13">
        <v>17.0</v>
      </c>
      <c r="F10599" s="13">
        <v>10.0</v>
      </c>
    </row>
    <row r="10600">
      <c r="A10600" s="10" t="s">
        <v>2901</v>
      </c>
      <c r="B10600" s="19">
        <v>0.0810300925925926</v>
      </c>
      <c r="C10600" s="10" t="s">
        <v>74</v>
      </c>
      <c r="D10600" s="10" t="s">
        <v>83</v>
      </c>
      <c r="E10600" s="13" t="s">
        <v>75</v>
      </c>
      <c r="F10600" s="13" t="s">
        <v>75</v>
      </c>
      <c r="J10600" s="10" t="s">
        <v>2265</v>
      </c>
    </row>
    <row r="10601">
      <c r="A10601" s="10" t="s">
        <v>2901</v>
      </c>
      <c r="B10601" s="19">
        <v>0.0810300925925926</v>
      </c>
      <c r="C10601" s="10" t="s">
        <v>74</v>
      </c>
      <c r="D10601" s="10" t="s">
        <v>83</v>
      </c>
      <c r="E10601" s="13">
        <v>29.0</v>
      </c>
      <c r="F10601" s="13" t="s">
        <v>75</v>
      </c>
      <c r="J10601" s="10" t="s">
        <v>2508</v>
      </c>
    </row>
    <row r="10602">
      <c r="A10602" s="10" t="s">
        <v>2901</v>
      </c>
      <c r="B10602" s="19">
        <v>0.08351851851851852</v>
      </c>
      <c r="C10602" s="10" t="s">
        <v>66</v>
      </c>
      <c r="D10602" s="10" t="s">
        <v>80</v>
      </c>
      <c r="E10602" s="13">
        <v>16.0</v>
      </c>
      <c r="F10602" s="13">
        <v>7.0</v>
      </c>
    </row>
    <row r="10603">
      <c r="A10603" s="10" t="s">
        <v>2901</v>
      </c>
      <c r="B10603" s="19">
        <v>0.0843287037037037</v>
      </c>
      <c r="C10603" s="10" t="s">
        <v>66</v>
      </c>
      <c r="D10603" s="10" t="s">
        <v>81</v>
      </c>
      <c r="E10603" s="13">
        <v>13.0</v>
      </c>
      <c r="F10603" s="13">
        <v>8.0</v>
      </c>
    </row>
    <row r="10604">
      <c r="A10604" s="10" t="s">
        <v>2901</v>
      </c>
      <c r="B10604" s="19">
        <v>0.08438657407407407</v>
      </c>
      <c r="C10604" s="10" t="s">
        <v>70</v>
      </c>
      <c r="D10604" s="10" t="s">
        <v>81</v>
      </c>
      <c r="E10604" s="13">
        <v>9.0</v>
      </c>
      <c r="F10604" s="13">
        <v>6.0</v>
      </c>
      <c r="H10604" s="10" t="s">
        <v>2932</v>
      </c>
      <c r="J10604" s="10" t="s">
        <v>2933</v>
      </c>
    </row>
    <row r="10605">
      <c r="A10605" s="10" t="s">
        <v>2901</v>
      </c>
      <c r="B10605" s="19">
        <v>0.08449074074074074</v>
      </c>
      <c r="C10605" s="10" t="s">
        <v>82</v>
      </c>
      <c r="D10605" s="10" t="s">
        <v>81</v>
      </c>
      <c r="E10605" s="13">
        <v>24.0</v>
      </c>
      <c r="F10605" s="13">
        <v>17.0</v>
      </c>
    </row>
    <row r="10606">
      <c r="A10606" s="10" t="s">
        <v>2901</v>
      </c>
      <c r="B10606" s="19">
        <v>0.08453703703703704</v>
      </c>
      <c r="C10606" s="10" t="s">
        <v>74</v>
      </c>
      <c r="D10606" s="10" t="s">
        <v>81</v>
      </c>
      <c r="E10606" s="13">
        <v>11.0</v>
      </c>
      <c r="F10606" s="13">
        <v>9.0</v>
      </c>
      <c r="H10606" s="10" t="s">
        <v>2934</v>
      </c>
      <c r="J10606" s="10" t="s">
        <v>2935</v>
      </c>
    </row>
    <row r="10607">
      <c r="A10607" s="10" t="s">
        <v>2901</v>
      </c>
      <c r="B10607" s="19">
        <v>0.08460648148148148</v>
      </c>
      <c r="C10607" s="10" t="s">
        <v>69</v>
      </c>
      <c r="D10607" s="10" t="s">
        <v>81</v>
      </c>
      <c r="E10607" s="13">
        <v>20.0</v>
      </c>
      <c r="F10607" s="13">
        <v>16.0</v>
      </c>
    </row>
    <row r="10608">
      <c r="A10608" s="10" t="s">
        <v>2901</v>
      </c>
      <c r="B10608" s="19">
        <v>0.0846412037037037</v>
      </c>
      <c r="C10608" s="10" t="s">
        <v>964</v>
      </c>
      <c r="D10608" s="10" t="s">
        <v>81</v>
      </c>
      <c r="E10608" s="13">
        <v>10.0</v>
      </c>
      <c r="F10608" s="13">
        <v>8.0</v>
      </c>
      <c r="H10608" s="10" t="s">
        <v>2936</v>
      </c>
      <c r="J10608" s="10" t="s">
        <v>2937</v>
      </c>
    </row>
    <row r="10609">
      <c r="A10609" s="10" t="s">
        <v>2901</v>
      </c>
      <c r="B10609" s="19">
        <v>0.0846875</v>
      </c>
      <c r="C10609" s="10" t="s">
        <v>84</v>
      </c>
      <c r="D10609" s="10" t="s">
        <v>81</v>
      </c>
      <c r="E10609" s="13">
        <v>11.0</v>
      </c>
      <c r="F10609" s="13">
        <v>4.0</v>
      </c>
      <c r="H10609" s="10" t="s">
        <v>2938</v>
      </c>
      <c r="J10609" s="10" t="s">
        <v>2939</v>
      </c>
    </row>
    <row r="10610">
      <c r="A10610" s="10" t="s">
        <v>2901</v>
      </c>
      <c r="B10610" s="19">
        <v>0.0862037037037037</v>
      </c>
      <c r="C10610" s="10" t="s">
        <v>964</v>
      </c>
      <c r="D10610" s="10" t="s">
        <v>120</v>
      </c>
      <c r="E10610" s="13">
        <v>17.0</v>
      </c>
      <c r="F10610" s="16"/>
      <c r="H10610" s="10" t="s">
        <v>2940</v>
      </c>
      <c r="J10610" s="10" t="s">
        <v>2941</v>
      </c>
    </row>
    <row r="10611">
      <c r="A10611" s="10" t="s">
        <v>2901</v>
      </c>
      <c r="B10611" s="19">
        <v>0.08736111111111111</v>
      </c>
      <c r="C10611" s="10" t="s">
        <v>84</v>
      </c>
      <c r="D10611" s="10" t="s">
        <v>209</v>
      </c>
      <c r="E10611" s="13" t="s">
        <v>68</v>
      </c>
      <c r="F10611" s="13">
        <v>20.0</v>
      </c>
    </row>
    <row r="10612">
      <c r="A10612" s="10" t="s">
        <v>2901</v>
      </c>
      <c r="B10612" s="19">
        <v>0.10872685185185185</v>
      </c>
      <c r="C10612" s="10" t="s">
        <v>157</v>
      </c>
      <c r="D10612" s="10" t="s">
        <v>67</v>
      </c>
      <c r="E10612" s="13">
        <v>15.0</v>
      </c>
      <c r="F10612" s="13">
        <v>14.0</v>
      </c>
    </row>
    <row r="10613">
      <c r="A10613" s="10" t="s">
        <v>2901</v>
      </c>
      <c r="B10613" s="19">
        <v>0.11114583333333333</v>
      </c>
      <c r="C10613" s="10" t="s">
        <v>70</v>
      </c>
      <c r="D10613" s="10" t="s">
        <v>67</v>
      </c>
      <c r="E10613" s="13">
        <v>18.0</v>
      </c>
      <c r="F10613" s="13">
        <v>15.0</v>
      </c>
    </row>
    <row r="10614">
      <c r="A10614" s="10" t="s">
        <v>2901</v>
      </c>
      <c r="B10614" s="19">
        <v>0.11512731481481482</v>
      </c>
      <c r="C10614" s="10" t="s">
        <v>74</v>
      </c>
      <c r="D10614" s="10" t="s">
        <v>83</v>
      </c>
      <c r="E10614" s="13" t="s">
        <v>75</v>
      </c>
      <c r="F10614" s="13" t="s">
        <v>75</v>
      </c>
      <c r="J10614" s="10" t="s">
        <v>2265</v>
      </c>
    </row>
    <row r="10615">
      <c r="A10615" s="10" t="s">
        <v>2901</v>
      </c>
      <c r="B10615" s="19">
        <v>0.11512731481481482</v>
      </c>
      <c r="C10615" s="10" t="s">
        <v>74</v>
      </c>
      <c r="D10615" s="10" t="s">
        <v>83</v>
      </c>
      <c r="E10615" s="13">
        <v>21.0</v>
      </c>
      <c r="F10615" s="13" t="s">
        <v>75</v>
      </c>
      <c r="J10615" s="10" t="s">
        <v>2942</v>
      </c>
    </row>
    <row r="10616">
      <c r="A10616" s="10" t="s">
        <v>2901</v>
      </c>
      <c r="B10616" s="19">
        <v>0.11612268518518519</v>
      </c>
      <c r="C10616" s="10" t="s">
        <v>70</v>
      </c>
      <c r="D10616" s="10" t="s">
        <v>83</v>
      </c>
      <c r="E10616" s="13" t="s">
        <v>75</v>
      </c>
      <c r="F10616" s="13" t="s">
        <v>75</v>
      </c>
      <c r="J10616" s="10" t="s">
        <v>2265</v>
      </c>
    </row>
    <row r="10617">
      <c r="A10617" s="10" t="s">
        <v>2901</v>
      </c>
      <c r="B10617" s="19">
        <v>0.11612268518518519</v>
      </c>
      <c r="C10617" s="10" t="s">
        <v>70</v>
      </c>
      <c r="D10617" s="10" t="s">
        <v>83</v>
      </c>
      <c r="E10617" s="13">
        <v>23.0</v>
      </c>
      <c r="F10617" s="13">
        <v>11.0</v>
      </c>
    </row>
    <row r="10618">
      <c r="A10618" s="10" t="s">
        <v>2901</v>
      </c>
      <c r="B10618" s="19">
        <v>0.11828703703703704</v>
      </c>
      <c r="C10618" s="10" t="s">
        <v>66</v>
      </c>
      <c r="D10618" s="10" t="s">
        <v>67</v>
      </c>
      <c r="E10618" s="13">
        <v>11.0</v>
      </c>
      <c r="F10618" s="13">
        <v>9.0</v>
      </c>
    </row>
    <row r="10619">
      <c r="A10619" s="10" t="s">
        <v>2901</v>
      </c>
      <c r="B10619" s="19">
        <v>0.12597222222222224</v>
      </c>
      <c r="C10619" s="10" t="s">
        <v>66</v>
      </c>
      <c r="D10619" s="10" t="s">
        <v>127</v>
      </c>
      <c r="E10619" s="13">
        <v>22.0</v>
      </c>
      <c r="F10619" s="13">
        <v>17.0</v>
      </c>
      <c r="J10619" s="10" t="s">
        <v>2943</v>
      </c>
    </row>
    <row r="10620">
      <c r="A10620" s="10" t="s">
        <v>2901</v>
      </c>
      <c r="B10620" s="19">
        <v>0.12597222222222224</v>
      </c>
      <c r="C10620" s="10" t="s">
        <v>66</v>
      </c>
      <c r="D10620" s="10" t="s">
        <v>127</v>
      </c>
      <c r="E10620" s="13">
        <v>10.0</v>
      </c>
      <c r="F10620" s="13">
        <v>5.0</v>
      </c>
    </row>
    <row r="10621">
      <c r="A10621" s="10" t="s">
        <v>2901</v>
      </c>
      <c r="B10621" s="19">
        <v>0.1476273148148148</v>
      </c>
      <c r="C10621" s="10" t="s">
        <v>84</v>
      </c>
      <c r="D10621" s="10" t="s">
        <v>127</v>
      </c>
      <c r="E10621" s="13" t="s">
        <v>75</v>
      </c>
      <c r="F10621" s="13" t="s">
        <v>75</v>
      </c>
      <c r="J10621" s="10" t="s">
        <v>2265</v>
      </c>
    </row>
    <row r="10622">
      <c r="A10622" s="10" t="s">
        <v>2901</v>
      </c>
      <c r="B10622" s="19">
        <v>0.1476273148148148</v>
      </c>
      <c r="C10622" s="10" t="s">
        <v>84</v>
      </c>
      <c r="D10622" s="10" t="s">
        <v>127</v>
      </c>
      <c r="E10622" s="13" t="s">
        <v>88</v>
      </c>
      <c r="F10622" s="13">
        <v>1.0</v>
      </c>
    </row>
    <row r="10623">
      <c r="A10623" s="10" t="s">
        <v>2901</v>
      </c>
      <c r="B10623" s="19">
        <v>0.1535763888888889</v>
      </c>
      <c r="C10623" s="10" t="s">
        <v>69</v>
      </c>
      <c r="D10623" s="10" t="s">
        <v>127</v>
      </c>
      <c r="E10623" s="13">
        <v>24.0</v>
      </c>
      <c r="F10623" s="13">
        <v>19.0</v>
      </c>
    </row>
    <row r="10624">
      <c r="A10624" s="10" t="s">
        <v>2944</v>
      </c>
      <c r="B10624" s="19">
        <v>0.01318287037037037</v>
      </c>
      <c r="C10624" s="10" t="s">
        <v>74</v>
      </c>
      <c r="D10624" s="10" t="s">
        <v>67</v>
      </c>
      <c r="E10624" s="13">
        <v>3.0</v>
      </c>
      <c r="F10624" s="13">
        <v>2.0</v>
      </c>
    </row>
    <row r="10625">
      <c r="A10625" s="10" t="s">
        <v>2944</v>
      </c>
      <c r="B10625" s="19">
        <v>0.01318287037037037</v>
      </c>
      <c r="C10625" s="10" t="s">
        <v>964</v>
      </c>
      <c r="D10625" s="10" t="s">
        <v>67</v>
      </c>
      <c r="E10625" s="13">
        <v>22.0</v>
      </c>
      <c r="F10625" s="13">
        <v>13.0</v>
      </c>
    </row>
    <row r="10626">
      <c r="A10626" s="10" t="s">
        <v>2944</v>
      </c>
      <c r="B10626" s="19">
        <v>0.015474537037037037</v>
      </c>
      <c r="C10626" s="10" t="s">
        <v>964</v>
      </c>
      <c r="D10626" s="10" t="s">
        <v>67</v>
      </c>
      <c r="E10626" s="13">
        <v>27.0</v>
      </c>
      <c r="F10626" s="13">
        <v>18.0</v>
      </c>
    </row>
    <row r="10627">
      <c r="A10627" s="10" t="s">
        <v>2944</v>
      </c>
      <c r="B10627" s="19">
        <v>0.015497685185185186</v>
      </c>
      <c r="C10627" s="10" t="s">
        <v>69</v>
      </c>
      <c r="D10627" s="10" t="s">
        <v>67</v>
      </c>
      <c r="E10627" s="13">
        <v>17.0</v>
      </c>
      <c r="F10627" s="13">
        <v>12.0</v>
      </c>
    </row>
    <row r="10628">
      <c r="A10628" s="10" t="s">
        <v>2944</v>
      </c>
      <c r="B10628" s="19">
        <v>0.016458333333333332</v>
      </c>
      <c r="C10628" s="10" t="s">
        <v>69</v>
      </c>
      <c r="D10628" s="10" t="s">
        <v>154</v>
      </c>
      <c r="E10628" s="13">
        <v>23.0</v>
      </c>
      <c r="F10628" s="13">
        <v>18.0</v>
      </c>
    </row>
    <row r="10629">
      <c r="A10629" s="10" t="s">
        <v>2944</v>
      </c>
      <c r="B10629" s="19">
        <v>0.016550925925925927</v>
      </c>
      <c r="C10629" s="10" t="s">
        <v>69</v>
      </c>
      <c r="D10629" s="10" t="s">
        <v>76</v>
      </c>
      <c r="E10629" s="13">
        <v>3.0</v>
      </c>
      <c r="F10629" s="16"/>
      <c r="J10629" s="10" t="s">
        <v>2507</v>
      </c>
    </row>
    <row r="10630">
      <c r="A10630" s="10" t="s">
        <v>2944</v>
      </c>
      <c r="B10630" s="19">
        <v>0.017905092592592594</v>
      </c>
      <c r="C10630" s="10" t="s">
        <v>84</v>
      </c>
      <c r="D10630" s="10" t="s">
        <v>209</v>
      </c>
      <c r="E10630" s="13" t="s">
        <v>68</v>
      </c>
      <c r="F10630" s="13">
        <v>20.0</v>
      </c>
    </row>
    <row r="10631">
      <c r="A10631" s="10" t="s">
        <v>2944</v>
      </c>
      <c r="B10631" s="19">
        <v>0.01792824074074074</v>
      </c>
      <c r="C10631" s="10" t="s">
        <v>69</v>
      </c>
      <c r="D10631" s="10" t="s">
        <v>209</v>
      </c>
      <c r="E10631" s="13">
        <v>27.0</v>
      </c>
      <c r="F10631" s="13" t="s">
        <v>75</v>
      </c>
      <c r="J10631" s="10" t="s">
        <v>2508</v>
      </c>
    </row>
    <row r="10632">
      <c r="A10632" s="10" t="s">
        <v>2944</v>
      </c>
      <c r="B10632" s="19">
        <v>0.017986111111111112</v>
      </c>
      <c r="C10632" s="10" t="s">
        <v>964</v>
      </c>
      <c r="D10632" s="10" t="s">
        <v>67</v>
      </c>
      <c r="E10632" s="13" t="s">
        <v>75</v>
      </c>
      <c r="F10632" s="13" t="s">
        <v>75</v>
      </c>
      <c r="J10632" s="10" t="s">
        <v>2265</v>
      </c>
    </row>
    <row r="10633">
      <c r="A10633" s="10" t="s">
        <v>2944</v>
      </c>
      <c r="B10633" s="19">
        <v>0.017986111111111112</v>
      </c>
      <c r="C10633" s="10" t="s">
        <v>964</v>
      </c>
      <c r="D10633" s="10" t="s">
        <v>67</v>
      </c>
      <c r="E10633" s="13">
        <v>20.0</v>
      </c>
      <c r="F10633" s="13">
        <v>11.0</v>
      </c>
    </row>
    <row r="10634">
      <c r="A10634" s="10" t="s">
        <v>2944</v>
      </c>
      <c r="B10634" s="19">
        <v>0.022048611111111113</v>
      </c>
      <c r="C10634" s="10" t="s">
        <v>84</v>
      </c>
      <c r="D10634" s="10" t="s">
        <v>87</v>
      </c>
      <c r="E10634" s="13" t="s">
        <v>75</v>
      </c>
      <c r="F10634" s="13" t="s">
        <v>75</v>
      </c>
      <c r="J10634" s="10" t="s">
        <v>2265</v>
      </c>
    </row>
    <row r="10635">
      <c r="A10635" s="10" t="s">
        <v>2944</v>
      </c>
      <c r="B10635" s="19">
        <v>0.022048611111111113</v>
      </c>
      <c r="C10635" s="10" t="s">
        <v>84</v>
      </c>
      <c r="D10635" s="10" t="s">
        <v>87</v>
      </c>
      <c r="E10635" s="13">
        <v>20.0</v>
      </c>
      <c r="F10635" s="13">
        <v>18.0</v>
      </c>
    </row>
    <row r="10636">
      <c r="A10636" s="10" t="s">
        <v>2944</v>
      </c>
      <c r="B10636" s="19">
        <v>0.0221875</v>
      </c>
      <c r="C10636" s="10" t="s">
        <v>70</v>
      </c>
      <c r="D10636" s="10" t="s">
        <v>87</v>
      </c>
      <c r="E10636" s="13">
        <v>15.0</v>
      </c>
      <c r="F10636" s="13">
        <v>10.0</v>
      </c>
    </row>
    <row r="10637">
      <c r="A10637" s="10" t="s">
        <v>2944</v>
      </c>
      <c r="B10637" s="19">
        <v>0.022199074074074072</v>
      </c>
      <c r="C10637" s="10" t="s">
        <v>74</v>
      </c>
      <c r="D10637" s="10" t="s">
        <v>87</v>
      </c>
      <c r="E10637" s="13">
        <v>18.0</v>
      </c>
      <c r="F10637" s="13">
        <v>13.0</v>
      </c>
    </row>
    <row r="10638">
      <c r="A10638" s="10" t="s">
        <v>2944</v>
      </c>
      <c r="B10638" s="19">
        <v>0.022199074074074072</v>
      </c>
      <c r="C10638" s="10" t="s">
        <v>964</v>
      </c>
      <c r="D10638" s="10" t="s">
        <v>87</v>
      </c>
      <c r="E10638" s="13">
        <v>16.0</v>
      </c>
      <c r="F10638" s="13">
        <v>15.0</v>
      </c>
    </row>
    <row r="10639">
      <c r="A10639" s="10" t="s">
        <v>2944</v>
      </c>
      <c r="B10639" s="19">
        <v>0.022314814814814815</v>
      </c>
      <c r="C10639" s="10" t="s">
        <v>82</v>
      </c>
      <c r="D10639" s="10" t="s">
        <v>87</v>
      </c>
      <c r="E10639" s="13">
        <v>12.0</v>
      </c>
      <c r="F10639" s="13">
        <v>11.0</v>
      </c>
    </row>
    <row r="10640">
      <c r="A10640" s="10" t="s">
        <v>2944</v>
      </c>
      <c r="B10640" s="19">
        <v>0.02238425925925926</v>
      </c>
      <c r="C10640" s="10" t="s">
        <v>69</v>
      </c>
      <c r="D10640" s="10" t="s">
        <v>87</v>
      </c>
      <c r="E10640" s="13">
        <v>8.0</v>
      </c>
      <c r="F10640" s="13">
        <v>4.0</v>
      </c>
    </row>
    <row r="10641">
      <c r="A10641" s="10" t="s">
        <v>2944</v>
      </c>
      <c r="B10641" s="19">
        <v>0.022476851851851852</v>
      </c>
      <c r="C10641" s="10" t="s">
        <v>66</v>
      </c>
      <c r="D10641" s="10" t="s">
        <v>87</v>
      </c>
      <c r="E10641" s="13" t="s">
        <v>88</v>
      </c>
      <c r="F10641" s="13">
        <v>1.0</v>
      </c>
    </row>
    <row r="10642">
      <c r="A10642" s="10" t="s">
        <v>2944</v>
      </c>
      <c r="B10642" s="19">
        <v>0.023634259259259258</v>
      </c>
      <c r="C10642" s="10" t="s">
        <v>84</v>
      </c>
      <c r="D10642" s="10" t="s">
        <v>93</v>
      </c>
      <c r="E10642" s="13">
        <v>28.0</v>
      </c>
      <c r="F10642" s="13">
        <v>19.0</v>
      </c>
      <c r="J10642" s="10" t="s">
        <v>2945</v>
      </c>
    </row>
    <row r="10643">
      <c r="A10643" s="10" t="s">
        <v>2944</v>
      </c>
      <c r="B10643" s="19">
        <v>0.023912037037037037</v>
      </c>
      <c r="C10643" s="10" t="s">
        <v>84</v>
      </c>
      <c r="D10643" s="10" t="s">
        <v>91</v>
      </c>
      <c r="E10643" s="13">
        <v>23.0</v>
      </c>
      <c r="F10643" s="16"/>
      <c r="H10643" s="10" t="s">
        <v>2946</v>
      </c>
    </row>
    <row r="10644">
      <c r="A10644" s="10" t="s">
        <v>2944</v>
      </c>
      <c r="B10644" s="19">
        <v>0.024189814814814813</v>
      </c>
      <c r="C10644" s="10" t="s">
        <v>84</v>
      </c>
      <c r="D10644" s="10" t="s">
        <v>93</v>
      </c>
      <c r="E10644" s="13">
        <v>28.0</v>
      </c>
      <c r="F10644" s="13">
        <v>19.0</v>
      </c>
      <c r="J10644" s="10" t="s">
        <v>2945</v>
      </c>
    </row>
    <row r="10645">
      <c r="A10645" s="10" t="s">
        <v>2944</v>
      </c>
      <c r="B10645" s="19">
        <v>0.024375</v>
      </c>
      <c r="C10645" s="10" t="s">
        <v>84</v>
      </c>
      <c r="D10645" s="10" t="s">
        <v>91</v>
      </c>
      <c r="E10645" s="13">
        <v>12.0</v>
      </c>
      <c r="F10645" s="16"/>
      <c r="H10645" s="10" t="s">
        <v>2947</v>
      </c>
    </row>
    <row r="10646">
      <c r="A10646" s="10" t="s">
        <v>2944</v>
      </c>
      <c r="B10646" s="19">
        <v>0.0259375</v>
      </c>
      <c r="C10646" s="10" t="s">
        <v>84</v>
      </c>
      <c r="D10646" s="10" t="s">
        <v>81</v>
      </c>
      <c r="E10646" s="13">
        <v>10.0</v>
      </c>
      <c r="F10646" s="13">
        <v>3.0</v>
      </c>
    </row>
    <row r="10647">
      <c r="A10647" s="10" t="s">
        <v>2944</v>
      </c>
      <c r="B10647" s="19">
        <v>0.02726851851851852</v>
      </c>
      <c r="C10647" s="10" t="s">
        <v>964</v>
      </c>
      <c r="D10647" s="10" t="s">
        <v>91</v>
      </c>
      <c r="E10647" s="13">
        <v>19.0</v>
      </c>
      <c r="F10647" s="16"/>
      <c r="H10647" s="10" t="s">
        <v>2948</v>
      </c>
      <c r="J10647" s="10" t="s">
        <v>1608</v>
      </c>
    </row>
    <row r="10648">
      <c r="A10648" s="10" t="s">
        <v>2944</v>
      </c>
      <c r="B10648" s="19">
        <v>0.030474537037037036</v>
      </c>
      <c r="C10648" s="10" t="s">
        <v>74</v>
      </c>
      <c r="D10648" s="10" t="s">
        <v>93</v>
      </c>
      <c r="E10648" s="13">
        <v>14.0</v>
      </c>
      <c r="F10648" s="13">
        <v>4.0</v>
      </c>
      <c r="J10648" s="10" t="s">
        <v>2949</v>
      </c>
    </row>
    <row r="10649">
      <c r="A10649" s="10" t="s">
        <v>2944</v>
      </c>
      <c r="B10649" s="19">
        <v>0.030671296296296297</v>
      </c>
      <c r="C10649" s="10" t="s">
        <v>74</v>
      </c>
      <c r="D10649" s="10" t="s">
        <v>91</v>
      </c>
      <c r="E10649" s="13">
        <v>38.0</v>
      </c>
      <c r="F10649" s="16"/>
      <c r="H10649" s="10" t="s">
        <v>2950</v>
      </c>
      <c r="I10649" s="10">
        <v>1.0</v>
      </c>
      <c r="J10649" s="10" t="s">
        <v>2951</v>
      </c>
    </row>
    <row r="10650">
      <c r="A10650" s="10" t="s">
        <v>2944</v>
      </c>
      <c r="B10650" s="19">
        <v>0.031041666666666665</v>
      </c>
      <c r="C10650" s="10" t="s">
        <v>66</v>
      </c>
      <c r="D10650" s="10" t="s">
        <v>81</v>
      </c>
      <c r="E10650" s="13">
        <v>24.0</v>
      </c>
      <c r="F10650" s="13">
        <v>19.0</v>
      </c>
      <c r="H10650" s="10" t="s">
        <v>2952</v>
      </c>
    </row>
    <row r="10651">
      <c r="A10651" s="10" t="s">
        <v>2944</v>
      </c>
      <c r="B10651" s="19">
        <v>0.031087962962962963</v>
      </c>
      <c r="C10651" s="10" t="s">
        <v>70</v>
      </c>
      <c r="D10651" s="10" t="s">
        <v>81</v>
      </c>
      <c r="E10651" s="13">
        <v>20.0</v>
      </c>
      <c r="F10651" s="13">
        <v>17.0</v>
      </c>
    </row>
    <row r="10652">
      <c r="A10652" s="10" t="s">
        <v>2944</v>
      </c>
      <c r="B10652" s="19">
        <v>0.03119212962962963</v>
      </c>
      <c r="C10652" s="10" t="s">
        <v>82</v>
      </c>
      <c r="D10652" s="10" t="s">
        <v>81</v>
      </c>
      <c r="E10652" s="13">
        <v>18.0</v>
      </c>
      <c r="F10652" s="13">
        <v>11.0</v>
      </c>
      <c r="H10652" s="10" t="s">
        <v>2953</v>
      </c>
    </row>
    <row r="10653">
      <c r="A10653" s="10" t="s">
        <v>2944</v>
      </c>
      <c r="B10653" s="19">
        <v>0.03346064814814815</v>
      </c>
      <c r="C10653" s="10" t="s">
        <v>70</v>
      </c>
      <c r="D10653" s="10" t="s">
        <v>93</v>
      </c>
      <c r="E10653" s="13">
        <v>13.0</v>
      </c>
      <c r="F10653" s="13">
        <v>3.0</v>
      </c>
      <c r="J10653" s="10" t="s">
        <v>2954</v>
      </c>
    </row>
    <row r="10654">
      <c r="A10654" s="10" t="s">
        <v>2944</v>
      </c>
      <c r="B10654" s="19">
        <v>0.03347222222222222</v>
      </c>
      <c r="C10654" s="10" t="s">
        <v>70</v>
      </c>
      <c r="D10654" s="10" t="s">
        <v>93</v>
      </c>
      <c r="E10654" s="13">
        <v>15.0</v>
      </c>
      <c r="F10654" s="13">
        <v>5.0</v>
      </c>
      <c r="J10654" s="10" t="s">
        <v>2954</v>
      </c>
    </row>
    <row r="10655">
      <c r="A10655" s="10" t="s">
        <v>2944</v>
      </c>
      <c r="B10655" s="19">
        <v>0.03366898148148148</v>
      </c>
      <c r="C10655" s="10" t="s">
        <v>70</v>
      </c>
      <c r="D10655" s="10" t="s">
        <v>91</v>
      </c>
      <c r="E10655" s="13">
        <v>8.0</v>
      </c>
      <c r="F10655" s="16"/>
      <c r="H10655" s="10" t="s">
        <v>2955</v>
      </c>
    </row>
    <row r="10656">
      <c r="A10656" s="10" t="s">
        <v>2944</v>
      </c>
      <c r="B10656" s="19">
        <v>0.03369212962962963</v>
      </c>
      <c r="C10656" s="10" t="s">
        <v>70</v>
      </c>
      <c r="D10656" s="10" t="s">
        <v>91</v>
      </c>
      <c r="E10656" s="13">
        <v>10.0</v>
      </c>
      <c r="F10656" s="16"/>
      <c r="H10656" s="10" t="s">
        <v>2956</v>
      </c>
    </row>
    <row r="10657">
      <c r="A10657" s="10" t="s">
        <v>2944</v>
      </c>
      <c r="B10657" s="19">
        <v>0.03422453703703704</v>
      </c>
      <c r="C10657" s="10" t="s">
        <v>70</v>
      </c>
      <c r="D10657" s="10" t="s">
        <v>93</v>
      </c>
      <c r="E10657" s="13">
        <v>15.0</v>
      </c>
      <c r="F10657" s="13">
        <v>5.0</v>
      </c>
      <c r="J10657" s="10" t="s">
        <v>2954</v>
      </c>
    </row>
    <row r="10658">
      <c r="A10658" s="10" t="s">
        <v>2944</v>
      </c>
      <c r="B10658" s="19">
        <v>0.03423611111111111</v>
      </c>
      <c r="C10658" s="10" t="s">
        <v>70</v>
      </c>
      <c r="D10658" s="10" t="s">
        <v>93</v>
      </c>
      <c r="E10658" s="13">
        <v>17.0</v>
      </c>
      <c r="F10658" s="13">
        <v>7.0</v>
      </c>
      <c r="J10658" s="10" t="s">
        <v>2954</v>
      </c>
    </row>
    <row r="10659">
      <c r="A10659" s="10" t="s">
        <v>2944</v>
      </c>
      <c r="B10659" s="19">
        <v>0.03436342592592593</v>
      </c>
      <c r="C10659" s="10" t="s">
        <v>70</v>
      </c>
      <c r="D10659" s="10" t="s">
        <v>91</v>
      </c>
      <c r="E10659" s="13">
        <v>14.0</v>
      </c>
      <c r="F10659" s="16"/>
      <c r="H10659" s="10" t="s">
        <v>2957</v>
      </c>
    </row>
    <row r="10660">
      <c r="A10660" s="10" t="s">
        <v>2944</v>
      </c>
      <c r="B10660" s="19">
        <v>0.03449074074074074</v>
      </c>
      <c r="C10660" s="10" t="s">
        <v>70</v>
      </c>
      <c r="D10660" s="10" t="s">
        <v>91</v>
      </c>
      <c r="E10660" s="13">
        <v>12.0</v>
      </c>
      <c r="F10660" s="16"/>
      <c r="H10660" s="10" t="s">
        <v>2947</v>
      </c>
    </row>
    <row r="10661">
      <c r="A10661" s="10" t="s">
        <v>2944</v>
      </c>
      <c r="B10661" s="19">
        <v>0.03561342592592592</v>
      </c>
      <c r="C10661" s="10" t="s">
        <v>82</v>
      </c>
      <c r="D10661" s="10" t="s">
        <v>91</v>
      </c>
      <c r="E10661" s="13">
        <v>34.0</v>
      </c>
      <c r="F10661" s="16"/>
      <c r="H10661" s="10" t="s">
        <v>2958</v>
      </c>
    </row>
    <row r="10662">
      <c r="A10662" s="10" t="s">
        <v>2944</v>
      </c>
      <c r="B10662" s="19">
        <v>0.038148148148148146</v>
      </c>
      <c r="C10662" s="10" t="s">
        <v>66</v>
      </c>
      <c r="D10662" s="10" t="s">
        <v>93</v>
      </c>
      <c r="E10662" s="13">
        <v>27.0</v>
      </c>
      <c r="F10662" s="13">
        <v>17.0</v>
      </c>
      <c r="J10662" s="10" t="s">
        <v>2959</v>
      </c>
    </row>
    <row r="10663">
      <c r="A10663" s="10" t="s">
        <v>2944</v>
      </c>
      <c r="B10663" s="19">
        <v>0.03820601851851852</v>
      </c>
      <c r="C10663" s="10" t="s">
        <v>66</v>
      </c>
      <c r="D10663" s="10" t="s">
        <v>93</v>
      </c>
      <c r="E10663" s="13">
        <v>28.0</v>
      </c>
      <c r="F10663" s="13">
        <v>18.0</v>
      </c>
      <c r="J10663" s="10" t="s">
        <v>2959</v>
      </c>
    </row>
    <row r="10664">
      <c r="A10664" s="10" t="s">
        <v>2944</v>
      </c>
      <c r="B10664" s="19">
        <v>0.038391203703703705</v>
      </c>
      <c r="C10664" s="10" t="s">
        <v>66</v>
      </c>
      <c r="D10664" s="10" t="s">
        <v>91</v>
      </c>
      <c r="E10664" s="13">
        <v>29.0</v>
      </c>
      <c r="F10664" s="16"/>
      <c r="H10664" s="10" t="s">
        <v>2960</v>
      </c>
    </row>
    <row r="10665">
      <c r="A10665" s="10" t="s">
        <v>2944</v>
      </c>
      <c r="B10665" s="19">
        <v>0.03902777777777778</v>
      </c>
      <c r="C10665" s="10" t="s">
        <v>84</v>
      </c>
      <c r="D10665" s="10" t="s">
        <v>93</v>
      </c>
      <c r="E10665" s="13">
        <v>17.0</v>
      </c>
      <c r="F10665" s="13">
        <v>8.0</v>
      </c>
      <c r="J10665" s="10" t="s">
        <v>2945</v>
      </c>
    </row>
    <row r="10666">
      <c r="A10666" s="10" t="s">
        <v>2944</v>
      </c>
      <c r="B10666" s="19">
        <v>0.03914351851851852</v>
      </c>
      <c r="C10666" s="10" t="s">
        <v>84</v>
      </c>
      <c r="D10666" s="10" t="s">
        <v>91</v>
      </c>
      <c r="E10666" s="13">
        <v>21.0</v>
      </c>
      <c r="F10666" s="16"/>
      <c r="H10666" s="10" t="s">
        <v>2961</v>
      </c>
    </row>
    <row r="10667">
      <c r="A10667" s="10" t="s">
        <v>2944</v>
      </c>
      <c r="B10667" s="19">
        <v>0.03927083333333333</v>
      </c>
      <c r="C10667" s="10" t="s">
        <v>84</v>
      </c>
      <c r="D10667" s="10" t="s">
        <v>93</v>
      </c>
      <c r="E10667" s="13">
        <v>12.0</v>
      </c>
      <c r="F10667" s="13">
        <v>3.0</v>
      </c>
      <c r="J10667" s="10" t="s">
        <v>2945</v>
      </c>
    </row>
    <row r="10668">
      <c r="A10668" s="10" t="s">
        <v>2944</v>
      </c>
      <c r="B10668" s="19">
        <v>0.039467592592592596</v>
      </c>
      <c r="C10668" s="10" t="s">
        <v>84</v>
      </c>
      <c r="D10668" s="10" t="s">
        <v>91</v>
      </c>
      <c r="E10668" s="13">
        <v>12.0</v>
      </c>
      <c r="F10668" s="16"/>
      <c r="H10668" s="10" t="s">
        <v>2947</v>
      </c>
    </row>
    <row r="10669">
      <c r="A10669" s="10" t="s">
        <v>2944</v>
      </c>
      <c r="B10669" s="19">
        <v>0.042118055555555554</v>
      </c>
      <c r="C10669" s="10" t="s">
        <v>66</v>
      </c>
      <c r="D10669" s="10" t="s">
        <v>91</v>
      </c>
      <c r="E10669" s="13">
        <v>7.0</v>
      </c>
      <c r="F10669" s="16"/>
      <c r="H10669" s="10" t="s">
        <v>2962</v>
      </c>
    </row>
    <row r="10670">
      <c r="A10670" s="10" t="s">
        <v>2944</v>
      </c>
      <c r="B10670" s="19">
        <v>0.043402777777777776</v>
      </c>
      <c r="C10670" s="10" t="s">
        <v>74</v>
      </c>
      <c r="D10670" s="10" t="s">
        <v>93</v>
      </c>
      <c r="E10670" s="13">
        <v>15.0</v>
      </c>
      <c r="F10670" s="13">
        <v>5.0</v>
      </c>
      <c r="J10670" s="10" t="s">
        <v>2949</v>
      </c>
    </row>
    <row r="10671">
      <c r="A10671" s="10" t="s">
        <v>2944</v>
      </c>
      <c r="B10671" s="19">
        <v>0.04356481481481481</v>
      </c>
      <c r="C10671" s="10" t="s">
        <v>74</v>
      </c>
      <c r="D10671" s="10" t="s">
        <v>91</v>
      </c>
      <c r="E10671" s="13" t="s">
        <v>75</v>
      </c>
      <c r="F10671" s="16"/>
      <c r="H10671" s="10" t="s">
        <v>2963</v>
      </c>
      <c r="I10671" s="10">
        <v>1.0</v>
      </c>
      <c r="J10671" s="10" t="s">
        <v>2951</v>
      </c>
    </row>
    <row r="10672">
      <c r="A10672" s="10" t="s">
        <v>2944</v>
      </c>
      <c r="B10672" s="19">
        <v>0.04393518518518519</v>
      </c>
      <c r="C10672" s="10" t="s">
        <v>66</v>
      </c>
      <c r="D10672" s="10" t="s">
        <v>81</v>
      </c>
      <c r="E10672" s="13" t="s">
        <v>75</v>
      </c>
      <c r="F10672" s="13" t="s">
        <v>75</v>
      </c>
      <c r="J10672" s="10" t="s">
        <v>2263</v>
      </c>
    </row>
    <row r="10673">
      <c r="A10673" s="10" t="s">
        <v>2944</v>
      </c>
      <c r="B10673" s="19">
        <v>0.04393518518518519</v>
      </c>
      <c r="C10673" s="10" t="s">
        <v>66</v>
      </c>
      <c r="D10673" s="10" t="s">
        <v>81</v>
      </c>
      <c r="E10673" s="13">
        <v>26.0</v>
      </c>
      <c r="F10673" s="13" t="s">
        <v>75</v>
      </c>
      <c r="H10673" s="10" t="s">
        <v>2964</v>
      </c>
      <c r="J10673" s="10" t="s">
        <v>1942</v>
      </c>
    </row>
    <row r="10674">
      <c r="A10674" s="10" t="s">
        <v>2944</v>
      </c>
      <c r="B10674" s="19">
        <v>0.04400462962962963</v>
      </c>
      <c r="C10674" s="10" t="s">
        <v>82</v>
      </c>
      <c r="D10674" s="10" t="s">
        <v>81</v>
      </c>
      <c r="E10674" s="13" t="s">
        <v>75</v>
      </c>
      <c r="F10674" s="13" t="s">
        <v>75</v>
      </c>
      <c r="J10674" s="10" t="s">
        <v>2263</v>
      </c>
    </row>
    <row r="10675">
      <c r="A10675" s="10" t="s">
        <v>2944</v>
      </c>
      <c r="B10675" s="19">
        <v>0.04400462962962963</v>
      </c>
      <c r="C10675" s="10" t="s">
        <v>82</v>
      </c>
      <c r="D10675" s="10" t="s">
        <v>81</v>
      </c>
      <c r="E10675" s="13">
        <v>20.0</v>
      </c>
      <c r="F10675" s="13" t="s">
        <v>75</v>
      </c>
      <c r="H10675" s="10" t="s">
        <v>2965</v>
      </c>
      <c r="J10675" s="10" t="s">
        <v>2966</v>
      </c>
    </row>
    <row r="10676">
      <c r="A10676" s="10" t="s">
        <v>2944</v>
      </c>
      <c r="B10676" s="19">
        <v>0.04663194444444444</v>
      </c>
      <c r="C10676" s="10" t="s">
        <v>70</v>
      </c>
      <c r="D10676" s="10" t="s">
        <v>93</v>
      </c>
      <c r="E10676" s="13" t="s">
        <v>75</v>
      </c>
      <c r="F10676" s="13" t="s">
        <v>75</v>
      </c>
      <c r="J10676" s="10" t="s">
        <v>2263</v>
      </c>
    </row>
    <row r="10677">
      <c r="A10677" s="10" t="s">
        <v>2944</v>
      </c>
      <c r="B10677" s="19">
        <v>0.04663194444444444</v>
      </c>
      <c r="C10677" s="10" t="s">
        <v>70</v>
      </c>
      <c r="D10677" s="10" t="s">
        <v>93</v>
      </c>
      <c r="E10677" s="13">
        <v>21.0</v>
      </c>
      <c r="F10677" s="13">
        <v>11.0</v>
      </c>
      <c r="J10677" s="10" t="s">
        <v>2954</v>
      </c>
    </row>
    <row r="10678">
      <c r="A10678" s="10" t="s">
        <v>2944</v>
      </c>
      <c r="B10678" s="19">
        <v>0.04667824074074074</v>
      </c>
      <c r="C10678" s="10" t="s">
        <v>70</v>
      </c>
      <c r="D10678" s="10" t="s">
        <v>93</v>
      </c>
      <c r="E10678" s="13" t="s">
        <v>88</v>
      </c>
      <c r="F10678" s="13">
        <v>1.0</v>
      </c>
      <c r="J10678" s="10" t="s">
        <v>2263</v>
      </c>
    </row>
    <row r="10679">
      <c r="A10679" s="10" t="s">
        <v>2944</v>
      </c>
      <c r="B10679" s="19">
        <v>0.04667824074074074</v>
      </c>
      <c r="C10679" s="10" t="s">
        <v>70</v>
      </c>
      <c r="D10679" s="10" t="s">
        <v>93</v>
      </c>
      <c r="E10679" s="13">
        <v>13.0</v>
      </c>
      <c r="F10679" s="13">
        <v>3.0</v>
      </c>
      <c r="J10679" s="10" t="s">
        <v>2954</v>
      </c>
    </row>
    <row r="10680">
      <c r="A10680" s="10" t="s">
        <v>2944</v>
      </c>
      <c r="B10680" s="19">
        <v>0.04773148148148148</v>
      </c>
      <c r="C10680" s="10" t="s">
        <v>964</v>
      </c>
      <c r="D10680" s="10" t="s">
        <v>81</v>
      </c>
      <c r="E10680" s="13" t="s">
        <v>75</v>
      </c>
      <c r="F10680" s="13" t="s">
        <v>75</v>
      </c>
      <c r="J10680" s="10" t="s">
        <v>2263</v>
      </c>
    </row>
    <row r="10681">
      <c r="A10681" s="10" t="s">
        <v>2944</v>
      </c>
      <c r="B10681" s="19">
        <v>0.04773148148148148</v>
      </c>
      <c r="C10681" s="10" t="s">
        <v>964</v>
      </c>
      <c r="D10681" s="10" t="s">
        <v>81</v>
      </c>
      <c r="E10681" s="13">
        <v>20.0</v>
      </c>
      <c r="F10681" s="13" t="s">
        <v>75</v>
      </c>
      <c r="J10681" s="10" t="s">
        <v>2967</v>
      </c>
    </row>
    <row r="10682">
      <c r="A10682" s="10" t="s">
        <v>2944</v>
      </c>
      <c r="B10682" s="19">
        <v>0.04777777777777778</v>
      </c>
      <c r="C10682" s="10" t="s">
        <v>69</v>
      </c>
      <c r="D10682" s="10" t="s">
        <v>81</v>
      </c>
      <c r="E10682" s="13" t="s">
        <v>75</v>
      </c>
      <c r="F10682" s="13" t="s">
        <v>75</v>
      </c>
      <c r="J10682" s="10" t="s">
        <v>2263</v>
      </c>
    </row>
    <row r="10683">
      <c r="A10683" s="10" t="s">
        <v>2944</v>
      </c>
      <c r="B10683" s="19">
        <v>0.04777777777777778</v>
      </c>
      <c r="C10683" s="10" t="s">
        <v>69</v>
      </c>
      <c r="D10683" s="10" t="s">
        <v>81</v>
      </c>
      <c r="E10683" s="13">
        <v>19.0</v>
      </c>
      <c r="F10683" s="13">
        <v>16.0</v>
      </c>
      <c r="H10683" s="10" t="s">
        <v>2968</v>
      </c>
    </row>
    <row r="10684">
      <c r="A10684" s="10" t="s">
        <v>2944</v>
      </c>
      <c r="B10684" s="19">
        <v>0.04795138888888889</v>
      </c>
      <c r="C10684" s="10" t="s">
        <v>69</v>
      </c>
      <c r="D10684" s="10" t="s">
        <v>76</v>
      </c>
      <c r="E10684" s="13">
        <v>1.0</v>
      </c>
      <c r="F10684" s="16"/>
      <c r="J10684" s="10" t="s">
        <v>1579</v>
      </c>
    </row>
    <row r="10685">
      <c r="A10685" s="10" t="s">
        <v>2944</v>
      </c>
      <c r="B10685" s="19">
        <v>0.048125</v>
      </c>
      <c r="C10685" s="10" t="s">
        <v>69</v>
      </c>
      <c r="D10685" s="10" t="s">
        <v>81</v>
      </c>
      <c r="E10685" s="13" t="s">
        <v>75</v>
      </c>
      <c r="F10685" s="13" t="s">
        <v>75</v>
      </c>
      <c r="J10685" s="10" t="s">
        <v>2263</v>
      </c>
    </row>
    <row r="10686">
      <c r="A10686" s="10" t="s">
        <v>2944</v>
      </c>
      <c r="B10686" s="19">
        <v>0.048125</v>
      </c>
      <c r="C10686" s="10" t="s">
        <v>69</v>
      </c>
      <c r="D10686" s="10" t="s">
        <v>81</v>
      </c>
      <c r="E10686" s="13">
        <v>20.0</v>
      </c>
      <c r="F10686" s="13" t="s">
        <v>75</v>
      </c>
      <c r="J10686" s="10" t="s">
        <v>2967</v>
      </c>
    </row>
    <row r="10687">
      <c r="A10687" s="10" t="s">
        <v>2944</v>
      </c>
      <c r="B10687" s="19">
        <v>0.04825231481481482</v>
      </c>
      <c r="C10687" s="10" t="s">
        <v>82</v>
      </c>
      <c r="D10687" s="10" t="s">
        <v>81</v>
      </c>
      <c r="E10687" s="13" t="s">
        <v>75</v>
      </c>
      <c r="F10687" s="13" t="s">
        <v>75</v>
      </c>
      <c r="J10687" s="10" t="s">
        <v>2263</v>
      </c>
    </row>
    <row r="10688">
      <c r="A10688" s="10" t="s">
        <v>2944</v>
      </c>
      <c r="B10688" s="19">
        <v>0.04825231481481482</v>
      </c>
      <c r="C10688" s="10" t="s">
        <v>82</v>
      </c>
      <c r="D10688" s="10" t="s">
        <v>81</v>
      </c>
      <c r="E10688" s="13">
        <v>21.0</v>
      </c>
      <c r="F10688" s="13" t="s">
        <v>75</v>
      </c>
      <c r="H10688" s="10" t="s">
        <v>2969</v>
      </c>
      <c r="J10688" s="10" t="s">
        <v>1942</v>
      </c>
    </row>
    <row r="10689">
      <c r="A10689" s="10" t="s">
        <v>2944</v>
      </c>
      <c r="B10689" s="19">
        <v>0.04840277777777778</v>
      </c>
      <c r="C10689" s="10" t="s">
        <v>74</v>
      </c>
      <c r="D10689" s="10" t="s">
        <v>81</v>
      </c>
      <c r="E10689" s="13" t="s">
        <v>75</v>
      </c>
      <c r="F10689" s="13" t="s">
        <v>75</v>
      </c>
      <c r="J10689" s="10" t="s">
        <v>2263</v>
      </c>
    </row>
    <row r="10690">
      <c r="A10690" s="10" t="s">
        <v>2944</v>
      </c>
      <c r="B10690" s="19">
        <v>0.04840277777777778</v>
      </c>
      <c r="C10690" s="10" t="s">
        <v>74</v>
      </c>
      <c r="D10690" s="10" t="s">
        <v>81</v>
      </c>
      <c r="E10690" s="13">
        <v>9.0</v>
      </c>
      <c r="F10690" s="13">
        <v>7.0</v>
      </c>
      <c r="H10690" s="10" t="s">
        <v>2970</v>
      </c>
    </row>
    <row r="10691">
      <c r="A10691" s="10" t="s">
        <v>2944</v>
      </c>
      <c r="B10691" s="19">
        <v>0.04842592592592593</v>
      </c>
      <c r="C10691" s="10" t="s">
        <v>74</v>
      </c>
      <c r="D10691" s="10" t="s">
        <v>76</v>
      </c>
      <c r="E10691" s="13">
        <v>2.0</v>
      </c>
      <c r="F10691" s="16"/>
      <c r="J10691" s="10" t="s">
        <v>1579</v>
      </c>
    </row>
    <row r="10692">
      <c r="A10692" s="10" t="s">
        <v>2944</v>
      </c>
      <c r="B10692" s="19">
        <v>0.049652777777777775</v>
      </c>
      <c r="C10692" s="10" t="s">
        <v>82</v>
      </c>
      <c r="D10692" s="10" t="s">
        <v>91</v>
      </c>
      <c r="E10692" s="13">
        <v>24.0</v>
      </c>
      <c r="F10692" s="16"/>
      <c r="H10692" s="10" t="s">
        <v>2971</v>
      </c>
    </row>
    <row r="10693">
      <c r="A10693" s="10" t="s">
        <v>2944</v>
      </c>
      <c r="B10693" s="19">
        <v>0.04974537037037037</v>
      </c>
      <c r="C10693" s="10" t="s">
        <v>82</v>
      </c>
      <c r="D10693" s="10" t="s">
        <v>91</v>
      </c>
      <c r="E10693" s="13">
        <v>24.0</v>
      </c>
      <c r="F10693" s="16"/>
      <c r="H10693" s="10" t="s">
        <v>2971</v>
      </c>
      <c r="I10693" s="10">
        <v>1.0</v>
      </c>
      <c r="J10693" s="10" t="s">
        <v>2951</v>
      </c>
    </row>
    <row r="10694">
      <c r="A10694" s="10" t="s">
        <v>2944</v>
      </c>
      <c r="B10694" s="19">
        <v>0.050011574074074076</v>
      </c>
      <c r="C10694" s="10" t="s">
        <v>82</v>
      </c>
      <c r="D10694" s="10" t="s">
        <v>93</v>
      </c>
      <c r="E10694" s="13" t="s">
        <v>68</v>
      </c>
      <c r="F10694" s="13">
        <v>20.0</v>
      </c>
      <c r="J10694" s="10" t="s">
        <v>2972</v>
      </c>
    </row>
    <row r="10695">
      <c r="A10695" s="10" t="s">
        <v>2944</v>
      </c>
      <c r="B10695" s="19">
        <v>0.050011574074074076</v>
      </c>
      <c r="C10695" s="10" t="s">
        <v>82</v>
      </c>
      <c r="D10695" s="10" t="s">
        <v>93</v>
      </c>
      <c r="E10695" s="13">
        <v>23.0</v>
      </c>
      <c r="F10695" s="13" t="s">
        <v>75</v>
      </c>
      <c r="J10695" s="10" t="s">
        <v>2973</v>
      </c>
    </row>
    <row r="10696">
      <c r="A10696" s="10" t="s">
        <v>2944</v>
      </c>
      <c r="B10696" s="19">
        <v>0.05018518518518519</v>
      </c>
      <c r="C10696" s="10" t="s">
        <v>82</v>
      </c>
      <c r="D10696" s="10" t="s">
        <v>93</v>
      </c>
      <c r="E10696" s="13">
        <v>11.0</v>
      </c>
      <c r="F10696" s="13">
        <v>2.0</v>
      </c>
      <c r="J10696" s="10" t="s">
        <v>2974</v>
      </c>
    </row>
    <row r="10697">
      <c r="A10697" s="10" t="s">
        <v>2944</v>
      </c>
      <c r="B10697" s="19">
        <v>0.05018518518518519</v>
      </c>
      <c r="C10697" s="10" t="s">
        <v>82</v>
      </c>
      <c r="D10697" s="10" t="s">
        <v>93</v>
      </c>
      <c r="E10697" s="13" t="s">
        <v>75</v>
      </c>
      <c r="F10697" s="13" t="s">
        <v>75</v>
      </c>
      <c r="J10697" s="10" t="s">
        <v>2263</v>
      </c>
    </row>
    <row r="10698">
      <c r="A10698" s="10" t="s">
        <v>2944</v>
      </c>
      <c r="B10698" s="19">
        <v>0.050208333333333334</v>
      </c>
      <c r="C10698" s="10" t="s">
        <v>82</v>
      </c>
      <c r="D10698" s="10" t="s">
        <v>76</v>
      </c>
      <c r="E10698" s="13">
        <v>2.0</v>
      </c>
      <c r="F10698" s="16"/>
      <c r="J10698" s="10" t="s">
        <v>1579</v>
      </c>
    </row>
    <row r="10699">
      <c r="A10699" s="10" t="s">
        <v>2944</v>
      </c>
      <c r="B10699" s="19">
        <v>0.05060185185185185</v>
      </c>
      <c r="C10699" s="10" t="s">
        <v>84</v>
      </c>
      <c r="D10699" s="10" t="s">
        <v>81</v>
      </c>
      <c r="E10699" s="13">
        <v>12.0</v>
      </c>
      <c r="F10699" s="13" t="s">
        <v>75</v>
      </c>
      <c r="H10699" s="10" t="s">
        <v>2975</v>
      </c>
      <c r="J10699" s="10" t="s">
        <v>1942</v>
      </c>
    </row>
    <row r="10700">
      <c r="A10700" s="10" t="s">
        <v>2944</v>
      </c>
      <c r="B10700" s="19">
        <v>0.05060185185185185</v>
      </c>
      <c r="C10700" s="10" t="s">
        <v>84</v>
      </c>
      <c r="D10700" s="10" t="s">
        <v>81</v>
      </c>
      <c r="E10700" s="13" t="s">
        <v>75</v>
      </c>
      <c r="F10700" s="13" t="s">
        <v>75</v>
      </c>
      <c r="J10700" s="10" t="s">
        <v>2263</v>
      </c>
    </row>
    <row r="10701">
      <c r="A10701" s="10" t="s">
        <v>2944</v>
      </c>
      <c r="B10701" s="19">
        <v>0.0506712962962963</v>
      </c>
      <c r="C10701" s="10" t="s">
        <v>69</v>
      </c>
      <c r="D10701" s="10" t="s">
        <v>81</v>
      </c>
      <c r="E10701" s="13">
        <v>10.0</v>
      </c>
      <c r="F10701" s="13" t="s">
        <v>75</v>
      </c>
      <c r="H10701" s="10" t="s">
        <v>2976</v>
      </c>
      <c r="J10701" s="10" t="s">
        <v>1942</v>
      </c>
    </row>
    <row r="10702">
      <c r="A10702" s="10" t="s">
        <v>2944</v>
      </c>
      <c r="B10702" s="19">
        <v>0.0506712962962963</v>
      </c>
      <c r="C10702" s="10" t="s">
        <v>69</v>
      </c>
      <c r="D10702" s="10" t="s">
        <v>81</v>
      </c>
      <c r="E10702" s="13" t="s">
        <v>75</v>
      </c>
      <c r="F10702" s="13" t="s">
        <v>75</v>
      </c>
      <c r="J10702" s="10" t="s">
        <v>2263</v>
      </c>
    </row>
    <row r="10703">
      <c r="A10703" s="10" t="s">
        <v>2944</v>
      </c>
      <c r="B10703" s="19">
        <v>0.05077546296296296</v>
      </c>
      <c r="C10703" s="10" t="s">
        <v>82</v>
      </c>
      <c r="D10703" s="10" t="s">
        <v>81</v>
      </c>
      <c r="E10703" s="13">
        <v>18.0</v>
      </c>
      <c r="F10703" s="13" t="s">
        <v>75</v>
      </c>
      <c r="H10703" s="10" t="s">
        <v>2969</v>
      </c>
      <c r="J10703" s="10" t="s">
        <v>1942</v>
      </c>
    </row>
    <row r="10704">
      <c r="A10704" s="10" t="s">
        <v>2944</v>
      </c>
      <c r="B10704" s="19">
        <v>0.05077546296296296</v>
      </c>
      <c r="C10704" s="10" t="s">
        <v>82</v>
      </c>
      <c r="D10704" s="10" t="s">
        <v>81</v>
      </c>
      <c r="E10704" s="13" t="s">
        <v>75</v>
      </c>
      <c r="F10704" s="13" t="s">
        <v>75</v>
      </c>
      <c r="J10704" s="10" t="s">
        <v>2263</v>
      </c>
    </row>
    <row r="10705">
      <c r="A10705" s="10" t="s">
        <v>2944</v>
      </c>
      <c r="B10705" s="19">
        <v>0.05087962962962963</v>
      </c>
      <c r="C10705" s="10" t="s">
        <v>69</v>
      </c>
      <c r="D10705" s="10" t="s">
        <v>81</v>
      </c>
      <c r="E10705" s="13">
        <v>22.0</v>
      </c>
      <c r="F10705" s="13" t="s">
        <v>75</v>
      </c>
      <c r="J10705" s="10" t="s">
        <v>2967</v>
      </c>
    </row>
    <row r="10706">
      <c r="A10706" s="10" t="s">
        <v>2944</v>
      </c>
      <c r="B10706" s="19">
        <v>0.05087962962962963</v>
      </c>
      <c r="C10706" s="10" t="s">
        <v>69</v>
      </c>
      <c r="D10706" s="10" t="s">
        <v>81</v>
      </c>
      <c r="E10706" s="13" t="s">
        <v>75</v>
      </c>
      <c r="F10706" s="13" t="s">
        <v>75</v>
      </c>
      <c r="J10706" s="10" t="s">
        <v>2263</v>
      </c>
    </row>
    <row r="10707">
      <c r="A10707" s="10" t="s">
        <v>2944</v>
      </c>
      <c r="B10707" s="19">
        <v>0.0512037037037037</v>
      </c>
      <c r="C10707" s="10" t="s">
        <v>82</v>
      </c>
      <c r="D10707" s="10" t="s">
        <v>81</v>
      </c>
      <c r="E10707" s="13" t="s">
        <v>75</v>
      </c>
      <c r="F10707" s="13">
        <v>16.0</v>
      </c>
      <c r="J10707" s="10" t="s">
        <v>2967</v>
      </c>
    </row>
    <row r="10708">
      <c r="A10708" s="10" t="s">
        <v>2944</v>
      </c>
      <c r="B10708" s="19">
        <v>0.0512037037037037</v>
      </c>
      <c r="C10708" s="10" t="s">
        <v>82</v>
      </c>
      <c r="D10708" s="10" t="s">
        <v>81</v>
      </c>
      <c r="E10708" s="13" t="s">
        <v>75</v>
      </c>
      <c r="F10708" s="13" t="s">
        <v>75</v>
      </c>
      <c r="J10708" s="10" t="s">
        <v>2263</v>
      </c>
    </row>
    <row r="10709">
      <c r="A10709" s="10" t="s">
        <v>2944</v>
      </c>
      <c r="B10709" s="19">
        <v>0.0512962962962963</v>
      </c>
      <c r="C10709" s="10" t="s">
        <v>82</v>
      </c>
      <c r="D10709" s="10" t="s">
        <v>81</v>
      </c>
      <c r="E10709" s="13">
        <v>20.0</v>
      </c>
      <c r="F10709" s="13" t="s">
        <v>75</v>
      </c>
      <c r="J10709" s="10" t="s">
        <v>2967</v>
      </c>
    </row>
    <row r="10710">
      <c r="A10710" s="10" t="s">
        <v>2944</v>
      </c>
      <c r="B10710" s="19">
        <v>0.0512962962962963</v>
      </c>
      <c r="C10710" s="10" t="s">
        <v>82</v>
      </c>
      <c r="D10710" s="10" t="s">
        <v>81</v>
      </c>
      <c r="E10710" s="13" t="s">
        <v>75</v>
      </c>
      <c r="F10710" s="13" t="s">
        <v>75</v>
      </c>
      <c r="J10710" s="10" t="s">
        <v>2263</v>
      </c>
    </row>
    <row r="10711">
      <c r="A10711" s="10" t="s">
        <v>2944</v>
      </c>
      <c r="B10711" s="19">
        <v>0.053125</v>
      </c>
      <c r="C10711" s="10" t="s">
        <v>84</v>
      </c>
      <c r="D10711" s="10" t="s">
        <v>81</v>
      </c>
      <c r="E10711" s="13">
        <v>29.0</v>
      </c>
      <c r="F10711" s="13" t="s">
        <v>75</v>
      </c>
      <c r="H10711" s="10" t="s">
        <v>2977</v>
      </c>
      <c r="J10711" s="10" t="s">
        <v>1942</v>
      </c>
    </row>
    <row r="10712">
      <c r="A10712" s="10" t="s">
        <v>2944</v>
      </c>
      <c r="B10712" s="19">
        <v>0.053125</v>
      </c>
      <c r="C10712" s="10" t="s">
        <v>84</v>
      </c>
      <c r="D10712" s="10" t="s">
        <v>81</v>
      </c>
      <c r="E10712" s="13" t="s">
        <v>75</v>
      </c>
      <c r="F10712" s="13" t="s">
        <v>75</v>
      </c>
      <c r="J10712" s="10" t="s">
        <v>2263</v>
      </c>
    </row>
    <row r="10713">
      <c r="A10713" s="10" t="s">
        <v>2944</v>
      </c>
      <c r="B10713" s="19">
        <v>0.05315972222222222</v>
      </c>
      <c r="C10713" s="10" t="s">
        <v>82</v>
      </c>
      <c r="D10713" s="10" t="s">
        <v>81</v>
      </c>
      <c r="E10713" s="13">
        <v>15.0</v>
      </c>
      <c r="F10713" s="13" t="s">
        <v>75</v>
      </c>
      <c r="H10713" s="10" t="s">
        <v>2965</v>
      </c>
      <c r="J10713" s="10" t="s">
        <v>1942</v>
      </c>
    </row>
    <row r="10714">
      <c r="A10714" s="10" t="s">
        <v>2944</v>
      </c>
      <c r="B10714" s="19">
        <v>0.05315972222222222</v>
      </c>
      <c r="C10714" s="10" t="s">
        <v>82</v>
      </c>
      <c r="D10714" s="10" t="s">
        <v>81</v>
      </c>
      <c r="E10714" s="13" t="s">
        <v>75</v>
      </c>
      <c r="F10714" s="13" t="s">
        <v>75</v>
      </c>
      <c r="J10714" s="10" t="s">
        <v>2263</v>
      </c>
    </row>
    <row r="10715">
      <c r="A10715" s="10" t="s">
        <v>2944</v>
      </c>
      <c r="B10715" s="19">
        <v>0.05376157407407407</v>
      </c>
      <c r="C10715" s="10" t="s">
        <v>66</v>
      </c>
      <c r="D10715" s="10" t="s">
        <v>93</v>
      </c>
      <c r="E10715" s="13">
        <v>15.0</v>
      </c>
      <c r="F10715" s="13">
        <v>5.0</v>
      </c>
      <c r="J10715" s="10" t="s">
        <v>2959</v>
      </c>
    </row>
    <row r="10716">
      <c r="A10716" s="10" t="s">
        <v>2944</v>
      </c>
      <c r="B10716" s="19">
        <v>0.05380787037037037</v>
      </c>
      <c r="C10716" s="10" t="s">
        <v>66</v>
      </c>
      <c r="D10716" s="10" t="s">
        <v>93</v>
      </c>
      <c r="E10716" s="13">
        <v>21.0</v>
      </c>
      <c r="F10716" s="13">
        <v>11.0</v>
      </c>
      <c r="J10716" s="10" t="s">
        <v>2959</v>
      </c>
    </row>
    <row r="10717">
      <c r="A10717" s="10" t="s">
        <v>2944</v>
      </c>
      <c r="B10717" s="19">
        <v>0.05393518518518518</v>
      </c>
      <c r="C10717" s="10" t="s">
        <v>66</v>
      </c>
      <c r="D10717" s="10" t="s">
        <v>91</v>
      </c>
      <c r="E10717" s="13">
        <v>18.0</v>
      </c>
      <c r="F10717" s="16"/>
      <c r="H10717" s="10" t="s">
        <v>2978</v>
      </c>
    </row>
    <row r="10718">
      <c r="A10718" s="10" t="s">
        <v>2944</v>
      </c>
      <c r="B10718" s="19">
        <v>0.05399305555555556</v>
      </c>
      <c r="C10718" s="10" t="s">
        <v>66</v>
      </c>
      <c r="D10718" s="10" t="s">
        <v>91</v>
      </c>
      <c r="E10718" s="13">
        <v>11.0</v>
      </c>
      <c r="F10718" s="16"/>
      <c r="H10718" s="10" t="s">
        <v>2979</v>
      </c>
    </row>
    <row r="10719">
      <c r="A10719" s="10" t="s">
        <v>2944</v>
      </c>
      <c r="B10719" s="19">
        <v>0.05454861111111111</v>
      </c>
      <c r="C10719" s="10" t="s">
        <v>66</v>
      </c>
      <c r="D10719" s="10" t="s">
        <v>93</v>
      </c>
      <c r="E10719" s="13" t="s">
        <v>75</v>
      </c>
      <c r="F10719" s="13" t="s">
        <v>75</v>
      </c>
      <c r="J10719" s="10" t="s">
        <v>2959</v>
      </c>
    </row>
    <row r="10720">
      <c r="A10720" s="10" t="s">
        <v>2944</v>
      </c>
      <c r="B10720" s="19">
        <v>0.05457175925925926</v>
      </c>
      <c r="C10720" s="10" t="s">
        <v>66</v>
      </c>
      <c r="D10720" s="10" t="s">
        <v>93</v>
      </c>
      <c r="E10720" s="13" t="s">
        <v>75</v>
      </c>
      <c r="F10720" s="13" t="s">
        <v>75</v>
      </c>
      <c r="J10720" s="10" t="s">
        <v>2959</v>
      </c>
    </row>
    <row r="10721">
      <c r="A10721" s="10" t="s">
        <v>2944</v>
      </c>
      <c r="B10721" s="19">
        <v>0.055092592592592596</v>
      </c>
      <c r="C10721" s="10" t="s">
        <v>84</v>
      </c>
      <c r="D10721" s="10" t="s">
        <v>93</v>
      </c>
      <c r="E10721" s="13" t="s">
        <v>88</v>
      </c>
      <c r="F10721" s="13">
        <v>1.0</v>
      </c>
      <c r="J10721" s="10" t="s">
        <v>2945</v>
      </c>
    </row>
    <row r="10722">
      <c r="A10722" s="10" t="s">
        <v>2944</v>
      </c>
      <c r="B10722" s="19">
        <v>0.055092592592592596</v>
      </c>
      <c r="C10722" s="10" t="s">
        <v>84</v>
      </c>
      <c r="D10722" s="10" t="s">
        <v>93</v>
      </c>
      <c r="E10722" s="13">
        <v>19.0</v>
      </c>
      <c r="F10722" s="13">
        <v>10.0</v>
      </c>
      <c r="J10722" s="10" t="s">
        <v>2945</v>
      </c>
    </row>
    <row r="10723">
      <c r="A10723" s="10" t="s">
        <v>2944</v>
      </c>
      <c r="B10723" s="19">
        <v>0.05555555555555555</v>
      </c>
      <c r="C10723" s="10" t="s">
        <v>84</v>
      </c>
      <c r="D10723" s="10" t="s">
        <v>91</v>
      </c>
      <c r="E10723" s="13">
        <v>16.0</v>
      </c>
      <c r="F10723" s="16"/>
      <c r="H10723" s="10" t="s">
        <v>2980</v>
      </c>
    </row>
    <row r="10724">
      <c r="A10724" s="10" t="s">
        <v>2944</v>
      </c>
      <c r="B10724" s="19">
        <v>0.05677083333333333</v>
      </c>
      <c r="C10724" s="10" t="s">
        <v>964</v>
      </c>
      <c r="D10724" s="10" t="s">
        <v>81</v>
      </c>
      <c r="E10724" s="13">
        <v>25.0</v>
      </c>
      <c r="F10724" s="13" t="s">
        <v>75</v>
      </c>
      <c r="H10724" s="10" t="s">
        <v>2981</v>
      </c>
      <c r="J10724" s="10" t="s">
        <v>1942</v>
      </c>
    </row>
    <row r="10725">
      <c r="A10725" s="10" t="s">
        <v>2944</v>
      </c>
      <c r="B10725" s="19">
        <v>0.056875</v>
      </c>
      <c r="C10725" s="10" t="s">
        <v>69</v>
      </c>
      <c r="D10725" s="10" t="s">
        <v>81</v>
      </c>
      <c r="E10725" s="13">
        <v>12.0</v>
      </c>
      <c r="F10725" s="13" t="s">
        <v>75</v>
      </c>
      <c r="H10725" s="10" t="s">
        <v>2982</v>
      </c>
      <c r="J10725" s="10" t="s">
        <v>1942</v>
      </c>
    </row>
    <row r="10726">
      <c r="A10726" s="10" t="s">
        <v>2944</v>
      </c>
      <c r="B10726" s="19">
        <v>0.05701388888888889</v>
      </c>
      <c r="C10726" s="10" t="s">
        <v>964</v>
      </c>
      <c r="D10726" s="10" t="s">
        <v>81</v>
      </c>
      <c r="E10726" s="13">
        <v>20.0</v>
      </c>
      <c r="F10726" s="13" t="s">
        <v>75</v>
      </c>
      <c r="H10726" s="10" t="s">
        <v>2981</v>
      </c>
      <c r="J10726" s="10" t="s">
        <v>1942</v>
      </c>
    </row>
    <row r="10727">
      <c r="A10727" s="10" t="s">
        <v>2944</v>
      </c>
      <c r="B10727" s="19">
        <v>0.057118055555555554</v>
      </c>
      <c r="C10727" s="10" t="s">
        <v>69</v>
      </c>
      <c r="D10727" s="10" t="s">
        <v>81</v>
      </c>
      <c r="E10727" s="13" t="s">
        <v>75</v>
      </c>
      <c r="F10727" s="13" t="s">
        <v>75</v>
      </c>
      <c r="H10727" s="10" t="s">
        <v>2982</v>
      </c>
      <c r="J10727" s="10" t="s">
        <v>1942</v>
      </c>
    </row>
    <row r="10728">
      <c r="A10728" s="10" t="s">
        <v>2944</v>
      </c>
      <c r="B10728" s="19">
        <v>0.05732638888888889</v>
      </c>
      <c r="C10728" s="10" t="s">
        <v>964</v>
      </c>
      <c r="D10728" s="10" t="s">
        <v>81</v>
      </c>
      <c r="E10728" s="13" t="s">
        <v>75</v>
      </c>
      <c r="F10728" s="13" t="s">
        <v>75</v>
      </c>
      <c r="J10728" s="10" t="s">
        <v>2263</v>
      </c>
    </row>
    <row r="10729">
      <c r="A10729" s="10" t="s">
        <v>2944</v>
      </c>
      <c r="B10729" s="19">
        <v>0.05732638888888889</v>
      </c>
      <c r="C10729" s="10" t="s">
        <v>964</v>
      </c>
      <c r="D10729" s="10" t="s">
        <v>81</v>
      </c>
      <c r="E10729" s="13">
        <v>25.0</v>
      </c>
      <c r="F10729" s="13" t="s">
        <v>75</v>
      </c>
      <c r="J10729" s="10" t="s">
        <v>2967</v>
      </c>
    </row>
    <row r="10730">
      <c r="A10730" s="10" t="s">
        <v>2944</v>
      </c>
      <c r="B10730" s="19">
        <v>0.05761574074074074</v>
      </c>
      <c r="C10730" s="10" t="s">
        <v>74</v>
      </c>
      <c r="D10730" s="10" t="s">
        <v>81</v>
      </c>
      <c r="E10730" s="13" t="s">
        <v>75</v>
      </c>
      <c r="F10730" s="13" t="s">
        <v>75</v>
      </c>
      <c r="H10730" s="10" t="s">
        <v>2983</v>
      </c>
      <c r="J10730" s="10" t="s">
        <v>1942</v>
      </c>
    </row>
    <row r="10731">
      <c r="A10731" s="10" t="s">
        <v>2944</v>
      </c>
      <c r="B10731" s="19">
        <v>0.05761574074074074</v>
      </c>
      <c r="C10731" s="10" t="s">
        <v>74</v>
      </c>
      <c r="D10731" s="10" t="s">
        <v>81</v>
      </c>
      <c r="E10731" s="13" t="s">
        <v>75</v>
      </c>
      <c r="F10731" s="13" t="s">
        <v>75</v>
      </c>
      <c r="H10731" s="10" t="s">
        <v>2984</v>
      </c>
      <c r="J10731" s="10" t="s">
        <v>1942</v>
      </c>
    </row>
    <row r="10732">
      <c r="A10732" s="10" t="s">
        <v>2944</v>
      </c>
      <c r="B10732" s="19">
        <v>0.05863425925925926</v>
      </c>
      <c r="C10732" s="10" t="s">
        <v>74</v>
      </c>
      <c r="D10732" s="10" t="s">
        <v>93</v>
      </c>
      <c r="E10732" s="13">
        <v>24.0</v>
      </c>
      <c r="F10732" s="13">
        <v>14.0</v>
      </c>
      <c r="J10732" s="10" t="s">
        <v>2949</v>
      </c>
    </row>
    <row r="10733">
      <c r="A10733" s="10" t="s">
        <v>2944</v>
      </c>
      <c r="B10733" s="19">
        <v>0.058680555555555555</v>
      </c>
      <c r="C10733" s="10" t="s">
        <v>74</v>
      </c>
      <c r="D10733" s="10" t="s">
        <v>91</v>
      </c>
      <c r="E10733" s="13" t="s">
        <v>75</v>
      </c>
      <c r="F10733" s="16"/>
      <c r="H10733" s="10" t="s">
        <v>2963</v>
      </c>
      <c r="I10733" s="10">
        <v>1.0</v>
      </c>
      <c r="J10733" s="10" t="s">
        <v>2951</v>
      </c>
    </row>
    <row r="10734">
      <c r="A10734" s="10" t="s">
        <v>2944</v>
      </c>
      <c r="B10734" s="19">
        <v>0.058854166666666666</v>
      </c>
      <c r="C10734" s="10" t="s">
        <v>66</v>
      </c>
      <c r="D10734" s="10" t="s">
        <v>81</v>
      </c>
      <c r="E10734" s="13">
        <v>21.0</v>
      </c>
      <c r="F10734" s="13">
        <v>16.0</v>
      </c>
      <c r="H10734" s="10" t="s">
        <v>2985</v>
      </c>
    </row>
    <row r="10735">
      <c r="A10735" s="10" t="s">
        <v>2944</v>
      </c>
      <c r="B10735" s="19">
        <v>0.05887731481481481</v>
      </c>
      <c r="C10735" s="10" t="s">
        <v>84</v>
      </c>
      <c r="D10735" s="10" t="s">
        <v>81</v>
      </c>
      <c r="E10735" s="13">
        <v>20.0</v>
      </c>
      <c r="F10735" s="13">
        <v>13.0</v>
      </c>
      <c r="H10735" s="10" t="s">
        <v>1899</v>
      </c>
    </row>
    <row r="10736">
      <c r="A10736" s="10" t="s">
        <v>2944</v>
      </c>
      <c r="B10736" s="19">
        <v>0.06129629629629629</v>
      </c>
      <c r="C10736" s="10" t="s">
        <v>70</v>
      </c>
      <c r="D10736" s="10" t="s">
        <v>125</v>
      </c>
      <c r="E10736" s="13">
        <v>21.0</v>
      </c>
      <c r="F10736" s="13">
        <v>12.0</v>
      </c>
      <c r="J10736" s="10" t="s">
        <v>2265</v>
      </c>
    </row>
    <row r="10737">
      <c r="A10737" s="10" t="s">
        <v>2944</v>
      </c>
      <c r="B10737" s="19">
        <v>0.06129629629629629</v>
      </c>
      <c r="C10737" s="10" t="s">
        <v>70</v>
      </c>
      <c r="D10737" s="10" t="s">
        <v>125</v>
      </c>
      <c r="E10737" s="13">
        <v>17.0</v>
      </c>
      <c r="F10737" s="13">
        <v>8.0</v>
      </c>
    </row>
    <row r="10738">
      <c r="A10738" s="10" t="s">
        <v>2944</v>
      </c>
      <c r="B10738" s="19">
        <v>0.06129629629629629</v>
      </c>
      <c r="C10738" s="10" t="s">
        <v>66</v>
      </c>
      <c r="D10738" s="10" t="s">
        <v>125</v>
      </c>
      <c r="E10738" s="13" t="s">
        <v>75</v>
      </c>
      <c r="F10738" s="13" t="s">
        <v>75</v>
      </c>
      <c r="J10738" s="10" t="s">
        <v>2265</v>
      </c>
    </row>
    <row r="10739">
      <c r="A10739" s="10" t="s">
        <v>2944</v>
      </c>
      <c r="B10739" s="19">
        <v>0.06129629629629629</v>
      </c>
      <c r="C10739" s="10" t="s">
        <v>66</v>
      </c>
      <c r="D10739" s="10" t="s">
        <v>125</v>
      </c>
      <c r="E10739" s="13">
        <v>8.0</v>
      </c>
      <c r="F10739" s="13">
        <v>8.0</v>
      </c>
    </row>
    <row r="10740">
      <c r="A10740" s="10" t="s">
        <v>2944</v>
      </c>
      <c r="B10740" s="19">
        <v>0.06129629629629629</v>
      </c>
      <c r="C10740" s="10" t="s">
        <v>82</v>
      </c>
      <c r="D10740" s="10" t="s">
        <v>125</v>
      </c>
      <c r="E10740" s="13">
        <v>15.0</v>
      </c>
      <c r="F10740" s="13">
        <v>13.0</v>
      </c>
    </row>
    <row r="10741">
      <c r="A10741" s="10" t="s">
        <v>2944</v>
      </c>
      <c r="B10741" s="19">
        <v>0.06129629629629629</v>
      </c>
      <c r="C10741" s="10" t="s">
        <v>74</v>
      </c>
      <c r="D10741" s="10" t="s">
        <v>125</v>
      </c>
      <c r="E10741" s="13">
        <v>29.0</v>
      </c>
      <c r="F10741" s="13">
        <v>16.0</v>
      </c>
      <c r="J10741" s="10" t="s">
        <v>2265</v>
      </c>
    </row>
    <row r="10742">
      <c r="A10742" s="10" t="s">
        <v>2944</v>
      </c>
      <c r="B10742" s="19">
        <v>0.06129629629629629</v>
      </c>
      <c r="C10742" s="10" t="s">
        <v>74</v>
      </c>
      <c r="D10742" s="10" t="s">
        <v>125</v>
      </c>
      <c r="E10742" s="13" t="s">
        <v>88</v>
      </c>
      <c r="F10742" s="13">
        <v>1.0</v>
      </c>
    </row>
    <row r="10743">
      <c r="A10743" s="10" t="s">
        <v>2944</v>
      </c>
      <c r="B10743" s="19">
        <v>0.06129629629629629</v>
      </c>
      <c r="C10743" s="10" t="s">
        <v>69</v>
      </c>
      <c r="D10743" s="10" t="s">
        <v>125</v>
      </c>
      <c r="E10743" s="13">
        <v>19.0</v>
      </c>
      <c r="F10743" s="13">
        <v>15.0</v>
      </c>
    </row>
    <row r="10744">
      <c r="A10744" s="10" t="s">
        <v>2944</v>
      </c>
      <c r="B10744" s="19">
        <v>0.06129629629629629</v>
      </c>
      <c r="C10744" s="10" t="s">
        <v>964</v>
      </c>
      <c r="D10744" s="10" t="s">
        <v>125</v>
      </c>
      <c r="E10744" s="13">
        <v>18.0</v>
      </c>
      <c r="F10744" s="13">
        <v>17.0</v>
      </c>
    </row>
    <row r="10745">
      <c r="A10745" s="10" t="s">
        <v>2944</v>
      </c>
      <c r="B10745" s="19">
        <v>0.06129629629629629</v>
      </c>
      <c r="C10745" s="10" t="s">
        <v>84</v>
      </c>
      <c r="D10745" s="10" t="s">
        <v>125</v>
      </c>
      <c r="E10745" s="13" t="s">
        <v>75</v>
      </c>
      <c r="F10745" s="13" t="s">
        <v>75</v>
      </c>
      <c r="J10745" s="10" t="s">
        <v>2265</v>
      </c>
    </row>
    <row r="10746">
      <c r="A10746" s="10" t="s">
        <v>2944</v>
      </c>
      <c r="B10746" s="19">
        <v>0.06129629629629629</v>
      </c>
      <c r="C10746" s="10" t="s">
        <v>84</v>
      </c>
      <c r="D10746" s="10" t="s">
        <v>125</v>
      </c>
      <c r="E10746" s="13">
        <v>9.0</v>
      </c>
      <c r="F10746" s="13">
        <v>7.0</v>
      </c>
    </row>
    <row r="10747">
      <c r="A10747" s="10" t="s">
        <v>2944</v>
      </c>
      <c r="B10747" s="19">
        <v>0.06458333333333334</v>
      </c>
      <c r="C10747" s="10" t="s">
        <v>964</v>
      </c>
      <c r="D10747" s="10" t="s">
        <v>120</v>
      </c>
      <c r="E10747" s="13">
        <v>25.0</v>
      </c>
      <c r="F10747" s="16"/>
      <c r="H10747" s="10" t="s">
        <v>2986</v>
      </c>
      <c r="J10747" s="10" t="s">
        <v>1194</v>
      </c>
    </row>
    <row r="10748">
      <c r="A10748" s="10" t="s">
        <v>2944</v>
      </c>
      <c r="B10748" s="19">
        <v>0.06510416666666667</v>
      </c>
      <c r="C10748" s="10" t="s">
        <v>964</v>
      </c>
      <c r="D10748" s="10" t="s">
        <v>125</v>
      </c>
      <c r="E10748" s="13">
        <v>16.0</v>
      </c>
      <c r="F10748" s="13">
        <v>15.0</v>
      </c>
    </row>
    <row r="10749">
      <c r="A10749" s="10" t="s">
        <v>2944</v>
      </c>
      <c r="B10749" s="19">
        <v>0.06618055555555556</v>
      </c>
      <c r="C10749" s="10" t="s">
        <v>70</v>
      </c>
      <c r="D10749" s="10" t="s">
        <v>365</v>
      </c>
      <c r="E10749" s="13">
        <v>23.0</v>
      </c>
      <c r="F10749" s="13">
        <v>15.0</v>
      </c>
    </row>
    <row r="10750">
      <c r="A10750" s="10" t="s">
        <v>2944</v>
      </c>
      <c r="B10750" s="19">
        <v>0.06619212962962963</v>
      </c>
      <c r="C10750" s="10" t="s">
        <v>82</v>
      </c>
      <c r="D10750" s="10" t="s">
        <v>365</v>
      </c>
      <c r="E10750" s="13">
        <v>18.0</v>
      </c>
      <c r="F10750" s="13">
        <v>8.0</v>
      </c>
    </row>
    <row r="10751">
      <c r="A10751" s="10" t="s">
        <v>2944</v>
      </c>
      <c r="B10751" s="19">
        <v>0.08703703703703704</v>
      </c>
      <c r="C10751" s="10" t="s">
        <v>69</v>
      </c>
      <c r="D10751" s="10" t="s">
        <v>67</v>
      </c>
      <c r="E10751" s="13" t="s">
        <v>75</v>
      </c>
      <c r="F10751" s="13" t="s">
        <v>75</v>
      </c>
      <c r="J10751" s="10" t="s">
        <v>2263</v>
      </c>
    </row>
    <row r="10752">
      <c r="A10752" s="10" t="s">
        <v>2944</v>
      </c>
      <c r="B10752" s="19">
        <v>0.0849537037037037</v>
      </c>
      <c r="C10752" s="10" t="s">
        <v>69</v>
      </c>
      <c r="D10752" s="10" t="s">
        <v>67</v>
      </c>
      <c r="E10752" s="13">
        <v>25.0</v>
      </c>
      <c r="F10752" s="13" t="s">
        <v>75</v>
      </c>
      <c r="J10752" s="10" t="s">
        <v>2508</v>
      </c>
    </row>
    <row r="10753">
      <c r="A10753" s="10" t="s">
        <v>2944</v>
      </c>
      <c r="B10753" s="19">
        <v>0.12083333333333333</v>
      </c>
      <c r="C10753" s="10" t="s">
        <v>82</v>
      </c>
      <c r="D10753" s="10" t="s">
        <v>127</v>
      </c>
      <c r="E10753" s="13" t="s">
        <v>88</v>
      </c>
      <c r="F10753" s="13">
        <v>1.0</v>
      </c>
      <c r="J10753" s="10" t="s">
        <v>2987</v>
      </c>
    </row>
    <row r="10754">
      <c r="A10754" s="10" t="s">
        <v>2944</v>
      </c>
      <c r="B10754" s="19">
        <v>0.12400462962962963</v>
      </c>
      <c r="C10754" s="10" t="s">
        <v>74</v>
      </c>
      <c r="D10754" s="10" t="s">
        <v>71</v>
      </c>
      <c r="E10754" s="13">
        <v>21.0</v>
      </c>
      <c r="F10754" s="13">
        <v>16.0</v>
      </c>
    </row>
    <row r="10755">
      <c r="A10755" s="10" t="s">
        <v>2944</v>
      </c>
      <c r="B10755" s="19">
        <v>0.1285763888888889</v>
      </c>
      <c r="C10755" s="10" t="s">
        <v>84</v>
      </c>
      <c r="D10755" s="10" t="s">
        <v>126</v>
      </c>
      <c r="E10755" s="13">
        <v>3.0</v>
      </c>
      <c r="F10755" s="13">
        <v>4.0</v>
      </c>
    </row>
    <row r="10756">
      <c r="A10756" s="10" t="s">
        <v>2944</v>
      </c>
      <c r="B10756" s="19">
        <v>0.13106481481481483</v>
      </c>
      <c r="C10756" s="10" t="s">
        <v>74</v>
      </c>
      <c r="D10756" s="10" t="s">
        <v>166</v>
      </c>
      <c r="E10756" s="13">
        <v>10.0</v>
      </c>
      <c r="F10756" s="13">
        <v>9.0</v>
      </c>
    </row>
    <row r="10757">
      <c r="A10757" s="10" t="s">
        <v>2944</v>
      </c>
      <c r="B10757" s="19">
        <v>0.13106481481481483</v>
      </c>
      <c r="C10757" s="10" t="s">
        <v>964</v>
      </c>
      <c r="D10757" s="10" t="s">
        <v>166</v>
      </c>
      <c r="E10757" s="13" t="s">
        <v>68</v>
      </c>
      <c r="F10757" s="13">
        <v>20.0</v>
      </c>
    </row>
    <row r="10758">
      <c r="A10758" s="10" t="s">
        <v>2944</v>
      </c>
      <c r="B10758" s="19">
        <v>0.13106481481481483</v>
      </c>
      <c r="C10758" s="10" t="s">
        <v>70</v>
      </c>
      <c r="D10758" s="10" t="s">
        <v>166</v>
      </c>
      <c r="E10758" s="13">
        <v>21.0</v>
      </c>
      <c r="F10758" s="13">
        <v>18.0</v>
      </c>
    </row>
    <row r="10759">
      <c r="A10759" s="10" t="s">
        <v>2944</v>
      </c>
      <c r="B10759" s="19">
        <v>0.13106481481481483</v>
      </c>
      <c r="C10759" s="10" t="s">
        <v>82</v>
      </c>
      <c r="D10759" s="10" t="s">
        <v>166</v>
      </c>
      <c r="E10759" s="13">
        <v>13.0</v>
      </c>
      <c r="F10759" s="13">
        <v>5.0</v>
      </c>
    </row>
    <row r="10760">
      <c r="A10760" s="10" t="s">
        <v>2944</v>
      </c>
      <c r="B10760" s="19">
        <v>0.13106481481481483</v>
      </c>
      <c r="C10760" s="10" t="s">
        <v>66</v>
      </c>
      <c r="D10760" s="10" t="s">
        <v>166</v>
      </c>
      <c r="E10760" s="13">
        <v>7.0</v>
      </c>
      <c r="F10760" s="13">
        <v>4.0</v>
      </c>
    </row>
    <row r="10761">
      <c r="A10761" s="10" t="s">
        <v>2944</v>
      </c>
      <c r="B10761" s="19">
        <v>0.13106481481481483</v>
      </c>
      <c r="C10761" s="10" t="s">
        <v>84</v>
      </c>
      <c r="D10761" s="10" t="s">
        <v>166</v>
      </c>
      <c r="E10761" s="13">
        <v>5.0</v>
      </c>
      <c r="F10761" s="13">
        <v>5.0</v>
      </c>
    </row>
    <row r="10762">
      <c r="A10762" s="10" t="s">
        <v>2944</v>
      </c>
      <c r="B10762" s="19">
        <v>0.13912037037037037</v>
      </c>
      <c r="C10762" s="10" t="s">
        <v>964</v>
      </c>
      <c r="D10762" s="10" t="s">
        <v>76</v>
      </c>
      <c r="E10762" s="13" t="s">
        <v>75</v>
      </c>
      <c r="F10762" s="16"/>
      <c r="J10762" s="10" t="s">
        <v>2509</v>
      </c>
    </row>
    <row r="10763">
      <c r="A10763" s="10" t="s">
        <v>2944</v>
      </c>
      <c r="B10763" s="19">
        <v>0.14002314814814815</v>
      </c>
      <c r="C10763" s="10" t="s">
        <v>964</v>
      </c>
      <c r="D10763" s="10" t="s">
        <v>76</v>
      </c>
      <c r="E10763" s="13">
        <v>99.0</v>
      </c>
      <c r="F10763" s="16"/>
      <c r="J10763" s="10" t="s">
        <v>2988</v>
      </c>
    </row>
    <row r="10764">
      <c r="A10764" s="10" t="s">
        <v>2944</v>
      </c>
      <c r="B10764" s="19">
        <v>0.14868055555555557</v>
      </c>
      <c r="C10764" s="10" t="s">
        <v>964</v>
      </c>
      <c r="D10764" s="10" t="s">
        <v>67</v>
      </c>
      <c r="E10764" s="13">
        <v>24.0</v>
      </c>
      <c r="F10764" s="13" t="s">
        <v>75</v>
      </c>
      <c r="J10764" s="10" t="s">
        <v>2508</v>
      </c>
    </row>
    <row r="10765">
      <c r="A10765" s="10" t="s">
        <v>2944</v>
      </c>
      <c r="B10765" s="19">
        <v>0.1494212962962963</v>
      </c>
      <c r="C10765" s="10" t="s">
        <v>964</v>
      </c>
      <c r="D10765" s="10" t="s">
        <v>130</v>
      </c>
      <c r="E10765" s="13">
        <v>8.0</v>
      </c>
      <c r="F10765" s="13">
        <v>9.0</v>
      </c>
    </row>
    <row r="10766">
      <c r="A10766" s="10" t="s">
        <v>2944</v>
      </c>
      <c r="B10766" s="19">
        <v>0.1494212962962963</v>
      </c>
      <c r="C10766" s="10" t="s">
        <v>964</v>
      </c>
      <c r="D10766" s="10" t="s">
        <v>130</v>
      </c>
      <c r="E10766" s="13">
        <v>4.0</v>
      </c>
      <c r="F10766" s="13">
        <v>5.0</v>
      </c>
      <c r="J10766" s="10" t="s">
        <v>2691</v>
      </c>
    </row>
    <row r="10767">
      <c r="A10767" s="10" t="s">
        <v>2944</v>
      </c>
      <c r="B10767" s="19">
        <v>0.15081018518518519</v>
      </c>
      <c r="C10767" s="10" t="s">
        <v>66</v>
      </c>
      <c r="D10767" s="10" t="s">
        <v>210</v>
      </c>
      <c r="E10767" s="13">
        <v>21.0</v>
      </c>
      <c r="F10767" s="13">
        <v>12.0</v>
      </c>
    </row>
    <row r="10768">
      <c r="A10768" s="10" t="s">
        <v>2944</v>
      </c>
      <c r="B10768" s="19">
        <v>0.1515625</v>
      </c>
      <c r="C10768" s="10" t="s">
        <v>84</v>
      </c>
      <c r="D10768" s="10" t="s">
        <v>209</v>
      </c>
      <c r="E10768" s="13">
        <v>18.0</v>
      </c>
      <c r="F10768" s="13" t="s">
        <v>75</v>
      </c>
      <c r="J10768" s="10" t="s">
        <v>2508</v>
      </c>
    </row>
    <row r="10769">
      <c r="A10769" s="10" t="s">
        <v>2944</v>
      </c>
      <c r="B10769" s="19">
        <v>0.1529861111111111</v>
      </c>
      <c r="C10769" s="10" t="s">
        <v>84</v>
      </c>
      <c r="D10769" s="10" t="s">
        <v>83</v>
      </c>
      <c r="E10769" s="13" t="s">
        <v>75</v>
      </c>
      <c r="F10769" s="13" t="s">
        <v>75</v>
      </c>
      <c r="J10769" s="10" t="s">
        <v>2691</v>
      </c>
    </row>
    <row r="10770">
      <c r="A10770" s="10" t="s">
        <v>2944</v>
      </c>
      <c r="B10770" s="19">
        <v>0.1529861111111111</v>
      </c>
      <c r="C10770" s="10" t="s">
        <v>84</v>
      </c>
      <c r="D10770" s="10" t="s">
        <v>83</v>
      </c>
      <c r="E10770" s="13">
        <v>19.0</v>
      </c>
      <c r="F10770" s="13">
        <v>14.0</v>
      </c>
    </row>
    <row r="10771">
      <c r="A10771" s="10" t="s">
        <v>2944</v>
      </c>
      <c r="B10771" s="19">
        <v>0.15627314814814816</v>
      </c>
      <c r="C10771" s="10" t="s">
        <v>70</v>
      </c>
      <c r="D10771" s="10" t="s">
        <v>67</v>
      </c>
      <c r="E10771" s="13">
        <v>25.0</v>
      </c>
      <c r="F10771" s="13" t="s">
        <v>75</v>
      </c>
      <c r="J10771" s="10" t="s">
        <v>2508</v>
      </c>
    </row>
    <row r="10772">
      <c r="A10772" s="10" t="s">
        <v>2944</v>
      </c>
      <c r="B10772" s="19">
        <v>0.15782407407407406</v>
      </c>
      <c r="C10772" s="10" t="s">
        <v>964</v>
      </c>
      <c r="D10772" s="10" t="s">
        <v>130</v>
      </c>
      <c r="E10772" s="13">
        <v>14.0</v>
      </c>
      <c r="F10772" s="13">
        <v>15.0</v>
      </c>
    </row>
    <row r="10773">
      <c r="A10773" s="10" t="s">
        <v>2944</v>
      </c>
      <c r="B10773" s="19">
        <v>0.1590625</v>
      </c>
      <c r="C10773" s="10" t="s">
        <v>84</v>
      </c>
      <c r="D10773" s="10" t="s">
        <v>93</v>
      </c>
      <c r="E10773" s="13" t="s">
        <v>75</v>
      </c>
      <c r="F10773" s="13" t="s">
        <v>75</v>
      </c>
      <c r="J10773" s="10" t="s">
        <v>2263</v>
      </c>
    </row>
    <row r="10774">
      <c r="A10774" s="10" t="s">
        <v>2944</v>
      </c>
      <c r="B10774" s="19">
        <v>0.1590625</v>
      </c>
      <c r="C10774" s="10" t="s">
        <v>84</v>
      </c>
      <c r="D10774" s="10" t="s">
        <v>93</v>
      </c>
      <c r="E10774" s="13">
        <v>22.0</v>
      </c>
      <c r="F10774" s="13">
        <v>14.0</v>
      </c>
      <c r="J10774" s="10" t="s">
        <v>2989</v>
      </c>
    </row>
    <row r="10775">
      <c r="A10775" s="10" t="s">
        <v>2990</v>
      </c>
      <c r="B10775" s="19">
        <v>0.0253125</v>
      </c>
      <c r="C10775" s="10" t="s">
        <v>70</v>
      </c>
      <c r="D10775" s="10" t="s">
        <v>100</v>
      </c>
      <c r="E10775" s="13">
        <v>22.0</v>
      </c>
      <c r="F10775" s="13">
        <v>13.0</v>
      </c>
    </row>
    <row r="10776">
      <c r="A10776" s="10" t="s">
        <v>2990</v>
      </c>
      <c r="B10776" s="19">
        <v>0.03283564814814815</v>
      </c>
      <c r="C10776" s="10" t="s">
        <v>70</v>
      </c>
      <c r="D10776" s="10" t="s">
        <v>71</v>
      </c>
      <c r="E10776" s="13">
        <v>9.0</v>
      </c>
      <c r="F10776" s="13">
        <v>2.0</v>
      </c>
    </row>
    <row r="10777">
      <c r="A10777" s="10" t="s">
        <v>2990</v>
      </c>
      <c r="B10777" s="19">
        <v>0.055636574074074074</v>
      </c>
      <c r="C10777" s="10" t="s">
        <v>964</v>
      </c>
      <c r="D10777" s="10" t="s">
        <v>67</v>
      </c>
      <c r="E10777" s="13" t="s">
        <v>68</v>
      </c>
      <c r="F10777" s="13">
        <v>20.0</v>
      </c>
    </row>
    <row r="10778">
      <c r="A10778" s="10" t="s">
        <v>2990</v>
      </c>
      <c r="B10778" s="19">
        <v>0.05564814814814815</v>
      </c>
      <c r="C10778" s="10" t="s">
        <v>66</v>
      </c>
      <c r="D10778" s="10" t="s">
        <v>67</v>
      </c>
      <c r="E10778" s="13">
        <v>7.0</v>
      </c>
      <c r="F10778" s="13">
        <v>5.0</v>
      </c>
    </row>
    <row r="10779">
      <c r="A10779" s="10" t="s">
        <v>2990</v>
      </c>
      <c r="B10779" s="19">
        <v>0.05650462962962963</v>
      </c>
      <c r="C10779" s="10" t="s">
        <v>964</v>
      </c>
      <c r="D10779" s="10" t="s">
        <v>130</v>
      </c>
      <c r="E10779" s="13">
        <v>13.0</v>
      </c>
      <c r="F10779" s="13" t="s">
        <v>75</v>
      </c>
      <c r="J10779" s="10" t="s">
        <v>2508</v>
      </c>
    </row>
    <row r="10780">
      <c r="A10780" s="10" t="s">
        <v>2990</v>
      </c>
      <c r="B10780" s="19">
        <v>0.056979166666666664</v>
      </c>
      <c r="C10780" s="10" t="s">
        <v>82</v>
      </c>
      <c r="D10780" s="10" t="s">
        <v>361</v>
      </c>
      <c r="E10780" s="13">
        <v>24.0</v>
      </c>
      <c r="F10780" s="13">
        <v>14.0</v>
      </c>
    </row>
    <row r="10781">
      <c r="A10781" s="10" t="s">
        <v>2990</v>
      </c>
      <c r="B10781" s="19">
        <v>0.05832175925925926</v>
      </c>
      <c r="C10781" s="10" t="s">
        <v>82</v>
      </c>
      <c r="D10781" s="10" t="s">
        <v>128</v>
      </c>
      <c r="E10781" s="13">
        <v>18.0</v>
      </c>
      <c r="F10781" s="13">
        <v>14.0</v>
      </c>
    </row>
    <row r="10782">
      <c r="A10782" s="10" t="s">
        <v>2990</v>
      </c>
      <c r="B10782" s="19">
        <v>0.06050925925925926</v>
      </c>
      <c r="C10782" s="10" t="s">
        <v>84</v>
      </c>
      <c r="D10782" s="10" t="s">
        <v>130</v>
      </c>
      <c r="E10782" s="13">
        <v>10.0</v>
      </c>
      <c r="F10782" s="13">
        <v>9.0</v>
      </c>
    </row>
    <row r="10783">
      <c r="A10783" s="10" t="s">
        <v>2990</v>
      </c>
      <c r="B10783" s="19">
        <v>0.06081018518518518</v>
      </c>
      <c r="C10783" s="10" t="s">
        <v>66</v>
      </c>
      <c r="D10783" s="10" t="s">
        <v>67</v>
      </c>
      <c r="E10783" s="13">
        <v>6.0</v>
      </c>
      <c r="F10783" s="13">
        <v>4.0</v>
      </c>
    </row>
    <row r="10784">
      <c r="A10784" s="10" t="s">
        <v>2990</v>
      </c>
      <c r="B10784" s="19">
        <v>0.060821759259259256</v>
      </c>
      <c r="C10784" s="10" t="s">
        <v>964</v>
      </c>
      <c r="D10784" s="10" t="s">
        <v>67</v>
      </c>
      <c r="E10784" s="13">
        <v>16.0</v>
      </c>
      <c r="F10784" s="13">
        <v>7.0</v>
      </c>
    </row>
    <row r="10785">
      <c r="A10785" s="10" t="s">
        <v>2990</v>
      </c>
      <c r="B10785" s="19">
        <v>0.06283564814814815</v>
      </c>
      <c r="C10785" s="10" t="s">
        <v>157</v>
      </c>
      <c r="D10785" s="10" t="s">
        <v>67</v>
      </c>
      <c r="E10785" s="13">
        <v>16.0</v>
      </c>
      <c r="F10785" s="13">
        <v>15.0</v>
      </c>
      <c r="J10785" s="10" t="s">
        <v>2991</v>
      </c>
    </row>
    <row r="10786">
      <c r="A10786" s="10" t="s">
        <v>2990</v>
      </c>
      <c r="B10786" s="19">
        <v>0.0641087962962963</v>
      </c>
      <c r="C10786" s="10" t="s">
        <v>70</v>
      </c>
      <c r="D10786" s="10" t="s">
        <v>130</v>
      </c>
      <c r="E10786" s="13" t="s">
        <v>88</v>
      </c>
      <c r="F10786" s="13">
        <v>1.0</v>
      </c>
    </row>
    <row r="10787">
      <c r="A10787" s="10" t="s">
        <v>2990</v>
      </c>
      <c r="B10787" s="19">
        <v>0.06701388888888889</v>
      </c>
      <c r="C10787" s="10" t="s">
        <v>70</v>
      </c>
      <c r="D10787" s="10" t="s">
        <v>67</v>
      </c>
      <c r="E10787" s="13">
        <v>9.0</v>
      </c>
      <c r="F10787" s="13">
        <v>6.0</v>
      </c>
    </row>
    <row r="10788">
      <c r="A10788" s="10" t="s">
        <v>2990</v>
      </c>
      <c r="B10788" s="19">
        <v>0.07159722222222223</v>
      </c>
      <c r="C10788" s="10" t="s">
        <v>157</v>
      </c>
      <c r="D10788" s="10" t="s">
        <v>81</v>
      </c>
      <c r="E10788" s="13">
        <v>10.0</v>
      </c>
      <c r="F10788" s="13">
        <v>10.0</v>
      </c>
      <c r="J10788" s="10" t="s">
        <v>2991</v>
      </c>
    </row>
    <row r="10789">
      <c r="A10789" s="10" t="s">
        <v>2990</v>
      </c>
      <c r="B10789" s="19">
        <v>0.09467592592592593</v>
      </c>
      <c r="C10789" s="10" t="s">
        <v>74</v>
      </c>
      <c r="D10789" s="10" t="s">
        <v>125</v>
      </c>
      <c r="E10789" s="13" t="s">
        <v>75</v>
      </c>
      <c r="F10789" s="13" t="s">
        <v>75</v>
      </c>
      <c r="J10789" s="10" t="s">
        <v>2263</v>
      </c>
    </row>
    <row r="10790">
      <c r="A10790" s="10" t="s">
        <v>2990</v>
      </c>
      <c r="B10790" s="19">
        <v>0.09467592592592593</v>
      </c>
      <c r="C10790" s="10" t="s">
        <v>74</v>
      </c>
      <c r="D10790" s="10" t="s">
        <v>125</v>
      </c>
      <c r="E10790" s="13">
        <v>24.0</v>
      </c>
      <c r="F10790" s="13">
        <v>11.0</v>
      </c>
    </row>
    <row r="10791">
      <c r="A10791" s="10" t="s">
        <v>2990</v>
      </c>
      <c r="B10791" s="19">
        <v>0.095</v>
      </c>
      <c r="C10791" s="10" t="s">
        <v>70</v>
      </c>
      <c r="D10791" s="10" t="s">
        <v>87</v>
      </c>
      <c r="E10791" s="13">
        <v>24.0</v>
      </c>
      <c r="F10791" s="13">
        <v>19.0</v>
      </c>
    </row>
    <row r="10792">
      <c r="A10792" s="10" t="s">
        <v>2990</v>
      </c>
      <c r="B10792" s="19">
        <v>0.09508101851851852</v>
      </c>
      <c r="C10792" s="10" t="s">
        <v>66</v>
      </c>
      <c r="D10792" s="10" t="s">
        <v>87</v>
      </c>
      <c r="E10792" s="13">
        <v>17.0</v>
      </c>
      <c r="F10792" s="13">
        <v>17.0</v>
      </c>
    </row>
    <row r="10793">
      <c r="A10793" s="10" t="s">
        <v>2990</v>
      </c>
      <c r="B10793" s="19">
        <v>0.09519675925925926</v>
      </c>
      <c r="C10793" s="10" t="s">
        <v>84</v>
      </c>
      <c r="D10793" s="10" t="s">
        <v>87</v>
      </c>
      <c r="E10793" s="13" t="s">
        <v>75</v>
      </c>
      <c r="F10793" s="13" t="s">
        <v>75</v>
      </c>
      <c r="J10793" s="10" t="s">
        <v>2263</v>
      </c>
    </row>
    <row r="10794">
      <c r="A10794" s="10" t="s">
        <v>2990</v>
      </c>
      <c r="B10794" s="19">
        <v>0.09519675925925926</v>
      </c>
      <c r="C10794" s="10" t="s">
        <v>84</v>
      </c>
      <c r="D10794" s="10" t="s">
        <v>87</v>
      </c>
      <c r="E10794" s="13">
        <v>10.0</v>
      </c>
      <c r="F10794" s="13">
        <v>8.0</v>
      </c>
    </row>
    <row r="10795">
      <c r="A10795" s="10" t="s">
        <v>2990</v>
      </c>
      <c r="B10795" s="19">
        <v>0.09520833333333334</v>
      </c>
      <c r="C10795" s="10" t="s">
        <v>74</v>
      </c>
      <c r="D10795" s="10" t="s">
        <v>87</v>
      </c>
      <c r="E10795" s="13">
        <v>8.0</v>
      </c>
      <c r="F10795" s="13">
        <v>3.0</v>
      </c>
    </row>
    <row r="10796">
      <c r="A10796" s="10" t="s">
        <v>2990</v>
      </c>
      <c r="B10796" s="19">
        <v>0.09528935185185185</v>
      </c>
      <c r="C10796" s="10" t="s">
        <v>82</v>
      </c>
      <c r="D10796" s="10" t="s">
        <v>87</v>
      </c>
      <c r="E10796" s="13">
        <v>7.0</v>
      </c>
      <c r="F10796" s="13">
        <v>6.0</v>
      </c>
    </row>
    <row r="10797">
      <c r="A10797" s="10" t="s">
        <v>2990</v>
      </c>
      <c r="B10797" s="19">
        <v>0.09530092592592593</v>
      </c>
      <c r="C10797" s="10" t="s">
        <v>964</v>
      </c>
      <c r="D10797" s="10" t="s">
        <v>87</v>
      </c>
      <c r="E10797" s="13">
        <v>6.0</v>
      </c>
      <c r="F10797" s="13">
        <v>5.0</v>
      </c>
    </row>
    <row r="10798">
      <c r="A10798" s="10" t="s">
        <v>2990</v>
      </c>
      <c r="B10798" s="19">
        <v>0.0953125</v>
      </c>
      <c r="C10798" s="10" t="s">
        <v>69</v>
      </c>
      <c r="D10798" s="10" t="s">
        <v>87</v>
      </c>
      <c r="E10798" s="13">
        <v>6.0</v>
      </c>
      <c r="F10798" s="13">
        <v>2.0</v>
      </c>
    </row>
    <row r="10799">
      <c r="A10799" s="10" t="s">
        <v>2990</v>
      </c>
      <c r="B10799" s="19">
        <v>0.09657407407407408</v>
      </c>
      <c r="C10799" s="10" t="s">
        <v>70</v>
      </c>
      <c r="D10799" s="10" t="s">
        <v>79</v>
      </c>
      <c r="E10799" s="13">
        <v>15.0</v>
      </c>
      <c r="F10799" s="13">
        <v>7.0</v>
      </c>
    </row>
    <row r="10800">
      <c r="A10800" s="10" t="s">
        <v>2990</v>
      </c>
      <c r="B10800" s="19">
        <v>0.0973611111111111</v>
      </c>
      <c r="C10800" s="10" t="s">
        <v>70</v>
      </c>
      <c r="D10800" s="10" t="s">
        <v>78</v>
      </c>
      <c r="E10800" s="13" t="s">
        <v>68</v>
      </c>
      <c r="F10800" s="13">
        <v>20.0</v>
      </c>
    </row>
    <row r="10801">
      <c r="A10801" s="10" t="s">
        <v>2990</v>
      </c>
      <c r="B10801" s="19">
        <v>0.09778935185185185</v>
      </c>
      <c r="C10801" s="10" t="s">
        <v>70</v>
      </c>
      <c r="D10801" s="10" t="s">
        <v>91</v>
      </c>
      <c r="E10801" s="13">
        <v>1.0</v>
      </c>
      <c r="F10801" s="16"/>
      <c r="J10801" s="10" t="s">
        <v>2992</v>
      </c>
    </row>
    <row r="10802">
      <c r="A10802" s="10" t="s">
        <v>2990</v>
      </c>
      <c r="B10802" s="19">
        <v>0.0980324074074074</v>
      </c>
      <c r="C10802" s="10" t="s">
        <v>70</v>
      </c>
      <c r="D10802" s="10" t="s">
        <v>93</v>
      </c>
      <c r="E10802" s="13">
        <v>22.0</v>
      </c>
      <c r="F10802" s="13">
        <v>12.0</v>
      </c>
      <c r="J10802" s="10" t="s">
        <v>2263</v>
      </c>
    </row>
    <row r="10803">
      <c r="A10803" s="10" t="s">
        <v>2990</v>
      </c>
      <c r="B10803" s="19">
        <v>0.0980324074074074</v>
      </c>
      <c r="C10803" s="10" t="s">
        <v>70</v>
      </c>
      <c r="D10803" s="10" t="s">
        <v>93</v>
      </c>
      <c r="E10803" s="13">
        <v>22.0</v>
      </c>
      <c r="F10803" s="13">
        <v>12.0</v>
      </c>
      <c r="J10803" s="10" t="s">
        <v>2993</v>
      </c>
    </row>
    <row r="10804">
      <c r="A10804" s="10" t="s">
        <v>2990</v>
      </c>
      <c r="B10804" s="19">
        <v>0.098125</v>
      </c>
      <c r="C10804" s="10" t="s">
        <v>70</v>
      </c>
      <c r="D10804" s="10" t="s">
        <v>91</v>
      </c>
      <c r="E10804" s="13">
        <v>1.0</v>
      </c>
      <c r="F10804" s="16"/>
      <c r="H10804" s="10" t="s">
        <v>2994</v>
      </c>
    </row>
    <row r="10805">
      <c r="A10805" s="10" t="s">
        <v>2990</v>
      </c>
      <c r="B10805" s="19">
        <v>0.09869212962962963</v>
      </c>
      <c r="C10805" s="10" t="s">
        <v>70</v>
      </c>
      <c r="D10805" s="10" t="s">
        <v>93</v>
      </c>
      <c r="E10805" s="13">
        <v>26.0</v>
      </c>
      <c r="F10805" s="13">
        <v>16.0</v>
      </c>
      <c r="J10805" s="10" t="s">
        <v>2993</v>
      </c>
    </row>
    <row r="10806">
      <c r="A10806" s="10" t="s">
        <v>2990</v>
      </c>
      <c r="B10806" s="19">
        <v>0.09869212962962963</v>
      </c>
      <c r="C10806" s="10" t="s">
        <v>70</v>
      </c>
      <c r="D10806" s="10" t="s">
        <v>93</v>
      </c>
      <c r="E10806" s="13">
        <v>12.0</v>
      </c>
      <c r="F10806" s="13">
        <v>2.0</v>
      </c>
      <c r="J10806" s="10" t="s">
        <v>2993</v>
      </c>
    </row>
    <row r="10807">
      <c r="A10807" s="10" t="s">
        <v>2990</v>
      </c>
      <c r="B10807" s="19">
        <v>0.09877314814814815</v>
      </c>
      <c r="C10807" s="10" t="s">
        <v>70</v>
      </c>
      <c r="D10807" s="10" t="s">
        <v>91</v>
      </c>
      <c r="E10807" s="13">
        <v>9.0</v>
      </c>
      <c r="F10807" s="16"/>
      <c r="H10807" s="10" t="s">
        <v>2995</v>
      </c>
    </row>
    <row r="10808">
      <c r="A10808" s="10" t="s">
        <v>2990</v>
      </c>
      <c r="B10808" s="19">
        <v>0.09961805555555556</v>
      </c>
      <c r="C10808" s="10" t="s">
        <v>66</v>
      </c>
      <c r="D10808" s="10" t="s">
        <v>93</v>
      </c>
      <c r="E10808" s="13" t="s">
        <v>75</v>
      </c>
      <c r="F10808" s="13" t="s">
        <v>75</v>
      </c>
      <c r="J10808" s="10" t="s">
        <v>2263</v>
      </c>
    </row>
    <row r="10809">
      <c r="A10809" s="10" t="s">
        <v>2990</v>
      </c>
      <c r="B10809" s="19">
        <v>0.09961805555555556</v>
      </c>
      <c r="C10809" s="10" t="s">
        <v>66</v>
      </c>
      <c r="D10809" s="10" t="s">
        <v>93</v>
      </c>
      <c r="E10809" s="13">
        <v>26.0</v>
      </c>
      <c r="F10809" s="13">
        <v>15.0</v>
      </c>
      <c r="J10809" s="10" t="s">
        <v>2996</v>
      </c>
    </row>
    <row r="10810">
      <c r="A10810" s="10" t="s">
        <v>2990</v>
      </c>
      <c r="B10810" s="19">
        <v>0.09991898148148148</v>
      </c>
      <c r="C10810" s="10" t="s">
        <v>66</v>
      </c>
      <c r="D10810" s="10" t="s">
        <v>93</v>
      </c>
      <c r="E10810" s="13" t="s">
        <v>75</v>
      </c>
      <c r="F10810" s="13" t="s">
        <v>75</v>
      </c>
      <c r="J10810" s="10" t="s">
        <v>2263</v>
      </c>
    </row>
    <row r="10811">
      <c r="A10811" s="10" t="s">
        <v>2990</v>
      </c>
      <c r="B10811" s="19">
        <v>0.09991898148148148</v>
      </c>
      <c r="C10811" s="10" t="s">
        <v>66</v>
      </c>
      <c r="D10811" s="10" t="s">
        <v>93</v>
      </c>
      <c r="E10811" s="13">
        <v>24.0</v>
      </c>
      <c r="F10811" s="13">
        <v>13.0</v>
      </c>
      <c r="J10811" s="10" t="s">
        <v>2996</v>
      </c>
    </row>
    <row r="10812">
      <c r="A10812" s="10" t="s">
        <v>2990</v>
      </c>
      <c r="B10812" s="19">
        <v>0.09980324074074073</v>
      </c>
      <c r="C10812" s="10" t="s">
        <v>66</v>
      </c>
      <c r="D10812" s="10" t="s">
        <v>91</v>
      </c>
      <c r="E10812" s="13">
        <v>16.0</v>
      </c>
      <c r="F10812" s="16"/>
      <c r="H10812" s="10" t="s">
        <v>2997</v>
      </c>
    </row>
    <row r="10813">
      <c r="A10813" s="10" t="s">
        <v>2990</v>
      </c>
      <c r="B10813" s="19">
        <v>0.09991898148148148</v>
      </c>
      <c r="C10813" s="10" t="s">
        <v>66</v>
      </c>
      <c r="D10813" s="10" t="s">
        <v>91</v>
      </c>
      <c r="E10813" s="13">
        <v>15.0</v>
      </c>
      <c r="F10813" s="16"/>
      <c r="H10813" s="10" t="s">
        <v>2998</v>
      </c>
      <c r="I10813" s="10">
        <v>1.0</v>
      </c>
      <c r="J10813" s="10" t="s">
        <v>2999</v>
      </c>
    </row>
    <row r="10814">
      <c r="A10814" s="10" t="s">
        <v>2990</v>
      </c>
      <c r="B10814" s="19">
        <v>0.1013425925925926</v>
      </c>
      <c r="C10814" s="10" t="s">
        <v>66</v>
      </c>
      <c r="D10814" s="10" t="s">
        <v>100</v>
      </c>
      <c r="E10814" s="13">
        <v>20.0</v>
      </c>
      <c r="F10814" s="13">
        <v>19.0</v>
      </c>
      <c r="H10814" s="10" t="s">
        <v>3000</v>
      </c>
    </row>
    <row r="10815">
      <c r="A10815" s="10" t="s">
        <v>2990</v>
      </c>
      <c r="B10815" s="19">
        <v>0.10145833333333333</v>
      </c>
      <c r="C10815" s="10" t="s">
        <v>70</v>
      </c>
      <c r="D10815" s="10" t="s">
        <v>100</v>
      </c>
      <c r="E10815" s="13">
        <v>12.0</v>
      </c>
      <c r="F10815" s="13">
        <v>3.0</v>
      </c>
      <c r="H10815" s="10" t="s">
        <v>3001</v>
      </c>
      <c r="J10815" s="10" t="s">
        <v>3002</v>
      </c>
    </row>
    <row r="10816">
      <c r="A10816" s="10" t="s">
        <v>2990</v>
      </c>
      <c r="B10816" s="19">
        <v>0.10180555555555555</v>
      </c>
      <c r="C10816" s="10" t="s">
        <v>69</v>
      </c>
      <c r="D10816" s="10" t="s">
        <v>100</v>
      </c>
      <c r="E10816" s="13">
        <v>10.0</v>
      </c>
      <c r="F10816" s="13">
        <v>6.0</v>
      </c>
      <c r="H10816" s="10" t="s">
        <v>3003</v>
      </c>
      <c r="J10816" s="10" t="s">
        <v>3004</v>
      </c>
    </row>
    <row r="10817">
      <c r="A10817" s="10" t="s">
        <v>2990</v>
      </c>
      <c r="B10817" s="19">
        <v>0.10195601851851852</v>
      </c>
      <c r="C10817" s="10" t="s">
        <v>964</v>
      </c>
      <c r="D10817" s="10" t="s">
        <v>100</v>
      </c>
      <c r="E10817" s="13">
        <v>16.0</v>
      </c>
      <c r="F10817" s="13">
        <v>16.0</v>
      </c>
      <c r="H10817" s="10" t="s">
        <v>3005</v>
      </c>
    </row>
    <row r="10818">
      <c r="A10818" s="10" t="s">
        <v>2990</v>
      </c>
      <c r="B10818" s="19">
        <v>0.1022337962962963</v>
      </c>
      <c r="C10818" s="10" t="s">
        <v>82</v>
      </c>
      <c r="D10818" s="10" t="s">
        <v>100</v>
      </c>
      <c r="E10818" s="13" t="s">
        <v>68</v>
      </c>
      <c r="F10818" s="13">
        <v>20.0</v>
      </c>
      <c r="H10818" s="10" t="s">
        <v>3006</v>
      </c>
    </row>
    <row r="10819">
      <c r="A10819" s="10" t="s">
        <v>2990</v>
      </c>
      <c r="B10819" s="19">
        <v>0.10231481481481482</v>
      </c>
      <c r="C10819" s="10" t="s">
        <v>66</v>
      </c>
      <c r="D10819" s="10" t="s">
        <v>100</v>
      </c>
      <c r="E10819" s="13">
        <v>16.0</v>
      </c>
      <c r="F10819" s="13">
        <v>15.0</v>
      </c>
      <c r="H10819" s="10" t="s">
        <v>3000</v>
      </c>
    </row>
    <row r="10820">
      <c r="A10820" s="10" t="s">
        <v>2990</v>
      </c>
      <c r="B10820" s="19">
        <v>0.10241898148148149</v>
      </c>
      <c r="C10820" s="10" t="s">
        <v>69</v>
      </c>
      <c r="D10820" s="10" t="s">
        <v>100</v>
      </c>
      <c r="E10820" s="13" t="s">
        <v>75</v>
      </c>
      <c r="F10820" s="13" t="s">
        <v>75</v>
      </c>
      <c r="J10820" s="10" t="s">
        <v>2263</v>
      </c>
    </row>
    <row r="10821">
      <c r="A10821" s="10" t="s">
        <v>2990</v>
      </c>
      <c r="B10821" s="19">
        <v>0.10241898148148149</v>
      </c>
      <c r="C10821" s="10" t="s">
        <v>69</v>
      </c>
      <c r="D10821" s="10" t="s">
        <v>100</v>
      </c>
      <c r="E10821" s="13">
        <v>15.0</v>
      </c>
      <c r="F10821" s="13">
        <v>11.0</v>
      </c>
      <c r="H10821" s="10" t="s">
        <v>3007</v>
      </c>
    </row>
    <row r="10822">
      <c r="A10822" s="10" t="s">
        <v>2990</v>
      </c>
      <c r="B10822" s="19">
        <v>0.10247685185185185</v>
      </c>
      <c r="C10822" s="10" t="s">
        <v>964</v>
      </c>
      <c r="D10822" s="10" t="s">
        <v>100</v>
      </c>
      <c r="E10822" s="13" t="s">
        <v>68</v>
      </c>
      <c r="F10822" s="13">
        <v>20.0</v>
      </c>
      <c r="H10822" s="10" t="s">
        <v>3005</v>
      </c>
    </row>
    <row r="10823">
      <c r="A10823" s="10" t="s">
        <v>2990</v>
      </c>
      <c r="B10823" s="19">
        <v>0.10251157407407407</v>
      </c>
      <c r="C10823" s="10" t="s">
        <v>84</v>
      </c>
      <c r="D10823" s="10" t="s">
        <v>100</v>
      </c>
      <c r="E10823" s="13">
        <v>22.0</v>
      </c>
      <c r="F10823" s="13">
        <v>19.0</v>
      </c>
      <c r="H10823" s="10" t="s">
        <v>3008</v>
      </c>
    </row>
    <row r="10824">
      <c r="A10824" s="10" t="s">
        <v>2990</v>
      </c>
      <c r="B10824" s="19">
        <v>0.1044675925925926</v>
      </c>
      <c r="C10824" s="10" t="s">
        <v>84</v>
      </c>
      <c r="D10824" s="10" t="s">
        <v>93</v>
      </c>
      <c r="E10824" s="13" t="s">
        <v>75</v>
      </c>
      <c r="F10824" s="13" t="s">
        <v>75</v>
      </c>
      <c r="J10824" s="10" t="s">
        <v>2263</v>
      </c>
    </row>
    <row r="10825">
      <c r="A10825" s="10" t="s">
        <v>2990</v>
      </c>
      <c r="B10825" s="19">
        <v>0.1044675925925926</v>
      </c>
      <c r="C10825" s="10" t="s">
        <v>84</v>
      </c>
      <c r="D10825" s="10" t="s">
        <v>93</v>
      </c>
      <c r="E10825" s="13">
        <v>28.0</v>
      </c>
      <c r="F10825" s="13">
        <v>19.0</v>
      </c>
    </row>
    <row r="10826">
      <c r="A10826" s="10" t="s">
        <v>2990</v>
      </c>
      <c r="B10826" s="19">
        <v>0.10466435185185186</v>
      </c>
      <c r="C10826" s="10" t="s">
        <v>84</v>
      </c>
      <c r="D10826" s="10" t="s">
        <v>91</v>
      </c>
      <c r="E10826" s="13">
        <v>11.0</v>
      </c>
      <c r="F10826" s="16"/>
      <c r="H10826" s="10" t="s">
        <v>3009</v>
      </c>
    </row>
    <row r="10827">
      <c r="A10827" s="10" t="s">
        <v>2990</v>
      </c>
      <c r="B10827" s="19">
        <v>0.10479166666666667</v>
      </c>
      <c r="C10827" s="10" t="s">
        <v>84</v>
      </c>
      <c r="D10827" s="10" t="s">
        <v>93</v>
      </c>
      <c r="E10827" s="13" t="s">
        <v>75</v>
      </c>
      <c r="F10827" s="13" t="s">
        <v>75</v>
      </c>
      <c r="J10827" s="10" t="s">
        <v>2263</v>
      </c>
    </row>
    <row r="10828">
      <c r="A10828" s="10" t="s">
        <v>2990</v>
      </c>
      <c r="B10828" s="19">
        <v>0.10479166666666667</v>
      </c>
      <c r="C10828" s="10" t="s">
        <v>84</v>
      </c>
      <c r="D10828" s="10" t="s">
        <v>93</v>
      </c>
      <c r="E10828" s="13">
        <v>24.0</v>
      </c>
      <c r="F10828" s="13">
        <v>15.0</v>
      </c>
    </row>
    <row r="10829">
      <c r="A10829" s="10" t="s">
        <v>2990</v>
      </c>
      <c r="B10829" s="19">
        <v>0.10489583333333333</v>
      </c>
      <c r="C10829" s="10" t="s">
        <v>84</v>
      </c>
      <c r="D10829" s="10" t="s">
        <v>91</v>
      </c>
      <c r="E10829" s="13">
        <v>15.0</v>
      </c>
      <c r="F10829" s="16"/>
      <c r="H10829" s="10" t="s">
        <v>2998</v>
      </c>
      <c r="I10829" s="10">
        <v>1.0</v>
      </c>
      <c r="J10829" s="10" t="s">
        <v>2999</v>
      </c>
    </row>
    <row r="10830">
      <c r="A10830" s="10" t="s">
        <v>2990</v>
      </c>
      <c r="B10830" s="19">
        <v>0.10581018518518519</v>
      </c>
      <c r="C10830" s="10" t="s">
        <v>74</v>
      </c>
      <c r="D10830" s="10" t="s">
        <v>81</v>
      </c>
      <c r="E10830" s="13">
        <v>6.0</v>
      </c>
      <c r="F10830" s="13">
        <v>4.0</v>
      </c>
    </row>
    <row r="10831">
      <c r="A10831" s="10" t="s">
        <v>2990</v>
      </c>
      <c r="B10831" s="19">
        <v>0.10621527777777778</v>
      </c>
      <c r="C10831" s="10" t="s">
        <v>74</v>
      </c>
      <c r="D10831" s="10" t="s">
        <v>93</v>
      </c>
      <c r="E10831" s="13">
        <v>25.0</v>
      </c>
      <c r="F10831" s="13">
        <v>15.0</v>
      </c>
      <c r="J10831" s="10" t="s">
        <v>3010</v>
      </c>
    </row>
    <row r="10832">
      <c r="A10832" s="10" t="s">
        <v>2990</v>
      </c>
      <c r="B10832" s="19">
        <v>0.1063888888888889</v>
      </c>
      <c r="C10832" s="10" t="s">
        <v>74</v>
      </c>
      <c r="D10832" s="10" t="s">
        <v>91</v>
      </c>
      <c r="E10832" s="13">
        <v>28.0</v>
      </c>
      <c r="F10832" s="16"/>
      <c r="H10832" s="10" t="s">
        <v>3011</v>
      </c>
    </row>
    <row r="10833">
      <c r="A10833" s="10" t="s">
        <v>2990</v>
      </c>
      <c r="B10833" s="19">
        <v>0.10681712962962962</v>
      </c>
      <c r="C10833" s="10" t="s">
        <v>74</v>
      </c>
      <c r="D10833" s="10" t="s">
        <v>93</v>
      </c>
      <c r="E10833" s="13" t="s">
        <v>75</v>
      </c>
      <c r="F10833" s="13" t="s">
        <v>75</v>
      </c>
      <c r="J10833" s="10" t="s">
        <v>2265</v>
      </c>
    </row>
    <row r="10834">
      <c r="A10834" s="10" t="s">
        <v>2990</v>
      </c>
      <c r="B10834" s="19">
        <v>0.10681712962962962</v>
      </c>
      <c r="C10834" s="10" t="s">
        <v>74</v>
      </c>
      <c r="D10834" s="10" t="s">
        <v>93</v>
      </c>
      <c r="E10834" s="13">
        <v>24.0</v>
      </c>
      <c r="F10834" s="13">
        <v>14.0</v>
      </c>
      <c r="J10834" s="10" t="s">
        <v>3010</v>
      </c>
    </row>
    <row r="10835">
      <c r="A10835" s="10" t="s">
        <v>2990</v>
      </c>
      <c r="B10835" s="19">
        <v>0.10688657407407408</v>
      </c>
      <c r="C10835" s="10" t="s">
        <v>74</v>
      </c>
      <c r="D10835" s="10" t="s">
        <v>91</v>
      </c>
      <c r="E10835" s="13">
        <v>11.0</v>
      </c>
      <c r="F10835" s="16"/>
      <c r="H10835" s="10" t="s">
        <v>3009</v>
      </c>
      <c r="I10835" s="10">
        <v>1.0</v>
      </c>
      <c r="J10835" s="10" t="s">
        <v>2999</v>
      </c>
    </row>
    <row r="10836">
      <c r="A10836" s="10" t="s">
        <v>2990</v>
      </c>
      <c r="B10836" s="19">
        <v>0.11064814814814815</v>
      </c>
      <c r="C10836" s="10" t="s">
        <v>964</v>
      </c>
      <c r="D10836" s="10" t="s">
        <v>91</v>
      </c>
      <c r="E10836" s="13">
        <v>14.0</v>
      </c>
      <c r="F10836" s="16"/>
      <c r="H10836" s="10" t="s">
        <v>3012</v>
      </c>
      <c r="J10836" s="10" t="s">
        <v>263</v>
      </c>
    </row>
    <row r="10837">
      <c r="A10837" s="10" t="s">
        <v>2990</v>
      </c>
      <c r="B10837" s="19">
        <v>0.11174768518518519</v>
      </c>
      <c r="C10837" s="10" t="s">
        <v>70</v>
      </c>
      <c r="D10837" s="10" t="s">
        <v>93</v>
      </c>
      <c r="E10837" s="13" t="s">
        <v>88</v>
      </c>
      <c r="F10837" s="13">
        <v>1.0</v>
      </c>
      <c r="J10837" s="10" t="s">
        <v>3013</v>
      </c>
    </row>
    <row r="10838">
      <c r="A10838" s="10" t="s">
        <v>2990</v>
      </c>
      <c r="B10838" s="19">
        <v>0.11200231481481482</v>
      </c>
      <c r="C10838" s="10" t="s">
        <v>70</v>
      </c>
      <c r="D10838" s="10" t="s">
        <v>93</v>
      </c>
      <c r="E10838" s="13">
        <v>16.0</v>
      </c>
      <c r="F10838" s="13">
        <v>6.0</v>
      </c>
      <c r="J10838" s="10" t="s">
        <v>3013</v>
      </c>
    </row>
    <row r="10839">
      <c r="A10839" s="10" t="s">
        <v>2990</v>
      </c>
      <c r="B10839" s="19">
        <v>0.11226851851851852</v>
      </c>
      <c r="C10839" s="10" t="s">
        <v>70</v>
      </c>
      <c r="D10839" s="10" t="s">
        <v>91</v>
      </c>
      <c r="E10839" s="13">
        <v>18.0</v>
      </c>
      <c r="F10839" s="16"/>
      <c r="H10839" s="10" t="s">
        <v>3014</v>
      </c>
    </row>
    <row r="10840">
      <c r="A10840" s="10" t="s">
        <v>2990</v>
      </c>
      <c r="B10840" s="19">
        <v>0.11260416666666667</v>
      </c>
      <c r="C10840" s="10" t="s">
        <v>70</v>
      </c>
      <c r="D10840" s="10" t="s">
        <v>93</v>
      </c>
      <c r="E10840" s="13">
        <v>26.0</v>
      </c>
      <c r="F10840" s="13">
        <v>16.0</v>
      </c>
      <c r="J10840" s="10" t="s">
        <v>3013</v>
      </c>
    </row>
    <row r="10841">
      <c r="A10841" s="10" t="s">
        <v>2990</v>
      </c>
      <c r="B10841" s="19">
        <v>0.11275462962962964</v>
      </c>
      <c r="C10841" s="10" t="s">
        <v>70</v>
      </c>
      <c r="D10841" s="10" t="s">
        <v>91</v>
      </c>
      <c r="E10841" s="13">
        <v>28.0</v>
      </c>
      <c r="F10841" s="16"/>
      <c r="H10841" s="10" t="s">
        <v>3011</v>
      </c>
      <c r="I10841" s="10">
        <v>1.0</v>
      </c>
      <c r="J10841" s="10" t="s">
        <v>2999</v>
      </c>
    </row>
    <row r="10842">
      <c r="A10842" s="10" t="s">
        <v>2990</v>
      </c>
      <c r="B10842" s="19">
        <v>0.11288194444444444</v>
      </c>
      <c r="C10842" s="10" t="s">
        <v>70</v>
      </c>
      <c r="D10842" s="10" t="s">
        <v>81</v>
      </c>
      <c r="E10842" s="13">
        <v>19.0</v>
      </c>
      <c r="F10842" s="13">
        <v>16.0</v>
      </c>
    </row>
    <row r="10843">
      <c r="A10843" s="10" t="s">
        <v>2990</v>
      </c>
      <c r="B10843" s="19">
        <v>0.11356481481481481</v>
      </c>
      <c r="C10843" s="10" t="s">
        <v>70</v>
      </c>
      <c r="D10843" s="10" t="s">
        <v>93</v>
      </c>
      <c r="E10843" s="13">
        <v>18.0</v>
      </c>
      <c r="F10843" s="13">
        <v>8.0</v>
      </c>
      <c r="J10843" s="10" t="s">
        <v>3013</v>
      </c>
    </row>
    <row r="10844">
      <c r="A10844" s="10" t="s">
        <v>2990</v>
      </c>
      <c r="B10844" s="19">
        <v>0.11375</v>
      </c>
      <c r="C10844" s="10" t="s">
        <v>70</v>
      </c>
      <c r="D10844" s="10" t="s">
        <v>91</v>
      </c>
      <c r="E10844" s="13">
        <v>18.0</v>
      </c>
      <c r="F10844" s="16"/>
      <c r="H10844" s="10" t="s">
        <v>3014</v>
      </c>
    </row>
    <row r="10845">
      <c r="A10845" s="10" t="s">
        <v>2990</v>
      </c>
      <c r="B10845" s="19">
        <v>0.11417824074074075</v>
      </c>
      <c r="C10845" s="10" t="s">
        <v>66</v>
      </c>
      <c r="D10845" s="10" t="s">
        <v>89</v>
      </c>
      <c r="E10845" s="13">
        <v>20.0</v>
      </c>
      <c r="F10845" s="13">
        <v>11.0</v>
      </c>
      <c r="J10845" s="10" t="s">
        <v>171</v>
      </c>
    </row>
    <row r="10846">
      <c r="A10846" s="10" t="s">
        <v>2990</v>
      </c>
      <c r="B10846" s="19">
        <v>0.11424768518518519</v>
      </c>
      <c r="C10846" s="10" t="s">
        <v>66</v>
      </c>
      <c r="D10846" s="10" t="s">
        <v>91</v>
      </c>
      <c r="E10846" s="13">
        <v>9.0</v>
      </c>
      <c r="F10846" s="16"/>
      <c r="H10846" s="10" t="s">
        <v>2995</v>
      </c>
      <c r="I10846" s="10">
        <v>1.0</v>
      </c>
      <c r="J10846" s="10" t="s">
        <v>2999</v>
      </c>
    </row>
    <row r="10847">
      <c r="A10847" s="10" t="s">
        <v>2990</v>
      </c>
      <c r="B10847" s="19">
        <v>0.1146875</v>
      </c>
      <c r="C10847" s="10" t="s">
        <v>66</v>
      </c>
      <c r="D10847" s="10" t="s">
        <v>89</v>
      </c>
      <c r="E10847" s="13" t="s">
        <v>68</v>
      </c>
      <c r="F10847" s="13">
        <v>20.0</v>
      </c>
      <c r="J10847" s="10" t="s">
        <v>171</v>
      </c>
    </row>
    <row r="10848">
      <c r="A10848" s="10" t="s">
        <v>2990</v>
      </c>
      <c r="B10848" s="19">
        <v>0.11494212962962963</v>
      </c>
      <c r="C10848" s="10" t="s">
        <v>66</v>
      </c>
      <c r="D10848" s="10" t="s">
        <v>91</v>
      </c>
      <c r="E10848" s="13">
        <v>16.0</v>
      </c>
      <c r="F10848" s="16"/>
      <c r="H10848" s="10" t="s">
        <v>2997</v>
      </c>
    </row>
    <row r="10849">
      <c r="A10849" s="10" t="s">
        <v>2990</v>
      </c>
      <c r="B10849" s="19">
        <v>0.11642361111111112</v>
      </c>
      <c r="C10849" s="10" t="s">
        <v>69</v>
      </c>
      <c r="D10849" s="10" t="s">
        <v>91</v>
      </c>
      <c r="E10849" s="13">
        <v>13.0</v>
      </c>
      <c r="F10849" s="16"/>
      <c r="H10849" s="10" t="s">
        <v>3015</v>
      </c>
      <c r="J10849" s="10" t="s">
        <v>1330</v>
      </c>
    </row>
    <row r="10850">
      <c r="A10850" s="10" t="s">
        <v>2990</v>
      </c>
      <c r="B10850" s="19">
        <v>0.11724537037037037</v>
      </c>
      <c r="C10850" s="10" t="s">
        <v>66</v>
      </c>
      <c r="D10850" s="10" t="s">
        <v>100</v>
      </c>
      <c r="E10850" s="13">
        <v>4.0</v>
      </c>
      <c r="F10850" s="13">
        <v>3.0</v>
      </c>
      <c r="H10850" s="10" t="s">
        <v>3016</v>
      </c>
      <c r="J10850" s="10" t="s">
        <v>3017</v>
      </c>
    </row>
    <row r="10851">
      <c r="A10851" s="10" t="s">
        <v>2990</v>
      </c>
      <c r="B10851" s="19">
        <v>0.11736111111111111</v>
      </c>
      <c r="C10851" s="10" t="s">
        <v>69</v>
      </c>
      <c r="D10851" s="10" t="s">
        <v>100</v>
      </c>
      <c r="E10851" s="13" t="s">
        <v>75</v>
      </c>
      <c r="F10851" s="13" t="s">
        <v>75</v>
      </c>
      <c r="J10851" s="10" t="s">
        <v>2265</v>
      </c>
    </row>
    <row r="10852">
      <c r="A10852" s="10" t="s">
        <v>2990</v>
      </c>
      <c r="B10852" s="19">
        <v>0.11736111111111111</v>
      </c>
      <c r="C10852" s="10" t="s">
        <v>69</v>
      </c>
      <c r="D10852" s="10" t="s">
        <v>100</v>
      </c>
      <c r="E10852" s="13">
        <v>7.0</v>
      </c>
      <c r="F10852" s="13">
        <v>3.0</v>
      </c>
    </row>
    <row r="10853">
      <c r="A10853" s="10" t="s">
        <v>2990</v>
      </c>
      <c r="B10853" s="19">
        <v>0.11741898148148149</v>
      </c>
      <c r="C10853" s="10" t="s">
        <v>964</v>
      </c>
      <c r="D10853" s="10" t="s">
        <v>100</v>
      </c>
      <c r="E10853" s="13">
        <v>15.0</v>
      </c>
      <c r="F10853" s="13">
        <v>14.0</v>
      </c>
    </row>
    <row r="10854">
      <c r="A10854" s="10" t="s">
        <v>2990</v>
      </c>
      <c r="B10854" s="19">
        <v>0.11768518518518518</v>
      </c>
      <c r="C10854" s="10" t="s">
        <v>964</v>
      </c>
      <c r="D10854" s="10" t="s">
        <v>81</v>
      </c>
      <c r="E10854" s="13" t="s">
        <v>75</v>
      </c>
      <c r="F10854" s="13" t="s">
        <v>75</v>
      </c>
      <c r="J10854" s="10" t="s">
        <v>2263</v>
      </c>
    </row>
    <row r="10855">
      <c r="A10855" s="10" t="s">
        <v>2990</v>
      </c>
      <c r="B10855" s="19">
        <v>0.11768518518518518</v>
      </c>
      <c r="C10855" s="10" t="s">
        <v>964</v>
      </c>
      <c r="D10855" s="10" t="s">
        <v>81</v>
      </c>
      <c r="E10855" s="13">
        <v>6.0</v>
      </c>
      <c r="F10855" s="13">
        <v>3.0</v>
      </c>
      <c r="J10855" s="10" t="s">
        <v>3018</v>
      </c>
    </row>
    <row r="10856">
      <c r="A10856" s="10" t="s">
        <v>2990</v>
      </c>
      <c r="B10856" s="19">
        <v>0.11802083333333334</v>
      </c>
      <c r="C10856" s="10" t="s">
        <v>82</v>
      </c>
      <c r="D10856" s="10" t="s">
        <v>81</v>
      </c>
      <c r="E10856" s="13">
        <v>26.0</v>
      </c>
      <c r="F10856" s="13">
        <v>19.0</v>
      </c>
    </row>
    <row r="10857">
      <c r="A10857" s="10" t="s">
        <v>2990</v>
      </c>
      <c r="B10857" s="19">
        <v>0.11802083333333334</v>
      </c>
      <c r="C10857" s="10" t="s">
        <v>82</v>
      </c>
      <c r="D10857" s="10" t="s">
        <v>81</v>
      </c>
      <c r="E10857" s="13" t="s">
        <v>88</v>
      </c>
      <c r="F10857" s="13">
        <v>1.0</v>
      </c>
      <c r="J10857" s="10" t="s">
        <v>2263</v>
      </c>
    </row>
    <row r="10858">
      <c r="A10858" s="10" t="s">
        <v>2990</v>
      </c>
      <c r="B10858" s="19">
        <v>0.118125</v>
      </c>
      <c r="C10858" s="10" t="s">
        <v>69</v>
      </c>
      <c r="D10858" s="10" t="s">
        <v>81</v>
      </c>
      <c r="E10858" s="13">
        <v>6.0</v>
      </c>
      <c r="F10858" s="13">
        <v>2.0</v>
      </c>
      <c r="J10858" s="10" t="s">
        <v>3018</v>
      </c>
    </row>
    <row r="10859">
      <c r="A10859" s="10" t="s">
        <v>2990</v>
      </c>
      <c r="B10859" s="19">
        <v>0.11929398148148149</v>
      </c>
      <c r="C10859" s="10" t="s">
        <v>70</v>
      </c>
      <c r="D10859" s="10" t="s">
        <v>100</v>
      </c>
      <c r="E10859" s="13" t="s">
        <v>68</v>
      </c>
      <c r="F10859" s="13">
        <v>20.0</v>
      </c>
      <c r="H10859" s="10" t="s">
        <v>3019</v>
      </c>
    </row>
    <row r="10860">
      <c r="A10860" s="10" t="s">
        <v>2990</v>
      </c>
      <c r="B10860" s="19">
        <v>0.12006944444444445</v>
      </c>
      <c r="C10860" s="10" t="s">
        <v>84</v>
      </c>
      <c r="D10860" s="10" t="s">
        <v>93</v>
      </c>
      <c r="E10860" s="13">
        <v>16.0</v>
      </c>
      <c r="F10860" s="13">
        <v>7.0</v>
      </c>
      <c r="J10860" s="10" t="s">
        <v>3020</v>
      </c>
    </row>
    <row r="10861">
      <c r="A10861" s="10" t="s">
        <v>2990</v>
      </c>
      <c r="B10861" s="19">
        <v>0.12006944444444445</v>
      </c>
      <c r="C10861" s="10" t="s">
        <v>84</v>
      </c>
      <c r="D10861" s="10" t="s">
        <v>93</v>
      </c>
      <c r="E10861" s="13" t="s">
        <v>75</v>
      </c>
      <c r="F10861" s="13" t="s">
        <v>75</v>
      </c>
      <c r="J10861" s="10" t="s">
        <v>2263</v>
      </c>
    </row>
    <row r="10862">
      <c r="A10862" s="10" t="s">
        <v>2990</v>
      </c>
      <c r="B10862" s="19">
        <v>0.12020833333333333</v>
      </c>
      <c r="C10862" s="10" t="s">
        <v>84</v>
      </c>
      <c r="D10862" s="10" t="s">
        <v>91</v>
      </c>
      <c r="E10862" s="13">
        <v>24.0</v>
      </c>
      <c r="F10862" s="16"/>
      <c r="H10862" s="10" t="s">
        <v>3021</v>
      </c>
      <c r="I10862" s="10">
        <v>1.0</v>
      </c>
      <c r="J10862" s="10" t="s">
        <v>2999</v>
      </c>
    </row>
    <row r="10863">
      <c r="A10863" s="10" t="s">
        <v>2990</v>
      </c>
      <c r="B10863" s="19">
        <v>0.12081018518518519</v>
      </c>
      <c r="C10863" s="10" t="s">
        <v>84</v>
      </c>
      <c r="D10863" s="10" t="s">
        <v>584</v>
      </c>
      <c r="E10863" s="13">
        <v>26.0</v>
      </c>
      <c r="F10863" s="13">
        <v>17.0</v>
      </c>
      <c r="J10863" s="10" t="s">
        <v>2263</v>
      </c>
    </row>
    <row r="10864">
      <c r="A10864" s="10" t="s">
        <v>2990</v>
      </c>
      <c r="B10864" s="19">
        <v>0.12081018518518519</v>
      </c>
      <c r="C10864" s="10" t="s">
        <v>84</v>
      </c>
      <c r="D10864" s="10" t="s">
        <v>584</v>
      </c>
      <c r="E10864" s="13">
        <v>24.0</v>
      </c>
      <c r="F10864" s="13">
        <v>15.0</v>
      </c>
    </row>
    <row r="10865">
      <c r="A10865" s="10" t="s">
        <v>2990</v>
      </c>
      <c r="B10865" s="19">
        <v>0.12145833333333333</v>
      </c>
      <c r="C10865" s="10" t="s">
        <v>74</v>
      </c>
      <c r="D10865" s="10" t="s">
        <v>125</v>
      </c>
      <c r="E10865" s="13">
        <v>23.0</v>
      </c>
      <c r="F10865" s="13" t="s">
        <v>75</v>
      </c>
      <c r="J10865" s="10" t="s">
        <v>2876</v>
      </c>
    </row>
    <row r="10866">
      <c r="A10866" s="10" t="s">
        <v>2990</v>
      </c>
      <c r="B10866" s="19">
        <v>0.12168981481481482</v>
      </c>
      <c r="C10866" s="10" t="s">
        <v>74</v>
      </c>
      <c r="D10866" s="10" t="s">
        <v>93</v>
      </c>
      <c r="E10866" s="13">
        <v>15.0</v>
      </c>
      <c r="F10866" s="13">
        <v>5.0</v>
      </c>
      <c r="J10866" s="10" t="s">
        <v>3010</v>
      </c>
    </row>
    <row r="10867">
      <c r="A10867" s="10" t="s">
        <v>2990</v>
      </c>
      <c r="B10867" s="19">
        <v>0.12429398148148148</v>
      </c>
      <c r="C10867" s="10" t="s">
        <v>964</v>
      </c>
      <c r="D10867" s="10" t="s">
        <v>91</v>
      </c>
      <c r="E10867" s="13">
        <v>20.0</v>
      </c>
      <c r="F10867" s="16"/>
      <c r="H10867" s="10" t="s">
        <v>3022</v>
      </c>
      <c r="J10867" s="10" t="s">
        <v>263</v>
      </c>
    </row>
    <row r="10868">
      <c r="A10868" s="10" t="s">
        <v>2990</v>
      </c>
      <c r="B10868" s="19">
        <v>0.12505787037037036</v>
      </c>
      <c r="C10868" s="10" t="s">
        <v>70</v>
      </c>
      <c r="D10868" s="10" t="s">
        <v>93</v>
      </c>
      <c r="E10868" s="13">
        <v>26.0</v>
      </c>
      <c r="F10868" s="13">
        <v>16.0</v>
      </c>
      <c r="J10868" s="10" t="s">
        <v>3013</v>
      </c>
    </row>
    <row r="10869">
      <c r="A10869" s="10" t="s">
        <v>2990</v>
      </c>
      <c r="B10869" s="19">
        <v>0.12510416666666666</v>
      </c>
      <c r="C10869" s="10" t="s">
        <v>70</v>
      </c>
      <c r="D10869" s="10" t="s">
        <v>91</v>
      </c>
      <c r="E10869" s="13">
        <v>10.0</v>
      </c>
      <c r="F10869" s="16"/>
      <c r="H10869" s="10" t="s">
        <v>3023</v>
      </c>
    </row>
    <row r="10870">
      <c r="A10870" s="10" t="s">
        <v>2990</v>
      </c>
      <c r="B10870" s="19">
        <v>0.1253125</v>
      </c>
      <c r="C10870" s="10" t="s">
        <v>70</v>
      </c>
      <c r="D10870" s="10" t="s">
        <v>93</v>
      </c>
      <c r="E10870" s="13">
        <v>28.0</v>
      </c>
      <c r="F10870" s="13">
        <v>18.0</v>
      </c>
      <c r="J10870" s="10" t="s">
        <v>3013</v>
      </c>
    </row>
    <row r="10871">
      <c r="A10871" s="10" t="s">
        <v>2990</v>
      </c>
      <c r="B10871" s="19">
        <v>0.12534722222222222</v>
      </c>
      <c r="C10871" s="10" t="s">
        <v>70</v>
      </c>
      <c r="D10871" s="10" t="s">
        <v>91</v>
      </c>
      <c r="E10871" s="13">
        <v>12.0</v>
      </c>
      <c r="F10871" s="16"/>
      <c r="H10871" s="10" t="s">
        <v>3023</v>
      </c>
    </row>
    <row r="10872">
      <c r="A10872" s="10" t="s">
        <v>2990</v>
      </c>
      <c r="B10872" s="19">
        <v>0.12565972222222221</v>
      </c>
      <c r="C10872" s="10" t="s">
        <v>70</v>
      </c>
      <c r="D10872" s="10" t="s">
        <v>93</v>
      </c>
      <c r="E10872" s="13">
        <v>26.0</v>
      </c>
      <c r="F10872" s="13">
        <v>16.0</v>
      </c>
      <c r="J10872" s="10" t="s">
        <v>3013</v>
      </c>
    </row>
    <row r="10873">
      <c r="A10873" s="10" t="s">
        <v>2990</v>
      </c>
      <c r="B10873" s="19">
        <v>0.1256712962962963</v>
      </c>
      <c r="C10873" s="10" t="s">
        <v>70</v>
      </c>
      <c r="D10873" s="10" t="s">
        <v>93</v>
      </c>
      <c r="E10873" s="13">
        <v>13.0</v>
      </c>
      <c r="F10873" s="13">
        <v>3.0</v>
      </c>
      <c r="J10873" s="10" t="s">
        <v>3013</v>
      </c>
    </row>
    <row r="10874">
      <c r="A10874" s="10" t="s">
        <v>2990</v>
      </c>
      <c r="B10874" s="19">
        <v>0.1257523148148148</v>
      </c>
      <c r="C10874" s="10" t="s">
        <v>70</v>
      </c>
      <c r="D10874" s="10" t="s">
        <v>91</v>
      </c>
      <c r="E10874" s="13">
        <v>10.0</v>
      </c>
      <c r="F10874" s="16"/>
      <c r="H10874" s="10" t="s">
        <v>3023</v>
      </c>
      <c r="I10874" s="10">
        <v>1.0</v>
      </c>
      <c r="J10874" s="10" t="s">
        <v>2999</v>
      </c>
    </row>
    <row r="10875">
      <c r="A10875" s="10" t="s">
        <v>2990</v>
      </c>
      <c r="B10875" s="19">
        <v>0.12630787037037036</v>
      </c>
      <c r="C10875" s="10" t="s">
        <v>66</v>
      </c>
      <c r="D10875" s="10" t="s">
        <v>89</v>
      </c>
      <c r="E10875" s="13">
        <v>18.0</v>
      </c>
      <c r="F10875" s="13">
        <v>9.0</v>
      </c>
      <c r="J10875" s="10" t="s">
        <v>3024</v>
      </c>
    </row>
    <row r="10876">
      <c r="A10876" s="10" t="s">
        <v>2990</v>
      </c>
      <c r="B10876" s="19">
        <v>0.12638888888888888</v>
      </c>
      <c r="C10876" s="10" t="s">
        <v>66</v>
      </c>
      <c r="D10876" s="10" t="s">
        <v>91</v>
      </c>
      <c r="E10876" s="13">
        <v>10.0</v>
      </c>
      <c r="F10876" s="16"/>
      <c r="H10876" s="10" t="s">
        <v>3023</v>
      </c>
    </row>
    <row r="10877">
      <c r="A10877" s="10" t="s">
        <v>2990</v>
      </c>
      <c r="B10877" s="19">
        <v>0.12652777777777777</v>
      </c>
      <c r="C10877" s="10" t="s">
        <v>66</v>
      </c>
      <c r="D10877" s="10" t="s">
        <v>89</v>
      </c>
      <c r="E10877" s="13">
        <v>13.0</v>
      </c>
      <c r="F10877" s="13">
        <v>4.0</v>
      </c>
      <c r="J10877" s="10" t="s">
        <v>3024</v>
      </c>
    </row>
    <row r="10878">
      <c r="A10878" s="10" t="s">
        <v>2990</v>
      </c>
      <c r="B10878" s="19">
        <v>0.12751157407407407</v>
      </c>
      <c r="C10878" s="10" t="s">
        <v>69</v>
      </c>
      <c r="D10878" s="10" t="s">
        <v>93</v>
      </c>
      <c r="E10878" s="13">
        <v>26.0</v>
      </c>
      <c r="F10878" s="13">
        <v>16.0</v>
      </c>
      <c r="J10878" s="10" t="s">
        <v>3025</v>
      </c>
    </row>
    <row r="10879">
      <c r="A10879" s="10" t="s">
        <v>2990</v>
      </c>
      <c r="B10879" s="19">
        <v>0.12758101851851852</v>
      </c>
      <c r="C10879" s="10" t="s">
        <v>66</v>
      </c>
      <c r="D10879" s="10" t="s">
        <v>93</v>
      </c>
      <c r="E10879" s="13">
        <v>26.0</v>
      </c>
      <c r="F10879" s="13">
        <v>15.0</v>
      </c>
      <c r="J10879" s="10" t="s">
        <v>2996</v>
      </c>
    </row>
    <row r="10880">
      <c r="A10880" s="10" t="s">
        <v>2990</v>
      </c>
      <c r="B10880" s="19">
        <v>0.12777777777777777</v>
      </c>
      <c r="C10880" s="10" t="s">
        <v>69</v>
      </c>
      <c r="D10880" s="10" t="s">
        <v>91</v>
      </c>
      <c r="E10880" s="13">
        <v>22.0</v>
      </c>
      <c r="F10880" s="16"/>
      <c r="H10880" s="10" t="s">
        <v>3026</v>
      </c>
      <c r="I10880" s="10">
        <v>1.0</v>
      </c>
      <c r="J10880" s="10" t="s">
        <v>2999</v>
      </c>
    </row>
    <row r="10881">
      <c r="A10881" s="10" t="s">
        <v>2990</v>
      </c>
      <c r="B10881" s="19">
        <v>0.12925925925925927</v>
      </c>
      <c r="C10881" s="10" t="s">
        <v>66</v>
      </c>
      <c r="D10881" s="10" t="s">
        <v>91</v>
      </c>
      <c r="E10881" s="13">
        <v>8.0</v>
      </c>
      <c r="F10881" s="16"/>
      <c r="H10881" s="10" t="s">
        <v>3027</v>
      </c>
      <c r="J10881" s="10" t="s">
        <v>3028</v>
      </c>
    </row>
    <row r="10882">
      <c r="A10882" s="10" t="s">
        <v>2990</v>
      </c>
      <c r="B10882" s="19">
        <v>0.12925925925925927</v>
      </c>
      <c r="C10882" s="10" t="s">
        <v>66</v>
      </c>
      <c r="D10882" s="10" t="s">
        <v>91</v>
      </c>
      <c r="E10882" s="13">
        <v>6.0</v>
      </c>
      <c r="F10882" s="16"/>
      <c r="H10882" s="10" t="s">
        <v>3029</v>
      </c>
      <c r="J10882" s="10" t="s">
        <v>3028</v>
      </c>
    </row>
    <row r="10883">
      <c r="A10883" s="10" t="s">
        <v>2990</v>
      </c>
      <c r="B10883" s="19">
        <v>0.1297222222222222</v>
      </c>
      <c r="C10883" s="10" t="s">
        <v>84</v>
      </c>
      <c r="D10883" s="10" t="s">
        <v>93</v>
      </c>
      <c r="E10883" s="13" t="s">
        <v>68</v>
      </c>
      <c r="F10883" s="13">
        <v>20.0</v>
      </c>
      <c r="J10883" s="10" t="s">
        <v>3020</v>
      </c>
    </row>
    <row r="10884">
      <c r="A10884" s="10" t="s">
        <v>2990</v>
      </c>
      <c r="B10884" s="19">
        <v>0.13025462962962964</v>
      </c>
      <c r="C10884" s="10" t="s">
        <v>84</v>
      </c>
      <c r="D10884" s="10" t="s">
        <v>91</v>
      </c>
      <c r="E10884" s="13">
        <v>20.0</v>
      </c>
      <c r="F10884" s="16"/>
      <c r="H10884" s="10" t="s">
        <v>3022</v>
      </c>
    </row>
    <row r="10885">
      <c r="A10885" s="10" t="s">
        <v>2990</v>
      </c>
      <c r="B10885" s="19">
        <v>0.13077546296296297</v>
      </c>
      <c r="C10885" s="10" t="s">
        <v>84</v>
      </c>
      <c r="D10885" s="10" t="s">
        <v>93</v>
      </c>
      <c r="E10885" s="13">
        <v>11.0</v>
      </c>
      <c r="F10885" s="13">
        <v>2.0</v>
      </c>
      <c r="J10885" s="10" t="s">
        <v>2263</v>
      </c>
    </row>
    <row r="10886">
      <c r="A10886" s="10" t="s">
        <v>2990</v>
      </c>
      <c r="B10886" s="19">
        <v>0.13077546296296297</v>
      </c>
      <c r="C10886" s="10" t="s">
        <v>84</v>
      </c>
      <c r="D10886" s="10" t="s">
        <v>93</v>
      </c>
      <c r="E10886" s="13">
        <v>24.0</v>
      </c>
      <c r="F10886" s="13">
        <v>15.0</v>
      </c>
    </row>
    <row r="10887">
      <c r="A10887" s="10" t="s">
        <v>2990</v>
      </c>
      <c r="B10887" s="19">
        <v>0.13090277777777778</v>
      </c>
      <c r="C10887" s="10" t="s">
        <v>84</v>
      </c>
      <c r="D10887" s="10" t="s">
        <v>91</v>
      </c>
      <c r="E10887" s="13">
        <v>12.0</v>
      </c>
      <c r="F10887" s="16"/>
      <c r="H10887" s="10" t="s">
        <v>3030</v>
      </c>
    </row>
    <row r="10888">
      <c r="A10888" s="10" t="s">
        <v>2990</v>
      </c>
      <c r="B10888" s="19">
        <v>0.13179398148148147</v>
      </c>
      <c r="C10888" s="10" t="s">
        <v>74</v>
      </c>
      <c r="D10888" s="10" t="s">
        <v>93</v>
      </c>
      <c r="E10888" s="13" t="s">
        <v>88</v>
      </c>
      <c r="F10888" s="13">
        <v>1.0</v>
      </c>
      <c r="J10888" s="10" t="s">
        <v>3010</v>
      </c>
    </row>
    <row r="10889">
      <c r="A10889" s="10" t="s">
        <v>2990</v>
      </c>
      <c r="B10889" s="19">
        <v>0.13194444444444445</v>
      </c>
      <c r="C10889" s="10" t="s">
        <v>74</v>
      </c>
      <c r="D10889" s="10" t="s">
        <v>91</v>
      </c>
      <c r="E10889" s="13">
        <v>6.0</v>
      </c>
      <c r="F10889" s="16"/>
      <c r="H10889" s="10" t="s">
        <v>3031</v>
      </c>
      <c r="J10889" s="10" t="s">
        <v>3032</v>
      </c>
    </row>
    <row r="10890">
      <c r="A10890" s="10" t="s">
        <v>2990</v>
      </c>
      <c r="B10890" s="19">
        <v>0.13221064814814815</v>
      </c>
      <c r="C10890" s="10" t="s">
        <v>82</v>
      </c>
      <c r="D10890" s="10" t="s">
        <v>93</v>
      </c>
      <c r="E10890" s="13">
        <v>17.0</v>
      </c>
      <c r="F10890" s="13">
        <v>8.0</v>
      </c>
      <c r="J10890" s="10" t="s">
        <v>3033</v>
      </c>
    </row>
    <row r="10891">
      <c r="A10891" s="10" t="s">
        <v>2990</v>
      </c>
      <c r="B10891" s="19">
        <v>0.13225694444444444</v>
      </c>
      <c r="C10891" s="10" t="s">
        <v>82</v>
      </c>
      <c r="D10891" s="10" t="s">
        <v>91</v>
      </c>
      <c r="E10891" s="13">
        <v>22.0</v>
      </c>
      <c r="F10891" s="16"/>
      <c r="H10891" s="10" t="s">
        <v>3026</v>
      </c>
      <c r="I10891" s="10">
        <v>1.0</v>
      </c>
      <c r="J10891" s="10" t="s">
        <v>2999</v>
      </c>
    </row>
    <row r="10892">
      <c r="A10892" s="10" t="s">
        <v>2990</v>
      </c>
      <c r="B10892" s="19">
        <v>0.13283564814814816</v>
      </c>
      <c r="C10892" s="10" t="s">
        <v>82</v>
      </c>
      <c r="D10892" s="10" t="s">
        <v>93</v>
      </c>
      <c r="E10892" s="13">
        <v>17.0</v>
      </c>
      <c r="F10892" s="13">
        <v>8.0</v>
      </c>
      <c r="J10892" s="10" t="s">
        <v>3033</v>
      </c>
    </row>
    <row r="10893">
      <c r="A10893" s="10" t="s">
        <v>2990</v>
      </c>
      <c r="B10893" s="19">
        <v>0.13289351851851852</v>
      </c>
      <c r="C10893" s="10" t="s">
        <v>82</v>
      </c>
      <c r="D10893" s="10" t="s">
        <v>91</v>
      </c>
      <c r="E10893" s="13">
        <v>30.0</v>
      </c>
      <c r="F10893" s="16"/>
      <c r="H10893" s="10" t="s">
        <v>3034</v>
      </c>
    </row>
    <row r="10894">
      <c r="A10894" s="10" t="s">
        <v>2990</v>
      </c>
      <c r="B10894" s="19">
        <v>0.1333449074074074</v>
      </c>
      <c r="C10894" s="10" t="s">
        <v>69</v>
      </c>
      <c r="D10894" s="10" t="s">
        <v>209</v>
      </c>
      <c r="E10894" s="13">
        <v>25.0</v>
      </c>
      <c r="F10894" s="13">
        <v>18.0</v>
      </c>
      <c r="J10894" s="10" t="s">
        <v>3035</v>
      </c>
    </row>
    <row r="10895">
      <c r="A10895" s="10" t="s">
        <v>2990</v>
      </c>
      <c r="B10895" s="19">
        <v>0.13368055555555555</v>
      </c>
      <c r="C10895" s="10" t="s">
        <v>69</v>
      </c>
      <c r="D10895" s="10" t="s">
        <v>93</v>
      </c>
      <c r="E10895" s="13">
        <v>16.0</v>
      </c>
      <c r="F10895" s="13">
        <v>6.0</v>
      </c>
      <c r="J10895" s="10" t="s">
        <v>3025</v>
      </c>
    </row>
    <row r="10896">
      <c r="A10896" s="10" t="s">
        <v>2990</v>
      </c>
      <c r="B10896" s="19">
        <v>0.13391203703703702</v>
      </c>
      <c r="C10896" s="10" t="s">
        <v>69</v>
      </c>
      <c r="D10896" s="10" t="s">
        <v>91</v>
      </c>
      <c r="E10896" s="13">
        <v>26.0</v>
      </c>
      <c r="F10896" s="16"/>
      <c r="H10896" s="10" t="s">
        <v>3036</v>
      </c>
      <c r="I10896" s="10">
        <v>1.0</v>
      </c>
      <c r="J10896" s="10" t="s">
        <v>2999</v>
      </c>
    </row>
    <row r="10897">
      <c r="A10897" s="10" t="s">
        <v>2990</v>
      </c>
      <c r="B10897" s="19">
        <v>0.13520833333333335</v>
      </c>
      <c r="C10897" s="10" t="s">
        <v>70</v>
      </c>
      <c r="D10897" s="10" t="s">
        <v>93</v>
      </c>
      <c r="E10897" s="13">
        <v>28.0</v>
      </c>
      <c r="F10897" s="13">
        <v>18.0</v>
      </c>
      <c r="J10897" s="10" t="s">
        <v>3037</v>
      </c>
    </row>
    <row r="10898">
      <c r="A10898" s="10" t="s">
        <v>2990</v>
      </c>
      <c r="B10898" s="19">
        <v>0.13520833333333335</v>
      </c>
      <c r="C10898" s="10" t="s">
        <v>70</v>
      </c>
      <c r="D10898" s="10" t="s">
        <v>93</v>
      </c>
      <c r="E10898" s="13" t="s">
        <v>68</v>
      </c>
      <c r="F10898" s="13">
        <v>20.0</v>
      </c>
      <c r="J10898" s="10" t="s">
        <v>3037</v>
      </c>
    </row>
    <row r="10899">
      <c r="A10899" s="10" t="s">
        <v>2990</v>
      </c>
      <c r="B10899" s="19">
        <v>0.13527777777777777</v>
      </c>
      <c r="C10899" s="10" t="s">
        <v>70</v>
      </c>
      <c r="D10899" s="10" t="s">
        <v>91</v>
      </c>
      <c r="E10899" s="13">
        <v>8.0</v>
      </c>
      <c r="F10899" s="16"/>
      <c r="H10899" s="10" t="s">
        <v>3027</v>
      </c>
    </row>
    <row r="10900">
      <c r="A10900" s="10" t="s">
        <v>2990</v>
      </c>
      <c r="B10900" s="19">
        <v>0.1353587962962963</v>
      </c>
      <c r="C10900" s="10" t="s">
        <v>70</v>
      </c>
      <c r="D10900" s="10" t="s">
        <v>91</v>
      </c>
      <c r="E10900" s="13">
        <v>16.0</v>
      </c>
      <c r="F10900" s="16"/>
      <c r="H10900" s="10" t="s">
        <v>2997</v>
      </c>
      <c r="I10900" s="10">
        <v>1.0</v>
      </c>
      <c r="J10900" s="10" t="s">
        <v>2999</v>
      </c>
    </row>
    <row r="10901">
      <c r="A10901" s="10" t="s">
        <v>2990</v>
      </c>
      <c r="B10901" s="19">
        <v>0.1367824074074074</v>
      </c>
      <c r="C10901" s="10" t="s">
        <v>69</v>
      </c>
      <c r="D10901" s="10" t="s">
        <v>100</v>
      </c>
      <c r="E10901" s="13" t="s">
        <v>88</v>
      </c>
      <c r="F10901" s="13">
        <v>1.0</v>
      </c>
    </row>
    <row r="10902">
      <c r="A10902" s="10" t="s">
        <v>2990</v>
      </c>
      <c r="B10902" s="19">
        <v>0.13716435185185186</v>
      </c>
      <c r="C10902" s="10" t="s">
        <v>82</v>
      </c>
      <c r="D10902" s="10" t="s">
        <v>91</v>
      </c>
      <c r="E10902" s="13">
        <v>6.0</v>
      </c>
      <c r="F10902" s="16"/>
      <c r="H10902" s="10" t="s">
        <v>618</v>
      </c>
    </row>
    <row r="10903">
      <c r="A10903" s="10" t="s">
        <v>2990</v>
      </c>
      <c r="B10903" s="19">
        <v>0.1376388888888889</v>
      </c>
      <c r="C10903" s="10" t="s">
        <v>74</v>
      </c>
      <c r="D10903" s="10" t="s">
        <v>73</v>
      </c>
      <c r="E10903" s="13" t="s">
        <v>75</v>
      </c>
      <c r="F10903" s="13" t="s">
        <v>75</v>
      </c>
      <c r="J10903" s="10" t="s">
        <v>2265</v>
      </c>
    </row>
    <row r="10904">
      <c r="A10904" s="10" t="s">
        <v>2990</v>
      </c>
      <c r="B10904" s="19">
        <v>0.1376388888888889</v>
      </c>
      <c r="C10904" s="10" t="s">
        <v>74</v>
      </c>
      <c r="D10904" s="10" t="s">
        <v>73</v>
      </c>
      <c r="E10904" s="13">
        <v>23.0</v>
      </c>
      <c r="F10904" s="13" t="s">
        <v>75</v>
      </c>
      <c r="J10904" s="10" t="s">
        <v>2876</v>
      </c>
    </row>
    <row r="10905">
      <c r="A10905" s="10" t="s">
        <v>2990</v>
      </c>
      <c r="B10905" s="19">
        <v>0.13769675925925925</v>
      </c>
      <c r="C10905" s="10" t="s">
        <v>84</v>
      </c>
      <c r="D10905" s="10" t="s">
        <v>67</v>
      </c>
      <c r="E10905" s="13" t="s">
        <v>68</v>
      </c>
      <c r="F10905" s="13">
        <v>20.0</v>
      </c>
    </row>
    <row r="10906">
      <c r="A10906" s="10" t="s">
        <v>2990</v>
      </c>
      <c r="B10906" s="19">
        <v>0.13828703703703704</v>
      </c>
      <c r="C10906" s="10" t="s">
        <v>964</v>
      </c>
      <c r="D10906" s="10" t="s">
        <v>120</v>
      </c>
      <c r="E10906" s="13">
        <v>26.0</v>
      </c>
      <c r="F10906" s="16"/>
      <c r="H10906" s="10" t="s">
        <v>3038</v>
      </c>
      <c r="J10906" s="10" t="s">
        <v>1194</v>
      </c>
    </row>
    <row r="10907">
      <c r="A10907" s="10" t="s">
        <v>2990</v>
      </c>
      <c r="B10907" s="19">
        <v>0.13965277777777776</v>
      </c>
      <c r="C10907" s="10" t="s">
        <v>69</v>
      </c>
      <c r="D10907" s="10" t="s">
        <v>120</v>
      </c>
      <c r="E10907" s="13">
        <v>21.0</v>
      </c>
      <c r="F10907" s="16"/>
      <c r="J10907" s="10" t="s">
        <v>155</v>
      </c>
    </row>
    <row r="10908">
      <c r="A10908" s="10" t="s">
        <v>2990</v>
      </c>
      <c r="B10908" s="19">
        <v>0.13965277777777776</v>
      </c>
      <c r="C10908" s="10" t="s">
        <v>66</v>
      </c>
      <c r="D10908" s="10" t="s">
        <v>120</v>
      </c>
      <c r="E10908" s="13">
        <v>15.0</v>
      </c>
      <c r="F10908" s="16"/>
      <c r="J10908" s="10" t="s">
        <v>155</v>
      </c>
    </row>
    <row r="10909">
      <c r="A10909" s="10" t="s">
        <v>2990</v>
      </c>
      <c r="B10909" s="19">
        <v>0.13965277777777776</v>
      </c>
      <c r="C10909" s="10" t="s">
        <v>70</v>
      </c>
      <c r="D10909" s="10" t="s">
        <v>120</v>
      </c>
      <c r="E10909" s="13">
        <v>9.0</v>
      </c>
      <c r="F10909" s="16"/>
      <c r="J10909" s="10" t="s">
        <v>155</v>
      </c>
    </row>
    <row r="10910">
      <c r="A10910" s="10" t="s">
        <v>2990</v>
      </c>
      <c r="B10910" s="19">
        <v>0.13965277777777776</v>
      </c>
      <c r="C10910" s="10" t="s">
        <v>82</v>
      </c>
      <c r="D10910" s="10" t="s">
        <v>120</v>
      </c>
      <c r="E10910" s="13">
        <v>27.0</v>
      </c>
      <c r="F10910" s="16"/>
      <c r="J10910" s="10" t="s">
        <v>155</v>
      </c>
    </row>
    <row r="10911">
      <c r="A10911" s="10" t="s">
        <v>2990</v>
      </c>
      <c r="B10911" s="19">
        <v>0.13965277777777776</v>
      </c>
      <c r="C10911" s="10" t="s">
        <v>964</v>
      </c>
      <c r="D10911" s="10" t="s">
        <v>120</v>
      </c>
      <c r="E10911" s="13" t="s">
        <v>75</v>
      </c>
      <c r="F10911" s="16"/>
      <c r="J10911" s="10" t="s">
        <v>155</v>
      </c>
    </row>
    <row r="10912">
      <c r="A10912" s="10" t="s">
        <v>2990</v>
      </c>
      <c r="B10912" s="19">
        <v>0.14256944444444444</v>
      </c>
      <c r="C10912" s="10" t="s">
        <v>69</v>
      </c>
      <c r="D10912" s="10" t="s">
        <v>128</v>
      </c>
      <c r="E10912" s="13">
        <v>27.0</v>
      </c>
      <c r="F10912" s="13">
        <v>18.0</v>
      </c>
    </row>
    <row r="10913">
      <c r="A10913" s="10" t="s">
        <v>2990</v>
      </c>
      <c r="B10913" s="19">
        <v>0.14256944444444444</v>
      </c>
      <c r="C10913" s="10" t="s">
        <v>69</v>
      </c>
      <c r="D10913" s="10" t="s">
        <v>130</v>
      </c>
      <c r="E10913" s="13">
        <v>12.0</v>
      </c>
      <c r="F10913" s="13">
        <v>11.0</v>
      </c>
    </row>
    <row r="10914">
      <c r="A10914" s="10" t="s">
        <v>2990</v>
      </c>
      <c r="B10914" s="19">
        <v>0.14359953703703704</v>
      </c>
      <c r="C10914" s="10" t="s">
        <v>69</v>
      </c>
      <c r="D10914" s="10" t="s">
        <v>128</v>
      </c>
      <c r="E10914" s="13">
        <v>20.0</v>
      </c>
      <c r="F10914" s="13">
        <v>11.0</v>
      </c>
    </row>
    <row r="10915">
      <c r="A10915" s="10" t="s">
        <v>2990</v>
      </c>
      <c r="B10915" s="19">
        <v>0.14582175925925925</v>
      </c>
      <c r="C10915" s="10" t="s">
        <v>69</v>
      </c>
      <c r="D10915" s="10" t="s">
        <v>83</v>
      </c>
      <c r="E10915" s="13" t="s">
        <v>88</v>
      </c>
      <c r="F10915" s="13">
        <v>1.0</v>
      </c>
    </row>
    <row r="10916">
      <c r="A10916" s="10" t="s">
        <v>2990</v>
      </c>
      <c r="B10916" s="19">
        <v>0.14726851851851852</v>
      </c>
      <c r="C10916" s="10" t="s">
        <v>964</v>
      </c>
      <c r="D10916" s="10" t="s">
        <v>67</v>
      </c>
      <c r="E10916" s="13">
        <v>18.0</v>
      </c>
      <c r="F10916" s="13">
        <v>9.0</v>
      </c>
    </row>
    <row r="10917">
      <c r="A10917" s="10" t="s">
        <v>2990</v>
      </c>
      <c r="B10917" s="19">
        <v>0.1472800925925926</v>
      </c>
      <c r="C10917" s="10" t="s">
        <v>69</v>
      </c>
      <c r="D10917" s="10" t="s">
        <v>67</v>
      </c>
      <c r="E10917" s="13">
        <v>17.0</v>
      </c>
      <c r="F10917" s="13" t="s">
        <v>75</v>
      </c>
      <c r="J10917" s="10" t="s">
        <v>2508</v>
      </c>
    </row>
    <row r="10918">
      <c r="A10918" s="10" t="s">
        <v>2990</v>
      </c>
      <c r="B10918" s="19">
        <v>0.14827546296296296</v>
      </c>
      <c r="C10918" s="10" t="s">
        <v>70</v>
      </c>
      <c r="D10918" s="10" t="s">
        <v>83</v>
      </c>
      <c r="E10918" s="13">
        <v>10.0</v>
      </c>
      <c r="F10918" s="13">
        <v>-2.0</v>
      </c>
    </row>
    <row r="10919">
      <c r="A10919" s="10" t="s">
        <v>2990</v>
      </c>
      <c r="B10919" s="19">
        <v>0.1512962962962963</v>
      </c>
      <c r="C10919" s="10" t="s">
        <v>964</v>
      </c>
      <c r="D10919" s="10" t="s">
        <v>67</v>
      </c>
      <c r="E10919" s="13">
        <v>30.0</v>
      </c>
      <c r="F10919" s="13" t="s">
        <v>75</v>
      </c>
      <c r="J10919" s="10" t="s">
        <v>2508</v>
      </c>
    </row>
    <row r="10920">
      <c r="A10920" s="10" t="s">
        <v>3039</v>
      </c>
      <c r="B10920" s="19">
        <v>0.009398148148148149</v>
      </c>
      <c r="C10920" s="10" t="s">
        <v>82</v>
      </c>
      <c r="D10920" s="10" t="s">
        <v>87</v>
      </c>
      <c r="E10920" s="13">
        <v>20.0</v>
      </c>
      <c r="F10920" s="13">
        <v>19.0</v>
      </c>
    </row>
    <row r="10921">
      <c r="A10921" s="10" t="s">
        <v>3039</v>
      </c>
      <c r="B10921" s="19">
        <v>0.00949074074074074</v>
      </c>
      <c r="C10921" s="10" t="s">
        <v>66</v>
      </c>
      <c r="D10921" s="10" t="s">
        <v>87</v>
      </c>
      <c r="E10921" s="13">
        <v>18.0</v>
      </c>
      <c r="F10921" s="13">
        <v>18.0</v>
      </c>
    </row>
    <row r="10922">
      <c r="A10922" s="10" t="s">
        <v>3039</v>
      </c>
      <c r="B10922" s="19">
        <v>0.00949074074074074</v>
      </c>
      <c r="C10922" s="10" t="s">
        <v>69</v>
      </c>
      <c r="D10922" s="10" t="s">
        <v>87</v>
      </c>
      <c r="E10922" s="13">
        <v>17.0</v>
      </c>
      <c r="F10922" s="13">
        <v>13.0</v>
      </c>
    </row>
    <row r="10923">
      <c r="A10923" s="10" t="s">
        <v>3039</v>
      </c>
      <c r="B10923" s="19">
        <v>0.00949074074074074</v>
      </c>
      <c r="C10923" s="10" t="s">
        <v>964</v>
      </c>
      <c r="D10923" s="10" t="s">
        <v>87</v>
      </c>
      <c r="E10923" s="13">
        <v>16.0</v>
      </c>
      <c r="F10923" s="13">
        <v>15.0</v>
      </c>
    </row>
    <row r="10924">
      <c r="A10924" s="10" t="s">
        <v>3039</v>
      </c>
      <c r="B10924" s="19">
        <v>0.009722222222222222</v>
      </c>
      <c r="C10924" s="10" t="s">
        <v>84</v>
      </c>
      <c r="D10924" s="10" t="s">
        <v>87</v>
      </c>
      <c r="E10924" s="13" t="s">
        <v>75</v>
      </c>
      <c r="F10924" s="13" t="s">
        <v>75</v>
      </c>
    </row>
    <row r="10925">
      <c r="A10925" s="10" t="s">
        <v>3039</v>
      </c>
      <c r="B10925" s="19">
        <v>0.009722222222222222</v>
      </c>
      <c r="C10925" s="10" t="s">
        <v>84</v>
      </c>
      <c r="D10925" s="10" t="s">
        <v>87</v>
      </c>
      <c r="E10925" s="13">
        <v>11.0</v>
      </c>
      <c r="F10925" s="13">
        <v>9.0</v>
      </c>
    </row>
    <row r="10926">
      <c r="A10926" s="10" t="s">
        <v>3039</v>
      </c>
      <c r="B10926" s="19">
        <v>0.00982638888888889</v>
      </c>
      <c r="C10926" s="10" t="s">
        <v>74</v>
      </c>
      <c r="D10926" s="10" t="s">
        <v>87</v>
      </c>
      <c r="E10926" s="13">
        <v>7.0</v>
      </c>
      <c r="F10926" s="13">
        <v>2.0</v>
      </c>
    </row>
    <row r="10927">
      <c r="A10927" s="10" t="s">
        <v>3039</v>
      </c>
      <c r="B10927" s="19">
        <v>0.00982638888888889</v>
      </c>
      <c r="C10927" s="10" t="s">
        <v>70</v>
      </c>
      <c r="D10927" s="10" t="s">
        <v>87</v>
      </c>
      <c r="E10927" s="13">
        <v>8.0</v>
      </c>
      <c r="F10927" s="13">
        <v>3.0</v>
      </c>
    </row>
    <row r="10928">
      <c r="A10928" s="10" t="s">
        <v>3039</v>
      </c>
      <c r="B10928" s="19">
        <v>0.011342592592592593</v>
      </c>
      <c r="C10928" s="10" t="s">
        <v>66</v>
      </c>
      <c r="D10928" s="10" t="s">
        <v>89</v>
      </c>
      <c r="E10928" s="13">
        <v>16.0</v>
      </c>
      <c r="F10928" s="13">
        <v>7.0</v>
      </c>
      <c r="J10928" s="10" t="s">
        <v>3040</v>
      </c>
    </row>
    <row r="10929">
      <c r="A10929" s="10" t="s">
        <v>3039</v>
      </c>
      <c r="B10929" s="19">
        <v>0.011400462962962963</v>
      </c>
      <c r="C10929" s="10" t="s">
        <v>66</v>
      </c>
      <c r="D10929" s="10" t="s">
        <v>89</v>
      </c>
      <c r="E10929" s="13" t="s">
        <v>88</v>
      </c>
      <c r="F10929" s="13">
        <v>1.0</v>
      </c>
      <c r="J10929" s="10" t="s">
        <v>3040</v>
      </c>
    </row>
    <row r="10930">
      <c r="A10930" s="10" t="s">
        <v>3039</v>
      </c>
      <c r="B10930" s="19">
        <v>0.011435185185185185</v>
      </c>
      <c r="C10930" s="10" t="s">
        <v>66</v>
      </c>
      <c r="D10930" s="10" t="s">
        <v>89</v>
      </c>
      <c r="E10930" s="13">
        <v>22.0</v>
      </c>
      <c r="F10930" s="13">
        <v>13.0</v>
      </c>
      <c r="J10930" s="10" t="s">
        <v>3040</v>
      </c>
    </row>
    <row r="10931">
      <c r="A10931" s="10" t="s">
        <v>3039</v>
      </c>
      <c r="B10931" s="19">
        <v>0.011585648148148149</v>
      </c>
      <c r="C10931" s="10" t="s">
        <v>66</v>
      </c>
      <c r="D10931" s="10" t="s">
        <v>91</v>
      </c>
      <c r="E10931" s="13">
        <v>14.0</v>
      </c>
      <c r="F10931" s="16"/>
      <c r="H10931" s="10" t="s">
        <v>3041</v>
      </c>
    </row>
    <row r="10932">
      <c r="A10932" s="10" t="s">
        <v>3039</v>
      </c>
      <c r="B10932" s="19">
        <v>0.012152777777777778</v>
      </c>
      <c r="C10932" s="10" t="s">
        <v>69</v>
      </c>
      <c r="D10932" s="10" t="s">
        <v>89</v>
      </c>
      <c r="E10932" s="13">
        <v>29.0</v>
      </c>
      <c r="F10932" s="13">
        <v>20.0</v>
      </c>
      <c r="J10932" s="10" t="s">
        <v>3042</v>
      </c>
    </row>
    <row r="10933">
      <c r="A10933" s="10" t="s">
        <v>3039</v>
      </c>
      <c r="B10933" s="19">
        <v>0.012476851851851852</v>
      </c>
      <c r="C10933" s="10" t="s">
        <v>69</v>
      </c>
      <c r="D10933" s="10" t="s">
        <v>91</v>
      </c>
      <c r="E10933" s="13">
        <v>16.0</v>
      </c>
      <c r="F10933" s="16"/>
      <c r="H10933" s="10" t="s">
        <v>3043</v>
      </c>
    </row>
    <row r="10934">
      <c r="A10934" s="10" t="s">
        <v>3039</v>
      </c>
      <c r="B10934" s="19">
        <v>0.014988425925925926</v>
      </c>
      <c r="C10934" s="10" t="s">
        <v>74</v>
      </c>
      <c r="D10934" s="10" t="s">
        <v>584</v>
      </c>
      <c r="E10934" s="13">
        <v>15.0</v>
      </c>
      <c r="F10934" s="13">
        <v>15.0</v>
      </c>
      <c r="J10934" s="10" t="s">
        <v>3044</v>
      </c>
    </row>
    <row r="10935">
      <c r="A10935" s="10" t="s">
        <v>3039</v>
      </c>
      <c r="B10935" s="19">
        <v>0.01747685185185185</v>
      </c>
      <c r="C10935" s="10" t="s">
        <v>70</v>
      </c>
      <c r="D10935" s="10" t="s">
        <v>93</v>
      </c>
      <c r="E10935" s="13">
        <v>26.0</v>
      </c>
      <c r="F10935" s="13" t="s">
        <v>75</v>
      </c>
      <c r="J10935" s="10" t="s">
        <v>3045</v>
      </c>
    </row>
    <row r="10936">
      <c r="A10936" s="10" t="s">
        <v>3039</v>
      </c>
      <c r="B10936" s="19">
        <v>0.01747685185185185</v>
      </c>
      <c r="C10936" s="10" t="s">
        <v>70</v>
      </c>
      <c r="D10936" s="10" t="s">
        <v>93</v>
      </c>
      <c r="E10936" s="13">
        <v>15.0</v>
      </c>
      <c r="F10936" s="13" t="s">
        <v>75</v>
      </c>
      <c r="J10936" s="10" t="s">
        <v>2263</v>
      </c>
    </row>
    <row r="10937">
      <c r="A10937" s="10" t="s">
        <v>3039</v>
      </c>
      <c r="B10937" s="19">
        <v>0.017766203703703704</v>
      </c>
      <c r="C10937" s="10" t="s">
        <v>70</v>
      </c>
      <c r="D10937" s="10" t="s">
        <v>93</v>
      </c>
      <c r="E10937" s="13">
        <v>26.0</v>
      </c>
      <c r="F10937" s="13" t="s">
        <v>75</v>
      </c>
      <c r="J10937" s="10" t="s">
        <v>3045</v>
      </c>
    </row>
    <row r="10938">
      <c r="A10938" s="10" t="s">
        <v>3039</v>
      </c>
      <c r="B10938" s="19">
        <v>0.017766203703703704</v>
      </c>
      <c r="C10938" s="10" t="s">
        <v>70</v>
      </c>
      <c r="D10938" s="10" t="s">
        <v>93</v>
      </c>
      <c r="E10938" s="13" t="s">
        <v>75</v>
      </c>
      <c r="F10938" s="13" t="s">
        <v>75</v>
      </c>
      <c r="J10938" s="10" t="s">
        <v>2263</v>
      </c>
    </row>
    <row r="10939">
      <c r="A10939" s="10" t="s">
        <v>3039</v>
      </c>
      <c r="B10939" s="19">
        <v>0.017997685185185186</v>
      </c>
      <c r="C10939" s="10" t="s">
        <v>70</v>
      </c>
      <c r="D10939" s="10" t="s">
        <v>91</v>
      </c>
      <c r="E10939" s="13">
        <v>13.0</v>
      </c>
      <c r="F10939" s="16"/>
      <c r="H10939" s="10" t="s">
        <v>3046</v>
      </c>
    </row>
    <row r="10940">
      <c r="A10940" s="10" t="s">
        <v>3039</v>
      </c>
      <c r="B10940" s="19">
        <v>0.01810185185185185</v>
      </c>
      <c r="C10940" s="10" t="s">
        <v>70</v>
      </c>
      <c r="D10940" s="10" t="s">
        <v>91</v>
      </c>
      <c r="E10940" s="13">
        <v>11.0</v>
      </c>
      <c r="F10940" s="16"/>
      <c r="H10940" s="10" t="s">
        <v>3047</v>
      </c>
    </row>
    <row r="10941">
      <c r="A10941" s="10" t="s">
        <v>3039</v>
      </c>
      <c r="B10941" s="19">
        <v>0.022256944444444444</v>
      </c>
      <c r="C10941" s="10" t="s">
        <v>82</v>
      </c>
      <c r="D10941" s="10" t="s">
        <v>91</v>
      </c>
      <c r="E10941" s="13">
        <v>68.0</v>
      </c>
      <c r="F10941" s="16"/>
      <c r="H10941" s="10" t="s">
        <v>3048</v>
      </c>
      <c r="J10941" s="10" t="s">
        <v>3049</v>
      </c>
    </row>
    <row r="10942">
      <c r="A10942" s="10" t="s">
        <v>3039</v>
      </c>
      <c r="B10942" s="19">
        <v>0.02329861111111111</v>
      </c>
      <c r="C10942" s="10" t="s">
        <v>66</v>
      </c>
      <c r="D10942" s="10" t="s">
        <v>89</v>
      </c>
      <c r="E10942" s="13">
        <v>11.0</v>
      </c>
      <c r="F10942" s="13">
        <v>2.0</v>
      </c>
      <c r="J10942" s="10" t="s">
        <v>3040</v>
      </c>
    </row>
    <row r="10943">
      <c r="A10943" s="10" t="s">
        <v>3039</v>
      </c>
      <c r="B10943" s="19">
        <v>0.02332175925925926</v>
      </c>
      <c r="C10943" s="10" t="s">
        <v>66</v>
      </c>
      <c r="D10943" s="10" t="s">
        <v>89</v>
      </c>
      <c r="E10943" s="13">
        <v>23.0</v>
      </c>
      <c r="F10943" s="13">
        <v>14.0</v>
      </c>
      <c r="J10943" s="10" t="s">
        <v>3040</v>
      </c>
    </row>
    <row r="10944">
      <c r="A10944" s="10" t="s">
        <v>3039</v>
      </c>
      <c r="B10944" s="19">
        <v>0.023368055555555555</v>
      </c>
      <c r="C10944" s="10" t="s">
        <v>66</v>
      </c>
      <c r="D10944" s="10" t="s">
        <v>89</v>
      </c>
      <c r="E10944" s="13" t="s">
        <v>75</v>
      </c>
      <c r="F10944" s="13" t="s">
        <v>75</v>
      </c>
      <c r="J10944" s="10" t="s">
        <v>3040</v>
      </c>
    </row>
    <row r="10945">
      <c r="A10945" s="10" t="s">
        <v>3039</v>
      </c>
      <c r="B10945" s="19">
        <v>0.024027777777777776</v>
      </c>
      <c r="C10945" s="10" t="s">
        <v>69</v>
      </c>
      <c r="D10945" s="10" t="s">
        <v>79</v>
      </c>
      <c r="E10945" s="13" t="s">
        <v>68</v>
      </c>
      <c r="F10945" s="13">
        <v>20.0</v>
      </c>
    </row>
    <row r="10946">
      <c r="A10946" s="10" t="s">
        <v>3039</v>
      </c>
      <c r="B10946" s="19">
        <v>0.025046296296296296</v>
      </c>
      <c r="C10946" s="10" t="s">
        <v>69</v>
      </c>
      <c r="D10946" s="10" t="s">
        <v>120</v>
      </c>
      <c r="E10946" s="13">
        <v>8.0</v>
      </c>
      <c r="F10946" s="16"/>
      <c r="H10946" s="10" t="s">
        <v>3050</v>
      </c>
      <c r="J10946" s="10" t="s">
        <v>1218</v>
      </c>
    </row>
    <row r="10947">
      <c r="A10947" s="10" t="s">
        <v>3039</v>
      </c>
      <c r="B10947" s="19">
        <v>0.02701388888888889</v>
      </c>
      <c r="C10947" s="10" t="s">
        <v>84</v>
      </c>
      <c r="D10947" s="10" t="s">
        <v>81</v>
      </c>
      <c r="E10947" s="13" t="s">
        <v>68</v>
      </c>
      <c r="F10947" s="13">
        <v>20.0</v>
      </c>
    </row>
    <row r="10948">
      <c r="A10948" s="10" t="s">
        <v>3039</v>
      </c>
      <c r="B10948" s="19">
        <v>0.02704861111111111</v>
      </c>
      <c r="C10948" s="10" t="s">
        <v>70</v>
      </c>
      <c r="D10948" s="10" t="s">
        <v>81</v>
      </c>
      <c r="E10948" s="13" t="s">
        <v>88</v>
      </c>
      <c r="F10948" s="13">
        <v>1.0</v>
      </c>
      <c r="J10948" s="10" t="s">
        <v>3002</v>
      </c>
    </row>
    <row r="10949">
      <c r="A10949" s="10" t="s">
        <v>3039</v>
      </c>
      <c r="B10949" s="19">
        <v>0.027083333333333334</v>
      </c>
      <c r="C10949" s="10" t="s">
        <v>74</v>
      </c>
      <c r="D10949" s="10" t="s">
        <v>81</v>
      </c>
      <c r="E10949" s="13">
        <v>23.0</v>
      </c>
      <c r="F10949" s="13" t="s">
        <v>75</v>
      </c>
      <c r="J10949" s="10" t="s">
        <v>1942</v>
      </c>
    </row>
    <row r="10950">
      <c r="A10950" s="10" t="s">
        <v>3039</v>
      </c>
      <c r="B10950" s="19">
        <v>0.027870370370370372</v>
      </c>
      <c r="C10950" s="10" t="s">
        <v>70</v>
      </c>
      <c r="D10950" s="10" t="s">
        <v>93</v>
      </c>
      <c r="E10950" s="13" t="s">
        <v>75</v>
      </c>
      <c r="F10950" s="13" t="s">
        <v>75</v>
      </c>
      <c r="J10950" s="10" t="s">
        <v>2265</v>
      </c>
    </row>
    <row r="10951">
      <c r="A10951" s="10" t="s">
        <v>3039</v>
      </c>
      <c r="B10951" s="19">
        <v>0.027870370370370372</v>
      </c>
      <c r="C10951" s="10" t="s">
        <v>70</v>
      </c>
      <c r="D10951" s="10" t="s">
        <v>93</v>
      </c>
      <c r="E10951" s="13">
        <v>25.0</v>
      </c>
      <c r="F10951" s="13" t="s">
        <v>75</v>
      </c>
      <c r="J10951" s="10" t="s">
        <v>2671</v>
      </c>
    </row>
    <row r="10952">
      <c r="A10952" s="10" t="s">
        <v>3039</v>
      </c>
      <c r="B10952" s="19">
        <v>0.028125</v>
      </c>
      <c r="C10952" s="10" t="s">
        <v>70</v>
      </c>
      <c r="D10952" s="10" t="s">
        <v>91</v>
      </c>
      <c r="E10952" s="13">
        <v>10.0</v>
      </c>
      <c r="F10952" s="16"/>
      <c r="H10952" s="10" t="s">
        <v>3051</v>
      </c>
      <c r="J10952" s="10" t="s">
        <v>3052</v>
      </c>
    </row>
    <row r="10953">
      <c r="A10953" s="10" t="s">
        <v>3039</v>
      </c>
      <c r="B10953" s="19">
        <v>0.029108796296296296</v>
      </c>
      <c r="C10953" s="10" t="s">
        <v>84</v>
      </c>
      <c r="D10953" s="10" t="s">
        <v>93</v>
      </c>
      <c r="E10953" s="13" t="s">
        <v>75</v>
      </c>
      <c r="F10953" s="16"/>
      <c r="J10953" s="10" t="s">
        <v>2263</v>
      </c>
    </row>
    <row r="10954">
      <c r="A10954" s="10" t="s">
        <v>3039</v>
      </c>
      <c r="B10954" s="19">
        <v>0.029108796296296296</v>
      </c>
      <c r="C10954" s="10" t="s">
        <v>84</v>
      </c>
      <c r="D10954" s="10" t="s">
        <v>93</v>
      </c>
      <c r="E10954" s="13">
        <v>20.0</v>
      </c>
      <c r="F10954" s="13">
        <v>11.0</v>
      </c>
      <c r="J10954" s="10" t="s">
        <v>3053</v>
      </c>
    </row>
    <row r="10955">
      <c r="A10955" s="10" t="s">
        <v>3039</v>
      </c>
      <c r="B10955" s="19">
        <v>0.029328703703703704</v>
      </c>
      <c r="C10955" s="10" t="s">
        <v>84</v>
      </c>
      <c r="D10955" s="10" t="s">
        <v>91</v>
      </c>
      <c r="E10955" s="13">
        <v>19.0</v>
      </c>
      <c r="F10955" s="16"/>
      <c r="H10955" s="10" t="s">
        <v>3054</v>
      </c>
    </row>
    <row r="10956">
      <c r="A10956" s="10" t="s">
        <v>3039</v>
      </c>
      <c r="B10956" s="19">
        <v>0.02962962962962963</v>
      </c>
      <c r="C10956" s="10" t="s">
        <v>84</v>
      </c>
      <c r="D10956" s="10" t="s">
        <v>93</v>
      </c>
      <c r="E10956" s="13" t="s">
        <v>75</v>
      </c>
      <c r="F10956" s="16"/>
      <c r="J10956" s="10" t="s">
        <v>2263</v>
      </c>
    </row>
    <row r="10957">
      <c r="A10957" s="10" t="s">
        <v>3039</v>
      </c>
      <c r="B10957" s="19">
        <v>0.02962962962962963</v>
      </c>
      <c r="C10957" s="10" t="s">
        <v>84</v>
      </c>
      <c r="D10957" s="10" t="s">
        <v>93</v>
      </c>
      <c r="E10957" s="13">
        <v>20.0</v>
      </c>
      <c r="F10957" s="13">
        <v>11.0</v>
      </c>
      <c r="J10957" s="10" t="s">
        <v>3053</v>
      </c>
    </row>
    <row r="10958">
      <c r="A10958" s="10" t="s">
        <v>3039</v>
      </c>
      <c r="B10958" s="19">
        <v>0.029780092592592594</v>
      </c>
      <c r="C10958" s="10" t="s">
        <v>84</v>
      </c>
      <c r="D10958" s="10" t="s">
        <v>91</v>
      </c>
      <c r="E10958" s="13">
        <v>19.0</v>
      </c>
      <c r="F10958" s="16"/>
      <c r="H10958" s="10" t="s">
        <v>3054</v>
      </c>
    </row>
    <row r="10959">
      <c r="A10959" s="10" t="s">
        <v>3039</v>
      </c>
      <c r="B10959" s="19">
        <v>0.03037037037037037</v>
      </c>
      <c r="C10959" s="10" t="s">
        <v>70</v>
      </c>
      <c r="D10959" s="10" t="s">
        <v>93</v>
      </c>
      <c r="E10959" s="13" t="s">
        <v>68</v>
      </c>
      <c r="F10959" s="13">
        <v>20.0</v>
      </c>
      <c r="J10959" s="10" t="s">
        <v>3055</v>
      </c>
    </row>
    <row r="10960">
      <c r="A10960" s="10" t="s">
        <v>3039</v>
      </c>
      <c r="B10960" s="19">
        <v>0.030439814814814815</v>
      </c>
      <c r="C10960" s="10" t="s">
        <v>70</v>
      </c>
      <c r="D10960" s="10" t="s">
        <v>93</v>
      </c>
      <c r="E10960" s="13">
        <v>21.0</v>
      </c>
      <c r="F10960" s="13" t="s">
        <v>75</v>
      </c>
      <c r="J10960" s="10" t="s">
        <v>3055</v>
      </c>
    </row>
    <row r="10961">
      <c r="A10961" s="10" t="s">
        <v>3039</v>
      </c>
      <c r="B10961" s="19">
        <v>0.03071759259259259</v>
      </c>
      <c r="C10961" s="10" t="s">
        <v>70</v>
      </c>
      <c r="D10961" s="10" t="s">
        <v>91</v>
      </c>
      <c r="E10961" s="13">
        <v>18.0</v>
      </c>
      <c r="F10961" s="16"/>
      <c r="H10961" s="10" t="s">
        <v>3056</v>
      </c>
    </row>
    <row r="10962">
      <c r="A10962" s="10" t="s">
        <v>3039</v>
      </c>
      <c r="B10962" s="19">
        <v>0.03076388888888889</v>
      </c>
      <c r="C10962" s="10" t="s">
        <v>70</v>
      </c>
      <c r="D10962" s="10" t="s">
        <v>91</v>
      </c>
      <c r="E10962" s="13">
        <v>13.0</v>
      </c>
      <c r="F10962" s="16"/>
      <c r="H10962" s="10" t="s">
        <v>3046</v>
      </c>
    </row>
    <row r="10963">
      <c r="A10963" s="10" t="s">
        <v>3039</v>
      </c>
      <c r="B10963" s="19">
        <v>0.031157407407407408</v>
      </c>
      <c r="C10963" s="10" t="s">
        <v>70</v>
      </c>
      <c r="D10963" s="10" t="s">
        <v>93</v>
      </c>
      <c r="E10963" s="13">
        <v>21.0</v>
      </c>
      <c r="F10963" s="13" t="s">
        <v>75</v>
      </c>
      <c r="J10963" s="10" t="s">
        <v>3055</v>
      </c>
    </row>
    <row r="10964">
      <c r="A10964" s="10" t="s">
        <v>3039</v>
      </c>
      <c r="B10964" s="19">
        <v>0.03121527777777778</v>
      </c>
      <c r="C10964" s="10" t="s">
        <v>70</v>
      </c>
      <c r="D10964" s="10" t="s">
        <v>93</v>
      </c>
      <c r="E10964" s="13">
        <v>19.0</v>
      </c>
      <c r="F10964" s="13" t="s">
        <v>75</v>
      </c>
      <c r="J10964" s="10" t="s">
        <v>3055</v>
      </c>
    </row>
    <row r="10965">
      <c r="A10965" s="10" t="s">
        <v>3039</v>
      </c>
      <c r="B10965" s="19">
        <v>0.03128472222222222</v>
      </c>
      <c r="C10965" s="10" t="s">
        <v>70</v>
      </c>
      <c r="D10965" s="10" t="s">
        <v>91</v>
      </c>
      <c r="E10965" s="13">
        <v>10.0</v>
      </c>
      <c r="F10965" s="16"/>
      <c r="H10965" s="10" t="s">
        <v>3057</v>
      </c>
    </row>
    <row r="10966">
      <c r="A10966" s="10" t="s">
        <v>3039</v>
      </c>
      <c r="B10966" s="19">
        <v>0.03194444444444444</v>
      </c>
      <c r="C10966" s="10" t="s">
        <v>70</v>
      </c>
      <c r="D10966" s="10" t="s">
        <v>81</v>
      </c>
      <c r="E10966" s="13" t="s">
        <v>75</v>
      </c>
      <c r="F10966" s="13" t="s">
        <v>75</v>
      </c>
      <c r="J10966" s="10" t="s">
        <v>2263</v>
      </c>
    </row>
    <row r="10967">
      <c r="A10967" s="10" t="s">
        <v>3039</v>
      </c>
      <c r="B10967" s="19">
        <v>0.03194444444444444</v>
      </c>
      <c r="C10967" s="10" t="s">
        <v>70</v>
      </c>
      <c r="D10967" s="10" t="s">
        <v>81</v>
      </c>
      <c r="E10967" s="13">
        <v>21.0</v>
      </c>
      <c r="F10967" s="13" t="s">
        <v>75</v>
      </c>
      <c r="J10967" s="10" t="s">
        <v>1942</v>
      </c>
    </row>
    <row r="10968">
      <c r="A10968" s="10" t="s">
        <v>3039</v>
      </c>
      <c r="B10968" s="19">
        <v>0.033101851851851855</v>
      </c>
      <c r="C10968" s="10" t="s">
        <v>74</v>
      </c>
      <c r="D10968" s="10" t="s">
        <v>93</v>
      </c>
      <c r="E10968" s="13" t="s">
        <v>75</v>
      </c>
      <c r="F10968" s="13" t="s">
        <v>75</v>
      </c>
      <c r="J10968" s="10" t="s">
        <v>2263</v>
      </c>
    </row>
    <row r="10969">
      <c r="A10969" s="10" t="s">
        <v>3039</v>
      </c>
      <c r="B10969" s="19">
        <v>0.033101851851851855</v>
      </c>
      <c r="C10969" s="10" t="s">
        <v>74</v>
      </c>
      <c r="D10969" s="10" t="s">
        <v>93</v>
      </c>
      <c r="E10969" s="13">
        <v>26.0</v>
      </c>
      <c r="F10969" s="13" t="s">
        <v>75</v>
      </c>
      <c r="J10969" s="10" t="s">
        <v>3058</v>
      </c>
    </row>
    <row r="10970">
      <c r="A10970" s="10" t="s">
        <v>3039</v>
      </c>
      <c r="B10970" s="19">
        <v>0.033796296296296297</v>
      </c>
      <c r="C10970" s="10" t="s">
        <v>74</v>
      </c>
      <c r="D10970" s="10" t="s">
        <v>91</v>
      </c>
      <c r="E10970" s="13">
        <v>47.0</v>
      </c>
      <c r="F10970" s="16"/>
      <c r="H10970" s="10" t="s">
        <v>3059</v>
      </c>
    </row>
    <row r="10971">
      <c r="A10971" s="10" t="s">
        <v>3039</v>
      </c>
      <c r="B10971" s="19">
        <v>0.03418981481481481</v>
      </c>
      <c r="C10971" s="10" t="s">
        <v>74</v>
      </c>
      <c r="D10971" s="10" t="s">
        <v>93</v>
      </c>
      <c r="E10971" s="13" t="s">
        <v>75</v>
      </c>
      <c r="F10971" s="13" t="s">
        <v>75</v>
      </c>
      <c r="J10971" s="10" t="s">
        <v>2263</v>
      </c>
    </row>
    <row r="10972">
      <c r="A10972" s="10" t="s">
        <v>3039</v>
      </c>
      <c r="B10972" s="19">
        <v>0.03418981481481481</v>
      </c>
      <c r="C10972" s="10" t="s">
        <v>74</v>
      </c>
      <c r="D10972" s="10" t="s">
        <v>93</v>
      </c>
      <c r="E10972" s="13">
        <v>29.0</v>
      </c>
      <c r="F10972" s="13" t="s">
        <v>75</v>
      </c>
      <c r="J10972" s="10" t="s">
        <v>3058</v>
      </c>
    </row>
    <row r="10973">
      <c r="A10973" s="10" t="s">
        <v>3039</v>
      </c>
      <c r="B10973" s="19">
        <v>0.034270833333333334</v>
      </c>
      <c r="C10973" s="10" t="s">
        <v>74</v>
      </c>
      <c r="D10973" s="10" t="s">
        <v>91</v>
      </c>
      <c r="E10973" s="13">
        <v>8.0</v>
      </c>
      <c r="F10973" s="16"/>
      <c r="H10973" s="10" t="s">
        <v>3060</v>
      </c>
    </row>
    <row r="10974">
      <c r="A10974" s="10" t="s">
        <v>3039</v>
      </c>
      <c r="B10974" s="19">
        <v>0.03724537037037037</v>
      </c>
      <c r="C10974" s="10" t="s">
        <v>66</v>
      </c>
      <c r="D10974" s="10" t="s">
        <v>89</v>
      </c>
      <c r="E10974" s="13" t="s">
        <v>75</v>
      </c>
      <c r="F10974" s="13" t="s">
        <v>75</v>
      </c>
      <c r="J10974" s="10" t="s">
        <v>2263</v>
      </c>
    </row>
    <row r="10975">
      <c r="A10975" s="10" t="s">
        <v>3039</v>
      </c>
      <c r="B10975" s="19">
        <v>0.03724537037037037</v>
      </c>
      <c r="C10975" s="10" t="s">
        <v>66</v>
      </c>
      <c r="D10975" s="10" t="s">
        <v>89</v>
      </c>
      <c r="E10975" s="13">
        <v>21.0</v>
      </c>
      <c r="F10975" s="13">
        <v>12.0</v>
      </c>
      <c r="J10975" s="10" t="s">
        <v>3040</v>
      </c>
    </row>
    <row r="10976">
      <c r="A10976" s="10" t="s">
        <v>3039</v>
      </c>
      <c r="B10976" s="19">
        <v>0.03730324074074074</v>
      </c>
      <c r="C10976" s="10" t="s">
        <v>66</v>
      </c>
      <c r="D10976" s="10" t="s">
        <v>89</v>
      </c>
      <c r="E10976" s="13" t="s">
        <v>75</v>
      </c>
      <c r="F10976" s="13" t="s">
        <v>75</v>
      </c>
      <c r="J10976" s="10" t="s">
        <v>2263</v>
      </c>
    </row>
    <row r="10977">
      <c r="A10977" s="10" t="s">
        <v>3039</v>
      </c>
      <c r="B10977" s="19">
        <v>0.03730324074074074</v>
      </c>
      <c r="C10977" s="10" t="s">
        <v>66</v>
      </c>
      <c r="D10977" s="10" t="s">
        <v>89</v>
      </c>
      <c r="E10977" s="13">
        <v>25.0</v>
      </c>
      <c r="F10977" s="13">
        <v>16.0</v>
      </c>
      <c r="J10977" s="10" t="s">
        <v>3040</v>
      </c>
    </row>
    <row r="10978">
      <c r="A10978" s="10" t="s">
        <v>3039</v>
      </c>
      <c r="B10978" s="19">
        <v>0.037349537037037035</v>
      </c>
      <c r="C10978" s="10" t="s">
        <v>66</v>
      </c>
      <c r="D10978" s="10" t="s">
        <v>89</v>
      </c>
      <c r="E10978" s="13" t="s">
        <v>75</v>
      </c>
      <c r="F10978" s="13" t="s">
        <v>75</v>
      </c>
      <c r="J10978" s="10" t="s">
        <v>2263</v>
      </c>
    </row>
    <row r="10979">
      <c r="A10979" s="10" t="s">
        <v>3039</v>
      </c>
      <c r="B10979" s="19">
        <v>0.037349537037037035</v>
      </c>
      <c r="C10979" s="10" t="s">
        <v>66</v>
      </c>
      <c r="D10979" s="10" t="s">
        <v>89</v>
      </c>
      <c r="E10979" s="13">
        <v>20.0</v>
      </c>
      <c r="F10979" s="13">
        <v>11.0</v>
      </c>
      <c r="J10979" s="10" t="s">
        <v>3040</v>
      </c>
    </row>
    <row r="10980">
      <c r="A10980" s="10" t="s">
        <v>3039</v>
      </c>
      <c r="B10980" s="19">
        <v>0.03743055555555556</v>
      </c>
      <c r="C10980" s="10" t="s">
        <v>66</v>
      </c>
      <c r="D10980" s="10" t="s">
        <v>91</v>
      </c>
      <c r="E10980" s="13">
        <v>11.0</v>
      </c>
      <c r="F10980" s="16"/>
      <c r="H10980" s="10" t="s">
        <v>3047</v>
      </c>
    </row>
    <row r="10981">
      <c r="A10981" s="10" t="s">
        <v>3039</v>
      </c>
      <c r="B10981" s="19">
        <v>0.03743055555555556</v>
      </c>
      <c r="C10981" s="10" t="s">
        <v>66</v>
      </c>
      <c r="D10981" s="10" t="s">
        <v>91</v>
      </c>
      <c r="E10981" s="13">
        <v>7.0</v>
      </c>
      <c r="F10981" s="16"/>
      <c r="H10981" s="10" t="s">
        <v>3061</v>
      </c>
    </row>
    <row r="10982">
      <c r="A10982" s="10" t="s">
        <v>3039</v>
      </c>
      <c r="B10982" s="19">
        <v>0.03743055555555556</v>
      </c>
      <c r="C10982" s="10" t="s">
        <v>66</v>
      </c>
      <c r="D10982" s="10" t="s">
        <v>91</v>
      </c>
      <c r="E10982" s="13">
        <v>12.0</v>
      </c>
      <c r="F10982" s="16"/>
      <c r="H10982" s="10" t="s">
        <v>3062</v>
      </c>
    </row>
    <row r="10983">
      <c r="A10983" s="10" t="s">
        <v>3039</v>
      </c>
      <c r="B10983" s="19">
        <v>0.03827546296296296</v>
      </c>
      <c r="C10983" s="10" t="s">
        <v>69</v>
      </c>
      <c r="D10983" s="10" t="s">
        <v>89</v>
      </c>
      <c r="E10983" s="13" t="s">
        <v>75</v>
      </c>
      <c r="F10983" s="13" t="s">
        <v>75</v>
      </c>
      <c r="J10983" s="10" t="s">
        <v>2263</v>
      </c>
    </row>
    <row r="10984">
      <c r="A10984" s="10" t="s">
        <v>3039</v>
      </c>
      <c r="B10984" s="19">
        <v>0.03827546296296296</v>
      </c>
      <c r="C10984" s="10" t="s">
        <v>69</v>
      </c>
      <c r="D10984" s="10" t="s">
        <v>89</v>
      </c>
      <c r="E10984" s="13">
        <v>23.0</v>
      </c>
      <c r="F10984" s="13">
        <v>14.0</v>
      </c>
      <c r="J10984" s="10" t="s">
        <v>3063</v>
      </c>
    </row>
    <row r="10985">
      <c r="A10985" s="10" t="s">
        <v>3039</v>
      </c>
      <c r="B10985" s="19">
        <v>0.03890046296296296</v>
      </c>
      <c r="C10985" s="10" t="s">
        <v>69</v>
      </c>
      <c r="D10985" s="10" t="s">
        <v>91</v>
      </c>
      <c r="E10985" s="13">
        <v>28.0</v>
      </c>
      <c r="F10985" s="16"/>
      <c r="H10985" s="10" t="s">
        <v>3064</v>
      </c>
    </row>
    <row r="10986">
      <c r="A10986" s="10" t="s">
        <v>3039</v>
      </c>
      <c r="B10986" s="19">
        <v>0.04045138888888889</v>
      </c>
      <c r="C10986" s="10" t="s">
        <v>66</v>
      </c>
      <c r="D10986" s="10" t="s">
        <v>584</v>
      </c>
      <c r="E10986" s="13">
        <v>6.0</v>
      </c>
      <c r="F10986" s="13">
        <v>4.0</v>
      </c>
      <c r="J10986" s="10" t="s">
        <v>2263</v>
      </c>
    </row>
    <row r="10987">
      <c r="A10987" s="10" t="s">
        <v>3039</v>
      </c>
      <c r="B10987" s="19">
        <v>0.04045138888888889</v>
      </c>
      <c r="C10987" s="10" t="s">
        <v>66</v>
      </c>
      <c r="D10987" s="10" t="s">
        <v>584</v>
      </c>
      <c r="E10987" s="13">
        <v>7.0</v>
      </c>
      <c r="F10987" s="13">
        <v>5.0</v>
      </c>
      <c r="J10987" s="10" t="s">
        <v>3065</v>
      </c>
    </row>
    <row r="10988">
      <c r="A10988" s="10" t="s">
        <v>3039</v>
      </c>
      <c r="B10988" s="19">
        <v>0.04064814814814815</v>
      </c>
      <c r="C10988" s="10" t="s">
        <v>66</v>
      </c>
      <c r="D10988" s="10" t="s">
        <v>91</v>
      </c>
      <c r="E10988" s="13">
        <v>6.0</v>
      </c>
      <c r="F10988" s="16"/>
      <c r="H10988" s="10" t="s">
        <v>3066</v>
      </c>
      <c r="J10988" s="10" t="s">
        <v>3028</v>
      </c>
    </row>
    <row r="10989">
      <c r="A10989" s="10" t="s">
        <v>3039</v>
      </c>
      <c r="B10989" s="19">
        <v>0.04146990740740741</v>
      </c>
      <c r="C10989" s="10" t="s">
        <v>66</v>
      </c>
      <c r="D10989" s="10" t="s">
        <v>91</v>
      </c>
      <c r="E10989" s="13">
        <v>6.0</v>
      </c>
      <c r="F10989" s="16"/>
      <c r="H10989" s="10" t="s">
        <v>3066</v>
      </c>
      <c r="J10989" s="10" t="s">
        <v>3028</v>
      </c>
    </row>
    <row r="10990">
      <c r="A10990" s="10" t="s">
        <v>3039</v>
      </c>
      <c r="B10990" s="19">
        <v>0.04310185185185185</v>
      </c>
      <c r="C10990" s="10" t="s">
        <v>70</v>
      </c>
      <c r="D10990" s="10" t="s">
        <v>79</v>
      </c>
      <c r="E10990" s="13" t="s">
        <v>68</v>
      </c>
      <c r="F10990" s="13">
        <v>20.0</v>
      </c>
    </row>
    <row r="10991">
      <c r="A10991" s="10" t="s">
        <v>3039</v>
      </c>
      <c r="B10991" s="19">
        <v>0.043645833333333335</v>
      </c>
      <c r="C10991" s="10" t="s">
        <v>70</v>
      </c>
      <c r="D10991" s="10" t="s">
        <v>93</v>
      </c>
      <c r="E10991" s="13">
        <v>26.0</v>
      </c>
      <c r="F10991" s="13" t="s">
        <v>75</v>
      </c>
      <c r="J10991" s="10" t="s">
        <v>3055</v>
      </c>
    </row>
    <row r="10992">
      <c r="A10992" s="10" t="s">
        <v>3039</v>
      </c>
      <c r="B10992" s="19">
        <v>0.0437962962962963</v>
      </c>
      <c r="C10992" s="10" t="s">
        <v>70</v>
      </c>
      <c r="D10992" s="10" t="s">
        <v>93</v>
      </c>
      <c r="E10992" s="13">
        <v>28.0</v>
      </c>
      <c r="F10992" s="13" t="s">
        <v>75</v>
      </c>
      <c r="J10992" s="10" t="s">
        <v>3055</v>
      </c>
    </row>
    <row r="10993">
      <c r="A10993" s="10" t="s">
        <v>3039</v>
      </c>
      <c r="B10993" s="19">
        <v>0.0440625</v>
      </c>
      <c r="C10993" s="10" t="s">
        <v>70</v>
      </c>
      <c r="D10993" s="10" t="s">
        <v>91</v>
      </c>
      <c r="E10993" s="13">
        <v>11.0</v>
      </c>
      <c r="F10993" s="16"/>
      <c r="H10993" s="10" t="s">
        <v>3067</v>
      </c>
      <c r="J10993" s="10" t="s">
        <v>3052</v>
      </c>
    </row>
    <row r="10994">
      <c r="A10994" s="10" t="s">
        <v>3039</v>
      </c>
      <c r="B10994" s="19">
        <v>0.04428240740740741</v>
      </c>
      <c r="C10994" s="10" t="s">
        <v>70</v>
      </c>
      <c r="D10994" s="10" t="s">
        <v>91</v>
      </c>
      <c r="E10994" s="13">
        <v>8.0</v>
      </c>
      <c r="F10994" s="16"/>
      <c r="H10994" s="10" t="s">
        <v>3060</v>
      </c>
    </row>
    <row r="10995">
      <c r="A10995" s="10" t="s">
        <v>3039</v>
      </c>
      <c r="B10995" s="19">
        <v>0.04570601851851852</v>
      </c>
      <c r="C10995" s="10" t="s">
        <v>74</v>
      </c>
      <c r="D10995" s="10" t="s">
        <v>93</v>
      </c>
      <c r="E10995" s="13">
        <v>23.0</v>
      </c>
      <c r="F10995" s="13" t="s">
        <v>75</v>
      </c>
      <c r="J10995" s="10" t="s">
        <v>3068</v>
      </c>
    </row>
    <row r="10996">
      <c r="A10996" s="10" t="s">
        <v>3039</v>
      </c>
      <c r="B10996" s="19">
        <v>0.04579861111111111</v>
      </c>
      <c r="C10996" s="10" t="s">
        <v>74</v>
      </c>
      <c r="D10996" s="10" t="s">
        <v>91</v>
      </c>
      <c r="E10996" s="13">
        <v>17.0</v>
      </c>
      <c r="F10996" s="16"/>
      <c r="H10996" s="10" t="s">
        <v>3069</v>
      </c>
    </row>
    <row r="10997">
      <c r="A10997" s="10" t="s">
        <v>3039</v>
      </c>
      <c r="B10997" s="19">
        <v>0.046203703703703705</v>
      </c>
      <c r="C10997" s="10" t="s">
        <v>74</v>
      </c>
      <c r="D10997" s="10" t="s">
        <v>93</v>
      </c>
      <c r="E10997" s="13" t="s">
        <v>88</v>
      </c>
      <c r="F10997" s="13">
        <v>1.0</v>
      </c>
      <c r="J10997" s="10" t="s">
        <v>3058</v>
      </c>
    </row>
    <row r="10998">
      <c r="A10998" s="10" t="s">
        <v>3039</v>
      </c>
      <c r="B10998" s="19">
        <v>0.046296296296296294</v>
      </c>
      <c r="C10998" s="10" t="s">
        <v>74</v>
      </c>
      <c r="D10998" s="10" t="s">
        <v>91</v>
      </c>
      <c r="E10998" s="13">
        <v>2.0</v>
      </c>
      <c r="F10998" s="16"/>
      <c r="H10998" s="10" t="s">
        <v>1540</v>
      </c>
    </row>
    <row r="10999">
      <c r="A10999" s="10" t="s">
        <v>3039</v>
      </c>
      <c r="B10999" s="19">
        <v>0.04701388888888889</v>
      </c>
      <c r="C10999" s="10" t="s">
        <v>82</v>
      </c>
      <c r="D10999" s="10" t="s">
        <v>91</v>
      </c>
      <c r="E10999" s="13">
        <v>29.0</v>
      </c>
      <c r="F10999" s="16"/>
      <c r="H10999" s="10" t="s">
        <v>3070</v>
      </c>
      <c r="J10999" s="10" t="s">
        <v>3071</v>
      </c>
    </row>
    <row r="11000">
      <c r="A11000" s="10" t="s">
        <v>3039</v>
      </c>
      <c r="B11000" s="19">
        <v>0.04752314814814815</v>
      </c>
      <c r="C11000" s="10" t="s">
        <v>66</v>
      </c>
      <c r="D11000" s="10" t="s">
        <v>195</v>
      </c>
      <c r="E11000" s="13">
        <v>10.0</v>
      </c>
      <c r="F11000" s="13">
        <v>10.0</v>
      </c>
    </row>
    <row r="11001">
      <c r="A11001" s="10" t="s">
        <v>3039</v>
      </c>
      <c r="B11001" s="19">
        <v>0.04828703703703704</v>
      </c>
      <c r="C11001" s="10" t="s">
        <v>69</v>
      </c>
      <c r="D11001" s="10" t="s">
        <v>91</v>
      </c>
      <c r="E11001" s="13">
        <v>31.0</v>
      </c>
      <c r="F11001" s="16"/>
      <c r="H11001" s="10" t="s">
        <v>3072</v>
      </c>
      <c r="J11001" s="10" t="s">
        <v>3073</v>
      </c>
    </row>
    <row r="11002">
      <c r="A11002" s="10" t="s">
        <v>3039</v>
      </c>
      <c r="B11002" s="19">
        <v>0.048726851851851855</v>
      </c>
      <c r="C11002" s="10" t="s">
        <v>69</v>
      </c>
      <c r="D11002" s="10" t="s">
        <v>120</v>
      </c>
      <c r="E11002" s="13">
        <v>13.0</v>
      </c>
      <c r="F11002" s="16"/>
      <c r="H11002" s="10" t="s">
        <v>1401</v>
      </c>
      <c r="J11002" s="10" t="s">
        <v>3074</v>
      </c>
    </row>
    <row r="11003">
      <c r="A11003" s="10" t="s">
        <v>3039</v>
      </c>
      <c r="B11003" s="19">
        <v>0.04976851851851852</v>
      </c>
      <c r="C11003" s="10" t="s">
        <v>964</v>
      </c>
      <c r="D11003" s="10" t="s">
        <v>91</v>
      </c>
      <c r="E11003" s="13">
        <v>23.0</v>
      </c>
      <c r="F11003" s="16"/>
      <c r="J11003" s="10" t="s">
        <v>2430</v>
      </c>
    </row>
    <row r="11004">
      <c r="A11004" s="10" t="s">
        <v>3039</v>
      </c>
      <c r="B11004" s="19">
        <v>0.05119212962962963</v>
      </c>
      <c r="C11004" s="10" t="s">
        <v>66</v>
      </c>
      <c r="D11004" s="10" t="s">
        <v>81</v>
      </c>
      <c r="E11004" s="13">
        <v>16.0</v>
      </c>
      <c r="F11004" s="13">
        <v>12.0</v>
      </c>
    </row>
    <row r="11005">
      <c r="A11005" s="10" t="s">
        <v>3039</v>
      </c>
      <c r="B11005" s="19">
        <v>0.05122685185185185</v>
      </c>
      <c r="C11005" s="10" t="s">
        <v>84</v>
      </c>
      <c r="D11005" s="10" t="s">
        <v>81</v>
      </c>
      <c r="E11005" s="13">
        <v>25.0</v>
      </c>
      <c r="F11005" s="13">
        <v>18.0</v>
      </c>
    </row>
    <row r="11006">
      <c r="A11006" s="10" t="s">
        <v>3039</v>
      </c>
      <c r="B11006" s="19">
        <v>0.05125</v>
      </c>
      <c r="C11006" s="10" t="s">
        <v>70</v>
      </c>
      <c r="D11006" s="10" t="s">
        <v>81</v>
      </c>
      <c r="E11006" s="13">
        <v>12.0</v>
      </c>
      <c r="F11006" s="13" t="s">
        <v>75</v>
      </c>
      <c r="J11006" s="10" t="s">
        <v>3075</v>
      </c>
    </row>
    <row r="11007">
      <c r="A11007" s="10" t="s">
        <v>3039</v>
      </c>
      <c r="B11007" s="19">
        <v>0.05171296296296296</v>
      </c>
      <c r="C11007" s="10" t="s">
        <v>84</v>
      </c>
      <c r="D11007" s="10" t="s">
        <v>93</v>
      </c>
      <c r="E11007" s="13">
        <v>26.0</v>
      </c>
      <c r="F11007" s="13">
        <v>17.0</v>
      </c>
      <c r="J11007" s="10" t="s">
        <v>3053</v>
      </c>
    </row>
    <row r="11008">
      <c r="A11008" s="10" t="s">
        <v>3039</v>
      </c>
      <c r="B11008" s="19">
        <v>0.051875</v>
      </c>
      <c r="C11008" s="10" t="s">
        <v>84</v>
      </c>
      <c r="D11008" s="10" t="s">
        <v>91</v>
      </c>
      <c r="E11008" s="13">
        <v>28.0</v>
      </c>
      <c r="F11008" s="16"/>
      <c r="H11008" s="10" t="s">
        <v>3064</v>
      </c>
    </row>
    <row r="11009">
      <c r="A11009" s="10" t="s">
        <v>3039</v>
      </c>
      <c r="B11009" s="19">
        <v>0.05206018518518519</v>
      </c>
      <c r="C11009" s="10" t="s">
        <v>84</v>
      </c>
      <c r="D11009" s="10" t="s">
        <v>93</v>
      </c>
      <c r="E11009" s="13">
        <v>21.0</v>
      </c>
      <c r="F11009" s="13">
        <v>12.0</v>
      </c>
      <c r="J11009" s="10" t="s">
        <v>3053</v>
      </c>
    </row>
    <row r="11010">
      <c r="A11010" s="10" t="s">
        <v>3039</v>
      </c>
      <c r="B11010" s="19">
        <v>0.05219907407407407</v>
      </c>
      <c r="C11010" s="10" t="s">
        <v>84</v>
      </c>
      <c r="D11010" s="10" t="s">
        <v>91</v>
      </c>
      <c r="E11010" s="13">
        <v>14.0</v>
      </c>
      <c r="F11010" s="16"/>
      <c r="H11010" s="10" t="s">
        <v>3041</v>
      </c>
    </row>
    <row r="11011">
      <c r="A11011" s="10" t="s">
        <v>3039</v>
      </c>
      <c r="B11011" s="19">
        <v>0.05358796296296296</v>
      </c>
      <c r="C11011" s="10" t="s">
        <v>70</v>
      </c>
      <c r="D11011" s="10" t="s">
        <v>93</v>
      </c>
      <c r="E11011" s="13" t="s">
        <v>68</v>
      </c>
      <c r="F11011" s="13">
        <v>20.0</v>
      </c>
      <c r="J11011" s="10" t="s">
        <v>2265</v>
      </c>
    </row>
    <row r="11012">
      <c r="A11012" s="10" t="s">
        <v>3039</v>
      </c>
      <c r="B11012" s="19">
        <v>0.05358796296296296</v>
      </c>
      <c r="C11012" s="10" t="s">
        <v>70</v>
      </c>
      <c r="D11012" s="10" t="s">
        <v>93</v>
      </c>
      <c r="E11012" s="13">
        <v>23.0</v>
      </c>
      <c r="F11012" s="13">
        <v>13.0</v>
      </c>
      <c r="J11012" s="10" t="s">
        <v>2311</v>
      </c>
    </row>
    <row r="11013">
      <c r="A11013" s="10" t="s">
        <v>3039</v>
      </c>
      <c r="B11013" s="19">
        <v>0.05358796296296296</v>
      </c>
      <c r="C11013" s="10" t="s">
        <v>70</v>
      </c>
      <c r="D11013" s="10" t="s">
        <v>76</v>
      </c>
      <c r="E11013" s="13">
        <v>4.0</v>
      </c>
      <c r="F11013" s="16"/>
      <c r="J11013" s="10" t="s">
        <v>1579</v>
      </c>
    </row>
    <row r="11014">
      <c r="A11014" s="10" t="s">
        <v>3039</v>
      </c>
      <c r="B11014" s="19">
        <v>0.053969907407407404</v>
      </c>
      <c r="C11014" s="10" t="s">
        <v>70</v>
      </c>
      <c r="D11014" s="10" t="s">
        <v>91</v>
      </c>
      <c r="E11014" s="13">
        <v>11.0</v>
      </c>
      <c r="F11014" s="16"/>
      <c r="H11014" s="10" t="s">
        <v>3047</v>
      </c>
    </row>
    <row r="11015">
      <c r="A11015" s="10" t="s">
        <v>3039</v>
      </c>
      <c r="B11015" s="19">
        <v>0.054814814814814816</v>
      </c>
      <c r="C11015" s="10" t="s">
        <v>70</v>
      </c>
      <c r="D11015" s="10" t="s">
        <v>93</v>
      </c>
      <c r="E11015" s="13" t="s">
        <v>75</v>
      </c>
      <c r="F11015" s="13" t="s">
        <v>75</v>
      </c>
      <c r="J11015" s="10" t="s">
        <v>3076</v>
      </c>
    </row>
    <row r="11016">
      <c r="A11016" s="10" t="s">
        <v>3039</v>
      </c>
      <c r="B11016" s="19">
        <v>0.054814814814814816</v>
      </c>
      <c r="C11016" s="10" t="s">
        <v>70</v>
      </c>
      <c r="D11016" s="10" t="s">
        <v>93</v>
      </c>
      <c r="E11016" s="13">
        <v>21.0</v>
      </c>
      <c r="F11016" s="13" t="s">
        <v>75</v>
      </c>
      <c r="J11016" s="10" t="s">
        <v>3077</v>
      </c>
    </row>
    <row r="11017">
      <c r="A11017" s="10" t="s">
        <v>3039</v>
      </c>
      <c r="B11017" s="19">
        <v>0.05498842592592593</v>
      </c>
      <c r="C11017" s="10" t="s">
        <v>70</v>
      </c>
      <c r="D11017" s="10" t="s">
        <v>91</v>
      </c>
      <c r="E11017" s="13">
        <v>13.0</v>
      </c>
      <c r="F11017" s="16"/>
      <c r="H11017" s="10" t="s">
        <v>3046</v>
      </c>
    </row>
    <row r="11018">
      <c r="A11018" s="10" t="s">
        <v>3039</v>
      </c>
      <c r="B11018" s="19">
        <v>0.05525462962962963</v>
      </c>
      <c r="C11018" s="10" t="s">
        <v>70</v>
      </c>
      <c r="D11018" s="10" t="s">
        <v>93</v>
      </c>
      <c r="E11018" s="13" t="s">
        <v>75</v>
      </c>
      <c r="F11018" s="13" t="s">
        <v>75</v>
      </c>
      <c r="J11018" s="10" t="s">
        <v>3076</v>
      </c>
    </row>
    <row r="11019">
      <c r="A11019" s="10" t="s">
        <v>3039</v>
      </c>
      <c r="B11019" s="19">
        <v>0.05525462962962963</v>
      </c>
      <c r="C11019" s="10" t="s">
        <v>70</v>
      </c>
      <c r="D11019" s="10" t="s">
        <v>93</v>
      </c>
      <c r="E11019" s="13">
        <v>21.0</v>
      </c>
      <c r="F11019" s="13" t="s">
        <v>75</v>
      </c>
      <c r="J11019" s="10" t="s">
        <v>3077</v>
      </c>
    </row>
    <row r="11020">
      <c r="A11020" s="10" t="s">
        <v>3039</v>
      </c>
      <c r="B11020" s="19">
        <v>0.055324074074074074</v>
      </c>
      <c r="C11020" s="10" t="s">
        <v>70</v>
      </c>
      <c r="D11020" s="10" t="s">
        <v>91</v>
      </c>
      <c r="E11020" s="13">
        <v>13.0</v>
      </c>
      <c r="F11020" s="16"/>
      <c r="H11020" s="10" t="s">
        <v>3046</v>
      </c>
    </row>
    <row r="11021">
      <c r="A11021" s="10" t="s">
        <v>3039</v>
      </c>
      <c r="B11021" s="19">
        <v>0.055532407407407405</v>
      </c>
      <c r="C11021" s="10" t="s">
        <v>70</v>
      </c>
      <c r="D11021" s="10" t="s">
        <v>93</v>
      </c>
      <c r="E11021" s="13" t="s">
        <v>75</v>
      </c>
      <c r="F11021" s="13" t="s">
        <v>75</v>
      </c>
      <c r="J11021" s="10" t="s">
        <v>3076</v>
      </c>
    </row>
    <row r="11022">
      <c r="A11022" s="10" t="s">
        <v>3039</v>
      </c>
      <c r="B11022" s="19">
        <v>0.055532407407407405</v>
      </c>
      <c r="C11022" s="10" t="s">
        <v>70</v>
      </c>
      <c r="D11022" s="10" t="s">
        <v>93</v>
      </c>
      <c r="E11022" s="13">
        <v>17.0</v>
      </c>
      <c r="F11022" s="13" t="s">
        <v>75</v>
      </c>
      <c r="J11022" s="10" t="s">
        <v>3077</v>
      </c>
    </row>
    <row r="11023">
      <c r="A11023" s="10" t="s">
        <v>3039</v>
      </c>
      <c r="B11023" s="19">
        <v>0.05571759259259259</v>
      </c>
      <c r="C11023" s="10" t="s">
        <v>70</v>
      </c>
      <c r="D11023" s="10" t="s">
        <v>81</v>
      </c>
      <c r="E11023" s="13" t="s">
        <v>88</v>
      </c>
      <c r="F11023" s="13">
        <v>1.0</v>
      </c>
      <c r="J11023" s="10" t="s">
        <v>3078</v>
      </c>
    </row>
    <row r="11024">
      <c r="A11024" s="10" t="s">
        <v>3039</v>
      </c>
      <c r="B11024" s="19">
        <v>0.05778935185185185</v>
      </c>
      <c r="C11024" s="10" t="s">
        <v>74</v>
      </c>
      <c r="D11024" s="10" t="s">
        <v>93</v>
      </c>
      <c r="E11024" s="13">
        <v>23.0</v>
      </c>
      <c r="F11024" s="13" t="s">
        <v>75</v>
      </c>
      <c r="J11024" s="10" t="s">
        <v>3058</v>
      </c>
    </row>
    <row r="11025">
      <c r="A11025" s="10" t="s">
        <v>3039</v>
      </c>
      <c r="B11025" s="19">
        <v>0.057847222222222223</v>
      </c>
      <c r="C11025" s="10" t="s">
        <v>74</v>
      </c>
      <c r="D11025" s="10" t="s">
        <v>91</v>
      </c>
      <c r="E11025" s="13">
        <v>8.0</v>
      </c>
      <c r="F11025" s="16"/>
      <c r="H11025" s="10" t="s">
        <v>3060</v>
      </c>
    </row>
    <row r="11026">
      <c r="A11026" s="10" t="s">
        <v>3039</v>
      </c>
      <c r="B11026" s="19">
        <v>0.058055555555555555</v>
      </c>
      <c r="C11026" s="10" t="s">
        <v>74</v>
      </c>
      <c r="D11026" s="10" t="s">
        <v>93</v>
      </c>
      <c r="E11026" s="13">
        <v>25.0</v>
      </c>
      <c r="F11026" s="13" t="s">
        <v>75</v>
      </c>
      <c r="J11026" s="10" t="s">
        <v>3058</v>
      </c>
    </row>
    <row r="11027">
      <c r="A11027" s="10" t="s">
        <v>3039</v>
      </c>
      <c r="B11027" s="19">
        <v>0.05810185185185185</v>
      </c>
      <c r="C11027" s="10" t="s">
        <v>74</v>
      </c>
      <c r="D11027" s="10" t="s">
        <v>91</v>
      </c>
      <c r="E11027" s="13">
        <v>9.0</v>
      </c>
      <c r="F11027" s="16"/>
      <c r="H11027" s="10" t="s">
        <v>3079</v>
      </c>
    </row>
    <row r="11028">
      <c r="A11028" s="10" t="s">
        <v>3039</v>
      </c>
      <c r="B11028" s="19">
        <v>0.058923611111111114</v>
      </c>
      <c r="C11028" s="10" t="s">
        <v>74</v>
      </c>
      <c r="D11028" s="10" t="s">
        <v>78</v>
      </c>
      <c r="E11028" s="13">
        <v>23.0</v>
      </c>
      <c r="F11028" s="13">
        <v>14.0</v>
      </c>
    </row>
    <row r="11029">
      <c r="A11029" s="10" t="s">
        <v>3039</v>
      </c>
      <c r="B11029" s="19">
        <v>0.06015046296296296</v>
      </c>
      <c r="C11029" s="10" t="s">
        <v>82</v>
      </c>
      <c r="D11029" s="10" t="s">
        <v>91</v>
      </c>
      <c r="E11029" s="13">
        <v>48.0</v>
      </c>
      <c r="F11029" s="16"/>
      <c r="H11029" s="10" t="s">
        <v>3080</v>
      </c>
      <c r="I11029" s="10">
        <v>1.0</v>
      </c>
      <c r="J11029" s="10" t="s">
        <v>3081</v>
      </c>
    </row>
    <row r="11030">
      <c r="A11030" s="10" t="s">
        <v>3039</v>
      </c>
      <c r="B11030" s="19">
        <v>0.06358796296296296</v>
      </c>
      <c r="C11030" s="10" t="s">
        <v>82</v>
      </c>
      <c r="D11030" s="10" t="s">
        <v>361</v>
      </c>
      <c r="E11030" s="13">
        <v>19.0</v>
      </c>
      <c r="F11030" s="13">
        <v>9.0</v>
      </c>
    </row>
    <row r="11031">
      <c r="A11031" s="10" t="s">
        <v>3039</v>
      </c>
      <c r="B11031" s="19">
        <v>0.06744212962962963</v>
      </c>
      <c r="C11031" s="10" t="s">
        <v>69</v>
      </c>
      <c r="D11031" s="10" t="s">
        <v>83</v>
      </c>
      <c r="E11031" s="13" t="s">
        <v>75</v>
      </c>
      <c r="F11031" s="13" t="s">
        <v>75</v>
      </c>
      <c r="J11031" s="10" t="s">
        <v>2263</v>
      </c>
    </row>
    <row r="11032">
      <c r="A11032" s="10" t="s">
        <v>3039</v>
      </c>
      <c r="B11032" s="19">
        <v>0.06744212962962963</v>
      </c>
      <c r="C11032" s="10" t="s">
        <v>69</v>
      </c>
      <c r="D11032" s="10" t="s">
        <v>83</v>
      </c>
      <c r="E11032" s="13">
        <v>19.0</v>
      </c>
      <c r="F11032" s="13">
        <v>18.0</v>
      </c>
    </row>
    <row r="11033">
      <c r="A11033" s="10" t="s">
        <v>3039</v>
      </c>
      <c r="B11033" s="19">
        <v>0.06855324074074073</v>
      </c>
      <c r="C11033" s="10" t="s">
        <v>964</v>
      </c>
      <c r="D11033" s="10" t="s">
        <v>67</v>
      </c>
      <c r="E11033" s="13">
        <v>26.0</v>
      </c>
      <c r="F11033" s="13" t="s">
        <v>75</v>
      </c>
      <c r="J11033" s="10" t="s">
        <v>2508</v>
      </c>
    </row>
    <row r="11034">
      <c r="A11034" s="10" t="s">
        <v>3039</v>
      </c>
      <c r="B11034" s="19">
        <v>0.07100694444444444</v>
      </c>
      <c r="C11034" s="10" t="s">
        <v>69</v>
      </c>
      <c r="D11034" s="10" t="s">
        <v>128</v>
      </c>
      <c r="E11034" s="13" t="s">
        <v>75</v>
      </c>
      <c r="F11034" s="13" t="s">
        <v>75</v>
      </c>
      <c r="J11034" s="10" t="s">
        <v>2263</v>
      </c>
    </row>
    <row r="11035">
      <c r="A11035" s="10" t="s">
        <v>3039</v>
      </c>
      <c r="B11035" s="19">
        <v>0.07100694444444444</v>
      </c>
      <c r="C11035" s="10" t="s">
        <v>69</v>
      </c>
      <c r="D11035" s="10" t="s">
        <v>128</v>
      </c>
      <c r="E11035" s="13">
        <v>29.0</v>
      </c>
      <c r="F11035" s="13" t="s">
        <v>75</v>
      </c>
      <c r="J11035" s="10" t="s">
        <v>2508</v>
      </c>
    </row>
    <row r="11036">
      <c r="A11036" s="10" t="s">
        <v>3039</v>
      </c>
      <c r="B11036" s="19">
        <v>0.07413194444444444</v>
      </c>
      <c r="C11036" s="10" t="s">
        <v>66</v>
      </c>
      <c r="D11036" s="10" t="s">
        <v>67</v>
      </c>
      <c r="E11036" s="13">
        <v>10.0</v>
      </c>
      <c r="F11036" s="13">
        <v>8.0</v>
      </c>
    </row>
    <row r="11037">
      <c r="A11037" s="10" t="s">
        <v>3039</v>
      </c>
      <c r="B11037" s="19">
        <v>0.07733796296296297</v>
      </c>
      <c r="C11037" s="10" t="s">
        <v>69</v>
      </c>
      <c r="D11037" s="10" t="s">
        <v>80</v>
      </c>
      <c r="E11037" s="13">
        <v>17.0</v>
      </c>
      <c r="F11037" s="13">
        <v>12.0</v>
      </c>
    </row>
    <row r="11038">
      <c r="A11038" s="10" t="s">
        <v>3039</v>
      </c>
      <c r="B11038" s="19">
        <v>0.12465277777777778</v>
      </c>
      <c r="C11038" s="10" t="s">
        <v>964</v>
      </c>
      <c r="D11038" s="10" t="s">
        <v>125</v>
      </c>
      <c r="E11038" s="13">
        <v>19.0</v>
      </c>
      <c r="F11038" s="13">
        <v>18.0</v>
      </c>
    </row>
    <row r="11039">
      <c r="A11039" s="10" t="s">
        <v>3039</v>
      </c>
      <c r="B11039" s="19">
        <v>0.1257638888888889</v>
      </c>
      <c r="C11039" s="10" t="s">
        <v>964</v>
      </c>
      <c r="D11039" s="10" t="s">
        <v>79</v>
      </c>
      <c r="E11039" s="13">
        <v>9.0</v>
      </c>
      <c r="F11039" s="13">
        <v>9.0</v>
      </c>
    </row>
    <row r="11040">
      <c r="A11040" s="10" t="s">
        <v>3039</v>
      </c>
      <c r="B11040" s="19">
        <v>0.12663194444444445</v>
      </c>
      <c r="C11040" s="10" t="s">
        <v>964</v>
      </c>
      <c r="D11040" s="10" t="s">
        <v>584</v>
      </c>
      <c r="E11040" s="13">
        <v>12.0</v>
      </c>
      <c r="F11040" s="13">
        <v>12.0</v>
      </c>
    </row>
    <row r="11041">
      <c r="A11041" s="10" t="s">
        <v>3039</v>
      </c>
      <c r="B11041" s="19">
        <v>0.13189814814814815</v>
      </c>
      <c r="C11041" s="10" t="s">
        <v>964</v>
      </c>
      <c r="D11041" s="10" t="s">
        <v>209</v>
      </c>
      <c r="E11041" s="13" t="s">
        <v>75</v>
      </c>
      <c r="F11041" s="13" t="s">
        <v>75</v>
      </c>
      <c r="J11041" s="10" t="s">
        <v>2508</v>
      </c>
    </row>
    <row r="11042">
      <c r="A11042" s="10" t="s">
        <v>3039</v>
      </c>
      <c r="B11042" s="19">
        <v>0.13291666666666666</v>
      </c>
      <c r="C11042" s="10" t="s">
        <v>964</v>
      </c>
      <c r="D11042" s="10" t="s">
        <v>76</v>
      </c>
      <c r="E11042" s="13" t="s">
        <v>75</v>
      </c>
      <c r="F11042" s="13" t="s">
        <v>75</v>
      </c>
      <c r="J11042" s="10" t="s">
        <v>2509</v>
      </c>
    </row>
    <row r="11043">
      <c r="A11043" s="10" t="s">
        <v>3039</v>
      </c>
      <c r="B11043" s="19">
        <v>0.13484953703703703</v>
      </c>
      <c r="C11043" s="10" t="s">
        <v>69</v>
      </c>
      <c r="D11043" s="10" t="s">
        <v>83</v>
      </c>
      <c r="E11043" s="13">
        <v>10.0</v>
      </c>
      <c r="F11043" s="13" t="s">
        <v>75</v>
      </c>
      <c r="J11043" s="10" t="s">
        <v>2508</v>
      </c>
    </row>
    <row r="11044">
      <c r="A11044" s="10" t="s">
        <v>3039</v>
      </c>
      <c r="B11044" s="19">
        <v>0.13644675925925925</v>
      </c>
      <c r="C11044" s="10" t="s">
        <v>74</v>
      </c>
      <c r="D11044" s="10" t="s">
        <v>125</v>
      </c>
      <c r="E11044" s="13" t="s">
        <v>68</v>
      </c>
      <c r="F11044" s="13">
        <v>20.0</v>
      </c>
    </row>
    <row r="11045">
      <c r="A11045" s="10" t="s">
        <v>3039</v>
      </c>
      <c r="B11045" s="19">
        <v>0.1400810185185185</v>
      </c>
      <c r="C11045" s="10" t="s">
        <v>82</v>
      </c>
      <c r="D11045" s="10" t="s">
        <v>361</v>
      </c>
      <c r="E11045" s="13">
        <v>26.0</v>
      </c>
      <c r="F11045" s="13">
        <v>16.0</v>
      </c>
      <c r="J11045" s="10" t="s">
        <v>2263</v>
      </c>
    </row>
    <row r="11046">
      <c r="A11046" s="10" t="s">
        <v>3039</v>
      </c>
      <c r="B11046" s="19">
        <v>0.1400810185185185</v>
      </c>
      <c r="C11046" s="10" t="s">
        <v>82</v>
      </c>
      <c r="D11046" s="10" t="s">
        <v>361</v>
      </c>
      <c r="E11046" s="13">
        <v>26.0</v>
      </c>
      <c r="F11046" s="13">
        <v>16.0</v>
      </c>
    </row>
    <row r="11047">
      <c r="A11047" s="10" t="s">
        <v>3039</v>
      </c>
      <c r="B11047" s="19">
        <v>0.15300925925925926</v>
      </c>
      <c r="C11047" s="10" t="s">
        <v>69</v>
      </c>
      <c r="D11047" s="10" t="s">
        <v>128</v>
      </c>
      <c r="E11047" s="13" t="s">
        <v>88</v>
      </c>
      <c r="F11047" s="13">
        <v>1.0</v>
      </c>
      <c r="J11047" s="10" t="s">
        <v>2263</v>
      </c>
    </row>
    <row r="11048">
      <c r="A11048" s="10" t="s">
        <v>3039</v>
      </c>
      <c r="B11048" s="19">
        <v>0.15300925925925926</v>
      </c>
      <c r="C11048" s="10" t="s">
        <v>69</v>
      </c>
      <c r="D11048" s="10" t="s">
        <v>128</v>
      </c>
      <c r="E11048" s="13">
        <v>25.0</v>
      </c>
      <c r="F11048" s="13" t="s">
        <v>75</v>
      </c>
      <c r="J11048" s="10" t="s">
        <v>2508</v>
      </c>
    </row>
    <row r="11049">
      <c r="A11049" s="10" t="s">
        <v>3039</v>
      </c>
      <c r="B11049" s="19">
        <v>0.15484953703703705</v>
      </c>
      <c r="C11049" s="10" t="s">
        <v>964</v>
      </c>
      <c r="D11049" s="10" t="s">
        <v>120</v>
      </c>
      <c r="E11049" s="13">
        <v>23.0</v>
      </c>
      <c r="F11049" s="16"/>
      <c r="H11049" s="10" t="s">
        <v>3082</v>
      </c>
    </row>
    <row r="11050">
      <c r="A11050" s="10" t="s">
        <v>3083</v>
      </c>
      <c r="B11050" s="19">
        <v>0.01875</v>
      </c>
      <c r="C11050" s="10" t="s">
        <v>82</v>
      </c>
      <c r="D11050" s="10" t="s">
        <v>67</v>
      </c>
      <c r="E11050" s="13" t="s">
        <v>88</v>
      </c>
      <c r="F11050" s="13">
        <v>1.0</v>
      </c>
    </row>
    <row r="11051">
      <c r="A11051" s="10" t="s">
        <v>3083</v>
      </c>
      <c r="B11051" s="19">
        <v>0.02966435185185185</v>
      </c>
      <c r="C11051" s="10" t="s">
        <v>82</v>
      </c>
      <c r="D11051" s="10" t="s">
        <v>365</v>
      </c>
      <c r="E11051" s="13">
        <v>16.0</v>
      </c>
      <c r="F11051" s="13">
        <v>6.0</v>
      </c>
    </row>
    <row r="11052">
      <c r="A11052" s="10" t="s">
        <v>3083</v>
      </c>
      <c r="B11052" s="19">
        <v>0.0296875</v>
      </c>
      <c r="C11052" s="10" t="s">
        <v>70</v>
      </c>
      <c r="D11052" s="10" t="s">
        <v>365</v>
      </c>
      <c r="E11052" s="13">
        <v>19.0</v>
      </c>
      <c r="F11052" s="13">
        <v>11.0</v>
      </c>
    </row>
    <row r="11053">
      <c r="A11053" s="10" t="s">
        <v>3083</v>
      </c>
      <c r="B11053" s="19">
        <v>0.03162037037037037</v>
      </c>
      <c r="C11053" s="10" t="s">
        <v>69</v>
      </c>
      <c r="D11053" s="10" t="s">
        <v>365</v>
      </c>
      <c r="E11053" s="13">
        <v>5.0</v>
      </c>
      <c r="F11053" s="13">
        <v>4.0</v>
      </c>
    </row>
    <row r="11054">
      <c r="A11054" s="10" t="s">
        <v>3083</v>
      </c>
      <c r="B11054" s="19">
        <v>0.03293981481481482</v>
      </c>
      <c r="C11054" s="10" t="s">
        <v>70</v>
      </c>
      <c r="D11054" s="10" t="s">
        <v>67</v>
      </c>
      <c r="E11054" s="13">
        <v>8.0</v>
      </c>
      <c r="F11054" s="13">
        <v>5.0</v>
      </c>
    </row>
    <row r="11055">
      <c r="A11055" s="10" t="s">
        <v>3083</v>
      </c>
      <c r="B11055" s="19">
        <v>0.03293981481481482</v>
      </c>
      <c r="C11055" s="10" t="s">
        <v>69</v>
      </c>
      <c r="D11055" s="10" t="s">
        <v>67</v>
      </c>
      <c r="E11055" s="13">
        <v>8.0</v>
      </c>
      <c r="F11055" s="13">
        <v>3.0</v>
      </c>
    </row>
    <row r="11056">
      <c r="A11056" s="10" t="s">
        <v>3083</v>
      </c>
      <c r="B11056" s="19">
        <v>0.03420138888888889</v>
      </c>
      <c r="C11056" s="10" t="s">
        <v>964</v>
      </c>
      <c r="D11056" s="10" t="s">
        <v>71</v>
      </c>
      <c r="E11056" s="13">
        <v>23.0</v>
      </c>
      <c r="F11056" s="13">
        <v>14.0</v>
      </c>
    </row>
    <row r="11057">
      <c r="A11057" s="10" t="s">
        <v>3083</v>
      </c>
      <c r="B11057" s="19">
        <v>0.03877314814814815</v>
      </c>
      <c r="C11057" s="10" t="s">
        <v>69</v>
      </c>
      <c r="D11057" s="10" t="s">
        <v>71</v>
      </c>
      <c r="E11057" s="13">
        <v>13.0</v>
      </c>
      <c r="F11057" s="13">
        <v>8.0</v>
      </c>
    </row>
    <row r="11058">
      <c r="A11058" s="10" t="s">
        <v>3083</v>
      </c>
      <c r="B11058" s="19">
        <v>0.042152777777777775</v>
      </c>
      <c r="C11058" s="10" t="s">
        <v>157</v>
      </c>
      <c r="D11058" s="10" t="s">
        <v>125</v>
      </c>
      <c r="E11058" s="13">
        <v>18.0</v>
      </c>
      <c r="F11058" s="13">
        <v>16.0</v>
      </c>
    </row>
    <row r="11059">
      <c r="A11059" s="10" t="s">
        <v>3083</v>
      </c>
      <c r="B11059" s="19">
        <v>0.12070601851851852</v>
      </c>
      <c r="C11059" s="10" t="s">
        <v>69</v>
      </c>
      <c r="D11059" s="10" t="s">
        <v>125</v>
      </c>
      <c r="E11059" s="13">
        <v>14.0</v>
      </c>
      <c r="F11059" s="13">
        <v>10.0</v>
      </c>
    </row>
    <row r="11060">
      <c r="A11060" s="10" t="s">
        <v>3083</v>
      </c>
      <c r="B11060" s="19">
        <v>0.13262731481481482</v>
      </c>
      <c r="C11060" s="10" t="s">
        <v>70</v>
      </c>
      <c r="D11060" s="10" t="s">
        <v>365</v>
      </c>
      <c r="E11060" s="13" t="s">
        <v>88</v>
      </c>
      <c r="F11060" s="13">
        <v>1.0</v>
      </c>
    </row>
    <row r="11061">
      <c r="A11061" s="10" t="s">
        <v>3083</v>
      </c>
      <c r="B11061" s="19">
        <v>0.13577546296296297</v>
      </c>
      <c r="C11061" s="10" t="s">
        <v>66</v>
      </c>
      <c r="D11061" s="10" t="s">
        <v>127</v>
      </c>
      <c r="E11061" s="13">
        <v>14.0</v>
      </c>
      <c r="F11061" s="13">
        <v>5.0</v>
      </c>
    </row>
    <row r="11062">
      <c r="A11062" s="10" t="s">
        <v>3083</v>
      </c>
      <c r="B11062" s="19">
        <v>0.14039351851851853</v>
      </c>
      <c r="C11062" s="10" t="s">
        <v>82</v>
      </c>
      <c r="D11062" s="10" t="s">
        <v>71</v>
      </c>
      <c r="E11062" s="13">
        <v>12.0</v>
      </c>
      <c r="F11062" s="13">
        <v>4.0</v>
      </c>
    </row>
    <row r="11063">
      <c r="A11063" s="10" t="s">
        <v>3083</v>
      </c>
      <c r="B11063" s="19">
        <v>0.14335648148148147</v>
      </c>
      <c r="C11063" s="10" t="s">
        <v>74</v>
      </c>
      <c r="D11063" s="10" t="s">
        <v>73</v>
      </c>
      <c r="E11063" s="13" t="s">
        <v>75</v>
      </c>
      <c r="F11063" s="13" t="s">
        <v>75</v>
      </c>
    </row>
    <row r="11064">
      <c r="A11064" s="10" t="s">
        <v>3083</v>
      </c>
      <c r="B11064" s="19">
        <v>0.14335648148148147</v>
      </c>
      <c r="C11064" s="10" t="s">
        <v>74</v>
      </c>
      <c r="D11064" s="10" t="s">
        <v>73</v>
      </c>
      <c r="E11064" s="13">
        <v>30.0</v>
      </c>
      <c r="F11064" s="13">
        <v>17.0</v>
      </c>
    </row>
    <row r="11065">
      <c r="A11065" s="10" t="s">
        <v>3083</v>
      </c>
      <c r="B11065" s="19">
        <v>0.14702546296296296</v>
      </c>
      <c r="C11065" s="10" t="s">
        <v>82</v>
      </c>
      <c r="D11065" s="10" t="s">
        <v>79</v>
      </c>
      <c r="E11065" s="13">
        <v>15.0</v>
      </c>
      <c r="F11065" s="13">
        <v>14.0</v>
      </c>
    </row>
    <row r="11066">
      <c r="A11066" s="10" t="s">
        <v>3083</v>
      </c>
      <c r="B11066" s="19">
        <v>0.14824074074074073</v>
      </c>
      <c r="C11066" s="10" t="s">
        <v>82</v>
      </c>
      <c r="D11066" s="10" t="s">
        <v>76</v>
      </c>
      <c r="E11066" s="13">
        <v>73.0</v>
      </c>
      <c r="F11066" s="16"/>
      <c r="J11066" s="10" t="s">
        <v>3084</v>
      </c>
    </row>
    <row r="11067">
      <c r="A11067" s="10" t="s">
        <v>3083</v>
      </c>
      <c r="B11067" s="19">
        <v>0.14939814814814814</v>
      </c>
      <c r="C11067" s="10" t="s">
        <v>82</v>
      </c>
      <c r="D11067" s="10" t="s">
        <v>80</v>
      </c>
      <c r="E11067" s="13">
        <v>16.0</v>
      </c>
      <c r="F11067" s="13">
        <v>12.0</v>
      </c>
    </row>
    <row r="11068">
      <c r="A11068" s="10" t="s">
        <v>3083</v>
      </c>
      <c r="B11068" s="19">
        <v>0.14944444444444444</v>
      </c>
      <c r="C11068" s="10" t="s">
        <v>964</v>
      </c>
      <c r="D11068" s="10" t="s">
        <v>80</v>
      </c>
      <c r="E11068" s="13">
        <v>20.0</v>
      </c>
      <c r="F11068" s="13">
        <v>17.0</v>
      </c>
    </row>
    <row r="11069">
      <c r="A11069" s="10" t="s">
        <v>3083</v>
      </c>
      <c r="B11069" s="19">
        <v>0.15280092592592592</v>
      </c>
      <c r="C11069" s="10" t="s">
        <v>66</v>
      </c>
      <c r="D11069" s="10" t="s">
        <v>80</v>
      </c>
      <c r="E11069" s="13">
        <v>20.0</v>
      </c>
      <c r="F11069" s="13">
        <v>11.0</v>
      </c>
    </row>
    <row r="11070">
      <c r="A11070" s="10" t="s">
        <v>3083</v>
      </c>
      <c r="B11070" s="19">
        <v>0.15356481481481482</v>
      </c>
      <c r="C11070" s="10" t="s">
        <v>66</v>
      </c>
      <c r="D11070" s="10" t="s">
        <v>210</v>
      </c>
      <c r="E11070" s="13">
        <v>28.0</v>
      </c>
      <c r="F11070" s="13">
        <v>19.0</v>
      </c>
    </row>
    <row r="11071">
      <c r="A11071" s="10" t="s">
        <v>3083</v>
      </c>
      <c r="B11071" s="19">
        <v>0.15416666666666667</v>
      </c>
      <c r="C11071" s="10" t="s">
        <v>66</v>
      </c>
      <c r="D11071" s="10" t="s">
        <v>71</v>
      </c>
      <c r="E11071" s="13" t="s">
        <v>88</v>
      </c>
      <c r="F11071" s="13">
        <v>1.0</v>
      </c>
    </row>
    <row r="11072">
      <c r="A11072" s="10" t="s">
        <v>3083</v>
      </c>
      <c r="B11072" s="19">
        <v>0.17016203703703703</v>
      </c>
      <c r="C11072" s="10" t="s">
        <v>69</v>
      </c>
      <c r="D11072" s="10" t="s">
        <v>71</v>
      </c>
      <c r="E11072" s="13" t="s">
        <v>75</v>
      </c>
      <c r="F11072" s="13" t="s">
        <v>75</v>
      </c>
    </row>
    <row r="11073">
      <c r="A11073" s="10" t="s">
        <v>3083</v>
      </c>
      <c r="B11073" s="19">
        <v>0.17016203703703703</v>
      </c>
      <c r="C11073" s="10" t="s">
        <v>69</v>
      </c>
      <c r="D11073" s="10" t="s">
        <v>71</v>
      </c>
      <c r="E11073" s="13">
        <v>22.0</v>
      </c>
      <c r="F11073" s="13">
        <v>17.0</v>
      </c>
    </row>
    <row r="11074">
      <c r="A11074" s="10" t="s">
        <v>3085</v>
      </c>
      <c r="B11074" s="19">
        <v>0.015925925925925927</v>
      </c>
      <c r="C11074" s="10" t="s">
        <v>70</v>
      </c>
      <c r="D11074" s="10" t="s">
        <v>365</v>
      </c>
      <c r="E11074" s="13">
        <v>23.0</v>
      </c>
      <c r="F11074" s="13">
        <v>15.0</v>
      </c>
    </row>
    <row r="11075">
      <c r="A11075" s="10" t="s">
        <v>3085</v>
      </c>
      <c r="B11075" s="19">
        <v>0.03890046296296296</v>
      </c>
      <c r="C11075" s="10" t="s">
        <v>82</v>
      </c>
      <c r="D11075" s="10" t="s">
        <v>361</v>
      </c>
      <c r="E11075" s="13" t="s">
        <v>75</v>
      </c>
      <c r="F11075" s="13" t="s">
        <v>75</v>
      </c>
      <c r="J11075" s="10" t="s">
        <v>2263</v>
      </c>
    </row>
    <row r="11076">
      <c r="A11076" s="10" t="s">
        <v>3085</v>
      </c>
      <c r="B11076" s="19">
        <v>0.03890046296296296</v>
      </c>
      <c r="C11076" s="10" t="s">
        <v>82</v>
      </c>
      <c r="D11076" s="10" t="s">
        <v>361</v>
      </c>
      <c r="E11076" s="13" t="s">
        <v>68</v>
      </c>
      <c r="F11076" s="13">
        <v>20.0</v>
      </c>
    </row>
    <row r="11077">
      <c r="A11077" s="10" t="s">
        <v>3085</v>
      </c>
      <c r="B11077" s="19">
        <v>0.03940972222222222</v>
      </c>
      <c r="C11077" s="10" t="s">
        <v>82</v>
      </c>
      <c r="D11077" s="10" t="s">
        <v>365</v>
      </c>
      <c r="E11077" s="13">
        <v>23.0</v>
      </c>
      <c r="F11077" s="13">
        <v>13.0</v>
      </c>
    </row>
    <row r="11078">
      <c r="A11078" s="10" t="s">
        <v>3085</v>
      </c>
      <c r="B11078" s="19">
        <v>0.04173611111111111</v>
      </c>
      <c r="C11078" s="10" t="s">
        <v>66</v>
      </c>
      <c r="D11078" s="10" t="s">
        <v>67</v>
      </c>
      <c r="E11078" s="13">
        <v>10.0</v>
      </c>
      <c r="F11078" s="13">
        <v>8.0</v>
      </c>
    </row>
    <row r="11079">
      <c r="A11079" s="10" t="s">
        <v>3085</v>
      </c>
      <c r="B11079" s="19">
        <v>0.05327546296296296</v>
      </c>
      <c r="C11079" s="10" t="s">
        <v>964</v>
      </c>
      <c r="D11079" s="10" t="s">
        <v>127</v>
      </c>
      <c r="E11079" s="13">
        <v>12.0</v>
      </c>
      <c r="F11079" s="13">
        <v>9.0</v>
      </c>
    </row>
    <row r="11080">
      <c r="A11080" s="10" t="s">
        <v>3085</v>
      </c>
      <c r="B11080" s="19">
        <v>0.05483796296296296</v>
      </c>
      <c r="C11080" s="10" t="s">
        <v>84</v>
      </c>
      <c r="D11080" s="10" t="s">
        <v>98</v>
      </c>
      <c r="E11080" s="13">
        <v>10.0</v>
      </c>
      <c r="F11080" s="13">
        <v>12.0</v>
      </c>
    </row>
    <row r="11081">
      <c r="A11081" s="10" t="s">
        <v>3085</v>
      </c>
      <c r="B11081" s="19">
        <v>0.08813657407407408</v>
      </c>
      <c r="C11081" s="10" t="s">
        <v>3086</v>
      </c>
      <c r="D11081" s="10" t="s">
        <v>83</v>
      </c>
      <c r="E11081" s="13">
        <v>25.0</v>
      </c>
      <c r="F11081" s="13" t="s">
        <v>75</v>
      </c>
      <c r="J11081" s="10" t="s">
        <v>2508</v>
      </c>
    </row>
    <row r="11082">
      <c r="A11082" s="10" t="s">
        <v>3085</v>
      </c>
      <c r="B11082" s="19">
        <v>0.09065972222222222</v>
      </c>
      <c r="C11082" s="10" t="s">
        <v>3086</v>
      </c>
      <c r="D11082" s="10" t="s">
        <v>73</v>
      </c>
      <c r="E11082" s="13" t="s">
        <v>88</v>
      </c>
      <c r="F11082" s="13">
        <v>1.0</v>
      </c>
    </row>
    <row r="11083">
      <c r="A11083" s="10" t="s">
        <v>3085</v>
      </c>
      <c r="B11083" s="19">
        <v>0.09065972222222222</v>
      </c>
      <c r="C11083" s="10" t="s">
        <v>3086</v>
      </c>
      <c r="D11083" s="10" t="s">
        <v>76</v>
      </c>
      <c r="E11083" s="13">
        <v>3.0</v>
      </c>
      <c r="F11083" s="16"/>
      <c r="J11083" s="10" t="s">
        <v>2507</v>
      </c>
    </row>
    <row r="11084">
      <c r="A11084" s="10" t="s">
        <v>3085</v>
      </c>
      <c r="B11084" s="19">
        <v>0.12167824074074074</v>
      </c>
      <c r="C11084" s="10" t="s">
        <v>84</v>
      </c>
      <c r="D11084" s="10" t="s">
        <v>166</v>
      </c>
      <c r="E11084" s="13">
        <v>10.0</v>
      </c>
      <c r="F11084" s="13">
        <v>10.0</v>
      </c>
    </row>
    <row r="11085">
      <c r="A11085" s="10" t="s">
        <v>3085</v>
      </c>
      <c r="B11085" s="19">
        <v>0.12846064814814814</v>
      </c>
      <c r="C11085" s="10" t="s">
        <v>66</v>
      </c>
      <c r="D11085" s="10" t="s">
        <v>87</v>
      </c>
      <c r="E11085" s="13">
        <v>15.0</v>
      </c>
      <c r="F11085" s="13">
        <v>15.0</v>
      </c>
    </row>
    <row r="11086">
      <c r="A11086" s="10" t="s">
        <v>3085</v>
      </c>
      <c r="B11086" s="19">
        <v>0.13631944444444444</v>
      </c>
      <c r="C11086" s="10" t="s">
        <v>66</v>
      </c>
      <c r="D11086" s="10" t="s">
        <v>81</v>
      </c>
      <c r="E11086" s="13">
        <v>18.0</v>
      </c>
      <c r="F11086" s="13">
        <v>13.0</v>
      </c>
    </row>
    <row r="11087">
      <c r="A11087" s="10" t="s">
        <v>3085</v>
      </c>
      <c r="B11087" s="19">
        <v>0.13900462962962962</v>
      </c>
      <c r="C11087" s="10" t="s">
        <v>69</v>
      </c>
      <c r="D11087" s="10" t="s">
        <v>87</v>
      </c>
      <c r="E11087" s="13">
        <v>19.0</v>
      </c>
      <c r="F11087" s="13">
        <v>15.0</v>
      </c>
    </row>
    <row r="11088">
      <c r="A11088" s="10" t="s">
        <v>3085</v>
      </c>
      <c r="B11088" s="19">
        <v>0.13900462962962962</v>
      </c>
      <c r="C11088" s="10" t="s">
        <v>70</v>
      </c>
      <c r="D11088" s="10" t="s">
        <v>87</v>
      </c>
      <c r="E11088" s="13">
        <v>18.0</v>
      </c>
      <c r="F11088" s="13" t="s">
        <v>75</v>
      </c>
      <c r="J11088" s="10" t="s">
        <v>3087</v>
      </c>
    </row>
    <row r="11089">
      <c r="A11089" s="10" t="s">
        <v>3085</v>
      </c>
      <c r="B11089" s="19">
        <v>0.13917824074074073</v>
      </c>
      <c r="C11089" s="10" t="s">
        <v>84</v>
      </c>
      <c r="D11089" s="10" t="s">
        <v>87</v>
      </c>
      <c r="E11089" s="13" t="s">
        <v>75</v>
      </c>
      <c r="F11089" s="13" t="s">
        <v>75</v>
      </c>
      <c r="J11089" s="10" t="s">
        <v>2263</v>
      </c>
    </row>
    <row r="11090">
      <c r="A11090" s="10" t="s">
        <v>3085</v>
      </c>
      <c r="B11090" s="19">
        <v>0.13917824074074073</v>
      </c>
      <c r="C11090" s="10" t="s">
        <v>84</v>
      </c>
      <c r="D11090" s="10" t="s">
        <v>87</v>
      </c>
      <c r="E11090" s="13">
        <v>13.0</v>
      </c>
      <c r="F11090" s="13">
        <v>11.0</v>
      </c>
    </row>
    <row r="11091">
      <c r="A11091" s="10" t="s">
        <v>3085</v>
      </c>
      <c r="B11091" s="19">
        <v>0.13929398148148148</v>
      </c>
      <c r="C11091" s="10" t="s">
        <v>82</v>
      </c>
      <c r="D11091" s="10" t="s">
        <v>87</v>
      </c>
      <c r="E11091" s="13">
        <v>10.0</v>
      </c>
      <c r="F11091" s="13">
        <v>9.0</v>
      </c>
    </row>
    <row r="11092">
      <c r="A11092" s="10" t="s">
        <v>3085</v>
      </c>
      <c r="B11092" s="19">
        <v>0.1394212962962963</v>
      </c>
      <c r="C11092" s="10" t="s">
        <v>3086</v>
      </c>
      <c r="D11092" s="10" t="s">
        <v>87</v>
      </c>
      <c r="E11092" s="13">
        <v>8.0</v>
      </c>
      <c r="F11092" s="13">
        <v>3.0</v>
      </c>
    </row>
    <row r="11093">
      <c r="A11093" s="10" t="s">
        <v>3085</v>
      </c>
      <c r="B11093" s="19">
        <v>0.14511574074074074</v>
      </c>
      <c r="C11093" s="10" t="s">
        <v>66</v>
      </c>
      <c r="D11093" s="10" t="s">
        <v>81</v>
      </c>
      <c r="E11093" s="13">
        <v>13.0</v>
      </c>
      <c r="F11093" s="13">
        <v>8.0</v>
      </c>
    </row>
    <row r="11094">
      <c r="A11094" s="10" t="s">
        <v>3085</v>
      </c>
      <c r="B11094" s="19">
        <v>0.14569444444444443</v>
      </c>
      <c r="C11094" s="10" t="s">
        <v>66</v>
      </c>
      <c r="D11094" s="10" t="s">
        <v>89</v>
      </c>
      <c r="E11094" s="13">
        <v>19.0</v>
      </c>
      <c r="F11094" s="13">
        <v>10.0</v>
      </c>
      <c r="J11094" s="10" t="s">
        <v>171</v>
      </c>
    </row>
    <row r="11095">
      <c r="A11095" s="10" t="s">
        <v>3085</v>
      </c>
      <c r="B11095" s="19">
        <v>0.14597222222222223</v>
      </c>
      <c r="C11095" s="10" t="s">
        <v>66</v>
      </c>
      <c r="D11095" s="10" t="s">
        <v>91</v>
      </c>
      <c r="E11095" s="13">
        <v>11.0</v>
      </c>
      <c r="F11095" s="16"/>
      <c r="H11095" s="10" t="s">
        <v>1559</v>
      </c>
    </row>
    <row r="11096">
      <c r="A11096" s="10" t="s">
        <v>3085</v>
      </c>
      <c r="B11096" s="19">
        <v>0.14601851851851852</v>
      </c>
      <c r="C11096" s="10" t="s">
        <v>66</v>
      </c>
      <c r="D11096" s="10" t="s">
        <v>89</v>
      </c>
      <c r="E11096" s="13">
        <v>15.0</v>
      </c>
      <c r="F11096" s="13">
        <v>6.0</v>
      </c>
    </row>
    <row r="11097">
      <c r="A11097" s="10" t="s">
        <v>3085</v>
      </c>
      <c r="B11097" s="19">
        <v>0.14608796296296298</v>
      </c>
      <c r="C11097" s="10" t="s">
        <v>66</v>
      </c>
      <c r="D11097" s="10" t="s">
        <v>91</v>
      </c>
      <c r="E11097" s="13">
        <v>14.0</v>
      </c>
      <c r="F11097" s="16"/>
      <c r="H11097" s="10" t="s">
        <v>1561</v>
      </c>
    </row>
    <row r="11098">
      <c r="A11098" s="10" t="s">
        <v>3085</v>
      </c>
      <c r="B11098" s="19">
        <v>0.14613425925925927</v>
      </c>
      <c r="C11098" s="10" t="s">
        <v>66</v>
      </c>
      <c r="D11098" s="10" t="s">
        <v>89</v>
      </c>
      <c r="E11098" s="13" t="s">
        <v>68</v>
      </c>
      <c r="F11098" s="13">
        <v>20.0</v>
      </c>
    </row>
    <row r="11099">
      <c r="A11099" s="10" t="s">
        <v>3085</v>
      </c>
      <c r="B11099" s="19">
        <v>0.14680555555555555</v>
      </c>
      <c r="C11099" s="10" t="s">
        <v>66</v>
      </c>
      <c r="D11099" s="10" t="s">
        <v>91</v>
      </c>
      <c r="E11099" s="13">
        <v>32.0</v>
      </c>
      <c r="F11099" s="16"/>
      <c r="H11099" s="10" t="s">
        <v>3088</v>
      </c>
      <c r="I11099" s="10">
        <v>1.0</v>
      </c>
      <c r="J11099" s="10" t="s">
        <v>3089</v>
      </c>
    </row>
    <row r="11100">
      <c r="A11100" s="10" t="s">
        <v>3085</v>
      </c>
      <c r="B11100" s="19">
        <v>0.1477662037037037</v>
      </c>
      <c r="C11100" s="10" t="s">
        <v>84</v>
      </c>
      <c r="D11100" s="10" t="s">
        <v>93</v>
      </c>
      <c r="E11100" s="13">
        <v>23.0</v>
      </c>
      <c r="F11100" s="13">
        <v>14.0</v>
      </c>
      <c r="J11100" s="10" t="s">
        <v>2112</v>
      </c>
    </row>
    <row r="11101">
      <c r="A11101" s="10" t="s">
        <v>3085</v>
      </c>
      <c r="B11101" s="19">
        <v>0.14804398148148148</v>
      </c>
      <c r="C11101" s="10" t="s">
        <v>84</v>
      </c>
      <c r="D11101" s="10" t="s">
        <v>91</v>
      </c>
      <c r="E11101" s="13">
        <v>18.0</v>
      </c>
      <c r="F11101" s="16"/>
      <c r="H11101" s="10" t="s">
        <v>3090</v>
      </c>
    </row>
    <row r="11102">
      <c r="A11102" s="10" t="s">
        <v>3085</v>
      </c>
      <c r="B11102" s="19">
        <v>0.14814814814814814</v>
      </c>
      <c r="C11102" s="10" t="s">
        <v>84</v>
      </c>
      <c r="D11102" s="10" t="s">
        <v>93</v>
      </c>
      <c r="E11102" s="13">
        <v>26.0</v>
      </c>
      <c r="F11102" s="13">
        <v>16.0</v>
      </c>
      <c r="J11102" s="10" t="s">
        <v>2112</v>
      </c>
    </row>
    <row r="11103">
      <c r="A11103" s="10" t="s">
        <v>3085</v>
      </c>
      <c r="B11103" s="19">
        <v>0.1482638888888889</v>
      </c>
      <c r="C11103" s="10" t="s">
        <v>84</v>
      </c>
      <c r="D11103" s="10" t="s">
        <v>91</v>
      </c>
      <c r="E11103" s="13">
        <v>20.0</v>
      </c>
      <c r="F11103" s="16"/>
      <c r="H11103" s="10" t="s">
        <v>1565</v>
      </c>
    </row>
    <row r="11104">
      <c r="A11104" s="10" t="s">
        <v>3085</v>
      </c>
      <c r="B11104" s="19">
        <v>0.14907407407407408</v>
      </c>
      <c r="C11104" s="10" t="s">
        <v>69</v>
      </c>
      <c r="D11104" s="10" t="s">
        <v>91</v>
      </c>
      <c r="E11104" s="13">
        <v>32.0</v>
      </c>
      <c r="F11104" s="16"/>
      <c r="H11104" s="10" t="s">
        <v>3091</v>
      </c>
      <c r="J11104" s="10" t="s">
        <v>3092</v>
      </c>
    </row>
    <row r="11105">
      <c r="A11105" s="10" t="s">
        <v>3085</v>
      </c>
      <c r="B11105" s="19">
        <v>0.15340277777777778</v>
      </c>
      <c r="C11105" s="10" t="s">
        <v>69</v>
      </c>
      <c r="D11105" s="10" t="s">
        <v>91</v>
      </c>
      <c r="E11105" s="13">
        <v>29.0</v>
      </c>
      <c r="F11105" s="16"/>
      <c r="H11105" s="10" t="s">
        <v>3093</v>
      </c>
      <c r="J11105" s="10" t="s">
        <v>3092</v>
      </c>
    </row>
    <row r="11106">
      <c r="A11106" s="10" t="s">
        <v>3085</v>
      </c>
      <c r="B11106" s="19">
        <v>0.15398148148148147</v>
      </c>
      <c r="C11106" s="10" t="s">
        <v>66</v>
      </c>
      <c r="D11106" s="10" t="s">
        <v>166</v>
      </c>
      <c r="E11106" s="13">
        <v>19.0</v>
      </c>
      <c r="F11106" s="13">
        <v>16.0</v>
      </c>
    </row>
    <row r="11107">
      <c r="A11107" s="10" t="s">
        <v>3085</v>
      </c>
      <c r="B11107" s="19">
        <v>0.15398148148148147</v>
      </c>
      <c r="C11107" s="10" t="s">
        <v>70</v>
      </c>
      <c r="D11107" s="10" t="s">
        <v>166</v>
      </c>
      <c r="E11107" s="13">
        <v>5.0</v>
      </c>
      <c r="F11107" s="13">
        <v>2.0</v>
      </c>
      <c r="J11107" s="10" t="s">
        <v>1780</v>
      </c>
    </row>
    <row r="11108">
      <c r="A11108" s="10" t="s">
        <v>3085</v>
      </c>
      <c r="B11108" s="19">
        <v>0.15398148148148147</v>
      </c>
      <c r="C11108" s="10" t="s">
        <v>82</v>
      </c>
      <c r="D11108" s="10" t="s">
        <v>166</v>
      </c>
      <c r="E11108" s="13">
        <v>16.0</v>
      </c>
      <c r="F11108" s="13">
        <v>8.0</v>
      </c>
    </row>
    <row r="11109">
      <c r="A11109" s="10" t="s">
        <v>3085</v>
      </c>
      <c r="B11109" s="19">
        <v>0.15398148148148147</v>
      </c>
      <c r="C11109" s="10" t="s">
        <v>3086</v>
      </c>
      <c r="D11109" s="10" t="s">
        <v>166</v>
      </c>
      <c r="E11109" s="13">
        <v>20.0</v>
      </c>
      <c r="F11109" s="13">
        <v>19.0</v>
      </c>
    </row>
    <row r="11110">
      <c r="A11110" s="10" t="s">
        <v>3085</v>
      </c>
      <c r="B11110" s="19">
        <v>0.15398148148148147</v>
      </c>
      <c r="C11110" s="10" t="s">
        <v>69</v>
      </c>
      <c r="D11110" s="10" t="s">
        <v>166</v>
      </c>
      <c r="E11110" s="13">
        <v>19.0</v>
      </c>
      <c r="F11110" s="13">
        <v>10.0</v>
      </c>
    </row>
    <row r="11111">
      <c r="A11111" s="10" t="s">
        <v>3085</v>
      </c>
      <c r="B11111" s="19">
        <v>0.15398148148148147</v>
      </c>
      <c r="C11111" s="10" t="s">
        <v>964</v>
      </c>
      <c r="D11111" s="10" t="s">
        <v>166</v>
      </c>
      <c r="E11111" s="13">
        <v>25.0</v>
      </c>
      <c r="F11111" s="13">
        <v>16.0</v>
      </c>
    </row>
    <row r="11112">
      <c r="A11112" s="10" t="s">
        <v>3085</v>
      </c>
      <c r="B11112" s="19">
        <v>0.15398148148148147</v>
      </c>
      <c r="C11112" s="10" t="s">
        <v>84</v>
      </c>
      <c r="D11112" s="10" t="s">
        <v>166</v>
      </c>
      <c r="E11112" s="13" t="s">
        <v>88</v>
      </c>
      <c r="F11112" s="13">
        <v>1.0</v>
      </c>
      <c r="J11112" s="10" t="s">
        <v>3094</v>
      </c>
    </row>
    <row r="11113">
      <c r="A11113" s="10" t="s">
        <v>3085</v>
      </c>
      <c r="B11113" s="19">
        <v>0.15596064814814814</v>
      </c>
      <c r="C11113" s="10" t="s">
        <v>3086</v>
      </c>
      <c r="D11113" s="10" t="s">
        <v>89</v>
      </c>
      <c r="E11113" s="13">
        <v>20.0</v>
      </c>
      <c r="F11113" s="13">
        <v>13.0</v>
      </c>
      <c r="J11113" s="10" t="s">
        <v>271</v>
      </c>
    </row>
    <row r="11114">
      <c r="A11114" s="10" t="s">
        <v>3085</v>
      </c>
      <c r="B11114" s="19">
        <v>0.15613425925925925</v>
      </c>
      <c r="C11114" s="10" t="s">
        <v>3086</v>
      </c>
      <c r="D11114" s="10" t="s">
        <v>91</v>
      </c>
      <c r="E11114" s="13">
        <v>14.0</v>
      </c>
      <c r="F11114" s="16"/>
      <c r="H11114" s="10" t="s">
        <v>1561</v>
      </c>
      <c r="I11114" s="10">
        <v>1.0</v>
      </c>
      <c r="J11114" s="10" t="s">
        <v>3089</v>
      </c>
    </row>
    <row r="11115">
      <c r="A11115" s="10" t="s">
        <v>3085</v>
      </c>
      <c r="B11115" s="19">
        <v>0.15813657407407408</v>
      </c>
      <c r="C11115" s="10" t="s">
        <v>69</v>
      </c>
      <c r="D11115" s="10" t="s">
        <v>89</v>
      </c>
      <c r="E11115" s="13">
        <v>19.0</v>
      </c>
      <c r="F11115" s="13">
        <v>10.0</v>
      </c>
      <c r="J11115" s="10" t="s">
        <v>223</v>
      </c>
    </row>
    <row r="11116">
      <c r="A11116" s="10" t="s">
        <v>3085</v>
      </c>
      <c r="B11116" s="19">
        <v>0.15833333333333333</v>
      </c>
      <c r="C11116" s="10" t="s">
        <v>69</v>
      </c>
      <c r="D11116" s="10" t="s">
        <v>91</v>
      </c>
      <c r="E11116" s="13">
        <v>11.0</v>
      </c>
      <c r="F11116" s="16"/>
      <c r="H11116" s="10" t="s">
        <v>3095</v>
      </c>
    </row>
    <row r="11117">
      <c r="A11117" s="10" t="s">
        <v>3085</v>
      </c>
      <c r="B11117" s="19">
        <v>0.16054398148148147</v>
      </c>
      <c r="C11117" s="10" t="s">
        <v>66</v>
      </c>
      <c r="D11117" s="10" t="s">
        <v>81</v>
      </c>
      <c r="E11117" s="13" t="s">
        <v>75</v>
      </c>
      <c r="F11117" s="13" t="s">
        <v>75</v>
      </c>
      <c r="J11117" s="10" t="s">
        <v>2263</v>
      </c>
    </row>
    <row r="11118">
      <c r="A11118" s="10" t="s">
        <v>3085</v>
      </c>
      <c r="B11118" s="19">
        <v>0.16054398148148147</v>
      </c>
      <c r="C11118" s="10" t="s">
        <v>66</v>
      </c>
      <c r="D11118" s="10" t="s">
        <v>81</v>
      </c>
      <c r="E11118" s="13">
        <v>21.0</v>
      </c>
      <c r="F11118" s="13">
        <v>16.0</v>
      </c>
    </row>
    <row r="11119">
      <c r="A11119" s="10" t="s">
        <v>3085</v>
      </c>
      <c r="B11119" s="19">
        <v>0.16069444444444445</v>
      </c>
      <c r="C11119" s="10" t="s">
        <v>66</v>
      </c>
      <c r="D11119" s="10" t="s">
        <v>81</v>
      </c>
      <c r="E11119" s="13" t="s">
        <v>75</v>
      </c>
      <c r="F11119" s="13" t="s">
        <v>75</v>
      </c>
    </row>
    <row r="11120">
      <c r="A11120" s="10" t="s">
        <v>3085</v>
      </c>
      <c r="B11120" s="19">
        <v>0.16069444444444445</v>
      </c>
      <c r="C11120" s="10" t="s">
        <v>66</v>
      </c>
      <c r="D11120" s="10" t="s">
        <v>81</v>
      </c>
      <c r="E11120" s="13">
        <v>23.0</v>
      </c>
      <c r="F11120" s="13">
        <v>18.0</v>
      </c>
    </row>
    <row r="11121">
      <c r="A11121" s="10" t="s">
        <v>3085</v>
      </c>
      <c r="B11121" s="19">
        <v>0.1607638888888889</v>
      </c>
      <c r="C11121" s="10" t="s">
        <v>66</v>
      </c>
      <c r="D11121" s="10" t="s">
        <v>81</v>
      </c>
      <c r="E11121" s="13" t="s">
        <v>75</v>
      </c>
      <c r="F11121" s="13" t="s">
        <v>75</v>
      </c>
    </row>
    <row r="11122">
      <c r="A11122" s="10" t="s">
        <v>3085</v>
      </c>
      <c r="B11122" s="19">
        <v>0.1607638888888889</v>
      </c>
      <c r="C11122" s="10" t="s">
        <v>66</v>
      </c>
      <c r="D11122" s="10" t="s">
        <v>81</v>
      </c>
      <c r="E11122" s="13">
        <v>20.0</v>
      </c>
      <c r="F11122" s="13">
        <v>15.0</v>
      </c>
    </row>
    <row r="11123">
      <c r="A11123" s="10" t="s">
        <v>3085</v>
      </c>
      <c r="B11123" s="19">
        <v>0.16177083333333334</v>
      </c>
      <c r="C11123" s="10" t="s">
        <v>66</v>
      </c>
      <c r="D11123" s="10" t="s">
        <v>89</v>
      </c>
      <c r="E11123" s="13">
        <v>16.0</v>
      </c>
      <c r="F11123" s="13">
        <v>7.0</v>
      </c>
      <c r="J11123" s="10" t="s">
        <v>171</v>
      </c>
    </row>
    <row r="11124">
      <c r="A11124" s="10" t="s">
        <v>3085</v>
      </c>
      <c r="B11124" s="19">
        <v>0.16185185185185186</v>
      </c>
      <c r="C11124" s="10" t="s">
        <v>66</v>
      </c>
      <c r="D11124" s="10" t="s">
        <v>91</v>
      </c>
      <c r="E11124" s="13">
        <v>8.0</v>
      </c>
      <c r="F11124" s="16"/>
      <c r="H11124" s="10" t="s">
        <v>1583</v>
      </c>
    </row>
    <row r="11125">
      <c r="A11125" s="10" t="s">
        <v>3085</v>
      </c>
      <c r="B11125" s="19">
        <v>0.16197916666666667</v>
      </c>
      <c r="C11125" s="10" t="s">
        <v>66</v>
      </c>
      <c r="D11125" s="10" t="s">
        <v>89</v>
      </c>
      <c r="E11125" s="13">
        <v>23.0</v>
      </c>
      <c r="F11125" s="13">
        <v>14.0</v>
      </c>
      <c r="J11125" s="10" t="s">
        <v>171</v>
      </c>
    </row>
    <row r="11126">
      <c r="A11126" s="10" t="s">
        <v>3085</v>
      </c>
      <c r="B11126" s="19">
        <v>0.16202546296296297</v>
      </c>
      <c r="C11126" s="10" t="s">
        <v>66</v>
      </c>
      <c r="D11126" s="10" t="s">
        <v>91</v>
      </c>
      <c r="E11126" s="13">
        <v>8.0</v>
      </c>
      <c r="F11126" s="16"/>
      <c r="H11126" s="10" t="s">
        <v>1583</v>
      </c>
    </row>
    <row r="11127">
      <c r="A11127" s="10" t="s">
        <v>3085</v>
      </c>
      <c r="B11127" s="19">
        <v>0.16208333333333333</v>
      </c>
      <c r="C11127" s="10" t="s">
        <v>66</v>
      </c>
      <c r="D11127" s="10" t="s">
        <v>89</v>
      </c>
      <c r="E11127" s="13">
        <v>20.0</v>
      </c>
      <c r="F11127" s="13">
        <v>11.0</v>
      </c>
      <c r="J11127" s="10" t="s">
        <v>171</v>
      </c>
    </row>
    <row r="11128">
      <c r="A11128" s="10" t="s">
        <v>3085</v>
      </c>
      <c r="B11128" s="19">
        <v>0.16217592592592592</v>
      </c>
      <c r="C11128" s="10" t="s">
        <v>66</v>
      </c>
      <c r="D11128" s="10" t="s">
        <v>91</v>
      </c>
      <c r="E11128" s="13">
        <v>15.0</v>
      </c>
      <c r="F11128" s="16"/>
      <c r="H11128" s="10" t="s">
        <v>1581</v>
      </c>
    </row>
    <row r="11129">
      <c r="A11129" s="10" t="s">
        <v>3085</v>
      </c>
      <c r="B11129" s="19">
        <v>0.16444444444444445</v>
      </c>
      <c r="C11129" s="10" t="s">
        <v>69</v>
      </c>
      <c r="D11129" s="10" t="s">
        <v>91</v>
      </c>
      <c r="E11129" s="13">
        <v>28.0</v>
      </c>
      <c r="F11129" s="16"/>
      <c r="H11129" s="10" t="s">
        <v>1561</v>
      </c>
      <c r="J11129" s="10" t="s">
        <v>3092</v>
      </c>
    </row>
    <row r="11130">
      <c r="A11130" s="10" t="s">
        <v>3085</v>
      </c>
      <c r="B11130" s="19">
        <v>0.1654861111111111</v>
      </c>
      <c r="C11130" s="10" t="s">
        <v>84</v>
      </c>
      <c r="D11130" s="10" t="s">
        <v>81</v>
      </c>
      <c r="E11130" s="13">
        <v>18.0</v>
      </c>
      <c r="F11130" s="13">
        <v>11.0</v>
      </c>
    </row>
    <row r="11131">
      <c r="A11131" s="10" t="s">
        <v>3085</v>
      </c>
      <c r="B11131" s="19">
        <v>0.16826388888888888</v>
      </c>
      <c r="C11131" s="10" t="s">
        <v>964</v>
      </c>
      <c r="D11131" s="10" t="s">
        <v>91</v>
      </c>
      <c r="E11131" s="13">
        <v>25.0</v>
      </c>
      <c r="F11131" s="16"/>
      <c r="H11131" s="10" t="s">
        <v>3096</v>
      </c>
      <c r="J11131" s="10" t="s">
        <v>1330</v>
      </c>
    </row>
    <row r="11132">
      <c r="A11132" s="10" t="s">
        <v>3085</v>
      </c>
      <c r="B11132" s="19">
        <v>0.16924768518518518</v>
      </c>
      <c r="C11132" s="10" t="s">
        <v>69</v>
      </c>
      <c r="D11132" s="10" t="s">
        <v>81</v>
      </c>
      <c r="E11132" s="13">
        <v>10.0</v>
      </c>
      <c r="F11132" s="13">
        <v>7.0</v>
      </c>
    </row>
    <row r="11133">
      <c r="A11133" s="10" t="s">
        <v>3085</v>
      </c>
      <c r="B11133" s="19">
        <v>0.16957175925925927</v>
      </c>
      <c r="C11133" s="10" t="s">
        <v>69</v>
      </c>
      <c r="D11133" s="10" t="s">
        <v>91</v>
      </c>
      <c r="E11133" s="13">
        <v>14.0</v>
      </c>
      <c r="F11133" s="16"/>
      <c r="H11133" s="10" t="s">
        <v>3097</v>
      </c>
      <c r="J11133" s="10" t="s">
        <v>239</v>
      </c>
    </row>
    <row r="11134">
      <c r="A11134" s="10" t="s">
        <v>3085</v>
      </c>
      <c r="B11134" s="19">
        <v>0.17126157407407408</v>
      </c>
      <c r="C11134" s="10" t="s">
        <v>964</v>
      </c>
      <c r="D11134" s="10" t="s">
        <v>91</v>
      </c>
      <c r="E11134" s="13">
        <v>18.0</v>
      </c>
      <c r="F11134" s="16"/>
      <c r="H11134" s="10" t="s">
        <v>3090</v>
      </c>
      <c r="I11134" s="10">
        <v>1.0</v>
      </c>
      <c r="J11134" s="10" t="s">
        <v>3098</v>
      </c>
    </row>
    <row r="11135">
      <c r="A11135" s="10" t="s">
        <v>3085</v>
      </c>
      <c r="B11135" s="19">
        <v>0.17230324074074074</v>
      </c>
      <c r="C11135" s="10" t="s">
        <v>964</v>
      </c>
      <c r="D11135" s="10" t="s">
        <v>120</v>
      </c>
      <c r="E11135" s="13">
        <v>10.0</v>
      </c>
      <c r="F11135" s="16"/>
      <c r="H11135" s="10" t="s">
        <v>3099</v>
      </c>
      <c r="J11135" s="10" t="s">
        <v>1218</v>
      </c>
    </row>
    <row r="11136">
      <c r="A11136" s="10" t="s">
        <v>3085</v>
      </c>
      <c r="B11136" s="19">
        <v>0.1726851851851852</v>
      </c>
      <c r="C11136" s="10" t="s">
        <v>3086</v>
      </c>
      <c r="D11136" s="10" t="s">
        <v>93</v>
      </c>
      <c r="E11136" s="13" t="s">
        <v>75</v>
      </c>
      <c r="F11136" s="13" t="s">
        <v>75</v>
      </c>
      <c r="J11136" s="10" t="s">
        <v>2265</v>
      </c>
    </row>
    <row r="11137">
      <c r="A11137" s="10" t="s">
        <v>3085</v>
      </c>
      <c r="B11137" s="19">
        <v>0.1726851851851852</v>
      </c>
      <c r="C11137" s="10" t="s">
        <v>3086</v>
      </c>
      <c r="D11137" s="10" t="s">
        <v>93</v>
      </c>
      <c r="E11137" s="13">
        <v>14.0</v>
      </c>
      <c r="F11137" s="13">
        <v>4.0</v>
      </c>
      <c r="J11137" s="10" t="s">
        <v>1010</v>
      </c>
    </row>
    <row r="11138">
      <c r="A11138" s="10" t="s">
        <v>3085</v>
      </c>
      <c r="B11138" s="19">
        <v>0.17287037037037037</v>
      </c>
      <c r="C11138" s="10" t="s">
        <v>3086</v>
      </c>
      <c r="D11138" s="10" t="s">
        <v>91</v>
      </c>
      <c r="E11138" s="13">
        <v>30.0</v>
      </c>
      <c r="F11138" s="16"/>
      <c r="H11138" s="10" t="s">
        <v>3100</v>
      </c>
    </row>
    <row r="11139">
      <c r="A11139" s="10" t="s">
        <v>3085</v>
      </c>
      <c r="B11139" s="19">
        <v>0.17313657407407407</v>
      </c>
      <c r="C11139" s="10" t="s">
        <v>3086</v>
      </c>
      <c r="D11139" s="10" t="s">
        <v>93</v>
      </c>
      <c r="E11139" s="13" t="s">
        <v>75</v>
      </c>
      <c r="F11139" s="13" t="s">
        <v>75</v>
      </c>
      <c r="J11139" s="10" t="s">
        <v>2265</v>
      </c>
    </row>
    <row r="11140">
      <c r="A11140" s="10" t="s">
        <v>3085</v>
      </c>
      <c r="B11140" s="19">
        <v>0.17313657407407407</v>
      </c>
      <c r="C11140" s="10" t="s">
        <v>3086</v>
      </c>
      <c r="D11140" s="10" t="s">
        <v>93</v>
      </c>
      <c r="E11140" s="13">
        <v>13.0</v>
      </c>
      <c r="F11140" s="13">
        <v>3.0</v>
      </c>
      <c r="J11140" s="10" t="s">
        <v>1010</v>
      </c>
    </row>
    <row r="11141">
      <c r="A11141" s="10" t="s">
        <v>3085</v>
      </c>
      <c r="B11141" s="19">
        <v>0.17320601851851852</v>
      </c>
      <c r="C11141" s="10" t="s">
        <v>3086</v>
      </c>
      <c r="D11141" s="10" t="s">
        <v>91</v>
      </c>
      <c r="E11141" s="13">
        <v>12.0</v>
      </c>
      <c r="F11141" s="16"/>
      <c r="H11141" s="10" t="s">
        <v>1569</v>
      </c>
    </row>
    <row r="11142">
      <c r="A11142" s="10" t="s">
        <v>3085</v>
      </c>
      <c r="B11142" s="19">
        <v>0.17476851851851852</v>
      </c>
      <c r="C11142" s="10" t="s">
        <v>69</v>
      </c>
      <c r="D11142" s="10" t="s">
        <v>89</v>
      </c>
      <c r="E11142" s="13">
        <v>23.0</v>
      </c>
      <c r="F11142" s="13">
        <v>14.0</v>
      </c>
      <c r="J11142" s="10" t="s">
        <v>223</v>
      </c>
    </row>
    <row r="11143">
      <c r="A11143" s="10" t="s">
        <v>3085</v>
      </c>
      <c r="B11143" s="19">
        <v>0.17483796296296297</v>
      </c>
      <c r="C11143" s="10" t="s">
        <v>69</v>
      </c>
      <c r="D11143" s="10" t="s">
        <v>91</v>
      </c>
      <c r="E11143" s="13">
        <v>20.0</v>
      </c>
      <c r="F11143" s="16"/>
      <c r="H11143" s="10" t="s">
        <v>1565</v>
      </c>
      <c r="I11143" s="10">
        <v>1.0</v>
      </c>
      <c r="J11143" s="10" t="s">
        <v>3089</v>
      </c>
    </row>
    <row r="11144">
      <c r="A11144" s="10" t="s">
        <v>3085</v>
      </c>
      <c r="B11144" s="19">
        <v>0.17564814814814814</v>
      </c>
      <c r="C11144" s="10" t="s">
        <v>69</v>
      </c>
      <c r="D11144" s="10" t="s">
        <v>89</v>
      </c>
      <c r="E11144" s="13">
        <v>13.0</v>
      </c>
      <c r="F11144" s="13">
        <v>4.0</v>
      </c>
      <c r="J11144" s="10" t="s">
        <v>90</v>
      </c>
    </row>
    <row r="11145">
      <c r="A11145" s="10" t="s">
        <v>3085</v>
      </c>
      <c r="B11145" s="19">
        <v>0.17586805555555557</v>
      </c>
      <c r="C11145" s="10" t="s">
        <v>69</v>
      </c>
      <c r="D11145" s="10" t="s">
        <v>91</v>
      </c>
      <c r="E11145" s="13">
        <v>18.0</v>
      </c>
      <c r="F11145" s="16"/>
      <c r="H11145" s="10" t="s">
        <v>3090</v>
      </c>
      <c r="I11145" s="10">
        <v>1.0</v>
      </c>
      <c r="J11145" s="10" t="s">
        <v>3089</v>
      </c>
    </row>
    <row r="11146">
      <c r="A11146" s="10" t="s">
        <v>3085</v>
      </c>
      <c r="B11146" s="19">
        <v>0.17706018518518518</v>
      </c>
      <c r="C11146" s="10" t="s">
        <v>70</v>
      </c>
      <c r="D11146" s="10" t="s">
        <v>93</v>
      </c>
      <c r="E11146" s="13">
        <v>29.0</v>
      </c>
      <c r="F11146" s="13">
        <v>19.0</v>
      </c>
      <c r="J11146" s="10" t="s">
        <v>2321</v>
      </c>
    </row>
    <row r="11147">
      <c r="A11147" s="10" t="s">
        <v>3085</v>
      </c>
      <c r="B11147" s="19">
        <v>0.17706018518518518</v>
      </c>
      <c r="C11147" s="10" t="s">
        <v>70</v>
      </c>
      <c r="D11147" s="10" t="s">
        <v>93</v>
      </c>
      <c r="E11147" s="13">
        <v>27.0</v>
      </c>
      <c r="F11147" s="13">
        <v>17.0</v>
      </c>
      <c r="J11147" s="10" t="s">
        <v>2321</v>
      </c>
    </row>
    <row r="11148">
      <c r="A11148" s="10" t="s">
        <v>3085</v>
      </c>
      <c r="B11148" s="19">
        <v>0.17724537037037036</v>
      </c>
      <c r="C11148" s="10" t="s">
        <v>70</v>
      </c>
      <c r="D11148" s="10" t="s">
        <v>91</v>
      </c>
      <c r="E11148" s="13">
        <v>23.0</v>
      </c>
      <c r="F11148" s="16"/>
      <c r="H11148" s="10" t="s">
        <v>3101</v>
      </c>
    </row>
    <row r="11149">
      <c r="A11149" s="10" t="s">
        <v>3085</v>
      </c>
      <c r="B11149" s="19">
        <v>0.1775</v>
      </c>
      <c r="C11149" s="10" t="s">
        <v>70</v>
      </c>
      <c r="D11149" s="10" t="s">
        <v>93</v>
      </c>
      <c r="E11149" s="13">
        <v>15.0</v>
      </c>
      <c r="F11149" s="13">
        <v>5.0</v>
      </c>
      <c r="J11149" s="10" t="s">
        <v>2321</v>
      </c>
    </row>
    <row r="11150">
      <c r="A11150" s="10" t="s">
        <v>3085</v>
      </c>
      <c r="B11150" s="19">
        <v>0.1775</v>
      </c>
      <c r="C11150" s="10" t="s">
        <v>70</v>
      </c>
      <c r="D11150" s="10" t="s">
        <v>93</v>
      </c>
      <c r="E11150" s="13">
        <v>18.0</v>
      </c>
      <c r="F11150" s="13">
        <v>8.0</v>
      </c>
      <c r="J11150" s="10" t="s">
        <v>2321</v>
      </c>
    </row>
    <row r="11151">
      <c r="A11151" s="10" t="s">
        <v>3085</v>
      </c>
      <c r="B11151" s="19">
        <v>0.1775810185185185</v>
      </c>
      <c r="C11151" s="10" t="s">
        <v>70</v>
      </c>
      <c r="D11151" s="10" t="s">
        <v>91</v>
      </c>
      <c r="E11151" s="13">
        <v>12.0</v>
      </c>
      <c r="F11151" s="16"/>
      <c r="H11151" s="10" t="s">
        <v>1583</v>
      </c>
    </row>
    <row r="11152">
      <c r="A11152" s="10" t="s">
        <v>3085</v>
      </c>
      <c r="B11152" s="19">
        <v>0.1790625</v>
      </c>
      <c r="C11152" s="10" t="s">
        <v>66</v>
      </c>
      <c r="D11152" s="10" t="s">
        <v>76</v>
      </c>
      <c r="E11152" s="13">
        <v>8.0</v>
      </c>
      <c r="F11152" s="13">
        <v>8.0</v>
      </c>
      <c r="J11152" s="10" t="s">
        <v>3102</v>
      </c>
    </row>
    <row r="11153">
      <c r="A11153" s="10" t="s">
        <v>3085</v>
      </c>
      <c r="B11153" s="19">
        <v>0.18074074074074073</v>
      </c>
      <c r="C11153" s="10" t="s">
        <v>84</v>
      </c>
      <c r="D11153" s="10" t="s">
        <v>81</v>
      </c>
      <c r="E11153" s="13">
        <v>27.0</v>
      </c>
      <c r="F11153" s="13">
        <v>20.0</v>
      </c>
    </row>
    <row r="11154">
      <c r="A11154" s="10" t="s">
        <v>3085</v>
      </c>
      <c r="B11154" s="19">
        <v>0.18155092592592592</v>
      </c>
      <c r="C11154" s="10" t="s">
        <v>84</v>
      </c>
      <c r="D11154" s="10" t="s">
        <v>93</v>
      </c>
      <c r="E11154" s="13" t="s">
        <v>75</v>
      </c>
      <c r="F11154" s="13" t="s">
        <v>75</v>
      </c>
      <c r="J11154" s="10" t="s">
        <v>2263</v>
      </c>
    </row>
    <row r="11155">
      <c r="A11155" s="10" t="s">
        <v>3085</v>
      </c>
      <c r="B11155" s="19">
        <v>0.18155092592592592</v>
      </c>
      <c r="C11155" s="10" t="s">
        <v>84</v>
      </c>
      <c r="D11155" s="10" t="s">
        <v>93</v>
      </c>
      <c r="E11155" s="13">
        <v>18.0</v>
      </c>
      <c r="F11155" s="13">
        <v>9.0</v>
      </c>
      <c r="J11155" s="10" t="s">
        <v>2112</v>
      </c>
    </row>
    <row r="11156">
      <c r="A11156" s="10" t="s">
        <v>3085</v>
      </c>
      <c r="B11156" s="19">
        <v>0.18178240740740742</v>
      </c>
      <c r="C11156" s="10" t="s">
        <v>84</v>
      </c>
      <c r="D11156" s="10" t="s">
        <v>91</v>
      </c>
      <c r="E11156" s="13">
        <v>26.0</v>
      </c>
      <c r="F11156" s="16"/>
      <c r="H11156" s="10" t="s">
        <v>3103</v>
      </c>
    </row>
    <row r="11157">
      <c r="A11157" s="10" t="s">
        <v>3085</v>
      </c>
      <c r="B11157" s="19">
        <v>0.1820949074074074</v>
      </c>
      <c r="C11157" s="10" t="s">
        <v>84</v>
      </c>
      <c r="D11157" s="10" t="s">
        <v>93</v>
      </c>
      <c r="E11157" s="13" t="s">
        <v>75</v>
      </c>
      <c r="F11157" s="13" t="s">
        <v>75</v>
      </c>
      <c r="J11157" s="10" t="s">
        <v>2263</v>
      </c>
    </row>
    <row r="11158">
      <c r="A11158" s="10" t="s">
        <v>3085</v>
      </c>
      <c r="B11158" s="19">
        <v>0.1820949074074074</v>
      </c>
      <c r="C11158" s="10" t="s">
        <v>84</v>
      </c>
      <c r="D11158" s="10" t="s">
        <v>93</v>
      </c>
      <c r="E11158" s="13" t="s">
        <v>68</v>
      </c>
      <c r="F11158" s="13">
        <v>20.0</v>
      </c>
      <c r="J11158" s="10" t="s">
        <v>2112</v>
      </c>
    </row>
    <row r="11159">
      <c r="A11159" s="10" t="s">
        <v>3085</v>
      </c>
      <c r="B11159" s="19">
        <v>0.18221064814814814</v>
      </c>
      <c r="C11159" s="10" t="s">
        <v>84</v>
      </c>
      <c r="D11159" s="10" t="s">
        <v>91</v>
      </c>
      <c r="E11159" s="13">
        <v>18.0</v>
      </c>
      <c r="F11159" s="16"/>
      <c r="H11159" s="10" t="s">
        <v>1572</v>
      </c>
    </row>
    <row r="11160">
      <c r="A11160" s="10" t="s">
        <v>3085</v>
      </c>
      <c r="B11160" s="19">
        <v>0.18450231481481483</v>
      </c>
      <c r="C11160" s="10" t="s">
        <v>964</v>
      </c>
      <c r="D11160" s="10" t="s">
        <v>91</v>
      </c>
      <c r="E11160" s="13">
        <v>14.0</v>
      </c>
      <c r="F11160" s="16"/>
      <c r="H11160" s="10" t="s">
        <v>1561</v>
      </c>
      <c r="I11160" s="10">
        <v>1.0</v>
      </c>
      <c r="J11160" s="10" t="s">
        <v>3098</v>
      </c>
    </row>
    <row r="11161">
      <c r="A11161" s="10" t="s">
        <v>3085</v>
      </c>
      <c r="B11161" s="19">
        <v>0.18532407407407409</v>
      </c>
      <c r="C11161" s="10" t="s">
        <v>82</v>
      </c>
      <c r="D11161" s="10" t="s">
        <v>209</v>
      </c>
      <c r="E11161" s="13">
        <v>12.0</v>
      </c>
      <c r="F11161" s="13">
        <v>12.0</v>
      </c>
    </row>
    <row r="11162">
      <c r="A11162" s="10" t="s">
        <v>3085</v>
      </c>
      <c r="B11162" s="19">
        <v>0.18618055555555554</v>
      </c>
      <c r="C11162" s="10" t="s">
        <v>70</v>
      </c>
      <c r="D11162" s="10" t="s">
        <v>166</v>
      </c>
      <c r="E11162" s="13" t="s">
        <v>75</v>
      </c>
      <c r="F11162" s="13" t="s">
        <v>75</v>
      </c>
      <c r="J11162" s="10" t="s">
        <v>2263</v>
      </c>
    </row>
    <row r="11163">
      <c r="A11163" s="10" t="s">
        <v>3085</v>
      </c>
      <c r="B11163" s="19">
        <v>0.18618055555555554</v>
      </c>
      <c r="C11163" s="10" t="s">
        <v>70</v>
      </c>
      <c r="D11163" s="10" t="s">
        <v>166</v>
      </c>
      <c r="E11163" s="13">
        <v>12.0</v>
      </c>
      <c r="F11163" s="13">
        <v>9.0</v>
      </c>
    </row>
    <row r="11164">
      <c r="A11164" s="10" t="s">
        <v>3085</v>
      </c>
      <c r="B11164" s="19">
        <v>0.18618055555555554</v>
      </c>
      <c r="C11164" s="10" t="s">
        <v>82</v>
      </c>
      <c r="D11164" s="10" t="s">
        <v>166</v>
      </c>
      <c r="E11164" s="13" t="s">
        <v>75</v>
      </c>
      <c r="F11164" s="13" t="s">
        <v>75</v>
      </c>
      <c r="J11164" s="10" t="s">
        <v>2263</v>
      </c>
    </row>
    <row r="11165">
      <c r="A11165" s="10" t="s">
        <v>3085</v>
      </c>
      <c r="B11165" s="19">
        <v>0.18618055555555554</v>
      </c>
      <c r="C11165" s="10" t="s">
        <v>82</v>
      </c>
      <c r="D11165" s="10" t="s">
        <v>166</v>
      </c>
      <c r="E11165" s="13">
        <v>16.0</v>
      </c>
      <c r="F11165" s="13">
        <v>8.0</v>
      </c>
    </row>
    <row r="11166">
      <c r="A11166" s="10" t="s">
        <v>3085</v>
      </c>
      <c r="B11166" s="19">
        <v>0.1863425925925926</v>
      </c>
      <c r="C11166" s="10" t="s">
        <v>3086</v>
      </c>
      <c r="D11166" s="10" t="s">
        <v>166</v>
      </c>
      <c r="E11166" s="13" t="s">
        <v>75</v>
      </c>
      <c r="F11166" s="13" t="s">
        <v>75</v>
      </c>
      <c r="J11166" s="10" t="s">
        <v>2263</v>
      </c>
    </row>
    <row r="11167">
      <c r="A11167" s="10" t="s">
        <v>3085</v>
      </c>
      <c r="B11167" s="19">
        <v>0.1863425925925926</v>
      </c>
      <c r="C11167" s="10" t="s">
        <v>3086</v>
      </c>
      <c r="D11167" s="10" t="s">
        <v>166</v>
      </c>
      <c r="E11167" s="13">
        <v>11.0</v>
      </c>
      <c r="F11167" s="13">
        <v>10.0</v>
      </c>
    </row>
    <row r="11168">
      <c r="A11168" s="10" t="s">
        <v>3085</v>
      </c>
      <c r="B11168" s="19">
        <v>0.18641203703703704</v>
      </c>
      <c r="C11168" s="10" t="s">
        <v>69</v>
      </c>
      <c r="D11168" s="10" t="s">
        <v>166</v>
      </c>
      <c r="E11168" s="13" t="s">
        <v>75</v>
      </c>
      <c r="F11168" s="13" t="s">
        <v>75</v>
      </c>
      <c r="J11168" s="10" t="s">
        <v>2263</v>
      </c>
    </row>
    <row r="11169">
      <c r="A11169" s="10" t="s">
        <v>3085</v>
      </c>
      <c r="B11169" s="19">
        <v>0.18641203703703704</v>
      </c>
      <c r="C11169" s="10" t="s">
        <v>69</v>
      </c>
      <c r="D11169" s="10" t="s">
        <v>166</v>
      </c>
      <c r="E11169" s="13">
        <v>24.0</v>
      </c>
      <c r="F11169" s="13">
        <v>15.0</v>
      </c>
    </row>
    <row r="11170">
      <c r="A11170" s="10" t="s">
        <v>3085</v>
      </c>
      <c r="B11170" s="19">
        <v>0.18644675925925927</v>
      </c>
      <c r="C11170" s="10" t="s">
        <v>964</v>
      </c>
      <c r="D11170" s="10" t="s">
        <v>166</v>
      </c>
      <c r="E11170" s="13" t="s">
        <v>75</v>
      </c>
      <c r="F11170" s="13" t="s">
        <v>75</v>
      </c>
      <c r="J11170" s="10" t="s">
        <v>2263</v>
      </c>
    </row>
    <row r="11171">
      <c r="A11171" s="10" t="s">
        <v>3085</v>
      </c>
      <c r="B11171" s="19">
        <v>0.18644675925925927</v>
      </c>
      <c r="C11171" s="10" t="s">
        <v>964</v>
      </c>
      <c r="D11171" s="10" t="s">
        <v>166</v>
      </c>
      <c r="E11171" s="13">
        <v>28.0</v>
      </c>
      <c r="F11171" s="13">
        <v>19.0</v>
      </c>
    </row>
    <row r="11172">
      <c r="A11172" s="10" t="s">
        <v>3085</v>
      </c>
      <c r="B11172" s="19">
        <v>0.18645833333333334</v>
      </c>
      <c r="C11172" s="10" t="s">
        <v>84</v>
      </c>
      <c r="D11172" s="10" t="s">
        <v>166</v>
      </c>
      <c r="E11172" s="13" t="s">
        <v>75</v>
      </c>
      <c r="F11172" s="13" t="s">
        <v>75</v>
      </c>
      <c r="J11172" s="10" t="s">
        <v>2263</v>
      </c>
    </row>
    <row r="11173">
      <c r="A11173" s="10" t="s">
        <v>3085</v>
      </c>
      <c r="B11173" s="19">
        <v>0.18645833333333334</v>
      </c>
      <c r="C11173" s="10" t="s">
        <v>84</v>
      </c>
      <c r="D11173" s="10" t="s">
        <v>166</v>
      </c>
      <c r="E11173" s="13">
        <v>17.0</v>
      </c>
      <c r="F11173" s="13">
        <v>17.0</v>
      </c>
    </row>
    <row r="11174">
      <c r="A11174" s="10" t="s">
        <v>3085</v>
      </c>
      <c r="B11174" s="19">
        <v>0.1893287037037037</v>
      </c>
      <c r="C11174" s="10" t="s">
        <v>964</v>
      </c>
      <c r="D11174" s="10" t="s">
        <v>67</v>
      </c>
      <c r="E11174" s="13" t="s">
        <v>75</v>
      </c>
      <c r="F11174" s="13" t="s">
        <v>75</v>
      </c>
      <c r="J11174" s="10" t="s">
        <v>2265</v>
      </c>
    </row>
    <row r="11175">
      <c r="A11175" s="10" t="s">
        <v>3085</v>
      </c>
      <c r="B11175" s="19">
        <v>0.1893287037037037</v>
      </c>
      <c r="C11175" s="10" t="s">
        <v>964</v>
      </c>
      <c r="D11175" s="10" t="s">
        <v>67</v>
      </c>
      <c r="E11175" s="13">
        <v>19.0</v>
      </c>
      <c r="F11175" s="13">
        <v>10.0</v>
      </c>
    </row>
    <row r="11176">
      <c r="A11176" s="10" t="s">
        <v>3085</v>
      </c>
      <c r="B11176" s="19">
        <v>0.18943287037037038</v>
      </c>
      <c r="C11176" s="10" t="s">
        <v>964</v>
      </c>
      <c r="D11176" s="10" t="s">
        <v>81</v>
      </c>
      <c r="E11176" s="13" t="s">
        <v>75</v>
      </c>
      <c r="F11176" s="13" t="s">
        <v>75</v>
      </c>
      <c r="J11176" s="10" t="s">
        <v>2265</v>
      </c>
    </row>
    <row r="11177">
      <c r="A11177" s="10" t="s">
        <v>3085</v>
      </c>
      <c r="B11177" s="19">
        <v>0.19005787037037036</v>
      </c>
      <c r="C11177" s="10" t="s">
        <v>964</v>
      </c>
      <c r="D11177" s="10" t="s">
        <v>120</v>
      </c>
      <c r="E11177" s="13">
        <v>11.0</v>
      </c>
      <c r="F11177" s="16"/>
      <c r="H11177" s="10" t="s">
        <v>3104</v>
      </c>
      <c r="J11177" s="10" t="s">
        <v>3105</v>
      </c>
    </row>
    <row r="11178">
      <c r="A11178" s="10" t="s">
        <v>3085</v>
      </c>
      <c r="B11178" s="19">
        <v>0.1917824074074074</v>
      </c>
      <c r="C11178" s="10" t="s">
        <v>69</v>
      </c>
      <c r="D11178" s="10" t="s">
        <v>89</v>
      </c>
      <c r="E11178" s="13">
        <v>26.0</v>
      </c>
      <c r="F11178" s="13">
        <v>17.0</v>
      </c>
      <c r="J11178" s="10" t="s">
        <v>223</v>
      </c>
    </row>
    <row r="11179">
      <c r="A11179" s="10" t="s">
        <v>3085</v>
      </c>
      <c r="B11179" s="19">
        <v>0.191875</v>
      </c>
      <c r="C11179" s="10" t="s">
        <v>69</v>
      </c>
      <c r="D11179" s="10" t="s">
        <v>91</v>
      </c>
      <c r="E11179" s="13">
        <v>15.0</v>
      </c>
      <c r="F11179" s="16"/>
      <c r="H11179" s="10" t="s">
        <v>3106</v>
      </c>
      <c r="I11179" s="10">
        <v>1.0</v>
      </c>
      <c r="J11179" s="10" t="s">
        <v>3089</v>
      </c>
    </row>
    <row r="11180">
      <c r="A11180" s="10" t="s">
        <v>3085</v>
      </c>
      <c r="B11180" s="19">
        <v>0.1944212962962963</v>
      </c>
      <c r="C11180" s="10" t="s">
        <v>66</v>
      </c>
      <c r="D11180" s="10" t="s">
        <v>195</v>
      </c>
      <c r="E11180" s="13">
        <v>11.0</v>
      </c>
      <c r="F11180" s="13">
        <v>11.0</v>
      </c>
    </row>
    <row r="11181">
      <c r="A11181" s="10" t="s">
        <v>3085</v>
      </c>
      <c r="B11181" s="19">
        <v>0.19537037037037036</v>
      </c>
      <c r="C11181" s="10" t="s">
        <v>84</v>
      </c>
      <c r="D11181" s="10" t="s">
        <v>93</v>
      </c>
      <c r="E11181" s="13" t="s">
        <v>75</v>
      </c>
      <c r="F11181" s="13" t="s">
        <v>75</v>
      </c>
      <c r="J11181" s="10" t="s">
        <v>2263</v>
      </c>
    </row>
    <row r="11182">
      <c r="A11182" s="10" t="s">
        <v>3085</v>
      </c>
      <c r="B11182" s="19">
        <v>0.19537037037037036</v>
      </c>
      <c r="C11182" s="10" t="s">
        <v>84</v>
      </c>
      <c r="D11182" s="10" t="s">
        <v>93</v>
      </c>
      <c r="E11182" s="13">
        <v>14.0</v>
      </c>
      <c r="F11182" s="13">
        <v>5.0</v>
      </c>
      <c r="J11182" s="10" t="s">
        <v>2112</v>
      </c>
    </row>
    <row r="11183">
      <c r="A11183" s="10" t="s">
        <v>3085</v>
      </c>
      <c r="B11183" s="19">
        <v>0.19554398148148147</v>
      </c>
      <c r="C11183" s="10" t="s">
        <v>84</v>
      </c>
      <c r="D11183" s="10" t="s">
        <v>91</v>
      </c>
      <c r="E11183" s="13">
        <v>20.0</v>
      </c>
      <c r="F11183" s="16"/>
      <c r="H11183" s="10" t="s">
        <v>1565</v>
      </c>
    </row>
    <row r="11184">
      <c r="A11184" s="10" t="s">
        <v>3085</v>
      </c>
      <c r="B11184" s="19">
        <v>0.19570601851851852</v>
      </c>
      <c r="C11184" s="10" t="s">
        <v>84</v>
      </c>
      <c r="D11184" s="10" t="s">
        <v>93</v>
      </c>
      <c r="E11184" s="13" t="s">
        <v>75</v>
      </c>
      <c r="F11184" s="13" t="s">
        <v>75</v>
      </c>
      <c r="J11184" s="10" t="s">
        <v>2263</v>
      </c>
    </row>
    <row r="11185">
      <c r="A11185" s="10" t="s">
        <v>3085</v>
      </c>
      <c r="B11185" s="19">
        <v>0.19570601851851852</v>
      </c>
      <c r="C11185" s="10" t="s">
        <v>84</v>
      </c>
      <c r="D11185" s="10" t="s">
        <v>93</v>
      </c>
      <c r="E11185" s="13">
        <v>19.0</v>
      </c>
      <c r="F11185" s="13">
        <v>10.0</v>
      </c>
      <c r="J11185" s="10" t="s">
        <v>2112</v>
      </c>
    </row>
    <row r="11186">
      <c r="A11186" s="10" t="s">
        <v>3085</v>
      </c>
      <c r="B11186" s="19">
        <v>0.1958101851851852</v>
      </c>
      <c r="C11186" s="10" t="s">
        <v>84</v>
      </c>
      <c r="D11186" s="10" t="s">
        <v>91</v>
      </c>
      <c r="E11186" s="13">
        <v>15.0</v>
      </c>
      <c r="F11186" s="16"/>
      <c r="H11186" s="10" t="s">
        <v>1565</v>
      </c>
    </row>
    <row r="11187">
      <c r="A11187" s="10" t="s">
        <v>3085</v>
      </c>
      <c r="B11187" s="19">
        <v>0.1962962962962963</v>
      </c>
      <c r="C11187" s="10" t="s">
        <v>964</v>
      </c>
      <c r="D11187" s="10" t="s">
        <v>91</v>
      </c>
      <c r="E11187" s="13">
        <v>21.0</v>
      </c>
      <c r="F11187" s="16"/>
      <c r="H11187" s="10" t="s">
        <v>3107</v>
      </c>
      <c r="I11187" s="10">
        <v>2.0</v>
      </c>
      <c r="J11187" s="10" t="s">
        <v>3108</v>
      </c>
    </row>
    <row r="11188">
      <c r="A11188" s="10" t="s">
        <v>3085</v>
      </c>
      <c r="B11188" s="19">
        <v>0.19847222222222222</v>
      </c>
      <c r="C11188" s="10" t="s">
        <v>82</v>
      </c>
      <c r="D11188" s="10" t="s">
        <v>91</v>
      </c>
      <c r="E11188" s="13">
        <v>68.0</v>
      </c>
      <c r="F11188" s="16"/>
      <c r="H11188" s="10" t="s">
        <v>3109</v>
      </c>
      <c r="J11188" s="10" t="s">
        <v>3049</v>
      </c>
    </row>
    <row r="11189">
      <c r="A11189" s="10" t="s">
        <v>3085</v>
      </c>
      <c r="B11189" s="19">
        <v>0.20195601851851852</v>
      </c>
      <c r="C11189" s="10" t="s">
        <v>964</v>
      </c>
      <c r="D11189" s="10" t="s">
        <v>91</v>
      </c>
      <c r="E11189" s="13">
        <v>44.0</v>
      </c>
      <c r="F11189" s="16"/>
      <c r="H11189" s="10" t="s">
        <v>3110</v>
      </c>
      <c r="J11189" s="10" t="s">
        <v>2430</v>
      </c>
    </row>
    <row r="11190">
      <c r="A11190" s="10" t="s">
        <v>3085</v>
      </c>
      <c r="B11190" s="19">
        <v>0.20287037037037037</v>
      </c>
      <c r="C11190" s="10" t="s">
        <v>3086</v>
      </c>
      <c r="D11190" s="10" t="s">
        <v>93</v>
      </c>
      <c r="E11190" s="13">
        <v>16.0</v>
      </c>
      <c r="F11190" s="13">
        <v>6.0</v>
      </c>
      <c r="J11190" s="10" t="s">
        <v>1010</v>
      </c>
    </row>
    <row r="11191">
      <c r="A11191" s="10" t="s">
        <v>3085</v>
      </c>
      <c r="B11191" s="19">
        <v>0.20302083333333334</v>
      </c>
      <c r="C11191" s="10" t="s">
        <v>3086</v>
      </c>
      <c r="D11191" s="10" t="s">
        <v>91</v>
      </c>
      <c r="E11191" s="13">
        <v>29.0</v>
      </c>
      <c r="F11191" s="16"/>
      <c r="H11191" s="10" t="s">
        <v>3093</v>
      </c>
    </row>
    <row r="11192">
      <c r="A11192" s="10" t="s">
        <v>3085</v>
      </c>
      <c r="B11192" s="19">
        <v>0.20337962962962963</v>
      </c>
      <c r="C11192" s="10" t="s">
        <v>69</v>
      </c>
      <c r="D11192" s="10" t="s">
        <v>89</v>
      </c>
      <c r="E11192" s="13">
        <v>22.0</v>
      </c>
      <c r="F11192" s="13">
        <v>13.0</v>
      </c>
      <c r="J11192" s="10" t="s">
        <v>223</v>
      </c>
    </row>
    <row r="11193">
      <c r="A11193" s="10" t="s">
        <v>3085</v>
      </c>
      <c r="B11193" s="19">
        <v>0.2034375</v>
      </c>
      <c r="C11193" s="10" t="s">
        <v>69</v>
      </c>
      <c r="D11193" s="10" t="s">
        <v>91</v>
      </c>
      <c r="E11193" s="13">
        <v>9.0</v>
      </c>
      <c r="F11193" s="16"/>
      <c r="H11193" s="10" t="s">
        <v>3111</v>
      </c>
    </row>
    <row r="11194">
      <c r="A11194" s="10" t="s">
        <v>3085</v>
      </c>
      <c r="B11194" s="19">
        <v>0.20368055555555556</v>
      </c>
      <c r="C11194" s="10" t="s">
        <v>69</v>
      </c>
      <c r="D11194" s="10" t="s">
        <v>89</v>
      </c>
      <c r="E11194" s="13">
        <v>25.0</v>
      </c>
      <c r="F11194" s="13">
        <v>16.0</v>
      </c>
      <c r="J11194" s="10" t="s">
        <v>90</v>
      </c>
    </row>
    <row r="11195">
      <c r="A11195" s="10" t="s">
        <v>3085</v>
      </c>
      <c r="B11195" s="19">
        <v>0.20396990740740742</v>
      </c>
      <c r="C11195" s="10" t="s">
        <v>69</v>
      </c>
      <c r="D11195" s="10" t="s">
        <v>91</v>
      </c>
      <c r="E11195" s="13">
        <v>32.0</v>
      </c>
      <c r="F11195" s="16"/>
      <c r="H11195" s="10" t="s">
        <v>3112</v>
      </c>
    </row>
    <row r="11196">
      <c r="A11196" s="10" t="s">
        <v>3085</v>
      </c>
      <c r="B11196" s="19">
        <v>0.20497685185185185</v>
      </c>
      <c r="C11196" s="10" t="s">
        <v>70</v>
      </c>
      <c r="D11196" s="10" t="s">
        <v>93</v>
      </c>
      <c r="E11196" s="13">
        <v>26.0</v>
      </c>
      <c r="F11196" s="13">
        <v>16.0</v>
      </c>
      <c r="J11196" s="10" t="s">
        <v>2321</v>
      </c>
    </row>
    <row r="11197">
      <c r="A11197" s="10" t="s">
        <v>3085</v>
      </c>
      <c r="B11197" s="19">
        <v>0.20527777777777778</v>
      </c>
      <c r="C11197" s="10" t="s">
        <v>70</v>
      </c>
      <c r="D11197" s="10" t="s">
        <v>91</v>
      </c>
      <c r="E11197" s="13">
        <v>11.0</v>
      </c>
      <c r="F11197" s="16"/>
      <c r="H11197" s="10" t="s">
        <v>3095</v>
      </c>
    </row>
    <row r="11198">
      <c r="A11198" s="10" t="s">
        <v>3085</v>
      </c>
      <c r="B11198" s="19">
        <v>0.20542824074074073</v>
      </c>
      <c r="C11198" s="10" t="s">
        <v>70</v>
      </c>
      <c r="D11198" s="10" t="s">
        <v>93</v>
      </c>
      <c r="E11198" s="13">
        <v>26.0</v>
      </c>
      <c r="F11198" s="13">
        <v>16.0</v>
      </c>
      <c r="J11198" s="10" t="s">
        <v>2321</v>
      </c>
    </row>
    <row r="11199">
      <c r="A11199" s="10" t="s">
        <v>3085</v>
      </c>
      <c r="B11199" s="19">
        <v>0.20548611111111112</v>
      </c>
      <c r="C11199" s="10" t="s">
        <v>70</v>
      </c>
      <c r="D11199" s="10" t="s">
        <v>91</v>
      </c>
      <c r="E11199" s="13">
        <v>8.0</v>
      </c>
      <c r="F11199" s="16"/>
      <c r="H11199" s="10" t="s">
        <v>3113</v>
      </c>
    </row>
    <row r="11200">
      <c r="A11200" s="10" t="s">
        <v>3085</v>
      </c>
      <c r="B11200" s="19">
        <v>0.20560185185185184</v>
      </c>
      <c r="C11200" s="10" t="s">
        <v>70</v>
      </c>
      <c r="D11200" s="10" t="s">
        <v>93</v>
      </c>
      <c r="E11200" s="13" t="s">
        <v>75</v>
      </c>
      <c r="F11200" s="13" t="s">
        <v>75</v>
      </c>
      <c r="J11200" s="10" t="s">
        <v>2321</v>
      </c>
    </row>
    <row r="11201">
      <c r="A11201" s="10" t="s">
        <v>3085</v>
      </c>
      <c r="B11201" s="19">
        <v>0.20574074074074075</v>
      </c>
      <c r="C11201" s="10" t="s">
        <v>70</v>
      </c>
      <c r="D11201" s="10" t="s">
        <v>93</v>
      </c>
      <c r="E11201" s="13">
        <v>25.0</v>
      </c>
      <c r="F11201" s="13">
        <v>15.0</v>
      </c>
      <c r="J11201" s="10" t="s">
        <v>2321</v>
      </c>
    </row>
    <row r="11202">
      <c r="A11202" s="10" t="s">
        <v>3085</v>
      </c>
      <c r="B11202" s="19">
        <v>0.20574074074074075</v>
      </c>
      <c r="C11202" s="10" t="s">
        <v>70</v>
      </c>
      <c r="D11202" s="10" t="s">
        <v>93</v>
      </c>
      <c r="E11202" s="13">
        <v>25.0</v>
      </c>
      <c r="F11202" s="13">
        <v>15.0</v>
      </c>
      <c r="J11202" s="10" t="s">
        <v>2321</v>
      </c>
    </row>
    <row r="11203">
      <c r="A11203" s="10" t="s">
        <v>3085</v>
      </c>
      <c r="B11203" s="19">
        <v>0.20592592592592593</v>
      </c>
      <c r="C11203" s="10" t="s">
        <v>70</v>
      </c>
      <c r="D11203" s="10" t="s">
        <v>91</v>
      </c>
      <c r="E11203" s="13">
        <v>30.0</v>
      </c>
      <c r="F11203" s="16"/>
      <c r="H11203" s="10" t="s">
        <v>3114</v>
      </c>
    </row>
    <row r="11204">
      <c r="A11204" s="10" t="s">
        <v>3085</v>
      </c>
      <c r="B11204" s="19">
        <v>0.20630787037037038</v>
      </c>
      <c r="C11204" s="10" t="s">
        <v>964</v>
      </c>
      <c r="D11204" s="10" t="s">
        <v>91</v>
      </c>
      <c r="E11204" s="13">
        <v>14.0</v>
      </c>
      <c r="F11204" s="16"/>
      <c r="H11204" s="10" t="s">
        <v>3097</v>
      </c>
      <c r="J11204" s="10" t="s">
        <v>1330</v>
      </c>
    </row>
    <row r="11205">
      <c r="A11205" s="10" t="s">
        <v>3085</v>
      </c>
      <c r="B11205" s="19">
        <v>0.2070138888888889</v>
      </c>
      <c r="C11205" s="10" t="s">
        <v>82</v>
      </c>
      <c r="D11205" s="10" t="s">
        <v>131</v>
      </c>
      <c r="E11205" s="13">
        <v>17.0</v>
      </c>
      <c r="F11205" s="13">
        <v>12.0</v>
      </c>
      <c r="J11205" s="10" t="s">
        <v>3115</v>
      </c>
    </row>
    <row r="11206">
      <c r="A11206" s="10" t="s">
        <v>3085</v>
      </c>
      <c r="B11206" s="19">
        <v>0.2075</v>
      </c>
      <c r="C11206" s="10" t="s">
        <v>70</v>
      </c>
      <c r="D11206" s="10" t="s">
        <v>93</v>
      </c>
      <c r="E11206" s="13">
        <v>16.0</v>
      </c>
      <c r="F11206" s="13">
        <v>6.0</v>
      </c>
      <c r="J11206" s="10" t="s">
        <v>2321</v>
      </c>
    </row>
    <row r="11207">
      <c r="A11207" s="10" t="s">
        <v>3085</v>
      </c>
      <c r="B11207" s="19">
        <v>0.20862268518518517</v>
      </c>
      <c r="C11207" s="10" t="s">
        <v>84</v>
      </c>
      <c r="D11207" s="10" t="s">
        <v>93</v>
      </c>
      <c r="E11207" s="13">
        <v>22.0</v>
      </c>
      <c r="F11207" s="13">
        <v>13.0</v>
      </c>
      <c r="J11207" s="10" t="s">
        <v>2112</v>
      </c>
    </row>
    <row r="11208">
      <c r="A11208" s="10" t="s">
        <v>3085</v>
      </c>
      <c r="B11208" s="19">
        <v>0.20862268518518517</v>
      </c>
      <c r="C11208" s="10" t="s">
        <v>84</v>
      </c>
      <c r="D11208" s="10" t="s">
        <v>93</v>
      </c>
      <c r="E11208" s="13" t="s">
        <v>75</v>
      </c>
      <c r="F11208" s="13" t="s">
        <v>75</v>
      </c>
      <c r="J11208" s="10" t="s">
        <v>2263</v>
      </c>
    </row>
    <row r="11209">
      <c r="A11209" s="10" t="s">
        <v>3085</v>
      </c>
      <c r="B11209" s="19">
        <v>0.20879629629629629</v>
      </c>
      <c r="C11209" s="10" t="s">
        <v>84</v>
      </c>
      <c r="D11209" s="10" t="s">
        <v>91</v>
      </c>
      <c r="E11209" s="13">
        <v>18.0</v>
      </c>
      <c r="F11209" s="16"/>
      <c r="H11209" s="10" t="s">
        <v>3116</v>
      </c>
      <c r="I11209" s="10">
        <v>1.0</v>
      </c>
      <c r="J11209" s="10" t="s">
        <v>3117</v>
      </c>
    </row>
    <row r="11210">
      <c r="A11210" s="10" t="s">
        <v>3085</v>
      </c>
      <c r="B11210" s="19">
        <v>0.20998842592592593</v>
      </c>
      <c r="C11210" s="10" t="s">
        <v>84</v>
      </c>
      <c r="D11210" s="10" t="s">
        <v>93</v>
      </c>
      <c r="E11210" s="13">
        <v>22.0</v>
      </c>
      <c r="F11210" s="13">
        <v>13.0</v>
      </c>
      <c r="J11210" s="10" t="s">
        <v>2112</v>
      </c>
    </row>
    <row r="11211">
      <c r="A11211" s="10" t="s">
        <v>3085</v>
      </c>
      <c r="B11211" s="19">
        <v>0.20998842592592593</v>
      </c>
      <c r="C11211" s="10" t="s">
        <v>84</v>
      </c>
      <c r="D11211" s="10" t="s">
        <v>93</v>
      </c>
      <c r="E11211" s="13" t="s">
        <v>75</v>
      </c>
      <c r="F11211" s="13" t="s">
        <v>75</v>
      </c>
      <c r="J11211" s="10" t="s">
        <v>2263</v>
      </c>
    </row>
    <row r="11212">
      <c r="A11212" s="10" t="s">
        <v>3085</v>
      </c>
      <c r="B11212" s="19">
        <v>0.21009259259259258</v>
      </c>
      <c r="C11212" s="10" t="s">
        <v>84</v>
      </c>
      <c r="D11212" s="10" t="s">
        <v>91</v>
      </c>
      <c r="E11212" s="13">
        <v>13.0</v>
      </c>
      <c r="F11212" s="16"/>
      <c r="H11212" s="10" t="s">
        <v>3118</v>
      </c>
    </row>
    <row r="11213">
      <c r="A11213" s="10" t="s">
        <v>3085</v>
      </c>
      <c r="B11213" s="19">
        <v>0.2103472222222222</v>
      </c>
      <c r="C11213" s="10" t="s">
        <v>964</v>
      </c>
      <c r="D11213" s="10" t="s">
        <v>91</v>
      </c>
      <c r="E11213" s="13">
        <v>16.0</v>
      </c>
      <c r="F11213" s="16"/>
      <c r="H11213" s="10" t="s">
        <v>3119</v>
      </c>
      <c r="J11213" s="10" t="s">
        <v>1330</v>
      </c>
    </row>
    <row r="11214">
      <c r="A11214" s="10" t="s">
        <v>3085</v>
      </c>
      <c r="B11214" s="19">
        <v>0.21042824074074074</v>
      </c>
      <c r="C11214" s="10" t="s">
        <v>69</v>
      </c>
      <c r="D11214" s="10" t="s">
        <v>93</v>
      </c>
      <c r="E11214" s="13">
        <v>19.0</v>
      </c>
      <c r="F11214" s="13">
        <v>10.0</v>
      </c>
      <c r="J11214" s="10" t="s">
        <v>382</v>
      </c>
    </row>
    <row r="11215">
      <c r="A11215" s="10" t="s">
        <v>3085</v>
      </c>
      <c r="B11215" s="19">
        <v>0.21063657407407407</v>
      </c>
      <c r="C11215" s="10" t="s">
        <v>84</v>
      </c>
      <c r="D11215" s="10" t="s">
        <v>93</v>
      </c>
      <c r="E11215" s="13">
        <v>27.0</v>
      </c>
      <c r="F11215" s="13">
        <v>17.0</v>
      </c>
      <c r="J11215" s="10" t="s">
        <v>2112</v>
      </c>
    </row>
    <row r="11216">
      <c r="A11216" s="10" t="s">
        <v>3085</v>
      </c>
      <c r="B11216" s="19">
        <v>0.21069444444444443</v>
      </c>
      <c r="C11216" s="10" t="s">
        <v>69</v>
      </c>
      <c r="D11216" s="10" t="s">
        <v>91</v>
      </c>
      <c r="E11216" s="13">
        <v>14.0</v>
      </c>
      <c r="F11216" s="16"/>
      <c r="H11216" s="10" t="s">
        <v>3120</v>
      </c>
    </row>
    <row r="11217">
      <c r="A11217" s="10" t="s">
        <v>3085</v>
      </c>
      <c r="B11217" s="19">
        <v>0.21074074074074073</v>
      </c>
      <c r="C11217" s="10" t="s">
        <v>84</v>
      </c>
      <c r="D11217" s="10" t="s">
        <v>91</v>
      </c>
      <c r="E11217" s="13">
        <v>15.0</v>
      </c>
      <c r="F11217" s="16"/>
      <c r="H11217" s="10" t="s">
        <v>1581</v>
      </c>
      <c r="I11217" s="10">
        <v>1.0</v>
      </c>
      <c r="J11217" s="10" t="s">
        <v>3117</v>
      </c>
    </row>
    <row r="11218">
      <c r="A11218" s="10" t="s">
        <v>3085</v>
      </c>
      <c r="B11218" s="19">
        <v>0.2114236111111111</v>
      </c>
      <c r="C11218" s="10" t="s">
        <v>82</v>
      </c>
      <c r="D11218" s="10" t="s">
        <v>91</v>
      </c>
      <c r="E11218" s="13">
        <v>21.0</v>
      </c>
      <c r="F11218" s="16"/>
      <c r="H11218" s="10" t="s">
        <v>3121</v>
      </c>
      <c r="I11218" s="10">
        <v>1.0</v>
      </c>
      <c r="J11218" s="10" t="s">
        <v>3117</v>
      </c>
    </row>
    <row r="11219">
      <c r="A11219" s="10" t="s">
        <v>3122</v>
      </c>
      <c r="B11219" s="19">
        <v>0.010775462962962962</v>
      </c>
      <c r="C11219" s="10" t="s">
        <v>964</v>
      </c>
      <c r="D11219" s="10" t="s">
        <v>320</v>
      </c>
      <c r="E11219" s="13">
        <v>11.0</v>
      </c>
      <c r="F11219" s="13">
        <v>6.0</v>
      </c>
    </row>
    <row r="11220">
      <c r="A11220" s="10" t="s">
        <v>3122</v>
      </c>
      <c r="B11220" s="19">
        <v>0.012604166666666666</v>
      </c>
      <c r="C11220" s="10" t="s">
        <v>69</v>
      </c>
      <c r="D11220" s="10" t="s">
        <v>320</v>
      </c>
      <c r="E11220" s="13">
        <v>19.0</v>
      </c>
      <c r="F11220" s="13">
        <v>14.0</v>
      </c>
    </row>
    <row r="11221">
      <c r="A11221" s="10" t="s">
        <v>3122</v>
      </c>
      <c r="B11221" s="19">
        <v>0.013333333333333334</v>
      </c>
      <c r="C11221" s="10" t="s">
        <v>964</v>
      </c>
      <c r="D11221" s="10" t="s">
        <v>120</v>
      </c>
      <c r="E11221" s="13">
        <v>21.0</v>
      </c>
      <c r="F11221" s="16"/>
      <c r="J11221" s="10" t="s">
        <v>3123</v>
      </c>
    </row>
    <row r="11222">
      <c r="A11222" s="10" t="s">
        <v>3122</v>
      </c>
      <c r="B11222" s="19">
        <v>0.013356481481481481</v>
      </c>
      <c r="C11222" s="10" t="s">
        <v>69</v>
      </c>
      <c r="D11222" s="10" t="s">
        <v>120</v>
      </c>
      <c r="E11222" s="13">
        <v>11.0</v>
      </c>
      <c r="F11222" s="16"/>
      <c r="J11222" s="10" t="s">
        <v>3124</v>
      </c>
    </row>
    <row r="11223">
      <c r="A11223" s="10" t="s">
        <v>3122</v>
      </c>
      <c r="B11223" s="19">
        <v>0.014618055555555556</v>
      </c>
      <c r="C11223" s="10" t="s">
        <v>70</v>
      </c>
      <c r="D11223" s="10" t="s">
        <v>166</v>
      </c>
      <c r="E11223" s="13" t="s">
        <v>88</v>
      </c>
      <c r="F11223" s="13">
        <v>1.0</v>
      </c>
      <c r="J11223" s="10" t="s">
        <v>347</v>
      </c>
    </row>
    <row r="11224">
      <c r="A11224" s="10" t="s">
        <v>3122</v>
      </c>
      <c r="B11224" s="19">
        <v>0.01462962962962963</v>
      </c>
      <c r="C11224" s="10" t="s">
        <v>3086</v>
      </c>
      <c r="D11224" s="10" t="s">
        <v>166</v>
      </c>
      <c r="E11224" s="13" t="s">
        <v>88</v>
      </c>
      <c r="F11224" s="13">
        <v>1.0</v>
      </c>
      <c r="J11224" s="10" t="s">
        <v>347</v>
      </c>
    </row>
    <row r="11225">
      <c r="A11225" s="10" t="s">
        <v>3122</v>
      </c>
      <c r="B11225" s="19">
        <v>0.01474537037037037</v>
      </c>
      <c r="C11225" s="10" t="s">
        <v>84</v>
      </c>
      <c r="D11225" s="10" t="s">
        <v>166</v>
      </c>
      <c r="E11225" s="13">
        <v>2.0</v>
      </c>
      <c r="F11225" s="13">
        <v>2.0</v>
      </c>
      <c r="J11225" s="10" t="s">
        <v>347</v>
      </c>
    </row>
    <row r="11226">
      <c r="A11226" s="10" t="s">
        <v>3122</v>
      </c>
      <c r="B11226" s="19">
        <v>0.01476851851851852</v>
      </c>
      <c r="C11226" s="10" t="s">
        <v>964</v>
      </c>
      <c r="D11226" s="10" t="s">
        <v>166</v>
      </c>
      <c r="E11226" s="13">
        <v>25.0</v>
      </c>
      <c r="F11226" s="13">
        <v>16.0</v>
      </c>
      <c r="J11226" s="10" t="s">
        <v>347</v>
      </c>
    </row>
    <row r="11227">
      <c r="A11227" s="10" t="s">
        <v>3122</v>
      </c>
      <c r="B11227" s="19">
        <v>0.014780092592592593</v>
      </c>
      <c r="C11227" s="10" t="s">
        <v>69</v>
      </c>
      <c r="D11227" s="10" t="s">
        <v>166</v>
      </c>
      <c r="E11227" s="13">
        <v>11.0</v>
      </c>
      <c r="F11227" s="13">
        <v>2.0</v>
      </c>
      <c r="J11227" s="10" t="s">
        <v>347</v>
      </c>
    </row>
    <row r="11228">
      <c r="A11228" s="10" t="s">
        <v>3122</v>
      </c>
      <c r="B11228" s="19">
        <v>0.014837962962962963</v>
      </c>
      <c r="C11228" s="10" t="s">
        <v>82</v>
      </c>
      <c r="D11228" s="10" t="s">
        <v>166</v>
      </c>
      <c r="E11228" s="13">
        <v>22.0</v>
      </c>
      <c r="F11228" s="13">
        <v>14.0</v>
      </c>
      <c r="J11228" s="10" t="s">
        <v>347</v>
      </c>
    </row>
    <row r="11229">
      <c r="A11229" s="10" t="s">
        <v>3122</v>
      </c>
      <c r="B11229" s="19">
        <v>0.017141203703703704</v>
      </c>
      <c r="C11229" s="10" t="s">
        <v>66</v>
      </c>
      <c r="D11229" s="10" t="s">
        <v>120</v>
      </c>
      <c r="E11229" s="13">
        <v>38.0</v>
      </c>
      <c r="F11229" s="16"/>
      <c r="J11229" s="10" t="s">
        <v>3125</v>
      </c>
    </row>
    <row r="11230">
      <c r="A11230" s="10" t="s">
        <v>3122</v>
      </c>
      <c r="B11230" s="19">
        <v>0.017766203703703704</v>
      </c>
      <c r="C11230" s="10" t="s">
        <v>3086</v>
      </c>
      <c r="D11230" s="10" t="s">
        <v>80</v>
      </c>
      <c r="E11230" s="13" t="s">
        <v>75</v>
      </c>
      <c r="F11230" s="13" t="s">
        <v>75</v>
      </c>
      <c r="J11230" s="10" t="s">
        <v>85</v>
      </c>
    </row>
    <row r="11231">
      <c r="A11231" s="10" t="s">
        <v>3122</v>
      </c>
      <c r="B11231" s="19">
        <v>0.017766203703703704</v>
      </c>
      <c r="C11231" s="10" t="s">
        <v>3086</v>
      </c>
      <c r="D11231" s="10" t="s">
        <v>80</v>
      </c>
      <c r="E11231" s="13" t="s">
        <v>68</v>
      </c>
      <c r="F11231" s="13">
        <v>20.0</v>
      </c>
      <c r="J11231" s="10" t="s">
        <v>86</v>
      </c>
    </row>
    <row r="11232">
      <c r="A11232" s="10" t="s">
        <v>3122</v>
      </c>
      <c r="B11232" s="19">
        <v>0.022847222222222224</v>
      </c>
      <c r="C11232" s="10" t="s">
        <v>69</v>
      </c>
      <c r="D11232" s="10" t="s">
        <v>128</v>
      </c>
      <c r="E11232" s="13" t="s">
        <v>75</v>
      </c>
      <c r="F11232" s="13" t="s">
        <v>75</v>
      </c>
      <c r="J11232" s="10" t="s">
        <v>85</v>
      </c>
    </row>
    <row r="11233">
      <c r="A11233" s="10" t="s">
        <v>3122</v>
      </c>
      <c r="B11233" s="19">
        <v>0.022847222222222224</v>
      </c>
      <c r="C11233" s="10" t="s">
        <v>69</v>
      </c>
      <c r="D11233" s="10" t="s">
        <v>128</v>
      </c>
      <c r="E11233" s="13">
        <v>25.0</v>
      </c>
      <c r="F11233" s="13">
        <v>16.0</v>
      </c>
      <c r="J11233" s="10" t="s">
        <v>2684</v>
      </c>
    </row>
    <row r="11234">
      <c r="A11234" s="10" t="s">
        <v>3122</v>
      </c>
      <c r="B11234" s="19">
        <v>0.027604166666666666</v>
      </c>
      <c r="C11234" s="10" t="s">
        <v>69</v>
      </c>
      <c r="D11234" s="10" t="s">
        <v>67</v>
      </c>
      <c r="E11234" s="13">
        <v>22.0</v>
      </c>
      <c r="F11234" s="13">
        <v>17.0</v>
      </c>
    </row>
    <row r="11235">
      <c r="A11235" s="10" t="s">
        <v>3122</v>
      </c>
      <c r="B11235" s="19">
        <v>0.03009259259259259</v>
      </c>
      <c r="C11235" s="10" t="s">
        <v>69</v>
      </c>
      <c r="D11235" s="10" t="s">
        <v>128</v>
      </c>
      <c r="E11235" s="13">
        <v>18.0</v>
      </c>
      <c r="F11235" s="13">
        <v>9.0</v>
      </c>
    </row>
    <row r="11236">
      <c r="A11236" s="10" t="s">
        <v>3122</v>
      </c>
      <c r="B11236" s="19">
        <v>0.03388888888888889</v>
      </c>
      <c r="C11236" s="10" t="s">
        <v>964</v>
      </c>
      <c r="D11236" s="10" t="s">
        <v>76</v>
      </c>
      <c r="E11236" s="13" t="s">
        <v>75</v>
      </c>
      <c r="F11236" s="13" t="s">
        <v>75</v>
      </c>
      <c r="J11236" s="10" t="s">
        <v>3126</v>
      </c>
    </row>
    <row r="11237">
      <c r="A11237" s="10" t="s">
        <v>3122</v>
      </c>
      <c r="B11237" s="19">
        <v>0.038935185185185184</v>
      </c>
      <c r="C11237" s="10" t="s">
        <v>66</v>
      </c>
      <c r="D11237" s="10" t="s">
        <v>166</v>
      </c>
      <c r="E11237" s="13">
        <v>18.0</v>
      </c>
      <c r="F11237" s="13">
        <v>15.0</v>
      </c>
      <c r="J11237" s="10" t="s">
        <v>1491</v>
      </c>
    </row>
    <row r="11238">
      <c r="A11238" s="10" t="s">
        <v>3122</v>
      </c>
      <c r="B11238" s="19">
        <v>0.044537037037037035</v>
      </c>
      <c r="C11238" s="10" t="s">
        <v>70</v>
      </c>
      <c r="D11238" s="10" t="s">
        <v>83</v>
      </c>
      <c r="E11238" s="13">
        <v>19.0</v>
      </c>
      <c r="F11238" s="13">
        <v>18.0</v>
      </c>
    </row>
    <row r="11239">
      <c r="A11239" s="10" t="s">
        <v>3122</v>
      </c>
      <c r="B11239" s="19">
        <v>0.06025462962962963</v>
      </c>
      <c r="C11239" s="10" t="s">
        <v>69</v>
      </c>
      <c r="D11239" s="10" t="s">
        <v>80</v>
      </c>
      <c r="E11239" s="13">
        <v>23.0</v>
      </c>
      <c r="F11239" s="13">
        <v>18.0</v>
      </c>
    </row>
    <row r="11240">
      <c r="A11240" s="10" t="s">
        <v>3122</v>
      </c>
      <c r="B11240" s="19">
        <v>0.06292824074074074</v>
      </c>
      <c r="C11240" s="10" t="s">
        <v>964</v>
      </c>
      <c r="D11240" s="10" t="s">
        <v>76</v>
      </c>
      <c r="E11240" s="13">
        <v>74.0</v>
      </c>
      <c r="F11240" s="16"/>
      <c r="J11240" s="10" t="s">
        <v>2509</v>
      </c>
    </row>
    <row r="11241">
      <c r="A11241" s="10" t="s">
        <v>3122</v>
      </c>
      <c r="B11241" s="19">
        <v>0.06487268518518519</v>
      </c>
      <c r="C11241" s="10" t="s">
        <v>66</v>
      </c>
      <c r="D11241" s="10" t="s">
        <v>67</v>
      </c>
      <c r="E11241" s="13">
        <v>12.0</v>
      </c>
      <c r="F11241" s="13">
        <v>10.0</v>
      </c>
    </row>
    <row r="11242">
      <c r="A11242" s="10" t="s">
        <v>3122</v>
      </c>
      <c r="B11242" s="19">
        <v>0.08020833333333334</v>
      </c>
      <c r="C11242" s="10" t="s">
        <v>70</v>
      </c>
      <c r="D11242" s="10" t="s">
        <v>67</v>
      </c>
      <c r="E11242" s="13">
        <v>20.0</v>
      </c>
      <c r="F11242" s="13">
        <v>17.0</v>
      </c>
    </row>
    <row r="11243">
      <c r="A11243" s="10" t="s">
        <v>3122</v>
      </c>
      <c r="B11243" s="19">
        <v>0.08451388888888889</v>
      </c>
      <c r="C11243" s="10" t="s">
        <v>70</v>
      </c>
      <c r="D11243" s="10" t="s">
        <v>71</v>
      </c>
      <c r="E11243" s="13" t="s">
        <v>68</v>
      </c>
      <c r="F11243" s="13">
        <v>20.0</v>
      </c>
    </row>
    <row r="11244">
      <c r="A11244" s="10" t="s">
        <v>3122</v>
      </c>
      <c r="B11244" s="19">
        <v>0.08556712962962963</v>
      </c>
      <c r="C11244" s="10" t="s">
        <v>70</v>
      </c>
      <c r="D11244" s="10" t="s">
        <v>67</v>
      </c>
      <c r="E11244" s="13">
        <v>5.0</v>
      </c>
      <c r="F11244" s="13">
        <v>2.0</v>
      </c>
    </row>
    <row r="11245">
      <c r="A11245" s="10" t="s">
        <v>3122</v>
      </c>
      <c r="B11245" s="19">
        <v>0.0859375</v>
      </c>
      <c r="C11245" s="10" t="s">
        <v>82</v>
      </c>
      <c r="D11245" s="10" t="s">
        <v>67</v>
      </c>
      <c r="E11245" s="13">
        <v>15.0</v>
      </c>
      <c r="F11245" s="13">
        <v>11.0</v>
      </c>
    </row>
    <row r="11246">
      <c r="A11246" s="10" t="s">
        <v>3122</v>
      </c>
      <c r="B11246" s="19">
        <v>0.08719907407407407</v>
      </c>
      <c r="C11246" s="10" t="s">
        <v>82</v>
      </c>
      <c r="D11246" s="10" t="s">
        <v>83</v>
      </c>
      <c r="E11246" s="13">
        <v>15.0</v>
      </c>
      <c r="F11246" s="13">
        <v>5.0</v>
      </c>
    </row>
    <row r="11247">
      <c r="A11247" s="10" t="s">
        <v>3122</v>
      </c>
      <c r="B11247" s="19">
        <v>0.09064814814814814</v>
      </c>
      <c r="C11247" s="10" t="s">
        <v>82</v>
      </c>
      <c r="D11247" s="10" t="s">
        <v>71</v>
      </c>
      <c r="E11247" s="13">
        <v>10.0</v>
      </c>
      <c r="F11247" s="13">
        <v>2.0</v>
      </c>
    </row>
    <row r="11248">
      <c r="A11248" s="10" t="s">
        <v>3122</v>
      </c>
      <c r="B11248" s="19">
        <v>0.13001157407407407</v>
      </c>
      <c r="C11248" s="10" t="s">
        <v>964</v>
      </c>
      <c r="D11248" s="10" t="s">
        <v>67</v>
      </c>
      <c r="E11248" s="13">
        <v>21.0</v>
      </c>
      <c r="F11248" s="13">
        <v>12.0</v>
      </c>
    </row>
    <row r="11249">
      <c r="A11249" s="10" t="s">
        <v>3122</v>
      </c>
      <c r="B11249" s="19">
        <v>0.13802083333333334</v>
      </c>
      <c r="C11249" s="10" t="s">
        <v>69</v>
      </c>
      <c r="D11249" s="10" t="s">
        <v>127</v>
      </c>
      <c r="E11249" s="13">
        <v>8.0</v>
      </c>
      <c r="F11249" s="13">
        <v>3.0</v>
      </c>
    </row>
    <row r="11250">
      <c r="A11250" s="10" t="s">
        <v>3122</v>
      </c>
      <c r="B11250" s="19">
        <v>0.14135416666666667</v>
      </c>
      <c r="C11250" s="10" t="s">
        <v>964</v>
      </c>
      <c r="D11250" s="10" t="s">
        <v>131</v>
      </c>
      <c r="E11250" s="13">
        <v>14.0</v>
      </c>
      <c r="F11250" s="13">
        <v>15.0</v>
      </c>
    </row>
    <row r="11251">
      <c r="A11251" s="10" t="s">
        <v>3122</v>
      </c>
      <c r="B11251" s="19">
        <v>0.1490162037037037</v>
      </c>
      <c r="C11251" s="10" t="s">
        <v>70</v>
      </c>
      <c r="D11251" s="10" t="s">
        <v>71</v>
      </c>
      <c r="E11251" s="13">
        <v>18.0</v>
      </c>
      <c r="F11251" s="13">
        <v>11.0</v>
      </c>
    </row>
    <row r="11252">
      <c r="A11252" s="10" t="s">
        <v>3122</v>
      </c>
      <c r="B11252" s="19">
        <v>0.15460648148148148</v>
      </c>
      <c r="C11252" s="10" t="s">
        <v>964</v>
      </c>
      <c r="D11252" s="10" t="s">
        <v>67</v>
      </c>
      <c r="E11252" s="13">
        <v>21.0</v>
      </c>
      <c r="F11252" s="13">
        <v>12.0</v>
      </c>
    </row>
    <row r="11253">
      <c r="A11253" s="10" t="s">
        <v>3122</v>
      </c>
      <c r="B11253" s="19">
        <v>0.15560185185185185</v>
      </c>
      <c r="C11253" s="10" t="s">
        <v>70</v>
      </c>
      <c r="D11253" s="10" t="s">
        <v>365</v>
      </c>
      <c r="E11253" s="13">
        <v>27.0</v>
      </c>
      <c r="F11253" s="13">
        <v>19.0</v>
      </c>
      <c r="J11253" s="10" t="s">
        <v>160</v>
      </c>
    </row>
    <row r="11254">
      <c r="A11254" s="10" t="s">
        <v>3122</v>
      </c>
      <c r="B11254" s="19">
        <v>0.15560185185185185</v>
      </c>
      <c r="C11254" s="10" t="s">
        <v>70</v>
      </c>
      <c r="D11254" s="10" t="s">
        <v>365</v>
      </c>
      <c r="E11254" s="13">
        <v>10.0</v>
      </c>
      <c r="F11254" s="13">
        <v>2.0</v>
      </c>
      <c r="J11254" s="10" t="s">
        <v>161</v>
      </c>
    </row>
    <row r="11255">
      <c r="A11255" s="10" t="s">
        <v>3122</v>
      </c>
      <c r="B11255" s="19">
        <v>0.15560185185185185</v>
      </c>
      <c r="C11255" s="10" t="s">
        <v>66</v>
      </c>
      <c r="D11255" s="10" t="s">
        <v>365</v>
      </c>
      <c r="E11255" s="13">
        <v>19.0</v>
      </c>
      <c r="F11255" s="13">
        <v>17.0</v>
      </c>
    </row>
    <row r="11256">
      <c r="A11256" s="10" t="s">
        <v>3127</v>
      </c>
      <c r="B11256" s="19">
        <v>0.01175925925925926</v>
      </c>
      <c r="C11256" s="10" t="s">
        <v>69</v>
      </c>
      <c r="D11256" s="10" t="s">
        <v>365</v>
      </c>
      <c r="E11256" s="13">
        <v>12.0</v>
      </c>
      <c r="F11256" s="13">
        <v>11.0</v>
      </c>
    </row>
    <row r="11257">
      <c r="A11257" s="10" t="s">
        <v>3127</v>
      </c>
      <c r="B11257" s="19">
        <v>0.012604166666666666</v>
      </c>
      <c r="C11257" s="10" t="s">
        <v>69</v>
      </c>
      <c r="D11257" s="10" t="s">
        <v>76</v>
      </c>
      <c r="E11257" s="13">
        <v>95.0</v>
      </c>
      <c r="F11257" s="16"/>
      <c r="J11257" s="10" t="s">
        <v>2509</v>
      </c>
    </row>
    <row r="11258">
      <c r="A11258" s="10" t="s">
        <v>3127</v>
      </c>
      <c r="B11258" s="19">
        <v>0.014004629629629629</v>
      </c>
      <c r="C11258" s="10" t="s">
        <v>3128</v>
      </c>
      <c r="D11258" s="10" t="s">
        <v>76</v>
      </c>
      <c r="E11258" s="13">
        <v>6.0</v>
      </c>
      <c r="F11258" s="16"/>
      <c r="J11258" s="10" t="s">
        <v>3129</v>
      </c>
    </row>
    <row r="11259">
      <c r="A11259" s="10" t="s">
        <v>3127</v>
      </c>
      <c r="B11259" s="19">
        <v>0.01695601851851852</v>
      </c>
      <c r="C11259" s="10" t="s">
        <v>3128</v>
      </c>
      <c r="D11259" s="10" t="s">
        <v>87</v>
      </c>
      <c r="E11259" s="13">
        <v>15.0</v>
      </c>
      <c r="F11259" s="16"/>
      <c r="J11259" s="10" t="s">
        <v>3130</v>
      </c>
    </row>
    <row r="11260">
      <c r="A11260" s="10" t="s">
        <v>3127</v>
      </c>
      <c r="B11260" s="19">
        <v>0.017106481481481483</v>
      </c>
      <c r="C11260" s="10" t="s">
        <v>3128</v>
      </c>
      <c r="D11260" s="10" t="s">
        <v>76</v>
      </c>
      <c r="E11260" s="13">
        <v>14.0</v>
      </c>
      <c r="F11260" s="13">
        <v>14.0</v>
      </c>
      <c r="J11260" s="10" t="s">
        <v>3131</v>
      </c>
    </row>
    <row r="11261">
      <c r="A11261" s="10" t="s">
        <v>3127</v>
      </c>
      <c r="B11261" s="19">
        <v>0.023877314814814816</v>
      </c>
      <c r="C11261" s="10" t="s">
        <v>84</v>
      </c>
      <c r="D11261" s="10" t="s">
        <v>209</v>
      </c>
      <c r="E11261" s="13">
        <v>22.0</v>
      </c>
      <c r="F11261" s="13">
        <v>18.0</v>
      </c>
    </row>
    <row r="11262">
      <c r="A11262" s="10" t="s">
        <v>3127</v>
      </c>
      <c r="B11262" s="19">
        <v>0.024537037037037038</v>
      </c>
      <c r="C11262" s="10" t="s">
        <v>84</v>
      </c>
      <c r="D11262" s="10" t="s">
        <v>93</v>
      </c>
      <c r="E11262" s="13" t="s">
        <v>75</v>
      </c>
      <c r="F11262" s="13" t="s">
        <v>75</v>
      </c>
      <c r="J11262" s="10" t="s">
        <v>85</v>
      </c>
    </row>
    <row r="11263">
      <c r="A11263" s="10" t="s">
        <v>3127</v>
      </c>
      <c r="B11263" s="19">
        <v>0.024537037037037038</v>
      </c>
      <c r="C11263" s="10" t="s">
        <v>84</v>
      </c>
      <c r="D11263" s="10" t="s">
        <v>93</v>
      </c>
      <c r="E11263" s="13">
        <v>23.0</v>
      </c>
      <c r="F11263" s="13">
        <v>17.0</v>
      </c>
      <c r="J11263" s="10" t="s">
        <v>3132</v>
      </c>
    </row>
    <row r="11264">
      <c r="A11264" s="10" t="s">
        <v>3127</v>
      </c>
      <c r="B11264" s="19">
        <v>0.024583333333333332</v>
      </c>
      <c r="C11264" s="10" t="s">
        <v>3086</v>
      </c>
      <c r="D11264" s="10" t="s">
        <v>93</v>
      </c>
      <c r="E11264" s="13">
        <v>11.0</v>
      </c>
      <c r="F11264" s="13">
        <v>5.0</v>
      </c>
      <c r="J11264" s="10" t="s">
        <v>3133</v>
      </c>
    </row>
    <row r="11265">
      <c r="A11265" s="10" t="s">
        <v>3127</v>
      </c>
      <c r="B11265" s="19">
        <v>0.025532407407407406</v>
      </c>
      <c r="C11265" s="10" t="s">
        <v>84</v>
      </c>
      <c r="D11265" s="10" t="s">
        <v>91</v>
      </c>
      <c r="E11265" s="13">
        <v>53.0</v>
      </c>
      <c r="F11265" s="16"/>
      <c r="H11265" s="10" t="s">
        <v>3134</v>
      </c>
      <c r="J11265" s="10" t="s">
        <v>3133</v>
      </c>
    </row>
    <row r="11266">
      <c r="A11266" s="10" t="s">
        <v>3127</v>
      </c>
      <c r="B11266" s="19">
        <v>0.027349537037037037</v>
      </c>
      <c r="C11266" s="10" t="s">
        <v>82</v>
      </c>
      <c r="D11266" s="10" t="s">
        <v>91</v>
      </c>
      <c r="E11266" s="13">
        <v>42.0</v>
      </c>
      <c r="F11266" s="16"/>
      <c r="H11266" s="10" t="s">
        <v>3135</v>
      </c>
      <c r="J11266" s="10" t="s">
        <v>3136</v>
      </c>
    </row>
    <row r="11267">
      <c r="A11267" s="10" t="s">
        <v>3127</v>
      </c>
      <c r="B11267" s="19">
        <v>0.029733796296296296</v>
      </c>
      <c r="C11267" s="10" t="s">
        <v>3086</v>
      </c>
      <c r="D11267" s="10" t="s">
        <v>93</v>
      </c>
      <c r="E11267" s="13" t="s">
        <v>75</v>
      </c>
      <c r="F11267" s="13" t="s">
        <v>75</v>
      </c>
      <c r="J11267" s="10" t="s">
        <v>160</v>
      </c>
    </row>
    <row r="11268">
      <c r="A11268" s="10" t="s">
        <v>3127</v>
      </c>
      <c r="B11268" s="19">
        <v>0.029733796296296296</v>
      </c>
      <c r="C11268" s="10" t="s">
        <v>3086</v>
      </c>
      <c r="D11268" s="10" t="s">
        <v>93</v>
      </c>
      <c r="E11268" s="13" t="s">
        <v>88</v>
      </c>
      <c r="F11268" s="13">
        <v>1.0</v>
      </c>
      <c r="J11268" s="10" t="s">
        <v>3137</v>
      </c>
    </row>
    <row r="11269">
      <c r="A11269" s="10" t="s">
        <v>3127</v>
      </c>
      <c r="B11269" s="19">
        <v>0.029780092592592594</v>
      </c>
      <c r="C11269" s="10" t="s">
        <v>84</v>
      </c>
      <c r="D11269" s="10" t="s">
        <v>93</v>
      </c>
      <c r="E11269" s="13" t="s">
        <v>75</v>
      </c>
      <c r="F11269" s="13" t="s">
        <v>75</v>
      </c>
      <c r="J11269" s="10" t="s">
        <v>160</v>
      </c>
    </row>
    <row r="11270">
      <c r="A11270" s="10" t="s">
        <v>3127</v>
      </c>
      <c r="B11270" s="19">
        <v>0.029780092592592594</v>
      </c>
      <c r="C11270" s="10" t="s">
        <v>84</v>
      </c>
      <c r="D11270" s="10" t="s">
        <v>93</v>
      </c>
      <c r="E11270" s="13">
        <v>17.0</v>
      </c>
      <c r="F11270" s="13">
        <v>11.0</v>
      </c>
      <c r="J11270" s="10" t="s">
        <v>3137</v>
      </c>
    </row>
    <row r="11271">
      <c r="A11271" s="10" t="s">
        <v>3127</v>
      </c>
      <c r="B11271" s="19">
        <v>0.03287037037037037</v>
      </c>
      <c r="C11271" s="10" t="s">
        <v>69</v>
      </c>
      <c r="D11271" s="10" t="s">
        <v>89</v>
      </c>
      <c r="E11271" s="13">
        <v>28.0</v>
      </c>
      <c r="F11271" s="13">
        <v>19.0</v>
      </c>
      <c r="J11271" s="10" t="s">
        <v>3138</v>
      </c>
    </row>
    <row r="11272">
      <c r="A11272" s="10" t="s">
        <v>3127</v>
      </c>
      <c r="B11272" s="19">
        <v>0.033310185185185186</v>
      </c>
      <c r="C11272" s="10" t="s">
        <v>69</v>
      </c>
      <c r="D11272" s="10" t="s">
        <v>91</v>
      </c>
      <c r="E11272" s="13">
        <v>35.0</v>
      </c>
      <c r="F11272" s="16"/>
      <c r="H11272" s="10" t="s">
        <v>3139</v>
      </c>
    </row>
    <row r="11273">
      <c r="A11273" s="10" t="s">
        <v>3127</v>
      </c>
      <c r="B11273" s="19">
        <v>0.038043981481481484</v>
      </c>
      <c r="C11273" s="10" t="s">
        <v>69</v>
      </c>
      <c r="D11273" s="10" t="s">
        <v>89</v>
      </c>
      <c r="E11273" s="13" t="s">
        <v>75</v>
      </c>
      <c r="F11273" s="13" t="s">
        <v>75</v>
      </c>
      <c r="J11273" s="10" t="s">
        <v>85</v>
      </c>
    </row>
    <row r="11274">
      <c r="A11274" s="10" t="s">
        <v>3127</v>
      </c>
      <c r="B11274" s="19">
        <v>0.038043981481481484</v>
      </c>
      <c r="C11274" s="10" t="s">
        <v>69</v>
      </c>
      <c r="D11274" s="10" t="s">
        <v>89</v>
      </c>
      <c r="E11274" s="13">
        <v>28.0</v>
      </c>
      <c r="F11274" s="13">
        <v>19.0</v>
      </c>
      <c r="J11274" s="10" t="s">
        <v>2438</v>
      </c>
    </row>
    <row r="11275">
      <c r="A11275" s="10" t="s">
        <v>3127</v>
      </c>
      <c r="B11275" s="19">
        <v>0.038391203703703705</v>
      </c>
      <c r="C11275" s="10" t="s">
        <v>69</v>
      </c>
      <c r="D11275" s="10" t="s">
        <v>91</v>
      </c>
      <c r="E11275" s="13">
        <v>26.0</v>
      </c>
      <c r="F11275" s="16"/>
      <c r="H11275" s="10" t="s">
        <v>3140</v>
      </c>
    </row>
    <row r="11276">
      <c r="A11276" s="10" t="s">
        <v>3127</v>
      </c>
      <c r="B11276" s="19">
        <v>0.03895833333333333</v>
      </c>
      <c r="C11276" s="10" t="s">
        <v>82</v>
      </c>
      <c r="D11276" s="10" t="s">
        <v>91</v>
      </c>
      <c r="E11276" s="13">
        <v>73.0</v>
      </c>
      <c r="F11276" s="16"/>
      <c r="H11276" s="10" t="s">
        <v>3141</v>
      </c>
      <c r="J11276" s="10" t="s">
        <v>3049</v>
      </c>
    </row>
    <row r="11277">
      <c r="A11277" s="10" t="s">
        <v>3127</v>
      </c>
      <c r="B11277" s="19">
        <v>0.04236111111111111</v>
      </c>
      <c r="C11277" s="10" t="s">
        <v>70</v>
      </c>
      <c r="D11277" s="10" t="s">
        <v>93</v>
      </c>
      <c r="E11277" s="13">
        <v>12.0</v>
      </c>
      <c r="F11277" s="13">
        <v>6.0</v>
      </c>
      <c r="J11277" s="10" t="s">
        <v>3133</v>
      </c>
    </row>
    <row r="11278">
      <c r="A11278" s="10" t="s">
        <v>3127</v>
      </c>
      <c r="B11278" s="19">
        <v>0.04658564814814815</v>
      </c>
      <c r="C11278" s="10" t="s">
        <v>964</v>
      </c>
      <c r="D11278" s="10" t="s">
        <v>67</v>
      </c>
      <c r="E11278" s="13">
        <v>18.0</v>
      </c>
      <c r="F11278" s="13">
        <v>9.0</v>
      </c>
      <c r="J11278" s="10" t="s">
        <v>2634</v>
      </c>
    </row>
    <row r="11279">
      <c r="A11279" s="10" t="s">
        <v>3127</v>
      </c>
      <c r="B11279" s="19">
        <v>0.04783564814814815</v>
      </c>
      <c r="C11279" s="10" t="s">
        <v>964</v>
      </c>
      <c r="D11279" s="10" t="s">
        <v>67</v>
      </c>
      <c r="E11279" s="13">
        <v>27.0</v>
      </c>
      <c r="F11279" s="13">
        <v>18.0</v>
      </c>
    </row>
    <row r="11280">
      <c r="A11280" s="10" t="s">
        <v>3127</v>
      </c>
      <c r="B11280" s="19">
        <v>0.051805555555555556</v>
      </c>
      <c r="C11280" s="10" t="s">
        <v>964</v>
      </c>
      <c r="D11280" s="10" t="s">
        <v>67</v>
      </c>
      <c r="E11280" s="13">
        <v>29.0</v>
      </c>
      <c r="F11280" s="13">
        <v>20.0</v>
      </c>
    </row>
    <row r="11281">
      <c r="A11281" s="10" t="s">
        <v>3127</v>
      </c>
      <c r="B11281" s="19">
        <v>0.052662037037037035</v>
      </c>
      <c r="C11281" s="10" t="s">
        <v>82</v>
      </c>
      <c r="D11281" s="10" t="s">
        <v>100</v>
      </c>
      <c r="E11281" s="13" t="s">
        <v>88</v>
      </c>
      <c r="F11281" s="13">
        <v>1.0</v>
      </c>
      <c r="H11281" s="10" t="s">
        <v>3142</v>
      </c>
    </row>
    <row r="11282">
      <c r="A11282" s="10" t="s">
        <v>3127</v>
      </c>
      <c r="B11282" s="19">
        <v>0.053020833333333336</v>
      </c>
      <c r="C11282" s="10" t="s">
        <v>69</v>
      </c>
      <c r="D11282" s="10" t="s">
        <v>100</v>
      </c>
      <c r="E11282" s="13">
        <v>20.0</v>
      </c>
      <c r="F11282" s="13">
        <v>16.0</v>
      </c>
    </row>
    <row r="11283">
      <c r="A11283" s="10" t="s">
        <v>3127</v>
      </c>
      <c r="B11283" s="19">
        <v>0.05482638888888889</v>
      </c>
      <c r="C11283" s="10" t="s">
        <v>82</v>
      </c>
      <c r="D11283" s="10" t="s">
        <v>67</v>
      </c>
      <c r="E11283" s="13">
        <v>21.0</v>
      </c>
      <c r="F11283" s="13">
        <v>17.0</v>
      </c>
    </row>
    <row r="11284">
      <c r="A11284" s="10" t="s">
        <v>3127</v>
      </c>
      <c r="B11284" s="19">
        <v>0.054907407407407405</v>
      </c>
      <c r="C11284" s="10" t="s">
        <v>82</v>
      </c>
      <c r="D11284" s="10" t="s">
        <v>76</v>
      </c>
      <c r="E11284" s="13">
        <v>1.0</v>
      </c>
      <c r="F11284" s="16"/>
      <c r="J11284" s="10" t="s">
        <v>2507</v>
      </c>
    </row>
    <row r="11285">
      <c r="A11285" s="10" t="s">
        <v>3127</v>
      </c>
      <c r="B11285" s="19">
        <v>0.057233796296296297</v>
      </c>
      <c r="C11285" s="10" t="s">
        <v>964</v>
      </c>
      <c r="D11285" s="10" t="s">
        <v>67</v>
      </c>
      <c r="E11285" s="13" t="s">
        <v>88</v>
      </c>
      <c r="F11285" s="13">
        <v>1.0</v>
      </c>
    </row>
    <row r="11286">
      <c r="A11286" s="10" t="s">
        <v>3127</v>
      </c>
      <c r="B11286" s="19">
        <v>0.059305555555555556</v>
      </c>
      <c r="C11286" s="10" t="s">
        <v>964</v>
      </c>
      <c r="D11286" s="10" t="s">
        <v>67</v>
      </c>
      <c r="E11286" s="13">
        <v>18.0</v>
      </c>
      <c r="F11286" s="13">
        <v>9.0</v>
      </c>
    </row>
    <row r="11287">
      <c r="A11287" s="10" t="s">
        <v>3127</v>
      </c>
      <c r="B11287" s="19">
        <v>0.060069444444444446</v>
      </c>
      <c r="C11287" s="10" t="s">
        <v>69</v>
      </c>
      <c r="D11287" s="10" t="s">
        <v>120</v>
      </c>
      <c r="E11287" s="13">
        <v>8.0</v>
      </c>
      <c r="F11287" s="16"/>
      <c r="H11287" s="10" t="s">
        <v>3143</v>
      </c>
      <c r="J11287" s="10" t="s">
        <v>3144</v>
      </c>
    </row>
    <row r="11288">
      <c r="A11288" s="10" t="s">
        <v>3127</v>
      </c>
      <c r="B11288" s="19">
        <v>0.060891203703703704</v>
      </c>
      <c r="C11288" s="10" t="s">
        <v>964</v>
      </c>
      <c r="D11288" s="10" t="s">
        <v>76</v>
      </c>
      <c r="E11288" s="13">
        <v>21.0</v>
      </c>
      <c r="F11288" s="16"/>
      <c r="J11288" s="10" t="s">
        <v>2509</v>
      </c>
    </row>
    <row r="11289">
      <c r="A11289" s="10" t="s">
        <v>3127</v>
      </c>
      <c r="B11289" s="19">
        <v>0.06357638888888889</v>
      </c>
      <c r="C11289" s="10" t="s">
        <v>69</v>
      </c>
      <c r="D11289" s="10" t="s">
        <v>120</v>
      </c>
      <c r="E11289" s="13">
        <v>19.0</v>
      </c>
      <c r="F11289" s="16"/>
      <c r="H11289" s="10" t="s">
        <v>3145</v>
      </c>
      <c r="J11289" s="10" t="s">
        <v>3144</v>
      </c>
    </row>
    <row r="11290">
      <c r="A11290" s="10" t="s">
        <v>3127</v>
      </c>
      <c r="B11290" s="19">
        <v>0.06604166666666667</v>
      </c>
      <c r="C11290" s="10" t="s">
        <v>964</v>
      </c>
      <c r="D11290" s="10" t="s">
        <v>76</v>
      </c>
      <c r="E11290" s="13">
        <v>19.0</v>
      </c>
      <c r="F11290" s="16"/>
      <c r="J11290" s="10" t="s">
        <v>2509</v>
      </c>
    </row>
    <row r="11291">
      <c r="A11291" s="10" t="s">
        <v>3127</v>
      </c>
      <c r="B11291" s="19">
        <v>0.06796296296296296</v>
      </c>
      <c r="C11291" s="10" t="s">
        <v>3086</v>
      </c>
      <c r="D11291" s="10" t="s">
        <v>1487</v>
      </c>
      <c r="E11291" s="13">
        <v>8.0</v>
      </c>
      <c r="F11291" s="13">
        <v>5.0</v>
      </c>
      <c r="J11291" s="10" t="s">
        <v>3146</v>
      </c>
    </row>
    <row r="11292">
      <c r="A11292" s="10" t="s">
        <v>3127</v>
      </c>
      <c r="B11292" s="19">
        <v>0.07170138888888888</v>
      </c>
      <c r="C11292" s="10" t="s">
        <v>69</v>
      </c>
      <c r="D11292" s="10" t="s">
        <v>127</v>
      </c>
      <c r="E11292" s="13" t="s">
        <v>88</v>
      </c>
      <c r="F11292" s="13">
        <v>1.0</v>
      </c>
    </row>
    <row r="11293">
      <c r="A11293" s="10" t="s">
        <v>3127</v>
      </c>
      <c r="B11293" s="19">
        <v>0.09719907407407408</v>
      </c>
      <c r="C11293" s="10" t="s">
        <v>69</v>
      </c>
      <c r="D11293" s="10" t="s">
        <v>67</v>
      </c>
      <c r="E11293" s="13">
        <v>24.0</v>
      </c>
      <c r="F11293" s="13">
        <v>19.0</v>
      </c>
    </row>
    <row r="11294">
      <c r="A11294" s="10" t="s">
        <v>3127</v>
      </c>
      <c r="B11294" s="19">
        <v>0.0999074074074074</v>
      </c>
      <c r="C11294" s="10" t="s">
        <v>69</v>
      </c>
      <c r="D11294" s="10" t="s">
        <v>67</v>
      </c>
      <c r="E11294" s="13">
        <v>11.0</v>
      </c>
      <c r="F11294" s="13">
        <v>6.0</v>
      </c>
      <c r="J11294" s="10" t="s">
        <v>2634</v>
      </c>
    </row>
    <row r="11295">
      <c r="A11295" s="10" t="s">
        <v>3127</v>
      </c>
      <c r="B11295" s="19">
        <v>0.10175925925925926</v>
      </c>
      <c r="C11295" s="10" t="s">
        <v>70</v>
      </c>
      <c r="D11295" s="10" t="s">
        <v>67</v>
      </c>
      <c r="E11295" s="13" t="s">
        <v>88</v>
      </c>
      <c r="F11295" s="13">
        <v>1.0</v>
      </c>
    </row>
    <row r="11296">
      <c r="A11296" s="10" t="s">
        <v>3127</v>
      </c>
      <c r="B11296" s="19">
        <v>0.10179398148148149</v>
      </c>
      <c r="C11296" s="10" t="s">
        <v>3086</v>
      </c>
      <c r="D11296" s="10" t="s">
        <v>67</v>
      </c>
      <c r="E11296" s="13">
        <v>11.0</v>
      </c>
      <c r="F11296" s="13">
        <v>10.0</v>
      </c>
    </row>
    <row r="11297">
      <c r="A11297" s="10" t="s">
        <v>3127</v>
      </c>
      <c r="B11297" s="19">
        <v>0.10418981481481482</v>
      </c>
      <c r="C11297" s="10" t="s">
        <v>157</v>
      </c>
      <c r="D11297" s="10" t="s">
        <v>67</v>
      </c>
      <c r="E11297" s="13">
        <v>19.0</v>
      </c>
      <c r="F11297" s="13">
        <v>16.0</v>
      </c>
    </row>
    <row r="11298">
      <c r="A11298" s="10" t="s">
        <v>3127</v>
      </c>
      <c r="B11298" s="19">
        <v>0.1082638888888889</v>
      </c>
      <c r="C11298" s="10" t="s">
        <v>157</v>
      </c>
      <c r="D11298" s="10" t="s">
        <v>67</v>
      </c>
      <c r="E11298" s="13">
        <v>8.0</v>
      </c>
      <c r="F11298" s="13">
        <v>5.0</v>
      </c>
    </row>
    <row r="11299">
      <c r="A11299" s="10" t="s">
        <v>3127</v>
      </c>
      <c r="B11299" s="19">
        <v>0.1159837962962963</v>
      </c>
      <c r="C11299" s="10" t="s">
        <v>964</v>
      </c>
      <c r="D11299" s="10" t="s">
        <v>127</v>
      </c>
      <c r="E11299" s="13" t="s">
        <v>75</v>
      </c>
      <c r="F11299" s="13" t="s">
        <v>75</v>
      </c>
      <c r="J11299" s="10" t="s">
        <v>85</v>
      </c>
    </row>
    <row r="11300">
      <c r="A11300" s="10" t="s">
        <v>3127</v>
      </c>
      <c r="B11300" s="19">
        <v>0.1159837962962963</v>
      </c>
      <c r="C11300" s="10" t="s">
        <v>964</v>
      </c>
      <c r="D11300" s="10" t="s">
        <v>127</v>
      </c>
      <c r="E11300" s="13">
        <v>22.0</v>
      </c>
      <c r="F11300" s="13">
        <v>19.0</v>
      </c>
      <c r="J11300" s="10" t="s">
        <v>86</v>
      </c>
    </row>
    <row r="11301">
      <c r="A11301" s="10" t="s">
        <v>3127</v>
      </c>
      <c r="B11301" s="19">
        <v>0.11686342592592593</v>
      </c>
      <c r="C11301" s="10" t="s">
        <v>84</v>
      </c>
      <c r="D11301" s="10" t="s">
        <v>166</v>
      </c>
      <c r="E11301" s="13">
        <v>9.0</v>
      </c>
      <c r="F11301" s="13">
        <v>8.0</v>
      </c>
    </row>
    <row r="11302">
      <c r="A11302" s="10" t="s">
        <v>3127</v>
      </c>
      <c r="B11302" s="19">
        <v>0.11751157407407407</v>
      </c>
      <c r="C11302" s="10" t="s">
        <v>84</v>
      </c>
      <c r="D11302" s="10" t="s">
        <v>81</v>
      </c>
      <c r="E11302" s="13">
        <v>21.0</v>
      </c>
      <c r="F11302" s="13">
        <v>15.0</v>
      </c>
    </row>
    <row r="11303">
      <c r="A11303" s="10" t="s">
        <v>3127</v>
      </c>
      <c r="B11303" s="19">
        <v>0.12052083333333333</v>
      </c>
      <c r="C11303" s="10" t="s">
        <v>70</v>
      </c>
      <c r="D11303" s="10" t="s">
        <v>67</v>
      </c>
      <c r="E11303" s="13">
        <v>9.0</v>
      </c>
      <c r="F11303" s="13">
        <v>5.0</v>
      </c>
    </row>
    <row r="11304">
      <c r="A11304" s="10" t="s">
        <v>3127</v>
      </c>
      <c r="B11304" s="19">
        <v>0.12418981481481481</v>
      </c>
      <c r="C11304" s="10" t="s">
        <v>70</v>
      </c>
      <c r="D11304" s="10" t="s">
        <v>130</v>
      </c>
      <c r="E11304" s="13">
        <v>13.0</v>
      </c>
      <c r="F11304" s="13">
        <v>9.0</v>
      </c>
    </row>
    <row r="11305">
      <c r="A11305" s="10" t="s">
        <v>3127</v>
      </c>
      <c r="B11305" s="19">
        <v>0.13778935185185184</v>
      </c>
      <c r="C11305" s="10" t="s">
        <v>69</v>
      </c>
      <c r="D11305" s="10" t="s">
        <v>71</v>
      </c>
      <c r="E11305" s="13">
        <v>21.0</v>
      </c>
      <c r="F11305" s="13">
        <v>16.0</v>
      </c>
    </row>
    <row r="11306">
      <c r="A11306" s="10" t="s">
        <v>3127</v>
      </c>
      <c r="B11306" s="19">
        <v>0.14212962962962963</v>
      </c>
      <c r="C11306" s="10" t="s">
        <v>82</v>
      </c>
      <c r="D11306" s="10" t="s">
        <v>365</v>
      </c>
      <c r="E11306" s="13" t="s">
        <v>68</v>
      </c>
      <c r="F11306" s="13">
        <v>20.0</v>
      </c>
    </row>
    <row r="11307">
      <c r="A11307" s="10" t="s">
        <v>3147</v>
      </c>
      <c r="B11307" s="10" t="s">
        <v>3148</v>
      </c>
      <c r="C11307" s="10" t="s">
        <v>66</v>
      </c>
      <c r="D11307" s="10" t="s">
        <v>83</v>
      </c>
      <c r="E11307" s="13">
        <v>25.0</v>
      </c>
      <c r="F11307" s="13">
        <v>19.0</v>
      </c>
    </row>
    <row r="11308">
      <c r="A11308" s="10" t="s">
        <v>3147</v>
      </c>
      <c r="B11308" s="19">
        <v>0.037905092592592594</v>
      </c>
      <c r="C11308" s="10" t="s">
        <v>69</v>
      </c>
      <c r="D11308" s="10" t="s">
        <v>83</v>
      </c>
      <c r="E11308" s="13">
        <v>18.0</v>
      </c>
      <c r="F11308" s="13">
        <v>17.0</v>
      </c>
    </row>
    <row r="11309">
      <c r="A11309" s="10" t="s">
        <v>3147</v>
      </c>
      <c r="B11309" s="19">
        <v>0.03791666666666667</v>
      </c>
      <c r="C11309" s="10" t="s">
        <v>82</v>
      </c>
      <c r="D11309" s="10" t="s">
        <v>83</v>
      </c>
      <c r="E11309" s="13">
        <v>21.0</v>
      </c>
      <c r="F11309" s="13">
        <v>11.0</v>
      </c>
    </row>
    <row r="11310">
      <c r="A11310" s="10" t="s">
        <v>3147</v>
      </c>
      <c r="B11310" s="19">
        <v>0.03792824074074074</v>
      </c>
      <c r="C11310" s="10" t="s">
        <v>3086</v>
      </c>
      <c r="D11310" s="10" t="s">
        <v>83</v>
      </c>
      <c r="E11310" s="13" t="s">
        <v>68</v>
      </c>
      <c r="F11310" s="13">
        <v>20.0</v>
      </c>
    </row>
    <row r="11311">
      <c r="A11311" s="10" t="s">
        <v>3147</v>
      </c>
      <c r="B11311" s="19">
        <v>0.037974537037037036</v>
      </c>
      <c r="C11311" s="10" t="s">
        <v>84</v>
      </c>
      <c r="D11311" s="10" t="s">
        <v>83</v>
      </c>
      <c r="E11311" s="13">
        <v>17.0</v>
      </c>
      <c r="F11311" s="13">
        <v>12.0</v>
      </c>
    </row>
    <row r="11312">
      <c r="A11312" s="10" t="s">
        <v>3147</v>
      </c>
      <c r="B11312" s="19">
        <v>0.03798611111111111</v>
      </c>
      <c r="C11312" s="10" t="s">
        <v>964</v>
      </c>
      <c r="D11312" s="10" t="s">
        <v>83</v>
      </c>
      <c r="E11312" s="13">
        <v>15.0</v>
      </c>
      <c r="F11312" s="13">
        <v>16.0</v>
      </c>
    </row>
    <row r="11313">
      <c r="A11313" s="10" t="s">
        <v>3147</v>
      </c>
      <c r="B11313" s="19">
        <v>0.038009259259259257</v>
      </c>
      <c r="C11313" s="10" t="s">
        <v>70</v>
      </c>
      <c r="D11313" s="10" t="s">
        <v>83</v>
      </c>
      <c r="E11313" s="13">
        <v>23.0</v>
      </c>
      <c r="F11313" s="13">
        <v>11.0</v>
      </c>
    </row>
    <row r="11314">
      <c r="A11314" s="10" t="s">
        <v>3147</v>
      </c>
      <c r="B11314" s="19">
        <v>0.03909722222222222</v>
      </c>
      <c r="C11314" s="10" t="s">
        <v>964</v>
      </c>
      <c r="D11314" s="10" t="s">
        <v>83</v>
      </c>
      <c r="E11314" s="13">
        <v>22.0</v>
      </c>
      <c r="F11314" s="13">
        <v>19.0</v>
      </c>
      <c r="J11314" s="10" t="s">
        <v>2508</v>
      </c>
    </row>
    <row r="11315">
      <c r="A11315" s="10" t="s">
        <v>3147</v>
      </c>
      <c r="B11315" s="19">
        <v>0.03909722222222222</v>
      </c>
      <c r="C11315" s="10" t="s">
        <v>964</v>
      </c>
      <c r="D11315" s="10" t="s">
        <v>76</v>
      </c>
      <c r="E11315" s="13">
        <v>4.0</v>
      </c>
      <c r="F11315" s="16"/>
      <c r="J11315" s="10" t="s">
        <v>2507</v>
      </c>
    </row>
    <row r="11316">
      <c r="A11316" s="10" t="s">
        <v>3147</v>
      </c>
      <c r="B11316" s="19">
        <v>0.041631944444444444</v>
      </c>
      <c r="C11316" s="10" t="s">
        <v>84</v>
      </c>
      <c r="D11316" s="10" t="s">
        <v>100</v>
      </c>
      <c r="E11316" s="13">
        <v>21.0</v>
      </c>
      <c r="F11316" s="13">
        <v>18.0</v>
      </c>
    </row>
    <row r="11317">
      <c r="A11317" s="10" t="s">
        <v>3147</v>
      </c>
      <c r="B11317" s="19">
        <v>0.04241898148148148</v>
      </c>
      <c r="C11317" s="10" t="s">
        <v>66</v>
      </c>
      <c r="D11317" s="10" t="s">
        <v>67</v>
      </c>
      <c r="E11317" s="13">
        <v>16.0</v>
      </c>
      <c r="F11317" s="13">
        <v>14.0</v>
      </c>
    </row>
    <row r="11318">
      <c r="A11318" s="10" t="s">
        <v>3147</v>
      </c>
      <c r="B11318" s="19">
        <v>0.04456018518518518</v>
      </c>
      <c r="C11318" s="10" t="s">
        <v>70</v>
      </c>
      <c r="D11318" s="10" t="s">
        <v>67</v>
      </c>
      <c r="E11318" s="13">
        <v>14.0</v>
      </c>
      <c r="F11318" s="13">
        <v>10.0</v>
      </c>
    </row>
    <row r="11319">
      <c r="A11319" s="10" t="s">
        <v>3147</v>
      </c>
      <c r="B11319" s="19">
        <v>0.04535879629629629</v>
      </c>
      <c r="C11319" s="10" t="s">
        <v>3086</v>
      </c>
      <c r="D11319" s="10" t="s">
        <v>83</v>
      </c>
      <c r="E11319" s="13">
        <v>26.0</v>
      </c>
      <c r="F11319" s="13">
        <v>15.0</v>
      </c>
    </row>
    <row r="11320">
      <c r="A11320" s="10" t="s">
        <v>3147</v>
      </c>
      <c r="B11320" s="19">
        <v>0.046747685185185184</v>
      </c>
      <c r="C11320" s="10" t="s">
        <v>3086</v>
      </c>
      <c r="D11320" s="10" t="s">
        <v>131</v>
      </c>
      <c r="E11320" s="13">
        <v>6.0</v>
      </c>
      <c r="F11320" s="13">
        <v>3.0</v>
      </c>
    </row>
    <row r="11321">
      <c r="A11321" s="10" t="s">
        <v>3147</v>
      </c>
      <c r="B11321" s="19">
        <v>0.04875</v>
      </c>
      <c r="C11321" s="10" t="s">
        <v>964</v>
      </c>
      <c r="D11321" s="10" t="s">
        <v>130</v>
      </c>
      <c r="E11321" s="13">
        <v>14.0</v>
      </c>
      <c r="F11321" s="13">
        <v>15.0</v>
      </c>
    </row>
    <row r="11322">
      <c r="A11322" s="10" t="s">
        <v>3147</v>
      </c>
      <c r="B11322" s="19">
        <v>0.04878472222222222</v>
      </c>
      <c r="C11322" s="10" t="s">
        <v>3086</v>
      </c>
      <c r="D11322" s="10" t="s">
        <v>73</v>
      </c>
      <c r="E11322" s="13">
        <v>26.0</v>
      </c>
      <c r="F11322" s="13">
        <v>13.0</v>
      </c>
    </row>
    <row r="11323">
      <c r="A11323" s="10" t="s">
        <v>3147</v>
      </c>
      <c r="B11323" s="19">
        <v>0.04974537037037037</v>
      </c>
      <c r="C11323" s="10" t="s">
        <v>70</v>
      </c>
      <c r="D11323" s="10" t="s">
        <v>365</v>
      </c>
      <c r="E11323" s="13">
        <v>30.0</v>
      </c>
      <c r="F11323" s="13">
        <v>18.0</v>
      </c>
    </row>
    <row r="11324">
      <c r="A11324" s="10" t="s">
        <v>3147</v>
      </c>
      <c r="B11324" s="19">
        <v>0.06828703703703703</v>
      </c>
      <c r="C11324" s="10" t="s">
        <v>70</v>
      </c>
      <c r="D11324" s="10" t="s">
        <v>365</v>
      </c>
      <c r="E11324" s="13" t="s">
        <v>68</v>
      </c>
      <c r="F11324" s="13">
        <v>20.0</v>
      </c>
    </row>
    <row r="11325">
      <c r="A11325" s="10" t="s">
        <v>3147</v>
      </c>
      <c r="B11325" s="19">
        <v>0.07015046296296296</v>
      </c>
      <c r="C11325" s="10" t="s">
        <v>964</v>
      </c>
      <c r="D11325" s="10" t="s">
        <v>67</v>
      </c>
      <c r="E11325" s="13">
        <v>17.0</v>
      </c>
      <c r="F11325" s="13">
        <v>8.0</v>
      </c>
    </row>
    <row r="11326">
      <c r="A11326" s="10" t="s">
        <v>3147</v>
      </c>
      <c r="B11326" s="19">
        <v>0.0804050925925926</v>
      </c>
      <c r="C11326" s="10" t="s">
        <v>69</v>
      </c>
      <c r="D11326" s="10" t="s">
        <v>80</v>
      </c>
      <c r="E11326" s="13">
        <v>9.0</v>
      </c>
      <c r="F11326" s="13">
        <v>4.0</v>
      </c>
    </row>
    <row r="11327">
      <c r="A11327" s="10" t="s">
        <v>3147</v>
      </c>
      <c r="B11327" s="19">
        <v>0.11172453703703704</v>
      </c>
      <c r="C11327" s="10" t="s">
        <v>84</v>
      </c>
      <c r="D11327" s="10" t="s">
        <v>98</v>
      </c>
      <c r="E11327" s="13" t="s">
        <v>75</v>
      </c>
      <c r="F11327" s="13" t="s">
        <v>75</v>
      </c>
      <c r="J11327" s="10" t="s">
        <v>2263</v>
      </c>
    </row>
    <row r="11328">
      <c r="A11328" s="10" t="s">
        <v>3147</v>
      </c>
      <c r="B11328" s="19">
        <v>0.11172453703703704</v>
      </c>
      <c r="C11328" s="10" t="s">
        <v>84</v>
      </c>
      <c r="D11328" s="10" t="s">
        <v>98</v>
      </c>
      <c r="E11328" s="13">
        <v>17.0</v>
      </c>
      <c r="F11328" s="13">
        <v>19.0</v>
      </c>
    </row>
    <row r="11329">
      <c r="A11329" s="10" t="s">
        <v>3147</v>
      </c>
      <c r="B11329" s="19">
        <v>0.09340277777777778</v>
      </c>
      <c r="C11329" s="10" t="s">
        <v>964</v>
      </c>
      <c r="D11329" s="10" t="s">
        <v>67</v>
      </c>
      <c r="E11329" s="13">
        <v>19.0</v>
      </c>
      <c r="F11329" s="13">
        <v>10.0</v>
      </c>
    </row>
    <row r="11330">
      <c r="A11330" s="10" t="s">
        <v>3147</v>
      </c>
      <c r="B11330" s="19">
        <v>0.09385416666666667</v>
      </c>
      <c r="C11330" s="10" t="s">
        <v>3086</v>
      </c>
      <c r="D11330" s="10" t="s">
        <v>73</v>
      </c>
      <c r="E11330" s="13">
        <v>17.0</v>
      </c>
      <c r="F11330" s="13">
        <v>4.0</v>
      </c>
    </row>
    <row r="11331">
      <c r="A11331" s="10" t="s">
        <v>3147</v>
      </c>
      <c r="B11331" s="19">
        <v>0.11524305555555556</v>
      </c>
      <c r="C11331" s="10" t="s">
        <v>66</v>
      </c>
      <c r="D11331" s="10" t="s">
        <v>83</v>
      </c>
      <c r="E11331" s="13">
        <v>21.0</v>
      </c>
      <c r="F11331" s="13">
        <v>15.0</v>
      </c>
    </row>
    <row r="11332">
      <c r="A11332" s="10" t="s">
        <v>3147</v>
      </c>
      <c r="B11332" s="19">
        <v>0.11530092592592593</v>
      </c>
      <c r="C11332" s="10" t="s">
        <v>69</v>
      </c>
      <c r="D11332" s="10" t="s">
        <v>83</v>
      </c>
      <c r="E11332" s="13">
        <v>9.0</v>
      </c>
      <c r="F11332" s="13">
        <v>8.0</v>
      </c>
    </row>
    <row r="11333">
      <c r="A11333" s="10" t="s">
        <v>3147</v>
      </c>
      <c r="B11333" s="19">
        <v>0.11532407407407408</v>
      </c>
      <c r="C11333" s="10" t="s">
        <v>82</v>
      </c>
      <c r="D11333" s="10" t="s">
        <v>83</v>
      </c>
      <c r="E11333" s="13">
        <v>24.0</v>
      </c>
      <c r="F11333" s="13">
        <v>14.0</v>
      </c>
    </row>
    <row r="11334">
      <c r="A11334" s="10" t="s">
        <v>3147</v>
      </c>
      <c r="B11334" s="19">
        <v>0.11533564814814815</v>
      </c>
      <c r="C11334" s="10" t="s">
        <v>3086</v>
      </c>
      <c r="D11334" s="10" t="s">
        <v>83</v>
      </c>
      <c r="E11334" s="13">
        <v>18.0</v>
      </c>
      <c r="F11334" s="13">
        <v>7.0</v>
      </c>
    </row>
    <row r="11335">
      <c r="A11335" s="10" t="s">
        <v>3147</v>
      </c>
      <c r="B11335" s="19">
        <v>0.11537037037037037</v>
      </c>
      <c r="C11335" s="10" t="s">
        <v>84</v>
      </c>
      <c r="D11335" s="10" t="s">
        <v>83</v>
      </c>
      <c r="E11335" s="13">
        <v>8.0</v>
      </c>
      <c r="F11335" s="13">
        <v>3.0</v>
      </c>
    </row>
    <row r="11336">
      <c r="A11336" s="10" t="s">
        <v>3147</v>
      </c>
      <c r="B11336" s="19">
        <v>0.11537037037037037</v>
      </c>
      <c r="C11336" s="10" t="s">
        <v>964</v>
      </c>
      <c r="D11336" s="10" t="s">
        <v>83</v>
      </c>
      <c r="E11336" s="13">
        <v>10.0</v>
      </c>
      <c r="F11336" s="13">
        <v>11.0</v>
      </c>
    </row>
    <row r="11337">
      <c r="A11337" s="10" t="s">
        <v>3147</v>
      </c>
      <c r="B11337" s="19">
        <v>0.11539351851851852</v>
      </c>
      <c r="C11337" s="10" t="s">
        <v>70</v>
      </c>
      <c r="D11337" s="10" t="s">
        <v>83</v>
      </c>
      <c r="E11337" s="13">
        <v>19.0</v>
      </c>
      <c r="F11337" s="13">
        <v>7.0</v>
      </c>
    </row>
    <row r="11338">
      <c r="A11338" s="10" t="s">
        <v>3147</v>
      </c>
      <c r="B11338" s="19">
        <v>0.1174074074074074</v>
      </c>
      <c r="C11338" s="10" t="s">
        <v>84</v>
      </c>
      <c r="D11338" s="10" t="s">
        <v>67</v>
      </c>
      <c r="E11338" s="13">
        <v>19.0</v>
      </c>
      <c r="F11338" s="13">
        <v>16.0</v>
      </c>
    </row>
    <row r="11339">
      <c r="A11339" s="10" t="s">
        <v>3147</v>
      </c>
      <c r="B11339" s="19">
        <v>0.11799768518518519</v>
      </c>
      <c r="C11339" s="10" t="s">
        <v>157</v>
      </c>
      <c r="D11339" s="10" t="s">
        <v>67</v>
      </c>
      <c r="E11339" s="13">
        <v>19.0</v>
      </c>
      <c r="F11339" s="13">
        <v>17.0</v>
      </c>
    </row>
    <row r="11340">
      <c r="A11340" s="10" t="s">
        <v>3147</v>
      </c>
      <c r="B11340" s="19">
        <v>0.12541666666666668</v>
      </c>
      <c r="C11340" s="10" t="s">
        <v>66</v>
      </c>
      <c r="D11340" s="10" t="s">
        <v>100</v>
      </c>
      <c r="E11340" s="13">
        <v>19.0</v>
      </c>
      <c r="F11340" s="13">
        <v>18.0</v>
      </c>
    </row>
    <row r="11341">
      <c r="A11341" s="10" t="s">
        <v>3147</v>
      </c>
      <c r="B11341" s="19">
        <v>0.1254398148148148</v>
      </c>
      <c r="C11341" s="10" t="s">
        <v>82</v>
      </c>
      <c r="D11341" s="10" t="s">
        <v>100</v>
      </c>
      <c r="E11341" s="13">
        <v>17.0</v>
      </c>
      <c r="F11341" s="13">
        <v>15.0</v>
      </c>
    </row>
    <row r="11342">
      <c r="A11342" s="10" t="s">
        <v>3147</v>
      </c>
      <c r="B11342" s="19">
        <v>0.1254861111111111</v>
      </c>
      <c r="C11342" s="10" t="s">
        <v>69</v>
      </c>
      <c r="D11342" s="10" t="s">
        <v>100</v>
      </c>
      <c r="E11342" s="13">
        <v>16.0</v>
      </c>
      <c r="F11342" s="13">
        <v>12.0</v>
      </c>
    </row>
    <row r="11343">
      <c r="A11343" s="10" t="s">
        <v>3147</v>
      </c>
      <c r="B11343" s="19">
        <v>0.12552083333333333</v>
      </c>
      <c r="C11343" s="10" t="s">
        <v>84</v>
      </c>
      <c r="D11343" s="10" t="s">
        <v>100</v>
      </c>
      <c r="E11343" s="13" t="s">
        <v>75</v>
      </c>
      <c r="F11343" s="13" t="s">
        <v>75</v>
      </c>
      <c r="J11343" s="10" t="s">
        <v>2263</v>
      </c>
    </row>
    <row r="11344">
      <c r="A11344" s="10" t="s">
        <v>3147</v>
      </c>
      <c r="B11344" s="19">
        <v>0.12552083333333333</v>
      </c>
      <c r="C11344" s="10" t="s">
        <v>84</v>
      </c>
      <c r="D11344" s="10" t="s">
        <v>100</v>
      </c>
      <c r="E11344" s="13">
        <v>17.0</v>
      </c>
      <c r="F11344" s="13">
        <v>14.0</v>
      </c>
    </row>
    <row r="11345">
      <c r="A11345" s="10" t="s">
        <v>3147</v>
      </c>
      <c r="B11345" s="19">
        <v>0.1255439814814815</v>
      </c>
      <c r="C11345" s="10" t="s">
        <v>964</v>
      </c>
      <c r="D11345" s="10" t="s">
        <v>100</v>
      </c>
      <c r="E11345" s="13">
        <v>4.0</v>
      </c>
      <c r="F11345" s="13">
        <v>2.0</v>
      </c>
    </row>
    <row r="11346">
      <c r="A11346" s="10" t="s">
        <v>3147</v>
      </c>
      <c r="B11346" s="19">
        <v>0.12555555555555556</v>
      </c>
      <c r="C11346" s="10" t="s">
        <v>70</v>
      </c>
      <c r="D11346" s="10" t="s">
        <v>100</v>
      </c>
      <c r="E11346" s="13">
        <v>21.0</v>
      </c>
      <c r="F11346" s="13">
        <v>12.0</v>
      </c>
    </row>
    <row r="11347">
      <c r="A11347" s="10" t="s">
        <v>3147</v>
      </c>
      <c r="B11347" s="19">
        <v>0.1258912037037037</v>
      </c>
      <c r="C11347" s="10" t="s">
        <v>964</v>
      </c>
      <c r="D11347" s="10" t="s">
        <v>76</v>
      </c>
      <c r="E11347" s="13">
        <v>6.0</v>
      </c>
      <c r="F11347" s="16"/>
      <c r="J11347" s="10" t="s">
        <v>3149</v>
      </c>
    </row>
    <row r="11348">
      <c r="A11348" s="10" t="s">
        <v>3147</v>
      </c>
      <c r="B11348" s="19">
        <v>0.1264699074074074</v>
      </c>
      <c r="C11348" s="10" t="s">
        <v>69</v>
      </c>
      <c r="D11348" s="10" t="s">
        <v>209</v>
      </c>
      <c r="E11348" s="13">
        <v>5.0</v>
      </c>
      <c r="F11348" s="13">
        <v>2.0</v>
      </c>
    </row>
    <row r="11349">
      <c r="A11349" s="10" t="s">
        <v>3147</v>
      </c>
      <c r="B11349" s="19">
        <v>0.1265162037037037</v>
      </c>
      <c r="C11349" s="10" t="s">
        <v>964</v>
      </c>
      <c r="D11349" s="10" t="s">
        <v>209</v>
      </c>
      <c r="E11349" s="13">
        <v>4.0</v>
      </c>
      <c r="F11349" s="13">
        <v>4.0</v>
      </c>
    </row>
    <row r="11350">
      <c r="A11350" s="10" t="s">
        <v>3147</v>
      </c>
      <c r="B11350" s="19">
        <v>0.12714120370370371</v>
      </c>
      <c r="C11350" s="10" t="s">
        <v>69</v>
      </c>
      <c r="D11350" s="10" t="s">
        <v>320</v>
      </c>
      <c r="E11350" s="13">
        <v>18.0</v>
      </c>
      <c r="F11350" s="13">
        <v>13.0</v>
      </c>
    </row>
    <row r="11351">
      <c r="A11351" s="10" t="s">
        <v>3147</v>
      </c>
      <c r="B11351" s="19">
        <v>0.12866898148148148</v>
      </c>
      <c r="C11351" s="10" t="s">
        <v>84</v>
      </c>
      <c r="D11351" s="10" t="s">
        <v>209</v>
      </c>
      <c r="E11351" s="13" t="s">
        <v>75</v>
      </c>
      <c r="F11351" s="13" t="s">
        <v>75</v>
      </c>
      <c r="J11351" s="10" t="s">
        <v>2263</v>
      </c>
    </row>
    <row r="11352">
      <c r="A11352" s="10" t="s">
        <v>3147</v>
      </c>
      <c r="B11352" s="19">
        <v>0.12866898148148148</v>
      </c>
      <c r="C11352" s="10" t="s">
        <v>84</v>
      </c>
      <c r="D11352" s="10" t="s">
        <v>209</v>
      </c>
      <c r="E11352" s="13">
        <v>21.0</v>
      </c>
      <c r="F11352" s="13">
        <v>17.0</v>
      </c>
    </row>
    <row r="11353">
      <c r="A11353" s="10" t="s">
        <v>3147</v>
      </c>
      <c r="B11353" s="19">
        <v>0.12916666666666668</v>
      </c>
      <c r="C11353" s="10" t="s">
        <v>964</v>
      </c>
      <c r="D11353" s="10" t="s">
        <v>91</v>
      </c>
      <c r="E11353" s="13">
        <v>11.0</v>
      </c>
      <c r="F11353" s="16"/>
      <c r="H11353" s="10" t="s">
        <v>3150</v>
      </c>
      <c r="J11353" s="10" t="s">
        <v>1330</v>
      </c>
    </row>
    <row r="11354">
      <c r="A11354" s="10" t="s">
        <v>3147</v>
      </c>
      <c r="B11354" s="19">
        <v>0.13106481481481483</v>
      </c>
      <c r="C11354" s="10" t="s">
        <v>964</v>
      </c>
      <c r="D11354" s="10" t="s">
        <v>120</v>
      </c>
      <c r="E11354" s="13">
        <v>18.0</v>
      </c>
      <c r="F11354" s="16"/>
      <c r="H11354" s="10" t="s">
        <v>3151</v>
      </c>
      <c r="J11354" s="10" t="s">
        <v>1142</v>
      </c>
    </row>
    <row r="11355">
      <c r="A11355" s="10" t="s">
        <v>3147</v>
      </c>
      <c r="B11355" s="19">
        <v>0.13342592592592592</v>
      </c>
      <c r="C11355" s="10" t="s">
        <v>69</v>
      </c>
      <c r="D11355" s="10" t="s">
        <v>127</v>
      </c>
      <c r="E11355" s="13" t="s">
        <v>75</v>
      </c>
      <c r="F11355" s="13" t="s">
        <v>75</v>
      </c>
      <c r="J11355" s="10" t="s">
        <v>2263</v>
      </c>
    </row>
    <row r="11356">
      <c r="A11356" s="10" t="s">
        <v>3147</v>
      </c>
      <c r="B11356" s="19">
        <v>0.13342592592592592</v>
      </c>
      <c r="C11356" s="10" t="s">
        <v>69</v>
      </c>
      <c r="D11356" s="10" t="s">
        <v>127</v>
      </c>
      <c r="E11356" s="13">
        <v>15.0</v>
      </c>
      <c r="F11356" s="13">
        <v>10.0</v>
      </c>
    </row>
    <row r="11357">
      <c r="A11357" s="10" t="s">
        <v>3147</v>
      </c>
      <c r="B11357" s="19">
        <v>0.1347337962962963</v>
      </c>
      <c r="C11357" s="10" t="s">
        <v>70</v>
      </c>
      <c r="D11357" s="10" t="s">
        <v>100</v>
      </c>
      <c r="E11357" s="13">
        <v>15.0</v>
      </c>
      <c r="F11357" s="13">
        <v>6.0</v>
      </c>
    </row>
    <row r="11358">
      <c r="A11358" s="10" t="s">
        <v>3147</v>
      </c>
      <c r="B11358" s="19">
        <v>0.1348263888888889</v>
      </c>
      <c r="C11358" s="10" t="s">
        <v>964</v>
      </c>
      <c r="D11358" s="10" t="s">
        <v>100</v>
      </c>
      <c r="E11358" s="13">
        <v>6.0</v>
      </c>
      <c r="F11358" s="13">
        <v>4.0</v>
      </c>
    </row>
    <row r="11359">
      <c r="A11359" s="10" t="s">
        <v>3147</v>
      </c>
      <c r="B11359" s="19">
        <v>0.13483796296296297</v>
      </c>
      <c r="C11359" s="10" t="s">
        <v>84</v>
      </c>
      <c r="D11359" s="10" t="s">
        <v>100</v>
      </c>
      <c r="E11359" s="13" t="s">
        <v>75</v>
      </c>
      <c r="F11359" s="13" t="s">
        <v>75</v>
      </c>
    </row>
    <row r="11360">
      <c r="A11360" s="10" t="s">
        <v>3147</v>
      </c>
      <c r="B11360" s="19">
        <v>0.13483796296296297</v>
      </c>
      <c r="C11360" s="10" t="s">
        <v>84</v>
      </c>
      <c r="D11360" s="10" t="s">
        <v>100</v>
      </c>
      <c r="E11360" s="13">
        <v>22.0</v>
      </c>
      <c r="F11360" s="13">
        <v>19.0</v>
      </c>
    </row>
    <row r="11361">
      <c r="A11361" s="10" t="s">
        <v>3147</v>
      </c>
      <c r="B11361" s="19">
        <v>0.1348611111111111</v>
      </c>
      <c r="C11361" s="10" t="s">
        <v>3086</v>
      </c>
      <c r="D11361" s="10" t="s">
        <v>100</v>
      </c>
      <c r="E11361" s="13">
        <v>11.0</v>
      </c>
      <c r="F11361" s="13">
        <v>2.0</v>
      </c>
    </row>
    <row r="11362">
      <c r="A11362" s="10" t="s">
        <v>3147</v>
      </c>
      <c r="B11362" s="19">
        <v>0.1349189814814815</v>
      </c>
      <c r="C11362" s="10" t="s">
        <v>69</v>
      </c>
      <c r="D11362" s="10" t="s">
        <v>100</v>
      </c>
      <c r="E11362" s="13">
        <v>15.0</v>
      </c>
      <c r="F11362" s="13">
        <v>11.0</v>
      </c>
    </row>
    <row r="11363">
      <c r="A11363" s="10" t="s">
        <v>3147</v>
      </c>
      <c r="B11363" s="19">
        <v>0.13494212962962962</v>
      </c>
      <c r="C11363" s="10" t="s">
        <v>66</v>
      </c>
      <c r="D11363" s="10" t="s">
        <v>100</v>
      </c>
      <c r="E11363" s="13">
        <v>6.0</v>
      </c>
      <c r="F11363" s="13">
        <v>5.0</v>
      </c>
    </row>
    <row r="11364">
      <c r="A11364" s="10" t="s">
        <v>3147</v>
      </c>
      <c r="B11364" s="19">
        <v>0.13505787037037037</v>
      </c>
      <c r="C11364" s="10" t="s">
        <v>964</v>
      </c>
      <c r="D11364" s="10" t="s">
        <v>76</v>
      </c>
      <c r="E11364" s="13">
        <v>4.0</v>
      </c>
      <c r="F11364" s="16"/>
      <c r="J11364" s="10" t="s">
        <v>3149</v>
      </c>
    </row>
    <row r="11365">
      <c r="A11365" s="10" t="s">
        <v>3147</v>
      </c>
      <c r="B11365" s="19">
        <v>0.13508101851851853</v>
      </c>
      <c r="C11365" s="10" t="s">
        <v>66</v>
      </c>
      <c r="D11365" s="10" t="s">
        <v>76</v>
      </c>
      <c r="E11365" s="13">
        <v>3.0</v>
      </c>
      <c r="F11365" s="16"/>
      <c r="J11365" s="10" t="s">
        <v>3149</v>
      </c>
    </row>
    <row r="11366">
      <c r="A11366" s="10" t="s">
        <v>3127</v>
      </c>
      <c r="B11366" s="19">
        <v>0.13653935185185184</v>
      </c>
      <c r="C11366" s="10" t="s">
        <v>69</v>
      </c>
      <c r="D11366" s="10" t="s">
        <v>209</v>
      </c>
      <c r="E11366" s="13">
        <v>15.0</v>
      </c>
      <c r="F11366" s="13">
        <v>12.0</v>
      </c>
    </row>
    <row r="11367">
      <c r="A11367" s="10" t="s">
        <v>3147</v>
      </c>
      <c r="B11367" s="19">
        <v>0.13666666666666666</v>
      </c>
      <c r="C11367" s="10" t="s">
        <v>964</v>
      </c>
      <c r="D11367" s="10" t="s">
        <v>209</v>
      </c>
      <c r="E11367" s="13" t="s">
        <v>75</v>
      </c>
      <c r="F11367" s="13" t="s">
        <v>75</v>
      </c>
      <c r="J11367" s="10" t="s">
        <v>1942</v>
      </c>
    </row>
    <row r="11368">
      <c r="A11368" s="10" t="s">
        <v>3147</v>
      </c>
      <c r="B11368" s="19">
        <v>0.1370949074074074</v>
      </c>
      <c r="C11368" s="10" t="s">
        <v>84</v>
      </c>
      <c r="D11368" s="10" t="s">
        <v>209</v>
      </c>
      <c r="E11368" s="13">
        <v>18.0</v>
      </c>
      <c r="F11368" s="13">
        <v>14.0</v>
      </c>
    </row>
    <row r="11369">
      <c r="A11369" s="10" t="s">
        <v>3147</v>
      </c>
      <c r="B11369" s="19">
        <v>0.1370949074074074</v>
      </c>
      <c r="C11369" s="10" t="s">
        <v>69</v>
      </c>
      <c r="D11369" s="10" t="s">
        <v>209</v>
      </c>
      <c r="E11369" s="13" t="s">
        <v>75</v>
      </c>
      <c r="F11369" s="13" t="s">
        <v>75</v>
      </c>
    </row>
    <row r="11370">
      <c r="A11370" s="10" t="s">
        <v>3147</v>
      </c>
      <c r="B11370" s="19">
        <v>0.13783564814814814</v>
      </c>
      <c r="C11370" s="10" t="s">
        <v>69</v>
      </c>
      <c r="D11370" s="10" t="s">
        <v>120</v>
      </c>
      <c r="E11370" s="13">
        <v>8.0</v>
      </c>
      <c r="F11370" s="16"/>
      <c r="H11370" s="10" t="s">
        <v>3152</v>
      </c>
    </row>
    <row r="11371">
      <c r="A11371" s="10" t="s">
        <v>3153</v>
      </c>
      <c r="B11371" s="19">
        <v>0.14483796296296297</v>
      </c>
      <c r="C11371" s="10" t="s">
        <v>70</v>
      </c>
      <c r="D11371" s="10" t="s">
        <v>67</v>
      </c>
      <c r="E11371" s="13">
        <v>21.0</v>
      </c>
      <c r="F11371" s="13">
        <v>18.0</v>
      </c>
    </row>
    <row r="11372">
      <c r="A11372" s="10" t="s">
        <v>3147</v>
      </c>
      <c r="B11372" s="19">
        <v>0.14775462962962962</v>
      </c>
      <c r="C11372" s="10" t="s">
        <v>70</v>
      </c>
      <c r="D11372" s="10" t="s">
        <v>129</v>
      </c>
      <c r="E11372" s="13">
        <v>20.0</v>
      </c>
      <c r="F11372" s="13">
        <v>15.0</v>
      </c>
    </row>
    <row r="11373">
      <c r="A11373" s="10" t="s">
        <v>3147</v>
      </c>
      <c r="B11373" s="19">
        <v>0.14832175925925925</v>
      </c>
      <c r="C11373" s="10" t="s">
        <v>82</v>
      </c>
      <c r="D11373" s="10" t="s">
        <v>67</v>
      </c>
      <c r="E11373" s="13" t="s">
        <v>75</v>
      </c>
      <c r="F11373" s="13" t="s">
        <v>75</v>
      </c>
      <c r="J11373" s="10" t="s">
        <v>2263</v>
      </c>
    </row>
    <row r="11374">
      <c r="A11374" s="10" t="s">
        <v>3153</v>
      </c>
      <c r="B11374" s="19">
        <v>0.14832175925925925</v>
      </c>
      <c r="C11374" s="10" t="s">
        <v>82</v>
      </c>
      <c r="D11374" s="10" t="s">
        <v>67</v>
      </c>
      <c r="E11374" s="13">
        <v>18.0</v>
      </c>
      <c r="F11374" s="13">
        <v>13.0</v>
      </c>
    </row>
    <row r="11375">
      <c r="A11375" s="10" t="s">
        <v>3153</v>
      </c>
      <c r="B11375" s="19">
        <v>0.010439814814814815</v>
      </c>
      <c r="C11375" s="10" t="s">
        <v>3086</v>
      </c>
      <c r="D11375" s="10" t="s">
        <v>87</v>
      </c>
      <c r="E11375" s="13">
        <v>22.0</v>
      </c>
      <c r="F11375" s="13">
        <v>17.0</v>
      </c>
    </row>
    <row r="11376">
      <c r="A11376" s="10" t="s">
        <v>3153</v>
      </c>
      <c r="B11376" s="19">
        <v>0.010601851851851852</v>
      </c>
      <c r="C11376" s="10" t="s">
        <v>70</v>
      </c>
      <c r="D11376" s="10" t="s">
        <v>87</v>
      </c>
      <c r="E11376" s="13">
        <v>18.0</v>
      </c>
      <c r="F11376" s="13">
        <v>13.0</v>
      </c>
    </row>
    <row r="11377">
      <c r="A11377" s="10" t="s">
        <v>3153</v>
      </c>
      <c r="B11377" s="19">
        <v>0.010613425925925925</v>
      </c>
      <c r="C11377" s="10" t="s">
        <v>66</v>
      </c>
      <c r="D11377" s="10" t="s">
        <v>87</v>
      </c>
      <c r="E11377" s="13">
        <v>15.0</v>
      </c>
      <c r="F11377" s="13">
        <v>15.0</v>
      </c>
    </row>
    <row r="11378">
      <c r="A11378" s="10" t="s">
        <v>3153</v>
      </c>
      <c r="B11378" s="19">
        <v>0.010717592592592593</v>
      </c>
      <c r="C11378" s="10" t="s">
        <v>84</v>
      </c>
      <c r="D11378" s="10" t="s">
        <v>87</v>
      </c>
      <c r="E11378" s="13" t="s">
        <v>75</v>
      </c>
      <c r="F11378" s="13" t="s">
        <v>75</v>
      </c>
      <c r="J11378" s="10" t="s">
        <v>85</v>
      </c>
    </row>
    <row r="11379">
      <c r="A11379" s="10" t="s">
        <v>3153</v>
      </c>
      <c r="B11379" s="19">
        <v>0.010717592592592593</v>
      </c>
      <c r="C11379" s="10" t="s">
        <v>84</v>
      </c>
      <c r="D11379" s="10" t="s">
        <v>87</v>
      </c>
      <c r="E11379" s="13">
        <v>13.0</v>
      </c>
      <c r="F11379" s="13">
        <v>11.0</v>
      </c>
      <c r="J11379" s="10" t="s">
        <v>86</v>
      </c>
    </row>
    <row r="11380">
      <c r="A11380" s="10" t="s">
        <v>3153</v>
      </c>
      <c r="B11380" s="19">
        <v>0.010729166666666666</v>
      </c>
      <c r="C11380" s="10" t="s">
        <v>69</v>
      </c>
      <c r="D11380" s="10" t="s">
        <v>87</v>
      </c>
      <c r="E11380" s="13">
        <v>10.0</v>
      </c>
      <c r="F11380" s="13">
        <v>6.0</v>
      </c>
    </row>
    <row r="11381">
      <c r="A11381" s="10" t="s">
        <v>3153</v>
      </c>
      <c r="B11381" s="19">
        <v>0.010844907407407407</v>
      </c>
      <c r="C11381" s="10" t="s">
        <v>82</v>
      </c>
      <c r="D11381" s="10" t="s">
        <v>87</v>
      </c>
      <c r="E11381" s="13">
        <v>9.0</v>
      </c>
      <c r="F11381" s="13">
        <v>8.0</v>
      </c>
    </row>
    <row r="11382">
      <c r="A11382" s="10" t="s">
        <v>3153</v>
      </c>
      <c r="B11382" s="19">
        <v>0.01085648148148148</v>
      </c>
      <c r="C11382" s="10" t="s">
        <v>964</v>
      </c>
      <c r="D11382" s="10" t="s">
        <v>87</v>
      </c>
      <c r="E11382" s="13">
        <v>6.0</v>
      </c>
      <c r="F11382" s="13">
        <v>4.0</v>
      </c>
    </row>
    <row r="11383">
      <c r="A11383" s="10" t="s">
        <v>3153</v>
      </c>
      <c r="B11383" s="19">
        <v>0.011851851851851851</v>
      </c>
      <c r="C11383" s="10" t="s">
        <v>3086</v>
      </c>
      <c r="D11383" s="10" t="s">
        <v>125</v>
      </c>
      <c r="E11383" s="13" t="s">
        <v>75</v>
      </c>
      <c r="F11383" s="13" t="s">
        <v>75</v>
      </c>
      <c r="J11383" s="10" t="s">
        <v>85</v>
      </c>
    </row>
    <row r="11384">
      <c r="A11384" s="10" t="s">
        <v>3153</v>
      </c>
      <c r="B11384" s="19">
        <v>0.011851851851851851</v>
      </c>
      <c r="C11384" s="10" t="s">
        <v>3086</v>
      </c>
      <c r="D11384" s="10" t="s">
        <v>125</v>
      </c>
      <c r="E11384" s="13">
        <v>27.0</v>
      </c>
      <c r="F11384" s="13">
        <v>14.0</v>
      </c>
      <c r="J11384" s="10" t="s">
        <v>86</v>
      </c>
    </row>
    <row r="11385">
      <c r="A11385" s="10" t="s">
        <v>3153</v>
      </c>
      <c r="B11385" s="19">
        <v>0.014247685185185184</v>
      </c>
      <c r="C11385" s="10" t="s">
        <v>964</v>
      </c>
      <c r="D11385" s="10" t="s">
        <v>91</v>
      </c>
      <c r="E11385" s="13">
        <v>14.0</v>
      </c>
      <c r="F11385" s="16"/>
      <c r="H11385" s="10" t="s">
        <v>3154</v>
      </c>
      <c r="J11385" s="10" t="s">
        <v>1608</v>
      </c>
    </row>
    <row r="11386">
      <c r="A11386" s="10" t="s">
        <v>3153</v>
      </c>
      <c r="B11386" s="19">
        <v>0.015011574074074075</v>
      </c>
      <c r="C11386" s="10" t="s">
        <v>70</v>
      </c>
      <c r="D11386" s="10" t="s">
        <v>81</v>
      </c>
      <c r="E11386" s="13">
        <v>7.0</v>
      </c>
      <c r="F11386" s="13">
        <v>4.0</v>
      </c>
      <c r="J11386" s="10" t="s">
        <v>3155</v>
      </c>
    </row>
    <row r="11387">
      <c r="A11387" s="10" t="s">
        <v>3153</v>
      </c>
      <c r="B11387" s="19">
        <v>0.015497685185185186</v>
      </c>
      <c r="C11387" s="10" t="s">
        <v>70</v>
      </c>
      <c r="D11387" s="10" t="s">
        <v>195</v>
      </c>
      <c r="E11387" s="13">
        <v>12.0</v>
      </c>
      <c r="F11387" s="13">
        <v>12.0</v>
      </c>
      <c r="J11387" s="10" t="s">
        <v>775</v>
      </c>
    </row>
    <row r="11388">
      <c r="A11388" s="10" t="s">
        <v>3153</v>
      </c>
      <c r="B11388" s="19">
        <v>0.018206018518518517</v>
      </c>
      <c r="C11388" s="10" t="s">
        <v>66</v>
      </c>
      <c r="D11388" s="10" t="s">
        <v>81</v>
      </c>
      <c r="E11388" s="13">
        <v>9.0</v>
      </c>
      <c r="F11388" s="13">
        <v>5.0</v>
      </c>
      <c r="H11388" s="10" t="s">
        <v>3156</v>
      </c>
      <c r="J11388" s="10" t="s">
        <v>3157</v>
      </c>
    </row>
    <row r="11389">
      <c r="A11389" s="10" t="s">
        <v>3153</v>
      </c>
      <c r="B11389" s="19">
        <v>0.023171296296296297</v>
      </c>
      <c r="C11389" s="10" t="s">
        <v>964</v>
      </c>
      <c r="D11389" s="10" t="s">
        <v>81</v>
      </c>
      <c r="E11389" s="13">
        <v>20.0</v>
      </c>
      <c r="F11389" s="13">
        <v>17.0</v>
      </c>
      <c r="J11389" s="10" t="s">
        <v>3158</v>
      </c>
    </row>
    <row r="11390">
      <c r="A11390" s="10" t="s">
        <v>3153</v>
      </c>
      <c r="B11390" s="19">
        <v>0.02693287037037037</v>
      </c>
      <c r="C11390" s="10" t="s">
        <v>3086</v>
      </c>
      <c r="D11390" s="10" t="s">
        <v>93</v>
      </c>
      <c r="E11390" s="13">
        <v>12.0</v>
      </c>
      <c r="F11390" s="13">
        <v>2.0</v>
      </c>
      <c r="J11390" s="10" t="s">
        <v>85</v>
      </c>
    </row>
    <row r="11391">
      <c r="A11391" s="10" t="s">
        <v>3153</v>
      </c>
      <c r="B11391" s="19">
        <v>0.02693287037037037</v>
      </c>
      <c r="C11391" s="10" t="s">
        <v>3086</v>
      </c>
      <c r="D11391" s="10" t="s">
        <v>93</v>
      </c>
      <c r="E11391" s="13">
        <v>23.0</v>
      </c>
      <c r="F11391" s="13">
        <v>13.0</v>
      </c>
      <c r="J11391" s="10" t="s">
        <v>3159</v>
      </c>
    </row>
    <row r="11392">
      <c r="A11392" s="10" t="s">
        <v>3153</v>
      </c>
      <c r="B11392" s="19">
        <v>0.027349537037037037</v>
      </c>
      <c r="C11392" s="10" t="s">
        <v>3086</v>
      </c>
      <c r="D11392" s="10" t="s">
        <v>91</v>
      </c>
      <c r="E11392" s="13">
        <v>31.0</v>
      </c>
      <c r="F11392" s="16"/>
      <c r="H11392" s="10" t="s">
        <v>3160</v>
      </c>
      <c r="J11392" s="10" t="s">
        <v>3161</v>
      </c>
    </row>
    <row r="11393">
      <c r="A11393" s="10" t="s">
        <v>3153</v>
      </c>
      <c r="B11393" s="19">
        <v>0.027407407407407408</v>
      </c>
      <c r="C11393" s="10" t="s">
        <v>3086</v>
      </c>
      <c r="D11393" s="10" t="s">
        <v>91</v>
      </c>
      <c r="E11393" s="13">
        <v>13.0</v>
      </c>
      <c r="F11393" s="16"/>
      <c r="H11393" s="10" t="s">
        <v>3162</v>
      </c>
      <c r="J11393" s="10" t="s">
        <v>3163</v>
      </c>
    </row>
    <row r="11394">
      <c r="A11394" s="10" t="s">
        <v>3153</v>
      </c>
      <c r="B11394" s="19">
        <v>0.02935185185185185</v>
      </c>
      <c r="C11394" s="10" t="s">
        <v>70</v>
      </c>
      <c r="D11394" s="10" t="s">
        <v>93</v>
      </c>
      <c r="E11394" s="13" t="s">
        <v>75</v>
      </c>
      <c r="F11394" s="13" t="s">
        <v>75</v>
      </c>
      <c r="J11394" s="10" t="s">
        <v>160</v>
      </c>
    </row>
    <row r="11395">
      <c r="A11395" s="10" t="s">
        <v>3153</v>
      </c>
      <c r="B11395" s="19">
        <v>0.02935185185185185</v>
      </c>
      <c r="C11395" s="10" t="s">
        <v>70</v>
      </c>
      <c r="D11395" s="10" t="s">
        <v>93</v>
      </c>
      <c r="E11395" s="13">
        <v>17.0</v>
      </c>
      <c r="F11395" s="13">
        <v>8.0</v>
      </c>
      <c r="J11395" s="10" t="s">
        <v>3164</v>
      </c>
    </row>
    <row r="11396">
      <c r="A11396" s="10" t="s">
        <v>3153</v>
      </c>
      <c r="B11396" s="19">
        <v>0.029594907407407407</v>
      </c>
      <c r="C11396" s="10" t="s">
        <v>70</v>
      </c>
      <c r="D11396" s="10" t="s">
        <v>91</v>
      </c>
      <c r="E11396" s="13">
        <v>9.0</v>
      </c>
      <c r="F11396" s="16"/>
      <c r="H11396" s="10" t="s">
        <v>3165</v>
      </c>
    </row>
    <row r="11397">
      <c r="A11397" s="10" t="s">
        <v>3153</v>
      </c>
      <c r="B11397" s="19">
        <v>0.029675925925925925</v>
      </c>
      <c r="C11397" s="10" t="s">
        <v>70</v>
      </c>
      <c r="D11397" s="10" t="s">
        <v>93</v>
      </c>
      <c r="E11397" s="13">
        <v>26.0</v>
      </c>
      <c r="F11397" s="13">
        <v>16.0</v>
      </c>
      <c r="J11397" s="10" t="s">
        <v>160</v>
      </c>
    </row>
    <row r="11398">
      <c r="A11398" s="10" t="s">
        <v>3153</v>
      </c>
      <c r="B11398" s="19">
        <v>0.029675925925925925</v>
      </c>
      <c r="C11398" s="10" t="s">
        <v>70</v>
      </c>
      <c r="D11398" s="10" t="s">
        <v>93</v>
      </c>
      <c r="E11398" s="13">
        <v>26.0</v>
      </c>
      <c r="F11398" s="13">
        <v>16.0</v>
      </c>
      <c r="J11398" s="10" t="s">
        <v>421</v>
      </c>
    </row>
    <row r="11399">
      <c r="A11399" s="10" t="s">
        <v>3153</v>
      </c>
      <c r="B11399" s="19">
        <v>0.029675925925925925</v>
      </c>
      <c r="C11399" s="10" t="s">
        <v>70</v>
      </c>
      <c r="D11399" s="10" t="s">
        <v>76</v>
      </c>
      <c r="E11399" s="13">
        <v>3.0</v>
      </c>
      <c r="F11399" s="16"/>
      <c r="J11399" s="10" t="s">
        <v>1579</v>
      </c>
    </row>
    <row r="11400">
      <c r="A11400" s="10" t="s">
        <v>3153</v>
      </c>
      <c r="B11400" s="19">
        <v>0.029780092592592594</v>
      </c>
      <c r="C11400" s="10" t="s">
        <v>70</v>
      </c>
      <c r="D11400" s="10" t="s">
        <v>91</v>
      </c>
      <c r="E11400" s="13">
        <v>11.0</v>
      </c>
      <c r="F11400" s="16"/>
      <c r="H11400" s="10" t="s">
        <v>3166</v>
      </c>
    </row>
    <row r="11401">
      <c r="A11401" s="10" t="s">
        <v>3153</v>
      </c>
      <c r="B11401" s="19">
        <v>0.029930555555555554</v>
      </c>
      <c r="C11401" s="10" t="s">
        <v>70</v>
      </c>
      <c r="D11401" s="10" t="s">
        <v>93</v>
      </c>
      <c r="E11401" s="13" t="s">
        <v>75</v>
      </c>
      <c r="F11401" s="13" t="s">
        <v>75</v>
      </c>
      <c r="J11401" s="10" t="s">
        <v>160</v>
      </c>
    </row>
    <row r="11402">
      <c r="A11402" s="10" t="s">
        <v>3153</v>
      </c>
      <c r="B11402" s="19">
        <v>0.029930555555555554</v>
      </c>
      <c r="C11402" s="10" t="s">
        <v>70</v>
      </c>
      <c r="D11402" s="10" t="s">
        <v>93</v>
      </c>
      <c r="E11402" s="13">
        <v>21.0</v>
      </c>
      <c r="F11402" s="13">
        <v>11.0</v>
      </c>
      <c r="J11402" s="10" t="s">
        <v>421</v>
      </c>
    </row>
    <row r="11403">
      <c r="A11403" s="10" t="s">
        <v>3153</v>
      </c>
      <c r="B11403" s="19">
        <v>0.029976851851851852</v>
      </c>
      <c r="C11403" s="10" t="s">
        <v>70</v>
      </c>
      <c r="D11403" s="10" t="s">
        <v>76</v>
      </c>
      <c r="E11403" s="13">
        <v>1.0</v>
      </c>
      <c r="F11403" s="16"/>
      <c r="J11403" s="10" t="s">
        <v>1579</v>
      </c>
    </row>
    <row r="11404">
      <c r="A11404" s="10" t="s">
        <v>3153</v>
      </c>
      <c r="B11404" s="19">
        <v>0.03005787037037037</v>
      </c>
      <c r="C11404" s="10" t="s">
        <v>70</v>
      </c>
      <c r="D11404" s="10" t="s">
        <v>91</v>
      </c>
      <c r="E11404" s="13">
        <v>13.0</v>
      </c>
      <c r="F11404" s="16"/>
      <c r="H11404" s="10" t="s">
        <v>3167</v>
      </c>
    </row>
    <row r="11405">
      <c r="A11405" s="10" t="s">
        <v>3153</v>
      </c>
      <c r="B11405" s="19">
        <v>0.03033564814814815</v>
      </c>
      <c r="C11405" s="10" t="s">
        <v>70</v>
      </c>
      <c r="D11405" s="10" t="s">
        <v>93</v>
      </c>
      <c r="E11405" s="13" t="s">
        <v>75</v>
      </c>
      <c r="F11405" s="13" t="s">
        <v>75</v>
      </c>
      <c r="J11405" s="10" t="s">
        <v>3168</v>
      </c>
    </row>
    <row r="11406">
      <c r="A11406" s="10" t="s">
        <v>3153</v>
      </c>
      <c r="B11406" s="19">
        <v>0.03033564814814815</v>
      </c>
      <c r="C11406" s="10" t="s">
        <v>70</v>
      </c>
      <c r="D11406" s="10" t="s">
        <v>93</v>
      </c>
      <c r="E11406" s="13" t="s">
        <v>88</v>
      </c>
      <c r="F11406" s="13">
        <v>1.0</v>
      </c>
      <c r="J11406" s="10" t="s">
        <v>421</v>
      </c>
    </row>
    <row r="11407">
      <c r="A11407" s="10" t="s">
        <v>3153</v>
      </c>
      <c r="B11407" s="19">
        <v>0.03099537037037037</v>
      </c>
      <c r="C11407" s="10" t="s">
        <v>70</v>
      </c>
      <c r="D11407" s="10" t="s">
        <v>93</v>
      </c>
      <c r="E11407" s="13" t="s">
        <v>75</v>
      </c>
      <c r="F11407" s="13" t="s">
        <v>75</v>
      </c>
      <c r="J11407" s="10" t="s">
        <v>3168</v>
      </c>
    </row>
    <row r="11408">
      <c r="A11408" s="10" t="s">
        <v>3153</v>
      </c>
      <c r="B11408" s="19">
        <v>0.03099537037037037</v>
      </c>
      <c r="C11408" s="10" t="s">
        <v>70</v>
      </c>
      <c r="D11408" s="10" t="s">
        <v>93</v>
      </c>
      <c r="E11408" s="13">
        <v>17.0</v>
      </c>
      <c r="F11408" s="13">
        <v>8.0</v>
      </c>
      <c r="J11408" s="10" t="s">
        <v>3164</v>
      </c>
    </row>
    <row r="11409">
      <c r="A11409" s="10" t="s">
        <v>3153</v>
      </c>
      <c r="B11409" s="19">
        <v>0.031041666666666665</v>
      </c>
      <c r="C11409" s="10" t="s">
        <v>70</v>
      </c>
      <c r="D11409" s="10" t="s">
        <v>91</v>
      </c>
      <c r="E11409" s="13">
        <v>13.0</v>
      </c>
      <c r="F11409" s="16"/>
      <c r="H11409" s="10" t="s">
        <v>3167</v>
      </c>
    </row>
    <row r="11410">
      <c r="A11410" s="10" t="s">
        <v>3153</v>
      </c>
      <c r="B11410" s="19">
        <v>0.03304398148148148</v>
      </c>
      <c r="C11410" s="10" t="s">
        <v>66</v>
      </c>
      <c r="D11410" s="10" t="s">
        <v>93</v>
      </c>
      <c r="E11410" s="13" t="s">
        <v>75</v>
      </c>
      <c r="F11410" s="13" t="s">
        <v>75</v>
      </c>
      <c r="J11410" s="10" t="s">
        <v>160</v>
      </c>
    </row>
    <row r="11411">
      <c r="A11411" s="10" t="s">
        <v>3153</v>
      </c>
      <c r="B11411" s="19">
        <v>0.03304398148148148</v>
      </c>
      <c r="C11411" s="10" t="s">
        <v>66</v>
      </c>
      <c r="D11411" s="10" t="s">
        <v>93</v>
      </c>
      <c r="E11411" s="13">
        <v>23.0</v>
      </c>
      <c r="F11411" s="13">
        <v>12.0</v>
      </c>
      <c r="J11411" s="10" t="s">
        <v>3169</v>
      </c>
    </row>
    <row r="11412">
      <c r="A11412" s="10" t="s">
        <v>3153</v>
      </c>
      <c r="B11412" s="19">
        <v>0.032997685185185185</v>
      </c>
      <c r="C11412" s="10" t="s">
        <v>66</v>
      </c>
      <c r="D11412" s="10" t="s">
        <v>76</v>
      </c>
      <c r="E11412" s="13">
        <v>4.0</v>
      </c>
      <c r="F11412" s="16"/>
      <c r="J11412" s="10" t="s">
        <v>1579</v>
      </c>
    </row>
    <row r="11413">
      <c r="A11413" s="10" t="s">
        <v>3153</v>
      </c>
      <c r="B11413" s="19">
        <v>0.03361111111111111</v>
      </c>
      <c r="C11413" s="10" t="s">
        <v>66</v>
      </c>
      <c r="D11413" s="10" t="s">
        <v>91</v>
      </c>
      <c r="E11413" s="13">
        <v>51.0</v>
      </c>
      <c r="F11413" s="16"/>
      <c r="H11413" s="10" t="s">
        <v>3170</v>
      </c>
      <c r="I11413" s="10">
        <v>1.0</v>
      </c>
      <c r="J11413" s="10" t="s">
        <v>119</v>
      </c>
    </row>
    <row r="11414">
      <c r="A11414" s="10" t="s">
        <v>3153</v>
      </c>
      <c r="B11414" s="19">
        <v>0.03467592592592592</v>
      </c>
      <c r="C11414" s="10" t="s">
        <v>66</v>
      </c>
      <c r="D11414" s="10" t="s">
        <v>93</v>
      </c>
      <c r="E11414" s="13">
        <v>23.0</v>
      </c>
      <c r="F11414" s="13">
        <v>12.0</v>
      </c>
      <c r="J11414" s="10" t="s">
        <v>2638</v>
      </c>
    </row>
    <row r="11415">
      <c r="A11415" s="10" t="s">
        <v>3153</v>
      </c>
      <c r="B11415" s="19">
        <v>0.034791666666666665</v>
      </c>
      <c r="C11415" s="10" t="s">
        <v>66</v>
      </c>
      <c r="D11415" s="10" t="s">
        <v>91</v>
      </c>
      <c r="E11415" s="13">
        <v>11.0</v>
      </c>
      <c r="F11415" s="16"/>
      <c r="H11415" s="10" t="s">
        <v>3171</v>
      </c>
      <c r="I11415" s="10">
        <v>1.0</v>
      </c>
    </row>
    <row r="11416">
      <c r="A11416" s="10" t="s">
        <v>3153</v>
      </c>
      <c r="B11416" s="19">
        <v>0.03678240740740741</v>
      </c>
      <c r="C11416" s="10" t="s">
        <v>964</v>
      </c>
      <c r="D11416" s="10" t="s">
        <v>120</v>
      </c>
      <c r="E11416" s="13">
        <v>13.0</v>
      </c>
      <c r="F11416" s="16"/>
      <c r="J11416" s="10" t="s">
        <v>3172</v>
      </c>
    </row>
    <row r="11417">
      <c r="A11417" s="10" t="s">
        <v>3153</v>
      </c>
      <c r="B11417" s="19">
        <v>0.03695601851851852</v>
      </c>
      <c r="C11417" s="10" t="s">
        <v>69</v>
      </c>
      <c r="D11417" s="10" t="s">
        <v>120</v>
      </c>
      <c r="E11417" s="13">
        <v>14.0</v>
      </c>
      <c r="F11417" s="16"/>
      <c r="J11417" s="10" t="s">
        <v>3173</v>
      </c>
    </row>
    <row r="11418">
      <c r="A11418" s="10" t="s">
        <v>3153</v>
      </c>
      <c r="B11418" s="19">
        <v>0.03966435185185185</v>
      </c>
      <c r="C11418" s="10" t="s">
        <v>84</v>
      </c>
      <c r="D11418" s="10" t="s">
        <v>67</v>
      </c>
      <c r="E11418" s="13">
        <v>15.0</v>
      </c>
      <c r="F11418" s="13">
        <v>12.0</v>
      </c>
    </row>
    <row r="11419">
      <c r="A11419" s="10" t="s">
        <v>3153</v>
      </c>
      <c r="B11419" s="19">
        <v>0.03980324074074074</v>
      </c>
      <c r="C11419" s="10" t="s">
        <v>70</v>
      </c>
      <c r="D11419" s="10" t="s">
        <v>73</v>
      </c>
      <c r="E11419" s="13">
        <v>24.0</v>
      </c>
      <c r="F11419" s="13">
        <v>19.0</v>
      </c>
    </row>
    <row r="11420">
      <c r="A11420" s="10" t="s">
        <v>3153</v>
      </c>
      <c r="B11420" s="19">
        <v>0.040428240740740744</v>
      </c>
      <c r="C11420" s="10" t="s">
        <v>66</v>
      </c>
      <c r="D11420" s="10" t="s">
        <v>100</v>
      </c>
      <c r="E11420" s="13">
        <v>14.0</v>
      </c>
      <c r="F11420" s="13">
        <v>13.0</v>
      </c>
    </row>
    <row r="11421">
      <c r="A11421" s="10" t="s">
        <v>3153</v>
      </c>
      <c r="B11421" s="19">
        <v>0.040462962962962964</v>
      </c>
      <c r="C11421" s="10" t="s">
        <v>69</v>
      </c>
      <c r="D11421" s="10" t="s">
        <v>100</v>
      </c>
      <c r="E11421" s="13">
        <v>9.0</v>
      </c>
      <c r="F11421" s="13">
        <v>5.0</v>
      </c>
    </row>
    <row r="11422">
      <c r="A11422" s="10" t="s">
        <v>3153</v>
      </c>
      <c r="B11422" s="19">
        <v>0.04048611111111111</v>
      </c>
      <c r="C11422" s="10" t="s">
        <v>82</v>
      </c>
      <c r="D11422" s="10" t="s">
        <v>100</v>
      </c>
      <c r="E11422" s="13">
        <v>16.0</v>
      </c>
      <c r="F11422" s="13">
        <v>15.0</v>
      </c>
    </row>
    <row r="11423">
      <c r="A11423" s="10" t="s">
        <v>3153</v>
      </c>
      <c r="B11423" s="19">
        <v>0.040497685185185185</v>
      </c>
      <c r="C11423" s="10" t="s">
        <v>3086</v>
      </c>
      <c r="D11423" s="10" t="s">
        <v>100</v>
      </c>
      <c r="E11423" s="13">
        <v>25.0</v>
      </c>
      <c r="F11423" s="13">
        <v>16.0</v>
      </c>
    </row>
    <row r="11424">
      <c r="A11424" s="10" t="s">
        <v>3153</v>
      </c>
      <c r="B11424" s="19">
        <v>0.04052083333333333</v>
      </c>
      <c r="C11424" s="10" t="s">
        <v>84</v>
      </c>
      <c r="D11424" s="10" t="s">
        <v>100</v>
      </c>
      <c r="E11424" s="13" t="s">
        <v>75</v>
      </c>
      <c r="F11424" s="13" t="s">
        <v>75</v>
      </c>
      <c r="J11424" s="10" t="s">
        <v>85</v>
      </c>
    </row>
    <row r="11425">
      <c r="A11425" s="10" t="s">
        <v>3153</v>
      </c>
      <c r="B11425" s="19">
        <v>0.04052083333333333</v>
      </c>
      <c r="C11425" s="10" t="s">
        <v>84</v>
      </c>
      <c r="D11425" s="10" t="s">
        <v>100</v>
      </c>
      <c r="E11425" s="13">
        <v>17.0</v>
      </c>
      <c r="F11425" s="13">
        <v>14.0</v>
      </c>
      <c r="J11425" s="10" t="s">
        <v>86</v>
      </c>
    </row>
    <row r="11426">
      <c r="A11426" s="10" t="s">
        <v>3153</v>
      </c>
      <c r="B11426" s="19">
        <v>0.04052083333333333</v>
      </c>
      <c r="C11426" s="10" t="s">
        <v>964</v>
      </c>
      <c r="D11426" s="10" t="s">
        <v>100</v>
      </c>
      <c r="E11426" s="13">
        <v>21.0</v>
      </c>
      <c r="F11426" s="13">
        <v>19.0</v>
      </c>
      <c r="J11426" s="10" t="s">
        <v>3174</v>
      </c>
    </row>
    <row r="11427">
      <c r="A11427" s="10" t="s">
        <v>3153</v>
      </c>
      <c r="B11427" s="19">
        <v>0.040532407407407406</v>
      </c>
      <c r="C11427" s="10" t="s">
        <v>70</v>
      </c>
      <c r="D11427" s="10" t="s">
        <v>100</v>
      </c>
      <c r="E11427" s="13">
        <v>17.0</v>
      </c>
      <c r="F11427" s="13">
        <v>8.0</v>
      </c>
    </row>
    <row r="11428">
      <c r="A11428" s="10" t="s">
        <v>3153</v>
      </c>
      <c r="B11428" s="19">
        <v>0.04087962962962963</v>
      </c>
      <c r="C11428" s="10" t="s">
        <v>69</v>
      </c>
      <c r="D11428" s="10" t="s">
        <v>76</v>
      </c>
      <c r="E11428" s="13">
        <v>1.0</v>
      </c>
      <c r="F11428" s="16"/>
      <c r="J11428" s="10" t="s">
        <v>3175</v>
      </c>
    </row>
    <row r="11429">
      <c r="A11429" s="10" t="s">
        <v>3153</v>
      </c>
      <c r="B11429" s="19">
        <v>0.04380787037037037</v>
      </c>
      <c r="C11429" s="10" t="s">
        <v>66</v>
      </c>
      <c r="D11429" s="10" t="s">
        <v>81</v>
      </c>
      <c r="E11429" s="13">
        <v>18.0</v>
      </c>
      <c r="F11429" s="13">
        <v>14.0</v>
      </c>
      <c r="J11429" s="10" t="s">
        <v>3176</v>
      </c>
    </row>
    <row r="11430">
      <c r="A11430" s="10" t="s">
        <v>3153</v>
      </c>
      <c r="B11430" s="19">
        <v>0.043854166666666666</v>
      </c>
      <c r="C11430" s="10" t="s">
        <v>69</v>
      </c>
      <c r="D11430" s="10" t="s">
        <v>81</v>
      </c>
      <c r="E11430" s="13">
        <v>6.0</v>
      </c>
      <c r="F11430" s="13">
        <v>3.0</v>
      </c>
      <c r="J11430" s="10" t="s">
        <v>3177</v>
      </c>
    </row>
    <row r="11431">
      <c r="A11431" s="10" t="s">
        <v>3153</v>
      </c>
      <c r="B11431" s="19">
        <v>0.0022222222222222222</v>
      </c>
      <c r="C11431" s="10" t="s">
        <v>82</v>
      </c>
      <c r="D11431" s="10" t="s">
        <v>81</v>
      </c>
      <c r="E11431" s="13" t="s">
        <v>75</v>
      </c>
      <c r="F11431" s="13" t="s">
        <v>75</v>
      </c>
      <c r="J11431" s="10" t="s">
        <v>85</v>
      </c>
    </row>
    <row r="11432">
      <c r="A11432" s="10" t="s">
        <v>3153</v>
      </c>
      <c r="B11432" s="19">
        <v>0.04388888888888889</v>
      </c>
      <c r="C11432" s="10" t="s">
        <v>82</v>
      </c>
      <c r="D11432" s="10" t="s">
        <v>81</v>
      </c>
      <c r="E11432" s="13">
        <v>26.0</v>
      </c>
      <c r="F11432" s="13">
        <v>19.0</v>
      </c>
      <c r="J11432" s="10" t="s">
        <v>3178</v>
      </c>
    </row>
    <row r="11433">
      <c r="A11433" s="10" t="s">
        <v>3153</v>
      </c>
      <c r="B11433" s="19">
        <v>0.04390046296296296</v>
      </c>
      <c r="C11433" s="10" t="s">
        <v>3086</v>
      </c>
      <c r="D11433" s="10" t="s">
        <v>81</v>
      </c>
      <c r="E11433" s="13">
        <v>16.0</v>
      </c>
      <c r="F11433" s="13">
        <v>15.0</v>
      </c>
      <c r="J11433" s="10" t="s">
        <v>3176</v>
      </c>
    </row>
    <row r="11434">
      <c r="A11434" s="10" t="s">
        <v>3153</v>
      </c>
      <c r="B11434" s="19">
        <v>0.04392361111111111</v>
      </c>
      <c r="C11434" s="10" t="s">
        <v>84</v>
      </c>
      <c r="D11434" s="10" t="s">
        <v>81</v>
      </c>
      <c r="E11434" s="13">
        <v>26.0</v>
      </c>
      <c r="F11434" s="13">
        <v>19.0</v>
      </c>
      <c r="J11434" s="10" t="s">
        <v>3176</v>
      </c>
    </row>
    <row r="11435">
      <c r="A11435" s="10" t="s">
        <v>3153</v>
      </c>
      <c r="B11435" s="19">
        <v>0.04394675925925926</v>
      </c>
      <c r="C11435" s="10" t="s">
        <v>964</v>
      </c>
      <c r="D11435" s="10" t="s">
        <v>81</v>
      </c>
      <c r="E11435" s="13">
        <v>17.0</v>
      </c>
      <c r="F11435" s="13">
        <v>14.0</v>
      </c>
      <c r="J11435" s="10" t="s">
        <v>3176</v>
      </c>
    </row>
    <row r="11436">
      <c r="A11436" s="10" t="s">
        <v>3153</v>
      </c>
      <c r="B11436" s="19">
        <v>0.043958333333333335</v>
      </c>
      <c r="C11436" s="10" t="s">
        <v>70</v>
      </c>
      <c r="D11436" s="10" t="s">
        <v>81</v>
      </c>
      <c r="E11436" s="13">
        <v>15.0</v>
      </c>
      <c r="F11436" s="13">
        <v>12.0</v>
      </c>
      <c r="J11436" s="10" t="s">
        <v>3176</v>
      </c>
    </row>
    <row r="11437">
      <c r="A11437" s="10" t="s">
        <v>3153</v>
      </c>
      <c r="B11437" s="19">
        <v>0.04703703703703704</v>
      </c>
      <c r="C11437" s="10" t="s">
        <v>70</v>
      </c>
      <c r="D11437" s="10" t="s">
        <v>120</v>
      </c>
      <c r="E11437" s="13" t="s">
        <v>75</v>
      </c>
      <c r="F11437" s="13" t="s">
        <v>75</v>
      </c>
      <c r="J11437" s="10" t="s">
        <v>897</v>
      </c>
    </row>
    <row r="11438">
      <c r="A11438" s="10" t="s">
        <v>3153</v>
      </c>
      <c r="B11438" s="19">
        <v>0.04703703703703704</v>
      </c>
      <c r="C11438" s="10" t="s">
        <v>84</v>
      </c>
      <c r="D11438" s="10" t="s">
        <v>120</v>
      </c>
      <c r="E11438" s="13" t="s">
        <v>75</v>
      </c>
      <c r="F11438" s="13" t="s">
        <v>75</v>
      </c>
      <c r="J11438" s="10" t="s">
        <v>897</v>
      </c>
    </row>
    <row r="11439">
      <c r="A11439" s="10" t="s">
        <v>3153</v>
      </c>
      <c r="B11439" s="19">
        <v>0.04703703703703704</v>
      </c>
      <c r="C11439" s="10" t="s">
        <v>964</v>
      </c>
      <c r="D11439" s="10" t="s">
        <v>120</v>
      </c>
      <c r="E11439" s="13" t="s">
        <v>75</v>
      </c>
      <c r="F11439" s="13" t="s">
        <v>75</v>
      </c>
      <c r="J11439" s="10" t="s">
        <v>897</v>
      </c>
    </row>
    <row r="11440">
      <c r="A11440" s="10" t="s">
        <v>3153</v>
      </c>
      <c r="B11440" s="19">
        <v>0.04703703703703704</v>
      </c>
      <c r="C11440" s="10" t="s">
        <v>66</v>
      </c>
      <c r="D11440" s="10" t="s">
        <v>120</v>
      </c>
      <c r="E11440" s="13" t="s">
        <v>75</v>
      </c>
      <c r="F11440" s="13" t="s">
        <v>75</v>
      </c>
      <c r="J11440" s="10" t="s">
        <v>897</v>
      </c>
    </row>
    <row r="11441">
      <c r="A11441" s="10" t="s">
        <v>3153</v>
      </c>
      <c r="B11441" s="19">
        <v>0.054282407407407404</v>
      </c>
      <c r="C11441" s="10" t="s">
        <v>82</v>
      </c>
      <c r="D11441" s="10" t="s">
        <v>361</v>
      </c>
      <c r="E11441" s="13">
        <v>28.0</v>
      </c>
      <c r="F11441" s="13">
        <v>18.0</v>
      </c>
    </row>
    <row r="11442">
      <c r="A11442" s="10" t="s">
        <v>3153</v>
      </c>
      <c r="B11442" s="19">
        <v>0.054328703703703705</v>
      </c>
      <c r="C11442" s="10" t="s">
        <v>70</v>
      </c>
      <c r="D11442" s="10" t="s">
        <v>365</v>
      </c>
      <c r="E11442" s="13">
        <v>25.0</v>
      </c>
      <c r="F11442" s="13">
        <v>17.0</v>
      </c>
    </row>
    <row r="11443">
      <c r="A11443" s="10" t="s">
        <v>3153</v>
      </c>
      <c r="B11443" s="19">
        <v>0.05717592592592593</v>
      </c>
      <c r="C11443" s="10" t="s">
        <v>82</v>
      </c>
      <c r="D11443" s="10" t="s">
        <v>361</v>
      </c>
      <c r="E11443" s="13">
        <v>25.0</v>
      </c>
      <c r="F11443" s="13">
        <v>15.0</v>
      </c>
    </row>
    <row r="11444">
      <c r="A11444" s="10" t="s">
        <v>3153</v>
      </c>
      <c r="B11444" s="19">
        <v>0.05721064814814815</v>
      </c>
      <c r="C11444" s="10" t="s">
        <v>70</v>
      </c>
      <c r="D11444" s="10" t="s">
        <v>361</v>
      </c>
      <c r="E11444" s="13">
        <v>23.0</v>
      </c>
      <c r="F11444" s="13">
        <v>15.0</v>
      </c>
    </row>
    <row r="11445">
      <c r="A11445" s="10" t="s">
        <v>3153</v>
      </c>
      <c r="B11445" s="19">
        <v>0.05880787037037037</v>
      </c>
      <c r="C11445" s="10" t="s">
        <v>66</v>
      </c>
      <c r="D11445" s="10" t="s">
        <v>125</v>
      </c>
      <c r="E11445" s="13">
        <v>15.0</v>
      </c>
      <c r="F11445" s="13">
        <v>15.0</v>
      </c>
    </row>
    <row r="11446">
      <c r="A11446" s="10" t="s">
        <v>3153</v>
      </c>
      <c r="B11446" s="19">
        <v>0.05883101851851852</v>
      </c>
      <c r="C11446" s="10" t="s">
        <v>69</v>
      </c>
      <c r="D11446" s="10" t="s">
        <v>125</v>
      </c>
      <c r="E11446" s="13" t="s">
        <v>88</v>
      </c>
      <c r="F11446" s="13">
        <v>1.0</v>
      </c>
    </row>
    <row r="11447">
      <c r="A11447" s="10" t="s">
        <v>3153</v>
      </c>
      <c r="B11447" s="19">
        <v>0.05884259259259259</v>
      </c>
      <c r="C11447" s="10" t="s">
        <v>82</v>
      </c>
      <c r="D11447" s="10" t="s">
        <v>125</v>
      </c>
      <c r="E11447" s="13">
        <v>7.0</v>
      </c>
      <c r="F11447" s="13">
        <v>6.0</v>
      </c>
    </row>
    <row r="11448">
      <c r="A11448" s="10" t="s">
        <v>3153</v>
      </c>
      <c r="B11448" s="19">
        <v>0.05890046296296296</v>
      </c>
      <c r="C11448" s="10" t="s">
        <v>3086</v>
      </c>
      <c r="D11448" s="10" t="s">
        <v>125</v>
      </c>
      <c r="E11448" s="13" t="s">
        <v>75</v>
      </c>
      <c r="F11448" s="13" t="s">
        <v>75</v>
      </c>
      <c r="J11448" s="10" t="s">
        <v>85</v>
      </c>
    </row>
    <row r="11449">
      <c r="A11449" s="10" t="s">
        <v>3153</v>
      </c>
      <c r="B11449" s="19">
        <v>0.05890046296296296</v>
      </c>
      <c r="C11449" s="10" t="s">
        <v>3086</v>
      </c>
      <c r="D11449" s="10" t="s">
        <v>125</v>
      </c>
      <c r="E11449" s="13">
        <v>25.0</v>
      </c>
      <c r="F11449" s="13">
        <v>12.0</v>
      </c>
      <c r="J11449" s="10" t="s">
        <v>86</v>
      </c>
    </row>
    <row r="11450">
      <c r="A11450" s="10" t="s">
        <v>3153</v>
      </c>
      <c r="B11450" s="19">
        <v>0.058923611111111114</v>
      </c>
      <c r="C11450" s="10" t="s">
        <v>84</v>
      </c>
      <c r="D11450" s="10" t="s">
        <v>125</v>
      </c>
      <c r="E11450" s="13">
        <v>17.0</v>
      </c>
      <c r="F11450" s="13">
        <v>15.0</v>
      </c>
    </row>
    <row r="11451">
      <c r="A11451" s="10" t="s">
        <v>3153</v>
      </c>
      <c r="B11451" s="19">
        <v>0.05893518518518519</v>
      </c>
      <c r="C11451" s="10" t="s">
        <v>964</v>
      </c>
      <c r="D11451" s="10" t="s">
        <v>125</v>
      </c>
      <c r="E11451" s="13">
        <v>7.0</v>
      </c>
      <c r="F11451" s="13">
        <v>5.0</v>
      </c>
    </row>
    <row r="11452">
      <c r="A11452" s="10" t="s">
        <v>3153</v>
      </c>
      <c r="B11452" s="19">
        <v>0.05894675925925926</v>
      </c>
      <c r="C11452" s="10" t="s">
        <v>70</v>
      </c>
      <c r="D11452" s="10" t="s">
        <v>125</v>
      </c>
      <c r="E11452" s="13">
        <v>15.0</v>
      </c>
      <c r="F11452" s="13">
        <v>6.0</v>
      </c>
    </row>
    <row r="11453">
      <c r="A11453" s="10" t="s">
        <v>3153</v>
      </c>
      <c r="B11453" s="19">
        <v>0.059675925925925924</v>
      </c>
      <c r="C11453" s="10" t="s">
        <v>964</v>
      </c>
      <c r="D11453" s="10" t="s">
        <v>80</v>
      </c>
      <c r="E11453" s="13" t="s">
        <v>68</v>
      </c>
      <c r="F11453" s="13">
        <v>20.0</v>
      </c>
    </row>
    <row r="11454">
      <c r="A11454" s="10" t="s">
        <v>3153</v>
      </c>
      <c r="B11454" s="19">
        <v>0.06552083333333333</v>
      </c>
      <c r="C11454" s="10" t="s">
        <v>70</v>
      </c>
      <c r="D11454" s="10" t="s">
        <v>209</v>
      </c>
      <c r="E11454" s="13">
        <v>16.0</v>
      </c>
      <c r="F11454" s="13">
        <v>16.0</v>
      </c>
    </row>
    <row r="11455">
      <c r="A11455" s="10" t="s">
        <v>3153</v>
      </c>
      <c r="B11455" s="19">
        <v>0.06563657407407407</v>
      </c>
      <c r="C11455" s="10" t="s">
        <v>3086</v>
      </c>
      <c r="D11455" s="10" t="s">
        <v>209</v>
      </c>
      <c r="E11455" s="13" t="s">
        <v>75</v>
      </c>
      <c r="F11455" s="13" t="s">
        <v>75</v>
      </c>
      <c r="J11455" s="10" t="s">
        <v>85</v>
      </c>
    </row>
    <row r="11456">
      <c r="A11456" s="10" t="s">
        <v>3153</v>
      </c>
      <c r="B11456" s="19">
        <v>0.06563657407407407</v>
      </c>
      <c r="C11456" s="10" t="s">
        <v>3086</v>
      </c>
      <c r="D11456" s="10" t="s">
        <v>209</v>
      </c>
      <c r="E11456" s="13">
        <v>18.0</v>
      </c>
      <c r="F11456" s="13">
        <v>18.0</v>
      </c>
      <c r="J11456" s="10" t="s">
        <v>86</v>
      </c>
    </row>
    <row r="11457">
      <c r="A11457" s="10" t="s">
        <v>3153</v>
      </c>
      <c r="B11457" s="19">
        <v>0.08652777777777777</v>
      </c>
      <c r="C11457" s="10" t="s">
        <v>66</v>
      </c>
      <c r="D11457" s="10" t="s">
        <v>100</v>
      </c>
      <c r="E11457" s="13">
        <v>10.0</v>
      </c>
      <c r="F11457" s="13">
        <v>10.0</v>
      </c>
    </row>
    <row r="11458">
      <c r="A11458" s="10" t="s">
        <v>3153</v>
      </c>
      <c r="B11458" s="19">
        <v>0.0865625</v>
      </c>
      <c r="C11458" s="10" t="s">
        <v>69</v>
      </c>
      <c r="D11458" s="10" t="s">
        <v>100</v>
      </c>
      <c r="E11458" s="13">
        <v>19.0</v>
      </c>
      <c r="F11458" s="13">
        <v>15.0</v>
      </c>
    </row>
    <row r="11459">
      <c r="A11459" s="10" t="s">
        <v>3153</v>
      </c>
      <c r="B11459" s="19">
        <v>0.08659722222222223</v>
      </c>
      <c r="C11459" s="10" t="s">
        <v>82</v>
      </c>
      <c r="D11459" s="10" t="s">
        <v>100</v>
      </c>
      <c r="E11459" s="13" t="s">
        <v>75</v>
      </c>
      <c r="F11459" s="13" t="s">
        <v>75</v>
      </c>
    </row>
    <row r="11460">
      <c r="A11460" s="10" t="s">
        <v>3153</v>
      </c>
      <c r="B11460" s="19">
        <v>0.08664351851851852</v>
      </c>
      <c r="C11460" s="10" t="s">
        <v>3086</v>
      </c>
      <c r="D11460" s="10" t="s">
        <v>100</v>
      </c>
      <c r="E11460" s="13">
        <v>29.0</v>
      </c>
      <c r="F11460" s="13">
        <v>20.0</v>
      </c>
    </row>
    <row r="11461">
      <c r="A11461" s="10" t="s">
        <v>3153</v>
      </c>
      <c r="B11461" s="19">
        <v>0.08665509259259259</v>
      </c>
      <c r="C11461" s="10" t="s">
        <v>84</v>
      </c>
      <c r="D11461" s="10" t="s">
        <v>100</v>
      </c>
      <c r="E11461" s="13" t="s">
        <v>75</v>
      </c>
      <c r="F11461" s="13" t="s">
        <v>75</v>
      </c>
      <c r="J11461" s="10" t="s">
        <v>85</v>
      </c>
    </row>
    <row r="11462">
      <c r="A11462" s="10" t="s">
        <v>3153</v>
      </c>
      <c r="B11462" s="19">
        <v>0.08665509259259259</v>
      </c>
      <c r="C11462" s="10" t="s">
        <v>84</v>
      </c>
      <c r="D11462" s="10" t="s">
        <v>100</v>
      </c>
      <c r="E11462" s="13">
        <v>20.0</v>
      </c>
      <c r="F11462" s="13">
        <v>17.0</v>
      </c>
      <c r="J11462" s="10" t="s">
        <v>86</v>
      </c>
    </row>
    <row r="11463">
      <c r="A11463" s="10" t="s">
        <v>3153</v>
      </c>
      <c r="B11463" s="19">
        <v>0.08667824074074074</v>
      </c>
      <c r="C11463" s="10" t="s">
        <v>964</v>
      </c>
      <c r="D11463" s="10" t="s">
        <v>100</v>
      </c>
      <c r="E11463" s="13">
        <v>11.0</v>
      </c>
      <c r="F11463" s="13">
        <v>9.0</v>
      </c>
    </row>
    <row r="11464">
      <c r="A11464" s="10" t="s">
        <v>3153</v>
      </c>
      <c r="B11464" s="19">
        <v>0.0863425925925926</v>
      </c>
      <c r="C11464" s="10" t="s">
        <v>70</v>
      </c>
      <c r="D11464" s="10" t="s">
        <v>100</v>
      </c>
      <c r="E11464" s="13">
        <v>11.0</v>
      </c>
      <c r="F11464" s="13">
        <v>2.0</v>
      </c>
    </row>
    <row r="11465">
      <c r="A11465" s="10" t="s">
        <v>3153</v>
      </c>
      <c r="B11465" s="19">
        <v>0.08798611111111111</v>
      </c>
      <c r="C11465" s="10" t="s">
        <v>70</v>
      </c>
      <c r="D11465" s="10" t="s">
        <v>81</v>
      </c>
      <c r="E11465" s="13">
        <v>20.0</v>
      </c>
      <c r="F11465" s="13">
        <v>11.0</v>
      </c>
    </row>
    <row r="11466">
      <c r="A11466" s="10" t="s">
        <v>3153</v>
      </c>
      <c r="B11466" s="19">
        <v>0.0880787037037037</v>
      </c>
      <c r="C11466" s="10" t="s">
        <v>964</v>
      </c>
      <c r="D11466" s="10" t="s">
        <v>81</v>
      </c>
      <c r="E11466" s="13">
        <v>10.0</v>
      </c>
      <c r="F11466" s="13">
        <v>7.0</v>
      </c>
      <c r="J11466" s="10" t="s">
        <v>3179</v>
      </c>
    </row>
    <row r="11467">
      <c r="A11467" s="10" t="s">
        <v>3153</v>
      </c>
      <c r="B11467" s="19">
        <v>0.08811342592592593</v>
      </c>
      <c r="C11467" s="10" t="s">
        <v>3086</v>
      </c>
      <c r="D11467" s="10" t="s">
        <v>81</v>
      </c>
      <c r="E11467" s="13">
        <v>17.0</v>
      </c>
      <c r="F11467" s="13">
        <v>16.0</v>
      </c>
    </row>
    <row r="11468">
      <c r="A11468" s="10" t="s">
        <v>3153</v>
      </c>
      <c r="B11468" s="19">
        <v>0.08894675925925925</v>
      </c>
      <c r="C11468" s="10" t="s">
        <v>3180</v>
      </c>
      <c r="D11468" s="10" t="s">
        <v>81</v>
      </c>
      <c r="E11468" s="13">
        <v>17.0</v>
      </c>
      <c r="F11468" s="13">
        <v>18.0</v>
      </c>
    </row>
    <row r="11469">
      <c r="A11469" s="10" t="s">
        <v>3153</v>
      </c>
      <c r="B11469" s="19">
        <v>0.09481481481481481</v>
      </c>
      <c r="C11469" s="10" t="s">
        <v>66</v>
      </c>
      <c r="D11469" s="10" t="s">
        <v>166</v>
      </c>
      <c r="E11469" s="13" t="s">
        <v>68</v>
      </c>
      <c r="F11469" s="13">
        <v>20.0</v>
      </c>
    </row>
    <row r="11470">
      <c r="A11470" s="10" t="s">
        <v>3153</v>
      </c>
      <c r="B11470" s="19">
        <v>0.0948611111111111</v>
      </c>
      <c r="C11470" s="10" t="s">
        <v>69</v>
      </c>
      <c r="D11470" s="10" t="s">
        <v>166</v>
      </c>
      <c r="E11470" s="13">
        <v>11.0</v>
      </c>
      <c r="F11470" s="13">
        <v>2.0</v>
      </c>
    </row>
    <row r="11471">
      <c r="A11471" s="10" t="s">
        <v>3153</v>
      </c>
      <c r="B11471" s="19">
        <v>0.09490740740740741</v>
      </c>
      <c r="C11471" s="10" t="s">
        <v>82</v>
      </c>
      <c r="D11471" s="10" t="s">
        <v>166</v>
      </c>
      <c r="E11471" s="13">
        <v>26.0</v>
      </c>
      <c r="F11471" s="13">
        <v>18.0</v>
      </c>
    </row>
    <row r="11472">
      <c r="A11472" s="10" t="s">
        <v>3153</v>
      </c>
      <c r="B11472" s="19">
        <v>0.09493055555555556</v>
      </c>
      <c r="C11472" s="10" t="s">
        <v>3086</v>
      </c>
      <c r="D11472" s="10" t="s">
        <v>166</v>
      </c>
      <c r="E11472" s="13">
        <v>10.0</v>
      </c>
      <c r="F11472" s="13">
        <v>9.0</v>
      </c>
    </row>
    <row r="11473">
      <c r="A11473" s="10" t="s">
        <v>3153</v>
      </c>
      <c r="B11473" s="19">
        <v>0.09494212962962963</v>
      </c>
      <c r="C11473" s="10" t="s">
        <v>84</v>
      </c>
      <c r="D11473" s="10" t="s">
        <v>166</v>
      </c>
      <c r="E11473" s="13">
        <v>14.0</v>
      </c>
      <c r="F11473" s="13">
        <v>14.0</v>
      </c>
    </row>
    <row r="11474">
      <c r="A11474" s="10" t="s">
        <v>3153</v>
      </c>
      <c r="B11474" s="19">
        <v>0.09496527777777777</v>
      </c>
      <c r="C11474" s="10" t="s">
        <v>964</v>
      </c>
      <c r="D11474" s="10" t="s">
        <v>166</v>
      </c>
      <c r="E11474" s="13">
        <v>27.0</v>
      </c>
      <c r="F11474" s="13">
        <v>18.0</v>
      </c>
    </row>
    <row r="11475">
      <c r="A11475" s="10" t="s">
        <v>3153</v>
      </c>
      <c r="B11475" s="19">
        <v>0.09497685185185185</v>
      </c>
      <c r="C11475" s="10" t="s">
        <v>70</v>
      </c>
      <c r="D11475" s="10" t="s">
        <v>166</v>
      </c>
      <c r="E11475" s="13">
        <v>17.0</v>
      </c>
      <c r="F11475" s="13">
        <v>13.0</v>
      </c>
    </row>
    <row r="11476">
      <c r="A11476" s="10" t="s">
        <v>3153</v>
      </c>
      <c r="B11476" s="19">
        <v>0.09949074074074074</v>
      </c>
      <c r="C11476" s="10" t="s">
        <v>82</v>
      </c>
      <c r="D11476" s="10" t="s">
        <v>67</v>
      </c>
      <c r="E11476" s="13">
        <v>25.0</v>
      </c>
      <c r="F11476" s="13">
        <v>17.0</v>
      </c>
    </row>
    <row r="11477">
      <c r="A11477" s="10" t="s">
        <v>3153</v>
      </c>
      <c r="B11477" s="19">
        <v>0.1016087962962963</v>
      </c>
      <c r="C11477" s="10" t="s">
        <v>66</v>
      </c>
      <c r="D11477" s="10" t="s">
        <v>67</v>
      </c>
      <c r="E11477" s="13">
        <v>18.0</v>
      </c>
      <c r="F11477" s="13">
        <v>16.0</v>
      </c>
    </row>
    <row r="11478">
      <c r="A11478" s="10" t="s">
        <v>3153</v>
      </c>
      <c r="B11478" s="19">
        <v>0.10844907407407407</v>
      </c>
      <c r="C11478" s="10" t="s">
        <v>66</v>
      </c>
      <c r="D11478" s="10" t="s">
        <v>80</v>
      </c>
      <c r="E11478" s="13">
        <v>18.0</v>
      </c>
      <c r="F11478" s="13">
        <v>9.0</v>
      </c>
    </row>
    <row r="11479">
      <c r="A11479" s="10" t="s">
        <v>3153</v>
      </c>
      <c r="B11479" s="19">
        <v>0.11508101851851851</v>
      </c>
      <c r="C11479" s="10" t="s">
        <v>82</v>
      </c>
      <c r="D11479" s="10" t="s">
        <v>125</v>
      </c>
      <c r="E11479" s="13">
        <v>17.0</v>
      </c>
      <c r="F11479" s="13">
        <v>16.0</v>
      </c>
    </row>
    <row r="11480">
      <c r="A11480" s="10" t="s">
        <v>3153</v>
      </c>
      <c r="B11480" s="19">
        <v>0.1159837962962963</v>
      </c>
      <c r="C11480" s="10" t="s">
        <v>69</v>
      </c>
      <c r="D11480" s="10" t="s">
        <v>67</v>
      </c>
      <c r="E11480" s="13">
        <v>9.0</v>
      </c>
      <c r="F11480" s="13">
        <v>4.0</v>
      </c>
    </row>
    <row r="11481">
      <c r="A11481" s="10" t="s">
        <v>3153</v>
      </c>
      <c r="B11481" s="19">
        <v>0.11658564814814815</v>
      </c>
      <c r="C11481" s="10" t="s">
        <v>66</v>
      </c>
      <c r="D11481" s="10" t="s">
        <v>127</v>
      </c>
      <c r="E11481" s="13">
        <v>20.0</v>
      </c>
      <c r="F11481" s="13">
        <v>15.0</v>
      </c>
    </row>
    <row r="11482">
      <c r="A11482" s="10" t="s">
        <v>3153</v>
      </c>
      <c r="B11482" s="19">
        <v>0.1203125</v>
      </c>
      <c r="C11482" s="10" t="s">
        <v>70</v>
      </c>
      <c r="D11482" s="10" t="s">
        <v>127</v>
      </c>
      <c r="E11482" s="13" t="s">
        <v>68</v>
      </c>
      <c r="F11482" s="13">
        <v>20.0</v>
      </c>
    </row>
    <row r="11483">
      <c r="A11483" s="10" t="s">
        <v>3153</v>
      </c>
      <c r="B11483" s="19">
        <v>0.1222337962962963</v>
      </c>
      <c r="C11483" s="10" t="s">
        <v>964</v>
      </c>
      <c r="D11483" s="10" t="s">
        <v>127</v>
      </c>
      <c r="E11483" s="13">
        <v>7.0</v>
      </c>
      <c r="F11483" s="13">
        <v>4.0</v>
      </c>
    </row>
    <row r="11484">
      <c r="A11484" s="10" t="s">
        <v>3153</v>
      </c>
      <c r="B11484" s="19">
        <v>0.12384259259259259</v>
      </c>
      <c r="C11484" s="10" t="s">
        <v>3086</v>
      </c>
      <c r="D11484" s="10" t="s">
        <v>127</v>
      </c>
      <c r="E11484" s="13">
        <v>12.0</v>
      </c>
      <c r="F11484" s="13">
        <v>10.0</v>
      </c>
      <c r="J11484" s="10" t="s">
        <v>3181</v>
      </c>
    </row>
    <row r="11485">
      <c r="A11485" s="10" t="s">
        <v>3153</v>
      </c>
      <c r="B11485" s="19">
        <v>0.12533564814814815</v>
      </c>
      <c r="C11485" s="10" t="s">
        <v>3086</v>
      </c>
      <c r="D11485" s="10" t="s">
        <v>127</v>
      </c>
      <c r="E11485" s="13">
        <v>12.0</v>
      </c>
      <c r="F11485" s="13">
        <v>10.0</v>
      </c>
      <c r="J11485" s="10" t="s">
        <v>3181</v>
      </c>
    </row>
    <row r="11486">
      <c r="A11486" s="10" t="s">
        <v>3153</v>
      </c>
      <c r="B11486" s="19">
        <v>0.1266087962962963</v>
      </c>
      <c r="C11486" s="10" t="s">
        <v>82</v>
      </c>
      <c r="D11486" s="10" t="s">
        <v>73</v>
      </c>
      <c r="E11486" s="13">
        <v>9.0</v>
      </c>
      <c r="F11486" s="13">
        <v>8.0</v>
      </c>
    </row>
    <row r="11487">
      <c r="A11487" s="10" t="s">
        <v>3153</v>
      </c>
      <c r="B11487" s="19">
        <v>0.13074074074074074</v>
      </c>
      <c r="C11487" s="10" t="s">
        <v>69</v>
      </c>
      <c r="D11487" s="10" t="s">
        <v>361</v>
      </c>
      <c r="E11487" s="13">
        <v>15.0</v>
      </c>
      <c r="F11487" s="13">
        <v>14.0</v>
      </c>
    </row>
    <row r="11488">
      <c r="A11488" s="10" t="s">
        <v>3153</v>
      </c>
      <c r="B11488" s="19">
        <v>0.1308101851851852</v>
      </c>
      <c r="C11488" s="10" t="s">
        <v>70</v>
      </c>
      <c r="D11488" s="10" t="s">
        <v>361</v>
      </c>
      <c r="E11488" s="13">
        <v>9.0</v>
      </c>
      <c r="F11488" s="13">
        <v>5.0</v>
      </c>
    </row>
    <row r="11489">
      <c r="A11489" s="10" t="s">
        <v>3153</v>
      </c>
      <c r="B11489" s="19">
        <v>0.13087962962962962</v>
      </c>
      <c r="C11489" s="10" t="s">
        <v>82</v>
      </c>
      <c r="D11489" s="10" t="s">
        <v>361</v>
      </c>
      <c r="E11489" s="13">
        <v>14.0</v>
      </c>
      <c r="F11489" s="13">
        <v>4.0</v>
      </c>
    </row>
    <row r="11490">
      <c r="A11490" s="10" t="s">
        <v>3153</v>
      </c>
      <c r="B11490" s="19">
        <v>0.1357986111111111</v>
      </c>
      <c r="C11490" s="10" t="s">
        <v>66</v>
      </c>
      <c r="D11490" s="10" t="s">
        <v>100</v>
      </c>
      <c r="E11490" s="13">
        <v>5.0</v>
      </c>
      <c r="F11490" s="13">
        <v>4.0</v>
      </c>
    </row>
    <row r="11491">
      <c r="A11491" s="10" t="s">
        <v>3153</v>
      </c>
      <c r="B11491" s="19">
        <v>0.1360185185185185</v>
      </c>
      <c r="C11491" s="10" t="s">
        <v>69</v>
      </c>
      <c r="D11491" s="10" t="s">
        <v>100</v>
      </c>
      <c r="E11491" s="13">
        <v>22.0</v>
      </c>
      <c r="F11491" s="13">
        <v>18.0</v>
      </c>
    </row>
    <row r="11492">
      <c r="A11492" s="10" t="s">
        <v>3153</v>
      </c>
      <c r="B11492" s="19">
        <v>0.13604166666666667</v>
      </c>
      <c r="C11492" s="10" t="s">
        <v>82</v>
      </c>
      <c r="D11492" s="10" t="s">
        <v>100</v>
      </c>
      <c r="E11492" s="13" t="s">
        <v>68</v>
      </c>
      <c r="F11492" s="13">
        <v>20.0</v>
      </c>
    </row>
    <row r="11493">
      <c r="A11493" s="10" t="s">
        <v>3153</v>
      </c>
      <c r="B11493" s="19">
        <v>0.1360648148148148</v>
      </c>
      <c r="C11493" s="10" t="s">
        <v>3086</v>
      </c>
      <c r="D11493" s="10" t="s">
        <v>100</v>
      </c>
      <c r="E11493" s="13">
        <v>15.0</v>
      </c>
      <c r="F11493" s="13">
        <v>5.0</v>
      </c>
    </row>
    <row r="11494">
      <c r="A11494" s="10" t="s">
        <v>3153</v>
      </c>
      <c r="B11494" s="19">
        <v>0.1360763888888889</v>
      </c>
      <c r="C11494" s="10" t="s">
        <v>84</v>
      </c>
      <c r="D11494" s="10" t="s">
        <v>100</v>
      </c>
      <c r="E11494" s="13" t="s">
        <v>75</v>
      </c>
      <c r="F11494" s="13" t="s">
        <v>75</v>
      </c>
      <c r="J11494" s="10" t="s">
        <v>85</v>
      </c>
    </row>
    <row r="11495">
      <c r="A11495" s="10" t="s">
        <v>3153</v>
      </c>
      <c r="B11495" s="19">
        <v>0.1360763888888889</v>
      </c>
      <c r="C11495" s="10" t="s">
        <v>84</v>
      </c>
      <c r="D11495" s="10" t="s">
        <v>100</v>
      </c>
      <c r="E11495" s="13">
        <v>15.0</v>
      </c>
      <c r="F11495" s="13">
        <v>12.0</v>
      </c>
      <c r="J11495" s="10" t="s">
        <v>86</v>
      </c>
    </row>
    <row r="11496">
      <c r="A11496" s="10" t="s">
        <v>3153</v>
      </c>
      <c r="B11496" s="19">
        <v>0.13609953703703703</v>
      </c>
      <c r="C11496" s="10" t="s">
        <v>964</v>
      </c>
      <c r="D11496" s="10" t="s">
        <v>100</v>
      </c>
      <c r="E11496" s="13">
        <v>9.0</v>
      </c>
      <c r="F11496" s="13">
        <v>7.0</v>
      </c>
    </row>
    <row r="11497">
      <c r="A11497" s="10" t="s">
        <v>3153</v>
      </c>
      <c r="B11497" s="19">
        <v>0.1361226851851852</v>
      </c>
      <c r="C11497" s="10" t="s">
        <v>70</v>
      </c>
      <c r="D11497" s="10" t="s">
        <v>100</v>
      </c>
      <c r="E11497" s="13" t="s">
        <v>68</v>
      </c>
      <c r="F11497" s="13">
        <v>20.0</v>
      </c>
    </row>
    <row r="11498">
      <c r="A11498" s="10" t="s">
        <v>3153</v>
      </c>
      <c r="B11498" s="19">
        <v>0.13671296296296295</v>
      </c>
      <c r="C11498" s="10" t="s">
        <v>964</v>
      </c>
      <c r="D11498" s="10" t="s">
        <v>81</v>
      </c>
      <c r="E11498" s="13">
        <v>20.0</v>
      </c>
      <c r="F11498" s="13">
        <v>17.0</v>
      </c>
    </row>
    <row r="11499">
      <c r="A11499" s="10" t="s">
        <v>3153</v>
      </c>
      <c r="B11499" s="19">
        <v>0.13791666666666666</v>
      </c>
      <c r="C11499" s="10" t="s">
        <v>69</v>
      </c>
      <c r="D11499" s="10" t="s">
        <v>80</v>
      </c>
      <c r="E11499" s="13">
        <v>11.0</v>
      </c>
      <c r="F11499" s="13">
        <v>6.0</v>
      </c>
    </row>
    <row r="11500">
      <c r="A11500" s="10" t="s">
        <v>3153</v>
      </c>
      <c r="B11500" s="19">
        <v>0.13896990740740742</v>
      </c>
      <c r="C11500" s="10" t="s">
        <v>964</v>
      </c>
      <c r="D11500" s="10" t="s">
        <v>73</v>
      </c>
      <c r="E11500" s="13">
        <v>7.0</v>
      </c>
      <c r="F11500" s="13">
        <v>5.0</v>
      </c>
      <c r="J11500" s="10" t="s">
        <v>86</v>
      </c>
    </row>
    <row r="11501">
      <c r="A11501" s="10" t="s">
        <v>3153</v>
      </c>
      <c r="B11501" s="19">
        <v>0.13896990740740742</v>
      </c>
      <c r="C11501" s="10" t="s">
        <v>964</v>
      </c>
      <c r="D11501" s="10" t="s">
        <v>73</v>
      </c>
      <c r="E11501" s="13" t="s">
        <v>75</v>
      </c>
      <c r="F11501" s="13" t="s">
        <v>75</v>
      </c>
      <c r="J11501" s="10" t="s">
        <v>85</v>
      </c>
    </row>
    <row r="11502">
      <c r="A11502" s="10" t="s">
        <v>3153</v>
      </c>
      <c r="B11502" s="19">
        <v>0.13931712962962964</v>
      </c>
      <c r="C11502" s="10" t="s">
        <v>964</v>
      </c>
      <c r="D11502" s="10" t="s">
        <v>129</v>
      </c>
      <c r="E11502" s="13">
        <v>17.0</v>
      </c>
      <c r="F11502" s="13">
        <v>15.0</v>
      </c>
    </row>
    <row r="11503">
      <c r="A11503" s="10" t="s">
        <v>3182</v>
      </c>
      <c r="B11503" s="19">
        <v>0.03849537037037037</v>
      </c>
      <c r="C11503" s="10" t="s">
        <v>82</v>
      </c>
      <c r="D11503" s="10" t="s">
        <v>209</v>
      </c>
      <c r="E11503" s="13">
        <v>9.0</v>
      </c>
      <c r="F11503" s="13">
        <v>9.0</v>
      </c>
      <c r="J11503" s="10" t="s">
        <v>2498</v>
      </c>
    </row>
    <row r="11504">
      <c r="A11504" s="10" t="s">
        <v>3182</v>
      </c>
      <c r="B11504" s="19">
        <v>0.03849537037037037</v>
      </c>
      <c r="C11504" s="10" t="s">
        <v>69</v>
      </c>
      <c r="D11504" s="10" t="s">
        <v>209</v>
      </c>
      <c r="E11504" s="13">
        <v>15.0</v>
      </c>
      <c r="F11504" s="13">
        <v>12.0</v>
      </c>
      <c r="J11504" s="10" t="s">
        <v>2498</v>
      </c>
    </row>
    <row r="11505">
      <c r="A11505" s="10" t="s">
        <v>3182</v>
      </c>
      <c r="B11505" s="19">
        <v>0.04375</v>
      </c>
      <c r="C11505" s="10" t="s">
        <v>66</v>
      </c>
      <c r="D11505" s="10" t="s">
        <v>67</v>
      </c>
      <c r="E11505" s="13">
        <v>16.0</v>
      </c>
      <c r="F11505" s="13">
        <v>14.0</v>
      </c>
    </row>
    <row r="11506">
      <c r="A11506" s="10" t="s">
        <v>3182</v>
      </c>
      <c r="B11506" s="19">
        <v>0.04380787037037037</v>
      </c>
      <c r="C11506" s="10" t="s">
        <v>82</v>
      </c>
      <c r="D11506" s="10" t="s">
        <v>67</v>
      </c>
      <c r="E11506" s="13" t="s">
        <v>75</v>
      </c>
      <c r="F11506" s="13" t="s">
        <v>75</v>
      </c>
      <c r="J11506" s="10" t="s">
        <v>85</v>
      </c>
    </row>
    <row r="11507">
      <c r="A11507" s="10" t="s">
        <v>3182</v>
      </c>
      <c r="B11507" s="19">
        <v>0.04380787037037037</v>
      </c>
      <c r="C11507" s="10" t="s">
        <v>82</v>
      </c>
      <c r="D11507" s="10" t="s">
        <v>67</v>
      </c>
      <c r="E11507" s="13">
        <v>19.0</v>
      </c>
      <c r="F11507" s="13">
        <v>14.0</v>
      </c>
      <c r="J11507" s="10" t="s">
        <v>3183</v>
      </c>
    </row>
    <row r="11508">
      <c r="A11508" s="10" t="s">
        <v>3182</v>
      </c>
      <c r="B11508" s="19">
        <v>0.04380787037037037</v>
      </c>
      <c r="C11508" s="10" t="s">
        <v>69</v>
      </c>
      <c r="D11508" s="10" t="s">
        <v>67</v>
      </c>
      <c r="E11508" s="13" t="s">
        <v>75</v>
      </c>
      <c r="F11508" s="13" t="s">
        <v>75</v>
      </c>
      <c r="J11508" s="10" t="s">
        <v>85</v>
      </c>
    </row>
    <row r="11509">
      <c r="A11509" s="10" t="s">
        <v>3182</v>
      </c>
      <c r="B11509" s="19">
        <v>0.04380787037037037</v>
      </c>
      <c r="C11509" s="10" t="s">
        <v>69</v>
      </c>
      <c r="D11509" s="10" t="s">
        <v>67</v>
      </c>
      <c r="E11509" s="13">
        <v>14.0</v>
      </c>
      <c r="F11509" s="13">
        <v>9.0</v>
      </c>
      <c r="J11509" s="10" t="s">
        <v>3183</v>
      </c>
    </row>
    <row r="11510">
      <c r="A11510" s="10" t="s">
        <v>3182</v>
      </c>
      <c r="B11510" s="19">
        <v>0.046064814814814815</v>
      </c>
      <c r="C11510" s="10" t="s">
        <v>69</v>
      </c>
      <c r="D11510" s="10" t="s">
        <v>67</v>
      </c>
      <c r="E11510" s="13" t="s">
        <v>88</v>
      </c>
      <c r="F11510" s="13">
        <v>1.0</v>
      </c>
    </row>
    <row r="11511">
      <c r="A11511" s="10" t="s">
        <v>3182</v>
      </c>
      <c r="B11511" s="19">
        <v>0.046064814814814815</v>
      </c>
      <c r="C11511" s="10" t="s">
        <v>70</v>
      </c>
      <c r="D11511" s="10" t="s">
        <v>67</v>
      </c>
      <c r="E11511" s="13">
        <v>21.0</v>
      </c>
      <c r="F11511" s="13">
        <v>17.0</v>
      </c>
    </row>
    <row r="11512">
      <c r="A11512" s="10" t="s">
        <v>3182</v>
      </c>
      <c r="B11512" s="19">
        <v>0.04716435185185185</v>
      </c>
      <c r="C11512" s="10" t="s">
        <v>69</v>
      </c>
      <c r="D11512" s="10" t="s">
        <v>131</v>
      </c>
      <c r="E11512" s="13">
        <v>5.0</v>
      </c>
      <c r="F11512" s="13">
        <v>4.0</v>
      </c>
      <c r="J11512" s="10" t="s">
        <v>2498</v>
      </c>
    </row>
    <row r="11513">
      <c r="A11513" s="10" t="s">
        <v>3182</v>
      </c>
      <c r="B11513" s="19">
        <v>0.04795138888888889</v>
      </c>
      <c r="C11513" s="10" t="s">
        <v>69</v>
      </c>
      <c r="D11513" s="10" t="s">
        <v>79</v>
      </c>
      <c r="E11513" s="13">
        <v>22.0</v>
      </c>
      <c r="F11513" s="13">
        <v>19.0</v>
      </c>
    </row>
    <row r="11514">
      <c r="A11514" s="10" t="s">
        <v>3182</v>
      </c>
      <c r="B11514" s="19">
        <v>0.04795138888888889</v>
      </c>
      <c r="C11514" s="10" t="s">
        <v>70</v>
      </c>
      <c r="D11514" s="10" t="s">
        <v>79</v>
      </c>
      <c r="E11514" s="13">
        <v>21.0</v>
      </c>
      <c r="F11514" s="13">
        <v>13.0</v>
      </c>
    </row>
    <row r="11515">
      <c r="A11515" s="10" t="s">
        <v>3182</v>
      </c>
      <c r="B11515" s="19">
        <v>0.051099537037037034</v>
      </c>
      <c r="C11515" s="10" t="s">
        <v>66</v>
      </c>
      <c r="D11515" s="10" t="s">
        <v>67</v>
      </c>
      <c r="E11515" s="13" t="s">
        <v>68</v>
      </c>
      <c r="F11515" s="13">
        <v>20.0</v>
      </c>
    </row>
    <row r="11516">
      <c r="A11516" s="10" t="s">
        <v>3182</v>
      </c>
      <c r="B11516" s="19">
        <v>0.06413194444444445</v>
      </c>
      <c r="C11516" s="10" t="s">
        <v>70</v>
      </c>
      <c r="D11516" s="10" t="s">
        <v>67</v>
      </c>
      <c r="E11516" s="13" t="s">
        <v>68</v>
      </c>
      <c r="F11516" s="13">
        <v>20.0</v>
      </c>
    </row>
    <row r="11517">
      <c r="A11517" s="10" t="s">
        <v>3182</v>
      </c>
      <c r="B11517" s="19">
        <v>0.0678125</v>
      </c>
      <c r="C11517" s="10" t="s">
        <v>70</v>
      </c>
      <c r="D11517" s="10" t="s">
        <v>67</v>
      </c>
      <c r="E11517" s="13">
        <v>12.0</v>
      </c>
      <c r="F11517" s="13">
        <v>8.0</v>
      </c>
    </row>
    <row r="11518">
      <c r="A11518" s="10" t="s">
        <v>3182</v>
      </c>
      <c r="B11518" s="19">
        <v>0.0884375</v>
      </c>
      <c r="C11518" s="10" t="s">
        <v>66</v>
      </c>
      <c r="D11518" s="10" t="s">
        <v>166</v>
      </c>
      <c r="E11518" s="13">
        <v>12.0</v>
      </c>
      <c r="F11518" s="13">
        <v>10.0</v>
      </c>
      <c r="J11518" s="10" t="s">
        <v>3184</v>
      </c>
    </row>
    <row r="11519">
      <c r="A11519" s="10" t="s">
        <v>3182</v>
      </c>
      <c r="B11519" s="19">
        <v>0.08849537037037038</v>
      </c>
      <c r="C11519" s="10" t="s">
        <v>69</v>
      </c>
      <c r="D11519" s="10" t="s">
        <v>166</v>
      </c>
      <c r="E11519" s="13">
        <v>13.0</v>
      </c>
      <c r="F11519" s="13">
        <v>4.0</v>
      </c>
      <c r="J11519" s="10" t="s">
        <v>3184</v>
      </c>
    </row>
    <row r="11520">
      <c r="A11520" s="10" t="s">
        <v>3182</v>
      </c>
      <c r="B11520" s="19">
        <v>0.08851851851851852</v>
      </c>
      <c r="C11520" s="10" t="s">
        <v>82</v>
      </c>
      <c r="D11520" s="10" t="s">
        <v>166</v>
      </c>
      <c r="E11520" s="13">
        <v>24.0</v>
      </c>
      <c r="F11520" s="13">
        <v>16.0</v>
      </c>
      <c r="J11520" s="10" t="s">
        <v>3185</v>
      </c>
    </row>
    <row r="11521">
      <c r="A11521" s="10" t="s">
        <v>3182</v>
      </c>
      <c r="B11521" s="19">
        <v>0.08854166666666667</v>
      </c>
      <c r="C11521" s="10" t="s">
        <v>3086</v>
      </c>
      <c r="D11521" s="10" t="s">
        <v>166</v>
      </c>
      <c r="E11521" s="13">
        <v>17.0</v>
      </c>
      <c r="F11521" s="13">
        <v>16.0</v>
      </c>
      <c r="J11521" s="10" t="s">
        <v>3185</v>
      </c>
    </row>
    <row r="11522">
      <c r="A11522" s="10" t="s">
        <v>3182</v>
      </c>
      <c r="B11522" s="19">
        <v>0.08856481481481482</v>
      </c>
      <c r="C11522" s="10" t="s">
        <v>84</v>
      </c>
      <c r="D11522" s="10" t="s">
        <v>166</v>
      </c>
      <c r="E11522" s="13">
        <v>5.0</v>
      </c>
      <c r="F11522" s="13">
        <v>5.0</v>
      </c>
      <c r="J11522" s="10" t="s">
        <v>3184</v>
      </c>
    </row>
    <row r="11523">
      <c r="A11523" s="10" t="s">
        <v>3182</v>
      </c>
      <c r="B11523" s="19">
        <v>0.08857638888888889</v>
      </c>
      <c r="C11523" s="10" t="s">
        <v>964</v>
      </c>
      <c r="D11523" s="10" t="s">
        <v>166</v>
      </c>
      <c r="E11523" s="13">
        <v>14.0</v>
      </c>
      <c r="F11523" s="13">
        <v>5.0</v>
      </c>
      <c r="J11523" s="10" t="s">
        <v>3184</v>
      </c>
    </row>
    <row r="11524">
      <c r="A11524" s="10" t="s">
        <v>3182</v>
      </c>
      <c r="B11524" s="19">
        <v>0.08859953703703703</v>
      </c>
      <c r="C11524" s="10" t="s">
        <v>70</v>
      </c>
      <c r="D11524" s="10" t="s">
        <v>166</v>
      </c>
      <c r="E11524" s="13">
        <v>16.0</v>
      </c>
      <c r="F11524" s="13">
        <v>12.0</v>
      </c>
      <c r="J11524" s="10" t="s">
        <v>3185</v>
      </c>
    </row>
    <row r="11525">
      <c r="A11525" s="10" t="s">
        <v>3182</v>
      </c>
      <c r="B11525" s="19">
        <v>0.09280092592592593</v>
      </c>
      <c r="C11525" s="10" t="s">
        <v>84</v>
      </c>
      <c r="D11525" s="10" t="s">
        <v>129</v>
      </c>
      <c r="E11525" s="13">
        <v>7.0</v>
      </c>
      <c r="F11525" s="13">
        <v>5.0</v>
      </c>
    </row>
    <row r="11526">
      <c r="A11526" s="10" t="s">
        <v>3182</v>
      </c>
      <c r="B11526" s="19">
        <v>0.09491898148148148</v>
      </c>
      <c r="C11526" s="10" t="s">
        <v>66</v>
      </c>
      <c r="D11526" s="10" t="s">
        <v>83</v>
      </c>
      <c r="E11526" s="13">
        <v>8.0</v>
      </c>
      <c r="F11526" s="13">
        <v>2.0</v>
      </c>
    </row>
    <row r="11527">
      <c r="A11527" s="10" t="s">
        <v>3182</v>
      </c>
      <c r="B11527" s="19">
        <v>0.09506944444444444</v>
      </c>
      <c r="C11527" s="10" t="s">
        <v>69</v>
      </c>
      <c r="D11527" s="10" t="s">
        <v>83</v>
      </c>
      <c r="E11527" s="13">
        <v>16.0</v>
      </c>
      <c r="F11527" s="13">
        <v>15.0</v>
      </c>
    </row>
    <row r="11528">
      <c r="A11528" s="10" t="s">
        <v>3182</v>
      </c>
      <c r="B11528" s="19">
        <v>0.09509259259259259</v>
      </c>
      <c r="C11528" s="10" t="s">
        <v>82</v>
      </c>
      <c r="D11528" s="10" t="s">
        <v>83</v>
      </c>
      <c r="E11528" s="13">
        <v>14.0</v>
      </c>
      <c r="F11528" s="13">
        <v>4.0</v>
      </c>
    </row>
    <row r="11529">
      <c r="A11529" s="10" t="s">
        <v>3182</v>
      </c>
      <c r="B11529" s="19">
        <v>0.09513888888888888</v>
      </c>
      <c r="C11529" s="10" t="s">
        <v>3086</v>
      </c>
      <c r="D11529" s="10" t="s">
        <v>83</v>
      </c>
      <c r="E11529" s="13">
        <v>21.0</v>
      </c>
      <c r="F11529" s="13">
        <v>4.0</v>
      </c>
      <c r="J11529" s="10" t="s">
        <v>2876</v>
      </c>
    </row>
    <row r="11530">
      <c r="A11530" s="10" t="s">
        <v>3182</v>
      </c>
      <c r="B11530" s="19">
        <v>0.09519675925925926</v>
      </c>
      <c r="C11530" s="10" t="s">
        <v>84</v>
      </c>
      <c r="D11530" s="10" t="s">
        <v>83</v>
      </c>
      <c r="E11530" s="13">
        <v>18.0</v>
      </c>
      <c r="F11530" s="13">
        <v>13.0</v>
      </c>
    </row>
    <row r="11531">
      <c r="A11531" s="10" t="s">
        <v>3182</v>
      </c>
      <c r="B11531" s="19">
        <v>0.05355324074074074</v>
      </c>
      <c r="C11531" s="10" t="s">
        <v>964</v>
      </c>
      <c r="D11531" s="10" t="s">
        <v>83</v>
      </c>
      <c r="E11531" s="13">
        <v>3.0</v>
      </c>
      <c r="F11531" s="13">
        <v>4.0</v>
      </c>
    </row>
    <row r="11532">
      <c r="A11532" s="10" t="s">
        <v>3182</v>
      </c>
      <c r="B11532" s="19">
        <v>0.053564814814814815</v>
      </c>
      <c r="C11532" s="10" t="s">
        <v>70</v>
      </c>
      <c r="D11532" s="10" t="s">
        <v>83</v>
      </c>
      <c r="E11532" s="13">
        <v>17.0</v>
      </c>
      <c r="F11532" s="13">
        <v>5.0</v>
      </c>
    </row>
    <row r="11533">
      <c r="A11533" s="10" t="s">
        <v>3182</v>
      </c>
      <c r="B11533" s="19">
        <v>0.09922453703703704</v>
      </c>
      <c r="C11533" s="10" t="s">
        <v>157</v>
      </c>
      <c r="D11533" s="10" t="s">
        <v>67</v>
      </c>
      <c r="E11533" s="13">
        <v>5.0</v>
      </c>
      <c r="F11533" s="13">
        <v>2.0</v>
      </c>
    </row>
    <row r="11534">
      <c r="A11534" s="10" t="s">
        <v>3182</v>
      </c>
      <c r="B11534" s="19">
        <v>0.10164351851851852</v>
      </c>
      <c r="C11534" s="10" t="s">
        <v>82</v>
      </c>
      <c r="D11534" s="10" t="s">
        <v>83</v>
      </c>
      <c r="E11534" s="13">
        <v>27.0</v>
      </c>
      <c r="F11534" s="13">
        <v>17.0</v>
      </c>
    </row>
    <row r="11535">
      <c r="A11535" s="10" t="s">
        <v>3182</v>
      </c>
      <c r="B11535" s="19">
        <v>0.10258101851851852</v>
      </c>
      <c r="C11535" s="10" t="s">
        <v>69</v>
      </c>
      <c r="D11535" s="10" t="s">
        <v>83</v>
      </c>
      <c r="E11535" s="13">
        <v>3.0</v>
      </c>
      <c r="F11535" s="13">
        <v>2.0</v>
      </c>
    </row>
    <row r="11536">
      <c r="A11536" s="10" t="s">
        <v>3182</v>
      </c>
      <c r="B11536" s="19">
        <v>0.10331018518518519</v>
      </c>
      <c r="C11536" s="10" t="s">
        <v>964</v>
      </c>
      <c r="D11536" s="10" t="s">
        <v>67</v>
      </c>
      <c r="E11536" s="13">
        <v>21.0</v>
      </c>
      <c r="F11536" s="13">
        <v>12.0</v>
      </c>
    </row>
    <row r="11537">
      <c r="A11537" s="10" t="s">
        <v>3182</v>
      </c>
      <c r="B11537" s="19">
        <v>0.10553240740740741</v>
      </c>
      <c r="C11537" s="10" t="s">
        <v>66</v>
      </c>
      <c r="D11537" s="10" t="s">
        <v>209</v>
      </c>
      <c r="E11537" s="13">
        <v>20.0</v>
      </c>
      <c r="F11537" s="13">
        <v>19.0</v>
      </c>
    </row>
    <row r="11538">
      <c r="A11538" s="10" t="s">
        <v>3182</v>
      </c>
      <c r="B11538" s="19">
        <v>0.1055787037037037</v>
      </c>
      <c r="C11538" s="10" t="s">
        <v>70</v>
      </c>
      <c r="D11538" s="10" t="s">
        <v>209</v>
      </c>
      <c r="E11538" s="13">
        <v>17.0</v>
      </c>
      <c r="F11538" s="13">
        <v>17.0</v>
      </c>
    </row>
    <row r="11539">
      <c r="A11539" s="10" t="s">
        <v>3182</v>
      </c>
      <c r="B11539" s="19">
        <v>0.10567129629629629</v>
      </c>
      <c r="C11539" s="10" t="s">
        <v>84</v>
      </c>
      <c r="D11539" s="10" t="s">
        <v>209</v>
      </c>
      <c r="E11539" s="13">
        <v>12.0</v>
      </c>
      <c r="F11539" s="13">
        <v>8.0</v>
      </c>
    </row>
    <row r="11540">
      <c r="A11540" s="10" t="s">
        <v>3182</v>
      </c>
      <c r="B11540" s="19">
        <v>0.11288194444444444</v>
      </c>
      <c r="C11540" s="10" t="s">
        <v>84</v>
      </c>
      <c r="D11540" s="10" t="s">
        <v>83</v>
      </c>
      <c r="E11540" s="13">
        <v>7.0</v>
      </c>
      <c r="F11540" s="13">
        <v>2.0</v>
      </c>
    </row>
    <row r="11541">
      <c r="A11541" s="10" t="s">
        <v>3182</v>
      </c>
      <c r="B11541" s="19">
        <v>0.11409722222222222</v>
      </c>
      <c r="C11541" s="10" t="s">
        <v>70</v>
      </c>
      <c r="D11541" s="10" t="s">
        <v>83</v>
      </c>
      <c r="E11541" s="13">
        <v>26.0</v>
      </c>
      <c r="F11541" s="13">
        <v>18.0</v>
      </c>
    </row>
    <row r="11542">
      <c r="A11542" s="10" t="s">
        <v>3182</v>
      </c>
      <c r="B11542" s="19">
        <v>0.11527777777777778</v>
      </c>
      <c r="C11542" s="10" t="s">
        <v>964</v>
      </c>
      <c r="D11542" s="10" t="s">
        <v>83</v>
      </c>
      <c r="E11542" s="13">
        <v>11.0</v>
      </c>
      <c r="F11542" s="13">
        <v>12.0</v>
      </c>
    </row>
    <row r="11543">
      <c r="A11543" s="10" t="s">
        <v>3182</v>
      </c>
      <c r="B11543" s="19">
        <v>0.11628472222222222</v>
      </c>
      <c r="C11543" s="10" t="s">
        <v>66</v>
      </c>
      <c r="D11543" s="10" t="s">
        <v>83</v>
      </c>
      <c r="E11543" s="13">
        <v>19.0</v>
      </c>
      <c r="F11543" s="13">
        <v>13.0</v>
      </c>
    </row>
    <row r="11544">
      <c r="A11544" s="10" t="s">
        <v>3182</v>
      </c>
      <c r="B11544" s="19">
        <v>0.11868055555555555</v>
      </c>
      <c r="C11544" s="10" t="s">
        <v>66</v>
      </c>
      <c r="D11544" s="10" t="s">
        <v>584</v>
      </c>
      <c r="E11544" s="13" t="s">
        <v>68</v>
      </c>
      <c r="F11544" s="13">
        <v>20.0</v>
      </c>
    </row>
    <row r="11545">
      <c r="A11545" s="10" t="s">
        <v>3182</v>
      </c>
      <c r="B11545" s="19">
        <v>0.12135416666666667</v>
      </c>
      <c r="C11545" s="10" t="s">
        <v>82</v>
      </c>
      <c r="D11545" s="10" t="s">
        <v>584</v>
      </c>
      <c r="E11545" s="13">
        <v>21.0</v>
      </c>
      <c r="F11545" s="13">
        <v>15.0</v>
      </c>
      <c r="J11545" s="10" t="s">
        <v>3186</v>
      </c>
    </row>
    <row r="11546">
      <c r="A11546" s="10" t="s">
        <v>3182</v>
      </c>
      <c r="B11546" s="19">
        <v>0.12164351851851851</v>
      </c>
      <c r="C11546" s="10" t="s">
        <v>66</v>
      </c>
      <c r="D11546" s="10" t="s">
        <v>89</v>
      </c>
      <c r="E11546" s="13">
        <v>13.0</v>
      </c>
      <c r="F11546" s="13">
        <v>4.0</v>
      </c>
      <c r="J11546" s="10" t="s">
        <v>171</v>
      </c>
    </row>
    <row r="11547">
      <c r="A11547" s="10" t="s">
        <v>3182</v>
      </c>
      <c r="B11547" s="19">
        <v>0.12172453703703703</v>
      </c>
      <c r="C11547" s="10" t="s">
        <v>66</v>
      </c>
      <c r="D11547" s="10" t="s">
        <v>89</v>
      </c>
      <c r="E11547" s="13">
        <v>19.0</v>
      </c>
      <c r="F11547" s="13">
        <v>10.0</v>
      </c>
      <c r="J11547" s="10" t="s">
        <v>171</v>
      </c>
    </row>
    <row r="11548">
      <c r="A11548" s="10" t="s">
        <v>3182</v>
      </c>
      <c r="B11548" s="19">
        <v>0.12178240740740741</v>
      </c>
      <c r="C11548" s="10" t="s">
        <v>66</v>
      </c>
      <c r="D11548" s="10" t="s">
        <v>89</v>
      </c>
      <c r="E11548" s="13" t="s">
        <v>88</v>
      </c>
      <c r="F11548" s="13">
        <v>1.0</v>
      </c>
      <c r="J11548" s="10" t="s">
        <v>171</v>
      </c>
    </row>
    <row r="11549">
      <c r="A11549" s="10" t="s">
        <v>3182</v>
      </c>
      <c r="B11549" s="19">
        <v>0.12196759259259259</v>
      </c>
      <c r="C11549" s="10" t="s">
        <v>66</v>
      </c>
      <c r="D11549" s="10" t="s">
        <v>91</v>
      </c>
      <c r="E11549" s="13">
        <v>18.0</v>
      </c>
      <c r="F11549" s="16"/>
      <c r="H11549" s="10" t="s">
        <v>3187</v>
      </c>
    </row>
    <row r="11550">
      <c r="A11550" s="10" t="s">
        <v>3182</v>
      </c>
      <c r="B11550" s="19">
        <v>0.12259259259259259</v>
      </c>
      <c r="C11550" s="10" t="s">
        <v>70</v>
      </c>
      <c r="D11550" s="10" t="s">
        <v>584</v>
      </c>
      <c r="E11550" s="13">
        <v>6.0</v>
      </c>
      <c r="F11550" s="13">
        <v>2.0</v>
      </c>
    </row>
    <row r="11551">
      <c r="A11551" s="10" t="s">
        <v>3182</v>
      </c>
      <c r="B11551" s="19">
        <v>0.12259259259259259</v>
      </c>
      <c r="C11551" s="10" t="s">
        <v>70</v>
      </c>
      <c r="D11551" s="10" t="s">
        <v>76</v>
      </c>
      <c r="E11551" s="13">
        <v>4.0</v>
      </c>
      <c r="F11551" s="16"/>
      <c r="J11551" s="10" t="s">
        <v>2507</v>
      </c>
    </row>
    <row r="11552">
      <c r="A11552" s="10" t="s">
        <v>3182</v>
      </c>
      <c r="B11552" s="19">
        <v>0.12306712962962962</v>
      </c>
      <c r="C11552" s="10" t="s">
        <v>66</v>
      </c>
      <c r="D11552" s="10" t="s">
        <v>584</v>
      </c>
      <c r="E11552" s="13">
        <v>14.0</v>
      </c>
      <c r="F11552" s="13">
        <v>12.0</v>
      </c>
    </row>
    <row r="11553">
      <c r="A11553" s="10" t="s">
        <v>3182</v>
      </c>
      <c r="B11553" s="19">
        <v>0.12313657407407408</v>
      </c>
      <c r="C11553" s="10" t="s">
        <v>69</v>
      </c>
      <c r="D11553" s="10" t="s">
        <v>584</v>
      </c>
      <c r="E11553" s="13">
        <v>8.0</v>
      </c>
      <c r="F11553" s="13">
        <v>5.0</v>
      </c>
    </row>
    <row r="11554">
      <c r="A11554" s="10" t="s">
        <v>3182</v>
      </c>
      <c r="B11554" s="19">
        <v>0.12369212962962962</v>
      </c>
      <c r="C11554" s="10" t="s">
        <v>84</v>
      </c>
      <c r="D11554" s="10" t="s">
        <v>79</v>
      </c>
      <c r="E11554" s="13">
        <v>19.0</v>
      </c>
      <c r="F11554" s="13">
        <v>11.0</v>
      </c>
    </row>
    <row r="11555">
      <c r="A11555" s="10" t="s">
        <v>3182</v>
      </c>
      <c r="B11555" s="19">
        <v>0.13324074074074074</v>
      </c>
      <c r="C11555" s="10" t="s">
        <v>66</v>
      </c>
      <c r="D11555" s="10" t="s">
        <v>67</v>
      </c>
      <c r="E11555" s="13">
        <v>18.0</v>
      </c>
      <c r="F11555" s="13">
        <v>16.0</v>
      </c>
    </row>
    <row r="11556">
      <c r="A11556" s="10" t="s">
        <v>3182</v>
      </c>
      <c r="B11556" s="19">
        <v>0.13408564814814813</v>
      </c>
      <c r="C11556" s="10" t="s">
        <v>70</v>
      </c>
      <c r="D11556" s="10" t="s">
        <v>67</v>
      </c>
      <c r="E11556" s="13">
        <v>20.0</v>
      </c>
      <c r="F11556" s="13">
        <v>16.0</v>
      </c>
    </row>
    <row r="11557">
      <c r="A11557" s="10" t="s">
        <v>3182</v>
      </c>
      <c r="B11557" s="19">
        <v>0.13458333333333333</v>
      </c>
      <c r="C11557" s="10" t="s">
        <v>70</v>
      </c>
      <c r="D11557" s="10" t="s">
        <v>83</v>
      </c>
      <c r="E11557" s="13" t="s">
        <v>88</v>
      </c>
      <c r="F11557" s="13">
        <v>1.0</v>
      </c>
    </row>
    <row r="11558">
      <c r="A11558" s="10" t="s">
        <v>3182</v>
      </c>
      <c r="B11558" s="19">
        <v>0.13739583333333333</v>
      </c>
      <c r="C11558" s="10" t="s">
        <v>964</v>
      </c>
      <c r="D11558" s="10" t="s">
        <v>166</v>
      </c>
      <c r="E11558" s="13">
        <v>13.0</v>
      </c>
      <c r="F11558" s="13">
        <v>4.0</v>
      </c>
    </row>
    <row r="11559">
      <c r="A11559" s="10" t="s">
        <v>3182</v>
      </c>
      <c r="B11559" s="19">
        <v>0.13804398148148148</v>
      </c>
      <c r="C11559" s="10" t="s">
        <v>66</v>
      </c>
      <c r="D11559" s="10" t="s">
        <v>166</v>
      </c>
      <c r="E11559" s="13">
        <v>20.0</v>
      </c>
      <c r="F11559" s="13">
        <v>17.0</v>
      </c>
    </row>
    <row r="11560">
      <c r="A11560" s="10" t="s">
        <v>3182</v>
      </c>
      <c r="B11560" s="19">
        <v>0.13871527777777778</v>
      </c>
      <c r="C11560" s="10" t="s">
        <v>964</v>
      </c>
      <c r="D11560" s="10" t="s">
        <v>166</v>
      </c>
      <c r="E11560" s="13">
        <v>13.0</v>
      </c>
      <c r="F11560" s="13">
        <v>4.0</v>
      </c>
    </row>
    <row r="11561">
      <c r="A11561" s="10" t="s">
        <v>3182</v>
      </c>
      <c r="B11561" s="19">
        <v>0.13922453703703705</v>
      </c>
      <c r="C11561" s="10" t="s">
        <v>66</v>
      </c>
      <c r="D11561" s="10" t="s">
        <v>209</v>
      </c>
      <c r="E11561" s="13">
        <v>12.0</v>
      </c>
      <c r="F11561" s="13">
        <v>10.0</v>
      </c>
    </row>
    <row r="11562">
      <c r="A11562" s="10" t="s">
        <v>3182</v>
      </c>
      <c r="B11562" s="19">
        <v>0.13922453703703705</v>
      </c>
      <c r="C11562" s="10" t="s">
        <v>964</v>
      </c>
      <c r="D11562" s="10" t="s">
        <v>209</v>
      </c>
      <c r="E11562" s="13">
        <v>7.0</v>
      </c>
      <c r="F11562" s="13">
        <v>7.0</v>
      </c>
    </row>
    <row r="11563">
      <c r="A11563" s="10" t="s">
        <v>3182</v>
      </c>
      <c r="B11563" s="19">
        <v>0.14118055555555556</v>
      </c>
      <c r="C11563" s="10" t="s">
        <v>66</v>
      </c>
      <c r="D11563" s="10" t="s">
        <v>209</v>
      </c>
      <c r="E11563" s="13">
        <v>14.0</v>
      </c>
      <c r="F11563" s="13">
        <v>13.0</v>
      </c>
    </row>
    <row r="11564">
      <c r="A11564" s="10" t="s">
        <v>3182</v>
      </c>
      <c r="B11564" s="19">
        <v>0.14118055555555556</v>
      </c>
      <c r="C11564" s="10" t="s">
        <v>964</v>
      </c>
      <c r="D11564" s="10" t="s">
        <v>209</v>
      </c>
      <c r="E11564" s="13">
        <v>7.0</v>
      </c>
      <c r="F11564" s="13">
        <v>7.0</v>
      </c>
    </row>
    <row r="11565">
      <c r="A11565" s="10" t="s">
        <v>3182</v>
      </c>
      <c r="B11565" s="19">
        <v>0.14230324074074074</v>
      </c>
      <c r="C11565" s="10" t="s">
        <v>66</v>
      </c>
      <c r="D11565" s="10" t="s">
        <v>81</v>
      </c>
      <c r="E11565" s="13">
        <v>12.0</v>
      </c>
      <c r="F11565" s="13">
        <v>7.0</v>
      </c>
    </row>
    <row r="11566">
      <c r="A11566" s="10" t="s">
        <v>3182</v>
      </c>
      <c r="B11566" s="19">
        <v>0.14305555555555555</v>
      </c>
      <c r="C11566" s="10" t="s">
        <v>964</v>
      </c>
      <c r="D11566" s="10" t="s">
        <v>166</v>
      </c>
      <c r="E11566" s="13">
        <v>26.0</v>
      </c>
      <c r="F11566" s="13">
        <v>17.0</v>
      </c>
    </row>
    <row r="11567">
      <c r="A11567" s="10" t="s">
        <v>3182</v>
      </c>
      <c r="B11567" s="19">
        <v>0.14381944444444444</v>
      </c>
      <c r="C11567" s="10" t="s">
        <v>964</v>
      </c>
      <c r="D11567" s="10" t="s">
        <v>209</v>
      </c>
      <c r="E11567" s="13" t="s">
        <v>88</v>
      </c>
      <c r="F11567" s="13">
        <v>1.0</v>
      </c>
      <c r="J11567" s="10" t="s">
        <v>85</v>
      </c>
    </row>
    <row r="11568">
      <c r="A11568" s="10" t="s">
        <v>3182</v>
      </c>
      <c r="B11568" s="19">
        <v>0.14381944444444444</v>
      </c>
      <c r="C11568" s="10" t="s">
        <v>964</v>
      </c>
      <c r="D11568" s="10" t="s">
        <v>209</v>
      </c>
      <c r="E11568" s="13">
        <v>15.0</v>
      </c>
      <c r="F11568" s="13">
        <v>15.0</v>
      </c>
      <c r="J11568" s="10" t="s">
        <v>86</v>
      </c>
    </row>
    <row r="11569">
      <c r="A11569" s="10" t="s">
        <v>3182</v>
      </c>
      <c r="B11569" s="19">
        <v>0.1438773148148148</v>
      </c>
      <c r="C11569" s="10" t="s">
        <v>66</v>
      </c>
      <c r="D11569" s="10" t="s">
        <v>209</v>
      </c>
      <c r="E11569" s="13">
        <v>5.0</v>
      </c>
      <c r="F11569" s="13">
        <v>4.0</v>
      </c>
    </row>
    <row r="11570">
      <c r="A11570" s="10" t="s">
        <v>3188</v>
      </c>
      <c r="B11570" s="19">
        <v>0.009988425925925927</v>
      </c>
      <c r="C11570" s="10" t="s">
        <v>82</v>
      </c>
      <c r="D11570" s="10" t="s">
        <v>166</v>
      </c>
      <c r="E11570" s="13">
        <v>17.0</v>
      </c>
      <c r="F11570" s="13">
        <v>9.0</v>
      </c>
    </row>
    <row r="11571">
      <c r="A11571" s="10" t="s">
        <v>3188</v>
      </c>
      <c r="B11571" s="19">
        <v>0.010034722222222223</v>
      </c>
      <c r="C11571" s="10" t="s">
        <v>70</v>
      </c>
      <c r="D11571" s="10" t="s">
        <v>166</v>
      </c>
      <c r="E11571" s="13">
        <v>22.0</v>
      </c>
      <c r="F11571" s="13">
        <v>18.0</v>
      </c>
    </row>
    <row r="11572">
      <c r="A11572" s="10" t="s">
        <v>3188</v>
      </c>
      <c r="B11572" s="19">
        <v>0.010648148148148148</v>
      </c>
      <c r="C11572" s="10" t="s">
        <v>70</v>
      </c>
      <c r="D11572" s="10" t="s">
        <v>67</v>
      </c>
      <c r="E11572" s="13" t="s">
        <v>68</v>
      </c>
      <c r="F11572" s="13">
        <v>20.0</v>
      </c>
    </row>
    <row r="11573">
      <c r="A11573" s="10" t="s">
        <v>3188</v>
      </c>
      <c r="B11573" s="19">
        <v>0.011493055555555555</v>
      </c>
      <c r="C11573" s="10" t="s">
        <v>70</v>
      </c>
      <c r="D11573" s="10" t="s">
        <v>93</v>
      </c>
      <c r="E11573" s="13">
        <v>23.0</v>
      </c>
      <c r="F11573" s="13">
        <v>13.0</v>
      </c>
      <c r="J11573" s="10" t="s">
        <v>2272</v>
      </c>
    </row>
    <row r="11574">
      <c r="A11574" s="10" t="s">
        <v>3188</v>
      </c>
      <c r="B11574" s="19">
        <v>0.011516203703703704</v>
      </c>
      <c r="C11574" s="10" t="s">
        <v>70</v>
      </c>
      <c r="D11574" s="10" t="s">
        <v>91</v>
      </c>
      <c r="E11574" s="13">
        <v>10.0</v>
      </c>
      <c r="F11574" s="16"/>
      <c r="H11574" s="10" t="s">
        <v>3189</v>
      </c>
    </row>
    <row r="11575">
      <c r="A11575" s="10" t="s">
        <v>3188</v>
      </c>
      <c r="B11575" s="19">
        <v>0.011840277777777778</v>
      </c>
      <c r="C11575" s="10" t="s">
        <v>964</v>
      </c>
      <c r="D11575" s="10" t="s">
        <v>81</v>
      </c>
      <c r="E11575" s="13">
        <v>20.0</v>
      </c>
      <c r="F11575" s="13">
        <v>17.0</v>
      </c>
      <c r="J11575" s="10" t="s">
        <v>3190</v>
      </c>
    </row>
    <row r="11576">
      <c r="A11576" s="10" t="s">
        <v>3188</v>
      </c>
      <c r="B11576" s="19">
        <v>0.01204861111111111</v>
      </c>
      <c r="C11576" s="10" t="s">
        <v>70</v>
      </c>
      <c r="D11576" s="10" t="s">
        <v>93</v>
      </c>
      <c r="E11576" s="13">
        <v>20.0</v>
      </c>
      <c r="F11576" s="13">
        <v>10.0</v>
      </c>
      <c r="J11576" s="10" t="s">
        <v>3191</v>
      </c>
    </row>
    <row r="11577">
      <c r="A11577" s="10" t="s">
        <v>3188</v>
      </c>
      <c r="B11577" s="19">
        <v>0.012141203703703704</v>
      </c>
      <c r="C11577" s="10" t="s">
        <v>70</v>
      </c>
      <c r="D11577" s="10" t="s">
        <v>91</v>
      </c>
      <c r="E11577" s="13">
        <v>8.0</v>
      </c>
      <c r="F11577" s="16"/>
      <c r="H11577" s="10" t="s">
        <v>3192</v>
      </c>
    </row>
    <row r="11578">
      <c r="A11578" s="10" t="s">
        <v>3188</v>
      </c>
      <c r="B11578" s="19">
        <v>0.012268518518518519</v>
      </c>
      <c r="C11578" s="10" t="s">
        <v>964</v>
      </c>
      <c r="D11578" s="10" t="s">
        <v>81</v>
      </c>
      <c r="E11578" s="13">
        <v>14.0</v>
      </c>
      <c r="F11578" s="13">
        <v>11.0</v>
      </c>
      <c r="J11578" s="10" t="s">
        <v>3193</v>
      </c>
    </row>
    <row r="11579">
      <c r="A11579" s="10" t="s">
        <v>3188</v>
      </c>
      <c r="B11579" s="19">
        <v>0.012997685185185185</v>
      </c>
      <c r="C11579" s="10" t="s">
        <v>70</v>
      </c>
      <c r="D11579" s="10" t="s">
        <v>100</v>
      </c>
      <c r="E11579" s="13">
        <v>19.0</v>
      </c>
      <c r="F11579" s="13">
        <v>10.0</v>
      </c>
    </row>
    <row r="11580">
      <c r="A11580" s="10" t="s">
        <v>3188</v>
      </c>
      <c r="B11580" s="19">
        <v>0.015902777777777776</v>
      </c>
      <c r="C11580" s="10" t="s">
        <v>70</v>
      </c>
      <c r="D11580" s="10" t="s">
        <v>93</v>
      </c>
      <c r="E11580" s="13" t="s">
        <v>75</v>
      </c>
      <c r="F11580" s="13" t="s">
        <v>75</v>
      </c>
      <c r="J11580" s="10" t="s">
        <v>2263</v>
      </c>
    </row>
    <row r="11581">
      <c r="A11581" s="10" t="s">
        <v>3188</v>
      </c>
      <c r="B11581" s="19">
        <v>0.015902777777777776</v>
      </c>
      <c r="C11581" s="10" t="s">
        <v>70</v>
      </c>
      <c r="D11581" s="10" t="s">
        <v>93</v>
      </c>
      <c r="E11581" s="13">
        <v>26.0</v>
      </c>
      <c r="F11581" s="13">
        <v>16.0</v>
      </c>
      <c r="J11581" s="10" t="s">
        <v>2272</v>
      </c>
    </row>
    <row r="11582">
      <c r="A11582" s="10" t="s">
        <v>3188</v>
      </c>
      <c r="B11582" s="19">
        <v>0.016006944444444445</v>
      </c>
      <c r="C11582" s="10" t="s">
        <v>70</v>
      </c>
      <c r="D11582" s="10" t="s">
        <v>91</v>
      </c>
      <c r="E11582" s="13">
        <v>7.0</v>
      </c>
      <c r="F11582" s="16"/>
      <c r="H11582" s="10" t="s">
        <v>3194</v>
      </c>
    </row>
    <row r="11583">
      <c r="A11583" s="10" t="s">
        <v>3188</v>
      </c>
      <c r="B11583" s="19">
        <v>0.016145833333333335</v>
      </c>
      <c r="C11583" s="10" t="s">
        <v>964</v>
      </c>
      <c r="D11583" s="10" t="s">
        <v>81</v>
      </c>
      <c r="E11583" s="13">
        <v>5.0</v>
      </c>
      <c r="F11583" s="13">
        <v>2.0</v>
      </c>
      <c r="J11583" s="10" t="s">
        <v>2263</v>
      </c>
    </row>
    <row r="11584">
      <c r="A11584" s="10" t="s">
        <v>3188</v>
      </c>
      <c r="B11584" s="19">
        <v>0.02224537037037037</v>
      </c>
      <c r="C11584" s="10" t="s">
        <v>66</v>
      </c>
      <c r="D11584" s="10" t="s">
        <v>365</v>
      </c>
      <c r="E11584" s="13">
        <v>13.0</v>
      </c>
      <c r="F11584" s="13">
        <v>11.0</v>
      </c>
    </row>
    <row r="11585">
      <c r="A11585" s="10" t="s">
        <v>3188</v>
      </c>
      <c r="B11585" s="19">
        <v>0.023368055555555555</v>
      </c>
      <c r="C11585" s="10" t="s">
        <v>964</v>
      </c>
      <c r="D11585" s="10" t="s">
        <v>120</v>
      </c>
      <c r="E11585" s="13" t="s">
        <v>75</v>
      </c>
      <c r="F11585" s="16"/>
      <c r="J11585" s="10" t="s">
        <v>155</v>
      </c>
    </row>
    <row r="11586">
      <c r="A11586" s="10" t="s">
        <v>3188</v>
      </c>
      <c r="B11586" s="19">
        <v>0.023368055555555555</v>
      </c>
      <c r="C11586" s="10" t="s">
        <v>84</v>
      </c>
      <c r="D11586" s="10" t="s">
        <v>120</v>
      </c>
      <c r="E11586" s="13" t="s">
        <v>75</v>
      </c>
      <c r="F11586" s="16"/>
      <c r="J11586" s="10" t="s">
        <v>155</v>
      </c>
    </row>
    <row r="11587">
      <c r="A11587" s="10" t="s">
        <v>3188</v>
      </c>
      <c r="B11587" s="19">
        <v>0.024340277777777777</v>
      </c>
      <c r="C11587" s="10" t="s">
        <v>964</v>
      </c>
      <c r="D11587" s="10" t="s">
        <v>76</v>
      </c>
      <c r="E11587" s="13">
        <v>5.0</v>
      </c>
      <c r="F11587" s="16"/>
      <c r="J11587" s="10" t="s">
        <v>2509</v>
      </c>
    </row>
    <row r="11588">
      <c r="A11588" s="10" t="s">
        <v>3188</v>
      </c>
      <c r="B11588" s="19">
        <v>0.03210648148148148</v>
      </c>
      <c r="C11588" s="10" t="s">
        <v>70</v>
      </c>
      <c r="D11588" s="10" t="s">
        <v>361</v>
      </c>
      <c r="E11588" s="13">
        <v>16.0</v>
      </c>
      <c r="F11588" s="13">
        <v>12.0</v>
      </c>
    </row>
    <row r="11589">
      <c r="A11589" s="10" t="s">
        <v>3188</v>
      </c>
      <c r="B11589" s="19">
        <v>0.035787037037037034</v>
      </c>
      <c r="C11589" s="10" t="s">
        <v>66</v>
      </c>
      <c r="D11589" s="10" t="s">
        <v>83</v>
      </c>
      <c r="E11589" s="13">
        <v>25.0</v>
      </c>
      <c r="F11589" s="13">
        <v>19.0</v>
      </c>
    </row>
    <row r="11590">
      <c r="A11590" s="10" t="s">
        <v>3188</v>
      </c>
      <c r="B11590" s="19">
        <v>0.035833333333333335</v>
      </c>
      <c r="C11590" s="10" t="s">
        <v>82</v>
      </c>
      <c r="D11590" s="10" t="s">
        <v>83</v>
      </c>
      <c r="E11590" s="13">
        <v>27.0</v>
      </c>
      <c r="F11590" s="13">
        <v>17.0</v>
      </c>
    </row>
    <row r="11591">
      <c r="A11591" s="10" t="s">
        <v>3188</v>
      </c>
      <c r="B11591" s="19">
        <v>0.03587962962962963</v>
      </c>
      <c r="C11591" s="10" t="s">
        <v>3086</v>
      </c>
      <c r="D11591" s="10" t="s">
        <v>83</v>
      </c>
      <c r="E11591" s="13">
        <v>30.0</v>
      </c>
      <c r="F11591" s="13">
        <v>19.0</v>
      </c>
    </row>
    <row r="11592">
      <c r="A11592" s="10" t="s">
        <v>3188</v>
      </c>
      <c r="B11592" s="19">
        <v>0.03591435185185185</v>
      </c>
      <c r="C11592" s="10" t="s">
        <v>69</v>
      </c>
      <c r="D11592" s="10" t="s">
        <v>83</v>
      </c>
      <c r="E11592" s="13">
        <v>15.0</v>
      </c>
      <c r="F11592" s="13">
        <v>14.0</v>
      </c>
    </row>
    <row r="11593">
      <c r="A11593" s="10" t="s">
        <v>3188</v>
      </c>
      <c r="B11593" s="19">
        <v>0.0359375</v>
      </c>
      <c r="C11593" s="10" t="s">
        <v>964</v>
      </c>
      <c r="D11593" s="10" t="s">
        <v>83</v>
      </c>
      <c r="E11593" s="13">
        <v>13.0</v>
      </c>
      <c r="F11593" s="13">
        <v>14.0</v>
      </c>
    </row>
    <row r="11594">
      <c r="A11594" s="10" t="s">
        <v>3188</v>
      </c>
      <c r="B11594" s="19">
        <v>0.03596064814814815</v>
      </c>
      <c r="C11594" s="10" t="s">
        <v>84</v>
      </c>
      <c r="D11594" s="10" t="s">
        <v>83</v>
      </c>
      <c r="E11594" s="13">
        <v>21.0</v>
      </c>
      <c r="F11594" s="13">
        <v>16.0</v>
      </c>
    </row>
    <row r="11595">
      <c r="A11595" s="10" t="s">
        <v>3188</v>
      </c>
      <c r="B11595" s="19">
        <v>0.035972222222222225</v>
      </c>
      <c r="C11595" s="10" t="s">
        <v>70</v>
      </c>
      <c r="D11595" s="10" t="s">
        <v>83</v>
      </c>
      <c r="E11595" s="13">
        <v>24.0</v>
      </c>
      <c r="F11595" s="13">
        <v>12.0</v>
      </c>
    </row>
    <row r="11596">
      <c r="A11596" s="10" t="s">
        <v>3188</v>
      </c>
      <c r="B11596" s="19">
        <v>0.03709490740740741</v>
      </c>
      <c r="C11596" s="10" t="s">
        <v>66</v>
      </c>
      <c r="D11596" s="10" t="s">
        <v>83</v>
      </c>
      <c r="E11596" s="13">
        <v>19.0</v>
      </c>
      <c r="F11596" s="13">
        <v>13.0</v>
      </c>
    </row>
    <row r="11597">
      <c r="A11597" s="10" t="s">
        <v>3188</v>
      </c>
      <c r="B11597" s="19">
        <v>0.03711805555555556</v>
      </c>
      <c r="C11597" s="10" t="s">
        <v>3086</v>
      </c>
      <c r="D11597" s="10" t="s">
        <v>83</v>
      </c>
      <c r="E11597" s="13">
        <v>26.0</v>
      </c>
      <c r="F11597" s="13">
        <v>15.0</v>
      </c>
    </row>
    <row r="11598">
      <c r="A11598" s="10" t="s">
        <v>3188</v>
      </c>
      <c r="B11598" s="19">
        <v>0.0378125</v>
      </c>
      <c r="C11598" s="10" t="s">
        <v>82</v>
      </c>
      <c r="D11598" s="10" t="s">
        <v>83</v>
      </c>
      <c r="E11598" s="13" t="s">
        <v>75</v>
      </c>
      <c r="F11598" s="13" t="s">
        <v>75</v>
      </c>
    </row>
    <row r="11599">
      <c r="A11599" s="10" t="s">
        <v>3188</v>
      </c>
      <c r="B11599" s="19">
        <v>0.0378125</v>
      </c>
      <c r="C11599" s="10" t="s">
        <v>82</v>
      </c>
      <c r="D11599" s="10" t="s">
        <v>83</v>
      </c>
      <c r="E11599" s="13">
        <v>28.0</v>
      </c>
      <c r="F11599" s="13">
        <v>18.0</v>
      </c>
    </row>
    <row r="11600">
      <c r="A11600" s="10" t="s">
        <v>3188</v>
      </c>
      <c r="B11600" s="19">
        <v>0.06480324074074074</v>
      </c>
      <c r="C11600" s="10" t="s">
        <v>82</v>
      </c>
      <c r="D11600" s="10" t="s">
        <v>67</v>
      </c>
      <c r="E11600" s="13" t="s">
        <v>75</v>
      </c>
      <c r="F11600" s="16"/>
      <c r="J11600" s="10" t="s">
        <v>2263</v>
      </c>
    </row>
    <row r="11601">
      <c r="A11601" s="10" t="s">
        <v>3188</v>
      </c>
      <c r="B11601" s="19">
        <v>0.06480324074074074</v>
      </c>
      <c r="C11601" s="10" t="s">
        <v>82</v>
      </c>
      <c r="D11601" s="10" t="s">
        <v>67</v>
      </c>
      <c r="E11601" s="13" t="s">
        <v>75</v>
      </c>
      <c r="F11601" s="16"/>
      <c r="J11601" s="10" t="s">
        <v>3195</v>
      </c>
    </row>
    <row r="11602">
      <c r="A11602" s="10" t="s">
        <v>3188</v>
      </c>
      <c r="B11602" s="19">
        <v>0.06482638888888889</v>
      </c>
      <c r="C11602" s="10" t="s">
        <v>69</v>
      </c>
      <c r="D11602" s="10" t="s">
        <v>67</v>
      </c>
      <c r="E11602" s="13" t="s">
        <v>75</v>
      </c>
      <c r="F11602" s="16"/>
      <c r="J11602" s="10" t="s">
        <v>2263</v>
      </c>
    </row>
    <row r="11603">
      <c r="A11603" s="10" t="s">
        <v>3188</v>
      </c>
      <c r="B11603" s="19">
        <v>0.06482638888888889</v>
      </c>
      <c r="C11603" s="10" t="s">
        <v>69</v>
      </c>
      <c r="D11603" s="10" t="s">
        <v>67</v>
      </c>
      <c r="E11603" s="13">
        <v>25.0</v>
      </c>
      <c r="F11603" s="13">
        <v>20.0</v>
      </c>
      <c r="J11603" s="10" t="s">
        <v>3195</v>
      </c>
    </row>
    <row r="11604">
      <c r="A11604" s="10" t="s">
        <v>3188</v>
      </c>
      <c r="B11604" s="19">
        <v>0.0648611111111111</v>
      </c>
      <c r="C11604" s="10" t="s">
        <v>70</v>
      </c>
      <c r="D11604" s="10" t="s">
        <v>67</v>
      </c>
      <c r="E11604" s="13" t="s">
        <v>68</v>
      </c>
      <c r="F11604" s="13">
        <v>20.0</v>
      </c>
    </row>
    <row r="11605">
      <c r="A11605" s="10" t="s">
        <v>3188</v>
      </c>
      <c r="B11605" s="19">
        <v>0.06489583333333333</v>
      </c>
      <c r="C11605" s="10" t="s">
        <v>84</v>
      </c>
      <c r="D11605" s="10" t="s">
        <v>67</v>
      </c>
      <c r="E11605" s="13" t="s">
        <v>75</v>
      </c>
      <c r="F11605" s="13" t="s">
        <v>75</v>
      </c>
    </row>
    <row r="11606">
      <c r="A11606" s="10" t="s">
        <v>3188</v>
      </c>
      <c r="B11606" s="19">
        <v>0.0703587962962963</v>
      </c>
      <c r="C11606" s="10" t="s">
        <v>3086</v>
      </c>
      <c r="D11606" s="10" t="s">
        <v>154</v>
      </c>
      <c r="E11606" s="13" t="s">
        <v>68</v>
      </c>
      <c r="F11606" s="13">
        <v>20.0</v>
      </c>
    </row>
    <row r="11607">
      <c r="A11607" s="10" t="s">
        <v>3188</v>
      </c>
      <c r="B11607" s="19">
        <v>0.0752199074074074</v>
      </c>
      <c r="C11607" s="10" t="s">
        <v>82</v>
      </c>
      <c r="D11607" s="10" t="s">
        <v>67</v>
      </c>
      <c r="E11607" s="13">
        <v>25.0</v>
      </c>
      <c r="F11607" s="13">
        <v>17.0</v>
      </c>
    </row>
    <row r="11608">
      <c r="A11608" s="10" t="s">
        <v>3188</v>
      </c>
      <c r="B11608" s="19">
        <v>0.0752199074074074</v>
      </c>
      <c r="C11608" s="10" t="s">
        <v>964</v>
      </c>
      <c r="D11608" s="10" t="s">
        <v>67</v>
      </c>
      <c r="E11608" s="13">
        <v>26.0</v>
      </c>
      <c r="F11608" s="13">
        <v>17.0</v>
      </c>
    </row>
    <row r="11609">
      <c r="A11609" s="10" t="s">
        <v>3188</v>
      </c>
      <c r="B11609" s="19">
        <v>0.07568287037037037</v>
      </c>
      <c r="C11609" s="10" t="s">
        <v>66</v>
      </c>
      <c r="D11609" s="10" t="s">
        <v>125</v>
      </c>
      <c r="E11609" s="13" t="s">
        <v>75</v>
      </c>
      <c r="F11609" s="13" t="s">
        <v>75</v>
      </c>
      <c r="J11609" s="10" t="s">
        <v>2263</v>
      </c>
    </row>
    <row r="11610">
      <c r="A11610" s="10" t="s">
        <v>3188</v>
      </c>
      <c r="B11610" s="19">
        <v>0.07568287037037037</v>
      </c>
      <c r="C11610" s="10" t="s">
        <v>66</v>
      </c>
      <c r="D11610" s="10" t="s">
        <v>125</v>
      </c>
      <c r="E11610" s="13">
        <v>27.0</v>
      </c>
      <c r="F11610" s="13">
        <v>17.0</v>
      </c>
      <c r="J11610" s="10" t="s">
        <v>953</v>
      </c>
    </row>
    <row r="11611">
      <c r="A11611" s="10" t="s">
        <v>3188</v>
      </c>
      <c r="B11611" s="19">
        <v>0.07572916666666667</v>
      </c>
      <c r="C11611" s="10" t="s">
        <v>69</v>
      </c>
      <c r="D11611" s="10" t="s">
        <v>125</v>
      </c>
      <c r="E11611" s="13">
        <v>21.0</v>
      </c>
      <c r="F11611" s="13">
        <v>7.0</v>
      </c>
      <c r="J11611" s="10" t="s">
        <v>953</v>
      </c>
    </row>
    <row r="11612">
      <c r="A11612" s="10" t="s">
        <v>3188</v>
      </c>
      <c r="B11612" s="19">
        <v>0.07574074074074075</v>
      </c>
      <c r="C11612" s="10" t="s">
        <v>82</v>
      </c>
      <c r="D11612" s="10" t="s">
        <v>125</v>
      </c>
      <c r="E11612" s="13">
        <v>20.0</v>
      </c>
      <c r="F11612" s="13">
        <v>8.0</v>
      </c>
      <c r="J11612" s="10" t="s">
        <v>953</v>
      </c>
    </row>
    <row r="11613">
      <c r="A11613" s="10" t="s">
        <v>3188</v>
      </c>
      <c r="B11613" s="19">
        <v>0.07575231481481481</v>
      </c>
      <c r="C11613" s="10" t="s">
        <v>3086</v>
      </c>
      <c r="D11613" s="10" t="s">
        <v>125</v>
      </c>
      <c r="E11613" s="13">
        <v>39.0</v>
      </c>
      <c r="F11613" s="13">
        <v>16.0</v>
      </c>
      <c r="J11613" s="10" t="s">
        <v>953</v>
      </c>
    </row>
    <row r="11614">
      <c r="A11614" s="10" t="s">
        <v>3188</v>
      </c>
      <c r="B11614" s="19">
        <v>0.07578703703703704</v>
      </c>
      <c r="C11614" s="10" t="s">
        <v>84</v>
      </c>
      <c r="D11614" s="10" t="s">
        <v>125</v>
      </c>
      <c r="E11614" s="13">
        <v>17.0</v>
      </c>
      <c r="F11614" s="13">
        <v>5.0</v>
      </c>
      <c r="J11614" s="10" t="s">
        <v>953</v>
      </c>
    </row>
    <row r="11615">
      <c r="A11615" s="10" t="s">
        <v>3188</v>
      </c>
      <c r="B11615" s="19">
        <v>0.07581018518518519</v>
      </c>
      <c r="C11615" s="10" t="s">
        <v>964</v>
      </c>
      <c r="D11615" s="10" t="s">
        <v>125</v>
      </c>
      <c r="E11615" s="13">
        <v>28.0</v>
      </c>
      <c r="F11615" s="13">
        <v>16.0</v>
      </c>
      <c r="J11615" s="10" t="s">
        <v>953</v>
      </c>
    </row>
    <row r="11616">
      <c r="A11616" s="10" t="s">
        <v>3188</v>
      </c>
      <c r="B11616" s="19">
        <v>0.07582175925925926</v>
      </c>
      <c r="C11616" s="10" t="s">
        <v>70</v>
      </c>
      <c r="D11616" s="10" t="s">
        <v>125</v>
      </c>
      <c r="E11616" s="13">
        <v>25.0</v>
      </c>
      <c r="F11616" s="13">
        <v>7.0</v>
      </c>
      <c r="J11616" s="10" t="s">
        <v>953</v>
      </c>
    </row>
    <row r="11617">
      <c r="A11617" s="10" t="s">
        <v>3188</v>
      </c>
      <c r="B11617" s="19">
        <v>0.07981481481481481</v>
      </c>
      <c r="C11617" s="10" t="s">
        <v>66</v>
      </c>
      <c r="D11617" s="10" t="s">
        <v>100</v>
      </c>
      <c r="E11617" s="13">
        <v>8.0</v>
      </c>
      <c r="F11617" s="13">
        <v>7.0</v>
      </c>
    </row>
    <row r="11618">
      <c r="A11618" s="10" t="s">
        <v>3188</v>
      </c>
      <c r="B11618" s="19">
        <v>0.07984953703703704</v>
      </c>
      <c r="C11618" s="10" t="s">
        <v>69</v>
      </c>
      <c r="D11618" s="10" t="s">
        <v>100</v>
      </c>
      <c r="E11618" s="13">
        <v>16.0</v>
      </c>
      <c r="F11618" s="13">
        <v>12.0</v>
      </c>
    </row>
    <row r="11619">
      <c r="A11619" s="10" t="s">
        <v>3188</v>
      </c>
      <c r="B11619" s="19">
        <v>0.0798611111111111</v>
      </c>
      <c r="C11619" s="10" t="s">
        <v>82</v>
      </c>
      <c r="D11619" s="10" t="s">
        <v>100</v>
      </c>
      <c r="E11619" s="13" t="s">
        <v>88</v>
      </c>
      <c r="F11619" s="13">
        <v>1.0</v>
      </c>
      <c r="J11619" s="10" t="s">
        <v>3196</v>
      </c>
    </row>
    <row r="11620">
      <c r="A11620" s="10" t="s">
        <v>3188</v>
      </c>
      <c r="B11620" s="19">
        <v>0.07990740740740741</v>
      </c>
      <c r="C11620" s="10" t="s">
        <v>3086</v>
      </c>
      <c r="D11620" s="10" t="s">
        <v>100</v>
      </c>
      <c r="E11620" s="13">
        <v>24.0</v>
      </c>
      <c r="F11620" s="13">
        <v>15.0</v>
      </c>
    </row>
    <row r="11621">
      <c r="A11621" s="10" t="s">
        <v>3188</v>
      </c>
      <c r="B11621" s="19">
        <v>0.07996527777777777</v>
      </c>
      <c r="C11621" s="10" t="s">
        <v>84</v>
      </c>
      <c r="D11621" s="10" t="s">
        <v>100</v>
      </c>
      <c r="E11621" s="13">
        <v>10.0</v>
      </c>
      <c r="F11621" s="13">
        <v>7.0</v>
      </c>
    </row>
    <row r="11622">
      <c r="A11622" s="10" t="s">
        <v>3188</v>
      </c>
      <c r="B11622" s="19">
        <v>0.07996527777777777</v>
      </c>
      <c r="C11622" s="10" t="s">
        <v>84</v>
      </c>
      <c r="D11622" s="10" t="s">
        <v>100</v>
      </c>
      <c r="E11622" s="13">
        <v>10.0</v>
      </c>
      <c r="F11622" s="13">
        <v>7.0</v>
      </c>
    </row>
    <row r="11623">
      <c r="A11623" s="10" t="s">
        <v>3188</v>
      </c>
      <c r="B11623" s="19">
        <v>0.08001157407407407</v>
      </c>
      <c r="C11623" s="10" t="s">
        <v>964</v>
      </c>
      <c r="D11623" s="10" t="s">
        <v>100</v>
      </c>
      <c r="E11623" s="13">
        <v>19.0</v>
      </c>
      <c r="F11623" s="13">
        <v>19.0</v>
      </c>
    </row>
    <row r="11624">
      <c r="A11624" s="10" t="s">
        <v>3188</v>
      </c>
      <c r="B11624" s="19">
        <v>0.08003472222222222</v>
      </c>
      <c r="C11624" s="10" t="s">
        <v>70</v>
      </c>
      <c r="D11624" s="10" t="s">
        <v>100</v>
      </c>
      <c r="E11624" s="13">
        <v>22.0</v>
      </c>
      <c r="F11624" s="13">
        <v>13.0</v>
      </c>
    </row>
    <row r="11625">
      <c r="A11625" s="10" t="s">
        <v>3188</v>
      </c>
      <c r="B11625" s="19">
        <v>0.08344907407407408</v>
      </c>
      <c r="C11625" s="10" t="s">
        <v>82</v>
      </c>
      <c r="D11625" s="10" t="s">
        <v>365</v>
      </c>
      <c r="E11625" s="13">
        <v>16.0</v>
      </c>
      <c r="F11625" s="13">
        <v>6.0</v>
      </c>
    </row>
    <row r="11626">
      <c r="A11626" s="10" t="s">
        <v>3188</v>
      </c>
      <c r="B11626" s="19">
        <v>0.08344907407407408</v>
      </c>
      <c r="C11626" s="10" t="s">
        <v>70</v>
      </c>
      <c r="D11626" s="10" t="s">
        <v>365</v>
      </c>
      <c r="E11626" s="13">
        <v>17.0</v>
      </c>
      <c r="F11626" s="13">
        <v>5.0</v>
      </c>
    </row>
    <row r="11627">
      <c r="A11627" s="10" t="s">
        <v>3188</v>
      </c>
      <c r="B11627" s="19">
        <v>0.08431712962962963</v>
      </c>
      <c r="C11627" s="10" t="s">
        <v>82</v>
      </c>
      <c r="D11627" s="10" t="s">
        <v>67</v>
      </c>
      <c r="E11627" s="13">
        <v>18.0</v>
      </c>
      <c r="F11627" s="13">
        <v>10.0</v>
      </c>
    </row>
    <row r="11628">
      <c r="A11628" s="10" t="s">
        <v>3188</v>
      </c>
      <c r="B11628" s="19">
        <v>0.08925925925925926</v>
      </c>
      <c r="C11628" s="10" t="s">
        <v>82</v>
      </c>
      <c r="D11628" s="10" t="s">
        <v>365</v>
      </c>
      <c r="E11628" s="13">
        <v>21.0</v>
      </c>
      <c r="F11628" s="13">
        <v>11.0</v>
      </c>
    </row>
    <row r="11629">
      <c r="A11629" s="10" t="s">
        <v>3188</v>
      </c>
      <c r="B11629" s="19">
        <v>0.08925925925925926</v>
      </c>
      <c r="C11629" s="10" t="s">
        <v>70</v>
      </c>
      <c r="D11629" s="10" t="s">
        <v>365</v>
      </c>
      <c r="E11629" s="13">
        <v>19.0</v>
      </c>
      <c r="F11629" s="13">
        <v>7.0</v>
      </c>
    </row>
    <row r="11630">
      <c r="A11630" s="10" t="s">
        <v>3188</v>
      </c>
      <c r="B11630" s="19">
        <v>0.08966435185185186</v>
      </c>
      <c r="C11630" s="10" t="s">
        <v>70</v>
      </c>
      <c r="D11630" s="10" t="s">
        <v>87</v>
      </c>
      <c r="E11630" s="13">
        <v>22.0</v>
      </c>
      <c r="F11630" s="13">
        <v>17.0</v>
      </c>
    </row>
    <row r="11631">
      <c r="A11631" s="10" t="s">
        <v>3188</v>
      </c>
      <c r="B11631" s="19">
        <v>0.08966435185185186</v>
      </c>
      <c r="C11631" s="10" t="s">
        <v>3086</v>
      </c>
      <c r="D11631" s="10" t="s">
        <v>87</v>
      </c>
      <c r="E11631" s="13">
        <v>21.0</v>
      </c>
      <c r="F11631" s="13">
        <v>16.0</v>
      </c>
    </row>
    <row r="11632">
      <c r="A11632" s="10" t="s">
        <v>3188</v>
      </c>
      <c r="B11632" s="19">
        <v>0.08966435185185186</v>
      </c>
      <c r="C11632" s="10" t="s">
        <v>964</v>
      </c>
      <c r="D11632" s="10" t="s">
        <v>87</v>
      </c>
      <c r="E11632" s="13">
        <v>17.0</v>
      </c>
      <c r="F11632" s="13">
        <v>17.0</v>
      </c>
    </row>
    <row r="11633">
      <c r="A11633" s="10" t="s">
        <v>3188</v>
      </c>
      <c r="B11633" s="19">
        <v>0.08966435185185186</v>
      </c>
      <c r="C11633" s="10" t="s">
        <v>84</v>
      </c>
      <c r="D11633" s="10" t="s">
        <v>87</v>
      </c>
      <c r="E11633" s="13" t="s">
        <v>75</v>
      </c>
      <c r="F11633" s="13" t="s">
        <v>75</v>
      </c>
      <c r="J11633" s="10" t="s">
        <v>2263</v>
      </c>
    </row>
    <row r="11634">
      <c r="A11634" s="10" t="s">
        <v>3188</v>
      </c>
      <c r="B11634" s="19">
        <v>0.08966435185185186</v>
      </c>
      <c r="C11634" s="10" t="s">
        <v>84</v>
      </c>
      <c r="D11634" s="10" t="s">
        <v>87</v>
      </c>
      <c r="E11634" s="13">
        <v>17.0</v>
      </c>
      <c r="F11634" s="13">
        <v>15.0</v>
      </c>
    </row>
    <row r="11635">
      <c r="A11635" s="10" t="s">
        <v>3188</v>
      </c>
      <c r="B11635" s="19">
        <v>0.08966435185185186</v>
      </c>
      <c r="C11635" s="10" t="s">
        <v>69</v>
      </c>
      <c r="D11635" s="10" t="s">
        <v>87</v>
      </c>
      <c r="E11635" s="13">
        <v>13.0</v>
      </c>
      <c r="F11635" s="13">
        <v>9.0</v>
      </c>
    </row>
    <row r="11636">
      <c r="A11636" s="10" t="s">
        <v>3188</v>
      </c>
      <c r="B11636" s="19">
        <v>0.08966435185185186</v>
      </c>
      <c r="C11636" s="10" t="s">
        <v>82</v>
      </c>
      <c r="D11636" s="10" t="s">
        <v>87</v>
      </c>
      <c r="E11636" s="13">
        <v>3.0</v>
      </c>
      <c r="F11636" s="13">
        <v>2.0</v>
      </c>
    </row>
    <row r="11637">
      <c r="A11637" s="10" t="s">
        <v>3188</v>
      </c>
      <c r="B11637" s="19">
        <v>0.08966435185185186</v>
      </c>
      <c r="C11637" s="10" t="s">
        <v>66</v>
      </c>
      <c r="D11637" s="10" t="s">
        <v>87</v>
      </c>
      <c r="E11637" s="13">
        <v>4.0</v>
      </c>
      <c r="F11637" s="13">
        <v>4.0</v>
      </c>
    </row>
    <row r="11638">
      <c r="A11638" s="10" t="s">
        <v>3188</v>
      </c>
      <c r="B11638" s="19">
        <v>0.09222222222222222</v>
      </c>
      <c r="C11638" s="10" t="s">
        <v>70</v>
      </c>
      <c r="D11638" s="10" t="s">
        <v>93</v>
      </c>
      <c r="E11638" s="13">
        <v>26.0</v>
      </c>
      <c r="F11638" s="13">
        <v>16.0</v>
      </c>
      <c r="J11638" s="10" t="s">
        <v>3197</v>
      </c>
    </row>
    <row r="11639">
      <c r="A11639" s="10" t="s">
        <v>3188</v>
      </c>
      <c r="B11639" s="19">
        <v>0.09222222222222222</v>
      </c>
      <c r="C11639" s="10" t="s">
        <v>70</v>
      </c>
      <c r="D11639" s="10" t="s">
        <v>93</v>
      </c>
      <c r="E11639" s="13">
        <v>17.0</v>
      </c>
      <c r="F11639" s="13">
        <v>7.0</v>
      </c>
      <c r="J11639" s="10" t="s">
        <v>3197</v>
      </c>
    </row>
    <row r="11640">
      <c r="A11640" s="10" t="s">
        <v>3188</v>
      </c>
      <c r="B11640" s="19">
        <v>0.09232638888888889</v>
      </c>
      <c r="C11640" s="10" t="s">
        <v>70</v>
      </c>
      <c r="D11640" s="10" t="s">
        <v>91</v>
      </c>
      <c r="E11640" s="13">
        <v>8.0</v>
      </c>
      <c r="F11640" s="16"/>
      <c r="H11640" s="10" t="s">
        <v>3198</v>
      </c>
    </row>
    <row r="11641">
      <c r="A11641" s="10" t="s">
        <v>3188</v>
      </c>
      <c r="B11641" s="19">
        <v>0.09232638888888889</v>
      </c>
      <c r="C11641" s="10" t="s">
        <v>70</v>
      </c>
      <c r="D11641" s="10" t="s">
        <v>91</v>
      </c>
      <c r="E11641" s="13">
        <v>8.0</v>
      </c>
      <c r="F11641" s="16"/>
      <c r="H11641" s="10" t="s">
        <v>3198</v>
      </c>
    </row>
    <row r="11642">
      <c r="A11642" s="10" t="s">
        <v>3188</v>
      </c>
      <c r="B11642" s="19">
        <v>0.09284722222222222</v>
      </c>
      <c r="C11642" s="10" t="s">
        <v>70</v>
      </c>
      <c r="D11642" s="10" t="s">
        <v>93</v>
      </c>
      <c r="E11642" s="13" t="s">
        <v>88</v>
      </c>
      <c r="F11642" s="13">
        <v>1.0</v>
      </c>
      <c r="J11642" s="10" t="s">
        <v>3197</v>
      </c>
    </row>
    <row r="11643">
      <c r="A11643" s="10" t="s">
        <v>3188</v>
      </c>
      <c r="B11643" s="19">
        <v>0.09284722222222222</v>
      </c>
      <c r="C11643" s="10" t="s">
        <v>70</v>
      </c>
      <c r="D11643" s="10" t="s">
        <v>93</v>
      </c>
      <c r="E11643" s="13">
        <v>12.0</v>
      </c>
      <c r="F11643" s="13">
        <v>2.0</v>
      </c>
      <c r="J11643" s="10" t="s">
        <v>3197</v>
      </c>
    </row>
    <row r="11644">
      <c r="A11644" s="10" t="s">
        <v>3188</v>
      </c>
      <c r="B11644" s="19">
        <v>0.09381944444444444</v>
      </c>
      <c r="C11644" s="10" t="s">
        <v>3086</v>
      </c>
      <c r="D11644" s="10" t="s">
        <v>93</v>
      </c>
      <c r="E11644" s="13" t="s">
        <v>88</v>
      </c>
      <c r="F11644" s="13">
        <v>1.0</v>
      </c>
      <c r="J11644" s="10" t="s">
        <v>3199</v>
      </c>
    </row>
    <row r="11645">
      <c r="A11645" s="10" t="s">
        <v>3188</v>
      </c>
      <c r="B11645" s="19">
        <v>0.09393518518518519</v>
      </c>
      <c r="C11645" s="10" t="s">
        <v>3086</v>
      </c>
      <c r="D11645" s="10" t="s">
        <v>91</v>
      </c>
      <c r="E11645" s="13">
        <v>11.0</v>
      </c>
      <c r="F11645" s="16"/>
      <c r="H11645" s="10" t="s">
        <v>3200</v>
      </c>
      <c r="J11645" s="10" t="s">
        <v>3201</v>
      </c>
    </row>
    <row r="11646">
      <c r="A11646" s="10" t="s">
        <v>3188</v>
      </c>
      <c r="B11646" s="19">
        <v>0.09518518518518519</v>
      </c>
      <c r="C11646" s="10" t="s">
        <v>66</v>
      </c>
      <c r="D11646" s="10" t="s">
        <v>363</v>
      </c>
      <c r="E11646" s="13">
        <v>20.0</v>
      </c>
      <c r="F11646" s="13">
        <v>10.0</v>
      </c>
    </row>
    <row r="11647">
      <c r="A11647" s="10" t="s">
        <v>3188</v>
      </c>
      <c r="B11647" s="19">
        <v>0.09518518518518519</v>
      </c>
      <c r="C11647" s="10" t="s">
        <v>70</v>
      </c>
      <c r="D11647" s="10" t="s">
        <v>363</v>
      </c>
      <c r="E11647" s="13">
        <v>16.0</v>
      </c>
      <c r="F11647" s="13">
        <v>15.0</v>
      </c>
    </row>
    <row r="11648">
      <c r="A11648" s="10" t="s">
        <v>3188</v>
      </c>
      <c r="B11648" s="19">
        <v>0.09518518518518519</v>
      </c>
      <c r="C11648" s="10" t="s">
        <v>964</v>
      </c>
      <c r="D11648" s="10" t="s">
        <v>363</v>
      </c>
      <c r="E11648" s="13">
        <v>9.0</v>
      </c>
      <c r="F11648" s="13">
        <v>2.0</v>
      </c>
      <c r="J11648" s="10" t="s">
        <v>3202</v>
      </c>
    </row>
    <row r="11649">
      <c r="A11649" s="10" t="s">
        <v>3188</v>
      </c>
      <c r="B11649" s="19">
        <v>0.09518518518518519</v>
      </c>
      <c r="C11649" s="10" t="s">
        <v>84</v>
      </c>
      <c r="D11649" s="10" t="s">
        <v>363</v>
      </c>
      <c r="E11649" s="13">
        <v>3.0</v>
      </c>
      <c r="F11649" s="13">
        <v>4.0</v>
      </c>
      <c r="J11649" s="10" t="s">
        <v>3203</v>
      </c>
    </row>
    <row r="11650">
      <c r="A11650" s="10" t="s">
        <v>3188</v>
      </c>
      <c r="B11650" s="19">
        <v>0.09662037037037037</v>
      </c>
      <c r="C11650" s="10" t="s">
        <v>964</v>
      </c>
      <c r="D11650" s="10" t="s">
        <v>93</v>
      </c>
      <c r="E11650" s="13">
        <v>12.0</v>
      </c>
      <c r="F11650" s="13">
        <v>8.0</v>
      </c>
      <c r="J11650" s="10" t="s">
        <v>3204</v>
      </c>
    </row>
    <row r="11651">
      <c r="A11651" s="10" t="s">
        <v>3188</v>
      </c>
      <c r="B11651" s="19">
        <v>0.09701388888888889</v>
      </c>
      <c r="C11651" s="10" t="s">
        <v>84</v>
      </c>
      <c r="D11651" s="10" t="s">
        <v>93</v>
      </c>
      <c r="E11651" s="13">
        <v>16.0</v>
      </c>
      <c r="F11651" s="13">
        <v>7.0</v>
      </c>
      <c r="J11651" s="10" t="s">
        <v>3205</v>
      </c>
    </row>
    <row r="11652">
      <c r="A11652" s="10" t="s">
        <v>3188</v>
      </c>
      <c r="B11652" s="19">
        <v>0.09701388888888889</v>
      </c>
      <c r="C11652" s="10" t="s">
        <v>84</v>
      </c>
      <c r="D11652" s="10" t="s">
        <v>93</v>
      </c>
      <c r="E11652" s="13">
        <v>19.0</v>
      </c>
      <c r="F11652" s="13">
        <v>10.0</v>
      </c>
      <c r="J11652" s="10" t="s">
        <v>3205</v>
      </c>
    </row>
    <row r="11653">
      <c r="A11653" s="10" t="s">
        <v>3206</v>
      </c>
      <c r="B11653" s="19">
        <v>0.09726851851851852</v>
      </c>
      <c r="C11653" s="10" t="s">
        <v>84</v>
      </c>
      <c r="D11653" s="10" t="s">
        <v>91</v>
      </c>
      <c r="E11653" s="13">
        <v>6.0</v>
      </c>
      <c r="F11653" s="16"/>
      <c r="H11653" s="10" t="s">
        <v>618</v>
      </c>
    </row>
    <row r="11654">
      <c r="A11654" s="10" t="s">
        <v>3188</v>
      </c>
      <c r="B11654" s="19">
        <v>0.09884259259259259</v>
      </c>
      <c r="C11654" s="10" t="s">
        <v>70</v>
      </c>
      <c r="D11654" s="10" t="s">
        <v>93</v>
      </c>
      <c r="E11654" s="13">
        <v>24.0</v>
      </c>
      <c r="F11654" s="13">
        <v>14.0</v>
      </c>
      <c r="J11654" s="10" t="s">
        <v>3207</v>
      </c>
    </row>
    <row r="11655">
      <c r="A11655" s="10" t="s">
        <v>3188</v>
      </c>
      <c r="B11655" s="19">
        <v>0.09890046296296297</v>
      </c>
      <c r="C11655" s="10" t="s">
        <v>70</v>
      </c>
      <c r="D11655" s="10" t="s">
        <v>91</v>
      </c>
      <c r="E11655" s="13">
        <v>11.0</v>
      </c>
      <c r="F11655" s="16"/>
      <c r="H11655" s="10" t="s">
        <v>3208</v>
      </c>
    </row>
    <row r="11656">
      <c r="A11656" s="10" t="s">
        <v>3188</v>
      </c>
      <c r="B11656" s="19">
        <v>0.1008912037037037</v>
      </c>
      <c r="C11656" s="10" t="s">
        <v>69</v>
      </c>
      <c r="D11656" s="10" t="s">
        <v>120</v>
      </c>
      <c r="E11656" s="13">
        <v>9.0</v>
      </c>
      <c r="F11656" s="16"/>
      <c r="H11656" s="10" t="s">
        <v>1792</v>
      </c>
      <c r="J11656" s="10" t="s">
        <v>3209</v>
      </c>
    </row>
    <row r="11657">
      <c r="A11657" s="10" t="s">
        <v>3188</v>
      </c>
      <c r="B11657" s="19">
        <v>0.10133101851851851</v>
      </c>
      <c r="C11657" s="10" t="s">
        <v>66</v>
      </c>
      <c r="D11657" s="10" t="s">
        <v>93</v>
      </c>
      <c r="E11657" s="13">
        <v>30.0</v>
      </c>
      <c r="F11657" s="13">
        <v>19.0</v>
      </c>
      <c r="J11657" s="10" t="s">
        <v>3210</v>
      </c>
    </row>
    <row r="11658">
      <c r="A11658" s="10" t="s">
        <v>3188</v>
      </c>
      <c r="B11658" s="19">
        <v>0.10133101851851851</v>
      </c>
      <c r="C11658" s="10" t="s">
        <v>66</v>
      </c>
      <c r="D11658" s="10" t="s">
        <v>93</v>
      </c>
      <c r="E11658" s="13">
        <v>30.0</v>
      </c>
      <c r="F11658" s="13">
        <v>19.0</v>
      </c>
      <c r="J11658" s="10" t="s">
        <v>3210</v>
      </c>
    </row>
    <row r="11659">
      <c r="A11659" s="10" t="s">
        <v>3188</v>
      </c>
      <c r="B11659" s="19">
        <v>0.10149305555555556</v>
      </c>
      <c r="C11659" s="10" t="s">
        <v>66</v>
      </c>
      <c r="D11659" s="10" t="s">
        <v>91</v>
      </c>
      <c r="E11659" s="13">
        <v>30.0</v>
      </c>
      <c r="F11659" s="16"/>
      <c r="H11659" s="10" t="s">
        <v>3211</v>
      </c>
    </row>
    <row r="11660">
      <c r="A11660" s="10" t="s">
        <v>3188</v>
      </c>
      <c r="B11660" s="19">
        <v>0.10309027777777778</v>
      </c>
      <c r="C11660" s="10" t="s">
        <v>82</v>
      </c>
      <c r="D11660" s="10" t="s">
        <v>91</v>
      </c>
      <c r="E11660" s="13">
        <v>80.0</v>
      </c>
      <c r="F11660" s="16"/>
      <c r="H11660" s="10" t="s">
        <v>3212</v>
      </c>
    </row>
    <row r="11661">
      <c r="A11661" s="10" t="s">
        <v>3188</v>
      </c>
      <c r="B11661" s="19">
        <v>0.10423611111111111</v>
      </c>
      <c r="C11661" s="10" t="s">
        <v>70</v>
      </c>
      <c r="D11661" s="10" t="s">
        <v>93</v>
      </c>
      <c r="E11661" s="13">
        <v>16.0</v>
      </c>
      <c r="F11661" s="13">
        <v>6.0</v>
      </c>
      <c r="J11661" s="10" t="s">
        <v>3213</v>
      </c>
    </row>
    <row r="11662">
      <c r="A11662" s="10" t="s">
        <v>3188</v>
      </c>
      <c r="B11662" s="19">
        <v>0.10423611111111111</v>
      </c>
      <c r="C11662" s="10" t="s">
        <v>70</v>
      </c>
      <c r="D11662" s="10" t="s">
        <v>93</v>
      </c>
      <c r="E11662" s="13">
        <v>21.0</v>
      </c>
      <c r="F11662" s="13">
        <v>11.0</v>
      </c>
      <c r="J11662" s="10" t="s">
        <v>3213</v>
      </c>
    </row>
    <row r="11663">
      <c r="A11663" s="10" t="s">
        <v>3188</v>
      </c>
      <c r="B11663" s="19">
        <v>0.10434027777777778</v>
      </c>
      <c r="C11663" s="10" t="s">
        <v>70</v>
      </c>
      <c r="D11663" s="10" t="s">
        <v>91</v>
      </c>
      <c r="E11663" s="13">
        <v>8.0</v>
      </c>
      <c r="F11663" s="16"/>
      <c r="H11663" s="10" t="s">
        <v>3214</v>
      </c>
    </row>
    <row r="11664">
      <c r="A11664" s="10" t="s">
        <v>3188</v>
      </c>
      <c r="B11664" s="19">
        <v>0.1050925925925926</v>
      </c>
      <c r="C11664" s="10" t="s">
        <v>3086</v>
      </c>
      <c r="D11664" s="10" t="s">
        <v>93</v>
      </c>
      <c r="E11664" s="13">
        <v>16.0</v>
      </c>
      <c r="F11664" s="13">
        <v>6.0</v>
      </c>
      <c r="J11664" s="10" t="s">
        <v>3215</v>
      </c>
    </row>
    <row r="11665">
      <c r="A11665" s="10" t="s">
        <v>3188</v>
      </c>
      <c r="B11665" s="19">
        <v>0.10642361111111111</v>
      </c>
      <c r="C11665" s="10" t="s">
        <v>66</v>
      </c>
      <c r="D11665" s="10" t="s">
        <v>166</v>
      </c>
      <c r="E11665" s="13">
        <v>17.0</v>
      </c>
      <c r="F11665" s="13">
        <v>14.0</v>
      </c>
    </row>
    <row r="11666">
      <c r="A11666" s="10" t="s">
        <v>3188</v>
      </c>
      <c r="B11666" s="19">
        <v>0.10642361111111111</v>
      </c>
      <c r="C11666" s="10" t="s">
        <v>69</v>
      </c>
      <c r="D11666" s="10" t="s">
        <v>166</v>
      </c>
      <c r="E11666" s="13">
        <v>28.0</v>
      </c>
      <c r="F11666" s="13">
        <v>19.0</v>
      </c>
    </row>
    <row r="11667">
      <c r="A11667" s="10" t="s">
        <v>3188</v>
      </c>
      <c r="B11667" s="19">
        <v>0.10642361111111111</v>
      </c>
      <c r="C11667" s="10" t="s">
        <v>82</v>
      </c>
      <c r="D11667" s="10" t="s">
        <v>166</v>
      </c>
      <c r="E11667" s="13">
        <v>7.0</v>
      </c>
      <c r="F11667" s="13">
        <v>-1.0</v>
      </c>
      <c r="J11667" s="10" t="s">
        <v>3216</v>
      </c>
    </row>
    <row r="11668">
      <c r="A11668" s="10" t="s">
        <v>3188</v>
      </c>
      <c r="B11668" s="19">
        <v>0.10642361111111111</v>
      </c>
      <c r="C11668" s="10" t="s">
        <v>84</v>
      </c>
      <c r="D11668" s="10" t="s">
        <v>166</v>
      </c>
      <c r="E11668" s="13">
        <v>5.0</v>
      </c>
      <c r="F11668" s="13">
        <v>5.0</v>
      </c>
      <c r="J11668" s="10" t="s">
        <v>3217</v>
      </c>
    </row>
    <row r="11669">
      <c r="A11669" s="10" t="s">
        <v>3188</v>
      </c>
      <c r="B11669" s="19">
        <v>0.10642361111111111</v>
      </c>
      <c r="C11669" s="10" t="s">
        <v>964</v>
      </c>
      <c r="D11669" s="10" t="s">
        <v>166</v>
      </c>
      <c r="E11669" s="13">
        <v>28.0</v>
      </c>
      <c r="F11669" s="13">
        <v>19.0</v>
      </c>
    </row>
    <row r="11670">
      <c r="A11670" s="10" t="s">
        <v>3188</v>
      </c>
      <c r="B11670" s="19">
        <v>0.10642361111111111</v>
      </c>
      <c r="C11670" s="10" t="s">
        <v>70</v>
      </c>
      <c r="D11670" s="10" t="s">
        <v>166</v>
      </c>
      <c r="E11670" s="13">
        <v>18.0</v>
      </c>
      <c r="F11670" s="13">
        <v>14.0</v>
      </c>
    </row>
    <row r="11671">
      <c r="A11671" s="10" t="s">
        <v>3188</v>
      </c>
      <c r="B11671" s="19">
        <v>0.10883101851851852</v>
      </c>
      <c r="C11671" s="10" t="s">
        <v>964</v>
      </c>
      <c r="D11671" s="10" t="s">
        <v>91</v>
      </c>
      <c r="E11671" s="13">
        <v>22.0</v>
      </c>
      <c r="F11671" s="16"/>
      <c r="H11671" s="10" t="s">
        <v>3218</v>
      </c>
      <c r="J11671" s="10" t="s">
        <v>263</v>
      </c>
    </row>
    <row r="11672">
      <c r="A11672" s="10" t="s">
        <v>3188</v>
      </c>
      <c r="B11672" s="19">
        <v>0.10935185185185185</v>
      </c>
      <c r="C11672" s="10" t="s">
        <v>84</v>
      </c>
      <c r="D11672" s="10" t="s">
        <v>93</v>
      </c>
      <c r="E11672" s="13" t="s">
        <v>75</v>
      </c>
      <c r="F11672" s="13" t="s">
        <v>75</v>
      </c>
      <c r="J11672" s="10" t="s">
        <v>2265</v>
      </c>
    </row>
    <row r="11673">
      <c r="A11673" s="10" t="s">
        <v>3188</v>
      </c>
      <c r="B11673" s="19">
        <v>0.10935185185185185</v>
      </c>
      <c r="C11673" s="10" t="s">
        <v>84</v>
      </c>
      <c r="D11673" s="10" t="s">
        <v>93</v>
      </c>
      <c r="E11673" s="13">
        <v>13.0</v>
      </c>
      <c r="F11673" s="13">
        <v>4.0</v>
      </c>
      <c r="J11673" s="10" t="s">
        <v>3219</v>
      </c>
    </row>
    <row r="11674">
      <c r="A11674" s="10" t="s">
        <v>3188</v>
      </c>
      <c r="B11674" s="19">
        <v>0.1100462962962963</v>
      </c>
      <c r="C11674" s="10" t="s">
        <v>84</v>
      </c>
      <c r="D11674" s="10" t="s">
        <v>93</v>
      </c>
      <c r="E11674" s="13" t="s">
        <v>75</v>
      </c>
      <c r="F11674" s="13" t="s">
        <v>75</v>
      </c>
      <c r="J11674" s="10" t="s">
        <v>2265</v>
      </c>
    </row>
    <row r="11675">
      <c r="A11675" s="10" t="s">
        <v>3188</v>
      </c>
      <c r="B11675" s="19">
        <v>0.1100462962962963</v>
      </c>
      <c r="C11675" s="10" t="s">
        <v>84</v>
      </c>
      <c r="D11675" s="10" t="s">
        <v>93</v>
      </c>
      <c r="E11675" s="13">
        <v>18.0</v>
      </c>
      <c r="F11675" s="13">
        <v>9.0</v>
      </c>
      <c r="J11675" s="10" t="s">
        <v>3219</v>
      </c>
    </row>
    <row r="11676">
      <c r="A11676" s="10" t="s">
        <v>3188</v>
      </c>
      <c r="B11676" s="19">
        <v>0.11015046296296296</v>
      </c>
      <c r="C11676" s="10" t="s">
        <v>84</v>
      </c>
      <c r="D11676" s="10" t="s">
        <v>91</v>
      </c>
      <c r="E11676" s="13">
        <v>15.0</v>
      </c>
      <c r="F11676" s="16"/>
      <c r="H11676" s="10" t="s">
        <v>3220</v>
      </c>
    </row>
    <row r="11677">
      <c r="A11677" s="10" t="s">
        <v>3188</v>
      </c>
      <c r="B11677" s="19">
        <v>0.11178240740740741</v>
      </c>
      <c r="C11677" s="10" t="s">
        <v>69</v>
      </c>
      <c r="D11677" s="10" t="s">
        <v>89</v>
      </c>
      <c r="E11677" s="13">
        <v>22.0</v>
      </c>
      <c r="F11677" s="13">
        <v>13.0</v>
      </c>
      <c r="J11677" s="10" t="s">
        <v>3221</v>
      </c>
    </row>
    <row r="11678">
      <c r="A11678" s="10" t="s">
        <v>3188</v>
      </c>
      <c r="B11678" s="19">
        <v>0.11207175925925926</v>
      </c>
      <c r="C11678" s="10" t="s">
        <v>69</v>
      </c>
      <c r="D11678" s="10" t="s">
        <v>91</v>
      </c>
      <c r="E11678" s="13">
        <v>16.0</v>
      </c>
      <c r="F11678" s="16"/>
      <c r="H11678" s="10" t="s">
        <v>3222</v>
      </c>
      <c r="I11678" s="10">
        <v>1.0</v>
      </c>
      <c r="J11678" s="10" t="s">
        <v>3223</v>
      </c>
    </row>
    <row r="11679">
      <c r="A11679" s="10" t="s">
        <v>3188</v>
      </c>
      <c r="B11679" s="19">
        <v>0.11287037037037037</v>
      </c>
      <c r="C11679" s="10" t="s">
        <v>69</v>
      </c>
      <c r="D11679" s="10" t="s">
        <v>120</v>
      </c>
      <c r="E11679" s="13">
        <v>7.0</v>
      </c>
      <c r="F11679" s="16"/>
      <c r="H11679" s="10" t="s">
        <v>3224</v>
      </c>
      <c r="J11679" s="10" t="s">
        <v>1218</v>
      </c>
    </row>
    <row r="11680">
      <c r="A11680" s="10" t="s">
        <v>3188</v>
      </c>
      <c r="B11680" s="19">
        <v>0.11369212962962963</v>
      </c>
      <c r="C11680" s="10" t="s">
        <v>66</v>
      </c>
      <c r="D11680" s="10" t="s">
        <v>93</v>
      </c>
      <c r="E11680" s="13" t="s">
        <v>75</v>
      </c>
      <c r="F11680" s="13" t="s">
        <v>75</v>
      </c>
      <c r="J11680" s="10" t="s">
        <v>2265</v>
      </c>
    </row>
    <row r="11681">
      <c r="A11681" s="10" t="s">
        <v>3188</v>
      </c>
      <c r="B11681" s="19">
        <v>0.11369212962962963</v>
      </c>
      <c r="C11681" s="10" t="s">
        <v>66</v>
      </c>
      <c r="D11681" s="10" t="s">
        <v>93</v>
      </c>
      <c r="E11681" s="13">
        <v>22.0</v>
      </c>
      <c r="F11681" s="13">
        <v>11.0</v>
      </c>
      <c r="J11681" s="10" t="s">
        <v>3225</v>
      </c>
    </row>
    <row r="11682">
      <c r="A11682" s="10" t="s">
        <v>3188</v>
      </c>
      <c r="B11682" s="19">
        <v>0.11383101851851851</v>
      </c>
      <c r="C11682" s="10" t="s">
        <v>66</v>
      </c>
      <c r="D11682" s="10" t="s">
        <v>91</v>
      </c>
      <c r="E11682" s="13">
        <v>32.0</v>
      </c>
      <c r="F11682" s="16"/>
      <c r="H11682" s="10" t="s">
        <v>3226</v>
      </c>
    </row>
    <row r="11683">
      <c r="A11683" s="10" t="s">
        <v>3188</v>
      </c>
      <c r="B11683" s="19">
        <v>0.11407407407407408</v>
      </c>
      <c r="C11683" s="10" t="s">
        <v>66</v>
      </c>
      <c r="D11683" s="10" t="s">
        <v>91</v>
      </c>
      <c r="E11683" s="13">
        <v>65.0</v>
      </c>
      <c r="F11683" s="16"/>
      <c r="H11683" s="10" t="s">
        <v>3227</v>
      </c>
      <c r="I11683" s="10">
        <v>1.0</v>
      </c>
      <c r="J11683" s="10" t="s">
        <v>3228</v>
      </c>
    </row>
    <row r="11684">
      <c r="A11684" s="10" t="s">
        <v>3188</v>
      </c>
      <c r="B11684" s="19">
        <v>0.11752314814814815</v>
      </c>
      <c r="C11684" s="10" t="s">
        <v>3086</v>
      </c>
      <c r="D11684" s="10" t="s">
        <v>80</v>
      </c>
      <c r="E11684" s="13">
        <v>15.0</v>
      </c>
      <c r="F11684" s="13">
        <v>17.0</v>
      </c>
    </row>
    <row r="11685">
      <c r="A11685" s="10" t="s">
        <v>3188</v>
      </c>
      <c r="B11685" s="19">
        <v>0.12188657407407408</v>
      </c>
      <c r="C11685" s="10" t="s">
        <v>84</v>
      </c>
      <c r="D11685" s="10" t="s">
        <v>67</v>
      </c>
      <c r="E11685" s="13">
        <v>22.0</v>
      </c>
      <c r="F11685" s="13">
        <v>19.0</v>
      </c>
    </row>
    <row r="11686">
      <c r="A11686" s="10" t="s">
        <v>3188</v>
      </c>
      <c r="B11686" s="19">
        <v>0.12453703703703704</v>
      </c>
      <c r="C11686" s="10" t="s">
        <v>82</v>
      </c>
      <c r="D11686" s="10" t="s">
        <v>365</v>
      </c>
      <c r="E11686" s="13">
        <v>27.0</v>
      </c>
      <c r="F11686" s="13">
        <v>17.0</v>
      </c>
    </row>
    <row r="11687">
      <c r="A11687" s="10" t="s">
        <v>3188</v>
      </c>
      <c r="B11687" s="19">
        <v>0.125</v>
      </c>
      <c r="C11687" s="10" t="s">
        <v>3086</v>
      </c>
      <c r="D11687" s="10" t="s">
        <v>83</v>
      </c>
      <c r="E11687" s="13">
        <v>21.0</v>
      </c>
      <c r="F11687" s="13">
        <v>10.0</v>
      </c>
    </row>
    <row r="11688">
      <c r="A11688" s="10" t="s">
        <v>3188</v>
      </c>
      <c r="B11688" s="19">
        <v>0.12709490740740742</v>
      </c>
      <c r="C11688" s="10" t="s">
        <v>3086</v>
      </c>
      <c r="D11688" s="10" t="s">
        <v>83</v>
      </c>
      <c r="E11688" s="13">
        <v>21.0</v>
      </c>
      <c r="F11688" s="13">
        <v>10.0</v>
      </c>
    </row>
    <row r="11689">
      <c r="A11689" s="10" t="s">
        <v>3188</v>
      </c>
      <c r="B11689" s="19">
        <v>0.12758101851851852</v>
      </c>
      <c r="C11689" s="10" t="s">
        <v>84</v>
      </c>
      <c r="D11689" s="10" t="s">
        <v>209</v>
      </c>
      <c r="E11689" s="13" t="s">
        <v>68</v>
      </c>
      <c r="F11689" s="13">
        <v>20.0</v>
      </c>
    </row>
    <row r="11690">
      <c r="A11690" s="10" t="s">
        <v>3188</v>
      </c>
      <c r="B11690" s="19">
        <v>0.12837962962962962</v>
      </c>
      <c r="C11690" s="10" t="s">
        <v>69</v>
      </c>
      <c r="D11690" s="10" t="s">
        <v>209</v>
      </c>
      <c r="E11690" s="13" t="s">
        <v>75</v>
      </c>
      <c r="F11690" s="13" t="s">
        <v>75</v>
      </c>
      <c r="J11690" s="10" t="s">
        <v>2265</v>
      </c>
    </row>
    <row r="11691">
      <c r="A11691" s="10" t="s">
        <v>3188</v>
      </c>
      <c r="B11691" s="19">
        <v>0.12837962962962962</v>
      </c>
      <c r="C11691" s="10" t="s">
        <v>69</v>
      </c>
      <c r="D11691" s="10" t="s">
        <v>209</v>
      </c>
      <c r="E11691" s="13">
        <v>7.0</v>
      </c>
      <c r="F11691" s="13">
        <v>4.0</v>
      </c>
    </row>
    <row r="11692">
      <c r="A11692" s="10" t="s">
        <v>3188</v>
      </c>
      <c r="B11692" s="19">
        <v>0.12872685185185184</v>
      </c>
      <c r="C11692" s="10" t="s">
        <v>82</v>
      </c>
      <c r="D11692" s="10" t="s">
        <v>129</v>
      </c>
      <c r="E11692" s="13">
        <v>7.0</v>
      </c>
      <c r="F11692" s="13">
        <v>5.0</v>
      </c>
    </row>
    <row r="11693">
      <c r="A11693" s="10" t="s">
        <v>3188</v>
      </c>
      <c r="B11693" s="19">
        <v>0.12993055555555555</v>
      </c>
      <c r="C11693" s="10" t="s">
        <v>69</v>
      </c>
      <c r="D11693" s="10" t="s">
        <v>83</v>
      </c>
      <c r="E11693" s="13">
        <v>18.0</v>
      </c>
      <c r="F11693" s="13">
        <v>17.0</v>
      </c>
    </row>
    <row r="11694">
      <c r="A11694" s="10" t="s">
        <v>3188</v>
      </c>
      <c r="B11694" s="19">
        <v>0.1318865740740741</v>
      </c>
      <c r="C11694" s="10" t="s">
        <v>82</v>
      </c>
      <c r="D11694" s="10" t="s">
        <v>361</v>
      </c>
      <c r="E11694" s="13">
        <v>12.0</v>
      </c>
      <c r="F11694" s="13">
        <v>2.0</v>
      </c>
    </row>
    <row r="11695">
      <c r="A11695" s="10" t="s">
        <v>3188</v>
      </c>
      <c r="B11695" s="19">
        <v>0.1343287037037037</v>
      </c>
      <c r="C11695" s="10" t="s">
        <v>69</v>
      </c>
      <c r="D11695" s="10" t="s">
        <v>363</v>
      </c>
      <c r="E11695" s="13">
        <v>16.0</v>
      </c>
      <c r="F11695" s="13">
        <v>11.0</v>
      </c>
    </row>
    <row r="11696">
      <c r="A11696" s="10" t="s">
        <v>3188</v>
      </c>
      <c r="B11696" s="19">
        <v>0.1357986111111111</v>
      </c>
      <c r="C11696" s="10" t="s">
        <v>70</v>
      </c>
      <c r="D11696" s="10" t="s">
        <v>365</v>
      </c>
      <c r="E11696" s="13">
        <v>21.0</v>
      </c>
      <c r="F11696" s="13">
        <v>9.0</v>
      </c>
    </row>
    <row r="11697">
      <c r="A11697" s="10" t="s">
        <v>3188</v>
      </c>
      <c r="B11697" s="19">
        <v>0.13835648148148147</v>
      </c>
      <c r="C11697" s="10" t="s">
        <v>964</v>
      </c>
      <c r="D11697" s="10" t="s">
        <v>83</v>
      </c>
      <c r="E11697" s="13">
        <v>12.0</v>
      </c>
      <c r="F11697" s="13">
        <v>13.0</v>
      </c>
    </row>
    <row r="11698">
      <c r="A11698" s="10" t="s">
        <v>3188</v>
      </c>
      <c r="B11698" s="19">
        <v>0.14623842592592592</v>
      </c>
      <c r="C11698" s="10" t="s">
        <v>70</v>
      </c>
      <c r="D11698" s="10" t="s">
        <v>125</v>
      </c>
      <c r="E11698" s="13" t="s">
        <v>68</v>
      </c>
      <c r="F11698" s="13">
        <v>20.0</v>
      </c>
      <c r="J11698" s="10" t="s">
        <v>953</v>
      </c>
    </row>
    <row r="11699">
      <c r="A11699" s="10" t="s">
        <v>3188</v>
      </c>
      <c r="B11699" s="19">
        <v>0.14627314814814815</v>
      </c>
      <c r="C11699" s="10" t="s">
        <v>964</v>
      </c>
      <c r="D11699" s="10" t="s">
        <v>125</v>
      </c>
      <c r="E11699" s="13">
        <v>23.0</v>
      </c>
      <c r="F11699" s="13">
        <v>11.0</v>
      </c>
      <c r="J11699" s="10" t="s">
        <v>953</v>
      </c>
    </row>
    <row r="11700">
      <c r="A11700" s="10" t="s">
        <v>3188</v>
      </c>
      <c r="B11700" s="19">
        <v>0.14629629629629629</v>
      </c>
      <c r="C11700" s="10" t="s">
        <v>3086</v>
      </c>
      <c r="D11700" s="10" t="s">
        <v>125</v>
      </c>
      <c r="E11700" s="13" t="s">
        <v>75</v>
      </c>
      <c r="F11700" s="13" t="s">
        <v>75</v>
      </c>
      <c r="J11700" s="10" t="s">
        <v>2263</v>
      </c>
    </row>
    <row r="11701">
      <c r="A11701" s="10" t="s">
        <v>3188</v>
      </c>
      <c r="B11701" s="19">
        <v>0.14629629629629629</v>
      </c>
      <c r="C11701" s="10" t="s">
        <v>3086</v>
      </c>
      <c r="D11701" s="10" t="s">
        <v>125</v>
      </c>
      <c r="E11701" s="13">
        <v>39.0</v>
      </c>
      <c r="F11701" s="13">
        <v>16.0</v>
      </c>
      <c r="J11701" s="10" t="s">
        <v>953</v>
      </c>
    </row>
    <row r="11702">
      <c r="A11702" s="10" t="s">
        <v>3188</v>
      </c>
      <c r="B11702" s="19">
        <v>0.14630787037037038</v>
      </c>
      <c r="C11702" s="10" t="s">
        <v>84</v>
      </c>
      <c r="D11702" s="10" t="s">
        <v>125</v>
      </c>
      <c r="E11702" s="13">
        <v>18.0</v>
      </c>
      <c r="F11702" s="13">
        <v>6.0</v>
      </c>
      <c r="J11702" s="10" t="s">
        <v>953</v>
      </c>
    </row>
    <row r="11703">
      <c r="A11703" s="10" t="s">
        <v>3188</v>
      </c>
      <c r="B11703" s="19">
        <v>0.14652777777777778</v>
      </c>
      <c r="C11703" s="10" t="s">
        <v>82</v>
      </c>
      <c r="D11703" s="10" t="s">
        <v>125</v>
      </c>
      <c r="E11703" s="13">
        <v>15.0</v>
      </c>
      <c r="F11703" s="13">
        <v>3.0</v>
      </c>
      <c r="J11703" s="10" t="s">
        <v>953</v>
      </c>
    </row>
    <row r="11704">
      <c r="A11704" s="10" t="s">
        <v>3188</v>
      </c>
      <c r="B11704" s="19">
        <v>0.14655092592592592</v>
      </c>
      <c r="C11704" s="10" t="s">
        <v>69</v>
      </c>
      <c r="D11704" s="10" t="s">
        <v>125</v>
      </c>
      <c r="E11704" s="13">
        <v>17.0</v>
      </c>
      <c r="F11704" s="13">
        <v>3.0</v>
      </c>
      <c r="J11704" s="10" t="s">
        <v>953</v>
      </c>
    </row>
    <row r="11705">
      <c r="A11705" s="10" t="s">
        <v>3188</v>
      </c>
      <c r="B11705" s="19">
        <v>0.1465625</v>
      </c>
      <c r="C11705" s="10" t="s">
        <v>66</v>
      </c>
      <c r="D11705" s="10" t="s">
        <v>125</v>
      </c>
      <c r="E11705" s="13">
        <v>27.0</v>
      </c>
      <c r="F11705" s="13">
        <v>17.0</v>
      </c>
      <c r="J11705" s="10" t="s">
        <v>953</v>
      </c>
    </row>
    <row r="11706">
      <c r="A11706" s="10" t="s">
        <v>3188</v>
      </c>
      <c r="B11706" s="19">
        <v>0.15670138888888888</v>
      </c>
      <c r="C11706" s="10" t="s">
        <v>69</v>
      </c>
      <c r="D11706" s="10" t="s">
        <v>76</v>
      </c>
      <c r="E11706" s="13" t="s">
        <v>75</v>
      </c>
      <c r="F11706" s="16"/>
      <c r="J11706" s="10" t="s">
        <v>2263</v>
      </c>
    </row>
    <row r="11707">
      <c r="A11707" s="10" t="s">
        <v>3188</v>
      </c>
      <c r="B11707" s="19">
        <v>0.15670138888888888</v>
      </c>
      <c r="C11707" s="10" t="s">
        <v>69</v>
      </c>
      <c r="D11707" s="10" t="s">
        <v>76</v>
      </c>
      <c r="E11707" s="13" t="s">
        <v>75</v>
      </c>
      <c r="F11707" s="16"/>
    </row>
    <row r="11708">
      <c r="A11708" s="10" t="s">
        <v>3188</v>
      </c>
      <c r="B11708" s="19">
        <v>0.1613888888888889</v>
      </c>
      <c r="C11708" s="10" t="s">
        <v>66</v>
      </c>
      <c r="D11708" s="10" t="s">
        <v>81</v>
      </c>
      <c r="E11708" s="13">
        <v>15.0</v>
      </c>
      <c r="F11708" s="13">
        <v>10.0</v>
      </c>
    </row>
    <row r="11709">
      <c r="A11709" s="10" t="s">
        <v>3206</v>
      </c>
      <c r="B11709" s="19">
        <v>0.03693287037037037</v>
      </c>
      <c r="C11709" s="10" t="s">
        <v>66</v>
      </c>
      <c r="D11709" s="10" t="s">
        <v>83</v>
      </c>
      <c r="E11709" s="13">
        <v>25.0</v>
      </c>
      <c r="F11709" s="13">
        <v>19.0</v>
      </c>
    </row>
    <row r="11710">
      <c r="A11710" s="10" t="s">
        <v>3206</v>
      </c>
      <c r="B11710" s="19">
        <v>0.0077314814814814815</v>
      </c>
      <c r="C11710" s="10" t="s">
        <v>69</v>
      </c>
      <c r="D11710" s="10" t="s">
        <v>76</v>
      </c>
      <c r="E11710" s="13">
        <v>9.0</v>
      </c>
      <c r="F11710" s="16"/>
      <c r="J11710" s="10" t="s">
        <v>3229</v>
      </c>
    </row>
    <row r="11711">
      <c r="A11711" s="10" t="s">
        <v>3206</v>
      </c>
      <c r="B11711" s="19">
        <v>0.06076388888888889</v>
      </c>
      <c r="C11711" s="10" t="s">
        <v>69</v>
      </c>
      <c r="D11711" s="10" t="s">
        <v>83</v>
      </c>
      <c r="E11711" s="13">
        <v>11.0</v>
      </c>
      <c r="F11711" s="13">
        <v>10.0</v>
      </c>
    </row>
    <row r="11712">
      <c r="A11712" s="10" t="s">
        <v>3206</v>
      </c>
      <c r="B11712" s="19">
        <v>0.06556712962962963</v>
      </c>
      <c r="C11712" s="10" t="s">
        <v>84</v>
      </c>
      <c r="D11712" s="10" t="s">
        <v>166</v>
      </c>
      <c r="E11712" s="13" t="s">
        <v>88</v>
      </c>
      <c r="F11712" s="13">
        <v>1.0</v>
      </c>
      <c r="J11712" s="10" t="s">
        <v>85</v>
      </c>
    </row>
    <row r="11713">
      <c r="A11713" s="10" t="s">
        <v>3206</v>
      </c>
      <c r="B11713" s="19">
        <v>0.06556712962962963</v>
      </c>
      <c r="C11713" s="10" t="s">
        <v>84</v>
      </c>
      <c r="D11713" s="10" t="s">
        <v>166</v>
      </c>
      <c r="E11713" s="13">
        <v>16.0</v>
      </c>
      <c r="F11713" s="13">
        <v>16.0</v>
      </c>
    </row>
    <row r="11714">
      <c r="A11714" s="10" t="s">
        <v>3206</v>
      </c>
      <c r="B11714" s="19">
        <v>0.07258101851851852</v>
      </c>
      <c r="C11714" s="10" t="s">
        <v>66</v>
      </c>
      <c r="D11714" s="10" t="s">
        <v>166</v>
      </c>
      <c r="E11714" s="13" t="s">
        <v>75</v>
      </c>
      <c r="F11714" s="13" t="s">
        <v>75</v>
      </c>
      <c r="J11714" s="10" t="s">
        <v>85</v>
      </c>
    </row>
    <row r="11715">
      <c r="A11715" s="10" t="s">
        <v>3206</v>
      </c>
      <c r="B11715" s="19">
        <v>0.07258101851851852</v>
      </c>
      <c r="C11715" s="10" t="s">
        <v>66</v>
      </c>
      <c r="D11715" s="10" t="s">
        <v>166</v>
      </c>
      <c r="E11715" s="13">
        <v>16.0</v>
      </c>
      <c r="F11715" s="13">
        <v>13.0</v>
      </c>
    </row>
    <row r="11716">
      <c r="A11716" s="10" t="s">
        <v>3206</v>
      </c>
      <c r="B11716" s="19">
        <v>0.0725925925925926</v>
      </c>
      <c r="C11716" s="10" t="s">
        <v>69</v>
      </c>
      <c r="D11716" s="10" t="s">
        <v>166</v>
      </c>
      <c r="E11716" s="13" t="s">
        <v>75</v>
      </c>
      <c r="F11716" s="13" t="s">
        <v>75</v>
      </c>
      <c r="J11716" s="10" t="s">
        <v>85</v>
      </c>
    </row>
    <row r="11717">
      <c r="A11717" s="10" t="s">
        <v>3206</v>
      </c>
      <c r="B11717" s="19">
        <v>0.0725925925925926</v>
      </c>
      <c r="C11717" s="10" t="s">
        <v>69</v>
      </c>
      <c r="D11717" s="10" t="s">
        <v>166</v>
      </c>
      <c r="E11717" s="13">
        <v>22.0</v>
      </c>
      <c r="F11717" s="13">
        <v>13.0</v>
      </c>
    </row>
    <row r="11718">
      <c r="A11718" s="10" t="s">
        <v>3206</v>
      </c>
      <c r="B11718" s="19">
        <v>0.07260416666666666</v>
      </c>
      <c r="C11718" s="10" t="s">
        <v>82</v>
      </c>
      <c r="D11718" s="10" t="s">
        <v>166</v>
      </c>
      <c r="E11718" s="13" t="s">
        <v>75</v>
      </c>
      <c r="F11718" s="13" t="s">
        <v>75</v>
      </c>
      <c r="J11718" s="10" t="s">
        <v>85</v>
      </c>
    </row>
    <row r="11719">
      <c r="A11719" s="10" t="s">
        <v>3206</v>
      </c>
      <c r="B11719" s="19">
        <v>0.07260416666666666</v>
      </c>
      <c r="C11719" s="10" t="s">
        <v>82</v>
      </c>
      <c r="D11719" s="10" t="s">
        <v>166</v>
      </c>
      <c r="E11719" s="13">
        <v>15.0</v>
      </c>
      <c r="F11719" s="13">
        <v>7.0</v>
      </c>
    </row>
    <row r="11720">
      <c r="A11720" s="10" t="s">
        <v>3206</v>
      </c>
      <c r="B11720" s="19">
        <v>0.07261574074074074</v>
      </c>
      <c r="C11720" s="10" t="s">
        <v>3086</v>
      </c>
      <c r="D11720" s="10" t="s">
        <v>166</v>
      </c>
      <c r="E11720" s="13" t="s">
        <v>75</v>
      </c>
      <c r="F11720" s="13" t="s">
        <v>75</v>
      </c>
      <c r="J11720" s="10" t="s">
        <v>85</v>
      </c>
    </row>
    <row r="11721">
      <c r="A11721" s="10" t="s">
        <v>3206</v>
      </c>
      <c r="B11721" s="19">
        <v>0.07261574074074074</v>
      </c>
      <c r="C11721" s="10" t="s">
        <v>3086</v>
      </c>
      <c r="D11721" s="10" t="s">
        <v>166</v>
      </c>
      <c r="E11721" s="13">
        <v>23.0</v>
      </c>
      <c r="F11721" s="13">
        <v>18.0</v>
      </c>
    </row>
    <row r="11722">
      <c r="A11722" s="10" t="s">
        <v>3206</v>
      </c>
      <c r="B11722" s="19">
        <v>0.07263888888888889</v>
      </c>
      <c r="C11722" s="10" t="s">
        <v>84</v>
      </c>
      <c r="D11722" s="10" t="s">
        <v>166</v>
      </c>
      <c r="E11722" s="13" t="s">
        <v>75</v>
      </c>
      <c r="F11722" s="13" t="s">
        <v>75</v>
      </c>
      <c r="J11722" s="10" t="s">
        <v>85</v>
      </c>
    </row>
    <row r="11723">
      <c r="A11723" s="10" t="s">
        <v>3206</v>
      </c>
      <c r="B11723" s="19">
        <v>0.07263888888888889</v>
      </c>
      <c r="C11723" s="10" t="s">
        <v>84</v>
      </c>
      <c r="D11723" s="10" t="s">
        <v>166</v>
      </c>
      <c r="E11723" s="13">
        <v>16.0</v>
      </c>
      <c r="F11723" s="13">
        <v>16.0</v>
      </c>
    </row>
    <row r="11724">
      <c r="A11724" s="10" t="s">
        <v>3206</v>
      </c>
      <c r="B11724" s="19">
        <v>0.07265046296296296</v>
      </c>
      <c r="C11724" s="10" t="s">
        <v>964</v>
      </c>
      <c r="D11724" s="10" t="s">
        <v>166</v>
      </c>
      <c r="E11724" s="13" t="s">
        <v>75</v>
      </c>
      <c r="F11724" s="13" t="s">
        <v>75</v>
      </c>
      <c r="J11724" s="10" t="s">
        <v>85</v>
      </c>
    </row>
    <row r="11725">
      <c r="A11725" s="10" t="s">
        <v>3206</v>
      </c>
      <c r="B11725" s="19">
        <v>0.07265046296296296</v>
      </c>
      <c r="C11725" s="10" t="s">
        <v>964</v>
      </c>
      <c r="D11725" s="10" t="s">
        <v>166</v>
      </c>
      <c r="E11725" s="13">
        <v>21.0</v>
      </c>
      <c r="F11725" s="13">
        <v>12.0</v>
      </c>
    </row>
    <row r="11726">
      <c r="A11726" s="10" t="s">
        <v>3206</v>
      </c>
      <c r="B11726" s="19">
        <v>0.07266203703703704</v>
      </c>
      <c r="C11726" s="10" t="s">
        <v>70</v>
      </c>
      <c r="D11726" s="10" t="s">
        <v>166</v>
      </c>
      <c r="E11726" s="13" t="s">
        <v>75</v>
      </c>
      <c r="F11726" s="13" t="s">
        <v>75</v>
      </c>
      <c r="J11726" s="10" t="s">
        <v>85</v>
      </c>
    </row>
    <row r="11727">
      <c r="A11727" s="10" t="s">
        <v>3206</v>
      </c>
      <c r="B11727" s="19">
        <v>0.07266203703703704</v>
      </c>
      <c r="C11727" s="10" t="s">
        <v>70</v>
      </c>
      <c r="D11727" s="10" t="s">
        <v>166</v>
      </c>
      <c r="E11727" s="13">
        <v>16.0</v>
      </c>
      <c r="F11727" s="13">
        <v>12.0</v>
      </c>
    </row>
    <row r="11728">
      <c r="A11728" s="10" t="s">
        <v>3206</v>
      </c>
      <c r="B11728" s="19">
        <v>0.07425925925925926</v>
      </c>
      <c r="C11728" s="10" t="s">
        <v>66</v>
      </c>
      <c r="D11728" s="10" t="s">
        <v>83</v>
      </c>
      <c r="E11728" s="13">
        <v>18.0</v>
      </c>
      <c r="F11728" s="13">
        <v>12.0</v>
      </c>
    </row>
    <row r="11729">
      <c r="A11729" s="10" t="s">
        <v>3206</v>
      </c>
      <c r="B11729" s="19">
        <v>0.075</v>
      </c>
      <c r="C11729" s="10" t="s">
        <v>69</v>
      </c>
      <c r="D11729" s="10" t="s">
        <v>83</v>
      </c>
      <c r="E11729" s="13">
        <v>10.0</v>
      </c>
      <c r="F11729" s="13">
        <v>9.0</v>
      </c>
    </row>
    <row r="11730">
      <c r="A11730" s="10" t="s">
        <v>3206</v>
      </c>
      <c r="B11730" s="19">
        <v>0.075</v>
      </c>
      <c r="C11730" s="10" t="s">
        <v>82</v>
      </c>
      <c r="D11730" s="10" t="s">
        <v>83</v>
      </c>
      <c r="E11730" s="13">
        <v>22.0</v>
      </c>
      <c r="F11730" s="13">
        <v>12.0</v>
      </c>
    </row>
    <row r="11731">
      <c r="A11731" s="10" t="s">
        <v>3206</v>
      </c>
      <c r="B11731" s="19">
        <v>0.075</v>
      </c>
      <c r="C11731" s="10" t="s">
        <v>3086</v>
      </c>
      <c r="D11731" s="10" t="s">
        <v>83</v>
      </c>
      <c r="E11731" s="13">
        <v>30.0</v>
      </c>
      <c r="F11731" s="13">
        <v>19.0</v>
      </c>
    </row>
    <row r="11732">
      <c r="A11732" s="10" t="s">
        <v>3206</v>
      </c>
      <c r="B11732" s="19">
        <v>0.07503472222222222</v>
      </c>
      <c r="C11732" s="10" t="s">
        <v>84</v>
      </c>
      <c r="D11732" s="10" t="s">
        <v>83</v>
      </c>
      <c r="E11732" s="13">
        <v>22.0</v>
      </c>
      <c r="F11732" s="13">
        <v>17.0</v>
      </c>
    </row>
    <row r="11733">
      <c r="A11733" s="10" t="s">
        <v>3206</v>
      </c>
      <c r="B11733" s="19">
        <v>0.07505787037037037</v>
      </c>
      <c r="C11733" s="10" t="s">
        <v>964</v>
      </c>
      <c r="D11733" s="10" t="s">
        <v>83</v>
      </c>
      <c r="E11733" s="13">
        <v>2.0</v>
      </c>
      <c r="F11733" s="13">
        <v>3.0</v>
      </c>
    </row>
    <row r="11734">
      <c r="A11734" s="10" t="s">
        <v>3206</v>
      </c>
      <c r="B11734" s="19">
        <v>0.07506944444444444</v>
      </c>
      <c r="C11734" s="10" t="s">
        <v>70</v>
      </c>
      <c r="D11734" s="10" t="s">
        <v>83</v>
      </c>
      <c r="E11734" s="13">
        <v>22.0</v>
      </c>
      <c r="F11734" s="13">
        <v>10.0</v>
      </c>
    </row>
    <row r="11735">
      <c r="A11735" s="10" t="s">
        <v>3206</v>
      </c>
      <c r="B11735" s="19">
        <v>0.07837962962962963</v>
      </c>
      <c r="C11735" s="10" t="s">
        <v>69</v>
      </c>
      <c r="D11735" s="10" t="s">
        <v>127</v>
      </c>
      <c r="E11735" s="13">
        <v>19.0</v>
      </c>
      <c r="F11735" s="13">
        <v>14.0</v>
      </c>
    </row>
    <row r="11736">
      <c r="A11736" s="10" t="s">
        <v>3206</v>
      </c>
      <c r="B11736" s="19">
        <v>0.0793287037037037</v>
      </c>
      <c r="C11736" s="10" t="s">
        <v>69</v>
      </c>
      <c r="D11736" s="10" t="s">
        <v>127</v>
      </c>
      <c r="E11736" s="13">
        <v>15.0</v>
      </c>
      <c r="F11736" s="13">
        <v>10.0</v>
      </c>
    </row>
    <row r="11737">
      <c r="A11737" s="10" t="s">
        <v>3206</v>
      </c>
      <c r="B11737" s="19">
        <v>0.09518518518518519</v>
      </c>
      <c r="C11737" s="10" t="s">
        <v>69</v>
      </c>
      <c r="D11737" s="10" t="s">
        <v>76</v>
      </c>
      <c r="E11737" s="13" t="s">
        <v>75</v>
      </c>
      <c r="F11737" s="13" t="s">
        <v>75</v>
      </c>
      <c r="J11737" s="10" t="s">
        <v>2509</v>
      </c>
    </row>
    <row r="11738">
      <c r="A11738" s="10" t="s">
        <v>3206</v>
      </c>
      <c r="B11738" s="19">
        <v>0.10027777777777777</v>
      </c>
      <c r="C11738" s="10" t="s">
        <v>66</v>
      </c>
      <c r="D11738" s="10" t="s">
        <v>166</v>
      </c>
      <c r="E11738" s="13" t="s">
        <v>75</v>
      </c>
      <c r="F11738" s="13" t="s">
        <v>75</v>
      </c>
      <c r="J11738" s="10" t="s">
        <v>85</v>
      </c>
    </row>
    <row r="11739">
      <c r="A11739" s="10" t="s">
        <v>3206</v>
      </c>
      <c r="B11739" s="19">
        <v>0.10027777777777777</v>
      </c>
      <c r="C11739" s="10" t="s">
        <v>66</v>
      </c>
      <c r="D11739" s="10" t="s">
        <v>166</v>
      </c>
      <c r="E11739" s="13">
        <v>14.0</v>
      </c>
      <c r="F11739" s="13">
        <v>11.0</v>
      </c>
    </row>
    <row r="11740">
      <c r="A11740" s="10" t="s">
        <v>3206</v>
      </c>
      <c r="B11740" s="19">
        <v>0.10078703703703704</v>
      </c>
      <c r="C11740" s="10" t="s">
        <v>69</v>
      </c>
      <c r="D11740" s="10" t="s">
        <v>166</v>
      </c>
      <c r="E11740" s="13" t="s">
        <v>75</v>
      </c>
      <c r="F11740" s="13" t="s">
        <v>75</v>
      </c>
      <c r="J11740" s="10" t="s">
        <v>85</v>
      </c>
    </row>
    <row r="11741">
      <c r="A11741" s="10" t="s">
        <v>3206</v>
      </c>
      <c r="B11741" s="19">
        <v>0.10078703703703704</v>
      </c>
      <c r="C11741" s="10" t="s">
        <v>69</v>
      </c>
      <c r="D11741" s="10" t="s">
        <v>166</v>
      </c>
      <c r="E11741" s="13">
        <v>24.0</v>
      </c>
      <c r="F11741" s="13">
        <v>15.0</v>
      </c>
    </row>
    <row r="11742">
      <c r="A11742" s="10" t="s">
        <v>3206</v>
      </c>
      <c r="B11742" s="19">
        <v>0.10081018518518518</v>
      </c>
      <c r="C11742" s="10" t="s">
        <v>82</v>
      </c>
      <c r="D11742" s="10" t="s">
        <v>166</v>
      </c>
      <c r="E11742" s="13" t="s">
        <v>75</v>
      </c>
      <c r="F11742" s="13" t="s">
        <v>75</v>
      </c>
      <c r="J11742" s="10" t="s">
        <v>85</v>
      </c>
    </row>
    <row r="11743">
      <c r="A11743" s="10" t="s">
        <v>3206</v>
      </c>
      <c r="B11743" s="19">
        <v>0.10081018518518518</v>
      </c>
      <c r="C11743" s="10" t="s">
        <v>82</v>
      </c>
      <c r="D11743" s="10" t="s">
        <v>166</v>
      </c>
      <c r="E11743" s="13">
        <v>22.0</v>
      </c>
      <c r="F11743" s="13">
        <v>14.0</v>
      </c>
    </row>
    <row r="11744">
      <c r="A11744" s="10" t="s">
        <v>3206</v>
      </c>
      <c r="B11744" s="19">
        <v>0.10081018518518518</v>
      </c>
      <c r="C11744" s="10" t="s">
        <v>3086</v>
      </c>
      <c r="D11744" s="10" t="s">
        <v>166</v>
      </c>
      <c r="E11744" s="13" t="s">
        <v>75</v>
      </c>
      <c r="F11744" s="13" t="s">
        <v>75</v>
      </c>
      <c r="J11744" s="10" t="s">
        <v>85</v>
      </c>
    </row>
    <row r="11745">
      <c r="A11745" s="10" t="s">
        <v>3206</v>
      </c>
      <c r="B11745" s="19">
        <v>0.10081018518518518</v>
      </c>
      <c r="C11745" s="10" t="s">
        <v>3086</v>
      </c>
      <c r="D11745" s="10" t="s">
        <v>166</v>
      </c>
      <c r="E11745" s="13">
        <v>19.0</v>
      </c>
      <c r="F11745" s="13">
        <v>14.0</v>
      </c>
    </row>
    <row r="11746">
      <c r="A11746" s="10" t="s">
        <v>3206</v>
      </c>
      <c r="B11746" s="19">
        <v>0.10083333333333333</v>
      </c>
      <c r="C11746" s="10" t="s">
        <v>84</v>
      </c>
      <c r="D11746" s="10" t="s">
        <v>166</v>
      </c>
      <c r="E11746" s="13" t="s">
        <v>75</v>
      </c>
      <c r="F11746" s="13" t="s">
        <v>75</v>
      </c>
      <c r="J11746" s="10" t="s">
        <v>85</v>
      </c>
    </row>
    <row r="11747">
      <c r="A11747" s="10" t="s">
        <v>3206</v>
      </c>
      <c r="B11747" s="19">
        <v>0.10083333333333333</v>
      </c>
      <c r="C11747" s="10" t="s">
        <v>84</v>
      </c>
      <c r="D11747" s="10" t="s">
        <v>166</v>
      </c>
      <c r="E11747" s="13">
        <v>18.0</v>
      </c>
      <c r="F11747" s="13">
        <v>18.0</v>
      </c>
    </row>
    <row r="11748">
      <c r="A11748" s="10" t="s">
        <v>3206</v>
      </c>
      <c r="B11748" s="19">
        <v>0.10083333333333333</v>
      </c>
      <c r="C11748" s="10" t="s">
        <v>964</v>
      </c>
      <c r="D11748" s="10" t="s">
        <v>166</v>
      </c>
      <c r="E11748" s="13" t="s">
        <v>75</v>
      </c>
      <c r="F11748" s="13" t="s">
        <v>75</v>
      </c>
      <c r="J11748" s="10" t="s">
        <v>85</v>
      </c>
    </row>
    <row r="11749">
      <c r="A11749" s="10" t="s">
        <v>3206</v>
      </c>
      <c r="B11749" s="19">
        <v>0.10083333333333333</v>
      </c>
      <c r="C11749" s="10" t="s">
        <v>964</v>
      </c>
      <c r="D11749" s="10" t="s">
        <v>166</v>
      </c>
      <c r="E11749" s="13">
        <v>18.0</v>
      </c>
      <c r="F11749" s="13">
        <v>9.0</v>
      </c>
    </row>
    <row r="11750">
      <c r="A11750" s="10" t="s">
        <v>3206</v>
      </c>
      <c r="B11750" s="19">
        <v>0.10084490740740741</v>
      </c>
      <c r="C11750" s="10" t="s">
        <v>70</v>
      </c>
      <c r="D11750" s="10" t="s">
        <v>166</v>
      </c>
      <c r="E11750" s="13" t="s">
        <v>75</v>
      </c>
      <c r="F11750" s="13" t="s">
        <v>75</v>
      </c>
      <c r="J11750" s="10" t="s">
        <v>85</v>
      </c>
    </row>
    <row r="11751">
      <c r="A11751" s="10" t="s">
        <v>3206</v>
      </c>
      <c r="B11751" s="19">
        <v>0.10084490740740741</v>
      </c>
      <c r="C11751" s="10" t="s">
        <v>70</v>
      </c>
      <c r="D11751" s="10" t="s">
        <v>166</v>
      </c>
      <c r="E11751" s="13">
        <v>16.0</v>
      </c>
      <c r="F11751" s="13">
        <v>12.0</v>
      </c>
    </row>
    <row r="11752">
      <c r="A11752" s="10" t="s">
        <v>3206</v>
      </c>
      <c r="B11752" s="19">
        <v>0.10201388888888889</v>
      </c>
      <c r="C11752" s="10" t="s">
        <v>82</v>
      </c>
      <c r="D11752" s="10" t="s">
        <v>100</v>
      </c>
      <c r="E11752" s="13">
        <v>20.0</v>
      </c>
      <c r="F11752" s="13">
        <v>18.0</v>
      </c>
    </row>
    <row r="11753">
      <c r="A11753" s="10" t="s">
        <v>3206</v>
      </c>
      <c r="B11753" s="19">
        <v>0.10396990740740741</v>
      </c>
      <c r="C11753" s="10" t="s">
        <v>70</v>
      </c>
      <c r="D11753" s="10" t="s">
        <v>67</v>
      </c>
      <c r="E11753" s="13">
        <v>18.0</v>
      </c>
      <c r="F11753" s="13">
        <v>14.0</v>
      </c>
    </row>
    <row r="11754">
      <c r="A11754" s="10" t="s">
        <v>3206</v>
      </c>
      <c r="B11754" s="19">
        <v>0.1207986111111111</v>
      </c>
      <c r="C11754" s="10" t="s">
        <v>70</v>
      </c>
      <c r="D11754" s="10" t="s">
        <v>87</v>
      </c>
      <c r="E11754" s="13">
        <v>21.0</v>
      </c>
      <c r="F11754" s="13">
        <v>16.0</v>
      </c>
    </row>
    <row r="11755">
      <c r="A11755" s="10" t="s">
        <v>3206</v>
      </c>
      <c r="B11755" s="19">
        <v>0.12083333333333333</v>
      </c>
      <c r="C11755" s="10" t="s">
        <v>82</v>
      </c>
      <c r="D11755" s="10" t="s">
        <v>87</v>
      </c>
      <c r="E11755" s="13">
        <v>21.0</v>
      </c>
      <c r="F11755" s="13">
        <v>20.0</v>
      </c>
    </row>
    <row r="11756">
      <c r="A11756" s="10" t="s">
        <v>3206</v>
      </c>
      <c r="B11756" s="19">
        <v>0.12101851851851853</v>
      </c>
      <c r="C11756" s="10" t="s">
        <v>84</v>
      </c>
      <c r="D11756" s="10" t="s">
        <v>87</v>
      </c>
      <c r="E11756" s="13" t="s">
        <v>75</v>
      </c>
      <c r="F11756" s="13" t="s">
        <v>75</v>
      </c>
      <c r="J11756" s="10" t="s">
        <v>85</v>
      </c>
    </row>
    <row r="11757">
      <c r="A11757" s="10" t="s">
        <v>3206</v>
      </c>
      <c r="B11757" s="19">
        <v>0.12101851851851853</v>
      </c>
      <c r="C11757" s="10" t="s">
        <v>84</v>
      </c>
      <c r="D11757" s="10" t="s">
        <v>87</v>
      </c>
      <c r="E11757" s="13">
        <v>15.0</v>
      </c>
      <c r="F11757" s="13">
        <v>13.0</v>
      </c>
    </row>
    <row r="11758">
      <c r="A11758" s="10" t="s">
        <v>3206</v>
      </c>
      <c r="B11758" s="19">
        <v>0.12116898148148147</v>
      </c>
      <c r="C11758" s="10" t="s">
        <v>69</v>
      </c>
      <c r="D11758" s="10" t="s">
        <v>87</v>
      </c>
      <c r="E11758" s="13">
        <v>12.0</v>
      </c>
      <c r="F11758" s="13">
        <v>8.0</v>
      </c>
    </row>
    <row r="11759">
      <c r="A11759" s="10" t="s">
        <v>3206</v>
      </c>
      <c r="B11759" s="19">
        <v>0.12127314814814814</v>
      </c>
      <c r="C11759" s="10" t="s">
        <v>964</v>
      </c>
      <c r="D11759" s="10" t="s">
        <v>87</v>
      </c>
      <c r="E11759" s="13">
        <v>5.0</v>
      </c>
      <c r="F11759" s="13">
        <v>3.0</v>
      </c>
    </row>
    <row r="11760">
      <c r="A11760" s="10" t="s">
        <v>3206</v>
      </c>
      <c r="B11760" s="19">
        <v>0.12127314814814814</v>
      </c>
      <c r="C11760" s="10" t="s">
        <v>3086</v>
      </c>
      <c r="D11760" s="10" t="s">
        <v>87</v>
      </c>
      <c r="E11760" s="13">
        <v>8.0</v>
      </c>
      <c r="F11760" s="13">
        <v>3.0</v>
      </c>
    </row>
    <row r="11761">
      <c r="A11761" s="10" t="s">
        <v>3206</v>
      </c>
      <c r="B11761" s="19">
        <v>0.12151620370370371</v>
      </c>
      <c r="C11761" s="10" t="s">
        <v>66</v>
      </c>
      <c r="D11761" s="10" t="s">
        <v>87</v>
      </c>
      <c r="E11761" s="13" t="s">
        <v>88</v>
      </c>
      <c r="F11761" s="13">
        <v>1.0</v>
      </c>
    </row>
    <row r="11762">
      <c r="A11762" s="10" t="s">
        <v>3206</v>
      </c>
      <c r="B11762" s="19">
        <v>0.1238888888888889</v>
      </c>
      <c r="C11762" s="10" t="s">
        <v>70</v>
      </c>
      <c r="D11762" s="10" t="s">
        <v>93</v>
      </c>
      <c r="E11762" s="13">
        <v>27.0</v>
      </c>
      <c r="F11762" s="13">
        <v>17.0</v>
      </c>
      <c r="J11762" s="10" t="s">
        <v>3230</v>
      </c>
    </row>
    <row r="11763">
      <c r="A11763" s="10" t="s">
        <v>3206</v>
      </c>
      <c r="B11763" s="19">
        <v>0.1238888888888889</v>
      </c>
      <c r="C11763" s="10" t="s">
        <v>70</v>
      </c>
      <c r="D11763" s="10" t="s">
        <v>93</v>
      </c>
      <c r="E11763" s="13">
        <v>18.0</v>
      </c>
      <c r="F11763" s="13">
        <v>8.0</v>
      </c>
      <c r="J11763" s="10" t="s">
        <v>3230</v>
      </c>
    </row>
    <row r="11764">
      <c r="A11764" s="10" t="s">
        <v>3206</v>
      </c>
      <c r="B11764" s="19">
        <v>0.12416666666666666</v>
      </c>
      <c r="C11764" s="10" t="s">
        <v>70</v>
      </c>
      <c r="D11764" s="10" t="s">
        <v>91</v>
      </c>
      <c r="E11764" s="13">
        <v>14.0</v>
      </c>
      <c r="F11764" s="16"/>
      <c r="H11764" s="10" t="s">
        <v>3231</v>
      </c>
    </row>
    <row r="11765">
      <c r="A11765" s="10" t="s">
        <v>3206</v>
      </c>
      <c r="B11765" s="19">
        <v>0.12454861111111111</v>
      </c>
      <c r="C11765" s="10" t="s">
        <v>70</v>
      </c>
      <c r="D11765" s="10" t="s">
        <v>91</v>
      </c>
      <c r="E11765" s="13">
        <v>7.0</v>
      </c>
      <c r="F11765" s="16"/>
      <c r="H11765" s="10" t="s">
        <v>3232</v>
      </c>
    </row>
    <row r="11766">
      <c r="A11766" s="10" t="s">
        <v>3206</v>
      </c>
      <c r="B11766" s="19">
        <v>0.12496527777777777</v>
      </c>
      <c r="C11766" s="10" t="s">
        <v>70</v>
      </c>
      <c r="D11766" s="10" t="s">
        <v>93</v>
      </c>
      <c r="E11766" s="13">
        <v>21.0</v>
      </c>
      <c r="F11766" s="13">
        <v>11.0</v>
      </c>
      <c r="J11766" s="10" t="s">
        <v>3230</v>
      </c>
    </row>
    <row r="11767">
      <c r="A11767" s="10" t="s">
        <v>3206</v>
      </c>
      <c r="B11767" s="19">
        <v>0.12498842592592592</v>
      </c>
      <c r="C11767" s="10" t="s">
        <v>70</v>
      </c>
      <c r="D11767" s="10" t="s">
        <v>93</v>
      </c>
      <c r="E11767" s="13">
        <v>13.0</v>
      </c>
      <c r="F11767" s="13">
        <v>3.0</v>
      </c>
      <c r="J11767" s="10" t="s">
        <v>3230</v>
      </c>
    </row>
    <row r="11768">
      <c r="A11768" s="10" t="s">
        <v>3206</v>
      </c>
      <c r="B11768" s="19">
        <v>0.12508101851851852</v>
      </c>
      <c r="C11768" s="10" t="s">
        <v>70</v>
      </c>
      <c r="D11768" s="10" t="s">
        <v>91</v>
      </c>
      <c r="E11768" s="13">
        <v>10.0</v>
      </c>
      <c r="F11768" s="16"/>
      <c r="H11768" s="10" t="s">
        <v>3233</v>
      </c>
    </row>
    <row r="11769">
      <c r="A11769" s="10" t="s">
        <v>3206</v>
      </c>
      <c r="B11769" s="19">
        <v>0.12729166666666666</v>
      </c>
      <c r="C11769" s="10" t="s">
        <v>66</v>
      </c>
      <c r="D11769" s="10" t="s">
        <v>166</v>
      </c>
      <c r="E11769" s="13" t="s">
        <v>75</v>
      </c>
      <c r="F11769" s="13" t="s">
        <v>75</v>
      </c>
      <c r="J11769" s="10" t="s">
        <v>85</v>
      </c>
    </row>
    <row r="11770">
      <c r="A11770" s="10" t="s">
        <v>3206</v>
      </c>
      <c r="B11770" s="19">
        <v>0.12729166666666666</v>
      </c>
      <c r="C11770" s="10" t="s">
        <v>66</v>
      </c>
      <c r="D11770" s="10" t="s">
        <v>166</v>
      </c>
      <c r="E11770" s="13">
        <v>18.0</v>
      </c>
      <c r="F11770" s="13">
        <v>15.0</v>
      </c>
    </row>
    <row r="11771">
      <c r="A11771" s="10" t="s">
        <v>3206</v>
      </c>
      <c r="B11771" s="19">
        <v>0.1273263888888889</v>
      </c>
      <c r="C11771" s="10" t="s">
        <v>69</v>
      </c>
      <c r="D11771" s="10" t="s">
        <v>166</v>
      </c>
      <c r="E11771" s="13" t="s">
        <v>75</v>
      </c>
      <c r="F11771" s="13" t="s">
        <v>75</v>
      </c>
      <c r="J11771" s="10" t="s">
        <v>85</v>
      </c>
    </row>
    <row r="11772">
      <c r="A11772" s="10" t="s">
        <v>3206</v>
      </c>
      <c r="B11772" s="19">
        <v>0.1273263888888889</v>
      </c>
      <c r="C11772" s="10" t="s">
        <v>69</v>
      </c>
      <c r="D11772" s="10" t="s">
        <v>166</v>
      </c>
      <c r="E11772" s="13">
        <v>27.0</v>
      </c>
      <c r="F11772" s="13">
        <v>18.0</v>
      </c>
    </row>
    <row r="11773">
      <c r="A11773" s="10" t="s">
        <v>3206</v>
      </c>
      <c r="B11773" s="19">
        <v>0.12738425925925925</v>
      </c>
      <c r="C11773" s="10" t="s">
        <v>84</v>
      </c>
      <c r="D11773" s="10" t="s">
        <v>166</v>
      </c>
      <c r="E11773" s="13" t="s">
        <v>75</v>
      </c>
      <c r="F11773" s="13" t="s">
        <v>75</v>
      </c>
      <c r="J11773" s="10" t="s">
        <v>85</v>
      </c>
    </row>
    <row r="11774">
      <c r="A11774" s="10" t="s">
        <v>3206</v>
      </c>
      <c r="B11774" s="19">
        <v>0.12738425925925925</v>
      </c>
      <c r="C11774" s="10" t="s">
        <v>84</v>
      </c>
      <c r="D11774" s="10" t="s">
        <v>166</v>
      </c>
      <c r="E11774" s="13">
        <v>13.0</v>
      </c>
      <c r="F11774" s="13">
        <v>13.0</v>
      </c>
      <c r="J11774" s="10" t="s">
        <v>3234</v>
      </c>
    </row>
    <row r="11775">
      <c r="A11775" s="10" t="s">
        <v>3206</v>
      </c>
      <c r="B11775" s="19">
        <v>0.12739583333333335</v>
      </c>
      <c r="C11775" s="10" t="s">
        <v>964</v>
      </c>
      <c r="D11775" s="10" t="s">
        <v>166</v>
      </c>
      <c r="E11775" s="13" t="s">
        <v>75</v>
      </c>
      <c r="F11775" s="13" t="s">
        <v>75</v>
      </c>
      <c r="J11775" s="10" t="s">
        <v>85</v>
      </c>
    </row>
    <row r="11776">
      <c r="A11776" s="10" t="s">
        <v>3206</v>
      </c>
      <c r="B11776" s="19">
        <v>0.12739583333333335</v>
      </c>
      <c r="C11776" s="10" t="s">
        <v>964</v>
      </c>
      <c r="D11776" s="10" t="s">
        <v>166</v>
      </c>
      <c r="E11776" s="13">
        <v>29.0</v>
      </c>
      <c r="F11776" s="13">
        <v>20.0</v>
      </c>
    </row>
    <row r="11777">
      <c r="A11777" s="10" t="s">
        <v>3206</v>
      </c>
      <c r="B11777" s="19">
        <v>0.13027777777777777</v>
      </c>
      <c r="C11777" s="10" t="s">
        <v>70</v>
      </c>
      <c r="D11777" s="10" t="s">
        <v>166</v>
      </c>
      <c r="E11777" s="13">
        <v>22.0</v>
      </c>
      <c r="F11777" s="13">
        <v>18.0</v>
      </c>
      <c r="J11777" s="10" t="s">
        <v>85</v>
      </c>
    </row>
    <row r="11778">
      <c r="A11778" s="10" t="s">
        <v>3206</v>
      </c>
      <c r="B11778" s="19">
        <v>0.13027777777777777</v>
      </c>
      <c r="C11778" s="10" t="s">
        <v>70</v>
      </c>
      <c r="D11778" s="10" t="s">
        <v>166</v>
      </c>
      <c r="E11778" s="13">
        <v>23.0</v>
      </c>
      <c r="F11778" s="13">
        <v>19.0</v>
      </c>
    </row>
    <row r="11779">
      <c r="A11779" s="10" t="s">
        <v>3206</v>
      </c>
      <c r="B11779" s="19">
        <v>0.13090277777777778</v>
      </c>
      <c r="C11779" s="10" t="s">
        <v>70</v>
      </c>
      <c r="D11779" s="10" t="s">
        <v>93</v>
      </c>
      <c r="E11779" s="13">
        <v>25.0</v>
      </c>
      <c r="F11779" s="13">
        <v>15.0</v>
      </c>
      <c r="J11779" s="10" t="s">
        <v>3230</v>
      </c>
    </row>
    <row r="11780">
      <c r="A11780" s="10" t="s">
        <v>3206</v>
      </c>
      <c r="B11780" s="19">
        <v>0.13099537037037037</v>
      </c>
      <c r="C11780" s="10" t="s">
        <v>70</v>
      </c>
      <c r="D11780" s="10" t="s">
        <v>91</v>
      </c>
      <c r="E11780" s="13">
        <v>11.0</v>
      </c>
      <c r="F11780" s="16"/>
      <c r="H11780" s="10" t="s">
        <v>3235</v>
      </c>
    </row>
    <row r="11781">
      <c r="A11781" s="10" t="s">
        <v>3206</v>
      </c>
      <c r="B11781" s="19">
        <v>0.1317361111111111</v>
      </c>
      <c r="C11781" s="10" t="s">
        <v>84</v>
      </c>
      <c r="D11781" s="10" t="s">
        <v>166</v>
      </c>
      <c r="E11781" s="13" t="s">
        <v>75</v>
      </c>
      <c r="F11781" s="13" t="s">
        <v>75</v>
      </c>
      <c r="J11781" s="10" t="s">
        <v>85</v>
      </c>
    </row>
    <row r="11782">
      <c r="A11782" s="10" t="s">
        <v>3206</v>
      </c>
      <c r="B11782" s="19">
        <v>0.1317361111111111</v>
      </c>
      <c r="C11782" s="10" t="s">
        <v>84</v>
      </c>
      <c r="D11782" s="10" t="s">
        <v>166</v>
      </c>
      <c r="E11782" s="13">
        <v>15.0</v>
      </c>
      <c r="F11782" s="13">
        <v>15.0</v>
      </c>
    </row>
    <row r="11783">
      <c r="A11783" s="10" t="s">
        <v>3206</v>
      </c>
      <c r="B11783" s="19">
        <v>0.13572916666666668</v>
      </c>
      <c r="C11783" s="10" t="s">
        <v>3086</v>
      </c>
      <c r="D11783" s="10" t="s">
        <v>93</v>
      </c>
      <c r="E11783" s="13">
        <v>22.0</v>
      </c>
      <c r="F11783" s="13">
        <v>12.0</v>
      </c>
      <c r="J11783" s="10" t="s">
        <v>3236</v>
      </c>
    </row>
    <row r="11784">
      <c r="A11784" s="10" t="s">
        <v>3206</v>
      </c>
      <c r="B11784" s="19">
        <v>0.1359375</v>
      </c>
      <c r="C11784" s="10" t="s">
        <v>3086</v>
      </c>
      <c r="D11784" s="10" t="s">
        <v>91</v>
      </c>
      <c r="E11784" s="13">
        <v>34.0</v>
      </c>
      <c r="F11784" s="16"/>
      <c r="H11784" s="10" t="s">
        <v>3237</v>
      </c>
    </row>
    <row r="11785">
      <c r="A11785" s="10" t="s">
        <v>3206</v>
      </c>
      <c r="B11785" s="19">
        <v>0.13627314814814814</v>
      </c>
      <c r="C11785" s="10" t="s">
        <v>3086</v>
      </c>
      <c r="D11785" s="10" t="s">
        <v>93</v>
      </c>
      <c r="E11785" s="13">
        <v>21.0</v>
      </c>
      <c r="F11785" s="13">
        <v>16.0</v>
      </c>
      <c r="J11785" s="10" t="s">
        <v>3238</v>
      </c>
    </row>
    <row r="11786">
      <c r="A11786" s="10" t="s">
        <v>3206</v>
      </c>
      <c r="B11786" s="19">
        <v>0.1359375</v>
      </c>
      <c r="C11786" s="10" t="s">
        <v>3086</v>
      </c>
      <c r="D11786" s="10" t="s">
        <v>91</v>
      </c>
      <c r="E11786" s="13">
        <v>17.0</v>
      </c>
      <c r="F11786" s="16"/>
      <c r="H11786" s="10" t="s">
        <v>3239</v>
      </c>
    </row>
    <row r="11787">
      <c r="A11787" s="10" t="s">
        <v>3206</v>
      </c>
      <c r="B11787" s="19">
        <v>0.13873842592592592</v>
      </c>
      <c r="C11787" s="10" t="s">
        <v>66</v>
      </c>
      <c r="D11787" s="10" t="s">
        <v>89</v>
      </c>
      <c r="E11787" s="13">
        <v>22.0</v>
      </c>
      <c r="F11787" s="13">
        <v>13.0</v>
      </c>
      <c r="J11787" s="10" t="s">
        <v>171</v>
      </c>
    </row>
    <row r="11788">
      <c r="A11788" s="10" t="s">
        <v>3206</v>
      </c>
      <c r="B11788" s="19">
        <v>0.13873842592592592</v>
      </c>
      <c r="C11788" s="10" t="s">
        <v>66</v>
      </c>
      <c r="D11788" s="10" t="s">
        <v>89</v>
      </c>
      <c r="E11788" s="13">
        <v>28.0</v>
      </c>
      <c r="F11788" s="13">
        <v>19.0</v>
      </c>
      <c r="J11788" s="10" t="s">
        <v>171</v>
      </c>
    </row>
    <row r="11789">
      <c r="A11789" s="10" t="s">
        <v>3206</v>
      </c>
      <c r="B11789" s="19">
        <v>0.13900462962962962</v>
      </c>
      <c r="C11789" s="10" t="s">
        <v>66</v>
      </c>
      <c r="D11789" s="10" t="s">
        <v>91</v>
      </c>
      <c r="E11789" s="13">
        <v>30.0</v>
      </c>
      <c r="F11789" s="16"/>
      <c r="H11789" s="10" t="s">
        <v>3240</v>
      </c>
    </row>
    <row r="11790">
      <c r="A11790" s="10" t="s">
        <v>3206</v>
      </c>
      <c r="B11790" s="19">
        <v>0.1402662037037037</v>
      </c>
      <c r="C11790" s="10" t="s">
        <v>70</v>
      </c>
      <c r="D11790" s="10" t="s">
        <v>93</v>
      </c>
      <c r="E11790" s="13">
        <v>24.0</v>
      </c>
      <c r="F11790" s="13">
        <v>14.0</v>
      </c>
      <c r="J11790" s="10" t="s">
        <v>3230</v>
      </c>
    </row>
    <row r="11791">
      <c r="A11791" s="10" t="s">
        <v>3206</v>
      </c>
      <c r="B11791" s="19">
        <v>0.14039351851851853</v>
      </c>
      <c r="C11791" s="10" t="s">
        <v>70</v>
      </c>
      <c r="D11791" s="10" t="s">
        <v>91</v>
      </c>
      <c r="E11791" s="13">
        <v>7.0</v>
      </c>
      <c r="F11791" s="16"/>
      <c r="H11791" s="10" t="s">
        <v>3232</v>
      </c>
    </row>
    <row r="11792">
      <c r="A11792" s="10" t="s">
        <v>3206</v>
      </c>
      <c r="B11792" s="19">
        <v>0.14101851851851852</v>
      </c>
      <c r="C11792" s="10" t="s">
        <v>70</v>
      </c>
      <c r="D11792" s="10" t="s">
        <v>93</v>
      </c>
      <c r="E11792" s="13">
        <v>15.0</v>
      </c>
      <c r="F11792" s="13">
        <v>5.0</v>
      </c>
      <c r="J11792" s="10" t="s">
        <v>3230</v>
      </c>
    </row>
    <row r="11793">
      <c r="A11793" s="10" t="s">
        <v>3206</v>
      </c>
      <c r="B11793" s="19">
        <v>0.14135416666666667</v>
      </c>
      <c r="C11793" s="10" t="s">
        <v>70</v>
      </c>
      <c r="D11793" s="10" t="s">
        <v>93</v>
      </c>
      <c r="E11793" s="13">
        <v>28.0</v>
      </c>
      <c r="F11793" s="13">
        <v>18.0</v>
      </c>
      <c r="J11793" s="10" t="s">
        <v>3230</v>
      </c>
    </row>
    <row r="11794">
      <c r="A11794" s="10" t="s">
        <v>3206</v>
      </c>
      <c r="B11794" s="19">
        <v>0.14135416666666667</v>
      </c>
      <c r="C11794" s="10" t="s">
        <v>70</v>
      </c>
      <c r="D11794" s="10" t="s">
        <v>93</v>
      </c>
      <c r="E11794" s="13">
        <v>19.0</v>
      </c>
      <c r="F11794" s="13">
        <v>9.0</v>
      </c>
      <c r="J11794" s="10" t="s">
        <v>3230</v>
      </c>
    </row>
    <row r="11795">
      <c r="A11795" s="10" t="s">
        <v>3206</v>
      </c>
      <c r="B11795" s="19">
        <v>0.14145833333333332</v>
      </c>
      <c r="C11795" s="10" t="s">
        <v>70</v>
      </c>
      <c r="D11795" s="10" t="s">
        <v>91</v>
      </c>
      <c r="E11795" s="13">
        <v>13.0</v>
      </c>
      <c r="F11795" s="16"/>
      <c r="H11795" s="10" t="s">
        <v>3241</v>
      </c>
    </row>
    <row r="11796">
      <c r="A11796" s="10" t="s">
        <v>3206</v>
      </c>
      <c r="B11796" s="19">
        <v>0.14149305555555555</v>
      </c>
      <c r="C11796" s="10" t="s">
        <v>70</v>
      </c>
      <c r="D11796" s="10" t="s">
        <v>91</v>
      </c>
      <c r="E11796" s="13">
        <v>11.0</v>
      </c>
      <c r="F11796" s="16"/>
      <c r="H11796" s="10" t="s">
        <v>3235</v>
      </c>
    </row>
    <row r="11797">
      <c r="A11797" s="10" t="s">
        <v>3206</v>
      </c>
      <c r="B11797" s="19">
        <v>0.1425925925925926</v>
      </c>
      <c r="C11797" s="10" t="s">
        <v>70</v>
      </c>
      <c r="D11797" s="10" t="s">
        <v>166</v>
      </c>
      <c r="E11797" s="13" t="s">
        <v>75</v>
      </c>
      <c r="F11797" s="13" t="s">
        <v>75</v>
      </c>
      <c r="J11797" s="10" t="s">
        <v>85</v>
      </c>
    </row>
    <row r="11798">
      <c r="A11798" s="10" t="s">
        <v>3206</v>
      </c>
      <c r="B11798" s="19">
        <v>0.1425925925925926</v>
      </c>
      <c r="C11798" s="10" t="s">
        <v>70</v>
      </c>
      <c r="D11798" s="10" t="s">
        <v>166</v>
      </c>
      <c r="E11798" s="13">
        <v>22.0</v>
      </c>
      <c r="F11798" s="13">
        <v>18.0</v>
      </c>
    </row>
    <row r="11799">
      <c r="A11799" s="10" t="s">
        <v>3206</v>
      </c>
      <c r="B11799" s="19">
        <v>0.143125</v>
      </c>
      <c r="C11799" s="10" t="s">
        <v>964</v>
      </c>
      <c r="D11799" s="10" t="s">
        <v>363</v>
      </c>
      <c r="E11799" s="13">
        <v>20.0</v>
      </c>
      <c r="F11799" s="13">
        <v>18.0</v>
      </c>
    </row>
    <row r="11800">
      <c r="A11800" s="10" t="s">
        <v>3206</v>
      </c>
      <c r="B11800" s="19">
        <v>0.14581018518518518</v>
      </c>
      <c r="C11800" s="10" t="s">
        <v>84</v>
      </c>
      <c r="D11800" s="10" t="s">
        <v>166</v>
      </c>
      <c r="E11800" s="13" t="s">
        <v>75</v>
      </c>
      <c r="F11800" s="13" t="s">
        <v>75</v>
      </c>
      <c r="J11800" s="10" t="s">
        <v>85</v>
      </c>
    </row>
    <row r="11801">
      <c r="A11801" s="10" t="s">
        <v>3206</v>
      </c>
      <c r="B11801" s="19">
        <v>0.14581018518518518</v>
      </c>
      <c r="C11801" s="10" t="s">
        <v>84</v>
      </c>
      <c r="D11801" s="10" t="s">
        <v>166</v>
      </c>
      <c r="E11801" s="13">
        <v>12.0</v>
      </c>
      <c r="F11801" s="13">
        <v>12.0</v>
      </c>
    </row>
    <row r="11802">
      <c r="A11802" s="10" t="s">
        <v>3206</v>
      </c>
      <c r="B11802" s="19">
        <v>0.14623842592592592</v>
      </c>
      <c r="C11802" s="10" t="s">
        <v>84</v>
      </c>
      <c r="D11802" s="10" t="s">
        <v>166</v>
      </c>
      <c r="E11802" s="13" t="s">
        <v>75</v>
      </c>
      <c r="F11802" s="13" t="s">
        <v>75</v>
      </c>
      <c r="J11802" s="10" t="s">
        <v>85</v>
      </c>
    </row>
    <row r="11803">
      <c r="A11803" s="10" t="s">
        <v>3206</v>
      </c>
      <c r="B11803" s="19">
        <v>0.14623842592592592</v>
      </c>
      <c r="C11803" s="10" t="s">
        <v>84</v>
      </c>
      <c r="D11803" s="10" t="s">
        <v>166</v>
      </c>
      <c r="E11803" s="13">
        <v>5.0</v>
      </c>
      <c r="F11803" s="13">
        <v>5.0</v>
      </c>
    </row>
    <row r="11804">
      <c r="A11804" s="10" t="s">
        <v>3206</v>
      </c>
      <c r="B11804" s="19">
        <v>0.14813657407407407</v>
      </c>
      <c r="C11804" s="10" t="s">
        <v>70</v>
      </c>
      <c r="D11804" s="10" t="s">
        <v>166</v>
      </c>
      <c r="E11804" s="13" t="s">
        <v>75</v>
      </c>
      <c r="F11804" s="13" t="s">
        <v>75</v>
      </c>
      <c r="J11804" s="10" t="s">
        <v>85</v>
      </c>
    </row>
    <row r="11805">
      <c r="A11805" s="10" t="s">
        <v>3206</v>
      </c>
      <c r="B11805" s="19">
        <v>0.14813657407407407</v>
      </c>
      <c r="C11805" s="10" t="s">
        <v>70</v>
      </c>
      <c r="D11805" s="10" t="s">
        <v>166</v>
      </c>
      <c r="E11805" s="13">
        <v>17.0</v>
      </c>
      <c r="F11805" s="13">
        <v>17.0</v>
      </c>
    </row>
    <row r="11806">
      <c r="A11806" s="10" t="s">
        <v>3206</v>
      </c>
      <c r="B11806" s="19">
        <v>0.14883101851851852</v>
      </c>
      <c r="C11806" s="10" t="s">
        <v>3086</v>
      </c>
      <c r="D11806" s="10" t="s">
        <v>125</v>
      </c>
      <c r="E11806" s="13">
        <v>30.0</v>
      </c>
      <c r="F11806" s="13">
        <v>17.0</v>
      </c>
    </row>
    <row r="11807">
      <c r="A11807" s="10" t="s">
        <v>3206</v>
      </c>
      <c r="B11807" s="19">
        <v>0.15351851851851853</v>
      </c>
      <c r="C11807" s="10" t="s">
        <v>66</v>
      </c>
      <c r="D11807" s="10" t="s">
        <v>71</v>
      </c>
      <c r="E11807" s="13">
        <v>6.0</v>
      </c>
      <c r="F11807" s="13">
        <v>8.0</v>
      </c>
    </row>
    <row r="11808">
      <c r="A11808" s="10" t="s">
        <v>3206</v>
      </c>
      <c r="B11808" s="19">
        <v>0.15690972222222221</v>
      </c>
      <c r="C11808" s="10" t="s">
        <v>70</v>
      </c>
      <c r="D11808" s="10" t="s">
        <v>93</v>
      </c>
      <c r="E11808" s="13" t="s">
        <v>75</v>
      </c>
      <c r="F11808" s="13" t="s">
        <v>75</v>
      </c>
      <c r="J11808" s="10" t="s">
        <v>85</v>
      </c>
    </row>
    <row r="11809">
      <c r="A11809" s="10" t="s">
        <v>3206</v>
      </c>
      <c r="B11809" s="19">
        <v>0.15690972222222221</v>
      </c>
      <c r="C11809" s="10" t="s">
        <v>70</v>
      </c>
      <c r="D11809" s="10" t="s">
        <v>93</v>
      </c>
      <c r="E11809" s="13">
        <v>17.0</v>
      </c>
      <c r="F11809" s="13">
        <v>10.0</v>
      </c>
      <c r="J11809" s="10" t="s">
        <v>3230</v>
      </c>
    </row>
    <row r="11810">
      <c r="A11810" s="10" t="s">
        <v>3206</v>
      </c>
      <c r="B11810" s="19">
        <v>0.15690972222222221</v>
      </c>
      <c r="C11810" s="10" t="s">
        <v>70</v>
      </c>
      <c r="D11810" s="10" t="s">
        <v>76</v>
      </c>
      <c r="E11810" s="13">
        <v>4.0</v>
      </c>
      <c r="F11810" s="16"/>
      <c r="J11810" s="10" t="s">
        <v>1579</v>
      </c>
    </row>
    <row r="11811">
      <c r="A11811" s="10" t="s">
        <v>3206</v>
      </c>
      <c r="B11811" s="19">
        <v>0.1571759259259259</v>
      </c>
      <c r="C11811" s="10" t="s">
        <v>70</v>
      </c>
      <c r="D11811" s="10" t="s">
        <v>91</v>
      </c>
      <c r="E11811" s="13">
        <v>10.0</v>
      </c>
      <c r="F11811" s="16"/>
      <c r="H11811" s="10" t="s">
        <v>3233</v>
      </c>
    </row>
    <row r="11812">
      <c r="A11812" s="10" t="s">
        <v>3206</v>
      </c>
      <c r="B11812" s="19">
        <v>0.15738425925925925</v>
      </c>
      <c r="C11812" s="10" t="s">
        <v>70</v>
      </c>
      <c r="D11812" s="10" t="s">
        <v>93</v>
      </c>
      <c r="E11812" s="13" t="s">
        <v>75</v>
      </c>
      <c r="F11812" s="13" t="s">
        <v>75</v>
      </c>
      <c r="J11812" s="10" t="s">
        <v>85</v>
      </c>
    </row>
    <row r="11813">
      <c r="A11813" s="10" t="s">
        <v>3206</v>
      </c>
      <c r="B11813" s="19">
        <v>0.15738425925925925</v>
      </c>
      <c r="C11813" s="10" t="s">
        <v>70</v>
      </c>
      <c r="D11813" s="10" t="s">
        <v>93</v>
      </c>
      <c r="E11813" s="13">
        <v>23.0</v>
      </c>
      <c r="F11813" s="13" t="s">
        <v>75</v>
      </c>
      <c r="J11813" s="10" t="s">
        <v>3242</v>
      </c>
    </row>
    <row r="11814">
      <c r="A11814" s="10" t="s">
        <v>3206</v>
      </c>
      <c r="B11814" s="19">
        <v>0.15741898148148148</v>
      </c>
      <c r="C11814" s="10" t="s">
        <v>70</v>
      </c>
      <c r="D11814" s="10" t="s">
        <v>91</v>
      </c>
      <c r="E11814" s="13">
        <v>11.0</v>
      </c>
      <c r="F11814" s="16"/>
      <c r="H11814" s="10" t="s">
        <v>3235</v>
      </c>
    </row>
    <row r="11815">
      <c r="A11815" s="10" t="s">
        <v>3206</v>
      </c>
      <c r="B11815" s="19">
        <v>0.15791666666666668</v>
      </c>
      <c r="C11815" s="10" t="s">
        <v>70</v>
      </c>
      <c r="D11815" s="10" t="s">
        <v>93</v>
      </c>
      <c r="E11815" s="13">
        <v>26.0</v>
      </c>
      <c r="F11815" s="13">
        <v>16.0</v>
      </c>
      <c r="J11815" s="10" t="s">
        <v>85</v>
      </c>
    </row>
    <row r="11816">
      <c r="A11816" s="10" t="s">
        <v>3206</v>
      </c>
      <c r="B11816" s="19">
        <v>0.15791666666666668</v>
      </c>
      <c r="C11816" s="10" t="s">
        <v>70</v>
      </c>
      <c r="D11816" s="10" t="s">
        <v>93</v>
      </c>
      <c r="E11816" s="13">
        <v>26.0</v>
      </c>
      <c r="F11816" s="13">
        <v>16.0</v>
      </c>
      <c r="J11816" s="10" t="s">
        <v>3230</v>
      </c>
    </row>
    <row r="11817">
      <c r="A11817" s="10" t="s">
        <v>3206</v>
      </c>
      <c r="B11817" s="19">
        <v>0.15791666666666668</v>
      </c>
      <c r="C11817" s="10" t="s">
        <v>70</v>
      </c>
      <c r="D11817" s="10" t="s">
        <v>76</v>
      </c>
      <c r="E11817" s="13">
        <v>4.0</v>
      </c>
      <c r="F11817" s="16"/>
      <c r="J11817" s="10" t="s">
        <v>1579</v>
      </c>
    </row>
    <row r="11818">
      <c r="A11818" s="10" t="s">
        <v>3206</v>
      </c>
      <c r="B11818" s="19">
        <v>0.15806712962962963</v>
      </c>
      <c r="C11818" s="10" t="s">
        <v>70</v>
      </c>
      <c r="D11818" s="10" t="s">
        <v>91</v>
      </c>
      <c r="E11818" s="13">
        <v>14.0</v>
      </c>
      <c r="F11818" s="16"/>
      <c r="H11818" s="10" t="s">
        <v>3231</v>
      </c>
    </row>
    <row r="11819">
      <c r="A11819" s="10" t="s">
        <v>3206</v>
      </c>
      <c r="B11819" s="19">
        <v>0.158125</v>
      </c>
      <c r="C11819" s="10" t="s">
        <v>70</v>
      </c>
      <c r="D11819" s="10" t="s">
        <v>93</v>
      </c>
      <c r="E11819" s="13" t="s">
        <v>75</v>
      </c>
      <c r="F11819" s="13" t="s">
        <v>75</v>
      </c>
      <c r="J11819" s="10" t="s">
        <v>85</v>
      </c>
    </row>
    <row r="11820">
      <c r="A11820" s="10" t="s">
        <v>3206</v>
      </c>
      <c r="B11820" s="19">
        <v>0.158125</v>
      </c>
      <c r="C11820" s="10" t="s">
        <v>70</v>
      </c>
      <c r="D11820" s="10" t="s">
        <v>93</v>
      </c>
      <c r="E11820" s="13">
        <v>23.0</v>
      </c>
      <c r="F11820" s="13">
        <v>16.0</v>
      </c>
      <c r="J11820" s="10" t="s">
        <v>3230</v>
      </c>
    </row>
    <row r="11821">
      <c r="A11821" s="10" t="s">
        <v>3206</v>
      </c>
      <c r="B11821" s="19">
        <v>0.158125</v>
      </c>
      <c r="C11821" s="10" t="s">
        <v>70</v>
      </c>
      <c r="D11821" s="10" t="s">
        <v>76</v>
      </c>
      <c r="E11821" s="13">
        <v>4.0</v>
      </c>
      <c r="F11821" s="16"/>
      <c r="J11821" s="10" t="s">
        <v>1579</v>
      </c>
    </row>
    <row r="11822">
      <c r="A11822" s="10" t="s">
        <v>3206</v>
      </c>
      <c r="B11822" s="19">
        <v>0.15819444444444444</v>
      </c>
      <c r="C11822" s="10" t="s">
        <v>70</v>
      </c>
      <c r="D11822" s="10" t="s">
        <v>91</v>
      </c>
      <c r="E11822" s="13">
        <v>14.0</v>
      </c>
      <c r="F11822" s="16"/>
      <c r="H11822" s="10" t="s">
        <v>3231</v>
      </c>
    </row>
    <row r="11823">
      <c r="A11823" s="10" t="s">
        <v>3206</v>
      </c>
      <c r="B11823" s="19">
        <v>0.15940972222222222</v>
      </c>
      <c r="C11823" s="10" t="s">
        <v>70</v>
      </c>
      <c r="D11823" s="10" t="s">
        <v>363</v>
      </c>
      <c r="E11823" s="13">
        <v>14.0</v>
      </c>
      <c r="F11823" s="13" t="s">
        <v>75</v>
      </c>
      <c r="J11823" s="10" t="s">
        <v>1942</v>
      </c>
    </row>
    <row r="11824">
      <c r="A11824" s="10" t="s">
        <v>3206</v>
      </c>
      <c r="B11824" s="19">
        <v>0.16159722222222223</v>
      </c>
      <c r="C11824" s="10" t="s">
        <v>66</v>
      </c>
      <c r="D11824" s="10" t="s">
        <v>100</v>
      </c>
      <c r="E11824" s="13">
        <v>17.0</v>
      </c>
      <c r="F11824" s="13">
        <v>16.0</v>
      </c>
      <c r="H11824" s="10" t="s">
        <v>3243</v>
      </c>
      <c r="J11824" s="10" t="s">
        <v>3244</v>
      </c>
    </row>
    <row r="11825">
      <c r="A11825" s="10" t="s">
        <v>3206</v>
      </c>
      <c r="B11825" s="19">
        <v>0.16233796296296296</v>
      </c>
      <c r="C11825" s="10" t="s">
        <v>69</v>
      </c>
      <c r="D11825" s="10" t="s">
        <v>100</v>
      </c>
      <c r="E11825" s="13">
        <v>11.0</v>
      </c>
      <c r="F11825" s="13">
        <v>7.0</v>
      </c>
      <c r="H11825" s="10" t="s">
        <v>3245</v>
      </c>
      <c r="J11825" s="10" t="s">
        <v>3244</v>
      </c>
    </row>
    <row r="11826">
      <c r="A11826" s="10" t="s">
        <v>3206</v>
      </c>
      <c r="B11826" s="19">
        <v>0.16234953703703703</v>
      </c>
      <c r="C11826" s="10" t="s">
        <v>3086</v>
      </c>
      <c r="D11826" s="10" t="s">
        <v>100</v>
      </c>
      <c r="E11826" s="13">
        <v>23.0</v>
      </c>
      <c r="F11826" s="13">
        <v>14.0</v>
      </c>
      <c r="J11826" s="10" t="s">
        <v>3244</v>
      </c>
    </row>
    <row r="11827">
      <c r="A11827" s="10" t="s">
        <v>3206</v>
      </c>
      <c r="B11827" s="19">
        <v>0.16466435185185185</v>
      </c>
      <c r="C11827" s="10" t="s">
        <v>84</v>
      </c>
      <c r="D11827" s="10" t="s">
        <v>166</v>
      </c>
      <c r="E11827" s="13" t="s">
        <v>75</v>
      </c>
      <c r="F11827" s="13" t="s">
        <v>75</v>
      </c>
      <c r="J11827" s="10" t="s">
        <v>2263</v>
      </c>
    </row>
    <row r="11828">
      <c r="A11828" s="10" t="s">
        <v>3206</v>
      </c>
      <c r="B11828" s="19">
        <v>0.16466435185185185</v>
      </c>
      <c r="C11828" s="10" t="s">
        <v>84</v>
      </c>
      <c r="D11828" s="10" t="s">
        <v>166</v>
      </c>
      <c r="E11828" s="13">
        <v>19.0</v>
      </c>
      <c r="F11828" s="13" t="s">
        <v>75</v>
      </c>
      <c r="J11828" s="10" t="s">
        <v>1942</v>
      </c>
    </row>
    <row r="11829">
      <c r="A11829" s="10" t="s">
        <v>3206</v>
      </c>
      <c r="B11829" s="19">
        <v>0.16644675925925925</v>
      </c>
      <c r="C11829" s="10" t="s">
        <v>964</v>
      </c>
      <c r="D11829" s="10" t="s">
        <v>76</v>
      </c>
      <c r="E11829" s="13">
        <v>9.0</v>
      </c>
      <c r="F11829" s="16"/>
      <c r="J11829" s="10" t="s">
        <v>3246</v>
      </c>
    </row>
    <row r="11830">
      <c r="A11830" s="10" t="s">
        <v>3206</v>
      </c>
      <c r="B11830" s="19">
        <v>0.1709490740740741</v>
      </c>
      <c r="C11830" s="10" t="s">
        <v>70</v>
      </c>
      <c r="D11830" s="10" t="s">
        <v>67</v>
      </c>
      <c r="E11830" s="13">
        <v>21.0</v>
      </c>
      <c r="F11830" s="13">
        <v>17.0</v>
      </c>
    </row>
    <row r="11831">
      <c r="A11831" s="10" t="s">
        <v>3206</v>
      </c>
      <c r="B11831" s="19">
        <v>0.17480324074074075</v>
      </c>
      <c r="C11831" s="10" t="s">
        <v>84</v>
      </c>
      <c r="D11831" s="10" t="s">
        <v>93</v>
      </c>
      <c r="E11831" s="13">
        <v>12.0</v>
      </c>
      <c r="F11831" s="13" t="s">
        <v>75</v>
      </c>
      <c r="J11831" s="10" t="s">
        <v>3247</v>
      </c>
    </row>
    <row r="11832">
      <c r="A11832" s="10" t="s">
        <v>3206</v>
      </c>
      <c r="B11832" s="19">
        <v>0.17559027777777778</v>
      </c>
      <c r="C11832" s="10" t="s">
        <v>82</v>
      </c>
      <c r="D11832" s="10" t="s">
        <v>131</v>
      </c>
      <c r="E11832" s="13">
        <v>23.0</v>
      </c>
      <c r="F11832" s="13">
        <v>18.0</v>
      </c>
      <c r="J11832" s="10" t="s">
        <v>3115</v>
      </c>
    </row>
    <row r="11833">
      <c r="A11833" s="10" t="s">
        <v>3206</v>
      </c>
      <c r="B11833" s="19">
        <v>0.17693287037037037</v>
      </c>
      <c r="C11833" s="10" t="s">
        <v>84</v>
      </c>
      <c r="D11833" s="10" t="s">
        <v>93</v>
      </c>
      <c r="E11833" s="13" t="s">
        <v>75</v>
      </c>
      <c r="F11833" s="13" t="s">
        <v>75</v>
      </c>
      <c r="J11833" s="10" t="s">
        <v>2263</v>
      </c>
    </row>
    <row r="11834">
      <c r="A11834" s="10" t="s">
        <v>3206</v>
      </c>
      <c r="B11834" s="19">
        <v>0.17693287037037037</v>
      </c>
      <c r="C11834" s="10" t="s">
        <v>84</v>
      </c>
      <c r="D11834" s="10" t="s">
        <v>93</v>
      </c>
      <c r="E11834" s="13">
        <v>15.0</v>
      </c>
      <c r="F11834" s="13" t="s">
        <v>75</v>
      </c>
      <c r="J11834" s="10" t="s">
        <v>1942</v>
      </c>
    </row>
    <row r="11835">
      <c r="A11835" s="10" t="s">
        <v>3206</v>
      </c>
      <c r="B11835" s="19">
        <v>0.17711805555555554</v>
      </c>
      <c r="C11835" s="10" t="s">
        <v>84</v>
      </c>
      <c r="D11835" s="10" t="s">
        <v>93</v>
      </c>
      <c r="E11835" s="13" t="s">
        <v>88</v>
      </c>
      <c r="F11835" s="13">
        <v>1.0</v>
      </c>
      <c r="J11835" s="10" t="s">
        <v>2263</v>
      </c>
    </row>
    <row r="11836">
      <c r="A11836" s="10" t="s">
        <v>3206</v>
      </c>
      <c r="B11836" s="19">
        <v>0.17722222222222223</v>
      </c>
      <c r="C11836" s="10" t="s">
        <v>84</v>
      </c>
      <c r="D11836" s="10" t="s">
        <v>93</v>
      </c>
      <c r="E11836" s="13" t="s">
        <v>88</v>
      </c>
      <c r="F11836" s="13">
        <v>1.0</v>
      </c>
      <c r="J11836" s="10" t="s">
        <v>1942</v>
      </c>
    </row>
    <row r="11837">
      <c r="A11837" s="10" t="s">
        <v>3206</v>
      </c>
      <c r="B11837" s="19">
        <v>0.17939814814814814</v>
      </c>
      <c r="C11837" s="10" t="s">
        <v>3086</v>
      </c>
      <c r="D11837" s="10" t="s">
        <v>125</v>
      </c>
      <c r="E11837" s="13">
        <v>25.0</v>
      </c>
      <c r="F11837" s="13">
        <v>12.0</v>
      </c>
    </row>
    <row r="11838">
      <c r="A11838" s="10" t="s">
        <v>3206</v>
      </c>
      <c r="B11838" s="19">
        <v>0.1825</v>
      </c>
      <c r="C11838" s="10" t="s">
        <v>69</v>
      </c>
      <c r="D11838" s="10" t="s">
        <v>81</v>
      </c>
      <c r="E11838" s="13">
        <v>22.0</v>
      </c>
      <c r="F11838" s="13">
        <v>15.0</v>
      </c>
    </row>
    <row r="11839">
      <c r="A11839" s="10" t="s">
        <v>3206</v>
      </c>
      <c r="B11839" s="19">
        <v>0.18283564814814815</v>
      </c>
      <c r="C11839" s="10" t="s">
        <v>69</v>
      </c>
      <c r="D11839" s="10" t="s">
        <v>81</v>
      </c>
      <c r="E11839" s="13" t="s">
        <v>68</v>
      </c>
      <c r="F11839" s="13">
        <v>20.0</v>
      </c>
    </row>
    <row r="11840">
      <c r="A11840" s="10" t="s">
        <v>3206</v>
      </c>
      <c r="B11840" s="19">
        <v>0.18334490740740741</v>
      </c>
      <c r="C11840" s="10" t="s">
        <v>964</v>
      </c>
      <c r="D11840" s="10" t="s">
        <v>120</v>
      </c>
      <c r="E11840" s="13">
        <v>9.0</v>
      </c>
      <c r="F11840" s="16"/>
      <c r="H11840" s="10" t="s">
        <v>3248</v>
      </c>
      <c r="J11840" s="10" t="s">
        <v>2378</v>
      </c>
    </row>
    <row r="11841">
      <c r="A11841" s="10" t="s">
        <v>3206</v>
      </c>
      <c r="B11841" s="19">
        <v>0.1834375</v>
      </c>
      <c r="C11841" s="10" t="s">
        <v>69</v>
      </c>
      <c r="D11841" s="10" t="s">
        <v>81</v>
      </c>
      <c r="E11841" s="13" t="s">
        <v>75</v>
      </c>
      <c r="F11841" s="13" t="s">
        <v>75</v>
      </c>
    </row>
    <row r="11842">
      <c r="A11842" s="10" t="s">
        <v>3206</v>
      </c>
      <c r="B11842" s="19">
        <v>0.18356481481481482</v>
      </c>
      <c r="C11842" s="10" t="s">
        <v>69</v>
      </c>
      <c r="D11842" s="10" t="s">
        <v>81</v>
      </c>
      <c r="E11842" s="13" t="s">
        <v>75</v>
      </c>
      <c r="F11842" s="13" t="s">
        <v>75</v>
      </c>
    </row>
    <row r="11843">
      <c r="A11843" s="10" t="s">
        <v>3206</v>
      </c>
      <c r="B11843" s="19">
        <v>0.18366898148148147</v>
      </c>
      <c r="C11843" s="10" t="s">
        <v>964</v>
      </c>
      <c r="D11843" s="10" t="s">
        <v>120</v>
      </c>
      <c r="E11843" s="13">
        <v>9.0</v>
      </c>
      <c r="F11843" s="16"/>
      <c r="H11843" s="10" t="s">
        <v>3249</v>
      </c>
      <c r="J11843" s="10" t="s">
        <v>2378</v>
      </c>
    </row>
    <row r="11844">
      <c r="A11844" s="10" t="s">
        <v>3206</v>
      </c>
      <c r="B11844" s="19">
        <v>0.18383101851851852</v>
      </c>
      <c r="C11844" s="10" t="s">
        <v>69</v>
      </c>
      <c r="D11844" s="10" t="s">
        <v>81</v>
      </c>
      <c r="E11844" s="13" t="s">
        <v>75</v>
      </c>
      <c r="F11844" s="13" t="s">
        <v>75</v>
      </c>
    </row>
    <row r="11845">
      <c r="A11845" s="10" t="s">
        <v>3206</v>
      </c>
      <c r="B11845" s="19">
        <v>0.18398148148148147</v>
      </c>
      <c r="C11845" s="10" t="s">
        <v>964</v>
      </c>
      <c r="D11845" s="10" t="s">
        <v>120</v>
      </c>
      <c r="E11845" s="13">
        <v>9.0</v>
      </c>
      <c r="F11845" s="16"/>
      <c r="H11845" s="10" t="s">
        <v>3250</v>
      </c>
      <c r="J11845" s="10" t="s">
        <v>2378</v>
      </c>
    </row>
    <row r="11846">
      <c r="A11846" s="10" t="s">
        <v>3206</v>
      </c>
      <c r="B11846" s="19">
        <v>0.18403935185185186</v>
      </c>
      <c r="C11846" s="10" t="s">
        <v>69</v>
      </c>
      <c r="D11846" s="10" t="s">
        <v>81</v>
      </c>
      <c r="E11846" s="13" t="s">
        <v>75</v>
      </c>
      <c r="F11846" s="13" t="s">
        <v>75</v>
      </c>
      <c r="J11846" s="10" t="s">
        <v>2263</v>
      </c>
    </row>
    <row r="11847">
      <c r="A11847" s="10" t="s">
        <v>3206</v>
      </c>
      <c r="B11847" s="19">
        <v>0.18403935185185186</v>
      </c>
      <c r="C11847" s="10" t="s">
        <v>69</v>
      </c>
      <c r="D11847" s="10" t="s">
        <v>81</v>
      </c>
      <c r="E11847" s="13" t="s">
        <v>75</v>
      </c>
      <c r="F11847" s="13" t="s">
        <v>75</v>
      </c>
    </row>
    <row r="11848">
      <c r="A11848" s="10" t="s">
        <v>3206</v>
      </c>
      <c r="B11848" s="19">
        <v>0.18465277777777778</v>
      </c>
      <c r="C11848" s="10" t="s">
        <v>69</v>
      </c>
      <c r="D11848" s="10" t="s">
        <v>81</v>
      </c>
      <c r="E11848" s="13" t="s">
        <v>75</v>
      </c>
      <c r="F11848" s="13" t="s">
        <v>75</v>
      </c>
      <c r="J11848" s="10" t="s">
        <v>2263</v>
      </c>
    </row>
    <row r="11849">
      <c r="A11849" s="10" t="s">
        <v>3206</v>
      </c>
      <c r="B11849" s="19">
        <v>0.18465277777777778</v>
      </c>
      <c r="C11849" s="10" t="s">
        <v>69</v>
      </c>
      <c r="D11849" s="10" t="s">
        <v>81</v>
      </c>
      <c r="E11849" s="13" t="s">
        <v>75</v>
      </c>
      <c r="F11849" s="13" t="s">
        <v>75</v>
      </c>
    </row>
    <row r="11850">
      <c r="A11850" s="10" t="s">
        <v>3206</v>
      </c>
      <c r="B11850" s="19">
        <v>0.18506944444444445</v>
      </c>
      <c r="C11850" s="10" t="s">
        <v>69</v>
      </c>
      <c r="D11850" s="10" t="s">
        <v>81</v>
      </c>
      <c r="E11850" s="13" t="s">
        <v>88</v>
      </c>
      <c r="F11850" s="13">
        <v>1.0</v>
      </c>
      <c r="J11850" s="10" t="s">
        <v>2263</v>
      </c>
    </row>
    <row r="11851">
      <c r="A11851" s="10" t="s">
        <v>3206</v>
      </c>
      <c r="B11851" s="19">
        <v>0.18506944444444445</v>
      </c>
      <c r="C11851" s="10" t="s">
        <v>69</v>
      </c>
      <c r="D11851" s="10" t="s">
        <v>81</v>
      </c>
      <c r="E11851" s="13">
        <v>10.0</v>
      </c>
      <c r="F11851" s="13">
        <v>3.0</v>
      </c>
    </row>
    <row r="11852">
      <c r="A11852" s="10" t="s">
        <v>3206</v>
      </c>
      <c r="B11852" s="19">
        <v>0.18555555555555556</v>
      </c>
      <c r="C11852" s="10" t="s">
        <v>964</v>
      </c>
      <c r="D11852" s="10" t="s">
        <v>120</v>
      </c>
      <c r="E11852" s="13">
        <v>20.0</v>
      </c>
      <c r="F11852" s="16"/>
      <c r="H11852" s="10" t="s">
        <v>3251</v>
      </c>
      <c r="J11852" s="10" t="s">
        <v>3252</v>
      </c>
    </row>
    <row r="11853">
      <c r="A11853" s="10" t="s">
        <v>3206</v>
      </c>
      <c r="B11853" s="19">
        <v>0.18810185185185185</v>
      </c>
      <c r="C11853" s="10" t="s">
        <v>66</v>
      </c>
      <c r="D11853" s="10" t="s">
        <v>93</v>
      </c>
      <c r="E11853" s="13">
        <v>29.0</v>
      </c>
      <c r="F11853" s="13" t="s">
        <v>75</v>
      </c>
      <c r="J11853" s="10" t="s">
        <v>3253</v>
      </c>
    </row>
    <row r="11854">
      <c r="A11854" s="10" t="s">
        <v>3206</v>
      </c>
      <c r="B11854" s="19">
        <v>0.18868055555555555</v>
      </c>
      <c r="C11854" s="10" t="s">
        <v>66</v>
      </c>
      <c r="D11854" s="10" t="s">
        <v>91</v>
      </c>
      <c r="E11854" s="13">
        <v>49.0</v>
      </c>
      <c r="F11854" s="16"/>
      <c r="H11854" s="10" t="s">
        <v>3254</v>
      </c>
      <c r="J11854" s="10" t="s">
        <v>3255</v>
      </c>
    </row>
    <row r="11855">
      <c r="A11855" s="10" t="s">
        <v>3206</v>
      </c>
      <c r="B11855" s="19">
        <v>0.1888425925925926</v>
      </c>
      <c r="C11855" s="10" t="s">
        <v>66</v>
      </c>
      <c r="D11855" s="10" t="s">
        <v>93</v>
      </c>
      <c r="E11855" s="13">
        <v>22.0</v>
      </c>
      <c r="F11855" s="13" t="s">
        <v>75</v>
      </c>
      <c r="J11855" s="10" t="s">
        <v>3253</v>
      </c>
    </row>
    <row r="11856">
      <c r="A11856" s="10" t="s">
        <v>3206</v>
      </c>
      <c r="B11856" s="19">
        <v>0.18905092592592593</v>
      </c>
      <c r="C11856" s="10" t="s">
        <v>66</v>
      </c>
      <c r="D11856" s="10" t="s">
        <v>91</v>
      </c>
      <c r="E11856" s="13">
        <v>17.0</v>
      </c>
      <c r="F11856" s="16"/>
      <c r="H11856" s="10" t="s">
        <v>3239</v>
      </c>
    </row>
    <row r="11857">
      <c r="A11857" s="10" t="s">
        <v>3206</v>
      </c>
      <c r="B11857" s="19">
        <v>0.18958333333333333</v>
      </c>
      <c r="C11857" s="10" t="s">
        <v>70</v>
      </c>
      <c r="D11857" s="10" t="s">
        <v>93</v>
      </c>
      <c r="E11857" s="13">
        <v>31.0</v>
      </c>
      <c r="F11857" s="13" t="s">
        <v>75</v>
      </c>
      <c r="J11857" s="10" t="s">
        <v>3242</v>
      </c>
    </row>
    <row r="11858">
      <c r="A11858" s="10" t="s">
        <v>3206</v>
      </c>
      <c r="B11858" s="19">
        <v>0.18991898148148148</v>
      </c>
      <c r="C11858" s="10" t="s">
        <v>70</v>
      </c>
      <c r="D11858" s="10" t="s">
        <v>91</v>
      </c>
      <c r="E11858" s="13">
        <v>22.0</v>
      </c>
      <c r="F11858" s="16"/>
      <c r="H11858" s="10" t="s">
        <v>3256</v>
      </c>
    </row>
    <row r="11859">
      <c r="A11859" s="10" t="s">
        <v>3206</v>
      </c>
      <c r="B11859" s="19">
        <v>0.1901736111111111</v>
      </c>
      <c r="C11859" s="10" t="s">
        <v>70</v>
      </c>
      <c r="D11859" s="10" t="s">
        <v>93</v>
      </c>
      <c r="E11859" s="13">
        <v>27.0</v>
      </c>
      <c r="F11859" s="13" t="s">
        <v>75</v>
      </c>
      <c r="J11859" s="10" t="s">
        <v>3242</v>
      </c>
    </row>
    <row r="11860">
      <c r="A11860" s="10" t="s">
        <v>3206</v>
      </c>
      <c r="B11860" s="19">
        <v>0.18991898148148148</v>
      </c>
      <c r="C11860" s="10" t="s">
        <v>70</v>
      </c>
      <c r="D11860" s="10" t="s">
        <v>91</v>
      </c>
      <c r="E11860" s="13">
        <v>22.0</v>
      </c>
      <c r="F11860" s="16"/>
      <c r="H11860" s="10" t="s">
        <v>3256</v>
      </c>
    </row>
    <row r="11861">
      <c r="A11861" s="10" t="s">
        <v>3206</v>
      </c>
      <c r="B11861" s="19">
        <v>0.19067129629629628</v>
      </c>
      <c r="C11861" s="10" t="s">
        <v>82</v>
      </c>
      <c r="D11861" s="10" t="s">
        <v>91</v>
      </c>
      <c r="E11861" s="13">
        <v>72.0</v>
      </c>
      <c r="F11861" s="16"/>
      <c r="H11861" s="10" t="s">
        <v>3257</v>
      </c>
      <c r="J11861" s="10" t="s">
        <v>3258</v>
      </c>
    </row>
    <row r="11862">
      <c r="A11862" s="10" t="s">
        <v>3259</v>
      </c>
      <c r="B11862" s="19">
        <v>0.010474537037037037</v>
      </c>
      <c r="C11862" s="10" t="s">
        <v>69</v>
      </c>
      <c r="D11862" s="10" t="s">
        <v>81</v>
      </c>
      <c r="E11862" s="13" t="s">
        <v>75</v>
      </c>
      <c r="F11862" s="13" t="s">
        <v>75</v>
      </c>
    </row>
    <row r="11863">
      <c r="A11863" s="10" t="s">
        <v>3259</v>
      </c>
      <c r="B11863" s="19">
        <v>0.010474537037037037</v>
      </c>
      <c r="C11863" s="10" t="s">
        <v>82</v>
      </c>
      <c r="D11863" s="10" t="s">
        <v>67</v>
      </c>
      <c r="E11863" s="13" t="s">
        <v>75</v>
      </c>
      <c r="F11863" s="13" t="s">
        <v>75</v>
      </c>
      <c r="J11863" s="10" t="s">
        <v>2071</v>
      </c>
    </row>
    <row r="11864">
      <c r="A11864" s="10" t="s">
        <v>3259</v>
      </c>
      <c r="B11864" s="19">
        <v>0.010474537037037037</v>
      </c>
      <c r="C11864" s="10" t="s">
        <v>82</v>
      </c>
      <c r="D11864" s="10" t="s">
        <v>67</v>
      </c>
      <c r="E11864" s="13" t="s">
        <v>75</v>
      </c>
      <c r="F11864" s="13" t="s">
        <v>75</v>
      </c>
      <c r="J11864" s="10" t="s">
        <v>2070</v>
      </c>
    </row>
    <row r="11865">
      <c r="A11865" s="10" t="s">
        <v>3259</v>
      </c>
      <c r="B11865" s="19">
        <v>0.011805555555555555</v>
      </c>
      <c r="C11865" s="10" t="s">
        <v>69</v>
      </c>
      <c r="D11865" s="10" t="s">
        <v>81</v>
      </c>
      <c r="E11865" s="13" t="s">
        <v>75</v>
      </c>
      <c r="F11865" s="13" t="s">
        <v>75</v>
      </c>
    </row>
    <row r="11866">
      <c r="A11866" s="10" t="s">
        <v>3259</v>
      </c>
      <c r="B11866" s="19">
        <v>0.011840277777777778</v>
      </c>
      <c r="C11866" s="10" t="s">
        <v>964</v>
      </c>
      <c r="D11866" s="10" t="s">
        <v>67</v>
      </c>
      <c r="E11866" s="13">
        <v>23.0</v>
      </c>
      <c r="F11866" s="13">
        <v>14.0</v>
      </c>
    </row>
    <row r="11867">
      <c r="A11867" s="10" t="s">
        <v>3259</v>
      </c>
      <c r="B11867" s="19">
        <v>0.013217592592592593</v>
      </c>
      <c r="C11867" s="10" t="s">
        <v>3086</v>
      </c>
      <c r="D11867" s="10" t="s">
        <v>83</v>
      </c>
      <c r="E11867" s="13">
        <v>21.0</v>
      </c>
      <c r="F11867" s="13">
        <v>10.0</v>
      </c>
    </row>
    <row r="11868">
      <c r="A11868" s="10" t="s">
        <v>3259</v>
      </c>
      <c r="B11868" s="10" t="s">
        <v>3260</v>
      </c>
      <c r="C11868" s="10" t="s">
        <v>69</v>
      </c>
      <c r="D11868" s="10" t="s">
        <v>67</v>
      </c>
      <c r="E11868" s="13">
        <v>19.0</v>
      </c>
      <c r="F11868" s="13">
        <v>14.0</v>
      </c>
    </row>
    <row r="11869">
      <c r="A11869" s="10" t="s">
        <v>3259</v>
      </c>
      <c r="B11869" s="19">
        <v>0.013622685185185186</v>
      </c>
      <c r="C11869" s="10" t="s">
        <v>82</v>
      </c>
      <c r="D11869" s="10" t="s">
        <v>67</v>
      </c>
      <c r="E11869" s="13">
        <v>15.0</v>
      </c>
      <c r="F11869" s="13">
        <v>7.0</v>
      </c>
    </row>
    <row r="11870">
      <c r="A11870" s="10" t="s">
        <v>3259</v>
      </c>
      <c r="B11870" s="19">
        <v>0.013981481481481482</v>
      </c>
      <c r="C11870" s="10" t="s">
        <v>69</v>
      </c>
      <c r="D11870" s="10" t="s">
        <v>81</v>
      </c>
      <c r="E11870" s="13" t="s">
        <v>75</v>
      </c>
      <c r="F11870" s="13" t="s">
        <v>75</v>
      </c>
    </row>
    <row r="11871">
      <c r="A11871" s="10" t="s">
        <v>3259</v>
      </c>
      <c r="B11871" s="19">
        <v>0.014791666666666667</v>
      </c>
      <c r="C11871" s="10" t="s">
        <v>69</v>
      </c>
      <c r="D11871" s="10" t="s">
        <v>81</v>
      </c>
      <c r="E11871" s="13" t="s">
        <v>75</v>
      </c>
      <c r="F11871" s="13" t="s">
        <v>75</v>
      </c>
    </row>
    <row r="11872">
      <c r="A11872" s="10" t="s">
        <v>3259</v>
      </c>
      <c r="B11872" s="19">
        <v>0.015671296296296298</v>
      </c>
      <c r="C11872" s="10" t="s">
        <v>69</v>
      </c>
      <c r="D11872" s="10" t="s">
        <v>81</v>
      </c>
      <c r="E11872" s="13" t="s">
        <v>75</v>
      </c>
      <c r="F11872" s="13" t="s">
        <v>75</v>
      </c>
    </row>
    <row r="11873">
      <c r="A11873" s="10" t="s">
        <v>3259</v>
      </c>
      <c r="B11873" s="19">
        <v>0.015717592592592592</v>
      </c>
      <c r="C11873" s="10" t="s">
        <v>3086</v>
      </c>
      <c r="D11873" s="10" t="s">
        <v>83</v>
      </c>
      <c r="E11873" s="13">
        <v>21.0</v>
      </c>
      <c r="F11873" s="13">
        <v>10.0</v>
      </c>
    </row>
    <row r="11874">
      <c r="A11874" s="10" t="s">
        <v>3259</v>
      </c>
      <c r="B11874" s="19">
        <v>0.016446759259259258</v>
      </c>
      <c r="C11874" s="10" t="s">
        <v>69</v>
      </c>
      <c r="D11874" s="10" t="s">
        <v>81</v>
      </c>
      <c r="E11874" s="13" t="s">
        <v>75</v>
      </c>
      <c r="F11874" s="13" t="s">
        <v>75</v>
      </c>
    </row>
    <row r="11875">
      <c r="A11875" s="10" t="s">
        <v>3259</v>
      </c>
      <c r="B11875" s="19">
        <v>0.01662037037037037</v>
      </c>
      <c r="C11875" s="10" t="s">
        <v>66</v>
      </c>
      <c r="D11875" s="10" t="s">
        <v>83</v>
      </c>
      <c r="E11875" s="13">
        <v>21.0</v>
      </c>
      <c r="F11875" s="13">
        <v>15.0</v>
      </c>
    </row>
    <row r="11876">
      <c r="A11876" s="10" t="s">
        <v>3259</v>
      </c>
      <c r="B11876" s="19">
        <v>0.016840277777777777</v>
      </c>
      <c r="C11876" s="10" t="s">
        <v>82</v>
      </c>
      <c r="D11876" s="10" t="s">
        <v>67</v>
      </c>
      <c r="E11876" s="13">
        <v>14.0</v>
      </c>
      <c r="F11876" s="13">
        <v>6.0</v>
      </c>
    </row>
    <row r="11877">
      <c r="A11877" s="10" t="s">
        <v>3259</v>
      </c>
      <c r="B11877" s="19">
        <v>0.017175925925925924</v>
      </c>
      <c r="C11877" s="10" t="s">
        <v>69</v>
      </c>
      <c r="D11877" s="10" t="s">
        <v>81</v>
      </c>
      <c r="E11877" s="13" t="s">
        <v>75</v>
      </c>
      <c r="F11877" s="13" t="s">
        <v>75</v>
      </c>
    </row>
    <row r="11878">
      <c r="A11878" s="10" t="s">
        <v>3259</v>
      </c>
      <c r="B11878" s="19">
        <v>0.01726851851851852</v>
      </c>
      <c r="C11878" s="10" t="s">
        <v>3086</v>
      </c>
      <c r="D11878" s="10" t="s">
        <v>83</v>
      </c>
      <c r="E11878" s="13">
        <v>21.0</v>
      </c>
      <c r="F11878" s="13">
        <v>10.0</v>
      </c>
    </row>
    <row r="11879">
      <c r="A11879" s="10" t="s">
        <v>3259</v>
      </c>
      <c r="B11879" s="19">
        <v>0.017511574074074075</v>
      </c>
      <c r="C11879" s="10" t="s">
        <v>70</v>
      </c>
      <c r="D11879" s="10" t="s">
        <v>83</v>
      </c>
      <c r="E11879" s="13">
        <v>18.0</v>
      </c>
      <c r="F11879" s="13">
        <v>6.0</v>
      </c>
    </row>
    <row r="11880">
      <c r="A11880" s="10" t="s">
        <v>3259</v>
      </c>
      <c r="B11880" s="19">
        <v>0.017905092592592594</v>
      </c>
      <c r="C11880" s="10" t="s">
        <v>69</v>
      </c>
      <c r="D11880" s="10" t="s">
        <v>83</v>
      </c>
      <c r="E11880" s="13">
        <v>10.0</v>
      </c>
      <c r="F11880" s="13">
        <v>9.0</v>
      </c>
    </row>
    <row r="11881">
      <c r="A11881" s="10" t="s">
        <v>3259</v>
      </c>
      <c r="B11881" s="19">
        <v>0.018078703703703704</v>
      </c>
      <c r="C11881" s="10" t="s">
        <v>69</v>
      </c>
      <c r="D11881" s="10" t="s">
        <v>81</v>
      </c>
      <c r="E11881" s="13" t="s">
        <v>75</v>
      </c>
      <c r="F11881" s="13" t="s">
        <v>75</v>
      </c>
    </row>
    <row r="11882">
      <c r="A11882" s="10" t="s">
        <v>3259</v>
      </c>
      <c r="B11882" s="19">
        <v>0.01884259259259259</v>
      </c>
      <c r="C11882" s="10" t="s">
        <v>69</v>
      </c>
      <c r="D11882" s="10" t="s">
        <v>81</v>
      </c>
      <c r="E11882" s="13" t="s">
        <v>75</v>
      </c>
      <c r="F11882" s="13" t="s">
        <v>75</v>
      </c>
    </row>
    <row r="11883">
      <c r="A11883" s="10" t="s">
        <v>3259</v>
      </c>
      <c r="B11883" s="19">
        <v>0.019398148148148147</v>
      </c>
      <c r="C11883" s="10" t="s">
        <v>84</v>
      </c>
      <c r="D11883" s="10" t="s">
        <v>79</v>
      </c>
      <c r="E11883" s="13">
        <v>11.0</v>
      </c>
      <c r="F11883" s="13">
        <v>3.0</v>
      </c>
    </row>
    <row r="11884">
      <c r="A11884" s="10" t="s">
        <v>3259</v>
      </c>
      <c r="B11884" s="19">
        <v>0.020023148148148148</v>
      </c>
      <c r="C11884" s="10" t="s">
        <v>69</v>
      </c>
      <c r="D11884" s="10" t="s">
        <v>81</v>
      </c>
      <c r="E11884" s="13" t="s">
        <v>75</v>
      </c>
      <c r="F11884" s="13" t="s">
        <v>75</v>
      </c>
    </row>
    <row r="11885">
      <c r="A11885" s="10" t="s">
        <v>3259</v>
      </c>
      <c r="B11885" s="19">
        <v>0.02045138888888889</v>
      </c>
      <c r="C11885" s="10" t="s">
        <v>3086</v>
      </c>
      <c r="D11885" s="10" t="s">
        <v>83</v>
      </c>
      <c r="E11885" s="13">
        <v>21.0</v>
      </c>
      <c r="F11885" s="13">
        <v>10.0</v>
      </c>
      <c r="J11885" s="10" t="s">
        <v>85</v>
      </c>
    </row>
    <row r="11886">
      <c r="A11886" s="10" t="s">
        <v>3259</v>
      </c>
      <c r="B11886" s="19">
        <v>0.02045138888888889</v>
      </c>
      <c r="C11886" s="10" t="s">
        <v>3086</v>
      </c>
      <c r="D11886" s="10" t="s">
        <v>83</v>
      </c>
      <c r="E11886" s="13">
        <v>21.0</v>
      </c>
      <c r="F11886" s="13">
        <v>10.0</v>
      </c>
      <c r="J11886" s="10" t="s">
        <v>86</v>
      </c>
    </row>
    <row r="11887">
      <c r="A11887" s="10" t="s">
        <v>3259</v>
      </c>
      <c r="B11887" s="19">
        <v>0.02096064814814815</v>
      </c>
      <c r="C11887" s="10" t="s">
        <v>84</v>
      </c>
      <c r="D11887" s="10" t="s">
        <v>79</v>
      </c>
      <c r="E11887" s="13">
        <v>27.0</v>
      </c>
      <c r="F11887" s="13">
        <v>19.0</v>
      </c>
    </row>
    <row r="11888">
      <c r="A11888" s="10" t="s">
        <v>3259</v>
      </c>
      <c r="B11888" s="19">
        <v>0.023564814814814816</v>
      </c>
      <c r="C11888" s="10" t="s">
        <v>84</v>
      </c>
      <c r="D11888" s="10" t="s">
        <v>83</v>
      </c>
      <c r="E11888" s="13">
        <v>18.0</v>
      </c>
      <c r="F11888" s="13">
        <v>13.0</v>
      </c>
    </row>
    <row r="11889">
      <c r="A11889" s="10" t="s">
        <v>3259</v>
      </c>
      <c r="B11889" s="19">
        <v>0.023564814814814816</v>
      </c>
      <c r="C11889" s="10" t="s">
        <v>3086</v>
      </c>
      <c r="D11889" s="10" t="s">
        <v>83</v>
      </c>
      <c r="E11889" s="13" t="s">
        <v>68</v>
      </c>
      <c r="F11889" s="13">
        <v>20.0</v>
      </c>
    </row>
    <row r="11890">
      <c r="A11890" s="10" t="s">
        <v>3259</v>
      </c>
      <c r="B11890" s="19">
        <v>0.024305555555555556</v>
      </c>
      <c r="C11890" s="10" t="s">
        <v>3086</v>
      </c>
      <c r="D11890" s="10" t="s">
        <v>67</v>
      </c>
      <c r="E11890" s="13">
        <v>4.0</v>
      </c>
      <c r="F11890" s="13">
        <v>3.0</v>
      </c>
    </row>
    <row r="11891">
      <c r="A11891" s="10" t="s">
        <v>3259</v>
      </c>
      <c r="B11891" s="19">
        <v>0.024328703703703703</v>
      </c>
      <c r="C11891" s="10" t="s">
        <v>84</v>
      </c>
      <c r="D11891" s="10" t="s">
        <v>67</v>
      </c>
      <c r="E11891" s="13">
        <v>21.0</v>
      </c>
      <c r="F11891" s="13">
        <v>18.0</v>
      </c>
    </row>
    <row r="11892">
      <c r="A11892" s="10" t="s">
        <v>3259</v>
      </c>
      <c r="B11892" s="19">
        <v>0.025555555555555557</v>
      </c>
      <c r="C11892" s="10" t="s">
        <v>82</v>
      </c>
      <c r="D11892" s="10" t="s">
        <v>154</v>
      </c>
      <c r="E11892" s="13">
        <v>11.0</v>
      </c>
      <c r="F11892" s="13">
        <v>7.0</v>
      </c>
      <c r="J11892" s="10" t="s">
        <v>85</v>
      </c>
    </row>
    <row r="11893">
      <c r="A11893" s="10" t="s">
        <v>3259</v>
      </c>
      <c r="B11893" s="19">
        <v>0.025555555555555557</v>
      </c>
      <c r="C11893" s="10" t="s">
        <v>82</v>
      </c>
      <c r="D11893" s="10" t="s">
        <v>154</v>
      </c>
      <c r="E11893" s="13">
        <v>16.0</v>
      </c>
      <c r="F11893" s="13">
        <v>12.0</v>
      </c>
      <c r="J11893" s="10" t="s">
        <v>86</v>
      </c>
    </row>
    <row r="11894">
      <c r="A11894" s="10" t="s">
        <v>3259</v>
      </c>
      <c r="B11894" s="19">
        <v>0.026354166666666668</v>
      </c>
      <c r="C11894" s="10" t="s">
        <v>82</v>
      </c>
      <c r="D11894" s="10" t="s">
        <v>154</v>
      </c>
      <c r="E11894" s="13" t="s">
        <v>75</v>
      </c>
      <c r="F11894" s="13" t="s">
        <v>75</v>
      </c>
      <c r="J11894" s="10" t="s">
        <v>85</v>
      </c>
    </row>
    <row r="11895">
      <c r="A11895" s="10" t="s">
        <v>3259</v>
      </c>
      <c r="B11895" s="19">
        <v>0.026354166666666668</v>
      </c>
      <c r="C11895" s="10" t="s">
        <v>82</v>
      </c>
      <c r="D11895" s="10" t="s">
        <v>154</v>
      </c>
      <c r="E11895" s="13" t="s">
        <v>68</v>
      </c>
      <c r="F11895" s="13">
        <v>20.0</v>
      </c>
      <c r="J11895" s="10" t="s">
        <v>86</v>
      </c>
    </row>
    <row r="11896">
      <c r="A11896" s="10" t="s">
        <v>3259</v>
      </c>
      <c r="B11896" s="19">
        <v>0.026805555555555555</v>
      </c>
      <c r="C11896" s="10" t="s">
        <v>82</v>
      </c>
      <c r="D11896" s="10" t="s">
        <v>154</v>
      </c>
      <c r="E11896" s="13" t="s">
        <v>75</v>
      </c>
      <c r="F11896" s="13" t="s">
        <v>75</v>
      </c>
      <c r="J11896" s="10" t="s">
        <v>85</v>
      </c>
    </row>
    <row r="11897">
      <c r="A11897" s="10" t="s">
        <v>3259</v>
      </c>
      <c r="B11897" s="19">
        <v>0.026805555555555555</v>
      </c>
      <c r="C11897" s="10" t="s">
        <v>82</v>
      </c>
      <c r="D11897" s="10" t="s">
        <v>154</v>
      </c>
      <c r="E11897" s="13">
        <v>21.0</v>
      </c>
      <c r="F11897" s="13">
        <v>17.0</v>
      </c>
      <c r="J11897" s="10" t="s">
        <v>86</v>
      </c>
    </row>
    <row r="11898">
      <c r="A11898" s="10" t="s">
        <v>3259</v>
      </c>
      <c r="B11898" s="19">
        <v>0.027164351851851853</v>
      </c>
      <c r="C11898" s="10" t="s">
        <v>82</v>
      </c>
      <c r="D11898" s="10" t="s">
        <v>154</v>
      </c>
      <c r="E11898" s="13" t="s">
        <v>75</v>
      </c>
      <c r="F11898" s="13" t="s">
        <v>75</v>
      </c>
      <c r="J11898" s="10" t="s">
        <v>85</v>
      </c>
    </row>
    <row r="11899">
      <c r="A11899" s="10" t="s">
        <v>3259</v>
      </c>
      <c r="B11899" s="19">
        <v>0.027164351851851853</v>
      </c>
      <c r="C11899" s="10" t="s">
        <v>82</v>
      </c>
      <c r="D11899" s="10" t="s">
        <v>154</v>
      </c>
      <c r="E11899" s="13">
        <v>10.0</v>
      </c>
      <c r="F11899" s="13">
        <v>6.0</v>
      </c>
      <c r="J11899" s="10" t="s">
        <v>86</v>
      </c>
    </row>
    <row r="11900">
      <c r="A11900" s="10" t="s">
        <v>3259</v>
      </c>
      <c r="B11900" s="19">
        <v>0.028784722222222222</v>
      </c>
      <c r="C11900" s="10" t="s">
        <v>82</v>
      </c>
      <c r="D11900" s="10" t="s">
        <v>209</v>
      </c>
      <c r="E11900" s="13">
        <v>19.0</v>
      </c>
      <c r="F11900" s="13">
        <v>15.0</v>
      </c>
      <c r="J11900" s="10" t="s">
        <v>3261</v>
      </c>
    </row>
    <row r="11901">
      <c r="A11901" s="10" t="s">
        <v>3259</v>
      </c>
      <c r="B11901" s="19">
        <v>0.029675925925925925</v>
      </c>
      <c r="C11901" s="10" t="s">
        <v>964</v>
      </c>
      <c r="D11901" s="10" t="s">
        <v>209</v>
      </c>
      <c r="E11901" s="13">
        <v>2.0</v>
      </c>
      <c r="F11901" s="13">
        <v>2.0</v>
      </c>
    </row>
    <row r="11902">
      <c r="A11902" s="10" t="s">
        <v>3259</v>
      </c>
      <c r="B11902" s="19">
        <v>0.030381944444444444</v>
      </c>
      <c r="C11902" s="10" t="s">
        <v>82</v>
      </c>
      <c r="D11902" s="10" t="s">
        <v>93</v>
      </c>
      <c r="E11902" s="13">
        <v>22.0</v>
      </c>
      <c r="F11902" s="13">
        <v>16.0</v>
      </c>
      <c r="J11902" s="10" t="s">
        <v>3262</v>
      </c>
    </row>
    <row r="11903">
      <c r="A11903" s="10" t="s">
        <v>3259</v>
      </c>
      <c r="B11903" s="19">
        <v>0.030520833333333334</v>
      </c>
      <c r="C11903" s="10" t="s">
        <v>82</v>
      </c>
      <c r="D11903" s="10" t="s">
        <v>91</v>
      </c>
      <c r="E11903" s="13">
        <v>14.0</v>
      </c>
      <c r="F11903" s="16"/>
      <c r="H11903" s="10" t="s">
        <v>3263</v>
      </c>
    </row>
    <row r="11904">
      <c r="A11904" s="10" t="s">
        <v>3259</v>
      </c>
      <c r="B11904" s="19">
        <v>0.03079861111111111</v>
      </c>
      <c r="C11904" s="10" t="s">
        <v>964</v>
      </c>
      <c r="D11904" s="10" t="s">
        <v>209</v>
      </c>
      <c r="E11904" s="13">
        <v>5.0</v>
      </c>
      <c r="F11904" s="13">
        <v>5.0</v>
      </c>
    </row>
    <row r="11905">
      <c r="A11905" s="10" t="s">
        <v>3259</v>
      </c>
      <c r="B11905" s="19">
        <v>0.031655092592592596</v>
      </c>
      <c r="C11905" s="10" t="s">
        <v>82</v>
      </c>
      <c r="D11905" s="10" t="s">
        <v>93</v>
      </c>
      <c r="E11905" s="13">
        <v>14.0</v>
      </c>
      <c r="F11905" s="13">
        <v>8.0</v>
      </c>
      <c r="J11905" s="10" t="s">
        <v>3262</v>
      </c>
    </row>
    <row r="11906">
      <c r="A11906" s="10" t="s">
        <v>3259</v>
      </c>
      <c r="B11906" s="19">
        <v>0.031712962962962964</v>
      </c>
      <c r="C11906" s="10" t="s">
        <v>82</v>
      </c>
      <c r="D11906" s="10" t="s">
        <v>91</v>
      </c>
      <c r="E11906" s="13">
        <v>14.0</v>
      </c>
      <c r="F11906" s="16"/>
      <c r="H11906" s="10" t="s">
        <v>3263</v>
      </c>
      <c r="I11906" s="10">
        <v>1.0</v>
      </c>
      <c r="J11906" s="10" t="s">
        <v>119</v>
      </c>
    </row>
    <row r="11907">
      <c r="A11907" s="10" t="s">
        <v>3259</v>
      </c>
      <c r="B11907" s="19">
        <v>0.03214120370370371</v>
      </c>
      <c r="C11907" s="10" t="s">
        <v>82</v>
      </c>
      <c r="D11907" s="10" t="s">
        <v>81</v>
      </c>
      <c r="E11907" s="13">
        <v>13.0</v>
      </c>
      <c r="F11907" s="13">
        <v>11.0</v>
      </c>
    </row>
    <row r="11908">
      <c r="A11908" s="10" t="s">
        <v>3259</v>
      </c>
      <c r="B11908" s="19">
        <v>0.0321875</v>
      </c>
      <c r="C11908" s="10" t="s">
        <v>82</v>
      </c>
      <c r="D11908" s="10" t="s">
        <v>81</v>
      </c>
      <c r="E11908" s="13">
        <v>9.0</v>
      </c>
      <c r="F11908" s="13">
        <v>7.0</v>
      </c>
    </row>
    <row r="11909">
      <c r="A11909" s="10" t="s">
        <v>3259</v>
      </c>
      <c r="B11909" s="19">
        <v>0.03290509259259259</v>
      </c>
      <c r="C11909" s="10" t="s">
        <v>82</v>
      </c>
      <c r="D11909" s="10" t="s">
        <v>154</v>
      </c>
      <c r="E11909" s="13" t="s">
        <v>75</v>
      </c>
      <c r="F11909" s="13" t="s">
        <v>75</v>
      </c>
      <c r="J11909" s="10" t="s">
        <v>85</v>
      </c>
    </row>
    <row r="11910">
      <c r="A11910" s="10" t="s">
        <v>3259</v>
      </c>
      <c r="B11910" s="19">
        <v>0.03290509259259259</v>
      </c>
      <c r="C11910" s="10" t="s">
        <v>82</v>
      </c>
      <c r="D11910" s="10" t="s">
        <v>154</v>
      </c>
      <c r="E11910" s="13" t="s">
        <v>68</v>
      </c>
      <c r="F11910" s="13">
        <v>20.0</v>
      </c>
      <c r="J11910" s="10" t="s">
        <v>86</v>
      </c>
    </row>
    <row r="11911">
      <c r="A11911" s="10" t="s">
        <v>3259</v>
      </c>
      <c r="B11911" s="19">
        <v>0.03320601851851852</v>
      </c>
      <c r="C11911" s="10" t="s">
        <v>82</v>
      </c>
      <c r="D11911" s="10" t="s">
        <v>154</v>
      </c>
      <c r="E11911" s="13" t="s">
        <v>75</v>
      </c>
      <c r="F11911" s="13" t="s">
        <v>75</v>
      </c>
      <c r="J11911" s="10" t="s">
        <v>85</v>
      </c>
    </row>
    <row r="11912">
      <c r="A11912" s="10" t="s">
        <v>3259</v>
      </c>
      <c r="B11912" s="19">
        <v>0.03320601851851852</v>
      </c>
      <c r="C11912" s="10" t="s">
        <v>82</v>
      </c>
      <c r="D11912" s="10" t="s">
        <v>154</v>
      </c>
      <c r="E11912" s="13">
        <v>15.0</v>
      </c>
      <c r="F11912" s="13">
        <v>11.0</v>
      </c>
      <c r="J11912" s="10" t="s">
        <v>86</v>
      </c>
    </row>
    <row r="11913">
      <c r="A11913" s="10" t="s">
        <v>3259</v>
      </c>
      <c r="B11913" s="19">
        <v>0.03806712962962963</v>
      </c>
      <c r="C11913" s="10" t="s">
        <v>70</v>
      </c>
      <c r="D11913" s="10" t="s">
        <v>100</v>
      </c>
      <c r="E11913" s="13">
        <v>20.0</v>
      </c>
      <c r="F11913" s="13">
        <v>11.0</v>
      </c>
    </row>
    <row r="11914">
      <c r="A11914" s="10" t="s">
        <v>3259</v>
      </c>
      <c r="B11914" s="19">
        <v>0.044131944444444446</v>
      </c>
      <c r="C11914" s="10" t="s">
        <v>84</v>
      </c>
      <c r="D11914" s="10" t="s">
        <v>80</v>
      </c>
      <c r="E11914" s="13">
        <v>10.0</v>
      </c>
      <c r="F11914" s="16"/>
    </row>
    <row r="11915">
      <c r="A11915" s="10" t="s">
        <v>3259</v>
      </c>
      <c r="B11915" s="19">
        <v>0.04493055555555556</v>
      </c>
      <c r="C11915" s="10" t="s">
        <v>84</v>
      </c>
      <c r="D11915" s="10" t="s">
        <v>79</v>
      </c>
      <c r="E11915" s="13">
        <v>19.0</v>
      </c>
      <c r="F11915" s="13">
        <v>11.0</v>
      </c>
    </row>
    <row r="11916">
      <c r="A11916" s="10" t="s">
        <v>3259</v>
      </c>
      <c r="B11916" s="19">
        <v>0.04891203703703704</v>
      </c>
      <c r="C11916" s="10" t="s">
        <v>70</v>
      </c>
      <c r="D11916" s="10" t="s">
        <v>67</v>
      </c>
      <c r="E11916" s="13" t="s">
        <v>68</v>
      </c>
      <c r="F11916" s="13">
        <v>20.0</v>
      </c>
      <c r="J11916" s="10" t="s">
        <v>160</v>
      </c>
    </row>
    <row r="11917">
      <c r="A11917" s="10" t="s">
        <v>3259</v>
      </c>
      <c r="B11917" s="19">
        <v>0.04891203703703704</v>
      </c>
      <c r="C11917" s="10" t="s">
        <v>70</v>
      </c>
      <c r="D11917" s="10" t="s">
        <v>67</v>
      </c>
      <c r="E11917" s="13">
        <v>18.0</v>
      </c>
      <c r="F11917" s="13">
        <v>14.0</v>
      </c>
      <c r="J11917" s="10" t="s">
        <v>3264</v>
      </c>
    </row>
    <row r="11918">
      <c r="A11918" s="10" t="s">
        <v>3259</v>
      </c>
      <c r="B11918" s="19">
        <v>0.049108796296296296</v>
      </c>
      <c r="C11918" s="10" t="s">
        <v>70</v>
      </c>
      <c r="D11918" s="10" t="s">
        <v>78</v>
      </c>
      <c r="E11918" s="13" t="s">
        <v>68</v>
      </c>
      <c r="F11918" s="13">
        <v>20.0</v>
      </c>
    </row>
    <row r="11919">
      <c r="A11919" s="10" t="s">
        <v>3259</v>
      </c>
      <c r="B11919" s="19">
        <v>0.04913194444444444</v>
      </c>
      <c r="C11919" s="10" t="s">
        <v>84</v>
      </c>
      <c r="D11919" s="10" t="s">
        <v>79</v>
      </c>
      <c r="E11919" s="13">
        <v>27.0</v>
      </c>
      <c r="F11919" s="13">
        <v>19.0</v>
      </c>
      <c r="H11919" s="10" t="s">
        <v>3265</v>
      </c>
    </row>
    <row r="11920">
      <c r="A11920" s="10" t="s">
        <v>3259</v>
      </c>
      <c r="B11920" s="19">
        <v>0.0691087962962963</v>
      </c>
      <c r="C11920" s="10" t="s">
        <v>69</v>
      </c>
      <c r="D11920" s="10" t="s">
        <v>210</v>
      </c>
      <c r="E11920" s="13">
        <v>11.0</v>
      </c>
      <c r="F11920" s="13">
        <v>10.0</v>
      </c>
    </row>
    <row r="11921">
      <c r="A11921" s="10" t="s">
        <v>3259</v>
      </c>
      <c r="B11921" s="19">
        <v>0.0765625</v>
      </c>
      <c r="C11921" s="10" t="s">
        <v>70</v>
      </c>
      <c r="D11921" s="10" t="s">
        <v>83</v>
      </c>
      <c r="E11921" s="13">
        <v>17.0</v>
      </c>
      <c r="F11921" s="13">
        <v>5.0</v>
      </c>
    </row>
    <row r="11922">
      <c r="A11922" s="10" t="s">
        <v>3259</v>
      </c>
      <c r="B11922" s="19">
        <v>0.07854166666666666</v>
      </c>
      <c r="C11922" s="10" t="s">
        <v>3180</v>
      </c>
      <c r="D11922" s="10" t="s">
        <v>93</v>
      </c>
      <c r="E11922" s="13">
        <v>14.0</v>
      </c>
      <c r="F11922" s="13">
        <v>11.0</v>
      </c>
      <c r="J11922" s="10" t="s">
        <v>3266</v>
      </c>
    </row>
    <row r="11923">
      <c r="A11923" s="10" t="s">
        <v>3259</v>
      </c>
      <c r="B11923" s="19">
        <v>0.07875</v>
      </c>
      <c r="C11923" s="10" t="s">
        <v>3180</v>
      </c>
      <c r="D11923" s="10" t="s">
        <v>91</v>
      </c>
      <c r="E11923" s="13">
        <v>3.0</v>
      </c>
      <c r="F11923" s="16"/>
      <c r="H11923" s="10" t="s">
        <v>3267</v>
      </c>
      <c r="I11923" s="10">
        <v>1.0</v>
      </c>
    </row>
    <row r="11924">
      <c r="A11924" s="10" t="s">
        <v>3259</v>
      </c>
      <c r="B11924" s="19">
        <v>0.07929398148148148</v>
      </c>
      <c r="C11924" s="10" t="s">
        <v>70</v>
      </c>
      <c r="D11924" s="10" t="s">
        <v>120</v>
      </c>
      <c r="E11924" s="13" t="s">
        <v>75</v>
      </c>
      <c r="F11924" s="13" t="s">
        <v>75</v>
      </c>
      <c r="J11924" s="10" t="s">
        <v>155</v>
      </c>
    </row>
    <row r="11925">
      <c r="A11925" s="10" t="s">
        <v>3259</v>
      </c>
      <c r="B11925" s="19">
        <v>0.1028125</v>
      </c>
      <c r="C11925" s="10" t="s">
        <v>66</v>
      </c>
      <c r="D11925" s="10" t="s">
        <v>67</v>
      </c>
      <c r="E11925" s="13">
        <v>17.0</v>
      </c>
      <c r="F11925" s="13">
        <v>15.0</v>
      </c>
    </row>
    <row r="11926">
      <c r="A11926" s="10" t="s">
        <v>3259</v>
      </c>
      <c r="B11926" s="19">
        <v>0.1057175925925926</v>
      </c>
      <c r="C11926" s="10" t="s">
        <v>66</v>
      </c>
      <c r="D11926" s="10" t="s">
        <v>365</v>
      </c>
      <c r="E11926" s="13">
        <v>14.0</v>
      </c>
      <c r="F11926" s="13">
        <v>12.0</v>
      </c>
    </row>
    <row r="11927">
      <c r="A11927" s="10" t="s">
        <v>3259</v>
      </c>
      <c r="B11927" s="19">
        <v>0.10899305555555555</v>
      </c>
      <c r="C11927" s="10" t="s">
        <v>66</v>
      </c>
      <c r="D11927" s="10" t="s">
        <v>127</v>
      </c>
      <c r="E11927" s="13">
        <v>19.0</v>
      </c>
      <c r="F11927" s="13">
        <v>14.0</v>
      </c>
    </row>
    <row r="11928">
      <c r="A11928" s="10" t="s">
        <v>3259</v>
      </c>
      <c r="B11928" s="19">
        <v>0.1116550925925926</v>
      </c>
      <c r="C11928" s="10" t="s">
        <v>66</v>
      </c>
      <c r="D11928" s="10" t="s">
        <v>584</v>
      </c>
      <c r="E11928" s="13">
        <v>9.0</v>
      </c>
      <c r="F11928" s="13">
        <v>8.0</v>
      </c>
      <c r="J11928" s="10" t="s">
        <v>3268</v>
      </c>
    </row>
    <row r="11929">
      <c r="A11929" s="10" t="s">
        <v>3259</v>
      </c>
      <c r="B11929" s="19">
        <v>0.11177083333333333</v>
      </c>
      <c r="C11929" s="10" t="s">
        <v>70</v>
      </c>
      <c r="D11929" s="10" t="s">
        <v>91</v>
      </c>
      <c r="E11929" s="13">
        <v>16.0</v>
      </c>
      <c r="F11929" s="16"/>
      <c r="H11929" s="10" t="s">
        <v>3269</v>
      </c>
    </row>
    <row r="11930">
      <c r="A11930" s="10" t="s">
        <v>3259</v>
      </c>
      <c r="B11930" s="19">
        <v>0.1129861111111111</v>
      </c>
      <c r="C11930" s="10" t="s">
        <v>69</v>
      </c>
      <c r="D11930" s="10" t="s">
        <v>120</v>
      </c>
      <c r="E11930" s="13">
        <v>10.0</v>
      </c>
      <c r="F11930" s="16"/>
      <c r="J11930" s="10" t="s">
        <v>3270</v>
      </c>
    </row>
    <row r="11931">
      <c r="A11931" s="10" t="s">
        <v>3259</v>
      </c>
      <c r="B11931" s="19">
        <v>0.11311342592592592</v>
      </c>
      <c r="C11931" s="10" t="s">
        <v>964</v>
      </c>
      <c r="D11931" s="10" t="s">
        <v>120</v>
      </c>
      <c r="E11931" s="13">
        <v>10.0</v>
      </c>
      <c r="F11931" s="16"/>
      <c r="J11931" s="10" t="s">
        <v>3270</v>
      </c>
    </row>
    <row r="11932">
      <c r="A11932" s="10" t="s">
        <v>3259</v>
      </c>
      <c r="B11932" s="19">
        <v>0.11641203703703704</v>
      </c>
      <c r="C11932" s="10" t="s">
        <v>84</v>
      </c>
      <c r="D11932" s="10" t="s">
        <v>120</v>
      </c>
      <c r="E11932" s="13" t="s">
        <v>75</v>
      </c>
      <c r="F11932" s="13" t="s">
        <v>75</v>
      </c>
      <c r="J11932" s="10" t="s">
        <v>155</v>
      </c>
    </row>
    <row r="11933">
      <c r="A11933" s="10" t="s">
        <v>3259</v>
      </c>
      <c r="B11933" s="19">
        <v>0.11717592592592592</v>
      </c>
      <c r="C11933" s="10" t="s">
        <v>69</v>
      </c>
      <c r="D11933" s="10" t="s">
        <v>120</v>
      </c>
      <c r="E11933" s="13" t="s">
        <v>75</v>
      </c>
      <c r="F11933" s="13" t="s">
        <v>75</v>
      </c>
      <c r="J11933" s="10" t="s">
        <v>155</v>
      </c>
    </row>
    <row r="11934">
      <c r="A11934" s="10" t="s">
        <v>3259</v>
      </c>
      <c r="B11934" s="19">
        <v>0.14625</v>
      </c>
      <c r="C11934" s="10" t="s">
        <v>66</v>
      </c>
      <c r="D11934" s="10" t="s">
        <v>127</v>
      </c>
      <c r="E11934" s="13" t="s">
        <v>88</v>
      </c>
      <c r="F11934" s="13">
        <v>1.0</v>
      </c>
    </row>
    <row r="11935">
      <c r="A11935" s="10" t="s">
        <v>3271</v>
      </c>
      <c r="B11935" s="19">
        <v>0.033032407407407406</v>
      </c>
      <c r="C11935" s="10" t="s">
        <v>964</v>
      </c>
      <c r="D11935" s="10" t="s">
        <v>130</v>
      </c>
      <c r="E11935" s="13">
        <v>1.0</v>
      </c>
      <c r="F11935" s="13">
        <v>2.0</v>
      </c>
    </row>
    <row r="11936">
      <c r="A11936" s="10" t="s">
        <v>3271</v>
      </c>
      <c r="B11936" s="19">
        <v>0.051458333333333335</v>
      </c>
      <c r="C11936" s="10" t="s">
        <v>66</v>
      </c>
      <c r="D11936" s="10" t="s">
        <v>83</v>
      </c>
      <c r="E11936" s="13">
        <v>23.0</v>
      </c>
      <c r="F11936" s="13">
        <v>17.0</v>
      </c>
    </row>
    <row r="11937">
      <c r="A11937" s="10" t="s">
        <v>3271</v>
      </c>
      <c r="B11937" s="19">
        <v>0.05148148148148148</v>
      </c>
      <c r="C11937" s="10" t="s">
        <v>69</v>
      </c>
      <c r="D11937" s="10" t="s">
        <v>83</v>
      </c>
      <c r="E11937" s="13">
        <v>5.0</v>
      </c>
      <c r="F11937" s="13">
        <v>4.0</v>
      </c>
    </row>
    <row r="11938">
      <c r="A11938" s="10" t="s">
        <v>3271</v>
      </c>
      <c r="B11938" s="19">
        <v>0.0515162037037037</v>
      </c>
      <c r="C11938" s="10" t="s">
        <v>82</v>
      </c>
      <c r="D11938" s="10" t="s">
        <v>83</v>
      </c>
      <c r="E11938" s="13">
        <v>19.0</v>
      </c>
      <c r="F11938" s="13">
        <v>9.0</v>
      </c>
    </row>
    <row r="11939">
      <c r="A11939" s="10" t="s">
        <v>3271</v>
      </c>
      <c r="B11939" s="19">
        <v>0.051527777777777777</v>
      </c>
      <c r="C11939" s="10" t="s">
        <v>3086</v>
      </c>
      <c r="D11939" s="10" t="s">
        <v>83</v>
      </c>
      <c r="E11939" s="13">
        <v>27.0</v>
      </c>
      <c r="F11939" s="13">
        <v>16.0</v>
      </c>
    </row>
    <row r="11940">
      <c r="A11940" s="10" t="s">
        <v>3271</v>
      </c>
      <c r="B11940" s="19">
        <v>0.0515625</v>
      </c>
      <c r="C11940" s="10" t="s">
        <v>84</v>
      </c>
      <c r="D11940" s="10" t="s">
        <v>83</v>
      </c>
      <c r="E11940" s="13">
        <v>12.0</v>
      </c>
      <c r="F11940" s="13">
        <v>7.0</v>
      </c>
    </row>
    <row r="11941">
      <c r="A11941" s="10" t="s">
        <v>3271</v>
      </c>
      <c r="B11941" s="19">
        <v>0.051631944444444446</v>
      </c>
      <c r="C11941" s="10" t="s">
        <v>70</v>
      </c>
      <c r="D11941" s="10" t="s">
        <v>83</v>
      </c>
      <c r="E11941" s="13">
        <v>15.0</v>
      </c>
      <c r="F11941" s="13">
        <v>3.0</v>
      </c>
    </row>
    <row r="11942">
      <c r="A11942" s="10" t="s">
        <v>3271</v>
      </c>
      <c r="B11942" s="19">
        <v>0.056747685185185186</v>
      </c>
      <c r="C11942" s="10" t="s">
        <v>964</v>
      </c>
      <c r="D11942" s="10" t="s">
        <v>154</v>
      </c>
      <c r="E11942" s="13">
        <v>10.0</v>
      </c>
      <c r="F11942" s="13">
        <v>5.0</v>
      </c>
    </row>
    <row r="11943">
      <c r="A11943" s="10" t="s">
        <v>3271</v>
      </c>
      <c r="B11943" s="19">
        <v>0.08453703703703704</v>
      </c>
      <c r="C11943" s="10" t="s">
        <v>69</v>
      </c>
      <c r="D11943" s="10" t="s">
        <v>154</v>
      </c>
      <c r="E11943" s="13" t="s">
        <v>75</v>
      </c>
      <c r="F11943" s="13" t="s">
        <v>75</v>
      </c>
      <c r="J11943" s="10" t="s">
        <v>85</v>
      </c>
    </row>
    <row r="11944">
      <c r="A11944" s="10" t="s">
        <v>3271</v>
      </c>
      <c r="B11944" s="19">
        <v>0.08453703703703704</v>
      </c>
      <c r="C11944" s="10" t="s">
        <v>69</v>
      </c>
      <c r="D11944" s="10" t="s">
        <v>154</v>
      </c>
      <c r="E11944" s="13">
        <v>18.0</v>
      </c>
      <c r="F11944" s="13">
        <v>13.0</v>
      </c>
      <c r="J11944" s="10" t="s">
        <v>86</v>
      </c>
    </row>
    <row r="11945">
      <c r="A11945" s="10" t="s">
        <v>3271</v>
      </c>
      <c r="B11945" s="19">
        <v>0.08525462962962962</v>
      </c>
      <c r="C11945" s="10" t="s">
        <v>69</v>
      </c>
      <c r="D11945" s="10" t="s">
        <v>154</v>
      </c>
      <c r="E11945" s="13" t="s">
        <v>75</v>
      </c>
      <c r="F11945" s="13" t="s">
        <v>75</v>
      </c>
      <c r="J11945" s="10" t="s">
        <v>85</v>
      </c>
    </row>
    <row r="11946">
      <c r="A11946" s="10" t="s">
        <v>3271</v>
      </c>
      <c r="B11946" s="19">
        <v>0.08525462962962962</v>
      </c>
      <c r="C11946" s="10" t="s">
        <v>69</v>
      </c>
      <c r="D11946" s="10" t="s">
        <v>154</v>
      </c>
      <c r="E11946" s="13">
        <v>16.0</v>
      </c>
      <c r="F11946" s="13">
        <v>11.0</v>
      </c>
      <c r="J11946" s="10" t="s">
        <v>2684</v>
      </c>
    </row>
    <row r="11947">
      <c r="A11947" s="10" t="s">
        <v>3271</v>
      </c>
      <c r="B11947" s="19">
        <v>0.08609953703703704</v>
      </c>
      <c r="C11947" s="10" t="s">
        <v>69</v>
      </c>
      <c r="D11947" s="10" t="s">
        <v>154</v>
      </c>
      <c r="E11947" s="13" t="s">
        <v>75</v>
      </c>
      <c r="F11947" s="13" t="s">
        <v>75</v>
      </c>
      <c r="J11947" s="10" t="s">
        <v>85</v>
      </c>
    </row>
    <row r="11948">
      <c r="A11948" s="10" t="s">
        <v>3271</v>
      </c>
      <c r="B11948" s="19">
        <v>0.08609953703703704</v>
      </c>
      <c r="C11948" s="10" t="s">
        <v>69</v>
      </c>
      <c r="D11948" s="10" t="s">
        <v>154</v>
      </c>
      <c r="E11948" s="13">
        <v>21.0</v>
      </c>
      <c r="F11948" s="13">
        <v>16.0</v>
      </c>
      <c r="J11948" s="10" t="s">
        <v>2684</v>
      </c>
    </row>
    <row r="11949">
      <c r="A11949" s="10" t="s">
        <v>3271</v>
      </c>
      <c r="B11949" s="19">
        <v>0.09111111111111111</v>
      </c>
      <c r="C11949" s="10" t="s">
        <v>66</v>
      </c>
      <c r="D11949" s="10" t="s">
        <v>125</v>
      </c>
      <c r="E11949" s="13" t="s">
        <v>68</v>
      </c>
      <c r="F11949" s="13">
        <v>20.0</v>
      </c>
    </row>
    <row r="11950">
      <c r="A11950" s="10" t="s">
        <v>3271</v>
      </c>
      <c r="B11950" s="19">
        <v>0.09111111111111111</v>
      </c>
      <c r="C11950" s="10" t="s">
        <v>70</v>
      </c>
      <c r="D11950" s="10" t="s">
        <v>125</v>
      </c>
      <c r="E11950" s="13" t="s">
        <v>68</v>
      </c>
      <c r="F11950" s="13">
        <v>20.0</v>
      </c>
    </row>
    <row r="11951">
      <c r="A11951" s="10" t="s">
        <v>3271</v>
      </c>
      <c r="B11951" s="19">
        <v>0.09116898148148148</v>
      </c>
      <c r="C11951" s="10" t="s">
        <v>84</v>
      </c>
      <c r="D11951" s="10" t="s">
        <v>125</v>
      </c>
      <c r="E11951" s="13">
        <v>20.0</v>
      </c>
      <c r="F11951" s="13">
        <v>18.0</v>
      </c>
      <c r="J11951" s="10" t="s">
        <v>3272</v>
      </c>
    </row>
    <row r="11952">
      <c r="A11952" s="10" t="s">
        <v>3271</v>
      </c>
      <c r="B11952" s="19">
        <v>0.09116898148148148</v>
      </c>
      <c r="C11952" s="10" t="s">
        <v>84</v>
      </c>
      <c r="D11952" s="10" t="s">
        <v>125</v>
      </c>
      <c r="E11952" s="13" t="s">
        <v>75</v>
      </c>
      <c r="F11952" s="13" t="s">
        <v>75</v>
      </c>
      <c r="J11952" s="10" t="s">
        <v>85</v>
      </c>
    </row>
    <row r="11953">
      <c r="A11953" s="10" t="s">
        <v>3271</v>
      </c>
      <c r="B11953" s="19">
        <v>0.09119212962962962</v>
      </c>
      <c r="C11953" s="10" t="s">
        <v>3086</v>
      </c>
      <c r="D11953" s="10" t="s">
        <v>125</v>
      </c>
      <c r="E11953" s="13">
        <v>29.0</v>
      </c>
      <c r="F11953" s="13">
        <v>16.0</v>
      </c>
    </row>
    <row r="11954">
      <c r="A11954" s="10" t="s">
        <v>3271</v>
      </c>
      <c r="B11954" s="19">
        <v>0.09122685185185185</v>
      </c>
      <c r="C11954" s="10" t="s">
        <v>964</v>
      </c>
      <c r="D11954" s="10" t="s">
        <v>125</v>
      </c>
      <c r="E11954" s="13">
        <v>19.0</v>
      </c>
      <c r="F11954" s="13">
        <v>17.0</v>
      </c>
    </row>
    <row r="11955">
      <c r="A11955" s="10" t="s">
        <v>3271</v>
      </c>
      <c r="B11955" s="19">
        <v>0.09125</v>
      </c>
      <c r="C11955" s="10" t="s">
        <v>82</v>
      </c>
      <c r="D11955" s="10" t="s">
        <v>125</v>
      </c>
      <c r="E11955" s="13">
        <v>17.0</v>
      </c>
      <c r="F11955" s="13">
        <v>15.0</v>
      </c>
    </row>
    <row r="11956">
      <c r="A11956" s="10" t="s">
        <v>3271</v>
      </c>
      <c r="B11956" s="19">
        <v>0.09127314814814814</v>
      </c>
      <c r="C11956" s="10" t="s">
        <v>69</v>
      </c>
      <c r="D11956" s="10" t="s">
        <v>125</v>
      </c>
      <c r="E11956" s="13">
        <v>16.0</v>
      </c>
      <c r="F11956" s="13">
        <v>12.0</v>
      </c>
    </row>
    <row r="11957">
      <c r="A11957" s="10" t="s">
        <v>3271</v>
      </c>
      <c r="B11957" s="19">
        <v>0.09431712962962963</v>
      </c>
      <c r="C11957" s="10" t="s">
        <v>66</v>
      </c>
      <c r="D11957" s="10" t="s">
        <v>125</v>
      </c>
      <c r="E11957" s="13">
        <v>26.0</v>
      </c>
      <c r="F11957" s="13">
        <v>16.0</v>
      </c>
      <c r="J11957" s="10" t="s">
        <v>966</v>
      </c>
    </row>
    <row r="11958">
      <c r="A11958" s="10" t="s">
        <v>3271</v>
      </c>
      <c r="B11958" s="19">
        <v>0.0944212962962963</v>
      </c>
      <c r="C11958" s="10" t="s">
        <v>69</v>
      </c>
      <c r="D11958" s="10" t="s">
        <v>125</v>
      </c>
      <c r="E11958" s="13" t="s">
        <v>88</v>
      </c>
      <c r="F11958" s="13">
        <v>1.0</v>
      </c>
      <c r="J11958" s="10" t="s">
        <v>966</v>
      </c>
    </row>
    <row r="11959">
      <c r="A11959" s="10" t="s">
        <v>3271</v>
      </c>
      <c r="B11959" s="19">
        <v>0.09465277777777778</v>
      </c>
      <c r="C11959" s="10" t="s">
        <v>82</v>
      </c>
      <c r="D11959" s="10" t="s">
        <v>125</v>
      </c>
      <c r="E11959" s="13">
        <v>28.0</v>
      </c>
      <c r="F11959" s="13">
        <v>16.0</v>
      </c>
      <c r="J11959" s="10" t="s">
        <v>966</v>
      </c>
    </row>
    <row r="11960">
      <c r="A11960" s="10" t="s">
        <v>3271</v>
      </c>
      <c r="B11960" s="19">
        <v>0.09465277777777778</v>
      </c>
      <c r="C11960" s="10" t="s">
        <v>3086</v>
      </c>
      <c r="D11960" s="10" t="s">
        <v>125</v>
      </c>
      <c r="E11960" s="13">
        <v>34.0</v>
      </c>
      <c r="F11960" s="13">
        <v>11.0</v>
      </c>
      <c r="J11960" s="10" t="s">
        <v>966</v>
      </c>
    </row>
    <row r="11961">
      <c r="A11961" s="10" t="s">
        <v>3271</v>
      </c>
      <c r="B11961" s="19">
        <v>0.09467592592592593</v>
      </c>
      <c r="C11961" s="10" t="s">
        <v>84</v>
      </c>
      <c r="D11961" s="10" t="s">
        <v>125</v>
      </c>
      <c r="E11961" s="13">
        <v>25.0</v>
      </c>
      <c r="F11961" s="13">
        <v>13.0</v>
      </c>
      <c r="J11961" s="10" t="s">
        <v>966</v>
      </c>
    </row>
    <row r="11962">
      <c r="A11962" s="10" t="s">
        <v>3271</v>
      </c>
      <c r="B11962" s="19">
        <v>0.09467592592592593</v>
      </c>
      <c r="C11962" s="10" t="s">
        <v>964</v>
      </c>
      <c r="D11962" s="10" t="s">
        <v>125</v>
      </c>
      <c r="E11962" s="13">
        <v>29.0</v>
      </c>
      <c r="F11962" s="13">
        <v>17.0</v>
      </c>
      <c r="J11962" s="10" t="s">
        <v>966</v>
      </c>
    </row>
    <row r="11963">
      <c r="A11963" s="10" t="s">
        <v>3271</v>
      </c>
      <c r="B11963" s="19">
        <v>0.09471064814814815</v>
      </c>
      <c r="C11963" s="10" t="s">
        <v>70</v>
      </c>
      <c r="D11963" s="10" t="s">
        <v>125</v>
      </c>
      <c r="E11963" s="13">
        <v>35.0</v>
      </c>
      <c r="F11963" s="13">
        <v>16.0</v>
      </c>
      <c r="J11963" s="10" t="s">
        <v>966</v>
      </c>
    </row>
    <row r="11964">
      <c r="A11964" s="10" t="s">
        <v>3271</v>
      </c>
      <c r="B11964" s="19">
        <v>0.09636574074074074</v>
      </c>
      <c r="C11964" s="10" t="s">
        <v>3086</v>
      </c>
      <c r="D11964" s="10" t="s">
        <v>79</v>
      </c>
      <c r="E11964" s="13">
        <v>7.0</v>
      </c>
      <c r="F11964" s="13">
        <v>3.0</v>
      </c>
      <c r="H11964" s="10" t="s">
        <v>3273</v>
      </c>
    </row>
    <row r="11965">
      <c r="A11965" s="10" t="s">
        <v>3271</v>
      </c>
      <c r="B11965" s="19">
        <v>0.09887731481481482</v>
      </c>
      <c r="C11965" s="10" t="s">
        <v>70</v>
      </c>
      <c r="D11965" s="10" t="s">
        <v>87</v>
      </c>
      <c r="E11965" s="13">
        <v>19.0</v>
      </c>
      <c r="F11965" s="13">
        <v>14.0</v>
      </c>
    </row>
    <row r="11966">
      <c r="A11966" s="10" t="s">
        <v>3271</v>
      </c>
      <c r="B11966" s="19">
        <v>0.09887731481481482</v>
      </c>
      <c r="C11966" s="10" t="s">
        <v>964</v>
      </c>
      <c r="D11966" s="10" t="s">
        <v>87</v>
      </c>
      <c r="E11966" s="13">
        <v>18.0</v>
      </c>
      <c r="F11966" s="13">
        <v>16.0</v>
      </c>
    </row>
    <row r="11967">
      <c r="A11967" s="10" t="s">
        <v>3271</v>
      </c>
      <c r="B11967" s="19">
        <v>0.09891203703703703</v>
      </c>
      <c r="C11967" s="10" t="s">
        <v>82</v>
      </c>
      <c r="D11967" s="10" t="s">
        <v>87</v>
      </c>
      <c r="E11967" s="13">
        <v>16.0</v>
      </c>
      <c r="F11967" s="13">
        <v>15.0</v>
      </c>
    </row>
    <row r="11968">
      <c r="A11968" s="10" t="s">
        <v>3271</v>
      </c>
      <c r="B11968" s="19">
        <v>0.09891203703703703</v>
      </c>
      <c r="C11968" s="10" t="s">
        <v>84</v>
      </c>
      <c r="D11968" s="10" t="s">
        <v>87</v>
      </c>
      <c r="E11968" s="13">
        <v>19.0</v>
      </c>
      <c r="F11968" s="13">
        <v>17.0</v>
      </c>
    </row>
    <row r="11969">
      <c r="A11969" s="10" t="s">
        <v>3271</v>
      </c>
      <c r="B11969" s="19">
        <v>0.09902777777777778</v>
      </c>
      <c r="C11969" s="10" t="s">
        <v>69</v>
      </c>
      <c r="D11969" s="10" t="s">
        <v>87</v>
      </c>
      <c r="E11969" s="13">
        <v>16.0</v>
      </c>
      <c r="F11969" s="13">
        <v>12.0</v>
      </c>
    </row>
    <row r="11970">
      <c r="A11970" s="10" t="s">
        <v>3271</v>
      </c>
      <c r="B11970" s="19">
        <v>0.09905092592592593</v>
      </c>
      <c r="C11970" s="10" t="s">
        <v>3086</v>
      </c>
      <c r="D11970" s="10" t="s">
        <v>87</v>
      </c>
      <c r="E11970" s="13">
        <v>16.0</v>
      </c>
      <c r="F11970" s="13">
        <v>11.0</v>
      </c>
    </row>
    <row r="11971">
      <c r="A11971" s="10" t="s">
        <v>3271</v>
      </c>
      <c r="B11971" s="19">
        <v>0.09918981481481481</v>
      </c>
      <c r="C11971" s="10" t="s">
        <v>66</v>
      </c>
      <c r="D11971" s="10" t="s">
        <v>87</v>
      </c>
      <c r="E11971" s="13">
        <v>9.0</v>
      </c>
      <c r="F11971" s="13">
        <v>9.0</v>
      </c>
    </row>
    <row r="11972">
      <c r="A11972" s="10" t="s">
        <v>3271</v>
      </c>
      <c r="B11972" s="19">
        <v>0.10068287037037037</v>
      </c>
      <c r="C11972" s="10" t="s">
        <v>70</v>
      </c>
      <c r="D11972" s="10" t="s">
        <v>93</v>
      </c>
      <c r="E11972" s="13">
        <v>24.0</v>
      </c>
      <c r="F11972" s="13">
        <v>13.0</v>
      </c>
      <c r="J11972" s="10" t="s">
        <v>3274</v>
      </c>
    </row>
    <row r="11973">
      <c r="A11973" s="10" t="s">
        <v>3271</v>
      </c>
      <c r="B11973" s="19">
        <v>0.10068287037037037</v>
      </c>
      <c r="C11973" s="10" t="s">
        <v>70</v>
      </c>
      <c r="D11973" s="10" t="s">
        <v>93</v>
      </c>
      <c r="E11973" s="13">
        <v>16.0</v>
      </c>
      <c r="F11973" s="13">
        <v>5.0</v>
      </c>
      <c r="J11973" s="10" t="s">
        <v>3274</v>
      </c>
    </row>
    <row r="11974">
      <c r="A11974" s="10" t="s">
        <v>3271</v>
      </c>
      <c r="B11974" s="19">
        <v>0.10087962962962962</v>
      </c>
      <c r="C11974" s="10" t="s">
        <v>70</v>
      </c>
      <c r="D11974" s="10" t="s">
        <v>91</v>
      </c>
      <c r="E11974" s="13">
        <v>9.0</v>
      </c>
      <c r="F11974" s="16"/>
      <c r="H11974" s="10" t="s">
        <v>3275</v>
      </c>
    </row>
    <row r="11975">
      <c r="A11975" s="10" t="s">
        <v>3271</v>
      </c>
      <c r="B11975" s="19">
        <v>0.10092592592592593</v>
      </c>
      <c r="C11975" s="10" t="s">
        <v>70</v>
      </c>
      <c r="D11975" s="10" t="s">
        <v>91</v>
      </c>
      <c r="E11975" s="13">
        <v>14.0</v>
      </c>
      <c r="F11975" s="16"/>
      <c r="H11975" s="10" t="s">
        <v>3276</v>
      </c>
    </row>
    <row r="11976">
      <c r="A11976" s="10" t="s">
        <v>3271</v>
      </c>
      <c r="B11976" s="19">
        <v>0.10127314814814815</v>
      </c>
      <c r="C11976" s="10" t="s">
        <v>70</v>
      </c>
      <c r="D11976" s="10" t="s">
        <v>93</v>
      </c>
      <c r="E11976" s="13">
        <v>27.0</v>
      </c>
      <c r="F11976" s="13">
        <v>17.0</v>
      </c>
      <c r="J11976" s="10" t="s">
        <v>99</v>
      </c>
    </row>
    <row r="11977">
      <c r="A11977" s="10" t="s">
        <v>3271</v>
      </c>
      <c r="B11977" s="19">
        <v>0.10135416666666666</v>
      </c>
      <c r="C11977" s="10" t="s">
        <v>70</v>
      </c>
      <c r="D11977" s="10" t="s">
        <v>93</v>
      </c>
      <c r="E11977" s="13">
        <v>24.0</v>
      </c>
      <c r="F11977" s="13">
        <v>14.0</v>
      </c>
      <c r="J11977" s="10" t="s">
        <v>99</v>
      </c>
    </row>
    <row r="11978">
      <c r="A11978" s="10" t="s">
        <v>3271</v>
      </c>
      <c r="B11978" s="19">
        <v>0.10144675925925926</v>
      </c>
      <c r="C11978" s="10" t="s">
        <v>70</v>
      </c>
      <c r="D11978" s="10" t="s">
        <v>91</v>
      </c>
      <c r="E11978" s="13">
        <v>10.0</v>
      </c>
      <c r="F11978" s="16"/>
      <c r="H11978" s="10" t="s">
        <v>3277</v>
      </c>
    </row>
    <row r="11979">
      <c r="A11979" s="10" t="s">
        <v>3271</v>
      </c>
      <c r="B11979" s="19">
        <v>0.10148148148148148</v>
      </c>
      <c r="C11979" s="10" t="s">
        <v>70</v>
      </c>
      <c r="D11979" s="10" t="s">
        <v>91</v>
      </c>
      <c r="E11979" s="13">
        <v>14.0</v>
      </c>
      <c r="F11979" s="16"/>
      <c r="H11979" s="10" t="s">
        <v>3276</v>
      </c>
    </row>
    <row r="11980">
      <c r="A11980" s="10" t="s">
        <v>3271</v>
      </c>
      <c r="B11980" s="19">
        <v>0.10225694444444444</v>
      </c>
      <c r="C11980" s="10" t="s">
        <v>84</v>
      </c>
      <c r="D11980" s="10" t="s">
        <v>93</v>
      </c>
      <c r="E11980" s="13">
        <v>23.0</v>
      </c>
      <c r="F11980" s="13">
        <v>14.0</v>
      </c>
      <c r="J11980" s="10" t="s">
        <v>3278</v>
      </c>
    </row>
    <row r="11981">
      <c r="A11981" s="10" t="s">
        <v>3271</v>
      </c>
      <c r="B11981" s="19">
        <v>0.1025</v>
      </c>
      <c r="C11981" s="10" t="s">
        <v>84</v>
      </c>
      <c r="D11981" s="10" t="s">
        <v>91</v>
      </c>
      <c r="E11981" s="13">
        <v>16.0</v>
      </c>
      <c r="F11981" s="16"/>
      <c r="H11981" s="10" t="s">
        <v>3279</v>
      </c>
    </row>
    <row r="11982">
      <c r="A11982" s="10" t="s">
        <v>3271</v>
      </c>
      <c r="B11982" s="19">
        <v>0.10261574074074074</v>
      </c>
      <c r="C11982" s="10" t="s">
        <v>84</v>
      </c>
      <c r="D11982" s="10" t="s">
        <v>93</v>
      </c>
      <c r="E11982" s="13">
        <v>19.0</v>
      </c>
      <c r="F11982" s="13">
        <v>10.0</v>
      </c>
      <c r="J11982" s="10" t="s">
        <v>3278</v>
      </c>
    </row>
    <row r="11983">
      <c r="A11983" s="10" t="s">
        <v>3271</v>
      </c>
      <c r="B11983" s="19">
        <v>0.10271990740740741</v>
      </c>
      <c r="C11983" s="10" t="s">
        <v>84</v>
      </c>
      <c r="D11983" s="10" t="s">
        <v>91</v>
      </c>
      <c r="E11983" s="13">
        <v>15.0</v>
      </c>
      <c r="F11983" s="16"/>
      <c r="H11983" s="10" t="s">
        <v>3280</v>
      </c>
    </row>
    <row r="11984">
      <c r="A11984" s="10" t="s">
        <v>3271</v>
      </c>
      <c r="B11984" s="19">
        <v>0.10296296296296296</v>
      </c>
      <c r="C11984" s="10" t="s">
        <v>964</v>
      </c>
      <c r="D11984" s="10" t="s">
        <v>89</v>
      </c>
      <c r="E11984" s="13">
        <v>28.0</v>
      </c>
      <c r="F11984" s="13">
        <v>19.0</v>
      </c>
      <c r="J11984" s="10" t="s">
        <v>2040</v>
      </c>
    </row>
    <row r="11985">
      <c r="A11985" s="10" t="s">
        <v>3271</v>
      </c>
      <c r="B11985" s="19">
        <v>0.10388888888888889</v>
      </c>
      <c r="C11985" s="10" t="s">
        <v>3086</v>
      </c>
      <c r="D11985" s="10" t="s">
        <v>93</v>
      </c>
      <c r="E11985" s="13">
        <v>18.0</v>
      </c>
      <c r="F11985" s="13">
        <v>8.0</v>
      </c>
      <c r="J11985" s="10" t="s">
        <v>3281</v>
      </c>
    </row>
    <row r="11986">
      <c r="A11986" s="10" t="s">
        <v>3271</v>
      </c>
      <c r="B11986" s="19">
        <v>0.10447916666666666</v>
      </c>
      <c r="C11986" s="10" t="s">
        <v>3086</v>
      </c>
      <c r="D11986" s="10" t="s">
        <v>91</v>
      </c>
      <c r="E11986" s="13">
        <v>45.0</v>
      </c>
      <c r="F11986" s="16"/>
      <c r="H11986" s="10" t="s">
        <v>3282</v>
      </c>
      <c r="J11986" s="10" t="s">
        <v>3283</v>
      </c>
    </row>
    <row r="11987">
      <c r="A11987" s="10" t="s">
        <v>3271</v>
      </c>
      <c r="B11987" s="19">
        <v>0.10798611111111112</v>
      </c>
      <c r="C11987" s="10" t="s">
        <v>82</v>
      </c>
      <c r="D11987" s="10" t="s">
        <v>91</v>
      </c>
      <c r="E11987" s="13">
        <v>34.0</v>
      </c>
      <c r="F11987" s="16"/>
      <c r="H11987" s="10" t="s">
        <v>3284</v>
      </c>
      <c r="J11987" s="10" t="s">
        <v>698</v>
      </c>
    </row>
    <row r="11988">
      <c r="A11988" s="10" t="s">
        <v>3271</v>
      </c>
      <c r="B11988" s="19">
        <v>0.10930555555555556</v>
      </c>
      <c r="C11988" s="10" t="s">
        <v>66</v>
      </c>
      <c r="D11988" s="10" t="s">
        <v>89</v>
      </c>
      <c r="E11988" s="13">
        <v>23.0</v>
      </c>
      <c r="F11988" s="13">
        <v>14.0</v>
      </c>
      <c r="J11988" s="10" t="s">
        <v>171</v>
      </c>
    </row>
    <row r="11989">
      <c r="A11989" s="10" t="s">
        <v>3271</v>
      </c>
      <c r="B11989" s="19">
        <v>0.10936342592592592</v>
      </c>
      <c r="C11989" s="10" t="s">
        <v>66</v>
      </c>
      <c r="D11989" s="10" t="s">
        <v>89</v>
      </c>
      <c r="E11989" s="13">
        <v>19.0</v>
      </c>
      <c r="F11989" s="13">
        <v>10.0</v>
      </c>
      <c r="J11989" s="10" t="s">
        <v>171</v>
      </c>
    </row>
    <row r="11990">
      <c r="A11990" s="10" t="s">
        <v>3271</v>
      </c>
      <c r="B11990" s="19">
        <v>0.10943287037037037</v>
      </c>
      <c r="C11990" s="10" t="s">
        <v>66</v>
      </c>
      <c r="D11990" s="10" t="s">
        <v>89</v>
      </c>
      <c r="E11990" s="13">
        <v>18.0</v>
      </c>
      <c r="F11990" s="13">
        <v>9.0</v>
      </c>
      <c r="J11990" s="10" t="s">
        <v>171</v>
      </c>
    </row>
    <row r="11991">
      <c r="A11991" s="10" t="s">
        <v>3271</v>
      </c>
      <c r="B11991" s="19">
        <v>0.10960648148148149</v>
      </c>
      <c r="C11991" s="10" t="s">
        <v>66</v>
      </c>
      <c r="D11991" s="10" t="s">
        <v>91</v>
      </c>
      <c r="E11991" s="13">
        <v>32.0</v>
      </c>
      <c r="F11991" s="16"/>
      <c r="H11991" s="10" t="s">
        <v>3285</v>
      </c>
    </row>
    <row r="11992">
      <c r="A11992" s="10" t="s">
        <v>3271</v>
      </c>
      <c r="B11992" s="19">
        <v>0.11032407407407407</v>
      </c>
      <c r="C11992" s="10" t="s">
        <v>70</v>
      </c>
      <c r="D11992" s="10" t="s">
        <v>93</v>
      </c>
      <c r="E11992" s="13">
        <v>27.0</v>
      </c>
      <c r="F11992" s="13">
        <v>16.0</v>
      </c>
      <c r="J11992" s="10" t="s">
        <v>3274</v>
      </c>
    </row>
    <row r="11993">
      <c r="A11993" s="10" t="s">
        <v>3271</v>
      </c>
      <c r="B11993" s="19">
        <v>0.11032407407407407</v>
      </c>
      <c r="C11993" s="10" t="s">
        <v>70</v>
      </c>
      <c r="D11993" s="10" t="s">
        <v>93</v>
      </c>
      <c r="E11993" s="13">
        <v>30.0</v>
      </c>
      <c r="F11993" s="13">
        <v>19.0</v>
      </c>
      <c r="J11993" s="10" t="s">
        <v>3274</v>
      </c>
    </row>
    <row r="11994">
      <c r="A11994" s="10" t="s">
        <v>3271</v>
      </c>
      <c r="B11994" s="19">
        <v>0.11054398148148148</v>
      </c>
      <c r="C11994" s="10" t="s">
        <v>70</v>
      </c>
      <c r="D11994" s="10" t="s">
        <v>91</v>
      </c>
      <c r="E11994" s="13">
        <v>14.0</v>
      </c>
      <c r="F11994" s="16"/>
      <c r="H11994" s="10" t="s">
        <v>3276</v>
      </c>
    </row>
    <row r="11995">
      <c r="A11995" s="10" t="s">
        <v>3271</v>
      </c>
      <c r="B11995" s="19">
        <v>0.11054398148148148</v>
      </c>
      <c r="C11995" s="10" t="s">
        <v>70</v>
      </c>
      <c r="D11995" s="10" t="s">
        <v>91</v>
      </c>
      <c r="E11995" s="13">
        <v>14.0</v>
      </c>
      <c r="F11995" s="16"/>
      <c r="H11995" s="10" t="s">
        <v>3276</v>
      </c>
    </row>
    <row r="11996">
      <c r="A11996" s="10" t="s">
        <v>3271</v>
      </c>
      <c r="B11996" s="19">
        <v>0.11087962962962963</v>
      </c>
      <c r="C11996" s="10" t="s">
        <v>70</v>
      </c>
      <c r="D11996" s="10" t="s">
        <v>93</v>
      </c>
      <c r="E11996" s="13">
        <v>22.0</v>
      </c>
      <c r="F11996" s="13">
        <v>13.0</v>
      </c>
      <c r="J11996" s="10" t="s">
        <v>99</v>
      </c>
    </row>
    <row r="11997">
      <c r="A11997" s="10" t="s">
        <v>3271</v>
      </c>
      <c r="B11997" s="19">
        <v>0.11090277777777778</v>
      </c>
      <c r="C11997" s="10" t="s">
        <v>70</v>
      </c>
      <c r="D11997" s="10" t="s">
        <v>93</v>
      </c>
      <c r="E11997" s="13">
        <v>15.0</v>
      </c>
      <c r="F11997" s="13">
        <v>6.0</v>
      </c>
      <c r="J11997" s="10" t="s">
        <v>99</v>
      </c>
    </row>
    <row r="11998">
      <c r="A11998" s="10" t="s">
        <v>3271</v>
      </c>
      <c r="B11998" s="19">
        <v>0.1110300925925926</v>
      </c>
      <c r="C11998" s="10" t="s">
        <v>70</v>
      </c>
      <c r="D11998" s="10" t="s">
        <v>91</v>
      </c>
      <c r="E11998" s="13">
        <v>12.0</v>
      </c>
      <c r="F11998" s="16"/>
      <c r="H11998" s="10" t="s">
        <v>3286</v>
      </c>
    </row>
    <row r="11999">
      <c r="A11999" s="10" t="s">
        <v>3271</v>
      </c>
      <c r="B11999" s="19">
        <v>0.11108796296296296</v>
      </c>
      <c r="C11999" s="10" t="s">
        <v>70</v>
      </c>
      <c r="D11999" s="10" t="s">
        <v>91</v>
      </c>
      <c r="E11999" s="13">
        <v>13.0</v>
      </c>
      <c r="F11999" s="16"/>
      <c r="H11999" s="10" t="s">
        <v>3287</v>
      </c>
    </row>
    <row r="12000">
      <c r="A12000" s="10" t="s">
        <v>3271</v>
      </c>
      <c r="B12000" s="19">
        <v>0.11158564814814814</v>
      </c>
      <c r="C12000" s="10" t="s">
        <v>84</v>
      </c>
      <c r="D12000" s="10" t="s">
        <v>93</v>
      </c>
      <c r="E12000" s="13">
        <v>23.0</v>
      </c>
      <c r="F12000" s="13">
        <v>14.0</v>
      </c>
      <c r="J12000" s="10" t="s">
        <v>3278</v>
      </c>
    </row>
    <row r="12001">
      <c r="A12001" s="10" t="s">
        <v>3271</v>
      </c>
      <c r="B12001" s="19">
        <v>0.11179398148148148</v>
      </c>
      <c r="C12001" s="10" t="s">
        <v>84</v>
      </c>
      <c r="D12001" s="10" t="s">
        <v>91</v>
      </c>
      <c r="E12001" s="13">
        <v>20.0</v>
      </c>
      <c r="F12001" s="16"/>
      <c r="H12001" s="10" t="s">
        <v>3288</v>
      </c>
    </row>
    <row r="12002">
      <c r="A12002" s="10" t="s">
        <v>3271</v>
      </c>
      <c r="B12002" s="19">
        <v>0.11190972222222222</v>
      </c>
      <c r="C12002" s="10" t="s">
        <v>84</v>
      </c>
      <c r="D12002" s="10" t="s">
        <v>93</v>
      </c>
      <c r="E12002" s="13">
        <v>15.0</v>
      </c>
      <c r="F12002" s="13">
        <v>6.0</v>
      </c>
      <c r="J12002" s="10" t="s">
        <v>3278</v>
      </c>
    </row>
    <row r="12003">
      <c r="A12003" s="10" t="s">
        <v>3271</v>
      </c>
      <c r="B12003" s="19">
        <v>0.11203703703703703</v>
      </c>
      <c r="C12003" s="10" t="s">
        <v>84</v>
      </c>
      <c r="D12003" s="10" t="s">
        <v>91</v>
      </c>
      <c r="E12003" s="13">
        <v>15.0</v>
      </c>
      <c r="F12003" s="16"/>
      <c r="H12003" s="10" t="s">
        <v>3280</v>
      </c>
    </row>
    <row r="12004">
      <c r="A12004" s="10" t="s">
        <v>3271</v>
      </c>
      <c r="B12004" s="19">
        <v>0.1127662037037037</v>
      </c>
      <c r="C12004" s="10" t="s">
        <v>69</v>
      </c>
      <c r="D12004" s="10" t="s">
        <v>91</v>
      </c>
      <c r="E12004" s="13">
        <v>34.0</v>
      </c>
      <c r="F12004" s="16"/>
      <c r="H12004" s="10" t="s">
        <v>3289</v>
      </c>
      <c r="J12004" s="10" t="s">
        <v>3092</v>
      </c>
    </row>
    <row r="12005">
      <c r="A12005" s="10" t="s">
        <v>3271</v>
      </c>
      <c r="B12005" s="19">
        <v>0.11644675925925926</v>
      </c>
      <c r="C12005" s="10" t="s">
        <v>84</v>
      </c>
      <c r="D12005" s="10" t="s">
        <v>93</v>
      </c>
      <c r="E12005" s="13">
        <v>21.0</v>
      </c>
      <c r="F12005" s="13">
        <v>12.0</v>
      </c>
      <c r="J12005" s="10" t="s">
        <v>3290</v>
      </c>
    </row>
    <row r="12006">
      <c r="A12006" s="10" t="s">
        <v>3271</v>
      </c>
      <c r="B12006" s="19">
        <v>0.11710648148148148</v>
      </c>
      <c r="C12006" s="10" t="s">
        <v>84</v>
      </c>
      <c r="D12006" s="10" t="s">
        <v>91</v>
      </c>
      <c r="E12006" s="13">
        <v>21.0</v>
      </c>
      <c r="F12006" s="16"/>
      <c r="H12006" s="10" t="s">
        <v>3291</v>
      </c>
    </row>
    <row r="12007">
      <c r="A12007" s="10" t="s">
        <v>3271</v>
      </c>
      <c r="B12007" s="19">
        <v>0.11777777777777777</v>
      </c>
      <c r="C12007" s="10" t="s">
        <v>964</v>
      </c>
      <c r="D12007" s="10" t="s">
        <v>89</v>
      </c>
      <c r="E12007" s="13">
        <v>14.0</v>
      </c>
      <c r="F12007" s="13">
        <v>5.0</v>
      </c>
      <c r="J12007" s="10" t="s">
        <v>2040</v>
      </c>
    </row>
    <row r="12008">
      <c r="A12008" s="10" t="s">
        <v>3271</v>
      </c>
      <c r="B12008" s="19">
        <v>0.11844907407407407</v>
      </c>
      <c r="C12008" s="10" t="s">
        <v>3086</v>
      </c>
      <c r="D12008" s="10" t="s">
        <v>93</v>
      </c>
      <c r="E12008" s="13">
        <v>17.0</v>
      </c>
      <c r="F12008" s="13">
        <v>7.0</v>
      </c>
      <c r="J12008" s="10" t="s">
        <v>3281</v>
      </c>
    </row>
    <row r="12009">
      <c r="A12009" s="10" t="s">
        <v>3271</v>
      </c>
      <c r="B12009" s="19">
        <v>0.11895833333333333</v>
      </c>
      <c r="C12009" s="10" t="s">
        <v>3086</v>
      </c>
      <c r="D12009" s="10" t="s">
        <v>91</v>
      </c>
      <c r="E12009" s="13">
        <v>38.0</v>
      </c>
      <c r="F12009" s="16"/>
      <c r="H12009" s="10" t="s">
        <v>3292</v>
      </c>
    </row>
    <row r="12010">
      <c r="A12010" s="10" t="s">
        <v>3271</v>
      </c>
      <c r="B12010" s="19">
        <v>0.11943287037037037</v>
      </c>
      <c r="C12010" s="10" t="s">
        <v>3086</v>
      </c>
      <c r="D12010" s="10" t="s">
        <v>67</v>
      </c>
      <c r="E12010" s="13">
        <v>13.0</v>
      </c>
      <c r="F12010" s="13">
        <v>12.0</v>
      </c>
    </row>
    <row r="12011">
      <c r="A12011" s="10" t="s">
        <v>3271</v>
      </c>
      <c r="B12011" s="19">
        <v>0.11959490740740741</v>
      </c>
      <c r="C12011" s="10" t="s">
        <v>69</v>
      </c>
      <c r="D12011" s="10" t="s">
        <v>89</v>
      </c>
      <c r="E12011" s="13">
        <v>15.0</v>
      </c>
      <c r="F12011" s="16"/>
      <c r="J12011" s="10" t="s">
        <v>3138</v>
      </c>
    </row>
    <row r="12012">
      <c r="A12012" s="10" t="s">
        <v>3271</v>
      </c>
      <c r="B12012" s="19">
        <v>0.11989583333333333</v>
      </c>
      <c r="C12012" s="10" t="s">
        <v>69</v>
      </c>
      <c r="D12012" s="10" t="s">
        <v>91</v>
      </c>
      <c r="E12012" s="13">
        <v>23.0</v>
      </c>
      <c r="F12012" s="16"/>
      <c r="H12012" s="10" t="s">
        <v>3293</v>
      </c>
    </row>
    <row r="12013">
      <c r="A12013" s="10" t="s">
        <v>3271</v>
      </c>
      <c r="B12013" s="19">
        <v>0.12043981481481482</v>
      </c>
      <c r="C12013" s="10" t="s">
        <v>82</v>
      </c>
      <c r="D12013" s="10" t="s">
        <v>93</v>
      </c>
      <c r="E12013" s="13">
        <v>27.0</v>
      </c>
      <c r="F12013" s="13">
        <v>17.0</v>
      </c>
      <c r="J12013" s="10" t="s">
        <v>3294</v>
      </c>
    </row>
    <row r="12014">
      <c r="A12014" s="10" t="s">
        <v>3271</v>
      </c>
      <c r="B12014" s="19">
        <v>0.12053240740740741</v>
      </c>
      <c r="C12014" s="10" t="s">
        <v>82</v>
      </c>
      <c r="D12014" s="10" t="s">
        <v>91</v>
      </c>
      <c r="E12014" s="13">
        <v>32.0</v>
      </c>
      <c r="F12014" s="16"/>
      <c r="H12014" s="10" t="s">
        <v>3295</v>
      </c>
    </row>
    <row r="12015">
      <c r="A12015" s="10" t="s">
        <v>3271</v>
      </c>
      <c r="B12015" s="19">
        <v>0.12100694444444444</v>
      </c>
      <c r="C12015" s="10" t="s">
        <v>66</v>
      </c>
      <c r="D12015" s="10" t="s">
        <v>89</v>
      </c>
      <c r="E12015" s="13">
        <v>23.0</v>
      </c>
      <c r="F12015" s="13">
        <v>14.0</v>
      </c>
      <c r="J12015" s="10" t="s">
        <v>171</v>
      </c>
    </row>
    <row r="12016">
      <c r="A12016" s="10" t="s">
        <v>3271</v>
      </c>
      <c r="B12016" s="19">
        <v>0.12105324074074074</v>
      </c>
      <c r="C12016" s="10" t="s">
        <v>66</v>
      </c>
      <c r="D12016" s="10" t="s">
        <v>89</v>
      </c>
      <c r="E12016" s="13" t="s">
        <v>88</v>
      </c>
      <c r="F12016" s="13">
        <v>1.0</v>
      </c>
      <c r="J12016" s="10" t="s">
        <v>171</v>
      </c>
    </row>
    <row r="12017">
      <c r="A12017" s="10" t="s">
        <v>3271</v>
      </c>
      <c r="B12017" s="19">
        <v>0.12114583333333333</v>
      </c>
      <c r="C12017" s="10" t="s">
        <v>66</v>
      </c>
      <c r="D12017" s="10" t="s">
        <v>89</v>
      </c>
      <c r="E12017" s="13">
        <v>22.0</v>
      </c>
      <c r="F12017" s="13">
        <v>13.0</v>
      </c>
      <c r="J12017" s="10" t="s">
        <v>171</v>
      </c>
    </row>
    <row r="12018">
      <c r="A12018" s="10" t="s">
        <v>3271</v>
      </c>
      <c r="B12018" s="19">
        <v>0.12128472222222222</v>
      </c>
      <c r="C12018" s="10" t="s">
        <v>66</v>
      </c>
      <c r="D12018" s="10" t="s">
        <v>91</v>
      </c>
      <c r="E12018" s="13">
        <v>29.0</v>
      </c>
      <c r="F12018" s="16"/>
      <c r="H12018" s="10" t="s">
        <v>3296</v>
      </c>
      <c r="I12018" s="10">
        <v>1.0</v>
      </c>
      <c r="J12018" s="10" t="s">
        <v>119</v>
      </c>
    </row>
    <row r="12019">
      <c r="A12019" s="10" t="s">
        <v>3271</v>
      </c>
      <c r="B12019" s="19">
        <v>0.12234953703703703</v>
      </c>
      <c r="C12019" s="10" t="s">
        <v>964</v>
      </c>
      <c r="D12019" s="10" t="s">
        <v>67</v>
      </c>
      <c r="E12019" s="13">
        <v>22.0</v>
      </c>
      <c r="F12019" s="13">
        <v>13.0</v>
      </c>
    </row>
    <row r="12020">
      <c r="A12020" s="10" t="s">
        <v>3271</v>
      </c>
      <c r="B12020" s="19">
        <v>0.12347222222222222</v>
      </c>
      <c r="C12020" s="10" t="s">
        <v>964</v>
      </c>
      <c r="D12020" s="10" t="s">
        <v>120</v>
      </c>
      <c r="E12020" s="13">
        <v>21.0</v>
      </c>
      <c r="F12020" s="16"/>
      <c r="J12020" s="10" t="s">
        <v>3297</v>
      </c>
    </row>
    <row r="12021">
      <c r="A12021" s="10" t="s">
        <v>3271</v>
      </c>
      <c r="B12021" s="19">
        <v>0.12447916666666667</v>
      </c>
      <c r="C12021" s="10" t="s">
        <v>69</v>
      </c>
      <c r="D12021" s="10" t="s">
        <v>126</v>
      </c>
      <c r="E12021" s="13" t="s">
        <v>88</v>
      </c>
      <c r="F12021" s="13">
        <v>1.0</v>
      </c>
    </row>
    <row r="12022">
      <c r="A12022" s="10" t="s">
        <v>3271</v>
      </c>
      <c r="B12022" s="19">
        <v>0.12708333333333333</v>
      </c>
      <c r="C12022" s="10" t="s">
        <v>69</v>
      </c>
      <c r="D12022" s="10" t="s">
        <v>67</v>
      </c>
      <c r="E12022" s="13">
        <v>3.0</v>
      </c>
      <c r="F12022" s="13">
        <v>4.0</v>
      </c>
      <c r="J12022" s="10" t="s">
        <v>3298</v>
      </c>
    </row>
    <row r="12023">
      <c r="A12023" s="10" t="s">
        <v>3271</v>
      </c>
      <c r="B12023" s="19">
        <v>0.13393518518518518</v>
      </c>
      <c r="C12023" s="10" t="s">
        <v>70</v>
      </c>
      <c r="D12023" s="10" t="s">
        <v>80</v>
      </c>
      <c r="E12023" s="13">
        <v>19.0</v>
      </c>
      <c r="F12023" s="13">
        <v>14.0</v>
      </c>
    </row>
    <row r="12024">
      <c r="A12024" s="10" t="s">
        <v>3271</v>
      </c>
      <c r="B12024" s="19">
        <v>0.1395486111111111</v>
      </c>
      <c r="C12024" s="10" t="s">
        <v>964</v>
      </c>
      <c r="D12024" s="10" t="s">
        <v>132</v>
      </c>
      <c r="E12024" s="13">
        <v>5.0</v>
      </c>
      <c r="F12024" s="13">
        <v>2.0</v>
      </c>
    </row>
    <row r="12025">
      <c r="A12025" s="10" t="s">
        <v>3271</v>
      </c>
      <c r="B12025" s="19">
        <v>0.1395949074074074</v>
      </c>
      <c r="C12025" s="10" t="s">
        <v>70</v>
      </c>
      <c r="D12025" s="10" t="s">
        <v>132</v>
      </c>
      <c r="E12025" s="13">
        <v>21.0</v>
      </c>
      <c r="F12025" s="13">
        <v>17.0</v>
      </c>
    </row>
    <row r="12026">
      <c r="A12026" s="10" t="s">
        <v>3271</v>
      </c>
      <c r="B12026" s="19">
        <v>0.1401388888888889</v>
      </c>
      <c r="C12026" s="10" t="s">
        <v>82</v>
      </c>
      <c r="D12026" s="10" t="s">
        <v>361</v>
      </c>
      <c r="E12026" s="13">
        <v>23.0</v>
      </c>
      <c r="F12026" s="13">
        <v>13.0</v>
      </c>
    </row>
    <row r="12027">
      <c r="A12027" s="10" t="s">
        <v>3271</v>
      </c>
      <c r="B12027" s="19">
        <v>0.14091435185185186</v>
      </c>
      <c r="C12027" s="10" t="s">
        <v>66</v>
      </c>
      <c r="D12027" s="10" t="s">
        <v>361</v>
      </c>
      <c r="E12027" s="13" t="s">
        <v>68</v>
      </c>
      <c r="F12027" s="13">
        <v>20.0</v>
      </c>
      <c r="J12027" s="10" t="s">
        <v>274</v>
      </c>
    </row>
    <row r="12028">
      <c r="A12028" s="10" t="s">
        <v>3299</v>
      </c>
      <c r="B12028" s="19">
        <v>0.018287037037037036</v>
      </c>
      <c r="C12028" s="10" t="s">
        <v>69</v>
      </c>
      <c r="D12028" s="10" t="s">
        <v>154</v>
      </c>
      <c r="E12028" s="13">
        <v>23.0</v>
      </c>
      <c r="F12028" s="13">
        <v>18.0</v>
      </c>
      <c r="J12028" s="10" t="s">
        <v>3300</v>
      </c>
    </row>
    <row r="12029">
      <c r="A12029" s="10" t="s">
        <v>3299</v>
      </c>
      <c r="B12029" s="19">
        <v>0.030034722222222223</v>
      </c>
      <c r="C12029" s="10" t="s">
        <v>84</v>
      </c>
      <c r="D12029" s="10" t="s">
        <v>210</v>
      </c>
      <c r="E12029" s="13" t="s">
        <v>68</v>
      </c>
      <c r="F12029" s="13">
        <v>20.0</v>
      </c>
    </row>
    <row r="12030">
      <c r="A12030" s="10" t="s">
        <v>3299</v>
      </c>
      <c r="B12030" s="19">
        <v>0.04167824074074074</v>
      </c>
      <c r="C12030" s="10" t="s">
        <v>69</v>
      </c>
      <c r="D12030" s="10" t="s">
        <v>129</v>
      </c>
      <c r="E12030" s="13">
        <v>17.0</v>
      </c>
      <c r="F12030" s="13">
        <v>13.0</v>
      </c>
    </row>
    <row r="12031">
      <c r="A12031" s="10" t="s">
        <v>3299</v>
      </c>
      <c r="B12031" s="19">
        <v>0.062453703703703706</v>
      </c>
      <c r="C12031" s="10" t="s">
        <v>84</v>
      </c>
      <c r="D12031" s="10" t="s">
        <v>98</v>
      </c>
      <c r="E12031" s="13" t="s">
        <v>75</v>
      </c>
      <c r="F12031" s="13" t="s">
        <v>75</v>
      </c>
      <c r="J12031" s="10" t="s">
        <v>85</v>
      </c>
    </row>
    <row r="12032">
      <c r="A12032" s="10" t="s">
        <v>3299</v>
      </c>
      <c r="B12032" s="19">
        <v>0.062453703703703706</v>
      </c>
      <c r="C12032" s="10" t="s">
        <v>84</v>
      </c>
      <c r="D12032" s="10" t="s">
        <v>98</v>
      </c>
      <c r="E12032" s="13">
        <v>5.0</v>
      </c>
      <c r="F12032" s="13">
        <v>7.0</v>
      </c>
      <c r="J12032" s="10" t="s">
        <v>86</v>
      </c>
    </row>
    <row r="12033">
      <c r="A12033" s="10" t="s">
        <v>3299</v>
      </c>
      <c r="B12033" s="19">
        <v>0.06365740740740741</v>
      </c>
      <c r="C12033" s="10" t="s">
        <v>84</v>
      </c>
      <c r="D12033" s="10" t="s">
        <v>98</v>
      </c>
      <c r="E12033" s="13">
        <v>13.0</v>
      </c>
      <c r="F12033" s="13">
        <v>15.0</v>
      </c>
    </row>
    <row r="12034">
      <c r="A12034" s="10" t="s">
        <v>3299</v>
      </c>
      <c r="B12034" s="19">
        <v>0.07381944444444444</v>
      </c>
      <c r="C12034" s="10" t="s">
        <v>69</v>
      </c>
      <c r="D12034" s="10" t="s">
        <v>71</v>
      </c>
      <c r="E12034" s="13">
        <v>18.0</v>
      </c>
      <c r="F12034" s="13">
        <v>13.0</v>
      </c>
    </row>
    <row r="12035">
      <c r="A12035" s="10" t="s">
        <v>3299</v>
      </c>
      <c r="B12035" s="19">
        <v>0.08086805555555555</v>
      </c>
      <c r="C12035" s="10" t="s">
        <v>70</v>
      </c>
      <c r="D12035" s="10" t="s">
        <v>67</v>
      </c>
      <c r="E12035" s="13">
        <v>15.0</v>
      </c>
      <c r="F12035" s="13">
        <v>11.0</v>
      </c>
    </row>
    <row r="12036">
      <c r="A12036" s="10" t="s">
        <v>3299</v>
      </c>
      <c r="B12036" s="19">
        <v>0.08087962962962963</v>
      </c>
      <c r="C12036" s="10" t="s">
        <v>964</v>
      </c>
      <c r="D12036" s="10" t="s">
        <v>67</v>
      </c>
      <c r="E12036" s="13">
        <v>19.0</v>
      </c>
      <c r="F12036" s="13">
        <v>10.0</v>
      </c>
    </row>
    <row r="12037">
      <c r="A12037" s="10" t="s">
        <v>3299</v>
      </c>
      <c r="B12037" s="19">
        <v>0.09063657407407408</v>
      </c>
      <c r="C12037" s="10" t="s">
        <v>70</v>
      </c>
      <c r="D12037" s="10" t="s">
        <v>79</v>
      </c>
      <c r="E12037" s="13">
        <v>26.0</v>
      </c>
      <c r="F12037" s="13">
        <v>18.0</v>
      </c>
    </row>
    <row r="12038">
      <c r="A12038" s="10" t="s">
        <v>3299</v>
      </c>
      <c r="B12038" s="19">
        <v>0.09065972222222222</v>
      </c>
      <c r="C12038" s="10" t="s">
        <v>84</v>
      </c>
      <c r="D12038" s="10" t="s">
        <v>79</v>
      </c>
      <c r="E12038" s="13">
        <v>11.0</v>
      </c>
      <c r="F12038" s="13">
        <v>3.0</v>
      </c>
    </row>
    <row r="12039">
      <c r="A12039" s="10" t="s">
        <v>3299</v>
      </c>
      <c r="B12039" s="19">
        <v>0.11163194444444445</v>
      </c>
      <c r="C12039" s="10" t="s">
        <v>82</v>
      </c>
      <c r="D12039" s="10" t="s">
        <v>131</v>
      </c>
      <c r="E12039" s="13">
        <v>23.0</v>
      </c>
      <c r="F12039" s="13">
        <v>18.0</v>
      </c>
    </row>
    <row r="12040">
      <c r="A12040" s="10" t="s">
        <v>3299</v>
      </c>
      <c r="B12040" s="19">
        <v>0.11760416666666666</v>
      </c>
      <c r="C12040" s="10" t="s">
        <v>69</v>
      </c>
      <c r="D12040" s="10" t="s">
        <v>209</v>
      </c>
      <c r="E12040" s="13">
        <v>14.0</v>
      </c>
      <c r="F12040" s="13">
        <v>11.0</v>
      </c>
    </row>
    <row r="12041">
      <c r="A12041" s="10" t="s">
        <v>3299</v>
      </c>
      <c r="B12041" s="19">
        <v>0.13318287037037038</v>
      </c>
      <c r="C12041" s="10" t="s">
        <v>70</v>
      </c>
      <c r="D12041" s="10" t="s">
        <v>93</v>
      </c>
      <c r="E12041" s="13">
        <v>15.0</v>
      </c>
      <c r="F12041" s="13">
        <v>5.0</v>
      </c>
      <c r="J12041" s="10" t="s">
        <v>99</v>
      </c>
    </row>
    <row r="12042">
      <c r="A12042" s="10" t="s">
        <v>3299</v>
      </c>
      <c r="B12042" s="19">
        <v>0.1385185185185185</v>
      </c>
      <c r="C12042" s="10" t="s">
        <v>69</v>
      </c>
      <c r="D12042" s="10" t="s">
        <v>78</v>
      </c>
      <c r="E12042" s="13">
        <v>9.0</v>
      </c>
      <c r="F12042" s="13">
        <v>5.0</v>
      </c>
    </row>
    <row r="12043">
      <c r="A12043" s="10" t="s">
        <v>3299</v>
      </c>
      <c r="B12043" s="19">
        <v>0.1408912037037037</v>
      </c>
      <c r="C12043" s="10" t="s">
        <v>964</v>
      </c>
      <c r="D12043" s="10" t="s">
        <v>76</v>
      </c>
      <c r="E12043" s="13" t="s">
        <v>75</v>
      </c>
      <c r="F12043" s="13" t="s">
        <v>75</v>
      </c>
      <c r="J12043" s="10" t="s">
        <v>3301</v>
      </c>
    </row>
    <row r="12044">
      <c r="A12044" s="10" t="s">
        <v>3299</v>
      </c>
      <c r="B12044" s="19">
        <v>0.0996412037037037</v>
      </c>
      <c r="C12044" s="10" t="s">
        <v>69</v>
      </c>
      <c r="D12044" s="10" t="s">
        <v>125</v>
      </c>
      <c r="E12044" s="13">
        <v>12.0</v>
      </c>
      <c r="F12044" s="13">
        <v>8.0</v>
      </c>
    </row>
    <row r="12045">
      <c r="A12045" s="10" t="s">
        <v>3299</v>
      </c>
      <c r="B12045" s="19">
        <v>0.1599537037037037</v>
      </c>
      <c r="C12045" s="10" t="s">
        <v>69</v>
      </c>
      <c r="D12045" s="10" t="s">
        <v>71</v>
      </c>
      <c r="E12045" s="13">
        <v>10.0</v>
      </c>
      <c r="F12045" s="13">
        <v>5.0</v>
      </c>
    </row>
    <row r="12046">
      <c r="A12046" s="10" t="s">
        <v>3299</v>
      </c>
      <c r="B12046" s="19">
        <v>0.1662962962962963</v>
      </c>
      <c r="C12046" s="10" t="s">
        <v>964</v>
      </c>
      <c r="D12046" s="10" t="s">
        <v>76</v>
      </c>
      <c r="E12046" s="13">
        <v>5.0</v>
      </c>
      <c r="F12046" s="16"/>
      <c r="J12046" s="10" t="s">
        <v>442</v>
      </c>
    </row>
    <row r="12047">
      <c r="A12047" s="10" t="s">
        <v>3299</v>
      </c>
      <c r="B12047" s="19">
        <v>0.16636574074074073</v>
      </c>
      <c r="C12047" s="10" t="s">
        <v>70</v>
      </c>
      <c r="D12047" s="10" t="s">
        <v>76</v>
      </c>
      <c r="E12047" s="13">
        <v>7.0</v>
      </c>
      <c r="F12047" s="16"/>
      <c r="J12047" s="10" t="s">
        <v>442</v>
      </c>
    </row>
    <row r="12048">
      <c r="A12048" s="10" t="s">
        <v>3299</v>
      </c>
      <c r="B12048" s="19">
        <v>0.1664699074074074</v>
      </c>
      <c r="C12048" s="10" t="s">
        <v>84</v>
      </c>
      <c r="D12048" s="10" t="s">
        <v>76</v>
      </c>
      <c r="E12048" s="13">
        <v>2.0</v>
      </c>
      <c r="F12048" s="16"/>
      <c r="J12048" s="10" t="s">
        <v>442</v>
      </c>
    </row>
    <row r="12049">
      <c r="A12049" s="10" t="s">
        <v>3299</v>
      </c>
      <c r="B12049" s="19">
        <v>0.16658564814814814</v>
      </c>
      <c r="C12049" s="10" t="s">
        <v>3086</v>
      </c>
      <c r="D12049" s="10" t="s">
        <v>76</v>
      </c>
      <c r="E12049" s="13">
        <v>1.0</v>
      </c>
      <c r="F12049" s="16"/>
      <c r="J12049" s="10" t="s">
        <v>3302</v>
      </c>
    </row>
    <row r="12050">
      <c r="A12050" s="10" t="s">
        <v>3299</v>
      </c>
      <c r="B12050" s="19">
        <v>0.16662037037037036</v>
      </c>
      <c r="C12050" s="10" t="s">
        <v>3086</v>
      </c>
      <c r="D12050" s="10" t="s">
        <v>76</v>
      </c>
      <c r="E12050" s="13">
        <v>3.0</v>
      </c>
      <c r="F12050" s="16"/>
      <c r="J12050" s="10" t="s">
        <v>442</v>
      </c>
    </row>
    <row r="12051">
      <c r="A12051" s="10" t="s">
        <v>3299</v>
      </c>
      <c r="B12051" s="19">
        <v>0.16666666666666666</v>
      </c>
      <c r="C12051" s="10" t="s">
        <v>82</v>
      </c>
      <c r="D12051" s="10" t="s">
        <v>76</v>
      </c>
      <c r="E12051" s="13">
        <v>5.0</v>
      </c>
      <c r="F12051" s="16"/>
      <c r="J12051" s="10" t="s">
        <v>442</v>
      </c>
    </row>
    <row r="12052">
      <c r="A12052" s="10" t="s">
        <v>3299</v>
      </c>
      <c r="B12052" s="19">
        <v>0.16681712962962963</v>
      </c>
      <c r="C12052" s="10" t="s">
        <v>69</v>
      </c>
      <c r="D12052" s="10" t="s">
        <v>76</v>
      </c>
      <c r="E12052" s="13">
        <v>3.0</v>
      </c>
      <c r="F12052" s="16"/>
      <c r="J12052" s="10" t="s">
        <v>442</v>
      </c>
    </row>
    <row r="12053">
      <c r="A12053" s="10" t="s">
        <v>3299</v>
      </c>
      <c r="B12053" s="19">
        <v>0.16689814814814816</v>
      </c>
      <c r="C12053" s="10" t="s">
        <v>66</v>
      </c>
      <c r="D12053" s="10" t="s">
        <v>76</v>
      </c>
      <c r="E12053" s="13">
        <v>9.0</v>
      </c>
      <c r="F12053" s="16"/>
      <c r="J12053" s="10" t="s">
        <v>442</v>
      </c>
    </row>
    <row r="12054">
      <c r="A12054" s="10" t="s">
        <v>3303</v>
      </c>
      <c r="B12054" s="19">
        <v>0.04369212962962963</v>
      </c>
      <c r="C12054" s="10" t="s">
        <v>84</v>
      </c>
      <c r="D12054" s="10" t="s">
        <v>127</v>
      </c>
      <c r="E12054" s="13">
        <v>4.0</v>
      </c>
      <c r="F12054" s="13">
        <v>6.0</v>
      </c>
    </row>
    <row r="12055">
      <c r="A12055" s="10" t="s">
        <v>3303</v>
      </c>
      <c r="B12055" s="19">
        <v>0.05229166666666667</v>
      </c>
      <c r="C12055" s="10" t="s">
        <v>66</v>
      </c>
      <c r="D12055" s="10" t="s">
        <v>127</v>
      </c>
      <c r="E12055" s="13">
        <v>23.0</v>
      </c>
      <c r="F12055" s="13">
        <v>18.0</v>
      </c>
    </row>
    <row r="12056">
      <c r="A12056" s="10" t="s">
        <v>3303</v>
      </c>
      <c r="B12056" s="19">
        <v>0.060381944444444446</v>
      </c>
      <c r="C12056" s="10" t="s">
        <v>66</v>
      </c>
      <c r="D12056" s="10" t="s">
        <v>67</v>
      </c>
      <c r="E12056" s="13" t="s">
        <v>68</v>
      </c>
      <c r="F12056" s="13">
        <v>20.0</v>
      </c>
    </row>
    <row r="12057">
      <c r="A12057" s="10" t="s">
        <v>3303</v>
      </c>
      <c r="B12057" s="19">
        <v>0.06907407407407408</v>
      </c>
      <c r="C12057" s="10" t="s">
        <v>3086</v>
      </c>
      <c r="D12057" s="10" t="s">
        <v>127</v>
      </c>
      <c r="E12057" s="13">
        <v>22.0</v>
      </c>
      <c r="F12057" s="13">
        <v>19.0</v>
      </c>
    </row>
    <row r="12058">
      <c r="A12058" s="10" t="s">
        <v>3303</v>
      </c>
      <c r="B12058" s="19">
        <v>0.10659722222222222</v>
      </c>
      <c r="C12058" s="10" t="s">
        <v>69</v>
      </c>
      <c r="D12058" s="10" t="s">
        <v>127</v>
      </c>
      <c r="E12058" s="13" t="s">
        <v>75</v>
      </c>
      <c r="F12058" s="13" t="s">
        <v>75</v>
      </c>
      <c r="J12058" s="10" t="s">
        <v>2263</v>
      </c>
    </row>
    <row r="12059">
      <c r="A12059" s="10" t="s">
        <v>3303</v>
      </c>
      <c r="B12059" s="19">
        <v>0.10659722222222222</v>
      </c>
      <c r="C12059" s="10" t="s">
        <v>69</v>
      </c>
      <c r="D12059" s="10" t="s">
        <v>127</v>
      </c>
      <c r="E12059" s="13">
        <v>20.0</v>
      </c>
      <c r="F12059" s="13">
        <v>14.0</v>
      </c>
    </row>
    <row r="12060">
      <c r="A12060" s="10" t="s">
        <v>3303</v>
      </c>
      <c r="B12060" s="19">
        <v>0.11052083333333333</v>
      </c>
      <c r="C12060" s="10" t="s">
        <v>66</v>
      </c>
      <c r="D12060" s="10" t="s">
        <v>67</v>
      </c>
      <c r="E12060" s="13">
        <v>15.0</v>
      </c>
      <c r="F12060" s="13">
        <v>12.0</v>
      </c>
    </row>
    <row r="12061">
      <c r="A12061" s="10" t="s">
        <v>3303</v>
      </c>
      <c r="B12061" s="19">
        <v>0.12214120370370371</v>
      </c>
      <c r="C12061" s="10" t="s">
        <v>66</v>
      </c>
      <c r="D12061" s="10" t="s">
        <v>540</v>
      </c>
      <c r="E12061" s="13">
        <v>17.0</v>
      </c>
      <c r="F12061" s="13">
        <v>13.0</v>
      </c>
    </row>
    <row r="12062">
      <c r="A12062" s="10" t="s">
        <v>3303</v>
      </c>
      <c r="B12062" s="19">
        <v>0.12215277777777778</v>
      </c>
      <c r="C12062" s="10" t="s">
        <v>82</v>
      </c>
      <c r="D12062" s="10" t="s">
        <v>540</v>
      </c>
      <c r="E12062" s="13">
        <v>11.0</v>
      </c>
      <c r="F12062" s="13">
        <v>9.0</v>
      </c>
    </row>
    <row r="12063">
      <c r="A12063" s="10" t="s">
        <v>3303</v>
      </c>
      <c r="B12063" s="19">
        <v>0.12217592592592592</v>
      </c>
      <c r="C12063" s="10" t="s">
        <v>84</v>
      </c>
      <c r="D12063" s="10" t="s">
        <v>540</v>
      </c>
      <c r="E12063" s="13" t="s">
        <v>88</v>
      </c>
      <c r="F12063" s="13">
        <v>1.0</v>
      </c>
    </row>
    <row r="12064">
      <c r="A12064" s="10" t="s">
        <v>3303</v>
      </c>
      <c r="B12064" s="19">
        <v>0.12221064814814815</v>
      </c>
      <c r="C12064" s="10" t="s">
        <v>964</v>
      </c>
      <c r="D12064" s="10" t="s">
        <v>540</v>
      </c>
      <c r="E12064" s="13">
        <v>19.0</v>
      </c>
      <c r="F12064" s="13">
        <v>16.0</v>
      </c>
    </row>
    <row r="12065">
      <c r="A12065" s="10" t="s">
        <v>3303</v>
      </c>
      <c r="B12065" s="19">
        <v>0.12222222222222222</v>
      </c>
      <c r="C12065" s="10" t="s">
        <v>70</v>
      </c>
      <c r="D12065" s="10" t="s">
        <v>540</v>
      </c>
      <c r="E12065" s="13">
        <v>11.0</v>
      </c>
      <c r="F12065" s="13">
        <v>8.0</v>
      </c>
    </row>
    <row r="12066">
      <c r="A12066" s="10" t="s">
        <v>3303</v>
      </c>
      <c r="B12066" s="19">
        <v>0.1222337962962963</v>
      </c>
      <c r="C12066" s="10" t="s">
        <v>69</v>
      </c>
      <c r="D12066" s="10" t="s">
        <v>540</v>
      </c>
      <c r="E12066" s="13">
        <v>21.0</v>
      </c>
      <c r="F12066" s="13">
        <v>18.0</v>
      </c>
    </row>
    <row r="12067">
      <c r="A12067" s="10" t="s">
        <v>3303</v>
      </c>
      <c r="B12067" s="19">
        <v>0.1360648148148148</v>
      </c>
      <c r="C12067" s="10" t="s">
        <v>82</v>
      </c>
      <c r="D12067" s="10" t="s">
        <v>76</v>
      </c>
      <c r="E12067" s="13" t="s">
        <v>75</v>
      </c>
      <c r="F12067" s="13" t="s">
        <v>75</v>
      </c>
      <c r="J12067" s="10" t="s">
        <v>3304</v>
      </c>
    </row>
    <row r="12068">
      <c r="A12068" s="10" t="s">
        <v>3303</v>
      </c>
      <c r="B12068" s="19">
        <v>0.1360648148148148</v>
      </c>
      <c r="C12068" s="10" t="s">
        <v>69</v>
      </c>
      <c r="D12068" s="10" t="s">
        <v>76</v>
      </c>
      <c r="E12068" s="13" t="s">
        <v>75</v>
      </c>
      <c r="F12068" s="13" t="s">
        <v>75</v>
      </c>
      <c r="J12068" s="10" t="s">
        <v>3304</v>
      </c>
    </row>
    <row r="12069">
      <c r="A12069" s="10" t="s">
        <v>3303</v>
      </c>
      <c r="B12069" s="19">
        <v>0.1360648148148148</v>
      </c>
      <c r="C12069" s="10" t="s">
        <v>66</v>
      </c>
      <c r="D12069" s="10" t="s">
        <v>76</v>
      </c>
      <c r="E12069" s="13" t="s">
        <v>75</v>
      </c>
      <c r="F12069" s="13" t="s">
        <v>75</v>
      </c>
      <c r="J12069" s="10" t="s">
        <v>3304</v>
      </c>
    </row>
    <row r="12070">
      <c r="A12070" s="10" t="s">
        <v>3303</v>
      </c>
      <c r="B12070" s="19">
        <v>0.1360648148148148</v>
      </c>
      <c r="C12070" s="10" t="s">
        <v>70</v>
      </c>
      <c r="D12070" s="10" t="s">
        <v>76</v>
      </c>
      <c r="E12070" s="13" t="s">
        <v>75</v>
      </c>
      <c r="F12070" s="13" t="s">
        <v>75</v>
      </c>
      <c r="J12070" s="10" t="s">
        <v>3304</v>
      </c>
    </row>
    <row r="12071">
      <c r="A12071" s="10" t="s">
        <v>3303</v>
      </c>
      <c r="B12071" s="19">
        <v>0.1360648148148148</v>
      </c>
      <c r="C12071" s="10" t="s">
        <v>964</v>
      </c>
      <c r="D12071" s="10" t="s">
        <v>76</v>
      </c>
      <c r="E12071" s="13" t="s">
        <v>75</v>
      </c>
      <c r="F12071" s="13" t="s">
        <v>75</v>
      </c>
      <c r="J12071" s="10" t="s">
        <v>3304</v>
      </c>
    </row>
    <row r="12072">
      <c r="A12072" s="10" t="s">
        <v>3303</v>
      </c>
      <c r="B12072" s="19">
        <v>0.1360648148148148</v>
      </c>
      <c r="C12072" s="10" t="s">
        <v>84</v>
      </c>
      <c r="D12072" s="10" t="s">
        <v>76</v>
      </c>
      <c r="E12072" s="13" t="s">
        <v>75</v>
      </c>
      <c r="F12072" s="13" t="s">
        <v>75</v>
      </c>
      <c r="J12072" s="10" t="s">
        <v>3304</v>
      </c>
    </row>
    <row r="12073">
      <c r="A12073" s="10" t="s">
        <v>3303</v>
      </c>
      <c r="B12073" s="19">
        <v>0.1483449074074074</v>
      </c>
      <c r="C12073" s="10" t="s">
        <v>70</v>
      </c>
      <c r="D12073" s="10" t="s">
        <v>71</v>
      </c>
      <c r="E12073" s="13">
        <v>19.0</v>
      </c>
      <c r="F12073" s="13">
        <v>10.0</v>
      </c>
    </row>
    <row r="12074">
      <c r="A12074" s="10" t="s">
        <v>3303</v>
      </c>
      <c r="B12074" s="19">
        <v>0.14835648148148148</v>
      </c>
      <c r="C12074" s="10" t="s">
        <v>82</v>
      </c>
      <c r="D12074" s="10" t="s">
        <v>71</v>
      </c>
      <c r="E12074" s="13">
        <v>28.0</v>
      </c>
      <c r="F12074" s="13">
        <v>19.0</v>
      </c>
    </row>
    <row r="12075">
      <c r="A12075" s="10" t="s">
        <v>3305</v>
      </c>
      <c r="B12075" s="19">
        <v>0.041979166666666665</v>
      </c>
      <c r="C12075" s="10" t="s">
        <v>70</v>
      </c>
      <c r="D12075" s="10" t="s">
        <v>73</v>
      </c>
      <c r="E12075" s="13">
        <v>11.0</v>
      </c>
      <c r="F12075" s="13">
        <v>6.0</v>
      </c>
    </row>
    <row r="12076">
      <c r="A12076" s="10" t="s">
        <v>3305</v>
      </c>
      <c r="B12076" s="19">
        <v>0.04847222222222222</v>
      </c>
      <c r="C12076" s="10" t="s">
        <v>69</v>
      </c>
      <c r="D12076" s="10" t="s">
        <v>67</v>
      </c>
      <c r="E12076" s="13">
        <v>13.0</v>
      </c>
      <c r="F12076" s="13">
        <v>8.0</v>
      </c>
    </row>
    <row r="12077">
      <c r="A12077" s="10" t="s">
        <v>3305</v>
      </c>
      <c r="B12077" s="19">
        <v>0.059675925925925924</v>
      </c>
      <c r="C12077" s="10" t="s">
        <v>70</v>
      </c>
      <c r="D12077" s="10" t="s">
        <v>67</v>
      </c>
      <c r="E12077" s="13" t="s">
        <v>68</v>
      </c>
      <c r="F12077" s="13">
        <v>20.0</v>
      </c>
    </row>
    <row r="12078">
      <c r="A12078" s="10" t="s">
        <v>3305</v>
      </c>
      <c r="B12078" s="19">
        <v>0.06465277777777778</v>
      </c>
      <c r="C12078" s="10" t="s">
        <v>70</v>
      </c>
      <c r="D12078" s="10" t="s">
        <v>83</v>
      </c>
      <c r="E12078" s="13">
        <v>26.0</v>
      </c>
      <c r="F12078" s="13">
        <v>12.0</v>
      </c>
    </row>
    <row r="12079">
      <c r="A12079" s="10" t="s">
        <v>3305</v>
      </c>
      <c r="B12079" s="19">
        <v>0.08149305555555555</v>
      </c>
      <c r="C12079" s="10" t="s">
        <v>70</v>
      </c>
      <c r="D12079" s="10" t="s">
        <v>71</v>
      </c>
      <c r="E12079" s="13">
        <v>15.0</v>
      </c>
      <c r="F12079" s="13">
        <v>6.0</v>
      </c>
    </row>
    <row r="12080">
      <c r="A12080" s="10" t="s">
        <v>3305</v>
      </c>
      <c r="B12080" s="19">
        <v>0.09739583333333333</v>
      </c>
      <c r="C12080" s="10" t="s">
        <v>82</v>
      </c>
      <c r="D12080" s="10" t="s">
        <v>361</v>
      </c>
      <c r="E12080" s="13">
        <v>15.0</v>
      </c>
      <c r="F12080" s="13">
        <v>4.0</v>
      </c>
    </row>
    <row r="12081">
      <c r="A12081" s="10" t="s">
        <v>3305</v>
      </c>
      <c r="B12081" s="19">
        <v>0.09785879629629629</v>
      </c>
      <c r="C12081" s="10" t="s">
        <v>70</v>
      </c>
      <c r="D12081" s="10" t="s">
        <v>365</v>
      </c>
      <c r="E12081" s="13">
        <v>31.0</v>
      </c>
      <c r="F12081" s="13">
        <v>17.0</v>
      </c>
    </row>
    <row r="12082">
      <c r="A12082" s="10" t="s">
        <v>3305</v>
      </c>
      <c r="B12082" s="19">
        <v>0.09895833333333333</v>
      </c>
      <c r="C12082" s="10" t="s">
        <v>69</v>
      </c>
      <c r="D12082" s="10" t="s">
        <v>67</v>
      </c>
      <c r="E12082" s="13">
        <v>9.0</v>
      </c>
      <c r="F12082" s="13" t="s">
        <v>75</v>
      </c>
      <c r="J12082" s="10" t="s">
        <v>2508</v>
      </c>
    </row>
    <row r="12083">
      <c r="A12083" s="10" t="s">
        <v>3305</v>
      </c>
      <c r="B12083" s="19">
        <v>0.10537037037037036</v>
      </c>
      <c r="C12083" s="10" t="s">
        <v>3086</v>
      </c>
      <c r="D12083" s="10" t="s">
        <v>129</v>
      </c>
      <c r="E12083" s="13">
        <v>17.0</v>
      </c>
      <c r="F12083" s="13">
        <v>12.0</v>
      </c>
    </row>
    <row r="12084">
      <c r="A12084" s="10" t="s">
        <v>3305</v>
      </c>
      <c r="B12084" s="19">
        <v>0.1109837962962963</v>
      </c>
      <c r="C12084" s="10" t="s">
        <v>70</v>
      </c>
      <c r="D12084" s="10" t="s">
        <v>71</v>
      </c>
      <c r="E12084" s="13">
        <v>17.0</v>
      </c>
      <c r="F12084" s="13">
        <v>8.0</v>
      </c>
    </row>
    <row r="12085">
      <c r="A12085" s="10" t="s">
        <v>3305</v>
      </c>
      <c r="B12085" s="19">
        <v>0.1109837962962963</v>
      </c>
      <c r="C12085" s="10" t="s">
        <v>964</v>
      </c>
      <c r="D12085" s="10" t="s">
        <v>71</v>
      </c>
      <c r="E12085" s="13">
        <v>22.0</v>
      </c>
      <c r="F12085" s="13">
        <v>12.0</v>
      </c>
    </row>
    <row r="12086">
      <c r="A12086" s="10" t="s">
        <v>3305</v>
      </c>
      <c r="B12086" s="19">
        <v>0.11182870370370371</v>
      </c>
      <c r="C12086" s="10" t="s">
        <v>69</v>
      </c>
      <c r="D12086" s="10" t="s">
        <v>80</v>
      </c>
      <c r="E12086" s="13">
        <v>15.0</v>
      </c>
      <c r="F12086" s="13">
        <v>9.0</v>
      </c>
    </row>
    <row r="12087">
      <c r="A12087" s="10" t="s">
        <v>3305</v>
      </c>
      <c r="B12087" s="19">
        <v>0.12200231481481481</v>
      </c>
      <c r="C12087" s="10" t="s">
        <v>69</v>
      </c>
      <c r="D12087" s="10" t="s">
        <v>71</v>
      </c>
      <c r="E12087" s="13" t="s">
        <v>68</v>
      </c>
      <c r="F12087" s="13">
        <v>20.0</v>
      </c>
    </row>
    <row r="12088">
      <c r="A12088" s="10" t="s">
        <v>3305</v>
      </c>
      <c r="B12088" s="19">
        <v>0.1220138888888889</v>
      </c>
      <c r="C12088" s="10" t="s">
        <v>82</v>
      </c>
      <c r="D12088" s="10" t="s">
        <v>71</v>
      </c>
      <c r="E12088" s="13">
        <v>25.0</v>
      </c>
      <c r="F12088" s="13">
        <v>16.0</v>
      </c>
    </row>
    <row r="12089">
      <c r="A12089" s="10" t="s">
        <v>3305</v>
      </c>
      <c r="B12089" s="19">
        <v>0.1279861111111111</v>
      </c>
      <c r="C12089" s="10" t="s">
        <v>69</v>
      </c>
      <c r="D12089" s="10" t="s">
        <v>71</v>
      </c>
      <c r="E12089" s="13" t="s">
        <v>88</v>
      </c>
      <c r="F12089" s="13">
        <v>1.0</v>
      </c>
    </row>
    <row r="12090">
      <c r="A12090" s="10" t="s">
        <v>3305</v>
      </c>
      <c r="B12090" s="19">
        <v>0.1279861111111111</v>
      </c>
      <c r="C12090" s="10" t="s">
        <v>70</v>
      </c>
      <c r="D12090" s="10" t="s">
        <v>71</v>
      </c>
      <c r="E12090" s="13">
        <v>15.0</v>
      </c>
      <c r="F12090" s="13">
        <v>6.0</v>
      </c>
    </row>
    <row r="12091">
      <c r="A12091" s="10" t="s">
        <v>3305</v>
      </c>
      <c r="B12091" s="19">
        <v>0.1332523148148148</v>
      </c>
      <c r="C12091" s="10" t="s">
        <v>82</v>
      </c>
      <c r="D12091" s="10" t="s">
        <v>71</v>
      </c>
      <c r="E12091" s="13" t="s">
        <v>68</v>
      </c>
      <c r="F12091" s="13">
        <v>20.0</v>
      </c>
    </row>
    <row r="12092">
      <c r="A12092" s="10" t="s">
        <v>3305</v>
      </c>
      <c r="B12092" s="19">
        <v>0.1332523148148148</v>
      </c>
      <c r="C12092" s="10" t="s">
        <v>964</v>
      </c>
      <c r="D12092" s="10" t="s">
        <v>71</v>
      </c>
      <c r="E12092" s="13" t="s">
        <v>68</v>
      </c>
      <c r="F12092" s="13">
        <v>20.0</v>
      </c>
    </row>
    <row r="12093">
      <c r="A12093" s="10" t="s">
        <v>3305</v>
      </c>
      <c r="B12093" s="19">
        <v>0.15877314814814814</v>
      </c>
      <c r="C12093" s="10" t="s">
        <v>66</v>
      </c>
      <c r="D12093" s="10" t="s">
        <v>76</v>
      </c>
      <c r="E12093" s="13">
        <v>8.0</v>
      </c>
      <c r="F12093" s="16"/>
      <c r="J12093" s="10" t="s">
        <v>3306</v>
      </c>
    </row>
    <row r="12094">
      <c r="A12094" s="10" t="s">
        <v>3305</v>
      </c>
      <c r="B12094" s="19">
        <v>0.1592824074074074</v>
      </c>
      <c r="C12094" s="10" t="s">
        <v>66</v>
      </c>
      <c r="D12094" s="10" t="s">
        <v>76</v>
      </c>
      <c r="E12094" s="13">
        <v>2.0</v>
      </c>
      <c r="F12094" s="16"/>
      <c r="J12094" s="10" t="s">
        <v>3306</v>
      </c>
    </row>
    <row r="12095">
      <c r="A12095" s="10" t="s">
        <v>3305</v>
      </c>
      <c r="B12095" s="19">
        <v>0.15988425925925925</v>
      </c>
      <c r="C12095" s="10" t="s">
        <v>66</v>
      </c>
      <c r="D12095" s="10" t="s">
        <v>76</v>
      </c>
      <c r="E12095" s="13">
        <v>11.0</v>
      </c>
      <c r="F12095" s="16"/>
      <c r="J12095" s="10" t="s">
        <v>3306</v>
      </c>
    </row>
    <row r="12096">
      <c r="A12096" s="10" t="s">
        <v>3307</v>
      </c>
      <c r="B12096" s="19">
        <v>0.012025462962962963</v>
      </c>
      <c r="C12096" s="10" t="s">
        <v>70</v>
      </c>
      <c r="D12096" s="10" t="s">
        <v>129</v>
      </c>
      <c r="E12096" s="13">
        <v>15.0</v>
      </c>
      <c r="F12096" s="13">
        <v>10.0</v>
      </c>
      <c r="J12096" s="10" t="s">
        <v>2819</v>
      </c>
    </row>
    <row r="12097">
      <c r="A12097" s="10" t="s">
        <v>3307</v>
      </c>
      <c r="B12097" s="19">
        <v>0.015960648148148147</v>
      </c>
      <c r="C12097" s="10" t="s">
        <v>69</v>
      </c>
      <c r="D12097" s="10" t="s">
        <v>71</v>
      </c>
      <c r="E12097" s="13">
        <v>20.0</v>
      </c>
      <c r="F12097" s="13">
        <v>15.0</v>
      </c>
    </row>
    <row r="12098">
      <c r="A12098" s="10" t="s">
        <v>3307</v>
      </c>
      <c r="B12098" s="19">
        <v>0.06201388888888889</v>
      </c>
      <c r="C12098" s="10" t="s">
        <v>70</v>
      </c>
      <c r="D12098" s="10" t="s">
        <v>83</v>
      </c>
      <c r="E12098" s="13" t="s">
        <v>75</v>
      </c>
      <c r="F12098" s="13" t="s">
        <v>75</v>
      </c>
      <c r="J12098" s="10" t="s">
        <v>85</v>
      </c>
    </row>
    <row r="12099">
      <c r="A12099" s="10" t="s">
        <v>3307</v>
      </c>
      <c r="B12099" s="19">
        <v>0.06201388888888889</v>
      </c>
      <c r="C12099" s="10" t="s">
        <v>70</v>
      </c>
      <c r="D12099" s="10" t="s">
        <v>83</v>
      </c>
      <c r="E12099" s="13">
        <v>25.0</v>
      </c>
      <c r="F12099" s="13">
        <v>11.0</v>
      </c>
      <c r="J12099" s="10" t="s">
        <v>86</v>
      </c>
    </row>
    <row r="12100">
      <c r="A12100" s="10" t="s">
        <v>3307</v>
      </c>
      <c r="B12100" s="19">
        <v>0.06252314814814815</v>
      </c>
      <c r="C12100" s="10" t="s">
        <v>70</v>
      </c>
      <c r="D12100" s="10" t="s">
        <v>83</v>
      </c>
      <c r="E12100" s="13" t="s">
        <v>88</v>
      </c>
      <c r="F12100" s="13">
        <v>1.0</v>
      </c>
      <c r="J12100" s="10" t="s">
        <v>85</v>
      </c>
    </row>
    <row r="12101">
      <c r="A12101" s="10" t="s">
        <v>3307</v>
      </c>
      <c r="B12101" s="19">
        <v>0.06252314814814815</v>
      </c>
      <c r="C12101" s="10" t="s">
        <v>70</v>
      </c>
      <c r="D12101" s="10" t="s">
        <v>83</v>
      </c>
      <c r="E12101" s="13">
        <v>19.0</v>
      </c>
      <c r="F12101" s="13">
        <v>5.0</v>
      </c>
      <c r="J12101" s="10" t="s">
        <v>86</v>
      </c>
    </row>
    <row r="12102">
      <c r="A12102" s="10" t="s">
        <v>3307</v>
      </c>
      <c r="B12102" s="19">
        <v>0.11200231481481482</v>
      </c>
      <c r="C12102" s="10" t="s">
        <v>69</v>
      </c>
      <c r="D12102" s="10" t="s">
        <v>67</v>
      </c>
      <c r="E12102" s="13" t="s">
        <v>68</v>
      </c>
      <c r="F12102" s="13">
        <v>20.0</v>
      </c>
    </row>
    <row r="12103">
      <c r="A12103" s="10" t="s">
        <v>3307</v>
      </c>
      <c r="B12103" s="19">
        <v>0.11728009259259259</v>
      </c>
      <c r="C12103" s="10" t="s">
        <v>69</v>
      </c>
      <c r="D12103" s="10" t="s">
        <v>80</v>
      </c>
      <c r="E12103" s="13">
        <v>14.0</v>
      </c>
      <c r="F12103" s="13">
        <v>8.0</v>
      </c>
    </row>
    <row r="12104">
      <c r="A12104" s="10" t="s">
        <v>3307</v>
      </c>
      <c r="B12104" s="19">
        <v>0.12390046296296296</v>
      </c>
      <c r="C12104" s="10" t="s">
        <v>69</v>
      </c>
      <c r="D12104" s="10" t="s">
        <v>67</v>
      </c>
      <c r="E12104" s="13">
        <v>14.0</v>
      </c>
      <c r="F12104" s="13">
        <v>9.0</v>
      </c>
    </row>
    <row r="12105">
      <c r="A12105" s="10" t="s">
        <v>3307</v>
      </c>
      <c r="B12105" s="19">
        <v>0.12814814814814815</v>
      </c>
      <c r="C12105" s="10" t="s">
        <v>69</v>
      </c>
      <c r="D12105" s="10" t="s">
        <v>67</v>
      </c>
      <c r="E12105" s="13">
        <v>15.0</v>
      </c>
      <c r="F12105" s="13">
        <v>10.0</v>
      </c>
    </row>
    <row r="12106">
      <c r="A12106" s="10" t="s">
        <v>3307</v>
      </c>
      <c r="B12106" s="19">
        <v>0.1429050925925926</v>
      </c>
      <c r="C12106" s="10" t="s">
        <v>3086</v>
      </c>
      <c r="D12106" s="10" t="s">
        <v>83</v>
      </c>
      <c r="E12106" s="13">
        <v>28.0</v>
      </c>
      <c r="F12106" s="13">
        <v>15.0</v>
      </c>
    </row>
    <row r="12107">
      <c r="A12107" s="10" t="s">
        <v>3307</v>
      </c>
      <c r="B12107" s="19">
        <v>0.14465277777777777</v>
      </c>
      <c r="C12107" s="10" t="s">
        <v>3086</v>
      </c>
      <c r="D12107" s="10" t="s">
        <v>83</v>
      </c>
      <c r="E12107" s="13" t="s">
        <v>75</v>
      </c>
      <c r="F12107" s="13" t="s">
        <v>75</v>
      </c>
      <c r="J12107" s="10" t="s">
        <v>85</v>
      </c>
    </row>
    <row r="12108">
      <c r="A12108" s="10" t="s">
        <v>3307</v>
      </c>
      <c r="B12108" s="19">
        <v>0.14465277777777777</v>
      </c>
      <c r="C12108" s="10" t="s">
        <v>3086</v>
      </c>
      <c r="D12108" s="10" t="s">
        <v>83</v>
      </c>
      <c r="E12108" s="13">
        <v>23.0</v>
      </c>
      <c r="F12108" s="13">
        <v>10.0</v>
      </c>
      <c r="J12108" s="10" t="s">
        <v>86</v>
      </c>
    </row>
    <row r="12109">
      <c r="A12109" s="10" t="s">
        <v>3307</v>
      </c>
      <c r="B12109" s="19">
        <v>0.145625</v>
      </c>
      <c r="C12109" s="10" t="s">
        <v>964</v>
      </c>
      <c r="D12109" s="10" t="s">
        <v>83</v>
      </c>
      <c r="E12109" s="13">
        <v>7.0</v>
      </c>
      <c r="F12109" s="13">
        <v>8.0</v>
      </c>
    </row>
    <row r="12110">
      <c r="A12110" s="10" t="s">
        <v>3308</v>
      </c>
      <c r="B12110" s="19">
        <v>0.015289351851851853</v>
      </c>
      <c r="C12110" s="10" t="s">
        <v>3086</v>
      </c>
      <c r="D12110" s="10" t="s">
        <v>83</v>
      </c>
      <c r="E12110" s="13" t="s">
        <v>88</v>
      </c>
      <c r="F12110" s="13">
        <v>1.0</v>
      </c>
      <c r="J12110" s="10" t="s">
        <v>3309</v>
      </c>
    </row>
    <row r="12111">
      <c r="A12111" s="10" t="s">
        <v>3308</v>
      </c>
      <c r="B12111" s="19">
        <v>0.029340277777777778</v>
      </c>
      <c r="C12111" s="10" t="s">
        <v>82</v>
      </c>
      <c r="D12111" s="10" t="s">
        <v>67</v>
      </c>
      <c r="E12111" s="13" t="s">
        <v>75</v>
      </c>
      <c r="F12111" s="13" t="s">
        <v>75</v>
      </c>
      <c r="J12111" s="10" t="s">
        <v>2265</v>
      </c>
    </row>
    <row r="12112">
      <c r="A12112" s="10" t="s">
        <v>3308</v>
      </c>
      <c r="B12112" s="19">
        <v>0.029340277777777778</v>
      </c>
      <c r="C12112" s="10" t="s">
        <v>82</v>
      </c>
      <c r="D12112" s="10" t="s">
        <v>67</v>
      </c>
      <c r="E12112" s="13">
        <v>21.0</v>
      </c>
      <c r="F12112" s="13">
        <v>16.0</v>
      </c>
    </row>
    <row r="12113">
      <c r="A12113" s="10" t="s">
        <v>3308</v>
      </c>
      <c r="B12113" s="19">
        <v>0.042916666666666665</v>
      </c>
      <c r="C12113" s="10" t="s">
        <v>3086</v>
      </c>
      <c r="D12113" s="10" t="s">
        <v>71</v>
      </c>
      <c r="E12113" s="13">
        <v>20.0</v>
      </c>
      <c r="F12113" s="13">
        <v>19.0</v>
      </c>
    </row>
    <row r="12114">
      <c r="A12114" s="10" t="s">
        <v>3308</v>
      </c>
      <c r="B12114" s="19">
        <v>0.042916666666666665</v>
      </c>
      <c r="C12114" s="10" t="s">
        <v>964</v>
      </c>
      <c r="D12114" s="10" t="s">
        <v>71</v>
      </c>
      <c r="E12114" s="13">
        <v>20.0</v>
      </c>
      <c r="F12114" s="13">
        <v>10.0</v>
      </c>
    </row>
    <row r="12115">
      <c r="A12115" s="10" t="s">
        <v>3308</v>
      </c>
      <c r="B12115" s="19">
        <v>0.04292824074074074</v>
      </c>
      <c r="C12115" s="10" t="s">
        <v>70</v>
      </c>
      <c r="D12115" s="10" t="s">
        <v>71</v>
      </c>
      <c r="E12115" s="13">
        <v>26.0</v>
      </c>
      <c r="F12115" s="13">
        <v>17.0</v>
      </c>
    </row>
    <row r="12116">
      <c r="A12116" s="10" t="s">
        <v>3308</v>
      </c>
      <c r="B12116" s="19">
        <v>0.042951388888888886</v>
      </c>
      <c r="C12116" s="10" t="s">
        <v>82</v>
      </c>
      <c r="D12116" s="10" t="s">
        <v>71</v>
      </c>
      <c r="E12116" s="13">
        <v>26.0</v>
      </c>
      <c r="F12116" s="13">
        <v>17.0</v>
      </c>
    </row>
    <row r="12117">
      <c r="A12117" s="10" t="s">
        <v>3308</v>
      </c>
      <c r="B12117" s="19">
        <v>0.04297453703703704</v>
      </c>
      <c r="C12117" s="10" t="s">
        <v>69</v>
      </c>
      <c r="D12117" s="10" t="s">
        <v>71</v>
      </c>
      <c r="E12117" s="13" t="s">
        <v>75</v>
      </c>
      <c r="F12117" s="13" t="s">
        <v>75</v>
      </c>
    </row>
    <row r="12118">
      <c r="A12118" s="10" t="s">
        <v>3308</v>
      </c>
      <c r="B12118" s="19">
        <v>0.04299768518518519</v>
      </c>
      <c r="C12118" s="10" t="s">
        <v>66</v>
      </c>
      <c r="D12118" s="10" t="s">
        <v>71</v>
      </c>
      <c r="E12118" s="13">
        <v>17.0</v>
      </c>
      <c r="F12118" s="13">
        <v>19.0</v>
      </c>
    </row>
    <row r="12119">
      <c r="A12119" s="10" t="s">
        <v>3308</v>
      </c>
      <c r="B12119" s="19">
        <v>0.04303240740740741</v>
      </c>
      <c r="C12119" s="10" t="s">
        <v>84</v>
      </c>
      <c r="D12119" s="10" t="s">
        <v>71</v>
      </c>
      <c r="E12119" s="13">
        <v>12.0</v>
      </c>
      <c r="F12119" s="13">
        <v>13.0</v>
      </c>
    </row>
    <row r="12120">
      <c r="A12120" s="10" t="s">
        <v>3308</v>
      </c>
      <c r="B12120" s="19">
        <v>0.04549768518518518</v>
      </c>
      <c r="C12120" s="10" t="s">
        <v>964</v>
      </c>
      <c r="D12120" s="10" t="s">
        <v>67</v>
      </c>
      <c r="E12120" s="13">
        <v>12.0</v>
      </c>
      <c r="F12120" s="13">
        <v>2.0</v>
      </c>
    </row>
    <row r="12121">
      <c r="A12121" s="10" t="s">
        <v>3308</v>
      </c>
      <c r="B12121" s="19">
        <v>0.059756944444444446</v>
      </c>
      <c r="C12121" s="10" t="s">
        <v>70</v>
      </c>
      <c r="D12121" s="10" t="s">
        <v>83</v>
      </c>
      <c r="E12121" s="13">
        <v>23.0</v>
      </c>
      <c r="F12121" s="13">
        <v>9.0</v>
      </c>
    </row>
    <row r="12122">
      <c r="A12122" s="10" t="s">
        <v>3308</v>
      </c>
      <c r="B12122" s="19">
        <v>0.08587962962962963</v>
      </c>
      <c r="C12122" s="10" t="s">
        <v>70</v>
      </c>
      <c r="D12122" s="10" t="s">
        <v>127</v>
      </c>
      <c r="E12122" s="13">
        <v>16.0</v>
      </c>
      <c r="F12122" s="13">
        <v>15.0</v>
      </c>
    </row>
    <row r="12123">
      <c r="A12123" s="10" t="s">
        <v>3308</v>
      </c>
      <c r="B12123" s="19">
        <v>0.114375</v>
      </c>
      <c r="C12123" s="10" t="s">
        <v>70</v>
      </c>
      <c r="D12123" s="10" t="s">
        <v>67</v>
      </c>
      <c r="E12123" s="13">
        <v>13.0</v>
      </c>
      <c r="F12123" s="13">
        <v>9.0</v>
      </c>
    </row>
    <row r="12124">
      <c r="A12124" s="10" t="s">
        <v>3308</v>
      </c>
      <c r="B12124" s="19">
        <v>0.1327199074074074</v>
      </c>
      <c r="C12124" s="10" t="s">
        <v>964</v>
      </c>
      <c r="D12124" s="10" t="s">
        <v>67</v>
      </c>
      <c r="E12124" s="13" t="s">
        <v>68</v>
      </c>
      <c r="F12124" s="13">
        <v>20.0</v>
      </c>
    </row>
    <row r="12125">
      <c r="A12125" s="10" t="s">
        <v>3308</v>
      </c>
      <c r="B12125" s="19">
        <v>0.13273148148148148</v>
      </c>
      <c r="C12125" s="10" t="s">
        <v>3086</v>
      </c>
      <c r="D12125" s="10" t="s">
        <v>67</v>
      </c>
      <c r="E12125" s="13">
        <v>12.0</v>
      </c>
      <c r="F12125" s="13">
        <v>11.0</v>
      </c>
    </row>
    <row r="12126">
      <c r="A12126" s="10" t="s">
        <v>3308</v>
      </c>
      <c r="B12126" s="19">
        <v>0.13922453703703705</v>
      </c>
      <c r="C12126" s="10" t="s">
        <v>69</v>
      </c>
      <c r="D12126" s="10" t="s">
        <v>71</v>
      </c>
      <c r="E12126" s="13">
        <v>15.0</v>
      </c>
      <c r="F12126" s="13">
        <v>10.0</v>
      </c>
    </row>
    <row r="12127">
      <c r="A12127" s="10" t="s">
        <v>3308</v>
      </c>
      <c r="B12127" s="19">
        <v>0.1401851851851852</v>
      </c>
      <c r="C12127" s="10" t="s">
        <v>69</v>
      </c>
      <c r="D12127" s="10" t="s">
        <v>67</v>
      </c>
      <c r="E12127" s="13">
        <v>15.0</v>
      </c>
      <c r="F12127" s="13">
        <v>10.0</v>
      </c>
    </row>
    <row r="12128">
      <c r="A12128" s="10" t="s">
        <v>3308</v>
      </c>
      <c r="B12128" s="19">
        <v>0.14244212962962963</v>
      </c>
      <c r="C12128" s="10" t="s">
        <v>66</v>
      </c>
      <c r="D12128" s="10" t="s">
        <v>76</v>
      </c>
      <c r="E12128" s="13">
        <v>8.0</v>
      </c>
      <c r="F12128" s="16"/>
      <c r="J12128" s="10" t="s">
        <v>3310</v>
      </c>
    </row>
    <row r="12129">
      <c r="A12129" s="10" t="s">
        <v>3308</v>
      </c>
      <c r="B12129" s="19">
        <v>0.14769675925925926</v>
      </c>
      <c r="C12129" s="10" t="s">
        <v>69</v>
      </c>
      <c r="D12129" s="10" t="s">
        <v>83</v>
      </c>
      <c r="E12129" s="13">
        <v>4.0</v>
      </c>
      <c r="F12129" s="13">
        <v>3.0</v>
      </c>
    </row>
    <row r="12130">
      <c r="A12130" s="10" t="s">
        <v>3308</v>
      </c>
      <c r="B12130" s="19">
        <v>0.14777777777777779</v>
      </c>
      <c r="C12130" s="10" t="s">
        <v>3086</v>
      </c>
      <c r="D12130" s="10" t="s">
        <v>83</v>
      </c>
      <c r="E12130" s="13">
        <v>23.0</v>
      </c>
      <c r="F12130" s="13">
        <v>10.0</v>
      </c>
    </row>
    <row r="12131">
      <c r="A12131" s="10" t="s">
        <v>3308</v>
      </c>
      <c r="B12131" s="19">
        <v>0.14780092592592592</v>
      </c>
      <c r="C12131" s="10" t="s">
        <v>82</v>
      </c>
      <c r="D12131" s="10" t="s">
        <v>83</v>
      </c>
      <c r="E12131" s="13">
        <v>19.0</v>
      </c>
      <c r="F12131" s="13">
        <v>8.0</v>
      </c>
    </row>
    <row r="12132">
      <c r="A12132" s="10" t="s">
        <v>3308</v>
      </c>
      <c r="B12132" s="19">
        <v>0.1478125</v>
      </c>
      <c r="C12132" s="10" t="s">
        <v>70</v>
      </c>
      <c r="D12132" s="10" t="s">
        <v>83</v>
      </c>
      <c r="E12132" s="13" t="s">
        <v>75</v>
      </c>
      <c r="F12132" s="13" t="s">
        <v>75</v>
      </c>
      <c r="J12132" s="10" t="s">
        <v>2263</v>
      </c>
    </row>
    <row r="12133">
      <c r="A12133" s="10" t="s">
        <v>3308</v>
      </c>
      <c r="B12133" s="19">
        <v>0.1478125</v>
      </c>
      <c r="C12133" s="10" t="s">
        <v>70</v>
      </c>
      <c r="D12133" s="10" t="s">
        <v>83</v>
      </c>
      <c r="E12133" s="13">
        <v>27.0</v>
      </c>
      <c r="F12133" s="13">
        <v>13.0</v>
      </c>
    </row>
    <row r="12134">
      <c r="A12134" s="10" t="s">
        <v>3308</v>
      </c>
      <c r="B12134" s="19">
        <v>0.1489699074074074</v>
      </c>
      <c r="C12134" s="10" t="s">
        <v>964</v>
      </c>
      <c r="D12134" s="10" t="s">
        <v>67</v>
      </c>
      <c r="E12134" s="13">
        <v>27.0</v>
      </c>
      <c r="F12134" s="13">
        <v>18.0</v>
      </c>
    </row>
    <row r="12135">
      <c r="A12135" s="10" t="s">
        <v>3308</v>
      </c>
      <c r="B12135" s="19">
        <v>0.14900462962962963</v>
      </c>
      <c r="C12135" s="10" t="s">
        <v>66</v>
      </c>
      <c r="D12135" s="10" t="s">
        <v>67</v>
      </c>
      <c r="E12135" s="13">
        <v>18.0</v>
      </c>
      <c r="F12135" s="13">
        <v>15.0</v>
      </c>
    </row>
    <row r="12136">
      <c r="A12136" s="10" t="s">
        <v>3308</v>
      </c>
      <c r="B12136" s="19">
        <v>0.1490277777777778</v>
      </c>
      <c r="C12136" s="10" t="s">
        <v>84</v>
      </c>
      <c r="D12136" s="10" t="s">
        <v>67</v>
      </c>
      <c r="E12136" s="13">
        <v>24.0</v>
      </c>
      <c r="F12136" s="13">
        <v>19.0</v>
      </c>
      <c r="J12136" s="10" t="s">
        <v>3311</v>
      </c>
    </row>
    <row r="12137">
      <c r="A12137" s="10" t="s">
        <v>3308</v>
      </c>
      <c r="B12137" s="19">
        <v>0.1504398148148148</v>
      </c>
      <c r="C12137" s="10" t="s">
        <v>3086</v>
      </c>
      <c r="D12137" s="10" t="s">
        <v>83</v>
      </c>
      <c r="E12137" s="13">
        <v>23.0</v>
      </c>
      <c r="F12137" s="13">
        <v>10.0</v>
      </c>
    </row>
    <row r="12138">
      <c r="A12138" s="10" t="s">
        <v>3308</v>
      </c>
      <c r="B12138" s="19">
        <v>0.15060185185185185</v>
      </c>
      <c r="C12138" s="10" t="s">
        <v>3086</v>
      </c>
      <c r="D12138" s="10" t="s">
        <v>217</v>
      </c>
      <c r="E12138" s="13" t="s">
        <v>68</v>
      </c>
      <c r="F12138" s="13">
        <v>20.0</v>
      </c>
      <c r="J12138" s="10" t="s">
        <v>3312</v>
      </c>
    </row>
    <row r="12139">
      <c r="A12139" s="10" t="s">
        <v>3308</v>
      </c>
      <c r="B12139" s="19">
        <v>0.15125</v>
      </c>
      <c r="C12139" s="10" t="s">
        <v>3086</v>
      </c>
      <c r="D12139" s="10" t="s">
        <v>3313</v>
      </c>
      <c r="E12139" s="13">
        <v>23.0</v>
      </c>
      <c r="F12139" s="13">
        <v>10.0</v>
      </c>
    </row>
    <row r="12140">
      <c r="A12140" s="10" t="s">
        <v>3308</v>
      </c>
      <c r="B12140" s="19">
        <v>0.15361111111111111</v>
      </c>
      <c r="C12140" s="10" t="s">
        <v>66</v>
      </c>
      <c r="D12140" s="10" t="s">
        <v>76</v>
      </c>
      <c r="E12140" s="13">
        <v>9.0</v>
      </c>
      <c r="F12140" s="16"/>
      <c r="J12140" s="10" t="s">
        <v>3310</v>
      </c>
    </row>
    <row r="12141">
      <c r="A12141" s="10" t="s">
        <v>3308</v>
      </c>
      <c r="B12141" s="19">
        <v>0.1546875</v>
      </c>
      <c r="C12141" s="10" t="s">
        <v>66</v>
      </c>
      <c r="D12141" s="10" t="s">
        <v>67</v>
      </c>
      <c r="E12141" s="13">
        <v>7.0</v>
      </c>
      <c r="F12141" s="13">
        <v>4.0</v>
      </c>
    </row>
    <row r="12142">
      <c r="A12142" s="10" t="s">
        <v>3308</v>
      </c>
      <c r="B12142" s="19">
        <v>0.15729166666666666</v>
      </c>
      <c r="C12142" s="10" t="s">
        <v>66</v>
      </c>
      <c r="D12142" s="10" t="s">
        <v>76</v>
      </c>
      <c r="E12142" s="13">
        <v>6.0</v>
      </c>
      <c r="F12142" s="16"/>
      <c r="J12142" s="10" t="s">
        <v>3310</v>
      </c>
    </row>
    <row r="12143">
      <c r="A12143" s="10" t="s">
        <v>3308</v>
      </c>
      <c r="B12143" s="19">
        <v>0.15774305555555557</v>
      </c>
      <c r="C12143" s="10" t="s">
        <v>66</v>
      </c>
      <c r="D12143" s="10" t="s">
        <v>76</v>
      </c>
      <c r="E12143" s="13">
        <v>8.0</v>
      </c>
      <c r="F12143" s="16"/>
      <c r="J12143" s="10" t="s">
        <v>3310</v>
      </c>
    </row>
    <row r="12144">
      <c r="A12144" s="10" t="s">
        <v>3308</v>
      </c>
      <c r="B12144" s="19">
        <v>0.15822916666666667</v>
      </c>
      <c r="C12144" s="10" t="s">
        <v>66</v>
      </c>
      <c r="D12144" s="10" t="s">
        <v>76</v>
      </c>
      <c r="E12144" s="13">
        <v>1.0</v>
      </c>
      <c r="F12144" s="16"/>
      <c r="J12144" s="10" t="s">
        <v>3310</v>
      </c>
    </row>
    <row r="12145">
      <c r="A12145" s="10" t="s">
        <v>3308</v>
      </c>
      <c r="B12145" s="19">
        <v>0.1589236111111111</v>
      </c>
      <c r="C12145" s="10" t="s">
        <v>964</v>
      </c>
      <c r="D12145" s="10" t="s">
        <v>67</v>
      </c>
      <c r="E12145" s="13" t="s">
        <v>75</v>
      </c>
      <c r="F12145" s="13" t="s">
        <v>75</v>
      </c>
      <c r="J12145" s="10" t="s">
        <v>2265</v>
      </c>
    </row>
    <row r="12146">
      <c r="A12146" s="10" t="s">
        <v>3308</v>
      </c>
      <c r="B12146" s="19">
        <v>0.1589236111111111</v>
      </c>
      <c r="C12146" s="10" t="s">
        <v>964</v>
      </c>
      <c r="D12146" s="10" t="s">
        <v>67</v>
      </c>
      <c r="E12146" s="13">
        <v>15.0</v>
      </c>
      <c r="F12146" s="13">
        <v>5.0</v>
      </c>
    </row>
    <row r="12147">
      <c r="A12147" s="10" t="s">
        <v>3308</v>
      </c>
      <c r="B12147" s="19">
        <v>0.15893518518518518</v>
      </c>
      <c r="C12147" s="10" t="s">
        <v>70</v>
      </c>
      <c r="D12147" s="10" t="s">
        <v>67</v>
      </c>
      <c r="E12147" s="13" t="s">
        <v>75</v>
      </c>
      <c r="F12147" s="13" t="s">
        <v>75</v>
      </c>
      <c r="J12147" s="10" t="s">
        <v>2265</v>
      </c>
    </row>
    <row r="12148">
      <c r="A12148" s="10" t="s">
        <v>3308</v>
      </c>
      <c r="B12148" s="19">
        <v>0.15893518518518518</v>
      </c>
      <c r="C12148" s="10" t="s">
        <v>70</v>
      </c>
      <c r="D12148" s="10" t="s">
        <v>67</v>
      </c>
      <c r="E12148" s="13">
        <v>6.0</v>
      </c>
      <c r="F12148" s="13">
        <v>2.0</v>
      </c>
    </row>
    <row r="12149">
      <c r="A12149" s="10" t="s">
        <v>3308</v>
      </c>
      <c r="B12149" s="19">
        <v>0.1596875</v>
      </c>
      <c r="C12149" s="10" t="s">
        <v>964</v>
      </c>
      <c r="D12149" s="10" t="s">
        <v>76</v>
      </c>
      <c r="E12149" s="13" t="s">
        <v>75</v>
      </c>
      <c r="F12149" s="13" t="s">
        <v>75</v>
      </c>
      <c r="J12149" s="10" t="s">
        <v>3314</v>
      </c>
    </row>
    <row r="12150">
      <c r="A12150" s="10" t="s">
        <v>3308</v>
      </c>
      <c r="B12150" s="19">
        <v>0.1638888888888889</v>
      </c>
      <c r="C12150" s="10" t="s">
        <v>70</v>
      </c>
      <c r="D12150" s="10" t="s">
        <v>87</v>
      </c>
      <c r="E12150" s="13">
        <v>20.0</v>
      </c>
      <c r="F12150" s="13" t="s">
        <v>75</v>
      </c>
      <c r="J12150" s="10" t="s">
        <v>3315</v>
      </c>
    </row>
    <row r="12151">
      <c r="A12151" s="10" t="s">
        <v>3308</v>
      </c>
      <c r="B12151" s="19">
        <v>0.16402777777777777</v>
      </c>
      <c r="C12151" s="10" t="s">
        <v>66</v>
      </c>
      <c r="D12151" s="10" t="s">
        <v>87</v>
      </c>
      <c r="E12151" s="13">
        <v>14.0</v>
      </c>
      <c r="F12151" s="13">
        <v>14.0</v>
      </c>
    </row>
    <row r="12152">
      <c r="A12152" s="10" t="s">
        <v>3308</v>
      </c>
      <c r="B12152" s="19">
        <v>0.16402777777777777</v>
      </c>
      <c r="C12152" s="10" t="s">
        <v>84</v>
      </c>
      <c r="D12152" s="10" t="s">
        <v>87</v>
      </c>
      <c r="E12152" s="13" t="s">
        <v>75</v>
      </c>
      <c r="F12152" s="13" t="s">
        <v>75</v>
      </c>
      <c r="J12152" s="10" t="s">
        <v>2263</v>
      </c>
    </row>
    <row r="12153">
      <c r="A12153" s="10" t="s">
        <v>3308</v>
      </c>
      <c r="B12153" s="19">
        <v>0.16402777777777777</v>
      </c>
      <c r="C12153" s="10" t="s">
        <v>84</v>
      </c>
      <c r="D12153" s="10" t="s">
        <v>87</v>
      </c>
      <c r="E12153" s="13">
        <v>12.0</v>
      </c>
      <c r="F12153" s="13">
        <v>10.0</v>
      </c>
    </row>
    <row r="12154">
      <c r="A12154" s="10" t="s">
        <v>3308</v>
      </c>
      <c r="B12154" s="19">
        <v>0.16413194444444446</v>
      </c>
      <c r="C12154" s="10" t="s">
        <v>82</v>
      </c>
      <c r="D12154" s="10" t="s">
        <v>87</v>
      </c>
      <c r="E12154" s="13">
        <v>8.0</v>
      </c>
      <c r="F12154" s="13">
        <v>7.0</v>
      </c>
    </row>
    <row r="12155">
      <c r="A12155" s="10" t="s">
        <v>3308</v>
      </c>
      <c r="B12155" s="19">
        <v>0.16414351851851852</v>
      </c>
      <c r="C12155" s="10" t="s">
        <v>3086</v>
      </c>
      <c r="D12155" s="10" t="s">
        <v>87</v>
      </c>
      <c r="E12155" s="13">
        <v>9.0</v>
      </c>
      <c r="F12155" s="13">
        <v>4.0</v>
      </c>
    </row>
    <row r="12156">
      <c r="A12156" s="10" t="s">
        <v>3308</v>
      </c>
      <c r="B12156" s="19">
        <v>0.16418981481481482</v>
      </c>
      <c r="C12156" s="10" t="s">
        <v>69</v>
      </c>
      <c r="D12156" s="10" t="s">
        <v>87</v>
      </c>
      <c r="E12156" s="13">
        <v>7.0</v>
      </c>
      <c r="F12156" s="13">
        <v>3.0</v>
      </c>
    </row>
    <row r="12157">
      <c r="A12157" s="10" t="s">
        <v>3308</v>
      </c>
      <c r="B12157" s="19">
        <v>0.16429398148148147</v>
      </c>
      <c r="C12157" s="10" t="s">
        <v>964</v>
      </c>
      <c r="D12157" s="10" t="s">
        <v>87</v>
      </c>
      <c r="E12157" s="13" t="s">
        <v>88</v>
      </c>
      <c r="F12157" s="13">
        <v>1.0</v>
      </c>
    </row>
    <row r="12158">
      <c r="A12158" s="10" t="s">
        <v>3308</v>
      </c>
      <c r="B12158" s="19">
        <v>0.16554398148148147</v>
      </c>
      <c r="C12158" s="10" t="s">
        <v>70</v>
      </c>
      <c r="D12158" s="10" t="s">
        <v>93</v>
      </c>
      <c r="E12158" s="13">
        <v>27.0</v>
      </c>
      <c r="F12158" s="13">
        <v>15.0</v>
      </c>
      <c r="J12158" s="10" t="s">
        <v>3316</v>
      </c>
    </row>
    <row r="12159">
      <c r="A12159" s="10" t="s">
        <v>3308</v>
      </c>
      <c r="B12159" s="19">
        <v>0.16556712962962963</v>
      </c>
      <c r="C12159" s="10" t="s">
        <v>70</v>
      </c>
      <c r="D12159" s="10" t="s">
        <v>93</v>
      </c>
      <c r="E12159" s="13">
        <v>17.0</v>
      </c>
      <c r="F12159" s="13">
        <v>5.0</v>
      </c>
      <c r="J12159" s="10" t="s">
        <v>3316</v>
      </c>
    </row>
    <row r="12160">
      <c r="A12160" s="10" t="s">
        <v>3308</v>
      </c>
      <c r="B12160" s="19">
        <v>0.1656712962962963</v>
      </c>
      <c r="C12160" s="10" t="s">
        <v>70</v>
      </c>
      <c r="D12160" s="10" t="s">
        <v>91</v>
      </c>
      <c r="E12160" s="13">
        <v>15.0</v>
      </c>
      <c r="F12160" s="16"/>
      <c r="H12160" s="10" t="s">
        <v>3317</v>
      </c>
    </row>
    <row r="12161">
      <c r="A12161" s="10" t="s">
        <v>3308</v>
      </c>
      <c r="B12161" s="19">
        <v>0.1656712962962963</v>
      </c>
      <c r="C12161" s="10" t="s">
        <v>70</v>
      </c>
      <c r="D12161" s="10" t="s">
        <v>91</v>
      </c>
      <c r="E12161" s="13">
        <v>16.0</v>
      </c>
      <c r="F12161" s="16"/>
      <c r="H12161" s="10" t="s">
        <v>3318</v>
      </c>
    </row>
    <row r="12162">
      <c r="A12162" s="10" t="s">
        <v>3308</v>
      </c>
      <c r="B12162" s="19">
        <v>0.1662962962962963</v>
      </c>
      <c r="C12162" s="10" t="s">
        <v>70</v>
      </c>
      <c r="D12162" s="10" t="s">
        <v>93</v>
      </c>
      <c r="E12162" s="13">
        <v>30.0</v>
      </c>
      <c r="F12162" s="13">
        <v>19.0</v>
      </c>
      <c r="J12162" s="10" t="s">
        <v>3319</v>
      </c>
    </row>
    <row r="12163">
      <c r="A12163" s="10" t="s">
        <v>3308</v>
      </c>
      <c r="B12163" s="19">
        <v>0.1662962962962963</v>
      </c>
      <c r="C12163" s="10" t="s">
        <v>70</v>
      </c>
      <c r="D12163" s="10" t="s">
        <v>93</v>
      </c>
      <c r="E12163" s="13">
        <v>27.0</v>
      </c>
      <c r="F12163" s="13">
        <v>16.0</v>
      </c>
      <c r="J12163" s="10" t="s">
        <v>3319</v>
      </c>
    </row>
    <row r="12164">
      <c r="A12164" s="10" t="s">
        <v>3308</v>
      </c>
      <c r="B12164" s="19">
        <v>0.1664699074074074</v>
      </c>
      <c r="C12164" s="10" t="s">
        <v>70</v>
      </c>
      <c r="D12164" s="10" t="s">
        <v>91</v>
      </c>
      <c r="E12164" s="13">
        <v>10.0</v>
      </c>
      <c r="F12164" s="16"/>
      <c r="H12164" s="10" t="s">
        <v>3320</v>
      </c>
    </row>
    <row r="12165">
      <c r="A12165" s="10" t="s">
        <v>3308</v>
      </c>
      <c r="B12165" s="19">
        <v>0.1664699074074074</v>
      </c>
      <c r="C12165" s="10" t="s">
        <v>70</v>
      </c>
      <c r="D12165" s="10" t="s">
        <v>91</v>
      </c>
      <c r="E12165" s="13">
        <v>8.0</v>
      </c>
      <c r="F12165" s="16"/>
      <c r="H12165" s="10" t="s">
        <v>3321</v>
      </c>
    </row>
    <row r="12166">
      <c r="A12166" s="10" t="s">
        <v>3308</v>
      </c>
      <c r="B12166" s="19">
        <v>0.16722222222222222</v>
      </c>
      <c r="C12166" s="10" t="s">
        <v>66</v>
      </c>
      <c r="D12166" s="10" t="s">
        <v>89</v>
      </c>
      <c r="E12166" s="13">
        <v>20.0</v>
      </c>
      <c r="F12166" s="13">
        <v>10.0</v>
      </c>
      <c r="J12166" s="10" t="s">
        <v>3322</v>
      </c>
    </row>
    <row r="12167">
      <c r="A12167" s="10" t="s">
        <v>3308</v>
      </c>
      <c r="B12167" s="19">
        <v>0.16722222222222222</v>
      </c>
      <c r="C12167" s="10" t="s">
        <v>66</v>
      </c>
      <c r="D12167" s="10" t="s">
        <v>89</v>
      </c>
      <c r="E12167" s="13" t="s">
        <v>75</v>
      </c>
      <c r="F12167" s="13" t="s">
        <v>75</v>
      </c>
      <c r="J12167" s="10" t="s">
        <v>2263</v>
      </c>
    </row>
    <row r="12168">
      <c r="A12168" s="10" t="s">
        <v>3308</v>
      </c>
      <c r="B12168" s="19">
        <v>0.16733796296296297</v>
      </c>
      <c r="C12168" s="10" t="s">
        <v>66</v>
      </c>
      <c r="D12168" s="10" t="s">
        <v>89</v>
      </c>
      <c r="E12168" s="13">
        <v>25.0</v>
      </c>
      <c r="F12168" s="13">
        <v>15.0</v>
      </c>
      <c r="J12168" s="10" t="s">
        <v>3322</v>
      </c>
    </row>
    <row r="12169">
      <c r="A12169" s="10" t="s">
        <v>3308</v>
      </c>
      <c r="B12169" s="19">
        <v>0.16733796296296297</v>
      </c>
      <c r="C12169" s="10" t="s">
        <v>66</v>
      </c>
      <c r="D12169" s="10" t="s">
        <v>89</v>
      </c>
      <c r="E12169" s="13" t="s">
        <v>75</v>
      </c>
      <c r="F12169" s="13" t="s">
        <v>75</v>
      </c>
      <c r="J12169" s="10" t="s">
        <v>2263</v>
      </c>
    </row>
    <row r="12170">
      <c r="A12170" s="10" t="s">
        <v>3308</v>
      </c>
      <c r="B12170" s="19">
        <v>0.16743055555555555</v>
      </c>
      <c r="C12170" s="10" t="s">
        <v>66</v>
      </c>
      <c r="D12170" s="10" t="s">
        <v>89</v>
      </c>
      <c r="E12170" s="13">
        <v>22.0</v>
      </c>
      <c r="F12170" s="13">
        <v>12.0</v>
      </c>
      <c r="J12170" s="10" t="s">
        <v>3322</v>
      </c>
    </row>
    <row r="12171">
      <c r="A12171" s="10" t="s">
        <v>3308</v>
      </c>
      <c r="B12171" s="19">
        <v>0.16743055555555555</v>
      </c>
      <c r="C12171" s="10" t="s">
        <v>66</v>
      </c>
      <c r="D12171" s="10" t="s">
        <v>89</v>
      </c>
      <c r="E12171" s="13" t="s">
        <v>75</v>
      </c>
      <c r="F12171" s="13" t="s">
        <v>75</v>
      </c>
      <c r="J12171" s="10" t="s">
        <v>2263</v>
      </c>
    </row>
    <row r="12172">
      <c r="A12172" s="10" t="s">
        <v>3308</v>
      </c>
      <c r="B12172" s="19">
        <v>0.1675925925925926</v>
      </c>
      <c r="C12172" s="10" t="s">
        <v>66</v>
      </c>
      <c r="D12172" s="10" t="s">
        <v>91</v>
      </c>
      <c r="E12172" s="13">
        <v>36.0</v>
      </c>
      <c r="F12172" s="16"/>
      <c r="H12172" s="10" t="s">
        <v>3323</v>
      </c>
    </row>
    <row r="12173">
      <c r="A12173" s="10" t="s">
        <v>3308</v>
      </c>
      <c r="B12173" s="19">
        <v>0.1711226851851852</v>
      </c>
      <c r="C12173" s="10" t="s">
        <v>70</v>
      </c>
      <c r="D12173" s="10" t="s">
        <v>166</v>
      </c>
      <c r="E12173" s="13" t="s">
        <v>88</v>
      </c>
      <c r="F12173" s="13">
        <v>1.0</v>
      </c>
      <c r="J12173" s="10" t="s">
        <v>3324</v>
      </c>
    </row>
    <row r="12174">
      <c r="A12174" s="10" t="s">
        <v>3308</v>
      </c>
      <c r="B12174" s="19">
        <v>0.1711226851851852</v>
      </c>
      <c r="C12174" s="10" t="s">
        <v>84</v>
      </c>
      <c r="D12174" s="10" t="s">
        <v>166</v>
      </c>
      <c r="E12174" s="13">
        <v>18.0</v>
      </c>
      <c r="F12174" s="13">
        <v>18.0</v>
      </c>
      <c r="J12174" s="10" t="s">
        <v>3325</v>
      </c>
    </row>
    <row r="12175">
      <c r="A12175" s="10" t="s">
        <v>3308</v>
      </c>
      <c r="B12175" s="19">
        <v>0.17063657407407407</v>
      </c>
      <c r="C12175" s="10" t="s">
        <v>3086</v>
      </c>
      <c r="D12175" s="10" t="s">
        <v>125</v>
      </c>
      <c r="E12175" s="13">
        <v>34.0</v>
      </c>
      <c r="F12175" s="13">
        <v>19.0</v>
      </c>
    </row>
    <row r="12176">
      <c r="A12176" s="10" t="s">
        <v>3308</v>
      </c>
      <c r="B12176" s="19">
        <v>0.17824074074074073</v>
      </c>
      <c r="C12176" s="10" t="s">
        <v>66</v>
      </c>
      <c r="D12176" s="10" t="s">
        <v>209</v>
      </c>
      <c r="E12176" s="13" t="s">
        <v>68</v>
      </c>
      <c r="F12176" s="13">
        <v>20.0</v>
      </c>
    </row>
    <row r="12177">
      <c r="A12177" s="10" t="s">
        <v>3326</v>
      </c>
      <c r="B12177" s="19">
        <v>0.008958333333333334</v>
      </c>
      <c r="C12177" s="10" t="s">
        <v>70</v>
      </c>
      <c r="D12177" s="10" t="s">
        <v>209</v>
      </c>
      <c r="E12177" s="13">
        <v>4.0</v>
      </c>
      <c r="F12177" s="13">
        <v>4.0</v>
      </c>
    </row>
    <row r="12178">
      <c r="A12178" s="10" t="s">
        <v>3326</v>
      </c>
      <c r="B12178" s="19">
        <v>0.01019675925925926</v>
      </c>
      <c r="C12178" s="10" t="s">
        <v>70</v>
      </c>
      <c r="D12178" s="10" t="s">
        <v>93</v>
      </c>
      <c r="E12178" s="13">
        <v>27.0</v>
      </c>
      <c r="F12178" s="13">
        <v>17.0</v>
      </c>
      <c r="J12178" s="10" t="s">
        <v>99</v>
      </c>
    </row>
    <row r="12179">
      <c r="A12179" s="10" t="s">
        <v>3326</v>
      </c>
      <c r="B12179" s="19">
        <v>0.0103125</v>
      </c>
      <c r="C12179" s="10" t="s">
        <v>70</v>
      </c>
      <c r="D12179" s="10" t="s">
        <v>91</v>
      </c>
      <c r="E12179" s="13">
        <v>7.0</v>
      </c>
      <c r="F12179" s="16"/>
      <c r="H12179" s="10" t="s">
        <v>3327</v>
      </c>
    </row>
    <row r="12180">
      <c r="A12180" s="10" t="s">
        <v>3326</v>
      </c>
      <c r="B12180" s="19">
        <v>0.01287037037037037</v>
      </c>
      <c r="C12180" s="10" t="s">
        <v>66</v>
      </c>
      <c r="D12180" s="10" t="s">
        <v>76</v>
      </c>
      <c r="E12180" s="13">
        <v>5.0</v>
      </c>
      <c r="F12180" s="16"/>
      <c r="J12180" s="10" t="s">
        <v>3328</v>
      </c>
    </row>
    <row r="12181">
      <c r="A12181" s="10" t="s">
        <v>3326</v>
      </c>
      <c r="B12181" s="19">
        <v>0.014409722222222223</v>
      </c>
      <c r="C12181" s="10" t="s">
        <v>84</v>
      </c>
      <c r="D12181" s="10" t="s">
        <v>93</v>
      </c>
      <c r="E12181" s="13">
        <v>17.0</v>
      </c>
      <c r="F12181" s="13">
        <v>7.0</v>
      </c>
      <c r="J12181" s="10" t="s">
        <v>553</v>
      </c>
    </row>
    <row r="12182">
      <c r="A12182" s="10" t="s">
        <v>3326</v>
      </c>
      <c r="B12182" s="19">
        <v>0.014710648148148148</v>
      </c>
      <c r="C12182" s="10" t="s">
        <v>84</v>
      </c>
      <c r="D12182" s="10" t="s">
        <v>91</v>
      </c>
      <c r="E12182" s="13">
        <v>32.0</v>
      </c>
      <c r="F12182" s="16"/>
      <c r="H12182" s="10" t="s">
        <v>3329</v>
      </c>
    </row>
    <row r="12183">
      <c r="A12183" s="10" t="s">
        <v>3326</v>
      </c>
      <c r="B12183" s="19">
        <v>0.01511574074074074</v>
      </c>
      <c r="C12183" s="10" t="s">
        <v>84</v>
      </c>
      <c r="D12183" s="10" t="s">
        <v>93</v>
      </c>
      <c r="E12183" s="13" t="s">
        <v>75</v>
      </c>
      <c r="F12183" s="13" t="s">
        <v>75</v>
      </c>
      <c r="J12183" s="10" t="s">
        <v>2642</v>
      </c>
    </row>
    <row r="12184">
      <c r="A12184" s="10" t="s">
        <v>3326</v>
      </c>
      <c r="B12184" s="19">
        <v>0.01511574074074074</v>
      </c>
      <c r="C12184" s="10" t="s">
        <v>84</v>
      </c>
      <c r="D12184" s="10" t="s">
        <v>93</v>
      </c>
      <c r="E12184" s="13">
        <v>23.0</v>
      </c>
      <c r="F12184" s="13">
        <v>13.0</v>
      </c>
      <c r="J12184" s="10" t="s">
        <v>871</v>
      </c>
    </row>
    <row r="12185">
      <c r="A12185" s="10" t="s">
        <v>3326</v>
      </c>
      <c r="B12185" s="19">
        <v>0.015185185185185185</v>
      </c>
      <c r="C12185" s="10" t="s">
        <v>84</v>
      </c>
      <c r="D12185" s="10" t="s">
        <v>91</v>
      </c>
      <c r="E12185" s="13">
        <v>18.0</v>
      </c>
      <c r="F12185" s="16"/>
      <c r="H12185" s="10" t="s">
        <v>3330</v>
      </c>
    </row>
    <row r="12186">
      <c r="A12186" s="10" t="s">
        <v>3326</v>
      </c>
      <c r="B12186" s="19">
        <v>0.018287037037037036</v>
      </c>
      <c r="C12186" s="10" t="s">
        <v>82</v>
      </c>
      <c r="D12186" s="10" t="s">
        <v>361</v>
      </c>
      <c r="E12186" s="13">
        <v>26.0</v>
      </c>
      <c r="F12186" s="13">
        <v>15.0</v>
      </c>
    </row>
    <row r="12187">
      <c r="A12187" s="10" t="s">
        <v>3326</v>
      </c>
      <c r="B12187" s="19">
        <v>0.020381944444444446</v>
      </c>
      <c r="C12187" s="10" t="s">
        <v>84</v>
      </c>
      <c r="D12187" s="10" t="s">
        <v>81</v>
      </c>
      <c r="E12187" s="13">
        <v>17.0</v>
      </c>
      <c r="F12187" s="13">
        <v>9.0</v>
      </c>
    </row>
    <row r="12188">
      <c r="A12188" s="10" t="s">
        <v>3326</v>
      </c>
      <c r="B12188" s="19">
        <v>0.02141203703703704</v>
      </c>
      <c r="C12188" s="10" t="s">
        <v>3086</v>
      </c>
      <c r="D12188" s="10" t="s">
        <v>81</v>
      </c>
      <c r="E12188" s="13">
        <v>17.0</v>
      </c>
      <c r="F12188" s="13">
        <v>9.0</v>
      </c>
    </row>
    <row r="12189">
      <c r="A12189" s="10" t="s">
        <v>3326</v>
      </c>
      <c r="B12189" s="19">
        <v>0.021631944444444443</v>
      </c>
      <c r="C12189" s="10" t="s">
        <v>82</v>
      </c>
      <c r="D12189" s="10" t="s">
        <v>2326</v>
      </c>
      <c r="E12189" s="13" t="s">
        <v>68</v>
      </c>
      <c r="F12189" s="13">
        <v>20.0</v>
      </c>
      <c r="J12189" s="10" t="s">
        <v>2326</v>
      </c>
    </row>
    <row r="12190">
      <c r="A12190" s="10" t="s">
        <v>3326</v>
      </c>
      <c r="B12190" s="19">
        <v>0.02171296296296296</v>
      </c>
      <c r="C12190" s="10" t="s">
        <v>82</v>
      </c>
      <c r="D12190" s="10" t="s">
        <v>2326</v>
      </c>
      <c r="E12190" s="13">
        <v>4.0</v>
      </c>
      <c r="F12190" s="13">
        <v>4.0</v>
      </c>
      <c r="J12190" s="10" t="s">
        <v>2326</v>
      </c>
    </row>
    <row r="12191">
      <c r="A12191" s="10" t="s">
        <v>3326</v>
      </c>
      <c r="B12191" s="19">
        <v>0.02181712962962963</v>
      </c>
      <c r="C12191" s="10" t="s">
        <v>82</v>
      </c>
      <c r="D12191" s="10" t="s">
        <v>2326</v>
      </c>
      <c r="E12191" s="13">
        <v>9.0</v>
      </c>
      <c r="F12191" s="13">
        <v>9.0</v>
      </c>
      <c r="J12191" s="10" t="s">
        <v>2326</v>
      </c>
    </row>
    <row r="12192">
      <c r="A12192" s="10" t="s">
        <v>3326</v>
      </c>
      <c r="B12192" s="19">
        <v>0.02337962962962963</v>
      </c>
      <c r="C12192" s="10" t="s">
        <v>82</v>
      </c>
      <c r="D12192" s="10" t="s">
        <v>91</v>
      </c>
      <c r="E12192" s="13">
        <v>9.0</v>
      </c>
      <c r="F12192" s="16"/>
      <c r="H12192" s="10" t="s">
        <v>3331</v>
      </c>
      <c r="J12192" s="10" t="s">
        <v>3332</v>
      </c>
    </row>
    <row r="12193">
      <c r="A12193" s="10" t="s">
        <v>3326</v>
      </c>
      <c r="B12193" s="19">
        <v>0.024930555555555556</v>
      </c>
      <c r="C12193" s="10" t="s">
        <v>69</v>
      </c>
      <c r="D12193" s="10" t="s">
        <v>89</v>
      </c>
      <c r="E12193" s="13" t="s">
        <v>75</v>
      </c>
      <c r="F12193" s="13" t="s">
        <v>75</v>
      </c>
      <c r="J12193" s="10" t="s">
        <v>85</v>
      </c>
    </row>
    <row r="12194">
      <c r="A12194" s="10" t="s">
        <v>3326</v>
      </c>
      <c r="B12194" s="19">
        <v>0.024930555555555556</v>
      </c>
      <c r="C12194" s="10" t="s">
        <v>69</v>
      </c>
      <c r="D12194" s="10" t="s">
        <v>89</v>
      </c>
      <c r="E12194" s="13">
        <v>19.0</v>
      </c>
      <c r="F12194" s="13">
        <v>9.0</v>
      </c>
      <c r="J12194" s="10" t="s">
        <v>241</v>
      </c>
    </row>
    <row r="12195">
      <c r="A12195" s="10" t="s">
        <v>3326</v>
      </c>
      <c r="B12195" s="19">
        <v>0.02516203703703704</v>
      </c>
      <c r="C12195" s="10" t="s">
        <v>69</v>
      </c>
      <c r="D12195" s="10" t="s">
        <v>91</v>
      </c>
      <c r="E12195" s="13">
        <v>18.0</v>
      </c>
      <c r="F12195" s="16"/>
      <c r="H12195" s="10" t="s">
        <v>3333</v>
      </c>
    </row>
    <row r="12196">
      <c r="A12196" s="10" t="s">
        <v>3326</v>
      </c>
      <c r="B12196" s="19">
        <v>0.03201388888888889</v>
      </c>
      <c r="C12196" s="10" t="s">
        <v>82</v>
      </c>
      <c r="D12196" s="10" t="s">
        <v>2326</v>
      </c>
      <c r="E12196" s="13" t="s">
        <v>88</v>
      </c>
      <c r="F12196" s="13">
        <v>1.0</v>
      </c>
      <c r="J12196" s="10" t="s">
        <v>2326</v>
      </c>
    </row>
    <row r="12197">
      <c r="A12197" s="10" t="s">
        <v>3326</v>
      </c>
      <c r="B12197" s="19">
        <v>0.03342592592592593</v>
      </c>
      <c r="C12197" s="10" t="s">
        <v>82</v>
      </c>
      <c r="D12197" s="10" t="s">
        <v>81</v>
      </c>
      <c r="E12197" s="13">
        <v>20.0</v>
      </c>
      <c r="F12197" s="13">
        <v>17.0</v>
      </c>
      <c r="J12197" s="10" t="s">
        <v>254</v>
      </c>
    </row>
    <row r="12198">
      <c r="A12198" s="10" t="s">
        <v>3326</v>
      </c>
      <c r="B12198" s="19">
        <v>0.0353125</v>
      </c>
      <c r="C12198" s="10" t="s">
        <v>70</v>
      </c>
      <c r="D12198" s="10" t="s">
        <v>93</v>
      </c>
      <c r="E12198" s="13">
        <v>16.0</v>
      </c>
      <c r="F12198" s="13">
        <v>4.0</v>
      </c>
      <c r="J12198" s="10" t="s">
        <v>85</v>
      </c>
    </row>
    <row r="12199">
      <c r="A12199" s="10" t="s">
        <v>3326</v>
      </c>
      <c r="B12199" s="19">
        <v>0.0353125</v>
      </c>
      <c r="C12199" s="10" t="s">
        <v>70</v>
      </c>
      <c r="D12199" s="10" t="s">
        <v>93</v>
      </c>
      <c r="E12199" s="13">
        <v>16.0</v>
      </c>
      <c r="F12199" s="13">
        <v>4.0</v>
      </c>
      <c r="J12199" s="10" t="s">
        <v>3334</v>
      </c>
    </row>
    <row r="12200">
      <c r="A12200" s="10" t="s">
        <v>3326</v>
      </c>
      <c r="B12200" s="19">
        <v>0.0353125</v>
      </c>
      <c r="C12200" s="10" t="s">
        <v>70</v>
      </c>
      <c r="D12200" s="10" t="s">
        <v>93</v>
      </c>
      <c r="E12200" s="13">
        <v>14.0</v>
      </c>
      <c r="F12200" s="13">
        <v>2.0</v>
      </c>
      <c r="J12200" s="10" t="s">
        <v>85</v>
      </c>
    </row>
    <row r="12201">
      <c r="A12201" s="10" t="s">
        <v>3326</v>
      </c>
      <c r="B12201" s="19">
        <v>0.0353125</v>
      </c>
      <c r="C12201" s="10" t="s">
        <v>70</v>
      </c>
      <c r="D12201" s="10" t="s">
        <v>93</v>
      </c>
      <c r="E12201" s="13">
        <v>18.0</v>
      </c>
      <c r="F12201" s="13">
        <v>6.0</v>
      </c>
      <c r="J12201" s="10" t="s">
        <v>3334</v>
      </c>
    </row>
    <row r="12202">
      <c r="A12202" s="10" t="s">
        <v>3326</v>
      </c>
      <c r="B12202" s="19">
        <v>0.03574074074074074</v>
      </c>
      <c r="C12202" s="10" t="s">
        <v>70</v>
      </c>
      <c r="D12202" s="10" t="s">
        <v>91</v>
      </c>
      <c r="E12202" s="13">
        <v>13.0</v>
      </c>
      <c r="F12202" s="16"/>
      <c r="H12202" s="10" t="s">
        <v>3335</v>
      </c>
    </row>
    <row r="12203">
      <c r="A12203" s="10" t="s">
        <v>3326</v>
      </c>
      <c r="B12203" s="19">
        <v>0.035868055555555556</v>
      </c>
      <c r="C12203" s="10" t="s">
        <v>70</v>
      </c>
      <c r="D12203" s="10" t="s">
        <v>91</v>
      </c>
      <c r="E12203" s="13">
        <v>12.0</v>
      </c>
      <c r="F12203" s="16"/>
      <c r="H12203" s="10" t="s">
        <v>1594</v>
      </c>
      <c r="I12203" s="10">
        <v>1.0</v>
      </c>
    </row>
    <row r="12204">
      <c r="A12204" s="10" t="s">
        <v>3326</v>
      </c>
      <c r="B12204" s="19">
        <v>0.04041666666666666</v>
      </c>
      <c r="C12204" s="10" t="s">
        <v>84</v>
      </c>
      <c r="D12204" s="10" t="s">
        <v>93</v>
      </c>
      <c r="E12204" s="13" t="s">
        <v>75</v>
      </c>
      <c r="F12204" s="13" t="s">
        <v>75</v>
      </c>
      <c r="J12204" s="10" t="s">
        <v>85</v>
      </c>
    </row>
    <row r="12205">
      <c r="A12205" s="10" t="s">
        <v>3326</v>
      </c>
      <c r="B12205" s="19">
        <v>0.04041666666666666</v>
      </c>
      <c r="C12205" s="10" t="s">
        <v>84</v>
      </c>
      <c r="D12205" s="10" t="s">
        <v>93</v>
      </c>
      <c r="E12205" s="13">
        <v>15.0</v>
      </c>
      <c r="F12205" s="13">
        <v>5.0</v>
      </c>
      <c r="J12205" s="10" t="s">
        <v>871</v>
      </c>
    </row>
    <row r="12206">
      <c r="A12206" s="10" t="s">
        <v>3326</v>
      </c>
      <c r="B12206" s="19">
        <v>0.040671296296296296</v>
      </c>
      <c r="C12206" s="10" t="s">
        <v>84</v>
      </c>
      <c r="D12206" s="10" t="s">
        <v>93</v>
      </c>
      <c r="E12206" s="13">
        <v>24.0</v>
      </c>
      <c r="F12206" s="13">
        <v>14.0</v>
      </c>
      <c r="J12206" s="10" t="s">
        <v>85</v>
      </c>
    </row>
    <row r="12207">
      <c r="A12207" s="10" t="s">
        <v>3326</v>
      </c>
      <c r="B12207" s="19">
        <v>0.040671296296296296</v>
      </c>
      <c r="C12207" s="10" t="s">
        <v>84</v>
      </c>
      <c r="D12207" s="10" t="s">
        <v>93</v>
      </c>
      <c r="E12207" s="13">
        <v>27.0</v>
      </c>
      <c r="F12207" s="13">
        <v>17.0</v>
      </c>
      <c r="J12207" s="10" t="s">
        <v>871</v>
      </c>
    </row>
    <row r="12208">
      <c r="A12208" s="10" t="s">
        <v>3326</v>
      </c>
      <c r="B12208" s="19">
        <v>0.040914351851851855</v>
      </c>
      <c r="C12208" s="10" t="s">
        <v>84</v>
      </c>
      <c r="D12208" s="10" t="s">
        <v>91</v>
      </c>
      <c r="E12208" s="13">
        <v>32.0</v>
      </c>
      <c r="F12208" s="16"/>
      <c r="H12208" s="10" t="s">
        <v>3336</v>
      </c>
    </row>
    <row r="12209">
      <c r="A12209" s="10" t="s">
        <v>3326</v>
      </c>
      <c r="B12209" s="19">
        <v>0.04387731481481481</v>
      </c>
      <c r="C12209" s="10" t="s">
        <v>69</v>
      </c>
      <c r="D12209" s="10" t="s">
        <v>91</v>
      </c>
      <c r="E12209" s="13">
        <v>28.0</v>
      </c>
      <c r="F12209" s="16"/>
      <c r="H12209" s="10" t="s">
        <v>3337</v>
      </c>
      <c r="J12209" s="10" t="s">
        <v>1330</v>
      </c>
    </row>
    <row r="12210">
      <c r="A12210" s="10" t="s">
        <v>3326</v>
      </c>
      <c r="B12210" s="19">
        <v>0.04446759259259259</v>
      </c>
      <c r="C12210" s="10" t="s">
        <v>69</v>
      </c>
      <c r="D12210" s="10" t="s">
        <v>81</v>
      </c>
      <c r="E12210" s="13" t="s">
        <v>75</v>
      </c>
      <c r="F12210" s="13" t="s">
        <v>75</v>
      </c>
      <c r="J12210" s="10" t="s">
        <v>254</v>
      </c>
    </row>
    <row r="12211">
      <c r="A12211" s="10" t="s">
        <v>3326</v>
      </c>
      <c r="B12211" s="19">
        <v>0.044502314814814814</v>
      </c>
      <c r="C12211" s="10" t="s">
        <v>69</v>
      </c>
      <c r="D12211" s="10" t="s">
        <v>81</v>
      </c>
      <c r="E12211" s="13" t="s">
        <v>75</v>
      </c>
      <c r="F12211" s="13" t="s">
        <v>75</v>
      </c>
      <c r="J12211" s="10" t="s">
        <v>254</v>
      </c>
    </row>
    <row r="12212">
      <c r="A12212" s="10" t="s">
        <v>3326</v>
      </c>
      <c r="B12212" s="19">
        <v>0.04483796296296296</v>
      </c>
      <c r="C12212" s="10" t="s">
        <v>69</v>
      </c>
      <c r="D12212" s="10" t="s">
        <v>81</v>
      </c>
      <c r="E12212" s="13" t="s">
        <v>75</v>
      </c>
      <c r="F12212" s="13" t="s">
        <v>75</v>
      </c>
      <c r="J12212" s="10" t="s">
        <v>254</v>
      </c>
    </row>
    <row r="12213">
      <c r="A12213" s="10" t="s">
        <v>3326</v>
      </c>
      <c r="B12213" s="19">
        <v>0.04534722222222222</v>
      </c>
      <c r="C12213" s="10" t="s">
        <v>69</v>
      </c>
      <c r="D12213" s="10" t="s">
        <v>91</v>
      </c>
      <c r="E12213" s="13">
        <v>16.0</v>
      </c>
      <c r="F12213" s="16"/>
      <c r="H12213" s="10" t="s">
        <v>3338</v>
      </c>
      <c r="J12213" s="10" t="s">
        <v>239</v>
      </c>
    </row>
    <row r="12214">
      <c r="A12214" s="10" t="s">
        <v>3326</v>
      </c>
      <c r="B12214" s="19">
        <v>0.04574074074074074</v>
      </c>
      <c r="C12214" s="10" t="s">
        <v>69</v>
      </c>
      <c r="D12214" s="10" t="s">
        <v>91</v>
      </c>
      <c r="E12214" s="13">
        <v>22.0</v>
      </c>
      <c r="F12214" s="16"/>
      <c r="H12214" s="10" t="s">
        <v>3339</v>
      </c>
      <c r="J12214" s="10" t="s">
        <v>1330</v>
      </c>
    </row>
    <row r="12215">
      <c r="A12215" s="10" t="s">
        <v>3326</v>
      </c>
      <c r="B12215" s="19">
        <v>0.04689814814814815</v>
      </c>
      <c r="C12215" s="10" t="s">
        <v>84</v>
      </c>
      <c r="D12215" s="10" t="s">
        <v>81</v>
      </c>
      <c r="E12215" s="13" t="s">
        <v>68</v>
      </c>
      <c r="F12215" s="13">
        <v>20.0</v>
      </c>
      <c r="J12215" s="10" t="s">
        <v>3340</v>
      </c>
    </row>
    <row r="12216">
      <c r="A12216" s="10" t="s">
        <v>3326</v>
      </c>
      <c r="B12216" s="19">
        <v>0.04787037037037037</v>
      </c>
      <c r="C12216" s="10" t="s">
        <v>964</v>
      </c>
      <c r="D12216" s="10" t="s">
        <v>91</v>
      </c>
      <c r="E12216" s="13">
        <v>21.0</v>
      </c>
      <c r="F12216" s="16"/>
      <c r="H12216" s="10" t="s">
        <v>3341</v>
      </c>
      <c r="J12216" s="10" t="s">
        <v>1330</v>
      </c>
    </row>
    <row r="12217">
      <c r="A12217" s="10" t="s">
        <v>3326</v>
      </c>
      <c r="B12217" s="19">
        <v>0.04881944444444444</v>
      </c>
      <c r="C12217" s="10" t="s">
        <v>964</v>
      </c>
      <c r="D12217" s="10" t="s">
        <v>67</v>
      </c>
      <c r="E12217" s="13" t="s">
        <v>75</v>
      </c>
      <c r="F12217" s="13" t="s">
        <v>75</v>
      </c>
      <c r="J12217" s="10" t="s">
        <v>160</v>
      </c>
    </row>
    <row r="12218">
      <c r="A12218" s="10" t="s">
        <v>3326</v>
      </c>
      <c r="B12218" s="19">
        <v>0.04881944444444444</v>
      </c>
      <c r="C12218" s="10" t="s">
        <v>964</v>
      </c>
      <c r="D12218" s="10" t="s">
        <v>67</v>
      </c>
      <c r="E12218" s="13">
        <v>25.0</v>
      </c>
      <c r="F12218" s="13">
        <v>15.0</v>
      </c>
      <c r="J12218" s="10" t="s">
        <v>161</v>
      </c>
    </row>
    <row r="12219">
      <c r="A12219" s="10" t="s">
        <v>3326</v>
      </c>
      <c r="B12219" s="19">
        <v>0.04839120370370371</v>
      </c>
      <c r="C12219" s="10" t="s">
        <v>964</v>
      </c>
      <c r="D12219" s="10" t="s">
        <v>91</v>
      </c>
      <c r="E12219" s="13">
        <v>20.0</v>
      </c>
      <c r="F12219" s="16"/>
      <c r="H12219" s="10" t="s">
        <v>3342</v>
      </c>
      <c r="I12219" s="10">
        <v>1.0</v>
      </c>
      <c r="J12219" s="10" t="s">
        <v>1608</v>
      </c>
    </row>
    <row r="12220">
      <c r="A12220" s="10" t="s">
        <v>3326</v>
      </c>
      <c r="B12220" s="19">
        <v>0.050798611111111114</v>
      </c>
      <c r="C12220" s="10" t="s">
        <v>3086</v>
      </c>
      <c r="D12220" s="10" t="s">
        <v>93</v>
      </c>
      <c r="E12220" s="13">
        <v>15.0</v>
      </c>
      <c r="F12220" s="13">
        <v>4.0</v>
      </c>
      <c r="J12220" s="10" t="s">
        <v>1010</v>
      </c>
    </row>
    <row r="12221">
      <c r="A12221" s="10" t="s">
        <v>3326</v>
      </c>
      <c r="B12221" s="19">
        <v>0.0512037037037037</v>
      </c>
      <c r="C12221" s="10" t="s">
        <v>3086</v>
      </c>
      <c r="D12221" s="10" t="s">
        <v>76</v>
      </c>
      <c r="E12221" s="13">
        <v>2.0</v>
      </c>
      <c r="F12221" s="16"/>
      <c r="J12221" s="10" t="s">
        <v>3343</v>
      </c>
    </row>
    <row r="12222">
      <c r="A12222" s="10" t="s">
        <v>3326</v>
      </c>
      <c r="B12222" s="19">
        <v>0.05320601851851852</v>
      </c>
      <c r="C12222" s="10" t="s">
        <v>82</v>
      </c>
      <c r="D12222" s="10" t="s">
        <v>209</v>
      </c>
      <c r="E12222" s="13">
        <v>20.0</v>
      </c>
      <c r="F12222" s="13">
        <v>20.0</v>
      </c>
      <c r="J12222" s="10" t="s">
        <v>3344</v>
      </c>
    </row>
    <row r="12223">
      <c r="A12223" s="10" t="s">
        <v>3326</v>
      </c>
      <c r="B12223" s="19">
        <v>0.05555555555555555</v>
      </c>
      <c r="C12223" s="10" t="s">
        <v>69</v>
      </c>
      <c r="D12223" s="10" t="s">
        <v>89</v>
      </c>
      <c r="E12223" s="13" t="s">
        <v>88</v>
      </c>
      <c r="F12223" s="13">
        <v>1.0</v>
      </c>
      <c r="J12223" s="10" t="s">
        <v>223</v>
      </c>
    </row>
    <row r="12224">
      <c r="A12224" s="10" t="s">
        <v>3326</v>
      </c>
      <c r="B12224" s="19">
        <v>0.055775462962962964</v>
      </c>
      <c r="C12224" s="10" t="s">
        <v>69</v>
      </c>
      <c r="D12224" s="10" t="s">
        <v>76</v>
      </c>
      <c r="E12224" s="13">
        <v>3.0</v>
      </c>
      <c r="F12224" s="16"/>
      <c r="J12224" s="10" t="s">
        <v>3343</v>
      </c>
    </row>
    <row r="12225">
      <c r="A12225" s="10" t="s">
        <v>3326</v>
      </c>
      <c r="B12225" s="19">
        <v>0.05876157407407408</v>
      </c>
      <c r="C12225" s="10" t="s">
        <v>964</v>
      </c>
      <c r="D12225" s="10" t="s">
        <v>120</v>
      </c>
      <c r="E12225" s="13">
        <v>20.0</v>
      </c>
      <c r="F12225" s="16"/>
      <c r="J12225" s="10" t="s">
        <v>3345</v>
      </c>
    </row>
    <row r="12226">
      <c r="A12226" s="10" t="s">
        <v>3326</v>
      </c>
      <c r="B12226" s="19">
        <v>0.06049768518518518</v>
      </c>
      <c r="C12226" s="10" t="s">
        <v>69</v>
      </c>
      <c r="D12226" s="10" t="s">
        <v>89</v>
      </c>
      <c r="E12226" s="13">
        <v>20.0</v>
      </c>
      <c r="F12226" s="13">
        <v>10.0</v>
      </c>
      <c r="J12226" s="10" t="s">
        <v>90</v>
      </c>
    </row>
    <row r="12227">
      <c r="A12227" s="10" t="s">
        <v>3326</v>
      </c>
      <c r="B12227" s="19">
        <v>0.06229166666666667</v>
      </c>
      <c r="C12227" s="10" t="s">
        <v>70</v>
      </c>
      <c r="D12227" s="10" t="s">
        <v>78</v>
      </c>
      <c r="E12227" s="13">
        <v>20.0</v>
      </c>
      <c r="F12227" s="13">
        <v>10.0</v>
      </c>
    </row>
    <row r="12228">
      <c r="A12228" s="10" t="s">
        <v>3326</v>
      </c>
      <c r="B12228" s="19">
        <v>0.06427083333333333</v>
      </c>
      <c r="C12228" s="10" t="s">
        <v>66</v>
      </c>
      <c r="D12228" s="10" t="s">
        <v>79</v>
      </c>
      <c r="E12228" s="13">
        <v>11.0</v>
      </c>
      <c r="F12228" s="13">
        <v>5.0</v>
      </c>
    </row>
    <row r="12229">
      <c r="A12229" s="10" t="s">
        <v>3326</v>
      </c>
      <c r="B12229" s="19">
        <v>0.06539351851851852</v>
      </c>
      <c r="C12229" s="10" t="s">
        <v>84</v>
      </c>
      <c r="D12229" s="10" t="s">
        <v>93</v>
      </c>
      <c r="E12229" s="13">
        <v>23.0</v>
      </c>
      <c r="F12229" s="13">
        <v>13.0</v>
      </c>
      <c r="J12229" s="10" t="s">
        <v>553</v>
      </c>
    </row>
    <row r="12230">
      <c r="A12230" s="10" t="s">
        <v>3326</v>
      </c>
      <c r="B12230" s="19">
        <v>0.06559027777777778</v>
      </c>
      <c r="C12230" s="10" t="s">
        <v>84</v>
      </c>
      <c r="D12230" s="10" t="s">
        <v>91</v>
      </c>
      <c r="E12230" s="13">
        <v>31.0</v>
      </c>
      <c r="F12230" s="16"/>
      <c r="H12230" s="10" t="s">
        <v>3346</v>
      </c>
    </row>
    <row r="12231">
      <c r="A12231" s="10" t="s">
        <v>3326</v>
      </c>
      <c r="B12231" s="19">
        <v>0.0658912037037037</v>
      </c>
      <c r="C12231" s="10" t="s">
        <v>84</v>
      </c>
      <c r="D12231" s="10" t="s">
        <v>93</v>
      </c>
      <c r="E12231" s="13">
        <v>20.0</v>
      </c>
      <c r="F12231" s="13">
        <v>10.0</v>
      </c>
      <c r="J12231" s="10" t="s">
        <v>553</v>
      </c>
    </row>
    <row r="12232">
      <c r="A12232" s="10" t="s">
        <v>3326</v>
      </c>
      <c r="B12232" s="19">
        <v>0.0660300925925926</v>
      </c>
      <c r="C12232" s="10" t="s">
        <v>84</v>
      </c>
      <c r="D12232" s="10" t="s">
        <v>91</v>
      </c>
      <c r="E12232" s="13">
        <v>12.0</v>
      </c>
      <c r="F12232" s="16"/>
      <c r="H12232" s="10" t="s">
        <v>3347</v>
      </c>
    </row>
    <row r="12233">
      <c r="A12233" s="10" t="s">
        <v>3326</v>
      </c>
      <c r="B12233" s="19">
        <v>0.06686342592592592</v>
      </c>
      <c r="C12233" s="10" t="s">
        <v>69</v>
      </c>
      <c r="D12233" s="10" t="s">
        <v>91</v>
      </c>
      <c r="E12233" s="13">
        <v>28.0</v>
      </c>
      <c r="F12233" s="16"/>
      <c r="H12233" s="10" t="s">
        <v>3348</v>
      </c>
      <c r="J12233" s="10" t="s">
        <v>1330</v>
      </c>
    </row>
    <row r="12234">
      <c r="A12234" s="10" t="s">
        <v>3326</v>
      </c>
      <c r="B12234" s="19">
        <v>0.06689814814814815</v>
      </c>
      <c r="C12234" s="10" t="s">
        <v>964</v>
      </c>
      <c r="D12234" s="10" t="s">
        <v>91</v>
      </c>
      <c r="E12234" s="13">
        <v>19.0</v>
      </c>
      <c r="F12234" s="16"/>
      <c r="H12234" s="10" t="s">
        <v>3349</v>
      </c>
      <c r="J12234" s="10" t="s">
        <v>1330</v>
      </c>
    </row>
    <row r="12235">
      <c r="A12235" s="10" t="s">
        <v>3326</v>
      </c>
      <c r="B12235" s="19">
        <v>0.0681712962962963</v>
      </c>
      <c r="C12235" s="10" t="s">
        <v>70</v>
      </c>
      <c r="D12235" s="10" t="s">
        <v>93</v>
      </c>
      <c r="E12235" s="13">
        <v>15.0</v>
      </c>
      <c r="F12235" s="13">
        <v>3.0</v>
      </c>
      <c r="J12235" s="10" t="s">
        <v>3350</v>
      </c>
    </row>
    <row r="12236">
      <c r="A12236" s="10" t="s">
        <v>3326</v>
      </c>
      <c r="B12236" s="19">
        <v>0.06899305555555556</v>
      </c>
      <c r="C12236" s="10" t="s">
        <v>66</v>
      </c>
      <c r="D12236" s="10" t="s">
        <v>216</v>
      </c>
      <c r="E12236" s="13" t="s">
        <v>88</v>
      </c>
      <c r="F12236" s="13">
        <v>1.0</v>
      </c>
      <c r="J12236" s="10" t="s">
        <v>1416</v>
      </c>
    </row>
    <row r="12237">
      <c r="A12237" s="10" t="s">
        <v>3326</v>
      </c>
      <c r="B12237" s="19">
        <v>0.06947916666666666</v>
      </c>
      <c r="C12237" s="10" t="s">
        <v>66</v>
      </c>
      <c r="D12237" s="10" t="s">
        <v>81</v>
      </c>
      <c r="E12237" s="13">
        <v>18.0</v>
      </c>
      <c r="F12237" s="13">
        <v>13.0</v>
      </c>
      <c r="H12237" s="10" t="s">
        <v>3351</v>
      </c>
      <c r="J12237" s="10" t="s">
        <v>3352</v>
      </c>
    </row>
    <row r="12238">
      <c r="A12238" s="10" t="s">
        <v>3326</v>
      </c>
      <c r="B12238" s="19">
        <v>0.06953703703703704</v>
      </c>
      <c r="C12238" s="10" t="s">
        <v>70</v>
      </c>
      <c r="D12238" s="10" t="s">
        <v>81</v>
      </c>
      <c r="E12238" s="13">
        <v>21.0</v>
      </c>
      <c r="F12238" s="13">
        <v>16.0</v>
      </c>
      <c r="H12238" s="10" t="s">
        <v>3353</v>
      </c>
      <c r="J12238" s="10" t="s">
        <v>3352</v>
      </c>
    </row>
    <row r="12239">
      <c r="A12239" s="10" t="s">
        <v>3326</v>
      </c>
      <c r="B12239" s="19">
        <v>0.06958333333333333</v>
      </c>
      <c r="C12239" s="10" t="s">
        <v>3086</v>
      </c>
      <c r="D12239" s="10" t="s">
        <v>81</v>
      </c>
      <c r="E12239" s="13">
        <v>16.0</v>
      </c>
      <c r="F12239" s="13">
        <v>15.0</v>
      </c>
      <c r="H12239" s="10" t="s">
        <v>3354</v>
      </c>
      <c r="J12239" s="10" t="s">
        <v>3352</v>
      </c>
    </row>
    <row r="12240">
      <c r="A12240" s="10" t="s">
        <v>3326</v>
      </c>
      <c r="B12240" s="19">
        <v>0.07081018518518518</v>
      </c>
      <c r="C12240" s="10" t="s">
        <v>3086</v>
      </c>
      <c r="D12240" s="10" t="s">
        <v>78</v>
      </c>
      <c r="E12240" s="13">
        <v>20.0</v>
      </c>
      <c r="F12240" s="13">
        <v>10.0</v>
      </c>
      <c r="J12240" s="10" t="s">
        <v>3181</v>
      </c>
    </row>
    <row r="12241">
      <c r="A12241" s="10" t="s">
        <v>3326</v>
      </c>
      <c r="B12241" s="19">
        <v>0.07143518518518518</v>
      </c>
      <c r="C12241" s="10" t="s">
        <v>964</v>
      </c>
      <c r="D12241" s="10" t="s">
        <v>91</v>
      </c>
      <c r="E12241" s="13">
        <v>22.0</v>
      </c>
      <c r="F12241" s="16"/>
      <c r="H12241" s="10" t="s">
        <v>3339</v>
      </c>
      <c r="J12241" s="10" t="s">
        <v>1330</v>
      </c>
    </row>
    <row r="12242">
      <c r="A12242" s="10" t="s">
        <v>3326</v>
      </c>
      <c r="B12242" s="19">
        <v>0.07145833333333333</v>
      </c>
      <c r="C12242" s="10" t="s">
        <v>69</v>
      </c>
      <c r="D12242" s="10" t="s">
        <v>91</v>
      </c>
      <c r="E12242" s="13">
        <v>26.0</v>
      </c>
      <c r="F12242" s="16"/>
      <c r="H12242" s="10" t="s">
        <v>3355</v>
      </c>
      <c r="J12242" s="10" t="s">
        <v>1330</v>
      </c>
    </row>
    <row r="12243">
      <c r="A12243" s="10" t="s">
        <v>3326</v>
      </c>
      <c r="B12243" s="19">
        <v>0.07208333333333333</v>
      </c>
      <c r="C12243" s="10" t="s">
        <v>69</v>
      </c>
      <c r="D12243" s="10" t="s">
        <v>81</v>
      </c>
      <c r="E12243" s="13">
        <v>14.0</v>
      </c>
      <c r="F12243" s="13">
        <v>11.0</v>
      </c>
      <c r="J12243" s="10" t="s">
        <v>254</v>
      </c>
    </row>
    <row r="12244">
      <c r="A12244" s="10" t="s">
        <v>3326</v>
      </c>
      <c r="B12244" s="19">
        <v>0.07215277777777777</v>
      </c>
      <c r="C12244" s="10" t="s">
        <v>964</v>
      </c>
      <c r="D12244" s="10" t="s">
        <v>81</v>
      </c>
      <c r="E12244" s="13">
        <v>5.0</v>
      </c>
      <c r="F12244" s="13">
        <v>2.0</v>
      </c>
      <c r="J12244" s="10" t="s">
        <v>85</v>
      </c>
    </row>
    <row r="12245">
      <c r="A12245" s="10" t="s">
        <v>3326</v>
      </c>
      <c r="B12245" s="19">
        <v>0.07215277777777777</v>
      </c>
      <c r="C12245" s="10" t="s">
        <v>964</v>
      </c>
      <c r="D12245" s="10" t="s">
        <v>81</v>
      </c>
      <c r="E12245" s="13">
        <v>17.0</v>
      </c>
      <c r="F12245" s="13">
        <v>14.0</v>
      </c>
      <c r="J12245" s="10" t="s">
        <v>765</v>
      </c>
    </row>
    <row r="12246">
      <c r="A12246" s="10" t="s">
        <v>3326</v>
      </c>
      <c r="B12246" s="19">
        <v>0.07407407407407407</v>
      </c>
      <c r="C12246" s="10" t="s">
        <v>82</v>
      </c>
      <c r="D12246" s="10" t="s">
        <v>93</v>
      </c>
      <c r="E12246" s="13">
        <v>29.0</v>
      </c>
      <c r="F12246" s="13">
        <v>19.0</v>
      </c>
      <c r="J12246" s="10" t="s">
        <v>3356</v>
      </c>
    </row>
    <row r="12247">
      <c r="A12247" s="10" t="s">
        <v>3326</v>
      </c>
      <c r="B12247" s="19">
        <v>0.07415509259259259</v>
      </c>
      <c r="C12247" s="10" t="s">
        <v>82</v>
      </c>
      <c r="D12247" s="10" t="s">
        <v>91</v>
      </c>
      <c r="E12247" s="13">
        <v>17.0</v>
      </c>
      <c r="F12247" s="16"/>
      <c r="H12247" s="10" t="s">
        <v>3357</v>
      </c>
    </row>
    <row r="12248">
      <c r="A12248" s="10" t="s">
        <v>3326</v>
      </c>
      <c r="B12248" s="19">
        <v>0.07482638888888889</v>
      </c>
      <c r="C12248" s="10" t="s">
        <v>964</v>
      </c>
      <c r="D12248" s="10" t="s">
        <v>81</v>
      </c>
      <c r="E12248" s="13">
        <v>11.0</v>
      </c>
      <c r="F12248" s="13">
        <v>8.0</v>
      </c>
      <c r="J12248" s="10" t="s">
        <v>3358</v>
      </c>
    </row>
    <row r="12249">
      <c r="A12249" s="10" t="s">
        <v>3326</v>
      </c>
      <c r="B12249" s="19">
        <v>0.07554398148148148</v>
      </c>
      <c r="C12249" s="10" t="s">
        <v>3086</v>
      </c>
      <c r="D12249" s="10" t="s">
        <v>79</v>
      </c>
      <c r="E12249" s="13">
        <v>15.0</v>
      </c>
      <c r="F12249" s="13">
        <v>10.0</v>
      </c>
    </row>
    <row r="12250">
      <c r="A12250" s="10" t="s">
        <v>3326</v>
      </c>
      <c r="B12250" s="19">
        <v>0.07606481481481482</v>
      </c>
      <c r="C12250" s="10" t="s">
        <v>3086</v>
      </c>
      <c r="D12250" s="10" t="s">
        <v>125</v>
      </c>
      <c r="E12250" s="13">
        <v>29.0</v>
      </c>
      <c r="F12250" s="13">
        <v>14.0</v>
      </c>
    </row>
    <row r="12251">
      <c r="A12251" s="10" t="s">
        <v>3326</v>
      </c>
      <c r="B12251" s="19">
        <v>0.07730324074074074</v>
      </c>
      <c r="C12251" s="10" t="s">
        <v>82</v>
      </c>
      <c r="D12251" s="10" t="s">
        <v>93</v>
      </c>
      <c r="E12251" s="13">
        <v>18.0</v>
      </c>
      <c r="F12251" s="13">
        <v>8.0</v>
      </c>
      <c r="J12251" s="10" t="s">
        <v>3359</v>
      </c>
    </row>
    <row r="12252">
      <c r="A12252" s="10" t="s">
        <v>3326</v>
      </c>
      <c r="B12252" s="19">
        <v>0.07753472222222223</v>
      </c>
      <c r="C12252" s="10" t="s">
        <v>82</v>
      </c>
      <c r="D12252" s="10" t="s">
        <v>91</v>
      </c>
      <c r="E12252" s="13">
        <v>28.0</v>
      </c>
      <c r="F12252" s="16"/>
      <c r="H12252" s="10" t="s">
        <v>3360</v>
      </c>
    </row>
    <row r="12253">
      <c r="A12253" s="10" t="s">
        <v>3326</v>
      </c>
      <c r="B12253" s="19">
        <v>0.07818287037037037</v>
      </c>
      <c r="C12253" s="10" t="s">
        <v>69</v>
      </c>
      <c r="D12253" s="10" t="s">
        <v>89</v>
      </c>
      <c r="E12253" s="13">
        <v>26.0</v>
      </c>
      <c r="F12253" s="13">
        <v>16.0</v>
      </c>
      <c r="J12253" s="10" t="s">
        <v>223</v>
      </c>
    </row>
    <row r="12254">
      <c r="A12254" s="10" t="s">
        <v>3326</v>
      </c>
      <c r="B12254" s="19">
        <v>0.0781712962962963</v>
      </c>
      <c r="C12254" s="10" t="s">
        <v>69</v>
      </c>
      <c r="D12254" s="10" t="s">
        <v>91</v>
      </c>
      <c r="E12254" s="13">
        <v>16.0</v>
      </c>
      <c r="F12254" s="16"/>
      <c r="H12254" s="10" t="s">
        <v>3361</v>
      </c>
      <c r="I12254" s="10">
        <v>1.0</v>
      </c>
    </row>
    <row r="12255">
      <c r="A12255" s="10" t="s">
        <v>3326</v>
      </c>
      <c r="B12255" s="19">
        <v>0.07981481481481481</v>
      </c>
      <c r="C12255" s="10" t="s">
        <v>964</v>
      </c>
      <c r="D12255" s="10" t="s">
        <v>81</v>
      </c>
      <c r="E12255" s="13">
        <v>20.0</v>
      </c>
      <c r="F12255" s="13">
        <v>17.0</v>
      </c>
      <c r="J12255" s="10" t="s">
        <v>3362</v>
      </c>
    </row>
    <row r="12256">
      <c r="A12256" s="10" t="s">
        <v>3326</v>
      </c>
      <c r="B12256" s="19">
        <v>0.08181712962962963</v>
      </c>
      <c r="C12256" s="10" t="s">
        <v>82</v>
      </c>
      <c r="D12256" s="10" t="s">
        <v>166</v>
      </c>
      <c r="E12256" s="13">
        <v>5.0</v>
      </c>
      <c r="F12256" s="13">
        <v>-4.0</v>
      </c>
      <c r="J12256" s="10" t="s">
        <v>3363</v>
      </c>
    </row>
    <row r="12257">
      <c r="A12257" s="10" t="s">
        <v>3326</v>
      </c>
      <c r="B12257" s="19">
        <v>0.08268518518518518</v>
      </c>
      <c r="C12257" s="10" t="s">
        <v>70</v>
      </c>
      <c r="D12257" s="10" t="s">
        <v>93</v>
      </c>
      <c r="E12257" s="13">
        <v>28.0</v>
      </c>
      <c r="F12257" s="13">
        <v>17.0</v>
      </c>
      <c r="J12257" s="10" t="s">
        <v>99</v>
      </c>
    </row>
    <row r="12258">
      <c r="A12258" s="10" t="s">
        <v>3326</v>
      </c>
      <c r="B12258" s="19">
        <v>0.08282407407407408</v>
      </c>
      <c r="C12258" s="10" t="s">
        <v>70</v>
      </c>
      <c r="D12258" s="10" t="s">
        <v>93</v>
      </c>
      <c r="E12258" s="13">
        <v>19.0</v>
      </c>
      <c r="F12258" s="13">
        <v>8.0</v>
      </c>
      <c r="J12258" s="10" t="s">
        <v>99</v>
      </c>
    </row>
    <row r="12259">
      <c r="A12259" s="10" t="s">
        <v>3326</v>
      </c>
      <c r="B12259" s="19">
        <v>0.08302083333333334</v>
      </c>
      <c r="C12259" s="10" t="s">
        <v>70</v>
      </c>
      <c r="D12259" s="10" t="s">
        <v>91</v>
      </c>
      <c r="E12259" s="13">
        <v>18.0</v>
      </c>
      <c r="F12259" s="16"/>
      <c r="H12259" s="10" t="s">
        <v>3364</v>
      </c>
    </row>
    <row r="12260">
      <c r="A12260" s="10" t="s">
        <v>3326</v>
      </c>
      <c r="B12260" s="19">
        <v>0.0833912037037037</v>
      </c>
      <c r="C12260" s="10" t="s">
        <v>70</v>
      </c>
      <c r="D12260" s="10" t="s">
        <v>93</v>
      </c>
      <c r="E12260" s="13" t="s">
        <v>75</v>
      </c>
      <c r="F12260" s="13" t="s">
        <v>75</v>
      </c>
      <c r="J12260" s="10" t="s">
        <v>99</v>
      </c>
    </row>
    <row r="12261">
      <c r="A12261" s="10" t="s">
        <v>3326</v>
      </c>
      <c r="B12261" s="19">
        <v>0.08341435185185185</v>
      </c>
      <c r="C12261" s="10" t="s">
        <v>70</v>
      </c>
      <c r="D12261" s="10" t="s">
        <v>93</v>
      </c>
      <c r="E12261" s="13">
        <v>31.0</v>
      </c>
      <c r="F12261" s="13">
        <v>20.0</v>
      </c>
      <c r="J12261" s="10" t="s">
        <v>99</v>
      </c>
    </row>
    <row r="12262">
      <c r="A12262" s="10" t="s">
        <v>3326</v>
      </c>
      <c r="B12262" s="19">
        <v>0.08351851851851852</v>
      </c>
      <c r="C12262" s="10" t="s">
        <v>70</v>
      </c>
      <c r="D12262" s="10" t="s">
        <v>91</v>
      </c>
      <c r="E12262" s="13">
        <v>17.0</v>
      </c>
      <c r="F12262" s="16"/>
      <c r="H12262" s="10" t="s">
        <v>3365</v>
      </c>
    </row>
    <row r="12263">
      <c r="A12263" s="10" t="s">
        <v>3326</v>
      </c>
      <c r="B12263" s="19">
        <v>0.08487268518518519</v>
      </c>
      <c r="C12263" s="10" t="s">
        <v>66</v>
      </c>
      <c r="D12263" s="10" t="s">
        <v>93</v>
      </c>
      <c r="E12263" s="13">
        <v>19.0</v>
      </c>
      <c r="F12263" s="13">
        <v>7.0</v>
      </c>
      <c r="J12263" s="10" t="s">
        <v>2638</v>
      </c>
    </row>
    <row r="12264">
      <c r="A12264" s="10" t="s">
        <v>3326</v>
      </c>
      <c r="B12264" s="19">
        <v>0.0849537037037037</v>
      </c>
      <c r="C12264" s="10" t="s">
        <v>66</v>
      </c>
      <c r="D12264" s="10" t="s">
        <v>93</v>
      </c>
      <c r="E12264" s="13" t="s">
        <v>75</v>
      </c>
      <c r="F12264" s="13" t="s">
        <v>75</v>
      </c>
      <c r="J12264" s="10" t="s">
        <v>2638</v>
      </c>
    </row>
    <row r="12265">
      <c r="A12265" s="10" t="s">
        <v>3326</v>
      </c>
      <c r="B12265" s="19">
        <v>0.08582175925925926</v>
      </c>
      <c r="C12265" s="10" t="s">
        <v>84</v>
      </c>
      <c r="D12265" s="10" t="s">
        <v>93</v>
      </c>
      <c r="E12265" s="13">
        <v>18.0</v>
      </c>
      <c r="F12265" s="13">
        <v>8.0</v>
      </c>
      <c r="J12265" s="10" t="s">
        <v>553</v>
      </c>
    </row>
    <row r="12266">
      <c r="A12266" s="10" t="s">
        <v>3326</v>
      </c>
      <c r="B12266" s="19">
        <v>0.08608796296296296</v>
      </c>
      <c r="C12266" s="10" t="s">
        <v>84</v>
      </c>
      <c r="D12266" s="10" t="s">
        <v>93</v>
      </c>
      <c r="E12266" s="13">
        <v>28.0</v>
      </c>
      <c r="F12266" s="13">
        <v>18.0</v>
      </c>
      <c r="J12266" s="10" t="s">
        <v>553</v>
      </c>
    </row>
    <row r="12267">
      <c r="A12267" s="10" t="s">
        <v>3326</v>
      </c>
      <c r="B12267" s="19">
        <v>0.0862962962962963</v>
      </c>
      <c r="C12267" s="10" t="s">
        <v>84</v>
      </c>
      <c r="D12267" s="10" t="s">
        <v>91</v>
      </c>
      <c r="E12267" s="13">
        <v>30.0</v>
      </c>
      <c r="F12267" s="16"/>
      <c r="H12267" s="10" t="s">
        <v>3366</v>
      </c>
    </row>
    <row r="12268">
      <c r="A12268" s="10" t="s">
        <v>3326</v>
      </c>
      <c r="B12268" s="19">
        <v>0.08724537037037038</v>
      </c>
      <c r="C12268" s="10" t="s">
        <v>69</v>
      </c>
      <c r="D12268" s="10" t="s">
        <v>91</v>
      </c>
      <c r="E12268" s="13">
        <v>21.0</v>
      </c>
      <c r="F12268" s="16"/>
      <c r="H12268" s="10" t="s">
        <v>3367</v>
      </c>
      <c r="J12268" s="10" t="s">
        <v>1330</v>
      </c>
    </row>
    <row r="12269">
      <c r="A12269" s="10" t="s">
        <v>3326</v>
      </c>
      <c r="B12269" s="19">
        <v>0.08728009259259259</v>
      </c>
      <c r="C12269" s="10" t="s">
        <v>964</v>
      </c>
      <c r="D12269" s="10" t="s">
        <v>91</v>
      </c>
      <c r="E12269" s="13">
        <v>22.0</v>
      </c>
      <c r="F12269" s="16"/>
      <c r="H12269" s="10" t="s">
        <v>3368</v>
      </c>
      <c r="J12269" s="10" t="s">
        <v>1330</v>
      </c>
    </row>
    <row r="12270">
      <c r="A12270" s="10" t="s">
        <v>3326</v>
      </c>
      <c r="B12270" s="19">
        <v>0.10358796296296297</v>
      </c>
      <c r="C12270" s="10" t="s">
        <v>964</v>
      </c>
      <c r="D12270" s="10" t="s">
        <v>76</v>
      </c>
      <c r="E12270" s="13" t="s">
        <v>75</v>
      </c>
      <c r="F12270" s="13" t="s">
        <v>75</v>
      </c>
      <c r="J12270" s="10" t="s">
        <v>2509</v>
      </c>
    </row>
    <row r="12271">
      <c r="A12271" s="10" t="s">
        <v>3326</v>
      </c>
      <c r="B12271" s="19">
        <v>0.1036574074074074</v>
      </c>
      <c r="C12271" s="10" t="s">
        <v>69</v>
      </c>
      <c r="D12271" s="10" t="s">
        <v>76</v>
      </c>
      <c r="E12271" s="13" t="s">
        <v>75</v>
      </c>
      <c r="F12271" s="13" t="s">
        <v>75</v>
      </c>
      <c r="J12271" s="10" t="s">
        <v>2509</v>
      </c>
    </row>
    <row r="12272">
      <c r="A12272" s="10" t="s">
        <v>3326</v>
      </c>
      <c r="B12272" s="19">
        <v>0.1041087962962963</v>
      </c>
      <c r="C12272" s="10" t="s">
        <v>964</v>
      </c>
      <c r="D12272" s="10" t="s">
        <v>120</v>
      </c>
      <c r="E12272" s="13">
        <v>15.0</v>
      </c>
      <c r="F12272" s="16"/>
      <c r="J12272" s="10" t="s">
        <v>3369</v>
      </c>
    </row>
    <row r="12273">
      <c r="A12273" s="10" t="s">
        <v>3326</v>
      </c>
      <c r="B12273" s="19">
        <v>0.10878472222222223</v>
      </c>
      <c r="C12273" s="10" t="s">
        <v>70</v>
      </c>
      <c r="D12273" s="10" t="s">
        <v>78</v>
      </c>
      <c r="E12273" s="13">
        <v>20.0</v>
      </c>
      <c r="F12273" s="13">
        <v>10.0</v>
      </c>
    </row>
    <row r="12274">
      <c r="A12274" s="10" t="s">
        <v>3326</v>
      </c>
      <c r="B12274" s="19">
        <v>0.10956018518518519</v>
      </c>
      <c r="C12274" s="10" t="s">
        <v>66</v>
      </c>
      <c r="D12274" s="10" t="s">
        <v>67</v>
      </c>
      <c r="E12274" s="13">
        <v>13.0</v>
      </c>
      <c r="F12274" s="13">
        <v>10.0</v>
      </c>
      <c r="J12274" s="10" t="s">
        <v>3370</v>
      </c>
    </row>
    <row r="12275">
      <c r="A12275" s="10" t="s">
        <v>3326</v>
      </c>
      <c r="B12275" s="19">
        <v>0.10960648148148149</v>
      </c>
      <c r="C12275" s="10" t="s">
        <v>84</v>
      </c>
      <c r="D12275" s="10" t="s">
        <v>67</v>
      </c>
      <c r="E12275" s="13">
        <v>15.0</v>
      </c>
      <c r="F12275" s="13">
        <v>12.0</v>
      </c>
      <c r="J12275" s="10" t="s">
        <v>3370</v>
      </c>
    </row>
    <row r="12276">
      <c r="A12276" s="10" t="s">
        <v>3326</v>
      </c>
      <c r="B12276" s="19">
        <v>0.10961805555555555</v>
      </c>
      <c r="C12276" s="10" t="s">
        <v>82</v>
      </c>
      <c r="D12276" s="10" t="s">
        <v>67</v>
      </c>
      <c r="E12276" s="13">
        <v>12.0</v>
      </c>
      <c r="F12276" s="13">
        <v>9.0</v>
      </c>
      <c r="J12276" s="10" t="s">
        <v>3370</v>
      </c>
    </row>
    <row r="12277">
      <c r="A12277" s="10" t="s">
        <v>3326</v>
      </c>
      <c r="B12277" s="19">
        <v>0.10967592592592593</v>
      </c>
      <c r="C12277" s="10" t="s">
        <v>69</v>
      </c>
      <c r="D12277" s="10" t="s">
        <v>67</v>
      </c>
      <c r="E12277" s="13">
        <v>13.0</v>
      </c>
      <c r="F12277" s="13">
        <v>8.0</v>
      </c>
      <c r="J12277" s="10" t="s">
        <v>161</v>
      </c>
    </row>
    <row r="12278">
      <c r="A12278" s="10" t="s">
        <v>3326</v>
      </c>
      <c r="B12278" s="19">
        <v>0.10967592592592593</v>
      </c>
      <c r="C12278" s="10" t="s">
        <v>69</v>
      </c>
      <c r="D12278" s="10" t="s">
        <v>67</v>
      </c>
      <c r="E12278" s="13">
        <v>14.0</v>
      </c>
      <c r="F12278" s="13">
        <v>9.0</v>
      </c>
      <c r="J12278" s="10" t="s">
        <v>160</v>
      </c>
    </row>
    <row r="12279">
      <c r="A12279" s="10" t="s">
        <v>3326</v>
      </c>
      <c r="B12279" s="19">
        <v>0.11096064814814814</v>
      </c>
      <c r="C12279" s="10" t="s">
        <v>66</v>
      </c>
      <c r="D12279" s="10" t="s">
        <v>67</v>
      </c>
      <c r="E12279" s="13" t="s">
        <v>75</v>
      </c>
      <c r="F12279" s="13" t="s">
        <v>75</v>
      </c>
    </row>
    <row r="12280">
      <c r="A12280" s="10" t="s">
        <v>3326</v>
      </c>
      <c r="B12280" s="19">
        <v>0.11077546296296296</v>
      </c>
      <c r="C12280" s="10" t="s">
        <v>84</v>
      </c>
      <c r="D12280" s="10" t="s">
        <v>67</v>
      </c>
      <c r="E12280" s="13" t="s">
        <v>75</v>
      </c>
      <c r="F12280" s="13" t="s">
        <v>75</v>
      </c>
    </row>
    <row r="12281">
      <c r="A12281" s="10" t="s">
        <v>3326</v>
      </c>
      <c r="B12281" s="19">
        <v>0.11083333333333334</v>
      </c>
      <c r="C12281" s="10" t="s">
        <v>82</v>
      </c>
      <c r="D12281" s="10" t="s">
        <v>67</v>
      </c>
      <c r="E12281" s="13">
        <v>19.0</v>
      </c>
      <c r="F12281" s="13">
        <v>16.0</v>
      </c>
      <c r="J12281" s="10" t="s">
        <v>85</v>
      </c>
    </row>
    <row r="12282">
      <c r="A12282" s="10" t="s">
        <v>3326</v>
      </c>
      <c r="B12282" s="19">
        <v>0.11083333333333334</v>
      </c>
      <c r="C12282" s="10" t="s">
        <v>82</v>
      </c>
      <c r="D12282" s="10" t="s">
        <v>67</v>
      </c>
      <c r="E12282" s="13" t="s">
        <v>68</v>
      </c>
      <c r="F12282" s="13">
        <v>20.0</v>
      </c>
      <c r="J12282" s="10" t="s">
        <v>86</v>
      </c>
    </row>
    <row r="12283">
      <c r="A12283" s="10" t="s">
        <v>3326</v>
      </c>
      <c r="B12283" s="19">
        <v>0.11079861111111111</v>
      </c>
      <c r="C12283" s="10" t="s">
        <v>69</v>
      </c>
      <c r="D12283" s="10" t="s">
        <v>67</v>
      </c>
      <c r="E12283" s="13" t="s">
        <v>68</v>
      </c>
      <c r="F12283" s="13">
        <v>20.0</v>
      </c>
      <c r="J12283" s="10" t="s">
        <v>160</v>
      </c>
    </row>
    <row r="12284">
      <c r="A12284" s="10" t="s">
        <v>3326</v>
      </c>
      <c r="B12284" s="19">
        <v>0.11079861111111111</v>
      </c>
      <c r="C12284" s="10" t="s">
        <v>69</v>
      </c>
      <c r="D12284" s="10" t="s">
        <v>67</v>
      </c>
      <c r="E12284" s="13">
        <v>21.0</v>
      </c>
      <c r="F12284" s="13">
        <v>16.0</v>
      </c>
      <c r="J12284" s="10" t="s">
        <v>161</v>
      </c>
    </row>
    <row r="12285">
      <c r="A12285" s="10" t="s">
        <v>3326</v>
      </c>
      <c r="B12285" s="19">
        <v>0.11099537037037037</v>
      </c>
      <c r="C12285" s="10" t="s">
        <v>964</v>
      </c>
      <c r="D12285" s="10" t="s">
        <v>67</v>
      </c>
      <c r="E12285" s="13" t="s">
        <v>75</v>
      </c>
      <c r="F12285" s="13" t="s">
        <v>75</v>
      </c>
      <c r="J12285" s="10" t="s">
        <v>160</v>
      </c>
    </row>
    <row r="12286">
      <c r="A12286" s="10" t="s">
        <v>3326</v>
      </c>
      <c r="B12286" s="19">
        <v>0.11099537037037037</v>
      </c>
      <c r="C12286" s="10" t="s">
        <v>964</v>
      </c>
      <c r="D12286" s="10" t="s">
        <v>67</v>
      </c>
      <c r="E12286" s="13">
        <v>28.0</v>
      </c>
      <c r="F12286" s="13">
        <v>18.0</v>
      </c>
      <c r="J12286" s="10" t="s">
        <v>161</v>
      </c>
    </row>
    <row r="12287">
      <c r="A12287" s="10" t="s">
        <v>3326</v>
      </c>
      <c r="B12287" s="19">
        <v>0.11105324074074074</v>
      </c>
      <c r="C12287" s="10" t="s">
        <v>3086</v>
      </c>
      <c r="D12287" s="10" t="s">
        <v>67</v>
      </c>
      <c r="E12287" s="13">
        <v>4.0</v>
      </c>
      <c r="F12287" s="13">
        <v>3.0</v>
      </c>
    </row>
    <row r="12288">
      <c r="A12288" s="10" t="s">
        <v>3326</v>
      </c>
      <c r="B12288" s="19">
        <v>0.11108796296296296</v>
      </c>
      <c r="C12288" s="10" t="s">
        <v>70</v>
      </c>
      <c r="D12288" s="10" t="s">
        <v>67</v>
      </c>
      <c r="E12288" s="13">
        <v>7.0</v>
      </c>
      <c r="F12288" s="13">
        <v>3.0</v>
      </c>
    </row>
    <row r="12289">
      <c r="A12289" s="10" t="s">
        <v>3326</v>
      </c>
      <c r="B12289" s="19">
        <v>0.11268518518518518</v>
      </c>
      <c r="C12289" s="10" t="s">
        <v>964</v>
      </c>
      <c r="D12289" s="10" t="s">
        <v>67</v>
      </c>
      <c r="E12289" s="13" t="s">
        <v>75</v>
      </c>
      <c r="F12289" s="13" t="s">
        <v>75</v>
      </c>
      <c r="J12289" s="10" t="s">
        <v>160</v>
      </c>
    </row>
    <row r="12290">
      <c r="A12290" s="10" t="s">
        <v>3326</v>
      </c>
      <c r="B12290" s="19">
        <v>0.11268518518518518</v>
      </c>
      <c r="C12290" s="10" t="s">
        <v>964</v>
      </c>
      <c r="D12290" s="10" t="s">
        <v>67</v>
      </c>
      <c r="E12290" s="13">
        <v>16.0</v>
      </c>
      <c r="F12290" s="13">
        <v>6.0</v>
      </c>
      <c r="J12290" s="10" t="s">
        <v>161</v>
      </c>
    </row>
    <row r="12291">
      <c r="A12291" s="10" t="s">
        <v>3326</v>
      </c>
      <c r="B12291" s="19">
        <v>0.11273148148148149</v>
      </c>
      <c r="C12291" s="10" t="s">
        <v>82</v>
      </c>
      <c r="D12291" s="10" t="s">
        <v>67</v>
      </c>
      <c r="E12291" s="13" t="s">
        <v>88</v>
      </c>
      <c r="F12291" s="13">
        <v>1.0</v>
      </c>
      <c r="J12291" s="10" t="s">
        <v>85</v>
      </c>
    </row>
    <row r="12292">
      <c r="A12292" s="10" t="s">
        <v>3326</v>
      </c>
      <c r="B12292" s="19">
        <v>0.11273148148148149</v>
      </c>
      <c r="C12292" s="10" t="s">
        <v>82</v>
      </c>
      <c r="D12292" s="10" t="s">
        <v>67</v>
      </c>
      <c r="E12292" s="13" t="s">
        <v>68</v>
      </c>
      <c r="F12292" s="13">
        <v>20.0</v>
      </c>
      <c r="J12292" s="10" t="s">
        <v>86</v>
      </c>
    </row>
    <row r="12293">
      <c r="A12293" s="10" t="s">
        <v>3326</v>
      </c>
      <c r="B12293" s="19">
        <v>0.11278935185185185</v>
      </c>
      <c r="C12293" s="10" t="s">
        <v>70</v>
      </c>
      <c r="D12293" s="10" t="s">
        <v>67</v>
      </c>
      <c r="E12293" s="13" t="s">
        <v>88</v>
      </c>
      <c r="F12293" s="13">
        <v>1.0</v>
      </c>
    </row>
    <row r="12294">
      <c r="A12294" s="10" t="s">
        <v>3326</v>
      </c>
      <c r="B12294" s="19">
        <v>0.1128125</v>
      </c>
      <c r="C12294" s="10" t="s">
        <v>3086</v>
      </c>
      <c r="D12294" s="10" t="s">
        <v>67</v>
      </c>
      <c r="E12294" s="13">
        <v>6.0</v>
      </c>
      <c r="F12294" s="13">
        <v>5.0</v>
      </c>
    </row>
    <row r="12295">
      <c r="A12295" s="10" t="s">
        <v>3326</v>
      </c>
      <c r="B12295" s="19">
        <v>0.11283564814814814</v>
      </c>
      <c r="C12295" s="10" t="s">
        <v>66</v>
      </c>
      <c r="D12295" s="10" t="s">
        <v>67</v>
      </c>
      <c r="E12295" s="13" t="s">
        <v>75</v>
      </c>
      <c r="F12295" s="13" t="s">
        <v>75</v>
      </c>
      <c r="J12295" s="10" t="s">
        <v>85</v>
      </c>
    </row>
    <row r="12296">
      <c r="A12296" s="10" t="s">
        <v>3326</v>
      </c>
      <c r="B12296" s="19">
        <v>0.11283564814814814</v>
      </c>
      <c r="C12296" s="10" t="s">
        <v>66</v>
      </c>
      <c r="D12296" s="10" t="s">
        <v>67</v>
      </c>
      <c r="E12296" s="13">
        <v>5.0</v>
      </c>
      <c r="F12296" s="13">
        <v>2.0</v>
      </c>
      <c r="J12296" s="10" t="s">
        <v>3371</v>
      </c>
    </row>
    <row r="12297">
      <c r="A12297" s="10" t="s">
        <v>3326</v>
      </c>
      <c r="B12297" s="19">
        <v>0.11283564814814814</v>
      </c>
      <c r="C12297" s="10" t="s">
        <v>84</v>
      </c>
      <c r="D12297" s="10" t="s">
        <v>67</v>
      </c>
      <c r="E12297" s="13" t="s">
        <v>75</v>
      </c>
      <c r="F12297" s="13" t="s">
        <v>75</v>
      </c>
      <c r="J12297" s="10" t="s">
        <v>85</v>
      </c>
    </row>
    <row r="12298">
      <c r="A12298" s="10" t="s">
        <v>3326</v>
      </c>
      <c r="B12298" s="19">
        <v>0.11283564814814814</v>
      </c>
      <c r="C12298" s="10" t="s">
        <v>84</v>
      </c>
      <c r="D12298" s="10" t="s">
        <v>67</v>
      </c>
      <c r="E12298" s="13">
        <v>12.0</v>
      </c>
      <c r="F12298" s="13">
        <v>9.0</v>
      </c>
      <c r="J12298" s="10" t="s">
        <v>3371</v>
      </c>
    </row>
    <row r="12299">
      <c r="A12299" s="10" t="s">
        <v>3326</v>
      </c>
      <c r="B12299" s="19">
        <v>0.11287037037037037</v>
      </c>
      <c r="C12299" s="10" t="s">
        <v>69</v>
      </c>
      <c r="D12299" s="10" t="s">
        <v>67</v>
      </c>
      <c r="E12299" s="13" t="s">
        <v>75</v>
      </c>
      <c r="F12299" s="13" t="s">
        <v>75</v>
      </c>
      <c r="J12299" s="10" t="s">
        <v>160</v>
      </c>
    </row>
    <row r="12300">
      <c r="A12300" s="10" t="s">
        <v>3326</v>
      </c>
      <c r="B12300" s="19">
        <v>0.11287037037037037</v>
      </c>
      <c r="C12300" s="10" t="s">
        <v>69</v>
      </c>
      <c r="D12300" s="10" t="s">
        <v>67</v>
      </c>
      <c r="E12300" s="13">
        <v>16.0</v>
      </c>
      <c r="F12300" s="13">
        <v>11.0</v>
      </c>
      <c r="J12300" s="10" t="s">
        <v>161</v>
      </c>
    </row>
    <row r="12301">
      <c r="A12301" s="10" t="s">
        <v>3326</v>
      </c>
      <c r="B12301" s="19">
        <v>0.11383101851851851</v>
      </c>
      <c r="C12301" s="10" t="s">
        <v>964</v>
      </c>
      <c r="D12301" s="10" t="s">
        <v>67</v>
      </c>
      <c r="E12301" s="13" t="s">
        <v>88</v>
      </c>
      <c r="F12301" s="13">
        <v>1.0</v>
      </c>
      <c r="J12301" s="10" t="s">
        <v>160</v>
      </c>
    </row>
    <row r="12302">
      <c r="A12302" s="10" t="s">
        <v>3326</v>
      </c>
      <c r="B12302" s="19">
        <v>0.11383101851851851</v>
      </c>
      <c r="C12302" s="10" t="s">
        <v>964</v>
      </c>
      <c r="D12302" s="10" t="s">
        <v>67</v>
      </c>
      <c r="E12302" s="13" t="s">
        <v>88</v>
      </c>
      <c r="F12302" s="13">
        <v>1.0</v>
      </c>
      <c r="J12302" s="10" t="s">
        <v>161</v>
      </c>
    </row>
    <row r="12303">
      <c r="A12303" s="10" t="s">
        <v>3326</v>
      </c>
      <c r="B12303" s="19">
        <v>0.11385416666666667</v>
      </c>
      <c r="C12303" s="10" t="s">
        <v>69</v>
      </c>
      <c r="D12303" s="10" t="s">
        <v>67</v>
      </c>
      <c r="E12303" s="13">
        <v>7.0</v>
      </c>
      <c r="F12303" s="13">
        <v>2.0</v>
      </c>
      <c r="J12303" s="10" t="s">
        <v>161</v>
      </c>
    </row>
    <row r="12304">
      <c r="A12304" s="10" t="s">
        <v>3326</v>
      </c>
      <c r="B12304" s="19">
        <v>0.11385416666666667</v>
      </c>
      <c r="C12304" s="10" t="s">
        <v>69</v>
      </c>
      <c r="D12304" s="10" t="s">
        <v>67</v>
      </c>
      <c r="E12304" s="13">
        <v>8.0</v>
      </c>
      <c r="F12304" s="13">
        <v>3.0</v>
      </c>
      <c r="J12304" s="10" t="s">
        <v>160</v>
      </c>
    </row>
    <row r="12305">
      <c r="A12305" s="10" t="s">
        <v>3326</v>
      </c>
      <c r="B12305" s="19">
        <v>0.11390046296296297</v>
      </c>
      <c r="C12305" s="10" t="s">
        <v>3086</v>
      </c>
      <c r="D12305" s="10" t="s">
        <v>67</v>
      </c>
      <c r="E12305" s="13">
        <v>19.0</v>
      </c>
      <c r="F12305" s="13">
        <v>18.0</v>
      </c>
    </row>
    <row r="12306">
      <c r="A12306" s="10" t="s">
        <v>3326</v>
      </c>
      <c r="B12306" s="19">
        <v>0.11392361111111111</v>
      </c>
      <c r="C12306" s="10" t="s">
        <v>70</v>
      </c>
      <c r="D12306" s="10" t="s">
        <v>67</v>
      </c>
      <c r="E12306" s="13">
        <v>8.0</v>
      </c>
      <c r="F12306" s="13">
        <v>4.0</v>
      </c>
    </row>
    <row r="12307">
      <c r="A12307" s="10" t="s">
        <v>3326</v>
      </c>
      <c r="B12307" s="19">
        <v>0.11395833333333333</v>
      </c>
      <c r="C12307" s="10" t="s">
        <v>84</v>
      </c>
      <c r="D12307" s="10" t="s">
        <v>67</v>
      </c>
      <c r="E12307" s="13">
        <v>17.0</v>
      </c>
      <c r="F12307" s="13">
        <v>14.0</v>
      </c>
      <c r="J12307" s="10" t="s">
        <v>3372</v>
      </c>
    </row>
    <row r="12308">
      <c r="A12308" s="10" t="s">
        <v>3326</v>
      </c>
      <c r="B12308" s="19">
        <v>0.11395833333333333</v>
      </c>
      <c r="C12308" s="10" t="s">
        <v>66</v>
      </c>
      <c r="D12308" s="10" t="s">
        <v>67</v>
      </c>
      <c r="E12308" s="13">
        <v>5.0</v>
      </c>
      <c r="F12308" s="13">
        <v>2.0</v>
      </c>
      <c r="J12308" s="10" t="s">
        <v>3372</v>
      </c>
    </row>
    <row r="12309">
      <c r="A12309" s="10" t="s">
        <v>3326</v>
      </c>
      <c r="B12309" s="19">
        <v>0.11543981481481481</v>
      </c>
      <c r="C12309" s="10" t="s">
        <v>964</v>
      </c>
      <c r="D12309" s="10" t="s">
        <v>67</v>
      </c>
      <c r="E12309" s="13" t="s">
        <v>68</v>
      </c>
      <c r="F12309" s="13">
        <v>20.0</v>
      </c>
      <c r="J12309" s="10" t="s">
        <v>160</v>
      </c>
    </row>
    <row r="12310">
      <c r="A12310" s="10" t="s">
        <v>3326</v>
      </c>
      <c r="B12310" s="19">
        <v>0.11543981481481481</v>
      </c>
      <c r="C12310" s="10" t="s">
        <v>964</v>
      </c>
      <c r="D12310" s="10" t="s">
        <v>67</v>
      </c>
      <c r="E12310" s="13">
        <v>14.0</v>
      </c>
      <c r="F12310" s="13">
        <v>4.0</v>
      </c>
      <c r="J12310" s="10" t="s">
        <v>161</v>
      </c>
    </row>
    <row r="12311">
      <c r="A12311" s="10" t="s">
        <v>3326</v>
      </c>
      <c r="B12311" s="19">
        <v>0.11550925925925926</v>
      </c>
      <c r="C12311" s="10" t="s">
        <v>3086</v>
      </c>
      <c r="D12311" s="10" t="s">
        <v>67</v>
      </c>
      <c r="E12311" s="13">
        <v>19.0</v>
      </c>
      <c r="F12311" s="13">
        <v>18.0</v>
      </c>
    </row>
    <row r="12312">
      <c r="A12312" s="10" t="s">
        <v>3326</v>
      </c>
      <c r="B12312" s="19">
        <v>0.11554398148148148</v>
      </c>
      <c r="C12312" s="10" t="s">
        <v>70</v>
      </c>
      <c r="D12312" s="10" t="s">
        <v>67</v>
      </c>
      <c r="E12312" s="13">
        <v>20.0</v>
      </c>
      <c r="F12312" s="13">
        <v>16.0</v>
      </c>
    </row>
    <row r="12313">
      <c r="A12313" s="10" t="s">
        <v>3326</v>
      </c>
      <c r="B12313" s="19">
        <v>0.11719907407407408</v>
      </c>
      <c r="C12313" s="10" t="s">
        <v>66</v>
      </c>
      <c r="D12313" s="10" t="s">
        <v>67</v>
      </c>
      <c r="E12313" s="13">
        <v>19.0</v>
      </c>
      <c r="F12313" s="13">
        <v>16.0</v>
      </c>
    </row>
    <row r="12314">
      <c r="A12314" s="10" t="s">
        <v>3326</v>
      </c>
      <c r="B12314" s="19">
        <v>0.11719907407407408</v>
      </c>
      <c r="C12314" s="10" t="s">
        <v>69</v>
      </c>
      <c r="D12314" s="10" t="s">
        <v>67</v>
      </c>
      <c r="E12314" s="13" t="s">
        <v>75</v>
      </c>
      <c r="F12314" s="13" t="s">
        <v>75</v>
      </c>
      <c r="J12314" s="10" t="s">
        <v>160</v>
      </c>
    </row>
    <row r="12315">
      <c r="A12315" s="10" t="s">
        <v>3326</v>
      </c>
      <c r="B12315" s="19">
        <v>0.11719907407407408</v>
      </c>
      <c r="C12315" s="10" t="s">
        <v>69</v>
      </c>
      <c r="D12315" s="10" t="s">
        <v>67</v>
      </c>
      <c r="E12315" s="13">
        <v>19.0</v>
      </c>
      <c r="F12315" s="13">
        <v>14.0</v>
      </c>
      <c r="J12315" s="10" t="s">
        <v>161</v>
      </c>
    </row>
    <row r="12316">
      <c r="A12316" s="10" t="s">
        <v>3326</v>
      </c>
      <c r="B12316" s="19">
        <v>0.11728009259259259</v>
      </c>
      <c r="C12316" s="10" t="s">
        <v>84</v>
      </c>
      <c r="D12316" s="10" t="s">
        <v>67</v>
      </c>
      <c r="E12316" s="13">
        <v>7.0</v>
      </c>
      <c r="F12316" s="13">
        <v>4.0</v>
      </c>
    </row>
    <row r="12317">
      <c r="A12317" s="10" t="s">
        <v>3326</v>
      </c>
      <c r="B12317" s="19">
        <v>0.11809027777777778</v>
      </c>
      <c r="C12317" s="10" t="s">
        <v>82</v>
      </c>
      <c r="D12317" s="10" t="s">
        <v>67</v>
      </c>
      <c r="E12317" s="13">
        <v>16.0</v>
      </c>
      <c r="F12317" s="13">
        <v>13.0</v>
      </c>
    </row>
    <row r="12318">
      <c r="A12318" s="10" t="s">
        <v>3326</v>
      </c>
      <c r="B12318" s="19">
        <v>0.11800925925925926</v>
      </c>
      <c r="C12318" s="10" t="s">
        <v>964</v>
      </c>
      <c r="D12318" s="10" t="s">
        <v>67</v>
      </c>
      <c r="E12318" s="13" t="s">
        <v>68</v>
      </c>
      <c r="F12318" s="13">
        <v>20.0</v>
      </c>
      <c r="J12318" s="10" t="s">
        <v>160</v>
      </c>
    </row>
    <row r="12319">
      <c r="A12319" s="10" t="s">
        <v>3326</v>
      </c>
      <c r="B12319" s="19">
        <v>0.11800925925925926</v>
      </c>
      <c r="C12319" s="10" t="s">
        <v>964</v>
      </c>
      <c r="D12319" s="10" t="s">
        <v>67</v>
      </c>
      <c r="E12319" s="13">
        <v>16.0</v>
      </c>
      <c r="F12319" s="13">
        <v>6.0</v>
      </c>
      <c r="J12319" s="10" t="s">
        <v>161</v>
      </c>
    </row>
    <row r="12320">
      <c r="A12320" s="10" t="s">
        <v>3326</v>
      </c>
      <c r="B12320" s="19">
        <v>0.1180324074074074</v>
      </c>
      <c r="C12320" s="10" t="s">
        <v>70</v>
      </c>
      <c r="D12320" s="10" t="s">
        <v>67</v>
      </c>
      <c r="E12320" s="13" t="s">
        <v>75</v>
      </c>
      <c r="F12320" s="13" t="s">
        <v>75</v>
      </c>
      <c r="J12320" s="10" t="s">
        <v>160</v>
      </c>
    </row>
    <row r="12321">
      <c r="A12321" s="10" t="s">
        <v>3326</v>
      </c>
      <c r="B12321" s="19">
        <v>0.1180324074074074</v>
      </c>
      <c r="C12321" s="10" t="s">
        <v>70</v>
      </c>
      <c r="D12321" s="10" t="s">
        <v>67</v>
      </c>
      <c r="E12321" s="13" t="s">
        <v>88</v>
      </c>
      <c r="F12321" s="13">
        <v>1.0</v>
      </c>
      <c r="J12321" s="10" t="s">
        <v>161</v>
      </c>
    </row>
    <row r="12322">
      <c r="A12322" s="10" t="s">
        <v>3326</v>
      </c>
      <c r="B12322" s="19">
        <v>0.11799768518518519</v>
      </c>
      <c r="C12322" s="10" t="s">
        <v>3086</v>
      </c>
      <c r="D12322" s="10" t="s">
        <v>67</v>
      </c>
      <c r="E12322" s="13" t="s">
        <v>75</v>
      </c>
      <c r="F12322" s="13" t="s">
        <v>75</v>
      </c>
      <c r="J12322" s="10" t="s">
        <v>160</v>
      </c>
    </row>
    <row r="12323">
      <c r="A12323" s="10" t="s">
        <v>3326</v>
      </c>
      <c r="B12323" s="19">
        <v>0.11799768518518519</v>
      </c>
      <c r="C12323" s="10" t="s">
        <v>3086</v>
      </c>
      <c r="D12323" s="10" t="s">
        <v>67</v>
      </c>
      <c r="E12323" s="13" t="s">
        <v>88</v>
      </c>
      <c r="F12323" s="13">
        <v>1.0</v>
      </c>
      <c r="J12323" s="10" t="s">
        <v>161</v>
      </c>
    </row>
    <row r="12324">
      <c r="A12324" s="10" t="s">
        <v>3326</v>
      </c>
      <c r="B12324" s="19">
        <v>0.11805555555555555</v>
      </c>
      <c r="C12324" s="10" t="s">
        <v>84</v>
      </c>
      <c r="D12324" s="10" t="s">
        <v>67</v>
      </c>
      <c r="E12324" s="13">
        <v>21.0</v>
      </c>
      <c r="F12324" s="13">
        <v>18.0</v>
      </c>
    </row>
    <row r="12325">
      <c r="A12325" s="10" t="s">
        <v>3373</v>
      </c>
      <c r="B12325" s="19">
        <v>0.11809027777777778</v>
      </c>
      <c r="C12325" s="10" t="s">
        <v>82</v>
      </c>
      <c r="D12325" s="10" t="s">
        <v>67</v>
      </c>
      <c r="E12325" s="13">
        <v>16.0</v>
      </c>
      <c r="F12325" s="13">
        <v>13.0</v>
      </c>
    </row>
    <row r="12326">
      <c r="A12326" s="10" t="s">
        <v>3326</v>
      </c>
      <c r="B12326" s="19">
        <v>0.11811342592592593</v>
      </c>
      <c r="C12326" s="10" t="s">
        <v>69</v>
      </c>
      <c r="D12326" s="10" t="s">
        <v>67</v>
      </c>
      <c r="E12326" s="13" t="s">
        <v>75</v>
      </c>
      <c r="F12326" s="13" t="s">
        <v>75</v>
      </c>
      <c r="J12326" s="10" t="s">
        <v>160</v>
      </c>
    </row>
    <row r="12327">
      <c r="A12327" s="10" t="s">
        <v>3326</v>
      </c>
      <c r="B12327" s="19">
        <v>0.11811342592592593</v>
      </c>
      <c r="C12327" s="10" t="s">
        <v>69</v>
      </c>
      <c r="D12327" s="10" t="s">
        <v>67</v>
      </c>
      <c r="E12327" s="13" t="s">
        <v>75</v>
      </c>
      <c r="F12327" s="13" t="s">
        <v>75</v>
      </c>
      <c r="J12327" s="10" t="s">
        <v>161</v>
      </c>
    </row>
    <row r="12328">
      <c r="A12328" s="10" t="s">
        <v>3326</v>
      </c>
      <c r="B12328" s="19">
        <v>0.118125</v>
      </c>
      <c r="C12328" s="10" t="s">
        <v>66</v>
      </c>
      <c r="D12328" s="10" t="s">
        <v>67</v>
      </c>
      <c r="E12328" s="13">
        <v>19.0</v>
      </c>
      <c r="F12328" s="13">
        <v>16.0</v>
      </c>
    </row>
    <row r="12329">
      <c r="A12329" s="10" t="s">
        <v>3326</v>
      </c>
      <c r="B12329" s="19">
        <v>0.11957175925925925</v>
      </c>
      <c r="C12329" s="10" t="s">
        <v>82</v>
      </c>
      <c r="D12329" s="10" t="s">
        <v>67</v>
      </c>
      <c r="E12329" s="13">
        <v>20.0</v>
      </c>
      <c r="F12329" s="13">
        <v>17.0</v>
      </c>
    </row>
    <row r="12330">
      <c r="A12330" s="10" t="s">
        <v>3326</v>
      </c>
      <c r="B12330" s="19">
        <v>0.11960648148148148</v>
      </c>
      <c r="C12330" s="10" t="s">
        <v>66</v>
      </c>
      <c r="D12330" s="10" t="s">
        <v>67</v>
      </c>
      <c r="E12330" s="13">
        <v>20.0</v>
      </c>
      <c r="F12330" s="13">
        <v>17.0</v>
      </c>
    </row>
    <row r="12331">
      <c r="A12331" s="10" t="s">
        <v>3326</v>
      </c>
      <c r="B12331" s="19">
        <v>0.11961805555555556</v>
      </c>
      <c r="C12331" s="10" t="s">
        <v>84</v>
      </c>
      <c r="D12331" s="10" t="s">
        <v>67</v>
      </c>
      <c r="E12331" s="13">
        <v>22.0</v>
      </c>
      <c r="F12331" s="13">
        <v>19.0</v>
      </c>
    </row>
    <row r="12332">
      <c r="A12332" s="10" t="s">
        <v>3326</v>
      </c>
      <c r="B12332" s="19">
        <v>0.11965277777777777</v>
      </c>
      <c r="C12332" s="10" t="s">
        <v>964</v>
      </c>
      <c r="D12332" s="10" t="s">
        <v>67</v>
      </c>
      <c r="E12332" s="13" t="s">
        <v>75</v>
      </c>
      <c r="F12332" s="13" t="s">
        <v>75</v>
      </c>
      <c r="J12332" s="10" t="s">
        <v>160</v>
      </c>
    </row>
    <row r="12333">
      <c r="A12333" s="10" t="s">
        <v>3326</v>
      </c>
      <c r="B12333" s="19">
        <v>0.11965277777777777</v>
      </c>
      <c r="C12333" s="10" t="s">
        <v>964</v>
      </c>
      <c r="D12333" s="10" t="s">
        <v>67</v>
      </c>
      <c r="E12333" s="13">
        <v>23.0</v>
      </c>
      <c r="F12333" s="13">
        <v>13.0</v>
      </c>
      <c r="J12333" s="10" t="s">
        <v>161</v>
      </c>
    </row>
    <row r="12334">
      <c r="A12334" s="10" t="s">
        <v>3326</v>
      </c>
      <c r="B12334" s="19">
        <v>0.1196875</v>
      </c>
      <c r="C12334" s="10" t="s">
        <v>70</v>
      </c>
      <c r="D12334" s="10" t="s">
        <v>67</v>
      </c>
      <c r="E12334" s="13" t="s">
        <v>75</v>
      </c>
      <c r="F12334" s="13" t="s">
        <v>75</v>
      </c>
      <c r="J12334" s="10" t="s">
        <v>160</v>
      </c>
    </row>
    <row r="12335">
      <c r="A12335" s="10" t="s">
        <v>3326</v>
      </c>
      <c r="B12335" s="19">
        <v>0.1196875</v>
      </c>
      <c r="C12335" s="10" t="s">
        <v>70</v>
      </c>
      <c r="D12335" s="10" t="s">
        <v>67</v>
      </c>
      <c r="E12335" s="13">
        <v>21.0</v>
      </c>
      <c r="F12335" s="13">
        <v>17.0</v>
      </c>
      <c r="J12335" s="10" t="s">
        <v>161</v>
      </c>
    </row>
    <row r="12336">
      <c r="A12336" s="10" t="s">
        <v>3326</v>
      </c>
      <c r="B12336" s="19">
        <v>0.11974537037037038</v>
      </c>
      <c r="C12336" s="10" t="s">
        <v>69</v>
      </c>
      <c r="D12336" s="10" t="s">
        <v>67</v>
      </c>
      <c r="E12336" s="13" t="s">
        <v>75</v>
      </c>
      <c r="F12336" s="13" t="s">
        <v>75</v>
      </c>
      <c r="J12336" s="10" t="s">
        <v>160</v>
      </c>
    </row>
    <row r="12337">
      <c r="A12337" s="10" t="s">
        <v>3326</v>
      </c>
      <c r="B12337" s="19">
        <v>0.11974537037037038</v>
      </c>
      <c r="C12337" s="10" t="s">
        <v>69</v>
      </c>
      <c r="D12337" s="10" t="s">
        <v>67</v>
      </c>
      <c r="E12337" s="13">
        <v>19.0</v>
      </c>
      <c r="F12337" s="13">
        <v>14.0</v>
      </c>
      <c r="J12337" s="10" t="s">
        <v>161</v>
      </c>
    </row>
    <row r="12338">
      <c r="A12338" s="10" t="s">
        <v>3326</v>
      </c>
      <c r="B12338" s="19">
        <v>0.11976851851851852</v>
      </c>
      <c r="C12338" s="10" t="s">
        <v>3086</v>
      </c>
      <c r="D12338" s="10" t="s">
        <v>67</v>
      </c>
      <c r="E12338" s="13" t="s">
        <v>75</v>
      </c>
      <c r="F12338" s="13" t="s">
        <v>75</v>
      </c>
      <c r="J12338" s="10" t="s">
        <v>160</v>
      </c>
    </row>
    <row r="12339">
      <c r="A12339" s="10" t="s">
        <v>3326</v>
      </c>
      <c r="B12339" s="19">
        <v>0.11976851851851852</v>
      </c>
      <c r="C12339" s="10" t="s">
        <v>3086</v>
      </c>
      <c r="D12339" s="10" t="s">
        <v>67</v>
      </c>
      <c r="E12339" s="13">
        <v>11.0</v>
      </c>
      <c r="F12339" s="13">
        <v>10.0</v>
      </c>
      <c r="J12339" s="10" t="s">
        <v>161</v>
      </c>
    </row>
    <row r="12340">
      <c r="A12340" s="10" t="s">
        <v>3326</v>
      </c>
      <c r="B12340" s="19">
        <v>0.12034722222222222</v>
      </c>
      <c r="C12340" s="10" t="s">
        <v>82</v>
      </c>
      <c r="D12340" s="10" t="s">
        <v>67</v>
      </c>
      <c r="E12340" s="13" t="s">
        <v>68</v>
      </c>
      <c r="F12340" s="13">
        <v>20.0</v>
      </c>
    </row>
    <row r="12341">
      <c r="A12341" s="10" t="s">
        <v>3326</v>
      </c>
      <c r="B12341" s="19">
        <v>0.1203587962962963</v>
      </c>
      <c r="C12341" s="10" t="s">
        <v>69</v>
      </c>
      <c r="D12341" s="10" t="s">
        <v>67</v>
      </c>
      <c r="E12341" s="13" t="s">
        <v>75</v>
      </c>
      <c r="F12341" s="13" t="s">
        <v>75</v>
      </c>
      <c r="J12341" s="10" t="s">
        <v>160</v>
      </c>
    </row>
    <row r="12342">
      <c r="A12342" s="10" t="s">
        <v>3326</v>
      </c>
      <c r="B12342" s="19">
        <v>0.1203587962962963</v>
      </c>
      <c r="C12342" s="10" t="s">
        <v>69</v>
      </c>
      <c r="D12342" s="10" t="s">
        <v>67</v>
      </c>
      <c r="E12342" s="13">
        <v>25.0</v>
      </c>
      <c r="F12342" s="13">
        <v>20.0</v>
      </c>
      <c r="J12342" s="10" t="s">
        <v>161</v>
      </c>
    </row>
    <row r="12343">
      <c r="A12343" s="10" t="s">
        <v>3326</v>
      </c>
      <c r="B12343" s="19">
        <v>0.12043981481481482</v>
      </c>
      <c r="C12343" s="10" t="s">
        <v>66</v>
      </c>
      <c r="D12343" s="10" t="s">
        <v>67</v>
      </c>
      <c r="E12343" s="13" t="s">
        <v>68</v>
      </c>
      <c r="F12343" s="13">
        <v>20.0</v>
      </c>
    </row>
    <row r="12344">
      <c r="A12344" s="10" t="s">
        <v>3326</v>
      </c>
      <c r="B12344" s="19">
        <v>0.12049768518518518</v>
      </c>
      <c r="C12344" s="10" t="s">
        <v>84</v>
      </c>
      <c r="D12344" s="10" t="s">
        <v>67</v>
      </c>
      <c r="E12344" s="13">
        <v>13.0</v>
      </c>
      <c r="F12344" s="13">
        <v>10.0</v>
      </c>
    </row>
    <row r="12345">
      <c r="A12345" s="10" t="s">
        <v>3326</v>
      </c>
      <c r="B12345" s="19">
        <v>0.12053240740740741</v>
      </c>
      <c r="C12345" s="10" t="s">
        <v>70</v>
      </c>
      <c r="D12345" s="10" t="s">
        <v>67</v>
      </c>
      <c r="E12345" s="13" t="s">
        <v>75</v>
      </c>
      <c r="F12345" s="13" t="s">
        <v>75</v>
      </c>
      <c r="J12345" s="10" t="s">
        <v>160</v>
      </c>
    </row>
    <row r="12346">
      <c r="A12346" s="10" t="s">
        <v>3326</v>
      </c>
      <c r="B12346" s="19">
        <v>0.12053240740740741</v>
      </c>
      <c r="C12346" s="10" t="s">
        <v>70</v>
      </c>
      <c r="D12346" s="10" t="s">
        <v>67</v>
      </c>
      <c r="E12346" s="13">
        <v>11.0</v>
      </c>
      <c r="F12346" s="13">
        <v>7.0</v>
      </c>
      <c r="J12346" s="10" t="s">
        <v>161</v>
      </c>
    </row>
    <row r="12347">
      <c r="A12347" s="10" t="s">
        <v>3326</v>
      </c>
      <c r="B12347" s="19">
        <v>0.12054398148148149</v>
      </c>
      <c r="C12347" s="10" t="s">
        <v>3086</v>
      </c>
      <c r="D12347" s="10" t="s">
        <v>67</v>
      </c>
      <c r="E12347" s="13" t="s">
        <v>75</v>
      </c>
      <c r="F12347" s="13" t="s">
        <v>75</v>
      </c>
      <c r="J12347" s="10" t="s">
        <v>160</v>
      </c>
    </row>
    <row r="12348">
      <c r="A12348" s="10" t="s">
        <v>3326</v>
      </c>
      <c r="B12348" s="19">
        <v>0.12054398148148149</v>
      </c>
      <c r="C12348" s="10" t="s">
        <v>3086</v>
      </c>
      <c r="D12348" s="10" t="s">
        <v>67</v>
      </c>
      <c r="E12348" s="13">
        <v>9.0</v>
      </c>
      <c r="F12348" s="13">
        <v>8.0</v>
      </c>
      <c r="J12348" s="10" t="s">
        <v>161</v>
      </c>
    </row>
    <row r="12349">
      <c r="A12349" s="10" t="s">
        <v>3326</v>
      </c>
      <c r="B12349" s="19">
        <v>0.12054398148148149</v>
      </c>
      <c r="C12349" s="10" t="s">
        <v>964</v>
      </c>
      <c r="D12349" s="10" t="s">
        <v>67</v>
      </c>
      <c r="E12349" s="13" t="s">
        <v>75</v>
      </c>
      <c r="F12349" s="13" t="s">
        <v>75</v>
      </c>
      <c r="J12349" s="10" t="s">
        <v>160</v>
      </c>
    </row>
    <row r="12350">
      <c r="A12350" s="10" t="s">
        <v>3326</v>
      </c>
      <c r="B12350" s="19">
        <v>0.12054398148148149</v>
      </c>
      <c r="C12350" s="10" t="s">
        <v>964</v>
      </c>
      <c r="D12350" s="10" t="s">
        <v>67</v>
      </c>
      <c r="E12350" s="13">
        <v>25.0</v>
      </c>
      <c r="F12350" s="13">
        <v>15.0</v>
      </c>
      <c r="J12350" s="10" t="s">
        <v>161</v>
      </c>
    </row>
    <row r="12351">
      <c r="A12351" s="10" t="s">
        <v>3326</v>
      </c>
      <c r="B12351" s="19">
        <v>0.12109953703703703</v>
      </c>
      <c r="C12351" s="10" t="s">
        <v>69</v>
      </c>
      <c r="D12351" s="10" t="s">
        <v>89</v>
      </c>
      <c r="E12351" s="13" t="s">
        <v>75</v>
      </c>
      <c r="F12351" s="13" t="s">
        <v>75</v>
      </c>
      <c r="J12351" s="10" t="s">
        <v>160</v>
      </c>
    </row>
    <row r="12352">
      <c r="A12352" s="10" t="s">
        <v>3326</v>
      </c>
      <c r="B12352" s="19">
        <v>0.12109953703703703</v>
      </c>
      <c r="C12352" s="10" t="s">
        <v>69</v>
      </c>
      <c r="D12352" s="10" t="s">
        <v>89</v>
      </c>
      <c r="E12352" s="13">
        <v>12.0</v>
      </c>
      <c r="F12352" s="13">
        <v>2.0</v>
      </c>
      <c r="J12352" s="10" t="s">
        <v>3374</v>
      </c>
    </row>
    <row r="12353">
      <c r="A12353" s="10" t="s">
        <v>3326</v>
      </c>
      <c r="B12353" s="19">
        <v>0.1226388888888889</v>
      </c>
      <c r="C12353" s="10" t="s">
        <v>66</v>
      </c>
      <c r="D12353" s="10" t="s">
        <v>93</v>
      </c>
      <c r="E12353" s="13">
        <v>21.0</v>
      </c>
      <c r="F12353" s="13">
        <v>9.0</v>
      </c>
      <c r="J12353" s="10" t="s">
        <v>2638</v>
      </c>
    </row>
    <row r="12354">
      <c r="A12354" s="10" t="s">
        <v>3326</v>
      </c>
      <c r="B12354" s="19">
        <v>0.12278935185185186</v>
      </c>
      <c r="C12354" s="10" t="s">
        <v>66</v>
      </c>
      <c r="D12354" s="10" t="s">
        <v>93</v>
      </c>
      <c r="E12354" s="13">
        <v>29.0</v>
      </c>
      <c r="F12354" s="13">
        <v>17.0</v>
      </c>
      <c r="J12354" s="10" t="s">
        <v>2638</v>
      </c>
    </row>
    <row r="12355">
      <c r="A12355" s="10" t="s">
        <v>3326</v>
      </c>
      <c r="B12355" s="19">
        <v>0.12292824074074074</v>
      </c>
      <c r="C12355" s="10" t="s">
        <v>66</v>
      </c>
      <c r="D12355" s="10" t="s">
        <v>91</v>
      </c>
      <c r="E12355" s="13">
        <v>24.0</v>
      </c>
      <c r="F12355" s="16"/>
      <c r="H12355" s="10" t="s">
        <v>3375</v>
      </c>
    </row>
    <row r="12356">
      <c r="A12356" s="10" t="s">
        <v>3326</v>
      </c>
      <c r="B12356" s="19">
        <v>0.1233912037037037</v>
      </c>
      <c r="C12356" s="10" t="s">
        <v>66</v>
      </c>
      <c r="D12356" s="10" t="s">
        <v>76</v>
      </c>
      <c r="E12356" s="13">
        <v>4.0</v>
      </c>
      <c r="F12356" s="16"/>
      <c r="J12356" s="10" t="s">
        <v>3328</v>
      </c>
    </row>
    <row r="12357">
      <c r="A12357" s="10" t="s">
        <v>3326</v>
      </c>
      <c r="B12357" s="19">
        <v>0.12403935185185185</v>
      </c>
      <c r="C12357" s="10" t="s">
        <v>70</v>
      </c>
      <c r="D12357" s="10" t="s">
        <v>87</v>
      </c>
      <c r="E12357" s="13" t="s">
        <v>68</v>
      </c>
      <c r="F12357" s="13">
        <v>20.0</v>
      </c>
    </row>
    <row r="12358">
      <c r="A12358" s="10" t="s">
        <v>3326</v>
      </c>
      <c r="B12358" s="19">
        <v>0.12413194444444445</v>
      </c>
      <c r="C12358" s="10" t="s">
        <v>69</v>
      </c>
      <c r="D12358" s="10" t="s">
        <v>87</v>
      </c>
      <c r="E12358" s="13" t="s">
        <v>88</v>
      </c>
      <c r="F12358" s="13">
        <v>1.0</v>
      </c>
    </row>
    <row r="12359">
      <c r="A12359" s="10" t="s">
        <v>3326</v>
      </c>
      <c r="B12359" s="19">
        <v>0.1243287037037037</v>
      </c>
      <c r="C12359" s="10" t="s">
        <v>82</v>
      </c>
      <c r="D12359" s="10" t="s">
        <v>87</v>
      </c>
      <c r="E12359" s="13">
        <v>17.0</v>
      </c>
      <c r="F12359" s="13">
        <v>17.0</v>
      </c>
    </row>
    <row r="12360">
      <c r="A12360" s="10" t="s">
        <v>3326</v>
      </c>
      <c r="B12360" s="19">
        <v>0.1243287037037037</v>
      </c>
      <c r="C12360" s="10" t="s">
        <v>964</v>
      </c>
      <c r="D12360" s="10" t="s">
        <v>87</v>
      </c>
      <c r="E12360" s="13">
        <v>17.0</v>
      </c>
      <c r="F12360" s="13">
        <v>15.0</v>
      </c>
    </row>
    <row r="12361">
      <c r="A12361" s="10" t="s">
        <v>3326</v>
      </c>
      <c r="B12361" s="19">
        <v>0.12435185185185185</v>
      </c>
      <c r="C12361" s="10" t="s">
        <v>84</v>
      </c>
      <c r="D12361" s="10" t="s">
        <v>87</v>
      </c>
      <c r="E12361" s="13">
        <v>18.0</v>
      </c>
      <c r="F12361" s="13">
        <v>16.0</v>
      </c>
    </row>
    <row r="12362">
      <c r="A12362" s="10" t="s">
        <v>3326</v>
      </c>
      <c r="B12362" s="19">
        <v>0.12450231481481482</v>
      </c>
      <c r="C12362" s="10" t="s">
        <v>3086</v>
      </c>
      <c r="D12362" s="10" t="s">
        <v>87</v>
      </c>
      <c r="E12362" s="13">
        <v>14.0</v>
      </c>
      <c r="F12362" s="13">
        <v>9.0</v>
      </c>
    </row>
    <row r="12363">
      <c r="A12363" s="10" t="s">
        <v>3326</v>
      </c>
      <c r="B12363" s="19">
        <v>0.12456018518518519</v>
      </c>
      <c r="C12363" s="10" t="s">
        <v>66</v>
      </c>
      <c r="D12363" s="10" t="s">
        <v>87</v>
      </c>
      <c r="E12363" s="13">
        <v>2.0</v>
      </c>
      <c r="F12363" s="13">
        <v>2.0</v>
      </c>
    </row>
    <row r="12364">
      <c r="A12364" s="10" t="s">
        <v>3326</v>
      </c>
      <c r="B12364" s="19">
        <v>0.125625</v>
      </c>
      <c r="C12364" s="10" t="s">
        <v>70</v>
      </c>
      <c r="D12364" s="10" t="s">
        <v>93</v>
      </c>
      <c r="E12364" s="13" t="s">
        <v>75</v>
      </c>
      <c r="F12364" s="13" t="s">
        <v>75</v>
      </c>
      <c r="J12364" s="10" t="s">
        <v>160</v>
      </c>
    </row>
    <row r="12365">
      <c r="A12365" s="10" t="s">
        <v>3326</v>
      </c>
      <c r="B12365" s="19">
        <v>0.125625</v>
      </c>
      <c r="C12365" s="10" t="s">
        <v>70</v>
      </c>
      <c r="D12365" s="10" t="s">
        <v>93</v>
      </c>
      <c r="E12365" s="13">
        <v>22.0</v>
      </c>
      <c r="F12365" s="13">
        <v>11.0</v>
      </c>
      <c r="J12365" s="10" t="s">
        <v>421</v>
      </c>
    </row>
    <row r="12366">
      <c r="A12366" s="10" t="s">
        <v>3326</v>
      </c>
      <c r="B12366" s="19">
        <v>0.12569444444444444</v>
      </c>
      <c r="C12366" s="10" t="s">
        <v>70</v>
      </c>
      <c r="D12366" s="10" t="s">
        <v>93</v>
      </c>
      <c r="E12366" s="13" t="s">
        <v>75</v>
      </c>
      <c r="F12366" s="13" t="s">
        <v>75</v>
      </c>
      <c r="J12366" s="10" t="s">
        <v>160</v>
      </c>
    </row>
    <row r="12367">
      <c r="A12367" s="10" t="s">
        <v>3326</v>
      </c>
      <c r="B12367" s="19">
        <v>0.12569444444444444</v>
      </c>
      <c r="C12367" s="10" t="s">
        <v>70</v>
      </c>
      <c r="D12367" s="10" t="s">
        <v>93</v>
      </c>
      <c r="E12367" s="13" t="s">
        <v>75</v>
      </c>
      <c r="F12367" s="13" t="s">
        <v>75</v>
      </c>
      <c r="J12367" s="10" t="s">
        <v>421</v>
      </c>
    </row>
    <row r="12368">
      <c r="A12368" s="10" t="s">
        <v>3326</v>
      </c>
      <c r="B12368" s="19">
        <v>0.12614583333333335</v>
      </c>
      <c r="C12368" s="10" t="s">
        <v>70</v>
      </c>
      <c r="D12368" s="10" t="s">
        <v>93</v>
      </c>
      <c r="E12368" s="13" t="s">
        <v>75</v>
      </c>
      <c r="F12368" s="13" t="s">
        <v>75</v>
      </c>
      <c r="J12368" s="10" t="s">
        <v>160</v>
      </c>
    </row>
    <row r="12369">
      <c r="A12369" s="10" t="s">
        <v>3326</v>
      </c>
      <c r="B12369" s="19">
        <v>0.12614583333333335</v>
      </c>
      <c r="C12369" s="10" t="s">
        <v>70</v>
      </c>
      <c r="D12369" s="10" t="s">
        <v>93</v>
      </c>
      <c r="E12369" s="13">
        <v>27.0</v>
      </c>
      <c r="F12369" s="13">
        <v>16.0</v>
      </c>
      <c r="J12369" s="10" t="s">
        <v>421</v>
      </c>
    </row>
    <row r="12370">
      <c r="A12370" s="10" t="s">
        <v>3326</v>
      </c>
      <c r="B12370" s="19">
        <v>0.12626157407407407</v>
      </c>
      <c r="C12370" s="10" t="s">
        <v>70</v>
      </c>
      <c r="D12370" s="10" t="s">
        <v>91</v>
      </c>
      <c r="E12370" s="13">
        <v>15.0</v>
      </c>
      <c r="F12370" s="16"/>
      <c r="H12370" s="10" t="s">
        <v>3376</v>
      </c>
    </row>
    <row r="12371">
      <c r="A12371" s="10" t="s">
        <v>3326</v>
      </c>
      <c r="B12371" s="19">
        <v>0.12638888888888888</v>
      </c>
      <c r="C12371" s="10" t="s">
        <v>70</v>
      </c>
      <c r="D12371" s="10" t="s">
        <v>93</v>
      </c>
      <c r="E12371" s="13">
        <v>17.0</v>
      </c>
      <c r="F12371" s="13">
        <v>6.0</v>
      </c>
      <c r="J12371" s="10" t="s">
        <v>160</v>
      </c>
    </row>
    <row r="12372">
      <c r="A12372" s="10" t="s">
        <v>3326</v>
      </c>
      <c r="B12372" s="19">
        <v>0.12638888888888888</v>
      </c>
      <c r="C12372" s="10" t="s">
        <v>70</v>
      </c>
      <c r="D12372" s="10" t="s">
        <v>93</v>
      </c>
      <c r="E12372" s="13" t="s">
        <v>88</v>
      </c>
      <c r="F12372" s="13">
        <v>1.0</v>
      </c>
      <c r="J12372" s="10" t="s">
        <v>421</v>
      </c>
    </row>
    <row r="12373">
      <c r="A12373" s="10" t="s">
        <v>3326</v>
      </c>
      <c r="B12373" s="19">
        <v>0.1295949074074074</v>
      </c>
      <c r="C12373" s="10" t="s">
        <v>84</v>
      </c>
      <c r="D12373" s="10" t="s">
        <v>93</v>
      </c>
      <c r="E12373" s="13">
        <v>20.0</v>
      </c>
      <c r="F12373" s="13">
        <v>14.0</v>
      </c>
      <c r="J12373" s="10" t="s">
        <v>3377</v>
      </c>
    </row>
    <row r="12374">
      <c r="A12374" s="10" t="s">
        <v>3326</v>
      </c>
      <c r="B12374" s="19">
        <v>0.1299537037037037</v>
      </c>
      <c r="C12374" s="10" t="s">
        <v>82</v>
      </c>
      <c r="D12374" s="10" t="s">
        <v>93</v>
      </c>
      <c r="E12374" s="13">
        <v>23.0</v>
      </c>
      <c r="F12374" s="13">
        <v>17.0</v>
      </c>
      <c r="J12374" s="10" t="s">
        <v>3377</v>
      </c>
    </row>
    <row r="12375">
      <c r="A12375" s="10" t="s">
        <v>3326</v>
      </c>
      <c r="B12375" s="19">
        <v>0.13005787037037037</v>
      </c>
      <c r="C12375" s="10" t="s">
        <v>82</v>
      </c>
      <c r="D12375" s="10" t="s">
        <v>91</v>
      </c>
      <c r="E12375" s="13">
        <v>24.0</v>
      </c>
      <c r="F12375" s="16"/>
      <c r="H12375" s="10" t="s">
        <v>3375</v>
      </c>
    </row>
    <row r="12376">
      <c r="A12376" s="10" t="s">
        <v>3326</v>
      </c>
      <c r="B12376" s="19">
        <v>0.13395833333333335</v>
      </c>
      <c r="C12376" s="10" t="s">
        <v>69</v>
      </c>
      <c r="D12376" s="10" t="s">
        <v>89</v>
      </c>
      <c r="E12376" s="13">
        <v>28.0</v>
      </c>
      <c r="F12376" s="13">
        <v>18.0</v>
      </c>
      <c r="J12376" s="10" t="s">
        <v>839</v>
      </c>
    </row>
    <row r="12377">
      <c r="A12377" s="10" t="s">
        <v>3326</v>
      </c>
      <c r="B12377" s="19">
        <v>0.1342361111111111</v>
      </c>
      <c r="C12377" s="10" t="s">
        <v>69</v>
      </c>
      <c r="D12377" s="10" t="s">
        <v>91</v>
      </c>
      <c r="E12377" s="13">
        <v>19.0</v>
      </c>
      <c r="F12377" s="16"/>
      <c r="H12377" s="10" t="s">
        <v>3378</v>
      </c>
    </row>
    <row r="12378">
      <c r="A12378" s="10" t="s">
        <v>3326</v>
      </c>
      <c r="B12378" s="19">
        <v>0.13490740740740742</v>
      </c>
      <c r="C12378" s="10" t="s">
        <v>66</v>
      </c>
      <c r="D12378" s="10" t="s">
        <v>93</v>
      </c>
      <c r="E12378" s="13">
        <v>29.0</v>
      </c>
      <c r="F12378" s="13">
        <v>17.0</v>
      </c>
      <c r="J12378" s="10" t="s">
        <v>2638</v>
      </c>
    </row>
    <row r="12379">
      <c r="A12379" s="10" t="s">
        <v>3326</v>
      </c>
      <c r="B12379" s="19">
        <v>0.1350347222222222</v>
      </c>
      <c r="C12379" s="10" t="s">
        <v>66</v>
      </c>
      <c r="D12379" s="10" t="s">
        <v>91</v>
      </c>
      <c r="E12379" s="13">
        <v>13.0</v>
      </c>
      <c r="F12379" s="16"/>
      <c r="H12379" s="10" t="s">
        <v>3379</v>
      </c>
    </row>
    <row r="12380">
      <c r="A12380" s="10" t="s">
        <v>3326</v>
      </c>
      <c r="B12380" s="19">
        <v>0.13519675925925925</v>
      </c>
      <c r="C12380" s="10" t="s">
        <v>66</v>
      </c>
      <c r="D12380" s="10" t="s">
        <v>93</v>
      </c>
      <c r="E12380" s="13">
        <v>28.0</v>
      </c>
      <c r="F12380" s="13">
        <v>16.0</v>
      </c>
      <c r="J12380" s="10" t="s">
        <v>3380</v>
      </c>
    </row>
    <row r="12381">
      <c r="A12381" s="10" t="s">
        <v>3326</v>
      </c>
      <c r="B12381" s="19">
        <v>0.13559027777777777</v>
      </c>
      <c r="C12381" s="10" t="s">
        <v>66</v>
      </c>
      <c r="D12381" s="10" t="s">
        <v>91</v>
      </c>
      <c r="E12381" s="13">
        <v>34.0</v>
      </c>
      <c r="F12381" s="16"/>
      <c r="H12381" s="10" t="s">
        <v>3381</v>
      </c>
      <c r="I12381" s="10">
        <v>1.0</v>
      </c>
      <c r="J12381" s="10" t="s">
        <v>3382</v>
      </c>
    </row>
    <row r="12382">
      <c r="A12382" s="10" t="s">
        <v>3326</v>
      </c>
      <c r="B12382" s="19">
        <v>0.1371527777777778</v>
      </c>
      <c r="C12382" s="10" t="s">
        <v>66</v>
      </c>
      <c r="D12382" s="10" t="s">
        <v>83</v>
      </c>
      <c r="E12382" s="13">
        <v>24.0</v>
      </c>
      <c r="F12382" s="13">
        <v>17.0</v>
      </c>
    </row>
    <row r="12383">
      <c r="A12383" s="10" t="s">
        <v>3326</v>
      </c>
      <c r="B12383" s="19">
        <v>0.13784722222222223</v>
      </c>
      <c r="C12383" s="10" t="s">
        <v>66</v>
      </c>
      <c r="D12383" s="10" t="s">
        <v>67</v>
      </c>
      <c r="E12383" s="13">
        <v>5.0</v>
      </c>
      <c r="F12383" s="13">
        <v>2.0</v>
      </c>
    </row>
    <row r="12384">
      <c r="A12384" s="10" t="s">
        <v>3326</v>
      </c>
      <c r="B12384" s="19">
        <v>0.13802083333333334</v>
      </c>
      <c r="C12384" s="10" t="s">
        <v>964</v>
      </c>
      <c r="D12384" s="10" t="s">
        <v>120</v>
      </c>
      <c r="E12384" s="13">
        <v>16.0</v>
      </c>
      <c r="F12384" s="16"/>
      <c r="J12384" s="10" t="s">
        <v>3383</v>
      </c>
    </row>
    <row r="12385">
      <c r="A12385" s="10" t="s">
        <v>3326</v>
      </c>
      <c r="B12385" s="19">
        <v>0.13914351851851853</v>
      </c>
      <c r="C12385" s="10" t="s">
        <v>66</v>
      </c>
      <c r="D12385" s="10" t="s">
        <v>67</v>
      </c>
      <c r="E12385" s="13">
        <v>18.0</v>
      </c>
      <c r="F12385" s="13">
        <v>15.0</v>
      </c>
    </row>
    <row r="12386">
      <c r="A12386" s="10" t="s">
        <v>3326</v>
      </c>
      <c r="B12386" s="19">
        <v>0.1392824074074074</v>
      </c>
      <c r="C12386" s="10" t="s">
        <v>66</v>
      </c>
      <c r="D12386" s="10" t="s">
        <v>67</v>
      </c>
      <c r="E12386" s="13">
        <v>19.0</v>
      </c>
      <c r="F12386" s="13">
        <v>16.0</v>
      </c>
    </row>
    <row r="12387">
      <c r="A12387" s="10" t="s">
        <v>3326</v>
      </c>
      <c r="B12387" s="19">
        <v>0.14184027777777777</v>
      </c>
      <c r="C12387" s="10" t="s">
        <v>66</v>
      </c>
      <c r="D12387" s="10" t="s">
        <v>83</v>
      </c>
      <c r="E12387" s="13" t="s">
        <v>75</v>
      </c>
      <c r="F12387" s="13" t="s">
        <v>75</v>
      </c>
      <c r="J12387" s="10" t="s">
        <v>85</v>
      </c>
    </row>
    <row r="12388">
      <c r="A12388" s="10" t="s">
        <v>3326</v>
      </c>
      <c r="B12388" s="19">
        <v>0.14184027777777777</v>
      </c>
      <c r="C12388" s="10" t="s">
        <v>66</v>
      </c>
      <c r="D12388" s="10" t="s">
        <v>83</v>
      </c>
      <c r="E12388" s="13">
        <v>21.0</v>
      </c>
      <c r="F12388" s="13">
        <v>14.0</v>
      </c>
      <c r="J12388" s="10" t="s">
        <v>86</v>
      </c>
    </row>
    <row r="12389">
      <c r="A12389" s="10" t="s">
        <v>3326</v>
      </c>
      <c r="B12389" s="19">
        <v>0.14591435185185186</v>
      </c>
      <c r="C12389" s="10" t="s">
        <v>84</v>
      </c>
      <c r="D12389" s="10" t="s">
        <v>93</v>
      </c>
      <c r="E12389" s="13">
        <v>23.0</v>
      </c>
      <c r="F12389" s="13">
        <v>13.0</v>
      </c>
      <c r="J12389" s="10" t="s">
        <v>2198</v>
      </c>
    </row>
    <row r="12390">
      <c r="A12390" s="10" t="s">
        <v>3326</v>
      </c>
      <c r="B12390" s="19">
        <v>0.15181712962962962</v>
      </c>
      <c r="C12390" s="10" t="s">
        <v>66</v>
      </c>
      <c r="D12390" s="10" t="s">
        <v>76</v>
      </c>
      <c r="E12390" s="13">
        <v>7.0</v>
      </c>
      <c r="F12390" s="16"/>
      <c r="J12390" s="10" t="s">
        <v>3384</v>
      </c>
    </row>
    <row r="12391">
      <c r="A12391" s="10" t="s">
        <v>3326</v>
      </c>
      <c r="B12391" s="19">
        <v>0.15209490740740741</v>
      </c>
      <c r="C12391" s="10" t="s">
        <v>66</v>
      </c>
      <c r="D12391" s="10" t="s">
        <v>76</v>
      </c>
      <c r="E12391" s="13">
        <v>3.0</v>
      </c>
      <c r="F12391" s="16"/>
      <c r="J12391" s="10" t="s">
        <v>3384</v>
      </c>
    </row>
    <row r="12392">
      <c r="A12392" s="10" t="s">
        <v>3326</v>
      </c>
      <c r="B12392" s="19">
        <v>0.15431712962962962</v>
      </c>
      <c r="C12392" s="10" t="s">
        <v>66</v>
      </c>
      <c r="D12392" s="10" t="s">
        <v>76</v>
      </c>
      <c r="E12392" s="13">
        <v>6.0</v>
      </c>
      <c r="F12392" s="16"/>
      <c r="J12392" s="10" t="s">
        <v>3384</v>
      </c>
    </row>
    <row r="12393">
      <c r="A12393" s="10" t="s">
        <v>3326</v>
      </c>
      <c r="B12393" s="19">
        <v>0.15525462962962963</v>
      </c>
      <c r="C12393" s="10" t="s">
        <v>964</v>
      </c>
      <c r="D12393" s="10" t="s">
        <v>67</v>
      </c>
      <c r="E12393" s="13" t="s">
        <v>75</v>
      </c>
      <c r="F12393" s="13" t="s">
        <v>75</v>
      </c>
      <c r="J12393" s="10" t="s">
        <v>85</v>
      </c>
    </row>
    <row r="12394">
      <c r="A12394" s="10" t="s">
        <v>3326</v>
      </c>
      <c r="B12394" s="19">
        <v>0.15525462962962963</v>
      </c>
      <c r="C12394" s="10" t="s">
        <v>964</v>
      </c>
      <c r="D12394" s="10" t="s">
        <v>67</v>
      </c>
      <c r="E12394" s="13">
        <v>18.0</v>
      </c>
      <c r="F12394" s="13">
        <v>8.0</v>
      </c>
      <c r="J12394" s="10" t="s">
        <v>86</v>
      </c>
    </row>
    <row r="12395">
      <c r="A12395" s="10" t="s">
        <v>3326</v>
      </c>
      <c r="B12395" s="19">
        <v>0.15547453703703704</v>
      </c>
      <c r="C12395" s="10" t="s">
        <v>964</v>
      </c>
      <c r="D12395" s="10" t="s">
        <v>130</v>
      </c>
      <c r="E12395" s="13">
        <v>14.0</v>
      </c>
      <c r="F12395" s="13">
        <v>15.0</v>
      </c>
    </row>
    <row r="12396">
      <c r="A12396" s="10" t="s">
        <v>3326</v>
      </c>
      <c r="B12396" s="19">
        <v>0.1563425925925926</v>
      </c>
      <c r="C12396" s="10" t="s">
        <v>964</v>
      </c>
      <c r="D12396" s="10" t="s">
        <v>127</v>
      </c>
      <c r="E12396" s="13">
        <v>13.0</v>
      </c>
      <c r="F12396" s="13">
        <v>10.0</v>
      </c>
    </row>
    <row r="12397">
      <c r="A12397" s="10" t="s">
        <v>3326</v>
      </c>
      <c r="B12397" s="19">
        <v>0.15686342592592592</v>
      </c>
      <c r="C12397" s="10" t="s">
        <v>69</v>
      </c>
      <c r="D12397" s="10" t="s">
        <v>130</v>
      </c>
      <c r="E12397" s="13">
        <v>19.0</v>
      </c>
      <c r="F12397" s="13">
        <v>18.0</v>
      </c>
    </row>
    <row r="12398">
      <c r="A12398" s="10" t="s">
        <v>3326</v>
      </c>
      <c r="B12398" s="19">
        <v>0.15872685185185184</v>
      </c>
      <c r="C12398" s="10" t="s">
        <v>82</v>
      </c>
      <c r="D12398" s="10" t="s">
        <v>127</v>
      </c>
      <c r="E12398" s="13">
        <v>11.0</v>
      </c>
      <c r="F12398" s="13">
        <v>10.0</v>
      </c>
      <c r="J12398" s="10" t="s">
        <v>3385</v>
      </c>
    </row>
    <row r="12399">
      <c r="A12399" s="10" t="s">
        <v>3326</v>
      </c>
      <c r="B12399" s="19">
        <v>0.15900462962962963</v>
      </c>
      <c r="C12399" s="10" t="s">
        <v>82</v>
      </c>
      <c r="D12399" s="10" t="s">
        <v>67</v>
      </c>
      <c r="E12399" s="13">
        <v>20.0</v>
      </c>
      <c r="F12399" s="13">
        <v>18.0</v>
      </c>
      <c r="J12399" s="10" t="s">
        <v>3385</v>
      </c>
    </row>
    <row r="12400">
      <c r="A12400" s="10" t="s">
        <v>3326</v>
      </c>
      <c r="B12400" s="19">
        <v>0.1634722222222222</v>
      </c>
      <c r="C12400" s="10" t="s">
        <v>69</v>
      </c>
      <c r="D12400" s="10" t="s">
        <v>126</v>
      </c>
      <c r="E12400" s="13">
        <v>21.0</v>
      </c>
      <c r="F12400" s="13">
        <v>16.0</v>
      </c>
    </row>
    <row r="12401">
      <c r="A12401" s="10" t="s">
        <v>3326</v>
      </c>
      <c r="B12401" s="19">
        <v>0.1655787037037037</v>
      </c>
      <c r="C12401" s="10" t="s">
        <v>66</v>
      </c>
      <c r="D12401" s="10" t="s">
        <v>76</v>
      </c>
      <c r="E12401" s="13">
        <v>8.0</v>
      </c>
      <c r="F12401" s="16"/>
      <c r="J12401" s="10" t="s">
        <v>3384</v>
      </c>
    </row>
    <row r="12402">
      <c r="A12402" s="10" t="s">
        <v>3326</v>
      </c>
      <c r="B12402" s="19">
        <v>0.1658564814814815</v>
      </c>
      <c r="C12402" s="10" t="s">
        <v>66</v>
      </c>
      <c r="D12402" s="10" t="s">
        <v>76</v>
      </c>
      <c r="E12402" s="13">
        <v>10.0</v>
      </c>
      <c r="F12402" s="16"/>
      <c r="J12402" s="10" t="s">
        <v>3384</v>
      </c>
    </row>
    <row r="12403">
      <c r="A12403" s="10" t="s">
        <v>3326</v>
      </c>
      <c r="B12403" s="19">
        <v>0.16846064814814815</v>
      </c>
      <c r="C12403" s="10" t="s">
        <v>82</v>
      </c>
      <c r="D12403" s="10" t="s">
        <v>83</v>
      </c>
      <c r="E12403" s="13">
        <v>27.0</v>
      </c>
      <c r="F12403" s="13">
        <v>16.0</v>
      </c>
    </row>
    <row r="12404">
      <c r="A12404" s="10" t="s">
        <v>3373</v>
      </c>
      <c r="B12404" s="19">
        <v>0.02127314814814815</v>
      </c>
      <c r="C12404" s="10" t="s">
        <v>70</v>
      </c>
      <c r="D12404" s="10" t="s">
        <v>67</v>
      </c>
      <c r="E12404" s="13">
        <v>18.0</v>
      </c>
      <c r="F12404" s="13">
        <v>14.0</v>
      </c>
    </row>
    <row r="12405">
      <c r="A12405" s="10" t="s">
        <v>3373</v>
      </c>
      <c r="B12405" s="19">
        <v>0.023391203703703702</v>
      </c>
      <c r="C12405" s="10" t="s">
        <v>3086</v>
      </c>
      <c r="D12405" s="10" t="s">
        <v>83</v>
      </c>
      <c r="E12405" s="13">
        <v>32.0</v>
      </c>
      <c r="F12405" s="13">
        <v>19.0</v>
      </c>
    </row>
    <row r="12406">
      <c r="A12406" s="10" t="s">
        <v>3373</v>
      </c>
      <c r="B12406" s="19">
        <v>0.033854166666666664</v>
      </c>
      <c r="C12406" s="10" t="s">
        <v>69</v>
      </c>
      <c r="D12406" s="10" t="s">
        <v>67</v>
      </c>
      <c r="E12406" s="13">
        <v>9.0</v>
      </c>
      <c r="F12406" s="13">
        <v>4.0</v>
      </c>
    </row>
    <row r="12407">
      <c r="A12407" s="10" t="s">
        <v>3373</v>
      </c>
      <c r="B12407" s="19">
        <v>0.03431712962962963</v>
      </c>
      <c r="C12407" s="10" t="s">
        <v>69</v>
      </c>
      <c r="D12407" s="10" t="s">
        <v>127</v>
      </c>
      <c r="E12407" s="13">
        <v>22.0</v>
      </c>
      <c r="F12407" s="13">
        <v>16.0</v>
      </c>
    </row>
    <row r="12408">
      <c r="A12408" s="10" t="s">
        <v>3373</v>
      </c>
      <c r="B12408" s="19">
        <v>0.038935185185185184</v>
      </c>
      <c r="C12408" s="10" t="s">
        <v>70</v>
      </c>
      <c r="D12408" s="10" t="s">
        <v>584</v>
      </c>
      <c r="E12408" s="13">
        <v>10.0</v>
      </c>
      <c r="F12408" s="13">
        <v>5.0</v>
      </c>
      <c r="J12408" s="10" t="s">
        <v>3386</v>
      </c>
    </row>
    <row r="12409">
      <c r="A12409" s="10" t="s">
        <v>3373</v>
      </c>
      <c r="B12409" s="19">
        <v>0.0627662037037037</v>
      </c>
      <c r="C12409" s="10" t="s">
        <v>69</v>
      </c>
      <c r="D12409" s="10" t="s">
        <v>71</v>
      </c>
      <c r="E12409" s="13">
        <v>12.0</v>
      </c>
      <c r="F12409" s="13">
        <v>7.0</v>
      </c>
    </row>
    <row r="12410">
      <c r="A12410" s="10" t="s">
        <v>3373</v>
      </c>
      <c r="B12410" s="19">
        <v>0.07201388888888889</v>
      </c>
      <c r="C12410" s="10" t="s">
        <v>66</v>
      </c>
      <c r="D12410" s="10" t="s">
        <v>67</v>
      </c>
      <c r="E12410" s="13">
        <v>19.0</v>
      </c>
      <c r="F12410" s="13">
        <v>16.0</v>
      </c>
    </row>
    <row r="12411">
      <c r="A12411" s="10" t="s">
        <v>3373</v>
      </c>
      <c r="B12411" s="19">
        <v>0.0726736111111111</v>
      </c>
      <c r="C12411" s="10" t="s">
        <v>70</v>
      </c>
      <c r="D12411" s="10" t="s">
        <v>83</v>
      </c>
      <c r="E12411" s="13">
        <v>26.0</v>
      </c>
      <c r="F12411" s="13">
        <v>12.0</v>
      </c>
    </row>
    <row r="12412">
      <c r="A12412" s="10" t="s">
        <v>3373</v>
      </c>
      <c r="B12412" s="19">
        <v>0.09819444444444445</v>
      </c>
      <c r="C12412" s="10" t="s">
        <v>66</v>
      </c>
      <c r="D12412" s="10" t="s">
        <v>210</v>
      </c>
      <c r="E12412" s="13" t="s">
        <v>68</v>
      </c>
      <c r="F12412" s="13">
        <v>20.0</v>
      </c>
    </row>
    <row r="12413">
      <c r="A12413" s="10" t="s">
        <v>3373</v>
      </c>
      <c r="B12413" s="19">
        <v>0.09952546296296297</v>
      </c>
      <c r="C12413" s="10" t="s">
        <v>3086</v>
      </c>
      <c r="D12413" s="10" t="s">
        <v>217</v>
      </c>
      <c r="E12413" s="13">
        <v>29.0</v>
      </c>
      <c r="F12413" s="13">
        <v>14.0</v>
      </c>
    </row>
    <row r="12414">
      <c r="A12414" s="10" t="s">
        <v>3373</v>
      </c>
      <c r="B12414" s="19">
        <v>0.10179398148148149</v>
      </c>
      <c r="C12414" s="10" t="s">
        <v>82</v>
      </c>
      <c r="D12414" s="10" t="s">
        <v>83</v>
      </c>
      <c r="E12414" s="13" t="s">
        <v>68</v>
      </c>
      <c r="F12414" s="13">
        <v>20.0</v>
      </c>
    </row>
    <row r="12415">
      <c r="A12415" s="10" t="s">
        <v>3373</v>
      </c>
      <c r="B12415" s="19">
        <v>0.10283564814814815</v>
      </c>
      <c r="C12415" s="10" t="s">
        <v>3086</v>
      </c>
      <c r="D12415" s="10" t="s">
        <v>83</v>
      </c>
      <c r="E12415" s="13">
        <v>28.0</v>
      </c>
      <c r="F12415" s="13">
        <v>15.0</v>
      </c>
    </row>
    <row r="12416">
      <c r="A12416" s="10" t="s">
        <v>3373</v>
      </c>
      <c r="B12416" s="19">
        <v>0.10377314814814814</v>
      </c>
      <c r="C12416" s="10" t="s">
        <v>3086</v>
      </c>
      <c r="D12416" s="10" t="s">
        <v>128</v>
      </c>
      <c r="E12416" s="13">
        <v>12.0</v>
      </c>
      <c r="F12416" s="13">
        <v>11.0</v>
      </c>
    </row>
    <row r="12417">
      <c r="A12417" s="10" t="s">
        <v>3373</v>
      </c>
      <c r="B12417" s="19">
        <v>0.11905092592592592</v>
      </c>
      <c r="C12417" s="10" t="s">
        <v>66</v>
      </c>
      <c r="D12417" s="10" t="s">
        <v>80</v>
      </c>
      <c r="E12417" s="13">
        <v>22.0</v>
      </c>
      <c r="F12417" s="13">
        <v>12.0</v>
      </c>
      <c r="J12417" s="10" t="s">
        <v>85</v>
      </c>
    </row>
    <row r="12418">
      <c r="A12418" s="10" t="s">
        <v>3373</v>
      </c>
      <c r="B12418" s="19">
        <v>0.11905092592592592</v>
      </c>
      <c r="C12418" s="10" t="s">
        <v>66</v>
      </c>
      <c r="D12418" s="10" t="s">
        <v>80</v>
      </c>
      <c r="E12418" s="13">
        <v>28.0</v>
      </c>
      <c r="F12418" s="13">
        <v>18.0</v>
      </c>
      <c r="J12418" s="10" t="s">
        <v>86</v>
      </c>
    </row>
    <row r="12419">
      <c r="A12419" s="10" t="s">
        <v>3373</v>
      </c>
      <c r="B12419" s="19">
        <v>0.1213425925925926</v>
      </c>
      <c r="C12419" s="10" t="s">
        <v>84</v>
      </c>
      <c r="D12419" s="10" t="s">
        <v>83</v>
      </c>
      <c r="E12419" s="13">
        <v>12.0</v>
      </c>
      <c r="F12419" s="13">
        <v>6.0</v>
      </c>
    </row>
    <row r="12420">
      <c r="A12420" s="10" t="s">
        <v>3373</v>
      </c>
      <c r="B12420" s="19">
        <v>0.12275462962962963</v>
      </c>
      <c r="C12420" s="10" t="s">
        <v>3086</v>
      </c>
      <c r="D12420" s="10" t="s">
        <v>83</v>
      </c>
      <c r="E12420" s="13">
        <v>23.0</v>
      </c>
      <c r="F12420" s="13">
        <v>10.0</v>
      </c>
    </row>
    <row r="12421">
      <c r="A12421" s="10" t="s">
        <v>3373</v>
      </c>
      <c r="B12421" s="19">
        <v>0.1358449074074074</v>
      </c>
      <c r="C12421" s="10" t="s">
        <v>82</v>
      </c>
      <c r="D12421" s="10" t="s">
        <v>67</v>
      </c>
      <c r="E12421" s="13">
        <v>19.0</v>
      </c>
      <c r="F12421" s="13">
        <v>10.0</v>
      </c>
    </row>
    <row r="12422">
      <c r="A12422" s="10" t="s">
        <v>3373</v>
      </c>
      <c r="B12422" s="19">
        <v>0.13722222222222222</v>
      </c>
      <c r="C12422" s="10" t="s">
        <v>82</v>
      </c>
      <c r="D12422" s="10" t="s">
        <v>127</v>
      </c>
      <c r="E12422" s="13">
        <v>25.0</v>
      </c>
      <c r="F12422" s="13">
        <v>16.0</v>
      </c>
    </row>
    <row r="12423">
      <c r="A12423" s="10" t="s">
        <v>3373</v>
      </c>
      <c r="B12423" s="19">
        <v>0.13777777777777778</v>
      </c>
      <c r="C12423" s="10" t="s">
        <v>82</v>
      </c>
      <c r="D12423" s="10" t="s">
        <v>83</v>
      </c>
      <c r="E12423" s="13">
        <v>17.0</v>
      </c>
      <c r="F12423" s="13">
        <v>6.0</v>
      </c>
    </row>
    <row r="12424">
      <c r="A12424" s="10" t="s">
        <v>3373</v>
      </c>
      <c r="B12424" s="19">
        <v>0.14291666666666666</v>
      </c>
      <c r="C12424" s="10" t="s">
        <v>69</v>
      </c>
      <c r="D12424" s="10" t="s">
        <v>83</v>
      </c>
      <c r="E12424" s="13" t="s">
        <v>75</v>
      </c>
      <c r="F12424" s="13" t="s">
        <v>75</v>
      </c>
      <c r="J12424" s="10" t="s">
        <v>85</v>
      </c>
    </row>
    <row r="12425">
      <c r="A12425" s="10" t="s">
        <v>3373</v>
      </c>
      <c r="B12425" s="19">
        <v>0.14291666666666666</v>
      </c>
      <c r="C12425" s="10" t="s">
        <v>69</v>
      </c>
      <c r="D12425" s="10" t="s">
        <v>83</v>
      </c>
      <c r="E12425" s="13">
        <v>18.0</v>
      </c>
      <c r="F12425" s="13">
        <v>17.0</v>
      </c>
      <c r="J12425" s="10" t="s">
        <v>86</v>
      </c>
    </row>
    <row r="12426">
      <c r="A12426" s="10" t="s">
        <v>3373</v>
      </c>
      <c r="B12426" s="19">
        <v>0.14690972222222223</v>
      </c>
      <c r="C12426" s="10" t="s">
        <v>69</v>
      </c>
      <c r="D12426" s="10" t="s">
        <v>3387</v>
      </c>
      <c r="E12426" s="13" t="s">
        <v>75</v>
      </c>
      <c r="F12426" s="13" t="s">
        <v>75</v>
      </c>
      <c r="J12426" s="10" t="s">
        <v>85</v>
      </c>
    </row>
    <row r="12427">
      <c r="A12427" s="10" t="s">
        <v>3373</v>
      </c>
      <c r="B12427" s="19">
        <v>0.14690972222222223</v>
      </c>
      <c r="C12427" s="10" t="s">
        <v>69</v>
      </c>
      <c r="D12427" s="10" t="s">
        <v>3387</v>
      </c>
      <c r="E12427" s="13">
        <v>29.0</v>
      </c>
      <c r="F12427" s="13" t="s">
        <v>75</v>
      </c>
      <c r="J12427" s="10" t="s">
        <v>2684</v>
      </c>
    </row>
    <row r="12428">
      <c r="A12428" s="10" t="s">
        <v>3373</v>
      </c>
      <c r="B12428" s="19">
        <v>0.14690972222222223</v>
      </c>
      <c r="C12428" s="10" t="s">
        <v>69</v>
      </c>
      <c r="D12428" s="10" t="s">
        <v>3387</v>
      </c>
      <c r="E12428" s="13" t="s">
        <v>75</v>
      </c>
      <c r="F12428" s="13" t="s">
        <v>75</v>
      </c>
      <c r="J12428" s="10" t="s">
        <v>3388</v>
      </c>
    </row>
    <row r="12429">
      <c r="A12429" s="10" t="s">
        <v>3389</v>
      </c>
      <c r="B12429" s="19">
        <v>0.010335648148148148</v>
      </c>
      <c r="C12429" s="10" t="s">
        <v>964</v>
      </c>
      <c r="D12429" s="10" t="s">
        <v>67</v>
      </c>
      <c r="E12429" s="13" t="s">
        <v>75</v>
      </c>
      <c r="F12429" s="13" t="s">
        <v>75</v>
      </c>
      <c r="J12429" s="10" t="s">
        <v>85</v>
      </c>
    </row>
    <row r="12430">
      <c r="A12430" s="10" t="s">
        <v>3389</v>
      </c>
      <c r="B12430" s="19">
        <v>0.010335648148148148</v>
      </c>
      <c r="C12430" s="10" t="s">
        <v>964</v>
      </c>
      <c r="D12430" s="10" t="s">
        <v>67</v>
      </c>
      <c r="E12430" s="13" t="s">
        <v>68</v>
      </c>
      <c r="F12430" s="13">
        <v>20.0</v>
      </c>
      <c r="J12430" s="10" t="s">
        <v>86</v>
      </c>
    </row>
    <row r="12431">
      <c r="A12431" s="10" t="s">
        <v>3389</v>
      </c>
      <c r="B12431" s="19">
        <v>0.013645833333333333</v>
      </c>
      <c r="C12431" s="10" t="s">
        <v>82</v>
      </c>
      <c r="D12431" s="10" t="s">
        <v>3390</v>
      </c>
      <c r="E12431" s="13">
        <v>12.0</v>
      </c>
      <c r="F12431" s="13">
        <v>12.0</v>
      </c>
    </row>
    <row r="12432">
      <c r="A12432" s="10" t="s">
        <v>3389</v>
      </c>
      <c r="B12432" s="19">
        <v>0.026319444444444444</v>
      </c>
      <c r="C12432" s="10" t="s">
        <v>964</v>
      </c>
      <c r="D12432" s="10" t="s">
        <v>100</v>
      </c>
      <c r="E12432" s="13" t="s">
        <v>88</v>
      </c>
      <c r="F12432" s="13">
        <v>1.0</v>
      </c>
      <c r="H12432" s="10" t="s">
        <v>3391</v>
      </c>
    </row>
    <row r="12433">
      <c r="A12433" s="10" t="s">
        <v>3389</v>
      </c>
      <c r="B12433" s="19">
        <v>0.01931712962962963</v>
      </c>
      <c r="C12433" s="10" t="s">
        <v>69</v>
      </c>
      <c r="D12433" s="10" t="s">
        <v>100</v>
      </c>
      <c r="E12433" s="13">
        <v>19.0</v>
      </c>
      <c r="F12433" s="13">
        <v>15.0</v>
      </c>
    </row>
    <row r="12434">
      <c r="A12434" s="10" t="s">
        <v>3389</v>
      </c>
      <c r="B12434" s="19">
        <v>0.02158564814814815</v>
      </c>
      <c r="C12434" s="10" t="s">
        <v>84</v>
      </c>
      <c r="D12434" s="10" t="s">
        <v>100</v>
      </c>
      <c r="E12434" s="13" t="s">
        <v>75</v>
      </c>
      <c r="F12434" s="13" t="s">
        <v>75</v>
      </c>
      <c r="J12434" s="10" t="s">
        <v>85</v>
      </c>
    </row>
    <row r="12435">
      <c r="A12435" s="10" t="s">
        <v>3389</v>
      </c>
      <c r="B12435" s="19">
        <v>0.02158564814814815</v>
      </c>
      <c r="C12435" s="10" t="s">
        <v>84</v>
      </c>
      <c r="D12435" s="10" t="s">
        <v>100</v>
      </c>
      <c r="E12435" s="13">
        <v>15.0</v>
      </c>
      <c r="F12435" s="13">
        <v>11.0</v>
      </c>
      <c r="J12435" s="10" t="s">
        <v>86</v>
      </c>
    </row>
    <row r="12436">
      <c r="A12436" s="10" t="s">
        <v>3389</v>
      </c>
      <c r="B12436" s="19">
        <v>0.03693287037037037</v>
      </c>
      <c r="C12436" s="10" t="s">
        <v>66</v>
      </c>
      <c r="D12436" s="10" t="s">
        <v>67</v>
      </c>
      <c r="E12436" s="13">
        <v>22.0</v>
      </c>
      <c r="F12436" s="13">
        <v>19.0</v>
      </c>
    </row>
    <row r="12437">
      <c r="A12437" s="10" t="s">
        <v>3389</v>
      </c>
      <c r="B12437" s="19">
        <v>0.04167824074074074</v>
      </c>
      <c r="C12437" s="10" t="s">
        <v>69</v>
      </c>
      <c r="D12437" s="10" t="s">
        <v>67</v>
      </c>
      <c r="E12437" s="13">
        <v>14.0</v>
      </c>
      <c r="F12437" s="13">
        <v>9.0</v>
      </c>
    </row>
    <row r="12438">
      <c r="A12438" s="10" t="s">
        <v>3389</v>
      </c>
      <c r="B12438" s="19">
        <v>0.04168981481481481</v>
      </c>
      <c r="C12438" s="10" t="s">
        <v>964</v>
      </c>
      <c r="D12438" s="10" t="s">
        <v>67</v>
      </c>
      <c r="E12438" s="13">
        <v>12.0</v>
      </c>
      <c r="F12438" s="13">
        <v>2.0</v>
      </c>
    </row>
    <row r="12439">
      <c r="A12439" s="10" t="s">
        <v>3389</v>
      </c>
      <c r="B12439" s="19">
        <v>0.04293981481481481</v>
      </c>
      <c r="C12439" s="10" t="s">
        <v>66</v>
      </c>
      <c r="D12439" s="10" t="s">
        <v>81</v>
      </c>
      <c r="E12439" s="13" t="s">
        <v>68</v>
      </c>
      <c r="F12439" s="13">
        <v>20.0</v>
      </c>
    </row>
    <row r="12440">
      <c r="A12440" s="10" t="s">
        <v>3389</v>
      </c>
      <c r="B12440" s="19">
        <v>0.04293981481481481</v>
      </c>
      <c r="C12440" s="10" t="s">
        <v>84</v>
      </c>
      <c r="D12440" s="10" t="s">
        <v>81</v>
      </c>
      <c r="E12440" s="13" t="s">
        <v>68</v>
      </c>
      <c r="F12440" s="13">
        <v>20.0</v>
      </c>
    </row>
    <row r="12441">
      <c r="A12441" s="10" t="s">
        <v>3389</v>
      </c>
      <c r="B12441" s="19">
        <v>0.04299768518518519</v>
      </c>
      <c r="C12441" s="10" t="s">
        <v>964</v>
      </c>
      <c r="D12441" s="10" t="s">
        <v>81</v>
      </c>
      <c r="E12441" s="13">
        <v>16.0</v>
      </c>
      <c r="F12441" s="13">
        <v>13.0</v>
      </c>
    </row>
    <row r="12442">
      <c r="A12442" s="10" t="s">
        <v>3389</v>
      </c>
      <c r="B12442" s="19">
        <v>0.04300925925925926</v>
      </c>
      <c r="C12442" s="10" t="s">
        <v>70</v>
      </c>
      <c r="D12442" s="10" t="s">
        <v>81</v>
      </c>
      <c r="E12442" s="13">
        <v>16.0</v>
      </c>
      <c r="F12442" s="13">
        <v>13.0</v>
      </c>
    </row>
    <row r="12443">
      <c r="A12443" s="10" t="s">
        <v>3389</v>
      </c>
      <c r="B12443" s="19">
        <v>0.04927083333333333</v>
      </c>
      <c r="C12443" s="10" t="s">
        <v>3086</v>
      </c>
      <c r="D12443" s="10" t="s">
        <v>81</v>
      </c>
      <c r="E12443" s="13">
        <v>9.0</v>
      </c>
      <c r="F12443" s="13">
        <v>8.0</v>
      </c>
      <c r="J12443" s="10" t="s">
        <v>3392</v>
      </c>
    </row>
    <row r="12444">
      <c r="A12444" s="10" t="s">
        <v>3389</v>
      </c>
      <c r="B12444" s="19">
        <v>0.04304398148148148</v>
      </c>
      <c r="C12444" s="10" t="s">
        <v>82</v>
      </c>
      <c r="D12444" s="10" t="s">
        <v>81</v>
      </c>
      <c r="E12444" s="13">
        <v>19.0</v>
      </c>
      <c r="F12444" s="13">
        <v>16.0</v>
      </c>
    </row>
    <row r="12445">
      <c r="A12445" s="10" t="s">
        <v>3389</v>
      </c>
      <c r="B12445" s="19">
        <v>0.04304398148148148</v>
      </c>
      <c r="C12445" s="10" t="s">
        <v>69</v>
      </c>
      <c r="D12445" s="10" t="s">
        <v>81</v>
      </c>
      <c r="E12445" s="13">
        <v>18.0</v>
      </c>
      <c r="F12445" s="13">
        <v>15.0</v>
      </c>
    </row>
    <row r="12446">
      <c r="A12446" s="10" t="s">
        <v>3389</v>
      </c>
      <c r="B12446" s="19">
        <v>0.045196759259259256</v>
      </c>
      <c r="C12446" s="10" t="s">
        <v>69</v>
      </c>
      <c r="D12446" s="10" t="s">
        <v>83</v>
      </c>
      <c r="E12446" s="13">
        <v>12.0</v>
      </c>
      <c r="F12446" s="13">
        <v>11.0</v>
      </c>
    </row>
    <row r="12447">
      <c r="A12447" s="10" t="s">
        <v>3389</v>
      </c>
      <c r="B12447" s="19">
        <v>0.04791666666666667</v>
      </c>
      <c r="C12447" s="10" t="s">
        <v>3086</v>
      </c>
      <c r="D12447" s="10" t="s">
        <v>3390</v>
      </c>
      <c r="E12447" s="13">
        <v>15.0</v>
      </c>
      <c r="F12447" s="13">
        <v>15.0</v>
      </c>
    </row>
    <row r="12448">
      <c r="A12448" s="10" t="s">
        <v>3389</v>
      </c>
      <c r="B12448" s="19">
        <v>0.05113425925925926</v>
      </c>
      <c r="C12448" s="10" t="s">
        <v>66</v>
      </c>
      <c r="D12448" s="10" t="s">
        <v>83</v>
      </c>
      <c r="E12448" s="13">
        <v>22.0</v>
      </c>
      <c r="F12448" s="13">
        <v>15.0</v>
      </c>
    </row>
    <row r="12449">
      <c r="A12449" s="10" t="s">
        <v>3389</v>
      </c>
      <c r="B12449" s="19">
        <v>0.05275462962962963</v>
      </c>
      <c r="C12449" s="10" t="s">
        <v>82</v>
      </c>
      <c r="D12449" s="10" t="s">
        <v>361</v>
      </c>
      <c r="E12449" s="13">
        <v>24.0</v>
      </c>
      <c r="F12449" s="13">
        <v>13.0</v>
      </c>
    </row>
    <row r="12450">
      <c r="A12450" s="10" t="s">
        <v>3389</v>
      </c>
      <c r="B12450" s="19">
        <v>0.056979166666666664</v>
      </c>
      <c r="C12450" s="10" t="s">
        <v>82</v>
      </c>
      <c r="D12450" s="10" t="s">
        <v>131</v>
      </c>
      <c r="E12450" s="13">
        <v>12.0</v>
      </c>
      <c r="F12450" s="13">
        <v>7.0</v>
      </c>
    </row>
    <row r="12451">
      <c r="A12451" s="10" t="s">
        <v>3389</v>
      </c>
      <c r="B12451" s="19">
        <v>0.05748842592592593</v>
      </c>
      <c r="C12451" s="10" t="s">
        <v>66</v>
      </c>
      <c r="D12451" s="10" t="s">
        <v>81</v>
      </c>
      <c r="E12451" s="13">
        <v>22.0</v>
      </c>
      <c r="F12451" s="13">
        <v>17.0</v>
      </c>
      <c r="H12451" s="10" t="s">
        <v>3393</v>
      </c>
      <c r="J12451" s="10" t="s">
        <v>3394</v>
      </c>
    </row>
    <row r="12452">
      <c r="A12452" s="10" t="s">
        <v>3389</v>
      </c>
      <c r="B12452" s="19">
        <v>0.057511574074074076</v>
      </c>
      <c r="C12452" s="10" t="s">
        <v>69</v>
      </c>
      <c r="D12452" s="10" t="s">
        <v>81</v>
      </c>
      <c r="E12452" s="13">
        <v>19.0</v>
      </c>
      <c r="F12452" s="13">
        <v>16.0</v>
      </c>
      <c r="H12452" s="10" t="s">
        <v>3395</v>
      </c>
      <c r="J12452" s="10" t="s">
        <v>3394</v>
      </c>
    </row>
    <row r="12453">
      <c r="A12453" s="10" t="s">
        <v>3389</v>
      </c>
      <c r="B12453" s="19">
        <v>0.0575462962962963</v>
      </c>
      <c r="C12453" s="10" t="s">
        <v>82</v>
      </c>
      <c r="D12453" s="10" t="s">
        <v>81</v>
      </c>
      <c r="E12453" s="13">
        <v>14.0</v>
      </c>
      <c r="F12453" s="13">
        <v>11.0</v>
      </c>
      <c r="H12453" s="10" t="s">
        <v>3396</v>
      </c>
      <c r="J12453" s="10" t="s">
        <v>3394</v>
      </c>
    </row>
    <row r="12454">
      <c r="A12454" s="10" t="s">
        <v>3389</v>
      </c>
      <c r="B12454" s="19">
        <v>0.05755787037037037</v>
      </c>
      <c r="C12454" s="10" t="s">
        <v>3086</v>
      </c>
      <c r="D12454" s="10" t="s">
        <v>81</v>
      </c>
      <c r="E12454" s="13">
        <v>14.0</v>
      </c>
      <c r="F12454" s="13">
        <v>13.0</v>
      </c>
      <c r="H12454" s="10" t="s">
        <v>3397</v>
      </c>
      <c r="J12454" s="10" t="s">
        <v>3394</v>
      </c>
    </row>
    <row r="12455">
      <c r="A12455" s="10" t="s">
        <v>3389</v>
      </c>
      <c r="B12455" s="19">
        <v>0.057569444444444444</v>
      </c>
      <c r="C12455" s="10" t="s">
        <v>84</v>
      </c>
      <c r="D12455" s="10" t="s">
        <v>81</v>
      </c>
      <c r="E12455" s="13">
        <v>22.0</v>
      </c>
      <c r="F12455" s="13">
        <v>14.0</v>
      </c>
      <c r="H12455" s="10" t="s">
        <v>3398</v>
      </c>
      <c r="J12455" s="10" t="s">
        <v>3394</v>
      </c>
    </row>
    <row r="12456">
      <c r="A12456" s="10" t="s">
        <v>3389</v>
      </c>
      <c r="B12456" s="19">
        <v>0.05758101851851852</v>
      </c>
      <c r="C12456" s="10" t="s">
        <v>964</v>
      </c>
      <c r="D12456" s="10" t="s">
        <v>81</v>
      </c>
      <c r="E12456" s="13">
        <v>17.0</v>
      </c>
      <c r="F12456" s="13">
        <v>14.0</v>
      </c>
      <c r="H12456" s="10" t="s">
        <v>3399</v>
      </c>
      <c r="J12456" s="10" t="s">
        <v>3394</v>
      </c>
    </row>
    <row r="12457">
      <c r="A12457" s="10" t="s">
        <v>3389</v>
      </c>
      <c r="B12457" s="19">
        <v>0.05758101851851852</v>
      </c>
      <c r="C12457" s="10" t="s">
        <v>70</v>
      </c>
      <c r="D12457" s="10" t="s">
        <v>81</v>
      </c>
      <c r="E12457" s="13">
        <v>16.0</v>
      </c>
      <c r="F12457" s="13">
        <v>13.0</v>
      </c>
      <c r="H12457" s="10" t="s">
        <v>3400</v>
      </c>
      <c r="J12457" s="10" t="s">
        <v>3394</v>
      </c>
    </row>
    <row r="12458">
      <c r="A12458" s="10" t="s">
        <v>3389</v>
      </c>
      <c r="B12458" s="19">
        <v>0.060439814814814814</v>
      </c>
      <c r="C12458" s="10" t="s">
        <v>66</v>
      </c>
      <c r="D12458" s="10" t="s">
        <v>120</v>
      </c>
      <c r="E12458" s="13">
        <v>29.0</v>
      </c>
      <c r="F12458" s="16"/>
      <c r="J12458" s="10" t="s">
        <v>3401</v>
      </c>
    </row>
    <row r="12459">
      <c r="A12459" s="10" t="s">
        <v>3389</v>
      </c>
      <c r="B12459" s="19">
        <v>0.06146990740740741</v>
      </c>
      <c r="C12459" s="10" t="s">
        <v>82</v>
      </c>
      <c r="D12459" s="10" t="s">
        <v>131</v>
      </c>
      <c r="E12459" s="13">
        <v>8.0</v>
      </c>
      <c r="F12459" s="13">
        <v>3.0</v>
      </c>
    </row>
    <row r="12460">
      <c r="A12460" s="10" t="s">
        <v>3389</v>
      </c>
      <c r="B12460" s="19">
        <v>0.06170138888888889</v>
      </c>
      <c r="C12460" s="10" t="s">
        <v>82</v>
      </c>
      <c r="D12460" s="10" t="s">
        <v>100</v>
      </c>
      <c r="E12460" s="13" t="s">
        <v>68</v>
      </c>
      <c r="F12460" s="13">
        <v>20.0</v>
      </c>
      <c r="J12460" s="10" t="s">
        <v>160</v>
      </c>
    </row>
    <row r="12461">
      <c r="A12461" s="10" t="s">
        <v>3389</v>
      </c>
      <c r="B12461" s="19">
        <v>0.06171296296296296</v>
      </c>
      <c r="C12461" s="10" t="s">
        <v>82</v>
      </c>
      <c r="D12461" s="10" t="s">
        <v>100</v>
      </c>
      <c r="E12461" s="13">
        <v>6.0</v>
      </c>
      <c r="F12461" s="13">
        <v>4.0</v>
      </c>
      <c r="J12461" s="10" t="s">
        <v>161</v>
      </c>
    </row>
    <row r="12462">
      <c r="A12462" s="10" t="s">
        <v>3389</v>
      </c>
      <c r="B12462" s="19">
        <v>0.06060185185185185</v>
      </c>
      <c r="C12462" s="10" t="s">
        <v>82</v>
      </c>
      <c r="D12462" s="10" t="s">
        <v>81</v>
      </c>
      <c r="E12462" s="13">
        <v>21.0</v>
      </c>
      <c r="F12462" s="13">
        <v>18.0</v>
      </c>
      <c r="H12462" s="10" t="s">
        <v>3402</v>
      </c>
      <c r="J12462" s="10" t="s">
        <v>3394</v>
      </c>
    </row>
    <row r="12463">
      <c r="A12463" s="10" t="s">
        <v>3389</v>
      </c>
      <c r="B12463" s="19">
        <v>0.06331018518518519</v>
      </c>
      <c r="C12463" s="10" t="s">
        <v>82</v>
      </c>
      <c r="D12463" s="10" t="s">
        <v>209</v>
      </c>
      <c r="E12463" s="13">
        <v>26.0</v>
      </c>
      <c r="F12463" s="13">
        <v>18.0</v>
      </c>
      <c r="J12463" s="10" t="s">
        <v>3403</v>
      </c>
    </row>
    <row r="12464">
      <c r="A12464" s="10" t="s">
        <v>3389</v>
      </c>
      <c r="B12464" s="19">
        <v>0.06495370370370371</v>
      </c>
      <c r="C12464" s="10" t="s">
        <v>69</v>
      </c>
      <c r="D12464" s="10" t="s">
        <v>83</v>
      </c>
      <c r="E12464" s="13">
        <v>7.0</v>
      </c>
      <c r="F12464" s="13">
        <v>6.0</v>
      </c>
    </row>
    <row r="12465">
      <c r="A12465" s="10" t="s">
        <v>3389</v>
      </c>
      <c r="B12465" s="19">
        <v>0.06725694444444444</v>
      </c>
      <c r="C12465" s="10" t="s">
        <v>82</v>
      </c>
      <c r="D12465" s="10" t="s">
        <v>131</v>
      </c>
      <c r="E12465" s="13">
        <v>15.0</v>
      </c>
      <c r="F12465" s="13">
        <v>10.0</v>
      </c>
    </row>
    <row r="12466">
      <c r="A12466" s="10" t="s">
        <v>3389</v>
      </c>
      <c r="B12466" s="19">
        <v>0.07484953703703703</v>
      </c>
      <c r="C12466" s="10" t="s">
        <v>66</v>
      </c>
      <c r="D12466" s="10" t="s">
        <v>71</v>
      </c>
      <c r="E12466" s="13" t="s">
        <v>88</v>
      </c>
      <c r="F12466" s="13">
        <v>1.0</v>
      </c>
    </row>
    <row r="12467">
      <c r="A12467" s="10" t="s">
        <v>3389</v>
      </c>
      <c r="B12467" s="19">
        <v>0.08681712962962963</v>
      </c>
      <c r="C12467" s="10" t="s">
        <v>84</v>
      </c>
      <c r="D12467" s="10" t="s">
        <v>3390</v>
      </c>
      <c r="E12467" s="13">
        <v>3.0</v>
      </c>
      <c r="F12467" s="13">
        <v>3.0</v>
      </c>
    </row>
    <row r="12468">
      <c r="A12468" s="10" t="s">
        <v>3389</v>
      </c>
      <c r="B12468" s="19">
        <v>0.08711805555555556</v>
      </c>
      <c r="C12468" s="10" t="s">
        <v>84</v>
      </c>
      <c r="D12468" s="10" t="s">
        <v>76</v>
      </c>
      <c r="E12468" s="13">
        <v>5.0</v>
      </c>
      <c r="F12468" s="16"/>
      <c r="J12468" s="10" t="s">
        <v>3404</v>
      </c>
    </row>
    <row r="12469">
      <c r="A12469" s="10" t="s">
        <v>3389</v>
      </c>
      <c r="B12469" s="19">
        <v>0.08886574074074075</v>
      </c>
      <c r="C12469" s="10" t="s">
        <v>964</v>
      </c>
      <c r="D12469" s="10" t="s">
        <v>67</v>
      </c>
      <c r="E12469" s="13">
        <v>22.0</v>
      </c>
      <c r="F12469" s="13">
        <v>12.0</v>
      </c>
    </row>
    <row r="12470">
      <c r="A12470" s="10" t="s">
        <v>3389</v>
      </c>
      <c r="B12470" s="19">
        <v>0.08876157407407408</v>
      </c>
      <c r="C12470" s="10" t="s">
        <v>70</v>
      </c>
      <c r="D12470" s="10" t="s">
        <v>67</v>
      </c>
      <c r="E12470" s="13">
        <v>20.0</v>
      </c>
      <c r="F12470" s="13">
        <v>16.0</v>
      </c>
    </row>
    <row r="12471">
      <c r="A12471" s="10" t="s">
        <v>3389</v>
      </c>
      <c r="B12471" s="19">
        <v>0.08989583333333333</v>
      </c>
      <c r="C12471" s="10" t="s">
        <v>66</v>
      </c>
      <c r="D12471" s="10" t="s">
        <v>100</v>
      </c>
      <c r="E12471" s="13">
        <v>6.0</v>
      </c>
      <c r="F12471" s="13">
        <v>5.0</v>
      </c>
    </row>
    <row r="12472">
      <c r="A12472" s="10" t="s">
        <v>3389</v>
      </c>
      <c r="B12472" s="19">
        <v>0.08990740740740741</v>
      </c>
      <c r="C12472" s="10" t="s">
        <v>70</v>
      </c>
      <c r="D12472" s="10" t="s">
        <v>100</v>
      </c>
      <c r="E12472" s="13" t="s">
        <v>75</v>
      </c>
      <c r="F12472" s="13" t="s">
        <v>75</v>
      </c>
      <c r="J12472" s="10" t="s">
        <v>85</v>
      </c>
    </row>
    <row r="12473">
      <c r="A12473" s="10" t="s">
        <v>3389</v>
      </c>
      <c r="B12473" s="19">
        <v>0.08990740740740741</v>
      </c>
      <c r="C12473" s="10" t="s">
        <v>70</v>
      </c>
      <c r="D12473" s="10" t="s">
        <v>100</v>
      </c>
      <c r="E12473" s="13" t="s">
        <v>68</v>
      </c>
      <c r="F12473" s="13">
        <v>20.0</v>
      </c>
      <c r="J12473" s="10" t="s">
        <v>86</v>
      </c>
    </row>
    <row r="12474">
      <c r="A12474" s="10" t="s">
        <v>3389</v>
      </c>
      <c r="B12474" s="19">
        <v>0.08990740740740741</v>
      </c>
      <c r="C12474" s="10" t="s">
        <v>69</v>
      </c>
      <c r="D12474" s="10" t="s">
        <v>100</v>
      </c>
      <c r="E12474" s="13">
        <v>7.0</v>
      </c>
      <c r="F12474" s="13">
        <v>3.0</v>
      </c>
    </row>
    <row r="12475">
      <c r="A12475" s="10" t="s">
        <v>3389</v>
      </c>
      <c r="B12475" s="19">
        <v>0.0899537037037037</v>
      </c>
      <c r="C12475" s="10" t="s">
        <v>82</v>
      </c>
      <c r="D12475" s="10" t="s">
        <v>100</v>
      </c>
      <c r="E12475" s="13" t="s">
        <v>88</v>
      </c>
      <c r="F12475" s="13">
        <v>1.0</v>
      </c>
    </row>
    <row r="12476">
      <c r="A12476" s="10" t="s">
        <v>3389</v>
      </c>
      <c r="B12476" s="19">
        <v>0.08998842592592593</v>
      </c>
      <c r="C12476" s="10" t="s">
        <v>3086</v>
      </c>
      <c r="D12476" s="10" t="s">
        <v>100</v>
      </c>
      <c r="E12476" s="13">
        <v>23.0</v>
      </c>
      <c r="F12476" s="13">
        <v>13.0</v>
      </c>
    </row>
    <row r="12477">
      <c r="A12477" s="10" t="s">
        <v>3389</v>
      </c>
      <c r="B12477" s="19">
        <v>0.09</v>
      </c>
      <c r="C12477" s="10" t="s">
        <v>84</v>
      </c>
      <c r="D12477" s="10" t="s">
        <v>100</v>
      </c>
      <c r="E12477" s="13" t="s">
        <v>75</v>
      </c>
      <c r="F12477" s="13" t="s">
        <v>75</v>
      </c>
      <c r="J12477" s="10" t="s">
        <v>85</v>
      </c>
    </row>
    <row r="12478">
      <c r="A12478" s="10" t="s">
        <v>3389</v>
      </c>
      <c r="B12478" s="19">
        <v>0.09</v>
      </c>
      <c r="C12478" s="10" t="s">
        <v>84</v>
      </c>
      <c r="D12478" s="10" t="s">
        <v>100</v>
      </c>
      <c r="E12478" s="13">
        <v>19.0</v>
      </c>
      <c r="F12478" s="13">
        <v>15.0</v>
      </c>
      <c r="J12478" s="10" t="s">
        <v>86</v>
      </c>
    </row>
    <row r="12479">
      <c r="A12479" s="10" t="s">
        <v>3389</v>
      </c>
      <c r="B12479" s="19">
        <v>0.09001157407407408</v>
      </c>
      <c r="C12479" s="10" t="s">
        <v>964</v>
      </c>
      <c r="D12479" s="10" t="s">
        <v>100</v>
      </c>
      <c r="E12479" s="13" t="s">
        <v>75</v>
      </c>
      <c r="F12479" s="13" t="s">
        <v>75</v>
      </c>
      <c r="J12479" s="10" t="s">
        <v>85</v>
      </c>
    </row>
    <row r="12480">
      <c r="A12480" s="10" t="s">
        <v>3389</v>
      </c>
      <c r="B12480" s="19">
        <v>0.09001157407407408</v>
      </c>
      <c r="C12480" s="10" t="s">
        <v>964</v>
      </c>
      <c r="D12480" s="10" t="s">
        <v>100</v>
      </c>
      <c r="E12480" s="13">
        <v>18.0</v>
      </c>
      <c r="F12480" s="13">
        <v>16.0</v>
      </c>
      <c r="J12480" s="10" t="s">
        <v>86</v>
      </c>
    </row>
    <row r="12481">
      <c r="A12481" s="10" t="s">
        <v>3389</v>
      </c>
      <c r="B12481" s="19">
        <v>0.10341435185185185</v>
      </c>
      <c r="C12481" s="10" t="s">
        <v>84</v>
      </c>
      <c r="D12481" s="10" t="s">
        <v>87</v>
      </c>
      <c r="E12481" s="13" t="s">
        <v>75</v>
      </c>
      <c r="F12481" s="13" t="s">
        <v>75</v>
      </c>
      <c r="J12481" s="10" t="s">
        <v>85</v>
      </c>
    </row>
    <row r="12482">
      <c r="A12482" s="10" t="s">
        <v>3389</v>
      </c>
      <c r="B12482" s="19">
        <v>0.10341435185185185</v>
      </c>
      <c r="C12482" s="10" t="s">
        <v>84</v>
      </c>
      <c r="D12482" s="10" t="s">
        <v>87</v>
      </c>
      <c r="E12482" s="13">
        <v>18.0</v>
      </c>
      <c r="F12482" s="13">
        <v>16.0</v>
      </c>
      <c r="J12482" s="10" t="s">
        <v>86</v>
      </c>
    </row>
    <row r="12483">
      <c r="A12483" s="10" t="s">
        <v>3389</v>
      </c>
      <c r="B12483" s="19">
        <v>0.10341435185185185</v>
      </c>
      <c r="C12483" s="10" t="s">
        <v>3086</v>
      </c>
      <c r="D12483" s="10" t="s">
        <v>87</v>
      </c>
      <c r="E12483" s="13">
        <v>18.0</v>
      </c>
      <c r="F12483" s="13">
        <v>13.0</v>
      </c>
    </row>
    <row r="12484">
      <c r="A12484" s="10" t="s">
        <v>3389</v>
      </c>
      <c r="B12484" s="19">
        <v>0.10355324074074074</v>
      </c>
      <c r="C12484" s="10" t="s">
        <v>70</v>
      </c>
      <c r="D12484" s="10" t="s">
        <v>87</v>
      </c>
      <c r="E12484" s="13">
        <v>14.0</v>
      </c>
      <c r="F12484" s="13">
        <v>9.0</v>
      </c>
      <c r="J12484" s="10" t="s">
        <v>1415</v>
      </c>
    </row>
    <row r="12485">
      <c r="A12485" s="10" t="s">
        <v>3389</v>
      </c>
      <c r="B12485" s="19">
        <v>0.10361111111111111</v>
      </c>
      <c r="C12485" s="10" t="s">
        <v>66</v>
      </c>
      <c r="D12485" s="10" t="s">
        <v>87</v>
      </c>
      <c r="E12485" s="13">
        <v>10.0</v>
      </c>
      <c r="F12485" s="13">
        <v>10.0</v>
      </c>
    </row>
    <row r="12486">
      <c r="A12486" s="10" t="s">
        <v>3389</v>
      </c>
      <c r="B12486" s="19">
        <v>0.10373842592592593</v>
      </c>
      <c r="C12486" s="10" t="s">
        <v>69</v>
      </c>
      <c r="D12486" s="10" t="s">
        <v>87</v>
      </c>
      <c r="E12486" s="13">
        <v>9.0</v>
      </c>
      <c r="F12486" s="13">
        <v>5.0</v>
      </c>
    </row>
    <row r="12487">
      <c r="A12487" s="10" t="s">
        <v>3389</v>
      </c>
      <c r="B12487" s="19">
        <v>0.10373842592592593</v>
      </c>
      <c r="C12487" s="10" t="s">
        <v>82</v>
      </c>
      <c r="D12487" s="10" t="s">
        <v>87</v>
      </c>
      <c r="E12487" s="13">
        <v>6.0</v>
      </c>
      <c r="F12487" s="13">
        <v>5.0</v>
      </c>
    </row>
    <row r="12488">
      <c r="A12488" s="10" t="s">
        <v>3389</v>
      </c>
      <c r="B12488" s="19">
        <v>0.1038425925925926</v>
      </c>
      <c r="C12488" s="10" t="s">
        <v>964</v>
      </c>
      <c r="D12488" s="10" t="s">
        <v>87</v>
      </c>
      <c r="E12488" s="13" t="s">
        <v>88</v>
      </c>
      <c r="F12488" s="13">
        <v>1.0</v>
      </c>
    </row>
    <row r="12489">
      <c r="A12489" s="10" t="s">
        <v>3389</v>
      </c>
      <c r="B12489" s="19">
        <v>0.10464120370370371</v>
      </c>
      <c r="C12489" s="10" t="s">
        <v>3086</v>
      </c>
      <c r="D12489" s="10" t="s">
        <v>125</v>
      </c>
      <c r="E12489" s="13">
        <v>34.0</v>
      </c>
      <c r="F12489" s="13">
        <v>19.0</v>
      </c>
    </row>
    <row r="12490">
      <c r="A12490" s="10" t="s">
        <v>3389</v>
      </c>
      <c r="B12490" s="19">
        <v>0.10702546296296296</v>
      </c>
      <c r="C12490" s="10" t="s">
        <v>3086</v>
      </c>
      <c r="D12490" s="10" t="s">
        <v>93</v>
      </c>
      <c r="E12490" s="13">
        <v>21.0</v>
      </c>
      <c r="F12490" s="13">
        <v>10.0</v>
      </c>
      <c r="J12490" s="10" t="s">
        <v>3405</v>
      </c>
    </row>
    <row r="12491">
      <c r="A12491" s="10" t="s">
        <v>3389</v>
      </c>
      <c r="B12491" s="19">
        <v>0.10748842592592593</v>
      </c>
      <c r="C12491" s="10" t="s">
        <v>3086</v>
      </c>
      <c r="D12491" s="10" t="s">
        <v>91</v>
      </c>
      <c r="E12491" s="13">
        <v>42.0</v>
      </c>
      <c r="F12491" s="16"/>
      <c r="H12491" s="10" t="s">
        <v>3406</v>
      </c>
    </row>
    <row r="12492">
      <c r="A12492" s="10" t="s">
        <v>3389</v>
      </c>
      <c r="B12492" s="19">
        <v>0.10857638888888889</v>
      </c>
      <c r="C12492" s="10" t="s">
        <v>84</v>
      </c>
      <c r="D12492" s="10" t="s">
        <v>209</v>
      </c>
      <c r="E12492" s="13" t="s">
        <v>75</v>
      </c>
      <c r="F12492" s="13" t="s">
        <v>75</v>
      </c>
      <c r="J12492" s="10" t="s">
        <v>85</v>
      </c>
    </row>
    <row r="12493">
      <c r="A12493" s="10" t="s">
        <v>3389</v>
      </c>
      <c r="B12493" s="19">
        <v>0.10857638888888889</v>
      </c>
      <c r="C12493" s="10" t="s">
        <v>84</v>
      </c>
      <c r="D12493" s="10" t="s">
        <v>209</v>
      </c>
      <c r="E12493" s="13">
        <v>22.0</v>
      </c>
      <c r="F12493" s="13">
        <v>18.0</v>
      </c>
      <c r="J12493" s="10" t="s">
        <v>86</v>
      </c>
    </row>
    <row r="12494">
      <c r="A12494" s="10" t="s">
        <v>3389</v>
      </c>
      <c r="B12494" s="19">
        <v>0.11075231481481482</v>
      </c>
      <c r="C12494" s="10" t="s">
        <v>3086</v>
      </c>
      <c r="D12494" s="10" t="s">
        <v>81</v>
      </c>
      <c r="E12494" s="13">
        <v>20.0</v>
      </c>
      <c r="F12494" s="13">
        <v>19.0</v>
      </c>
      <c r="J12494" s="10" t="s">
        <v>3407</v>
      </c>
    </row>
    <row r="12495">
      <c r="A12495" s="10" t="s">
        <v>3389</v>
      </c>
      <c r="B12495" s="19">
        <v>0.11152777777777778</v>
      </c>
      <c r="C12495" s="10" t="s">
        <v>70</v>
      </c>
      <c r="D12495" s="10" t="s">
        <v>93</v>
      </c>
      <c r="E12495" s="13">
        <v>25.0</v>
      </c>
      <c r="F12495" s="13">
        <v>13.0</v>
      </c>
      <c r="J12495" s="10" t="s">
        <v>3274</v>
      </c>
    </row>
    <row r="12496">
      <c r="A12496" s="10" t="s">
        <v>3389</v>
      </c>
      <c r="B12496" s="19">
        <v>0.11178240740740741</v>
      </c>
      <c r="C12496" s="10" t="s">
        <v>70</v>
      </c>
      <c r="D12496" s="10" t="s">
        <v>91</v>
      </c>
      <c r="E12496" s="13">
        <v>13.0</v>
      </c>
      <c r="F12496" s="16"/>
      <c r="H12496" s="10" t="s">
        <v>3408</v>
      </c>
    </row>
    <row r="12497">
      <c r="A12497" s="10" t="s">
        <v>3389</v>
      </c>
      <c r="B12497" s="19">
        <v>0.111875</v>
      </c>
      <c r="C12497" s="10" t="s">
        <v>70</v>
      </c>
      <c r="D12497" s="10" t="s">
        <v>93</v>
      </c>
      <c r="E12497" s="13">
        <v>28.0</v>
      </c>
      <c r="F12497" s="13">
        <v>16.0</v>
      </c>
      <c r="J12497" s="10" t="s">
        <v>3274</v>
      </c>
    </row>
    <row r="12498">
      <c r="A12498" s="10" t="s">
        <v>3389</v>
      </c>
      <c r="B12498" s="19">
        <v>0.11203703703703703</v>
      </c>
      <c r="C12498" s="10" t="s">
        <v>70</v>
      </c>
      <c r="D12498" s="10" t="s">
        <v>91</v>
      </c>
      <c r="E12498" s="13">
        <v>16.0</v>
      </c>
      <c r="F12498" s="16"/>
      <c r="H12498" s="10" t="s">
        <v>3409</v>
      </c>
    </row>
    <row r="12499">
      <c r="A12499" s="10" t="s">
        <v>3389</v>
      </c>
      <c r="B12499" s="19">
        <v>0.11258101851851852</v>
      </c>
      <c r="C12499" s="10" t="s">
        <v>70</v>
      </c>
      <c r="D12499" s="10" t="s">
        <v>93</v>
      </c>
      <c r="E12499" s="13">
        <v>27.0</v>
      </c>
      <c r="F12499" s="13">
        <v>16.0</v>
      </c>
      <c r="J12499" s="10" t="s">
        <v>99</v>
      </c>
    </row>
    <row r="12500">
      <c r="A12500" s="10" t="s">
        <v>3389</v>
      </c>
      <c r="B12500" s="19">
        <v>0.11277777777777778</v>
      </c>
      <c r="C12500" s="10" t="s">
        <v>70</v>
      </c>
      <c r="D12500" s="10" t="s">
        <v>91</v>
      </c>
      <c r="E12500" s="13">
        <v>11.0</v>
      </c>
      <c r="F12500" s="16"/>
      <c r="H12500" s="10" t="s">
        <v>3410</v>
      </c>
    </row>
    <row r="12501">
      <c r="A12501" s="10" t="s">
        <v>3389</v>
      </c>
      <c r="B12501" s="19">
        <v>0.11322916666666667</v>
      </c>
      <c r="C12501" s="10" t="s">
        <v>70</v>
      </c>
      <c r="D12501" s="10" t="s">
        <v>93</v>
      </c>
      <c r="E12501" s="13" t="s">
        <v>75</v>
      </c>
      <c r="F12501" s="13" t="s">
        <v>75</v>
      </c>
      <c r="J12501" s="10" t="s">
        <v>85</v>
      </c>
    </row>
    <row r="12502">
      <c r="A12502" s="10" t="s">
        <v>3389</v>
      </c>
      <c r="B12502" s="19">
        <v>0.11322916666666667</v>
      </c>
      <c r="C12502" s="10" t="s">
        <v>70</v>
      </c>
      <c r="D12502" s="10" t="s">
        <v>93</v>
      </c>
      <c r="E12502" s="13">
        <v>21.0</v>
      </c>
      <c r="F12502" s="13">
        <v>10.0</v>
      </c>
      <c r="J12502" s="10" t="s">
        <v>294</v>
      </c>
    </row>
    <row r="12503">
      <c r="A12503" s="10" t="s">
        <v>3389</v>
      </c>
      <c r="B12503" s="19">
        <v>0.11334490740740741</v>
      </c>
      <c r="C12503" s="10" t="s">
        <v>70</v>
      </c>
      <c r="D12503" s="10" t="s">
        <v>91</v>
      </c>
      <c r="E12503" s="13">
        <v>7.0</v>
      </c>
      <c r="F12503" s="16"/>
      <c r="H12503" s="10" t="s">
        <v>3411</v>
      </c>
    </row>
    <row r="12504">
      <c r="A12504" s="10" t="s">
        <v>3389</v>
      </c>
      <c r="B12504" s="19">
        <v>0.11476851851851852</v>
      </c>
      <c r="C12504" s="10" t="s">
        <v>66</v>
      </c>
      <c r="D12504" s="10" t="s">
        <v>79</v>
      </c>
      <c r="E12504" s="13">
        <v>15.0</v>
      </c>
      <c r="F12504" s="13">
        <v>9.0</v>
      </c>
      <c r="J12504" s="10" t="s">
        <v>85</v>
      </c>
    </row>
    <row r="12505">
      <c r="A12505" s="10" t="s">
        <v>3389</v>
      </c>
      <c r="B12505" s="19">
        <v>0.11476851851851852</v>
      </c>
      <c r="C12505" s="10" t="s">
        <v>66</v>
      </c>
      <c r="D12505" s="10" t="s">
        <v>79</v>
      </c>
      <c r="E12505" s="13">
        <v>18.0</v>
      </c>
      <c r="F12505" s="13">
        <v>12.0</v>
      </c>
      <c r="J12505" s="10" t="s">
        <v>86</v>
      </c>
    </row>
    <row r="12506">
      <c r="A12506" s="10" t="s">
        <v>3389</v>
      </c>
      <c r="B12506" s="19">
        <v>0.11590277777777777</v>
      </c>
      <c r="C12506" s="10" t="s">
        <v>69</v>
      </c>
      <c r="D12506" s="10" t="s">
        <v>89</v>
      </c>
      <c r="E12506" s="13" t="s">
        <v>75</v>
      </c>
      <c r="F12506" s="13" t="s">
        <v>75</v>
      </c>
      <c r="J12506" s="10" t="s">
        <v>85</v>
      </c>
    </row>
    <row r="12507">
      <c r="A12507" s="10" t="s">
        <v>3389</v>
      </c>
      <c r="B12507" s="19">
        <v>0.11590277777777777</v>
      </c>
      <c r="C12507" s="10" t="s">
        <v>69</v>
      </c>
      <c r="D12507" s="10" t="s">
        <v>89</v>
      </c>
      <c r="E12507" s="13">
        <v>28.0</v>
      </c>
      <c r="F12507" s="13">
        <v>18.0</v>
      </c>
      <c r="J12507" s="10" t="s">
        <v>3412</v>
      </c>
    </row>
    <row r="12508">
      <c r="A12508" s="10" t="s">
        <v>3389</v>
      </c>
      <c r="B12508" s="19">
        <v>0.11636574074074074</v>
      </c>
      <c r="C12508" s="10" t="s">
        <v>69</v>
      </c>
      <c r="D12508" s="10" t="s">
        <v>91</v>
      </c>
      <c r="E12508" s="13">
        <v>41.0</v>
      </c>
      <c r="F12508" s="16"/>
      <c r="H12508" s="10" t="s">
        <v>3413</v>
      </c>
    </row>
    <row r="12509">
      <c r="A12509" s="10" t="s">
        <v>3389</v>
      </c>
      <c r="B12509" s="19">
        <v>0.11751157407407407</v>
      </c>
      <c r="C12509" s="10" t="s">
        <v>3086</v>
      </c>
      <c r="D12509" s="10" t="s">
        <v>80</v>
      </c>
      <c r="E12509" s="13">
        <v>13.0</v>
      </c>
      <c r="F12509" s="13">
        <v>15.0</v>
      </c>
    </row>
    <row r="12510">
      <c r="A12510" s="10" t="s">
        <v>3389</v>
      </c>
      <c r="B12510" s="19">
        <v>0.11766203703703704</v>
      </c>
      <c r="C12510" s="10" t="s">
        <v>3086</v>
      </c>
      <c r="D12510" s="10" t="s">
        <v>78</v>
      </c>
      <c r="E12510" s="13" t="s">
        <v>68</v>
      </c>
      <c r="F12510" s="13">
        <v>20.0</v>
      </c>
    </row>
    <row r="12511">
      <c r="A12511" s="10" t="s">
        <v>3389</v>
      </c>
      <c r="B12511" s="19">
        <v>0.11815972222222222</v>
      </c>
      <c r="C12511" s="10" t="s">
        <v>84</v>
      </c>
      <c r="D12511" s="10" t="s">
        <v>81</v>
      </c>
      <c r="E12511" s="13">
        <v>15.0</v>
      </c>
      <c r="F12511" s="13">
        <v>7.0</v>
      </c>
      <c r="J12511" s="10" t="s">
        <v>3407</v>
      </c>
    </row>
    <row r="12512">
      <c r="A12512" s="10" t="s">
        <v>3389</v>
      </c>
      <c r="B12512" s="19">
        <v>0.11907407407407407</v>
      </c>
      <c r="C12512" s="10" t="s">
        <v>964</v>
      </c>
      <c r="D12512" s="10" t="s">
        <v>81</v>
      </c>
      <c r="E12512" s="13">
        <v>9.0</v>
      </c>
      <c r="F12512" s="13">
        <v>6.0</v>
      </c>
      <c r="J12512" s="10" t="s">
        <v>3407</v>
      </c>
    </row>
    <row r="12513">
      <c r="A12513" s="10" t="s">
        <v>3389</v>
      </c>
      <c r="B12513" s="19">
        <v>0.12149305555555556</v>
      </c>
      <c r="C12513" s="10" t="s">
        <v>964</v>
      </c>
      <c r="D12513" s="10" t="s">
        <v>81</v>
      </c>
      <c r="E12513" s="13">
        <v>14.0</v>
      </c>
      <c r="F12513" s="13">
        <v>11.0</v>
      </c>
      <c r="J12513" s="10" t="s">
        <v>3414</v>
      </c>
    </row>
    <row r="12514">
      <c r="A12514" s="10" t="s">
        <v>3389</v>
      </c>
      <c r="B12514" s="19">
        <v>0.1220138888888889</v>
      </c>
      <c r="C12514" s="10" t="s">
        <v>3086</v>
      </c>
      <c r="D12514" s="10" t="s">
        <v>93</v>
      </c>
      <c r="E12514" s="13" t="s">
        <v>75</v>
      </c>
      <c r="F12514" s="13" t="s">
        <v>75</v>
      </c>
      <c r="J12514" s="10" t="s">
        <v>85</v>
      </c>
    </row>
    <row r="12515">
      <c r="A12515" s="10" t="s">
        <v>3389</v>
      </c>
      <c r="B12515" s="19">
        <v>0.1220138888888889</v>
      </c>
      <c r="C12515" s="10" t="s">
        <v>3086</v>
      </c>
      <c r="D12515" s="10" t="s">
        <v>93</v>
      </c>
      <c r="E12515" s="13">
        <v>29.0</v>
      </c>
      <c r="F12515" s="13">
        <v>18.0</v>
      </c>
      <c r="J12515" s="10" t="s">
        <v>3415</v>
      </c>
    </row>
    <row r="12516">
      <c r="A12516" s="10" t="s">
        <v>3389</v>
      </c>
      <c r="B12516" s="19">
        <v>0.12246527777777778</v>
      </c>
      <c r="C12516" s="10" t="s">
        <v>3086</v>
      </c>
      <c r="D12516" s="10" t="s">
        <v>91</v>
      </c>
      <c r="E12516" s="13">
        <v>35.0</v>
      </c>
      <c r="F12516" s="16"/>
      <c r="H12516" s="10" t="s">
        <v>3416</v>
      </c>
    </row>
    <row r="12517">
      <c r="A12517" s="10" t="s">
        <v>3389</v>
      </c>
      <c r="B12517" s="19">
        <v>0.12386574074074073</v>
      </c>
      <c r="C12517" s="10" t="s">
        <v>84</v>
      </c>
      <c r="D12517" s="10" t="s">
        <v>93</v>
      </c>
      <c r="E12517" s="13" t="s">
        <v>75</v>
      </c>
      <c r="F12517" s="13" t="s">
        <v>75</v>
      </c>
      <c r="J12517" s="10" t="s">
        <v>85</v>
      </c>
    </row>
    <row r="12518">
      <c r="A12518" s="10" t="s">
        <v>3389</v>
      </c>
      <c r="B12518" s="19">
        <v>0.12386574074074073</v>
      </c>
      <c r="C12518" s="10" t="s">
        <v>84</v>
      </c>
      <c r="D12518" s="10" t="s">
        <v>93</v>
      </c>
      <c r="E12518" s="13">
        <v>24.0</v>
      </c>
      <c r="F12518" s="13">
        <v>14.0</v>
      </c>
      <c r="J12518" s="10" t="s">
        <v>871</v>
      </c>
    </row>
    <row r="12519">
      <c r="A12519" s="10" t="s">
        <v>3389</v>
      </c>
      <c r="B12519" s="19">
        <v>0.12408564814814815</v>
      </c>
      <c r="C12519" s="10" t="s">
        <v>84</v>
      </c>
      <c r="D12519" s="10" t="s">
        <v>91</v>
      </c>
      <c r="E12519" s="13">
        <v>29.0</v>
      </c>
      <c r="F12519" s="16"/>
      <c r="H12519" s="10" t="s">
        <v>3417</v>
      </c>
    </row>
    <row r="12520">
      <c r="A12520" s="10" t="s">
        <v>3389</v>
      </c>
      <c r="B12520" s="19">
        <v>0.12424768518518518</v>
      </c>
      <c r="C12520" s="10" t="s">
        <v>84</v>
      </c>
      <c r="D12520" s="10" t="s">
        <v>93</v>
      </c>
      <c r="E12520" s="13" t="s">
        <v>75</v>
      </c>
      <c r="F12520" s="13" t="s">
        <v>75</v>
      </c>
      <c r="J12520" s="10" t="s">
        <v>85</v>
      </c>
    </row>
    <row r="12521">
      <c r="A12521" s="10" t="s">
        <v>3389</v>
      </c>
      <c r="B12521" s="19">
        <v>0.12424768518518518</v>
      </c>
      <c r="C12521" s="10" t="s">
        <v>84</v>
      </c>
      <c r="D12521" s="10" t="s">
        <v>93</v>
      </c>
      <c r="E12521" s="13">
        <v>23.0</v>
      </c>
      <c r="F12521" s="13">
        <v>13.0</v>
      </c>
      <c r="J12521" s="10" t="s">
        <v>871</v>
      </c>
    </row>
    <row r="12522">
      <c r="A12522" s="10" t="s">
        <v>3389</v>
      </c>
      <c r="B12522" s="19">
        <v>0.12450231481481482</v>
      </c>
      <c r="C12522" s="10" t="s">
        <v>84</v>
      </c>
      <c r="D12522" s="10" t="s">
        <v>91</v>
      </c>
      <c r="E12522" s="13">
        <v>20.0</v>
      </c>
      <c r="F12522" s="16"/>
      <c r="H12522" s="10" t="s">
        <v>3418</v>
      </c>
    </row>
    <row r="12523">
      <c r="A12523" s="10" t="s">
        <v>3389</v>
      </c>
      <c r="B12523" s="19">
        <v>0.1285300925925926</v>
      </c>
      <c r="C12523" s="10" t="s">
        <v>66</v>
      </c>
      <c r="D12523" s="10" t="s">
        <v>93</v>
      </c>
      <c r="E12523" s="13">
        <v>21.0</v>
      </c>
      <c r="F12523" s="13">
        <v>9.0</v>
      </c>
      <c r="J12523" s="10" t="s">
        <v>2638</v>
      </c>
    </row>
    <row r="12524">
      <c r="A12524" s="10" t="s">
        <v>3389</v>
      </c>
      <c r="B12524" s="19">
        <v>0.12863425925925925</v>
      </c>
      <c r="C12524" s="10" t="s">
        <v>66</v>
      </c>
      <c r="D12524" s="10" t="s">
        <v>93</v>
      </c>
      <c r="E12524" s="13">
        <v>28.0</v>
      </c>
      <c r="F12524" s="13">
        <v>16.0</v>
      </c>
      <c r="J12524" s="10" t="s">
        <v>2638</v>
      </c>
    </row>
    <row r="12525">
      <c r="A12525" s="10" t="s">
        <v>3389</v>
      </c>
      <c r="B12525" s="19">
        <v>0.1288888888888889</v>
      </c>
      <c r="C12525" s="10" t="s">
        <v>66</v>
      </c>
      <c r="D12525" s="10" t="s">
        <v>91</v>
      </c>
      <c r="E12525" s="13">
        <v>11.0</v>
      </c>
      <c r="F12525" s="16"/>
      <c r="H12525" s="10" t="s">
        <v>3419</v>
      </c>
    </row>
    <row r="12526">
      <c r="A12526" s="10" t="s">
        <v>3389</v>
      </c>
      <c r="B12526" s="19">
        <v>0.12903935185185186</v>
      </c>
      <c r="C12526" s="10" t="s">
        <v>66</v>
      </c>
      <c r="D12526" s="10" t="s">
        <v>91</v>
      </c>
      <c r="E12526" s="13">
        <v>16.0</v>
      </c>
      <c r="F12526" s="16"/>
      <c r="H12526" s="10" t="s">
        <v>3420</v>
      </c>
    </row>
    <row r="12527">
      <c r="A12527" s="10" t="s">
        <v>3389</v>
      </c>
      <c r="B12527" s="19">
        <v>0.13174768518518518</v>
      </c>
      <c r="C12527" s="10" t="s">
        <v>964</v>
      </c>
      <c r="D12527" s="10" t="s">
        <v>320</v>
      </c>
      <c r="E12527" s="13" t="s">
        <v>75</v>
      </c>
      <c r="F12527" s="13" t="s">
        <v>75</v>
      </c>
    </row>
    <row r="12528">
      <c r="A12528" s="10" t="s">
        <v>3389</v>
      </c>
      <c r="B12528" s="19">
        <v>0.13203703703703704</v>
      </c>
      <c r="C12528" s="10" t="s">
        <v>964</v>
      </c>
      <c r="D12528" s="10" t="s">
        <v>93</v>
      </c>
      <c r="E12528" s="13">
        <v>28.0</v>
      </c>
      <c r="F12528" s="13">
        <v>18.0</v>
      </c>
      <c r="J12528" s="10" t="s">
        <v>2425</v>
      </c>
    </row>
    <row r="12529">
      <c r="A12529" s="10" t="s">
        <v>3389</v>
      </c>
      <c r="B12529" s="19">
        <v>0.13219907407407408</v>
      </c>
      <c r="C12529" s="10" t="s">
        <v>964</v>
      </c>
      <c r="D12529" s="10" t="s">
        <v>91</v>
      </c>
      <c r="E12529" s="13">
        <v>21.0</v>
      </c>
      <c r="F12529" s="16"/>
      <c r="H12529" s="10" t="s">
        <v>3421</v>
      </c>
      <c r="I12529" s="10">
        <v>1.0</v>
      </c>
    </row>
    <row r="12530">
      <c r="A12530" s="10" t="s">
        <v>3389</v>
      </c>
      <c r="B12530" s="19">
        <v>0.13674768518518518</v>
      </c>
      <c r="C12530" s="10" t="s">
        <v>82</v>
      </c>
      <c r="D12530" s="10" t="s">
        <v>127</v>
      </c>
      <c r="E12530" s="13">
        <v>14.0</v>
      </c>
      <c r="F12530" s="13">
        <v>5.0</v>
      </c>
    </row>
    <row r="12531">
      <c r="A12531" s="10" t="s">
        <v>3389</v>
      </c>
      <c r="B12531" s="19">
        <v>0.13996527777777779</v>
      </c>
      <c r="C12531" s="10" t="s">
        <v>69</v>
      </c>
      <c r="D12531" s="10" t="s">
        <v>120</v>
      </c>
      <c r="E12531" s="13">
        <v>28.0</v>
      </c>
      <c r="F12531" s="16"/>
      <c r="J12531" s="10" t="s">
        <v>3422</v>
      </c>
    </row>
    <row r="12532">
      <c r="A12532" s="10" t="s">
        <v>3389</v>
      </c>
      <c r="B12532" s="19">
        <v>0.14061342592592593</v>
      </c>
      <c r="C12532" s="10" t="s">
        <v>964</v>
      </c>
      <c r="D12532" s="10" t="s">
        <v>120</v>
      </c>
      <c r="E12532" s="13">
        <v>26.0</v>
      </c>
      <c r="F12532" s="16"/>
      <c r="J12532" s="10" t="s">
        <v>3423</v>
      </c>
    </row>
    <row r="12533">
      <c r="A12533" s="10" t="s">
        <v>3389</v>
      </c>
      <c r="B12533" s="19">
        <v>0.14190972222222223</v>
      </c>
      <c r="C12533" s="10" t="s">
        <v>70</v>
      </c>
      <c r="D12533" s="10" t="s">
        <v>127</v>
      </c>
      <c r="E12533" s="13">
        <v>3.0</v>
      </c>
      <c r="F12533" s="13">
        <v>2.0</v>
      </c>
    </row>
    <row r="12534">
      <c r="A12534" s="10" t="s">
        <v>3389</v>
      </c>
      <c r="B12534" s="19">
        <v>0.15266203703703704</v>
      </c>
      <c r="C12534" s="10" t="s">
        <v>964</v>
      </c>
      <c r="D12534" s="10" t="s">
        <v>3424</v>
      </c>
      <c r="E12534" s="13">
        <v>18.0</v>
      </c>
      <c r="F12534" s="13">
        <v>18.0</v>
      </c>
    </row>
    <row r="12535">
      <c r="A12535" s="10" t="s">
        <v>3389</v>
      </c>
      <c r="B12535" s="19">
        <v>0.15516203703703704</v>
      </c>
      <c r="C12535" s="10" t="s">
        <v>69</v>
      </c>
      <c r="D12535" s="10" t="s">
        <v>320</v>
      </c>
      <c r="E12535" s="13">
        <v>13.0</v>
      </c>
      <c r="F12535" s="13">
        <v>8.0</v>
      </c>
    </row>
    <row r="12536">
      <c r="A12536" s="10" t="s">
        <v>3389</v>
      </c>
      <c r="B12536" s="19">
        <v>0.15709490740740742</v>
      </c>
      <c r="C12536" s="10" t="s">
        <v>964</v>
      </c>
      <c r="D12536" s="10" t="s">
        <v>67</v>
      </c>
      <c r="E12536" s="13" t="s">
        <v>88</v>
      </c>
      <c r="F12536" s="13">
        <v>1.0</v>
      </c>
    </row>
    <row r="12537">
      <c r="A12537" s="10" t="s">
        <v>3389</v>
      </c>
      <c r="B12537" s="19">
        <v>0.15711805555555555</v>
      </c>
      <c r="C12537" s="10" t="s">
        <v>69</v>
      </c>
      <c r="D12537" s="10" t="s">
        <v>67</v>
      </c>
      <c r="E12537" s="13">
        <v>16.0</v>
      </c>
      <c r="F12537" s="13">
        <v>11.0</v>
      </c>
    </row>
    <row r="12538">
      <c r="A12538" s="10" t="s">
        <v>3389</v>
      </c>
      <c r="B12538" s="19">
        <v>0.1571412037037037</v>
      </c>
      <c r="C12538" s="10" t="s">
        <v>70</v>
      </c>
      <c r="D12538" s="10" t="s">
        <v>67</v>
      </c>
      <c r="E12538" s="13">
        <v>7.0</v>
      </c>
      <c r="F12538" s="13">
        <v>3.0</v>
      </c>
    </row>
    <row r="12539">
      <c r="A12539" s="10" t="s">
        <v>3389</v>
      </c>
      <c r="B12539" s="19">
        <v>0.15849537037037037</v>
      </c>
      <c r="C12539" s="10" t="s">
        <v>964</v>
      </c>
      <c r="D12539" s="10" t="s">
        <v>83</v>
      </c>
      <c r="E12539" s="13">
        <v>2.0</v>
      </c>
      <c r="F12539" s="13">
        <v>3.0</v>
      </c>
    </row>
    <row r="12540">
      <c r="A12540" s="10" t="s">
        <v>3389</v>
      </c>
      <c r="B12540" s="19">
        <v>0.15872685185185184</v>
      </c>
      <c r="C12540" s="10" t="s">
        <v>70</v>
      </c>
      <c r="D12540" s="10" t="s">
        <v>83</v>
      </c>
      <c r="E12540" s="13">
        <v>28.0</v>
      </c>
      <c r="F12540" s="13">
        <v>14.0</v>
      </c>
    </row>
    <row r="12541">
      <c r="A12541" s="10" t="s">
        <v>3389</v>
      </c>
      <c r="B12541" s="19">
        <v>0.16042824074074075</v>
      </c>
      <c r="C12541" s="10" t="s">
        <v>66</v>
      </c>
      <c r="D12541" s="10" t="s">
        <v>83</v>
      </c>
      <c r="E12541" s="13">
        <v>17.0</v>
      </c>
      <c r="F12541" s="13">
        <v>10.0</v>
      </c>
    </row>
    <row r="12542">
      <c r="A12542" s="10" t="s">
        <v>3389</v>
      </c>
      <c r="B12542" s="19">
        <v>0.1611226851851852</v>
      </c>
      <c r="C12542" s="10" t="s">
        <v>3086</v>
      </c>
      <c r="D12542" s="10" t="s">
        <v>83</v>
      </c>
      <c r="E12542" s="13">
        <v>27.0</v>
      </c>
      <c r="F12542" s="13">
        <v>14.0</v>
      </c>
    </row>
    <row r="12543">
      <c r="A12543" s="10" t="s">
        <v>3389</v>
      </c>
      <c r="B12543" s="19">
        <v>0.16461805555555556</v>
      </c>
      <c r="C12543" s="10" t="s">
        <v>69</v>
      </c>
      <c r="D12543" s="10" t="s">
        <v>71</v>
      </c>
      <c r="E12543" s="13">
        <v>7.0</v>
      </c>
      <c r="F12543" s="13">
        <v>2.0</v>
      </c>
    </row>
    <row r="12544">
      <c r="A12544" s="10" t="s">
        <v>3425</v>
      </c>
      <c r="B12544" s="19">
        <v>0.012037037037037037</v>
      </c>
      <c r="C12544" s="10" t="s">
        <v>3086</v>
      </c>
      <c r="D12544" s="10" t="s">
        <v>125</v>
      </c>
      <c r="E12544" s="13">
        <v>25.0</v>
      </c>
      <c r="F12544" s="13">
        <v>10.0</v>
      </c>
      <c r="J12544" s="10" t="s">
        <v>2263</v>
      </c>
    </row>
    <row r="12545">
      <c r="A12545" s="10" t="s">
        <v>3425</v>
      </c>
      <c r="B12545" s="19">
        <v>0.0140625</v>
      </c>
      <c r="C12545" s="10" t="s">
        <v>3086</v>
      </c>
      <c r="D12545" s="10" t="s">
        <v>125</v>
      </c>
      <c r="E12545" s="13">
        <v>29.0</v>
      </c>
      <c r="F12545" s="13">
        <v>14.0</v>
      </c>
    </row>
    <row r="12546">
      <c r="A12546" s="10" t="s">
        <v>3425</v>
      </c>
      <c r="B12546" s="19">
        <v>0.0140625</v>
      </c>
      <c r="C12546" s="10" t="s">
        <v>3086</v>
      </c>
      <c r="D12546" s="10" t="s">
        <v>67</v>
      </c>
      <c r="E12546" s="13">
        <v>12.0</v>
      </c>
      <c r="F12546" s="13">
        <v>11.0</v>
      </c>
    </row>
    <row r="12547">
      <c r="A12547" s="10" t="s">
        <v>3425</v>
      </c>
      <c r="B12547" s="19">
        <v>0.014988425925925926</v>
      </c>
      <c r="C12547" s="10" t="s">
        <v>3086</v>
      </c>
      <c r="D12547" s="10" t="s">
        <v>83</v>
      </c>
      <c r="E12547" s="13">
        <v>23.0</v>
      </c>
      <c r="F12547" s="13">
        <v>10.0</v>
      </c>
    </row>
    <row r="12548">
      <c r="A12548" s="10" t="s">
        <v>3425</v>
      </c>
      <c r="B12548" s="19">
        <v>0.016458333333333332</v>
      </c>
      <c r="C12548" s="10" t="s">
        <v>70</v>
      </c>
      <c r="D12548" s="10" t="s">
        <v>67</v>
      </c>
      <c r="E12548" s="13">
        <v>8.0</v>
      </c>
      <c r="F12548" s="13">
        <v>4.0</v>
      </c>
    </row>
    <row r="12549">
      <c r="A12549" s="10" t="s">
        <v>3425</v>
      </c>
      <c r="B12549" s="19">
        <v>0.017592592592592594</v>
      </c>
      <c r="C12549" s="10" t="s">
        <v>84</v>
      </c>
      <c r="D12549" s="10" t="s">
        <v>83</v>
      </c>
      <c r="E12549" s="13">
        <v>15.0</v>
      </c>
      <c r="F12549" s="13">
        <v>9.0</v>
      </c>
    </row>
    <row r="12550">
      <c r="A12550" s="10" t="s">
        <v>3425</v>
      </c>
      <c r="B12550" s="19">
        <v>0.01986111111111111</v>
      </c>
      <c r="C12550" s="10" t="s">
        <v>69</v>
      </c>
      <c r="D12550" s="10" t="s">
        <v>128</v>
      </c>
      <c r="E12550" s="13">
        <v>24.0</v>
      </c>
      <c r="F12550" s="13">
        <v>19.0</v>
      </c>
    </row>
    <row r="12551">
      <c r="A12551" s="10" t="s">
        <v>3425</v>
      </c>
      <c r="B12551" s="19">
        <v>0.020277777777777777</v>
      </c>
      <c r="C12551" s="10" t="s">
        <v>70</v>
      </c>
      <c r="D12551" s="10" t="s">
        <v>83</v>
      </c>
      <c r="E12551" s="13">
        <v>18.0</v>
      </c>
      <c r="F12551" s="13" t="s">
        <v>75</v>
      </c>
      <c r="J12551" s="10" t="s">
        <v>2508</v>
      </c>
    </row>
    <row r="12552">
      <c r="A12552" s="10" t="s">
        <v>3425</v>
      </c>
      <c r="B12552" s="19">
        <v>0.022824074074074073</v>
      </c>
      <c r="C12552" s="10" t="s">
        <v>3086</v>
      </c>
      <c r="D12552" s="10" t="s">
        <v>125</v>
      </c>
      <c r="E12552" s="13" t="s">
        <v>75</v>
      </c>
      <c r="F12552" s="13" t="s">
        <v>75</v>
      </c>
      <c r="J12552" s="10" t="s">
        <v>2263</v>
      </c>
    </row>
    <row r="12553">
      <c r="A12553" s="10" t="s">
        <v>3425</v>
      </c>
      <c r="B12553" s="19">
        <v>0.022824074074074073</v>
      </c>
      <c r="C12553" s="10" t="s">
        <v>3086</v>
      </c>
      <c r="D12553" s="10" t="s">
        <v>125</v>
      </c>
      <c r="E12553" s="13">
        <v>30.0</v>
      </c>
      <c r="F12553" s="13">
        <v>15.0</v>
      </c>
    </row>
    <row r="12554">
      <c r="A12554" s="10" t="s">
        <v>3425</v>
      </c>
      <c r="B12554" s="19">
        <v>0.024375</v>
      </c>
      <c r="C12554" s="10" t="s">
        <v>3086</v>
      </c>
      <c r="D12554" s="10" t="s">
        <v>126</v>
      </c>
      <c r="E12554" s="13">
        <v>8.0</v>
      </c>
      <c r="F12554" s="13">
        <v>7.0</v>
      </c>
    </row>
    <row r="12555">
      <c r="A12555" s="10" t="s">
        <v>3425</v>
      </c>
      <c r="B12555" s="19">
        <v>0.024756944444444446</v>
      </c>
      <c r="C12555" s="10" t="s">
        <v>3086</v>
      </c>
      <c r="D12555" s="10" t="s">
        <v>83</v>
      </c>
      <c r="E12555" s="13">
        <v>23.0</v>
      </c>
      <c r="F12555" s="13">
        <v>10.0</v>
      </c>
    </row>
    <row r="12556">
      <c r="A12556" s="10" t="s">
        <v>3425</v>
      </c>
      <c r="B12556" s="19">
        <v>0.030844907407407408</v>
      </c>
      <c r="C12556" s="10" t="s">
        <v>82</v>
      </c>
      <c r="D12556" s="10" t="s">
        <v>361</v>
      </c>
      <c r="E12556" s="13" t="s">
        <v>68</v>
      </c>
      <c r="F12556" s="13">
        <v>20.0</v>
      </c>
    </row>
    <row r="12557">
      <c r="A12557" s="10" t="s">
        <v>3425</v>
      </c>
      <c r="B12557" s="19">
        <v>0.03179398148148148</v>
      </c>
      <c r="C12557" s="10" t="s">
        <v>82</v>
      </c>
      <c r="D12557" s="10" t="s">
        <v>67</v>
      </c>
      <c r="E12557" s="13" t="s">
        <v>88</v>
      </c>
      <c r="F12557" s="13">
        <v>1.0</v>
      </c>
    </row>
    <row r="12558">
      <c r="A12558" s="10" t="s">
        <v>3425</v>
      </c>
      <c r="B12558" s="19">
        <v>0.03267361111111111</v>
      </c>
      <c r="C12558" s="10" t="s">
        <v>70</v>
      </c>
      <c r="D12558" s="10" t="s">
        <v>83</v>
      </c>
      <c r="E12558" s="13">
        <v>19.0</v>
      </c>
      <c r="F12558" s="13">
        <v>5.0</v>
      </c>
    </row>
    <row r="12559">
      <c r="A12559" s="10" t="s">
        <v>3425</v>
      </c>
      <c r="B12559" s="19">
        <v>0.03435185185185185</v>
      </c>
      <c r="C12559" s="10" t="s">
        <v>82</v>
      </c>
      <c r="D12559" s="10" t="s">
        <v>67</v>
      </c>
      <c r="E12559" s="13">
        <v>20.0</v>
      </c>
      <c r="F12559" s="13">
        <v>11.0</v>
      </c>
    </row>
    <row r="12560">
      <c r="A12560" s="10" t="s">
        <v>3425</v>
      </c>
      <c r="B12560" s="19">
        <v>0.03584490740740741</v>
      </c>
      <c r="C12560" s="10" t="s">
        <v>70</v>
      </c>
      <c r="D12560" s="10" t="s">
        <v>131</v>
      </c>
      <c r="E12560" s="13">
        <v>9.0</v>
      </c>
      <c r="F12560" s="13">
        <v>5.0</v>
      </c>
    </row>
    <row r="12561">
      <c r="A12561" s="10" t="s">
        <v>3425</v>
      </c>
      <c r="B12561" s="19">
        <v>0.036770833333333336</v>
      </c>
      <c r="C12561" s="10" t="s">
        <v>66</v>
      </c>
      <c r="D12561" s="10" t="s">
        <v>83</v>
      </c>
      <c r="E12561" s="13">
        <v>25.0</v>
      </c>
      <c r="F12561" s="13">
        <v>18.0</v>
      </c>
    </row>
    <row r="12562">
      <c r="A12562" s="10" t="s">
        <v>3425</v>
      </c>
      <c r="B12562" s="19">
        <v>0.04010416666666667</v>
      </c>
      <c r="C12562" s="10" t="s">
        <v>82</v>
      </c>
      <c r="D12562" s="10" t="s">
        <v>67</v>
      </c>
      <c r="E12562" s="13">
        <v>25.0</v>
      </c>
      <c r="F12562" s="13">
        <v>16.0</v>
      </c>
    </row>
    <row r="12563">
      <c r="A12563" s="10" t="s">
        <v>3425</v>
      </c>
      <c r="B12563" s="19">
        <v>0.044710648148148145</v>
      </c>
      <c r="C12563" s="10" t="s">
        <v>82</v>
      </c>
      <c r="D12563" s="10" t="s">
        <v>67</v>
      </c>
      <c r="E12563" s="13">
        <v>15.0</v>
      </c>
      <c r="F12563" s="13">
        <v>6.0</v>
      </c>
    </row>
    <row r="12564">
      <c r="A12564" s="10" t="s">
        <v>3425</v>
      </c>
      <c r="B12564" s="19">
        <v>0.046782407407407404</v>
      </c>
      <c r="C12564" s="10" t="s">
        <v>69</v>
      </c>
      <c r="D12564" s="10" t="s">
        <v>67</v>
      </c>
      <c r="E12564" s="13" t="s">
        <v>68</v>
      </c>
      <c r="F12564" s="13">
        <v>20.0</v>
      </c>
    </row>
    <row r="12565">
      <c r="A12565" s="10" t="s">
        <v>3425</v>
      </c>
      <c r="B12565" s="19">
        <v>0.058263888888888886</v>
      </c>
      <c r="C12565" s="10" t="s">
        <v>69</v>
      </c>
      <c r="D12565" s="10" t="s">
        <v>87</v>
      </c>
      <c r="E12565" s="13">
        <v>20.0</v>
      </c>
      <c r="F12565" s="13">
        <v>15.0</v>
      </c>
    </row>
    <row r="12566">
      <c r="A12566" s="10" t="s">
        <v>3425</v>
      </c>
      <c r="B12566" s="19">
        <v>0.058368055555555555</v>
      </c>
      <c r="C12566" s="10" t="s">
        <v>84</v>
      </c>
      <c r="D12566" s="10" t="s">
        <v>87</v>
      </c>
      <c r="E12566" s="13" t="s">
        <v>75</v>
      </c>
      <c r="F12566" s="13" t="s">
        <v>75</v>
      </c>
    </row>
    <row r="12567">
      <c r="A12567" s="10" t="s">
        <v>3425</v>
      </c>
      <c r="B12567" s="19">
        <v>0.058368055555555555</v>
      </c>
      <c r="C12567" s="10" t="s">
        <v>84</v>
      </c>
      <c r="D12567" s="10" t="s">
        <v>87</v>
      </c>
      <c r="E12567" s="13">
        <v>15.0</v>
      </c>
      <c r="F12567" s="13">
        <v>12.0</v>
      </c>
    </row>
    <row r="12568">
      <c r="A12568" s="10" t="s">
        <v>3425</v>
      </c>
      <c r="B12568" s="19">
        <v>0.058472222222222224</v>
      </c>
      <c r="C12568" s="10" t="s">
        <v>70</v>
      </c>
      <c r="D12568" s="10" t="s">
        <v>87</v>
      </c>
      <c r="E12568" s="13">
        <v>13.0</v>
      </c>
      <c r="F12568" s="13">
        <v>8.0</v>
      </c>
    </row>
    <row r="12569">
      <c r="A12569" s="10" t="s">
        <v>3425</v>
      </c>
      <c r="B12569" s="19">
        <v>0.0584837962962963</v>
      </c>
      <c r="C12569" s="10" t="s">
        <v>964</v>
      </c>
      <c r="D12569" s="10" t="s">
        <v>87</v>
      </c>
      <c r="E12569" s="13">
        <v>11.0</v>
      </c>
      <c r="F12569" s="13">
        <v>9.0</v>
      </c>
    </row>
    <row r="12570">
      <c r="A12570" s="10" t="s">
        <v>3425</v>
      </c>
      <c r="B12570" s="19">
        <v>0.058576388888888886</v>
      </c>
      <c r="C12570" s="10" t="s">
        <v>82</v>
      </c>
      <c r="D12570" s="10" t="s">
        <v>87</v>
      </c>
      <c r="E12570" s="13">
        <v>9.0</v>
      </c>
      <c r="F12570" s="13">
        <v>8.0</v>
      </c>
    </row>
    <row r="12571">
      <c r="A12571" s="10" t="s">
        <v>3425</v>
      </c>
      <c r="B12571" s="19">
        <v>0.058576388888888886</v>
      </c>
      <c r="C12571" s="10" t="s">
        <v>3086</v>
      </c>
      <c r="D12571" s="10" t="s">
        <v>87</v>
      </c>
      <c r="E12571" s="13">
        <v>9.0</v>
      </c>
      <c r="F12571" s="13">
        <v>4.0</v>
      </c>
    </row>
    <row r="12572">
      <c r="A12572" s="10" t="s">
        <v>3425</v>
      </c>
      <c r="B12572" s="19">
        <v>0.058680555555555555</v>
      </c>
      <c r="C12572" s="10" t="s">
        <v>66</v>
      </c>
      <c r="D12572" s="10" t="s">
        <v>87</v>
      </c>
      <c r="E12572" s="13">
        <v>4.0</v>
      </c>
      <c r="F12572" s="13">
        <v>4.0</v>
      </c>
    </row>
    <row r="12573">
      <c r="A12573" s="10" t="s">
        <v>3425</v>
      </c>
      <c r="B12573" s="19">
        <v>0.06048611111111111</v>
      </c>
      <c r="C12573" s="10" t="s">
        <v>69</v>
      </c>
      <c r="D12573" s="10" t="s">
        <v>89</v>
      </c>
      <c r="E12573" s="13">
        <v>21.0</v>
      </c>
      <c r="F12573" s="13">
        <v>11.0</v>
      </c>
      <c r="J12573" s="10" t="s">
        <v>3426</v>
      </c>
    </row>
    <row r="12574">
      <c r="A12574" s="10" t="s">
        <v>3425</v>
      </c>
      <c r="B12574" s="19">
        <v>0.060613425925925925</v>
      </c>
      <c r="C12574" s="10" t="s">
        <v>69</v>
      </c>
      <c r="D12574" s="10" t="s">
        <v>91</v>
      </c>
      <c r="E12574" s="13">
        <v>12.0</v>
      </c>
      <c r="F12574" s="16"/>
      <c r="H12574" s="10" t="s">
        <v>3427</v>
      </c>
    </row>
    <row r="12575">
      <c r="A12575" s="10" t="s">
        <v>3425</v>
      </c>
      <c r="B12575" s="19">
        <v>0.06409722222222222</v>
      </c>
      <c r="C12575" s="10" t="s">
        <v>964</v>
      </c>
      <c r="D12575" s="10" t="s">
        <v>91</v>
      </c>
      <c r="E12575" s="13">
        <v>15.0</v>
      </c>
      <c r="F12575" s="16"/>
      <c r="H12575" s="10" t="s">
        <v>3428</v>
      </c>
      <c r="J12575" s="10" t="s">
        <v>1608</v>
      </c>
    </row>
    <row r="12576">
      <c r="A12576" s="10" t="s">
        <v>3425</v>
      </c>
      <c r="B12576" s="19">
        <v>0.06537037037037037</v>
      </c>
      <c r="C12576" s="10" t="s">
        <v>84</v>
      </c>
      <c r="D12576" s="10" t="s">
        <v>100</v>
      </c>
      <c r="E12576" s="13" t="s">
        <v>88</v>
      </c>
      <c r="F12576" s="13">
        <v>1.0</v>
      </c>
      <c r="J12576" s="10" t="s">
        <v>2263</v>
      </c>
    </row>
    <row r="12577">
      <c r="A12577" s="10" t="s">
        <v>3425</v>
      </c>
      <c r="B12577" s="19">
        <v>0.06537037037037037</v>
      </c>
      <c r="C12577" s="10" t="s">
        <v>84</v>
      </c>
      <c r="D12577" s="10" t="s">
        <v>100</v>
      </c>
      <c r="E12577" s="13">
        <v>7.0</v>
      </c>
      <c r="F12577" s="13">
        <v>3.0</v>
      </c>
    </row>
    <row r="12578">
      <c r="A12578" s="10" t="s">
        <v>3425</v>
      </c>
      <c r="B12578" s="19">
        <v>0.06675925925925925</v>
      </c>
      <c r="C12578" s="10" t="s">
        <v>84</v>
      </c>
      <c r="D12578" s="10" t="s">
        <v>93</v>
      </c>
      <c r="E12578" s="13">
        <v>24.0</v>
      </c>
      <c r="F12578" s="13">
        <v>14.0</v>
      </c>
      <c r="J12578" s="10" t="s">
        <v>3429</v>
      </c>
    </row>
    <row r="12579">
      <c r="A12579" s="10" t="s">
        <v>3425</v>
      </c>
      <c r="B12579" s="19">
        <v>0.06706018518518518</v>
      </c>
      <c r="C12579" s="10" t="s">
        <v>84</v>
      </c>
      <c r="D12579" s="10" t="s">
        <v>91</v>
      </c>
      <c r="E12579" s="13">
        <v>28.0</v>
      </c>
      <c r="F12579" s="16"/>
      <c r="H12579" s="10" t="s">
        <v>3430</v>
      </c>
    </row>
    <row r="12580">
      <c r="A12580" s="10" t="s">
        <v>3425</v>
      </c>
      <c r="B12580" s="19">
        <v>0.06722222222222222</v>
      </c>
      <c r="C12580" s="10" t="s">
        <v>84</v>
      </c>
      <c r="D12580" s="10" t="s">
        <v>93</v>
      </c>
      <c r="E12580" s="13">
        <v>18.0</v>
      </c>
      <c r="F12580" s="13">
        <v>8.0</v>
      </c>
      <c r="J12580" s="10" t="s">
        <v>3429</v>
      </c>
    </row>
    <row r="12581">
      <c r="A12581" s="10" t="s">
        <v>3425</v>
      </c>
      <c r="B12581" s="19">
        <v>0.06737268518518519</v>
      </c>
      <c r="C12581" s="10" t="s">
        <v>84</v>
      </c>
      <c r="D12581" s="10" t="s">
        <v>91</v>
      </c>
      <c r="E12581" s="13">
        <v>13.0</v>
      </c>
      <c r="F12581" s="16"/>
      <c r="H12581" s="10" t="s">
        <v>3431</v>
      </c>
    </row>
    <row r="12582">
      <c r="A12582" s="10" t="s">
        <v>3425</v>
      </c>
      <c r="B12582" s="19">
        <v>0.0683912037037037</v>
      </c>
      <c r="C12582" s="10" t="s">
        <v>70</v>
      </c>
      <c r="D12582" s="10" t="s">
        <v>100</v>
      </c>
      <c r="E12582" s="13">
        <v>29.0</v>
      </c>
      <c r="F12582" s="13">
        <v>19.0</v>
      </c>
    </row>
    <row r="12583">
      <c r="A12583" s="10" t="s">
        <v>3425</v>
      </c>
      <c r="B12583" s="19">
        <v>0.06929398148148148</v>
      </c>
      <c r="C12583" s="10" t="s">
        <v>70</v>
      </c>
      <c r="D12583" s="10" t="s">
        <v>83</v>
      </c>
      <c r="E12583" s="13">
        <v>25.0</v>
      </c>
      <c r="F12583" s="13">
        <v>11.0</v>
      </c>
    </row>
    <row r="12584">
      <c r="A12584" s="10" t="s">
        <v>3425</v>
      </c>
      <c r="B12584" s="19">
        <v>0.06981481481481482</v>
      </c>
      <c r="C12584" s="10" t="s">
        <v>70</v>
      </c>
      <c r="D12584" s="10" t="s">
        <v>361</v>
      </c>
      <c r="E12584" s="13">
        <v>17.0</v>
      </c>
      <c r="F12584" s="13">
        <v>13.0</v>
      </c>
    </row>
    <row r="12585">
      <c r="A12585" s="10" t="s">
        <v>3425</v>
      </c>
      <c r="B12585" s="19">
        <v>0.07425925925925926</v>
      </c>
      <c r="C12585" s="10" t="s">
        <v>3086</v>
      </c>
      <c r="D12585" s="10" t="s">
        <v>91</v>
      </c>
      <c r="E12585" s="13">
        <v>2.0</v>
      </c>
      <c r="F12585" s="16"/>
      <c r="H12585" s="10" t="s">
        <v>3432</v>
      </c>
      <c r="J12585" s="10" t="s">
        <v>2020</v>
      </c>
    </row>
    <row r="12586">
      <c r="A12586" s="10" t="s">
        <v>3425</v>
      </c>
      <c r="B12586" s="19">
        <v>0.07633101851851852</v>
      </c>
      <c r="C12586" s="10" t="s">
        <v>82</v>
      </c>
      <c r="D12586" s="10" t="s">
        <v>91</v>
      </c>
      <c r="E12586" s="13">
        <v>26.0</v>
      </c>
      <c r="F12586" s="16"/>
      <c r="H12586" s="10" t="s">
        <v>3433</v>
      </c>
      <c r="J12586" s="10" t="s">
        <v>2546</v>
      </c>
    </row>
    <row r="12587">
      <c r="A12587" s="10" t="s">
        <v>3425</v>
      </c>
      <c r="B12587" s="19">
        <v>0.07653935185185186</v>
      </c>
      <c r="C12587" s="10" t="s">
        <v>70</v>
      </c>
      <c r="D12587" s="10" t="s">
        <v>100</v>
      </c>
      <c r="E12587" s="13">
        <v>17.0</v>
      </c>
      <c r="F12587" s="13">
        <v>7.0</v>
      </c>
      <c r="H12587" s="10" t="s">
        <v>3434</v>
      </c>
      <c r="J12587" s="10" t="s">
        <v>3435</v>
      </c>
    </row>
    <row r="12588">
      <c r="A12588" s="10" t="s">
        <v>3425</v>
      </c>
      <c r="B12588" s="19">
        <v>0.0791550925925926</v>
      </c>
      <c r="C12588" s="10" t="s">
        <v>66</v>
      </c>
      <c r="D12588" s="10" t="s">
        <v>89</v>
      </c>
      <c r="E12588" s="13">
        <v>19.0</v>
      </c>
      <c r="F12588" s="13">
        <v>9.0</v>
      </c>
      <c r="J12588" s="10" t="s">
        <v>3436</v>
      </c>
    </row>
    <row r="12589">
      <c r="A12589" s="10" t="s">
        <v>3425</v>
      </c>
      <c r="B12589" s="19">
        <v>0.0793287037037037</v>
      </c>
      <c r="C12589" s="10" t="s">
        <v>66</v>
      </c>
      <c r="D12589" s="10" t="s">
        <v>91</v>
      </c>
      <c r="E12589" s="13">
        <v>15.0</v>
      </c>
      <c r="F12589" s="16"/>
      <c r="H12589" s="10" t="s">
        <v>3437</v>
      </c>
    </row>
    <row r="12590">
      <c r="A12590" s="10" t="s">
        <v>3425</v>
      </c>
      <c r="B12590" s="19">
        <v>0.07943287037037038</v>
      </c>
      <c r="C12590" s="10" t="s">
        <v>66</v>
      </c>
      <c r="D12590" s="10" t="s">
        <v>89</v>
      </c>
      <c r="E12590" s="13">
        <v>19.0</v>
      </c>
      <c r="F12590" s="13">
        <v>9.0</v>
      </c>
      <c r="J12590" s="10" t="s">
        <v>3436</v>
      </c>
    </row>
    <row r="12591">
      <c r="A12591" s="10" t="s">
        <v>3425</v>
      </c>
      <c r="B12591" s="19">
        <v>0.07945601851851852</v>
      </c>
      <c r="C12591" s="10" t="s">
        <v>66</v>
      </c>
      <c r="D12591" s="10" t="s">
        <v>91</v>
      </c>
      <c r="E12591" s="13">
        <v>12.0</v>
      </c>
      <c r="F12591" s="16"/>
      <c r="H12591" s="10" t="s">
        <v>3438</v>
      </c>
    </row>
    <row r="12592">
      <c r="A12592" s="10" t="s">
        <v>3425</v>
      </c>
      <c r="B12592" s="19">
        <v>0.07952546296296296</v>
      </c>
      <c r="C12592" s="10" t="s">
        <v>66</v>
      </c>
      <c r="D12592" s="10" t="s">
        <v>89</v>
      </c>
      <c r="E12592" s="13">
        <v>18.0</v>
      </c>
      <c r="F12592" s="13">
        <v>8.0</v>
      </c>
      <c r="J12592" s="10" t="s">
        <v>3436</v>
      </c>
    </row>
    <row r="12593">
      <c r="A12593" s="10" t="s">
        <v>3425</v>
      </c>
      <c r="B12593" s="19">
        <v>0.07952546296296296</v>
      </c>
      <c r="C12593" s="10" t="s">
        <v>66</v>
      </c>
      <c r="D12593" s="10" t="s">
        <v>91</v>
      </c>
      <c r="E12593" s="13">
        <v>13.0</v>
      </c>
      <c r="F12593" s="16"/>
      <c r="H12593" s="10" t="s">
        <v>3439</v>
      </c>
    </row>
    <row r="12594">
      <c r="A12594" s="10" t="s">
        <v>3425</v>
      </c>
      <c r="B12594" s="19">
        <v>0.08065972222222222</v>
      </c>
      <c r="C12594" s="10" t="s">
        <v>69</v>
      </c>
      <c r="D12594" s="10" t="s">
        <v>89</v>
      </c>
      <c r="E12594" s="13" t="s">
        <v>68</v>
      </c>
      <c r="F12594" s="13">
        <v>20.0</v>
      </c>
      <c r="J12594" s="10" t="s">
        <v>3426</v>
      </c>
    </row>
    <row r="12595">
      <c r="A12595" s="10" t="s">
        <v>3425</v>
      </c>
      <c r="B12595" s="19">
        <v>0.08075231481481482</v>
      </c>
      <c r="C12595" s="10" t="s">
        <v>69</v>
      </c>
      <c r="D12595" s="10" t="s">
        <v>91</v>
      </c>
      <c r="E12595" s="13">
        <v>19.0</v>
      </c>
      <c r="F12595" s="16"/>
      <c r="H12595" s="10" t="s">
        <v>3440</v>
      </c>
    </row>
    <row r="12596">
      <c r="A12596" s="10" t="s">
        <v>3425</v>
      </c>
      <c r="B12596" s="19">
        <v>0.08166666666666667</v>
      </c>
      <c r="C12596" s="10" t="s">
        <v>964</v>
      </c>
      <c r="D12596" s="10" t="s">
        <v>91</v>
      </c>
      <c r="E12596" s="13">
        <v>7.0</v>
      </c>
      <c r="F12596" s="16"/>
      <c r="H12596" s="10" t="s">
        <v>3441</v>
      </c>
      <c r="J12596" s="10" t="s">
        <v>1330</v>
      </c>
    </row>
    <row r="12597">
      <c r="A12597" s="10" t="s">
        <v>3425</v>
      </c>
      <c r="B12597" s="19">
        <v>0.08180555555555556</v>
      </c>
      <c r="C12597" s="10" t="s">
        <v>69</v>
      </c>
      <c r="D12597" s="10" t="s">
        <v>91</v>
      </c>
      <c r="E12597" s="13">
        <v>12.0</v>
      </c>
      <c r="F12597" s="16"/>
      <c r="H12597" s="10" t="s">
        <v>3442</v>
      </c>
      <c r="I12597" s="10">
        <v>1.0</v>
      </c>
      <c r="J12597" s="10" t="s">
        <v>3443</v>
      </c>
    </row>
    <row r="12598">
      <c r="A12598" s="10" t="s">
        <v>3425</v>
      </c>
      <c r="B12598" s="19">
        <v>0.08259259259259259</v>
      </c>
      <c r="C12598" s="10" t="s">
        <v>3086</v>
      </c>
      <c r="D12598" s="10" t="s">
        <v>91</v>
      </c>
      <c r="E12598" s="13">
        <v>5.0</v>
      </c>
      <c r="F12598" s="16"/>
      <c r="H12598" s="10" t="s">
        <v>3444</v>
      </c>
      <c r="J12598" s="10" t="s">
        <v>2020</v>
      </c>
    </row>
    <row r="12599">
      <c r="A12599" s="10" t="s">
        <v>3425</v>
      </c>
      <c r="B12599" s="19">
        <v>0.08508101851851851</v>
      </c>
      <c r="C12599" s="10" t="s">
        <v>84</v>
      </c>
      <c r="D12599" s="10" t="s">
        <v>93</v>
      </c>
      <c r="E12599" s="13">
        <v>25.0</v>
      </c>
      <c r="F12599" s="13">
        <v>15.0</v>
      </c>
      <c r="J12599" s="10" t="s">
        <v>3445</v>
      </c>
    </row>
    <row r="12600">
      <c r="A12600" s="10" t="s">
        <v>3425</v>
      </c>
      <c r="B12600" s="19">
        <v>0.08527777777777777</v>
      </c>
      <c r="C12600" s="10" t="s">
        <v>84</v>
      </c>
      <c r="D12600" s="10" t="s">
        <v>91</v>
      </c>
      <c r="E12600" s="13">
        <v>28.0</v>
      </c>
      <c r="F12600" s="16"/>
      <c r="H12600" s="10" t="s">
        <v>3446</v>
      </c>
    </row>
    <row r="12601">
      <c r="A12601" s="10" t="s">
        <v>3425</v>
      </c>
      <c r="B12601" s="19">
        <v>0.08540509259259259</v>
      </c>
      <c r="C12601" s="10" t="s">
        <v>84</v>
      </c>
      <c r="D12601" s="10" t="s">
        <v>93</v>
      </c>
      <c r="E12601" s="13" t="s">
        <v>68</v>
      </c>
      <c r="F12601" s="13">
        <v>20.0</v>
      </c>
      <c r="J12601" s="10" t="s">
        <v>3445</v>
      </c>
    </row>
    <row r="12602">
      <c r="A12602" s="10" t="s">
        <v>3425</v>
      </c>
      <c r="B12602" s="19">
        <v>0.08568287037037037</v>
      </c>
      <c r="C12602" s="10" t="s">
        <v>84</v>
      </c>
      <c r="D12602" s="10" t="s">
        <v>91</v>
      </c>
      <c r="E12602" s="13">
        <v>27.0</v>
      </c>
      <c r="F12602" s="16"/>
      <c r="H12602" s="10" t="s">
        <v>3447</v>
      </c>
      <c r="I12602" s="10">
        <v>1.0</v>
      </c>
      <c r="J12602" s="10" t="s">
        <v>3448</v>
      </c>
    </row>
    <row r="12603">
      <c r="A12603" s="10" t="s">
        <v>3425</v>
      </c>
      <c r="B12603" s="19">
        <v>0.08664351851851852</v>
      </c>
      <c r="C12603" s="10" t="s">
        <v>70</v>
      </c>
      <c r="D12603" s="10" t="s">
        <v>93</v>
      </c>
      <c r="E12603" s="13" t="s">
        <v>88</v>
      </c>
      <c r="F12603" s="13">
        <v>1.0</v>
      </c>
      <c r="J12603" s="10" t="s">
        <v>3449</v>
      </c>
    </row>
    <row r="12604">
      <c r="A12604" s="10" t="s">
        <v>3425</v>
      </c>
      <c r="B12604" s="19">
        <v>0.08664351851851852</v>
      </c>
      <c r="C12604" s="10" t="s">
        <v>70</v>
      </c>
      <c r="D12604" s="10" t="s">
        <v>93</v>
      </c>
      <c r="E12604" s="13">
        <v>26.0</v>
      </c>
      <c r="F12604" s="13">
        <v>14.0</v>
      </c>
      <c r="J12604" s="10" t="s">
        <v>3450</v>
      </c>
    </row>
    <row r="12605">
      <c r="A12605" s="10" t="s">
        <v>3425</v>
      </c>
      <c r="B12605" s="19">
        <v>0.08664351851851852</v>
      </c>
      <c r="C12605" s="10" t="s">
        <v>70</v>
      </c>
      <c r="D12605" s="10" t="s">
        <v>93</v>
      </c>
      <c r="E12605" s="13" t="s">
        <v>75</v>
      </c>
      <c r="F12605" s="13" t="s">
        <v>75</v>
      </c>
      <c r="J12605" s="10" t="s">
        <v>3449</v>
      </c>
    </row>
    <row r="12606">
      <c r="A12606" s="10" t="s">
        <v>3425</v>
      </c>
      <c r="B12606" s="19">
        <v>0.08664351851851852</v>
      </c>
      <c r="C12606" s="10" t="s">
        <v>70</v>
      </c>
      <c r="D12606" s="10" t="s">
        <v>93</v>
      </c>
      <c r="E12606" s="13">
        <v>28.0</v>
      </c>
      <c r="F12606" s="13">
        <v>16.0</v>
      </c>
      <c r="J12606" s="10" t="s">
        <v>3450</v>
      </c>
    </row>
    <row r="12607">
      <c r="A12607" s="10" t="s">
        <v>3425</v>
      </c>
      <c r="B12607" s="19">
        <v>0.08690972222222222</v>
      </c>
      <c r="C12607" s="10" t="s">
        <v>70</v>
      </c>
      <c r="D12607" s="10" t="s">
        <v>91</v>
      </c>
      <c r="E12607" s="13">
        <v>10.0</v>
      </c>
      <c r="F12607" s="16"/>
      <c r="H12607" s="10" t="s">
        <v>3451</v>
      </c>
    </row>
    <row r="12608">
      <c r="A12608" s="10" t="s">
        <v>3425</v>
      </c>
      <c r="B12608" s="19">
        <v>0.08690972222222222</v>
      </c>
      <c r="C12608" s="10" t="s">
        <v>70</v>
      </c>
      <c r="D12608" s="10" t="s">
        <v>91</v>
      </c>
      <c r="E12608" s="13">
        <v>12.0</v>
      </c>
      <c r="F12608" s="16"/>
      <c r="H12608" s="10" t="s">
        <v>3452</v>
      </c>
      <c r="I12608" s="10">
        <v>1.0</v>
      </c>
      <c r="J12608" s="10" t="s">
        <v>3448</v>
      </c>
    </row>
    <row r="12609">
      <c r="A12609" s="10" t="s">
        <v>3425</v>
      </c>
      <c r="B12609" s="19">
        <v>0.08747685185185185</v>
      </c>
      <c r="C12609" s="10" t="s">
        <v>70</v>
      </c>
      <c r="D12609" s="10" t="s">
        <v>93</v>
      </c>
      <c r="E12609" s="13" t="s">
        <v>75</v>
      </c>
      <c r="F12609" s="13" t="s">
        <v>75</v>
      </c>
      <c r="J12609" s="10" t="s">
        <v>3453</v>
      </c>
    </row>
    <row r="12610">
      <c r="A12610" s="10" t="s">
        <v>3425</v>
      </c>
      <c r="B12610" s="19">
        <v>0.08747685185185185</v>
      </c>
      <c r="C12610" s="10" t="s">
        <v>70</v>
      </c>
      <c r="D12610" s="10" t="s">
        <v>93</v>
      </c>
      <c r="E12610" s="13">
        <v>21.0</v>
      </c>
      <c r="F12610" s="13">
        <v>10.0</v>
      </c>
      <c r="J12610" s="10" t="s">
        <v>3454</v>
      </c>
    </row>
    <row r="12611">
      <c r="A12611" s="10" t="s">
        <v>3425</v>
      </c>
      <c r="B12611" s="19">
        <v>0.08776620370370371</v>
      </c>
      <c r="C12611" s="10" t="s">
        <v>70</v>
      </c>
      <c r="D12611" s="10" t="s">
        <v>91</v>
      </c>
      <c r="E12611" s="13">
        <v>14.0</v>
      </c>
      <c r="F12611" s="16"/>
      <c r="H12611" s="10" t="s">
        <v>3455</v>
      </c>
      <c r="I12611" s="10">
        <v>1.0</v>
      </c>
      <c r="J12611" s="10" t="s">
        <v>3448</v>
      </c>
    </row>
    <row r="12612">
      <c r="A12612" s="10" t="s">
        <v>3425</v>
      </c>
      <c r="B12612" s="19">
        <v>0.08810185185185185</v>
      </c>
      <c r="C12612" s="10" t="s">
        <v>70</v>
      </c>
      <c r="D12612" s="10" t="s">
        <v>93</v>
      </c>
      <c r="E12612" s="13" t="s">
        <v>75</v>
      </c>
      <c r="F12612" s="13" t="s">
        <v>75</v>
      </c>
      <c r="J12612" s="10" t="s">
        <v>3453</v>
      </c>
    </row>
    <row r="12613">
      <c r="A12613" s="10" t="s">
        <v>3425</v>
      </c>
      <c r="B12613" s="19">
        <v>0.08810185185185185</v>
      </c>
      <c r="C12613" s="10" t="s">
        <v>70</v>
      </c>
      <c r="D12613" s="10" t="s">
        <v>93</v>
      </c>
      <c r="E12613" s="13">
        <v>28.0</v>
      </c>
      <c r="F12613" s="13">
        <v>17.0</v>
      </c>
      <c r="J12613" s="10" t="s">
        <v>3454</v>
      </c>
    </row>
    <row r="12614">
      <c r="A12614" s="10" t="s">
        <v>3425</v>
      </c>
      <c r="B12614" s="19">
        <v>0.08826388888888889</v>
      </c>
      <c r="C12614" s="10" t="s">
        <v>70</v>
      </c>
      <c r="D12614" s="10" t="s">
        <v>91</v>
      </c>
      <c r="E12614" s="13">
        <v>7.0</v>
      </c>
      <c r="F12614" s="16"/>
      <c r="H12614" s="10" t="s">
        <v>3456</v>
      </c>
      <c r="I12614" s="10">
        <v>1.0</v>
      </c>
      <c r="J12614" s="10" t="s">
        <v>3448</v>
      </c>
    </row>
    <row r="12615">
      <c r="A12615" s="10" t="s">
        <v>3425</v>
      </c>
      <c r="B12615" s="19">
        <v>0.08952546296296296</v>
      </c>
      <c r="C12615" s="10" t="s">
        <v>964</v>
      </c>
      <c r="D12615" s="10" t="s">
        <v>120</v>
      </c>
      <c r="E12615" s="13">
        <v>20.0</v>
      </c>
      <c r="F12615" s="16"/>
      <c r="H12615" s="10" t="s">
        <v>3457</v>
      </c>
      <c r="J12615" s="10" t="s">
        <v>2363</v>
      </c>
    </row>
    <row r="12616">
      <c r="A12616" s="10" t="s">
        <v>3425</v>
      </c>
      <c r="B12616" s="19">
        <v>0.09019675925925925</v>
      </c>
      <c r="C12616" s="10" t="s">
        <v>964</v>
      </c>
      <c r="D12616" s="10" t="s">
        <v>81</v>
      </c>
      <c r="E12616" s="13" t="s">
        <v>75</v>
      </c>
      <c r="F12616" s="13" t="s">
        <v>75</v>
      </c>
      <c r="J12616" s="10" t="s">
        <v>2263</v>
      </c>
    </row>
    <row r="12617">
      <c r="A12617" s="10" t="s">
        <v>3425</v>
      </c>
      <c r="B12617" s="19">
        <v>0.09019675925925925</v>
      </c>
      <c r="C12617" s="10" t="s">
        <v>964</v>
      </c>
      <c r="D12617" s="10" t="s">
        <v>81</v>
      </c>
      <c r="E12617" s="13">
        <v>13.0</v>
      </c>
      <c r="F12617" s="13">
        <v>10.0</v>
      </c>
    </row>
    <row r="12618">
      <c r="A12618" s="10" t="s">
        <v>3425</v>
      </c>
      <c r="B12618" s="19">
        <v>0.09025462962962963</v>
      </c>
      <c r="C12618" s="10" t="s">
        <v>964</v>
      </c>
      <c r="D12618" s="10" t="s">
        <v>81</v>
      </c>
      <c r="E12618" s="13" t="s">
        <v>75</v>
      </c>
      <c r="F12618" s="13" t="s">
        <v>75</v>
      </c>
      <c r="J12618" s="10" t="s">
        <v>2263</v>
      </c>
    </row>
    <row r="12619">
      <c r="A12619" s="10" t="s">
        <v>3425</v>
      </c>
      <c r="B12619" s="19">
        <v>0.09025462962962963</v>
      </c>
      <c r="C12619" s="10" t="s">
        <v>964</v>
      </c>
      <c r="D12619" s="10" t="s">
        <v>81</v>
      </c>
      <c r="E12619" s="13">
        <v>22.0</v>
      </c>
      <c r="F12619" s="13">
        <v>19.0</v>
      </c>
    </row>
    <row r="12620">
      <c r="A12620" s="10" t="s">
        <v>3425</v>
      </c>
      <c r="B12620" s="19">
        <v>0.09030092592592592</v>
      </c>
      <c r="C12620" s="10" t="s">
        <v>964</v>
      </c>
      <c r="D12620" s="10" t="s">
        <v>81</v>
      </c>
      <c r="E12620" s="13" t="s">
        <v>75</v>
      </c>
      <c r="F12620" s="13" t="s">
        <v>75</v>
      </c>
      <c r="J12620" s="10" t="s">
        <v>2263</v>
      </c>
    </row>
    <row r="12621">
      <c r="A12621" s="10" t="s">
        <v>3425</v>
      </c>
      <c r="B12621" s="19">
        <v>0.09030092592592592</v>
      </c>
      <c r="C12621" s="10" t="s">
        <v>964</v>
      </c>
      <c r="D12621" s="10" t="s">
        <v>81</v>
      </c>
      <c r="E12621" s="13">
        <v>9.0</v>
      </c>
      <c r="F12621" s="13">
        <v>6.0</v>
      </c>
    </row>
    <row r="12622">
      <c r="A12622" s="10" t="s">
        <v>3425</v>
      </c>
      <c r="B12622" s="19">
        <v>0.0916087962962963</v>
      </c>
      <c r="C12622" s="10" t="s">
        <v>3086</v>
      </c>
      <c r="D12622" s="10" t="s">
        <v>93</v>
      </c>
      <c r="E12622" s="13" t="s">
        <v>75</v>
      </c>
      <c r="F12622" s="13" t="s">
        <v>75</v>
      </c>
      <c r="J12622" s="10" t="s">
        <v>3458</v>
      </c>
    </row>
    <row r="12623">
      <c r="A12623" s="10" t="s">
        <v>3425</v>
      </c>
      <c r="B12623" s="19">
        <v>0.0916087962962963</v>
      </c>
      <c r="C12623" s="10" t="s">
        <v>3086</v>
      </c>
      <c r="D12623" s="10" t="s">
        <v>93</v>
      </c>
      <c r="E12623" s="13">
        <v>30.0</v>
      </c>
      <c r="F12623" s="13">
        <v>18.0</v>
      </c>
    </row>
    <row r="12624">
      <c r="A12624" s="10" t="s">
        <v>3425</v>
      </c>
      <c r="B12624" s="19">
        <v>0.09184027777777778</v>
      </c>
      <c r="C12624" s="10" t="s">
        <v>3086</v>
      </c>
      <c r="D12624" s="10" t="s">
        <v>91</v>
      </c>
      <c r="E12624" s="13">
        <v>38.0</v>
      </c>
      <c r="F12624" s="16"/>
      <c r="H12624" s="10" t="s">
        <v>3459</v>
      </c>
      <c r="I12624" s="10">
        <v>1.0</v>
      </c>
      <c r="J12624" s="10" t="s">
        <v>3448</v>
      </c>
    </row>
    <row r="12625">
      <c r="A12625" s="10" t="s">
        <v>3425</v>
      </c>
      <c r="B12625" s="19">
        <v>0.09247685185185185</v>
      </c>
      <c r="C12625" s="10" t="s">
        <v>3086</v>
      </c>
      <c r="D12625" s="10" t="s">
        <v>91</v>
      </c>
      <c r="E12625" s="13">
        <v>4.0</v>
      </c>
      <c r="F12625" s="16"/>
      <c r="H12625" s="10" t="s">
        <v>3460</v>
      </c>
    </row>
    <row r="12626">
      <c r="A12626" s="10" t="s">
        <v>3425</v>
      </c>
      <c r="B12626" s="19">
        <v>0.09322916666666667</v>
      </c>
      <c r="C12626" s="10" t="s">
        <v>82</v>
      </c>
      <c r="D12626" s="10" t="s">
        <v>91</v>
      </c>
      <c r="E12626" s="13">
        <v>28.0</v>
      </c>
      <c r="F12626" s="16"/>
      <c r="H12626" s="10" t="s">
        <v>3461</v>
      </c>
      <c r="I12626" s="10">
        <v>2.0</v>
      </c>
      <c r="J12626" s="10" t="s">
        <v>3462</v>
      </c>
    </row>
    <row r="12627">
      <c r="A12627" s="10" t="s">
        <v>3425</v>
      </c>
      <c r="B12627" s="19">
        <v>0.0940162037037037</v>
      </c>
      <c r="C12627" s="10" t="s">
        <v>69</v>
      </c>
      <c r="D12627" s="10" t="s">
        <v>100</v>
      </c>
      <c r="E12627" s="13" t="s">
        <v>75</v>
      </c>
      <c r="F12627" s="13" t="s">
        <v>75</v>
      </c>
      <c r="J12627" s="10" t="s">
        <v>2263</v>
      </c>
    </row>
    <row r="12628">
      <c r="A12628" s="10" t="s">
        <v>3425</v>
      </c>
      <c r="B12628" s="19">
        <v>0.0940162037037037</v>
      </c>
      <c r="C12628" s="10" t="s">
        <v>69</v>
      </c>
      <c r="D12628" s="10" t="s">
        <v>100</v>
      </c>
      <c r="E12628" s="13">
        <v>21.0</v>
      </c>
      <c r="F12628" s="13">
        <v>17.0</v>
      </c>
    </row>
    <row r="12629">
      <c r="A12629" s="10" t="s">
        <v>3425</v>
      </c>
      <c r="B12629" s="19">
        <v>0.0940625</v>
      </c>
      <c r="C12629" s="10" t="s">
        <v>82</v>
      </c>
      <c r="D12629" s="10" t="s">
        <v>100</v>
      </c>
      <c r="E12629" s="13" t="s">
        <v>75</v>
      </c>
      <c r="F12629" s="13" t="s">
        <v>75</v>
      </c>
      <c r="J12629" s="10" t="s">
        <v>2263</v>
      </c>
    </row>
    <row r="12630">
      <c r="A12630" s="10" t="s">
        <v>3425</v>
      </c>
      <c r="B12630" s="19">
        <v>0.0940625</v>
      </c>
      <c r="C12630" s="10" t="s">
        <v>82</v>
      </c>
      <c r="D12630" s="10" t="s">
        <v>100</v>
      </c>
      <c r="E12630" s="13">
        <v>15.0</v>
      </c>
      <c r="F12630" s="13">
        <v>13.0</v>
      </c>
      <c r="J12630" s="10" t="s">
        <v>3463</v>
      </c>
    </row>
    <row r="12631">
      <c r="A12631" s="10" t="s">
        <v>3425</v>
      </c>
      <c r="B12631" s="19">
        <v>0.09512731481481482</v>
      </c>
      <c r="C12631" s="10" t="s">
        <v>3086</v>
      </c>
      <c r="D12631" s="10" t="s">
        <v>100</v>
      </c>
      <c r="E12631" s="13" t="s">
        <v>88</v>
      </c>
      <c r="F12631" s="13">
        <v>1.0</v>
      </c>
    </row>
    <row r="12632">
      <c r="A12632" s="10" t="s">
        <v>3425</v>
      </c>
      <c r="B12632" s="19">
        <v>0.09555555555555556</v>
      </c>
      <c r="C12632" s="10" t="s">
        <v>3086</v>
      </c>
      <c r="D12632" s="10" t="s">
        <v>3464</v>
      </c>
      <c r="E12632" s="13">
        <v>2.0</v>
      </c>
      <c r="F12632" s="13">
        <v>2.0</v>
      </c>
      <c r="J12632" s="10" t="s">
        <v>3465</v>
      </c>
    </row>
    <row r="12633">
      <c r="A12633" s="10" t="s">
        <v>3425</v>
      </c>
      <c r="B12633" s="19">
        <v>0.0961111111111111</v>
      </c>
      <c r="C12633" s="10" t="s">
        <v>66</v>
      </c>
      <c r="D12633" s="10" t="s">
        <v>129</v>
      </c>
      <c r="E12633" s="13" t="s">
        <v>75</v>
      </c>
      <c r="F12633" s="13" t="s">
        <v>75</v>
      </c>
      <c r="J12633" s="10" t="s">
        <v>2263</v>
      </c>
    </row>
    <row r="12634">
      <c r="A12634" s="10" t="s">
        <v>3425</v>
      </c>
      <c r="B12634" s="19">
        <v>0.0961111111111111</v>
      </c>
      <c r="C12634" s="10" t="s">
        <v>66</v>
      </c>
      <c r="D12634" s="10" t="s">
        <v>129</v>
      </c>
      <c r="E12634" s="13">
        <v>18.0</v>
      </c>
      <c r="F12634" s="13">
        <v>18.0</v>
      </c>
    </row>
    <row r="12635">
      <c r="A12635" s="10" t="s">
        <v>3425</v>
      </c>
      <c r="B12635" s="19">
        <v>0.09699074074074074</v>
      </c>
      <c r="C12635" s="10" t="s">
        <v>66</v>
      </c>
      <c r="D12635" s="10" t="s">
        <v>91</v>
      </c>
      <c r="E12635" s="13">
        <v>24.0</v>
      </c>
      <c r="F12635" s="16"/>
      <c r="H12635" s="10" t="s">
        <v>3466</v>
      </c>
      <c r="I12635" s="10">
        <v>2.0</v>
      </c>
      <c r="J12635" s="10" t="s">
        <v>3467</v>
      </c>
    </row>
    <row r="12636">
      <c r="A12636" s="10" t="s">
        <v>3425</v>
      </c>
      <c r="B12636" s="19">
        <v>0.09783564814814814</v>
      </c>
      <c r="C12636" s="10" t="s">
        <v>70</v>
      </c>
      <c r="D12636" s="10" t="s">
        <v>81</v>
      </c>
      <c r="E12636" s="13" t="s">
        <v>68</v>
      </c>
      <c r="F12636" s="13">
        <v>20.0</v>
      </c>
      <c r="H12636" s="10" t="s">
        <v>3468</v>
      </c>
      <c r="J12636" s="10" t="s">
        <v>3469</v>
      </c>
    </row>
    <row r="12637">
      <c r="A12637" s="10" t="s">
        <v>3425</v>
      </c>
      <c r="B12637" s="19">
        <v>0.09819444444444445</v>
      </c>
      <c r="C12637" s="10" t="s">
        <v>3086</v>
      </c>
      <c r="D12637" s="10" t="s">
        <v>76</v>
      </c>
      <c r="E12637" s="13">
        <v>2.0</v>
      </c>
      <c r="F12637" s="16"/>
    </row>
    <row r="12638">
      <c r="A12638" s="10" t="s">
        <v>3425</v>
      </c>
      <c r="B12638" s="19">
        <v>0.11395833333333333</v>
      </c>
      <c r="C12638" s="10" t="s">
        <v>3086</v>
      </c>
      <c r="D12638" s="10" t="s">
        <v>67</v>
      </c>
      <c r="E12638" s="13">
        <v>20.0</v>
      </c>
      <c r="F12638" s="13">
        <v>19.0</v>
      </c>
    </row>
    <row r="12639">
      <c r="A12639" s="10" t="s">
        <v>3425</v>
      </c>
      <c r="B12639" s="19">
        <v>0.11454861111111111</v>
      </c>
      <c r="C12639" s="10" t="s">
        <v>3086</v>
      </c>
      <c r="D12639" s="10" t="s">
        <v>83</v>
      </c>
      <c r="E12639" s="13">
        <v>23.0</v>
      </c>
      <c r="F12639" s="13">
        <v>10.0</v>
      </c>
    </row>
    <row r="12640">
      <c r="A12640" s="10" t="s">
        <v>3425</v>
      </c>
      <c r="B12640" s="19">
        <v>0.11489583333333334</v>
      </c>
      <c r="C12640" s="10" t="s">
        <v>3086</v>
      </c>
      <c r="D12640" s="10" t="s">
        <v>83</v>
      </c>
      <c r="E12640" s="13" t="s">
        <v>88</v>
      </c>
      <c r="F12640" s="13">
        <v>1.0</v>
      </c>
      <c r="J12640" s="10" t="s">
        <v>3470</v>
      </c>
    </row>
    <row r="12641">
      <c r="A12641" s="10" t="s">
        <v>3425</v>
      </c>
      <c r="B12641" s="19">
        <v>0.11710648148148148</v>
      </c>
      <c r="C12641" s="10" t="s">
        <v>3086</v>
      </c>
      <c r="D12641" s="10" t="s">
        <v>87</v>
      </c>
      <c r="E12641" s="13" t="s">
        <v>88</v>
      </c>
      <c r="F12641" s="13">
        <v>1.0</v>
      </c>
    </row>
    <row r="12642">
      <c r="A12642" s="10" t="s">
        <v>3425</v>
      </c>
      <c r="B12642" s="19">
        <v>0.12104166666666667</v>
      </c>
      <c r="C12642" s="10" t="s">
        <v>3086</v>
      </c>
      <c r="D12642" s="10" t="s">
        <v>81</v>
      </c>
      <c r="E12642" s="13">
        <v>18.0</v>
      </c>
      <c r="F12642" s="13">
        <v>17.0</v>
      </c>
    </row>
    <row r="12643">
      <c r="A12643" s="10" t="s">
        <v>3425</v>
      </c>
      <c r="B12643" s="19">
        <v>0.12506944444444446</v>
      </c>
      <c r="C12643" s="10" t="s">
        <v>69</v>
      </c>
      <c r="D12643" s="10" t="s">
        <v>87</v>
      </c>
      <c r="E12643" s="13">
        <v>15.0</v>
      </c>
      <c r="F12643" s="13">
        <v>11.0</v>
      </c>
    </row>
    <row r="12644">
      <c r="A12644" s="10" t="s">
        <v>3425</v>
      </c>
      <c r="B12644" s="19">
        <v>0.1251736111111111</v>
      </c>
      <c r="C12644" s="10" t="s">
        <v>70</v>
      </c>
      <c r="D12644" s="10" t="s">
        <v>87</v>
      </c>
      <c r="E12644" s="13">
        <v>14.0</v>
      </c>
      <c r="F12644" s="13">
        <v>10.0</v>
      </c>
    </row>
    <row r="12645">
      <c r="A12645" s="10" t="s">
        <v>3425</v>
      </c>
      <c r="B12645" s="19">
        <v>0.12605324074074073</v>
      </c>
      <c r="C12645" s="10" t="s">
        <v>3086</v>
      </c>
      <c r="D12645" s="10" t="s">
        <v>81</v>
      </c>
      <c r="E12645" s="13">
        <v>8.0</v>
      </c>
      <c r="F12645" s="13">
        <v>7.0</v>
      </c>
      <c r="J12645" s="10" t="s">
        <v>3471</v>
      </c>
    </row>
    <row r="12646">
      <c r="A12646" s="10" t="s">
        <v>3425</v>
      </c>
      <c r="B12646" s="19">
        <v>0.12858796296296296</v>
      </c>
      <c r="C12646" s="10" t="s">
        <v>69</v>
      </c>
      <c r="D12646" s="10" t="s">
        <v>166</v>
      </c>
      <c r="E12646" s="13">
        <v>27.0</v>
      </c>
      <c r="F12646" s="13">
        <v>17.0</v>
      </c>
      <c r="J12646" s="10" t="s">
        <v>3325</v>
      </c>
    </row>
    <row r="12647">
      <c r="A12647" s="10" t="s">
        <v>3425</v>
      </c>
      <c r="B12647" s="19">
        <v>0.12858796296296296</v>
      </c>
      <c r="C12647" s="10" t="s">
        <v>70</v>
      </c>
      <c r="D12647" s="10" t="s">
        <v>166</v>
      </c>
      <c r="E12647" s="13" t="s">
        <v>88</v>
      </c>
      <c r="F12647" s="13">
        <v>1.0</v>
      </c>
      <c r="J12647" s="10" t="s">
        <v>3472</v>
      </c>
    </row>
    <row r="12648">
      <c r="A12648" s="10" t="s">
        <v>3425</v>
      </c>
      <c r="B12648" s="19">
        <v>0.12953703703703703</v>
      </c>
      <c r="C12648" s="10" t="s">
        <v>964</v>
      </c>
      <c r="D12648" s="10" t="s">
        <v>120</v>
      </c>
      <c r="E12648" s="13" t="s">
        <v>75</v>
      </c>
      <c r="F12648" s="16"/>
      <c r="H12648" s="10" t="s">
        <v>3473</v>
      </c>
      <c r="J12648" s="10" t="s">
        <v>3474</v>
      </c>
    </row>
    <row r="12649">
      <c r="A12649" s="10" t="s">
        <v>3425</v>
      </c>
      <c r="B12649" s="19">
        <v>0.13537037037037036</v>
      </c>
      <c r="C12649" s="10" t="s">
        <v>964</v>
      </c>
      <c r="D12649" s="10" t="s">
        <v>67</v>
      </c>
      <c r="E12649" s="13">
        <v>25.0</v>
      </c>
      <c r="F12649" s="13">
        <v>15.0</v>
      </c>
    </row>
    <row r="12650">
      <c r="A12650" s="10" t="s">
        <v>3425</v>
      </c>
      <c r="B12650" s="19">
        <v>0.1365625</v>
      </c>
      <c r="C12650" s="10" t="s">
        <v>69</v>
      </c>
      <c r="D12650" s="10" t="s">
        <v>67</v>
      </c>
      <c r="E12650" s="13" t="s">
        <v>75</v>
      </c>
      <c r="F12650" s="13" t="s">
        <v>75</v>
      </c>
      <c r="J12650" s="10" t="s">
        <v>3475</v>
      </c>
    </row>
    <row r="12651">
      <c r="A12651" s="10" t="s">
        <v>3425</v>
      </c>
      <c r="B12651" s="19">
        <v>0.1365625</v>
      </c>
      <c r="C12651" s="10" t="s">
        <v>69</v>
      </c>
      <c r="D12651" s="10" t="s">
        <v>67</v>
      </c>
      <c r="E12651" s="13">
        <v>18.0</v>
      </c>
      <c r="F12651" s="13">
        <v>14.0</v>
      </c>
      <c r="J12651" s="10" t="s">
        <v>3476</v>
      </c>
    </row>
    <row r="12652">
      <c r="A12652" s="10" t="s">
        <v>3425</v>
      </c>
      <c r="B12652" s="19">
        <v>0.13846064814814815</v>
      </c>
      <c r="C12652" s="10" t="s">
        <v>66</v>
      </c>
      <c r="D12652" s="10" t="s">
        <v>89</v>
      </c>
      <c r="E12652" s="13">
        <v>24.0</v>
      </c>
      <c r="F12652" s="13">
        <v>14.0</v>
      </c>
      <c r="J12652" s="10" t="s">
        <v>3477</v>
      </c>
    </row>
    <row r="12653">
      <c r="A12653" s="10" t="s">
        <v>3425</v>
      </c>
      <c r="B12653" s="19">
        <v>0.13848379629629629</v>
      </c>
      <c r="C12653" s="10" t="s">
        <v>66</v>
      </c>
      <c r="D12653" s="10" t="s">
        <v>89</v>
      </c>
      <c r="E12653" s="13">
        <v>20.0</v>
      </c>
      <c r="F12653" s="13">
        <v>10.0</v>
      </c>
      <c r="J12653" s="10" t="s">
        <v>3477</v>
      </c>
    </row>
    <row r="12654">
      <c r="A12654" s="10" t="s">
        <v>3425</v>
      </c>
      <c r="B12654" s="19">
        <v>0.13850694444444445</v>
      </c>
      <c r="C12654" s="10" t="s">
        <v>66</v>
      </c>
      <c r="D12654" s="10" t="s">
        <v>89</v>
      </c>
      <c r="E12654" s="13">
        <v>28.0</v>
      </c>
      <c r="F12654" s="13">
        <v>18.0</v>
      </c>
      <c r="J12654" s="10" t="s">
        <v>3477</v>
      </c>
    </row>
    <row r="12655">
      <c r="A12655" s="10" t="s">
        <v>3425</v>
      </c>
      <c r="B12655" s="19">
        <v>0.13872685185185185</v>
      </c>
      <c r="C12655" s="10" t="s">
        <v>66</v>
      </c>
      <c r="D12655" s="10" t="s">
        <v>91</v>
      </c>
      <c r="E12655" s="13">
        <v>31.0</v>
      </c>
      <c r="F12655" s="16"/>
      <c r="H12655" s="10" t="s">
        <v>3478</v>
      </c>
    </row>
    <row r="12656">
      <c r="A12656" s="10" t="s">
        <v>3425</v>
      </c>
      <c r="B12656" s="19">
        <v>0.13896990740740742</v>
      </c>
      <c r="C12656" s="10" t="s">
        <v>70</v>
      </c>
      <c r="D12656" s="10" t="s">
        <v>93</v>
      </c>
      <c r="E12656" s="13">
        <v>26.0</v>
      </c>
      <c r="F12656" s="13">
        <v>15.0</v>
      </c>
      <c r="J12656" s="10" t="s">
        <v>3479</v>
      </c>
    </row>
    <row r="12657">
      <c r="A12657" s="10" t="s">
        <v>3425</v>
      </c>
      <c r="B12657" s="19">
        <v>0.13899305555555555</v>
      </c>
      <c r="C12657" s="10" t="s">
        <v>70</v>
      </c>
      <c r="D12657" s="10" t="s">
        <v>93</v>
      </c>
      <c r="E12657" s="13">
        <v>16.0</v>
      </c>
      <c r="F12657" s="13">
        <v>5.0</v>
      </c>
      <c r="J12657" s="10" t="s">
        <v>3479</v>
      </c>
    </row>
    <row r="12658">
      <c r="A12658" s="10" t="s">
        <v>3425</v>
      </c>
      <c r="B12658" s="19">
        <v>0.13913194444444443</v>
      </c>
      <c r="C12658" s="10" t="s">
        <v>70</v>
      </c>
      <c r="D12658" s="10" t="s">
        <v>91</v>
      </c>
      <c r="E12658" s="13">
        <v>10.0</v>
      </c>
      <c r="F12658" s="16"/>
      <c r="H12658" s="10" t="s">
        <v>3480</v>
      </c>
    </row>
    <row r="12659">
      <c r="A12659" s="10" t="s">
        <v>3425</v>
      </c>
      <c r="B12659" s="19">
        <v>0.13913194444444443</v>
      </c>
      <c r="C12659" s="10" t="s">
        <v>70</v>
      </c>
      <c r="D12659" s="10" t="s">
        <v>91</v>
      </c>
      <c r="E12659" s="13">
        <v>11.0</v>
      </c>
      <c r="F12659" s="16"/>
      <c r="H12659" s="10" t="s">
        <v>3481</v>
      </c>
      <c r="J12659" s="10" t="s">
        <v>3482</v>
      </c>
    </row>
    <row r="12660">
      <c r="A12660" s="10" t="s">
        <v>3425</v>
      </c>
      <c r="B12660" s="19">
        <v>0.13983796296296297</v>
      </c>
      <c r="C12660" s="10" t="s">
        <v>70</v>
      </c>
      <c r="D12660" s="10" t="s">
        <v>93</v>
      </c>
      <c r="E12660" s="13" t="s">
        <v>68</v>
      </c>
      <c r="F12660" s="13">
        <v>20.0</v>
      </c>
      <c r="J12660" s="10" t="s">
        <v>3479</v>
      </c>
    </row>
    <row r="12661">
      <c r="A12661" s="10" t="s">
        <v>3425</v>
      </c>
      <c r="B12661" s="19">
        <v>0.13983796296296297</v>
      </c>
      <c r="C12661" s="10" t="s">
        <v>70</v>
      </c>
      <c r="D12661" s="10" t="s">
        <v>93</v>
      </c>
      <c r="E12661" s="13">
        <v>30.0</v>
      </c>
      <c r="F12661" s="13">
        <v>19.0</v>
      </c>
      <c r="J12661" s="10" t="s">
        <v>3479</v>
      </c>
    </row>
    <row r="12662">
      <c r="A12662" s="10" t="s">
        <v>3425</v>
      </c>
      <c r="B12662" s="19">
        <v>0.14001157407407408</v>
      </c>
      <c r="C12662" s="10" t="s">
        <v>70</v>
      </c>
      <c r="D12662" s="10" t="s">
        <v>91</v>
      </c>
      <c r="E12662" s="13">
        <v>20.0</v>
      </c>
      <c r="F12662" s="16"/>
      <c r="H12662" s="10" t="s">
        <v>3483</v>
      </c>
    </row>
    <row r="12663">
      <c r="A12663" s="10" t="s">
        <v>3425</v>
      </c>
      <c r="B12663" s="19">
        <v>0.1400925925925926</v>
      </c>
      <c r="C12663" s="10" t="s">
        <v>70</v>
      </c>
      <c r="D12663" s="10" t="s">
        <v>91</v>
      </c>
      <c r="E12663" s="13">
        <v>8.0</v>
      </c>
      <c r="F12663" s="16"/>
      <c r="H12663" s="10" t="s">
        <v>3484</v>
      </c>
      <c r="J12663" s="10" t="s">
        <v>3485</v>
      </c>
    </row>
    <row r="12664">
      <c r="A12664" s="10" t="s">
        <v>3425</v>
      </c>
      <c r="B12664" s="19">
        <v>0.14113425925925926</v>
      </c>
      <c r="C12664" s="10" t="s">
        <v>82</v>
      </c>
      <c r="D12664" s="10" t="s">
        <v>91</v>
      </c>
      <c r="E12664" s="13">
        <v>34.0</v>
      </c>
      <c r="F12664" s="16"/>
      <c r="H12664" s="10" t="s">
        <v>3486</v>
      </c>
      <c r="I12664" s="10">
        <v>2.0</v>
      </c>
      <c r="J12664" s="10" t="s">
        <v>3487</v>
      </c>
    </row>
    <row r="12665">
      <c r="A12665" s="10" t="s">
        <v>3425</v>
      </c>
      <c r="B12665" s="19">
        <v>0.14167824074074073</v>
      </c>
      <c r="C12665" s="10" t="s">
        <v>964</v>
      </c>
      <c r="D12665" s="10" t="s">
        <v>91</v>
      </c>
      <c r="E12665" s="13">
        <v>18.0</v>
      </c>
      <c r="F12665" s="16"/>
      <c r="H12665" s="10" t="s">
        <v>3488</v>
      </c>
      <c r="I12665" s="10">
        <v>1.0</v>
      </c>
      <c r="J12665" s="10" t="s">
        <v>3489</v>
      </c>
    </row>
    <row r="12666">
      <c r="A12666" s="10" t="s">
        <v>3425</v>
      </c>
      <c r="B12666" s="19">
        <v>0.14275462962962962</v>
      </c>
      <c r="C12666" s="10" t="s">
        <v>66</v>
      </c>
      <c r="D12666" s="10" t="s">
        <v>89</v>
      </c>
      <c r="E12666" s="13">
        <v>20.0</v>
      </c>
      <c r="F12666" s="13">
        <v>10.0</v>
      </c>
      <c r="J12666" s="10" t="s">
        <v>3477</v>
      </c>
    </row>
    <row r="12667">
      <c r="A12667" s="10" t="s">
        <v>3425</v>
      </c>
      <c r="B12667" s="19">
        <v>0.14277777777777778</v>
      </c>
      <c r="C12667" s="10" t="s">
        <v>66</v>
      </c>
      <c r="D12667" s="10" t="s">
        <v>89</v>
      </c>
      <c r="E12667" s="13">
        <v>20.0</v>
      </c>
      <c r="F12667" s="13">
        <v>10.0</v>
      </c>
      <c r="J12667" s="10" t="s">
        <v>3477</v>
      </c>
    </row>
    <row r="12668">
      <c r="A12668" s="10" t="s">
        <v>3425</v>
      </c>
      <c r="B12668" s="19">
        <v>0.14278935185185185</v>
      </c>
      <c r="C12668" s="10" t="s">
        <v>66</v>
      </c>
      <c r="D12668" s="10" t="s">
        <v>89</v>
      </c>
      <c r="E12668" s="13">
        <v>13.0</v>
      </c>
      <c r="F12668" s="13">
        <v>3.0</v>
      </c>
      <c r="J12668" s="10" t="s">
        <v>3477</v>
      </c>
    </row>
    <row r="12669">
      <c r="A12669" s="10" t="s">
        <v>3425</v>
      </c>
      <c r="B12669" s="19">
        <v>0.1430324074074074</v>
      </c>
      <c r="C12669" s="10" t="s">
        <v>66</v>
      </c>
      <c r="D12669" s="10" t="s">
        <v>91</v>
      </c>
      <c r="E12669" s="13">
        <v>31.0</v>
      </c>
      <c r="F12669" s="16"/>
      <c r="H12669" s="10" t="s">
        <v>3478</v>
      </c>
      <c r="I12669" s="10">
        <v>1.0</v>
      </c>
      <c r="J12669" s="10" t="s">
        <v>3490</v>
      </c>
    </row>
    <row r="12670">
      <c r="A12670" s="10" t="s">
        <v>3425</v>
      </c>
      <c r="B12670" s="19">
        <v>0.14413194444444444</v>
      </c>
      <c r="C12670" s="10" t="s">
        <v>3086</v>
      </c>
      <c r="D12670" s="10" t="s">
        <v>67</v>
      </c>
      <c r="E12670" s="13">
        <v>19.0</v>
      </c>
      <c r="F12670" s="13">
        <v>18.0</v>
      </c>
    </row>
    <row r="12671">
      <c r="A12671" s="10" t="s">
        <v>3425</v>
      </c>
      <c r="B12671" s="19">
        <v>0.14434027777777778</v>
      </c>
      <c r="C12671" s="10" t="s">
        <v>964</v>
      </c>
      <c r="D12671" s="10" t="s">
        <v>67</v>
      </c>
      <c r="E12671" s="13">
        <v>21.0</v>
      </c>
      <c r="F12671" s="13">
        <v>11.0</v>
      </c>
    </row>
    <row r="12672">
      <c r="A12672" s="10" t="s">
        <v>3425</v>
      </c>
      <c r="B12672" s="19">
        <v>0.14730324074074075</v>
      </c>
      <c r="C12672" s="10" t="s">
        <v>82</v>
      </c>
      <c r="D12672" s="10" t="s">
        <v>83</v>
      </c>
      <c r="E12672" s="13">
        <v>20.0</v>
      </c>
      <c r="F12672" s="13">
        <v>9.0</v>
      </c>
    </row>
    <row r="12673">
      <c r="A12673" s="10" t="s">
        <v>3425</v>
      </c>
      <c r="B12673" s="19">
        <v>0.14824074074074073</v>
      </c>
      <c r="C12673" s="10" t="s">
        <v>964</v>
      </c>
      <c r="D12673" s="10" t="s">
        <v>71</v>
      </c>
      <c r="E12673" s="13">
        <v>14.0</v>
      </c>
      <c r="F12673" s="13">
        <v>4.0</v>
      </c>
    </row>
    <row r="12674">
      <c r="A12674" s="10" t="s">
        <v>3425</v>
      </c>
      <c r="B12674" s="19">
        <v>0.14832175925925925</v>
      </c>
      <c r="C12674" s="10" t="s">
        <v>3086</v>
      </c>
      <c r="D12674" s="10" t="s">
        <v>80</v>
      </c>
      <c r="E12674" s="13">
        <v>8.0</v>
      </c>
      <c r="F12674" s="13">
        <v>10.0</v>
      </c>
    </row>
    <row r="12675">
      <c r="A12675" s="10" t="s">
        <v>3425</v>
      </c>
      <c r="B12675" s="19">
        <v>0.14969907407407407</v>
      </c>
      <c r="C12675" s="10" t="s">
        <v>3086</v>
      </c>
      <c r="D12675" s="10" t="s">
        <v>125</v>
      </c>
      <c r="E12675" s="13" t="s">
        <v>75</v>
      </c>
      <c r="F12675" s="13" t="s">
        <v>75</v>
      </c>
    </row>
    <row r="12676">
      <c r="A12676" s="10" t="s">
        <v>3425</v>
      </c>
      <c r="B12676" s="19">
        <v>0.1504050925925926</v>
      </c>
      <c r="C12676" s="10" t="s">
        <v>3086</v>
      </c>
      <c r="D12676" s="10" t="s">
        <v>83</v>
      </c>
      <c r="E12676" s="13">
        <v>23.0</v>
      </c>
      <c r="F12676" s="13">
        <v>10.0</v>
      </c>
    </row>
    <row r="12677">
      <c r="A12677" s="10" t="s">
        <v>3425</v>
      </c>
      <c r="B12677" s="19">
        <v>0.15280092592592592</v>
      </c>
      <c r="C12677" s="10" t="s">
        <v>3086</v>
      </c>
      <c r="D12677" s="10" t="s">
        <v>128</v>
      </c>
      <c r="E12677" s="13" t="s">
        <v>68</v>
      </c>
      <c r="F12677" s="13">
        <v>20.0</v>
      </c>
    </row>
    <row r="12678">
      <c r="A12678" s="10" t="s">
        <v>3425</v>
      </c>
      <c r="B12678" s="19">
        <v>0.11293981481481481</v>
      </c>
      <c r="C12678" s="10" t="s">
        <v>964</v>
      </c>
      <c r="D12678" s="10" t="s">
        <v>128</v>
      </c>
      <c r="E12678" s="13">
        <v>28.0</v>
      </c>
      <c r="F12678" s="13">
        <v>18.0</v>
      </c>
    </row>
    <row r="12679">
      <c r="A12679" s="10" t="s">
        <v>3425</v>
      </c>
      <c r="B12679" s="19">
        <v>0.15513888888888888</v>
      </c>
      <c r="C12679" s="10" t="s">
        <v>70</v>
      </c>
      <c r="D12679" s="10" t="s">
        <v>83</v>
      </c>
      <c r="E12679" s="13" t="s">
        <v>75</v>
      </c>
      <c r="F12679" s="13" t="s">
        <v>75</v>
      </c>
      <c r="J12679" s="10" t="s">
        <v>2263</v>
      </c>
    </row>
    <row r="12680">
      <c r="A12680" s="10" t="s">
        <v>3425</v>
      </c>
      <c r="B12680" s="19">
        <v>0.15513888888888888</v>
      </c>
      <c r="C12680" s="10" t="s">
        <v>70</v>
      </c>
      <c r="D12680" s="10" t="s">
        <v>83</v>
      </c>
      <c r="E12680" s="13">
        <v>28.0</v>
      </c>
      <c r="F12680" s="13">
        <v>14.0</v>
      </c>
    </row>
    <row r="12681">
      <c r="A12681" s="10" t="s">
        <v>3425</v>
      </c>
      <c r="B12681" s="19">
        <v>0.16111111111111112</v>
      </c>
      <c r="C12681" s="10" t="s">
        <v>82</v>
      </c>
      <c r="D12681" s="10" t="s">
        <v>361</v>
      </c>
      <c r="E12681" s="13" t="s">
        <v>75</v>
      </c>
      <c r="F12681" s="13" t="s">
        <v>75</v>
      </c>
    </row>
    <row r="12682">
      <c r="A12682" s="10" t="s">
        <v>3425</v>
      </c>
      <c r="B12682" s="19">
        <v>0.16111111111111112</v>
      </c>
      <c r="C12682" s="10" t="s">
        <v>82</v>
      </c>
      <c r="D12682" s="10" t="s">
        <v>361</v>
      </c>
      <c r="E12682" s="13">
        <v>20.0</v>
      </c>
      <c r="F12682" s="13" t="s">
        <v>75</v>
      </c>
      <c r="J12682" s="10" t="s">
        <v>3491</v>
      </c>
    </row>
    <row r="12683">
      <c r="A12683" s="10" t="s">
        <v>3425</v>
      </c>
      <c r="B12683" s="19">
        <v>0.16188657407407409</v>
      </c>
      <c r="C12683" s="10" t="s">
        <v>66</v>
      </c>
      <c r="D12683" s="10" t="s">
        <v>83</v>
      </c>
      <c r="E12683" s="13">
        <v>19.0</v>
      </c>
      <c r="F12683" s="13">
        <v>12.0</v>
      </c>
    </row>
    <row r="12684">
      <c r="A12684" s="10" t="s">
        <v>3492</v>
      </c>
      <c r="B12684" s="19">
        <v>0.012743055555555556</v>
      </c>
      <c r="C12684" s="10" t="s">
        <v>69</v>
      </c>
      <c r="D12684" s="10" t="s">
        <v>71</v>
      </c>
      <c r="E12684" s="13">
        <v>17.0</v>
      </c>
      <c r="F12684" s="13">
        <v>12.0</v>
      </c>
    </row>
    <row r="12685">
      <c r="A12685" s="10" t="s">
        <v>3492</v>
      </c>
      <c r="B12685" s="19">
        <v>0.02013888888888889</v>
      </c>
      <c r="C12685" s="10" t="s">
        <v>70</v>
      </c>
      <c r="D12685" s="10" t="s">
        <v>71</v>
      </c>
      <c r="E12685" s="13">
        <v>26.0</v>
      </c>
      <c r="F12685" s="13">
        <v>18.0</v>
      </c>
    </row>
    <row r="12686">
      <c r="A12686" s="10" t="s">
        <v>3492</v>
      </c>
      <c r="B12686" s="19">
        <v>0.021435185185185186</v>
      </c>
      <c r="C12686" s="10" t="s">
        <v>70</v>
      </c>
      <c r="D12686" s="10" t="s">
        <v>67</v>
      </c>
      <c r="E12686" s="13">
        <v>9.0</v>
      </c>
      <c r="F12686" s="13">
        <v>5.0</v>
      </c>
    </row>
    <row r="12687">
      <c r="A12687" s="10" t="s">
        <v>3492</v>
      </c>
      <c r="B12687" s="19">
        <v>0.028171296296296295</v>
      </c>
      <c r="C12687" s="10" t="s">
        <v>66</v>
      </c>
      <c r="D12687" s="10" t="s">
        <v>67</v>
      </c>
      <c r="E12687" s="13">
        <v>19.0</v>
      </c>
      <c r="F12687" s="13">
        <v>16.0</v>
      </c>
    </row>
    <row r="12688">
      <c r="A12688" s="10" t="s">
        <v>3492</v>
      </c>
      <c r="B12688" s="19">
        <v>0.033796296296296297</v>
      </c>
      <c r="C12688" s="10" t="s">
        <v>964</v>
      </c>
      <c r="D12688" s="10" t="s">
        <v>71</v>
      </c>
      <c r="E12688" s="13">
        <v>25.0</v>
      </c>
      <c r="F12688" s="13">
        <v>15.0</v>
      </c>
    </row>
    <row r="12689">
      <c r="A12689" s="10" t="s">
        <v>3492</v>
      </c>
      <c r="B12689" s="19">
        <v>0.036597222222222225</v>
      </c>
      <c r="C12689" s="10" t="s">
        <v>70</v>
      </c>
      <c r="D12689" s="10" t="s">
        <v>67</v>
      </c>
      <c r="E12689" s="13">
        <v>20.0</v>
      </c>
      <c r="F12689" s="13">
        <v>16.0</v>
      </c>
    </row>
    <row r="12690">
      <c r="A12690" s="10" t="s">
        <v>3492</v>
      </c>
      <c r="B12690" s="19">
        <v>0.04454861111111111</v>
      </c>
      <c r="C12690" s="10" t="s">
        <v>82</v>
      </c>
      <c r="D12690" s="10" t="s">
        <v>361</v>
      </c>
      <c r="E12690" s="13">
        <v>30.0</v>
      </c>
      <c r="F12690" s="13">
        <v>19.0</v>
      </c>
    </row>
    <row r="12691">
      <c r="A12691" s="10" t="s">
        <v>3492</v>
      </c>
      <c r="B12691" s="19">
        <v>0.04788194444444444</v>
      </c>
      <c r="C12691" s="10" t="s">
        <v>84</v>
      </c>
      <c r="D12691" s="10" t="s">
        <v>67</v>
      </c>
      <c r="E12691" s="13" t="s">
        <v>75</v>
      </c>
      <c r="F12691" s="13" t="s">
        <v>75</v>
      </c>
    </row>
    <row r="12692">
      <c r="A12692" s="10" t="s">
        <v>3492</v>
      </c>
      <c r="B12692" s="19">
        <v>0.04807870370370371</v>
      </c>
      <c r="C12692" s="10" t="s">
        <v>964</v>
      </c>
      <c r="D12692" s="10" t="s">
        <v>67</v>
      </c>
      <c r="E12692" s="13">
        <v>29.0</v>
      </c>
      <c r="F12692" s="13">
        <v>19.0</v>
      </c>
    </row>
    <row r="12693">
      <c r="A12693" s="10" t="s">
        <v>3492</v>
      </c>
      <c r="B12693" s="19">
        <v>0.04957175925925926</v>
      </c>
      <c r="C12693" s="10" t="s">
        <v>3086</v>
      </c>
      <c r="D12693" s="10" t="s">
        <v>67</v>
      </c>
      <c r="E12693" s="13">
        <v>7.0</v>
      </c>
      <c r="F12693" s="13">
        <v>6.0</v>
      </c>
    </row>
    <row r="12694">
      <c r="A12694" s="10" t="s">
        <v>3492</v>
      </c>
      <c r="B12694" s="19">
        <v>0.05557870370370371</v>
      </c>
      <c r="C12694" s="10" t="s">
        <v>69</v>
      </c>
      <c r="D12694" s="10" t="s">
        <v>67</v>
      </c>
      <c r="E12694" s="13">
        <v>10.0</v>
      </c>
      <c r="F12694" s="13">
        <v>5.0</v>
      </c>
    </row>
    <row r="12695">
      <c r="A12695" s="10" t="s">
        <v>3492</v>
      </c>
      <c r="B12695" s="19">
        <v>0.06862268518518519</v>
      </c>
      <c r="C12695" s="10" t="s">
        <v>70</v>
      </c>
      <c r="D12695" s="10" t="s">
        <v>3390</v>
      </c>
      <c r="E12695" s="13">
        <v>19.0</v>
      </c>
      <c r="F12695" s="13">
        <v>19.0</v>
      </c>
    </row>
    <row r="12696">
      <c r="A12696" s="10" t="s">
        <v>3492</v>
      </c>
      <c r="B12696" s="19">
        <v>0.06881944444444445</v>
      </c>
      <c r="C12696" s="10" t="s">
        <v>70</v>
      </c>
      <c r="D12696" s="10" t="s">
        <v>76</v>
      </c>
      <c r="E12696" s="13">
        <v>7.0</v>
      </c>
      <c r="F12696" s="16"/>
    </row>
    <row r="12697">
      <c r="A12697" s="10" t="s">
        <v>3492</v>
      </c>
      <c r="B12697" s="19">
        <v>0.06962962962962962</v>
      </c>
      <c r="C12697" s="10" t="s">
        <v>964</v>
      </c>
      <c r="D12697" s="10" t="s">
        <v>67</v>
      </c>
      <c r="E12697" s="13">
        <v>21.0</v>
      </c>
      <c r="F12697" s="13">
        <v>11.0</v>
      </c>
    </row>
    <row r="12698">
      <c r="A12698" s="10" t="s">
        <v>3492</v>
      </c>
      <c r="B12698" s="19">
        <v>0.07033564814814815</v>
      </c>
      <c r="C12698" s="10" t="s">
        <v>82</v>
      </c>
      <c r="D12698" s="10" t="s">
        <v>83</v>
      </c>
      <c r="E12698" s="13">
        <v>16.0</v>
      </c>
      <c r="F12698" s="13">
        <v>5.0</v>
      </c>
    </row>
    <row r="12699">
      <c r="A12699" s="10" t="s">
        <v>3492</v>
      </c>
      <c r="B12699" s="19">
        <v>0.07241898148148149</v>
      </c>
      <c r="C12699" s="10" t="s">
        <v>70</v>
      </c>
      <c r="D12699" s="10" t="s">
        <v>81</v>
      </c>
      <c r="E12699" s="13">
        <v>15.0</v>
      </c>
      <c r="F12699" s="13">
        <v>12.0</v>
      </c>
    </row>
    <row r="12700">
      <c r="A12700" s="10" t="s">
        <v>3492</v>
      </c>
      <c r="B12700" s="19">
        <v>0.07700231481481482</v>
      </c>
      <c r="C12700" s="10" t="s">
        <v>69</v>
      </c>
      <c r="D12700" s="10" t="s">
        <v>67</v>
      </c>
      <c r="E12700" s="13" t="s">
        <v>75</v>
      </c>
      <c r="F12700" s="13" t="s">
        <v>75</v>
      </c>
      <c r="J12700" s="10" t="s">
        <v>2263</v>
      </c>
    </row>
    <row r="12701">
      <c r="A12701" s="10" t="s">
        <v>3492</v>
      </c>
      <c r="B12701" s="19">
        <v>0.07700231481481482</v>
      </c>
      <c r="C12701" s="10" t="s">
        <v>69</v>
      </c>
      <c r="D12701" s="10" t="s">
        <v>67</v>
      </c>
      <c r="E12701" s="13">
        <v>12.0</v>
      </c>
      <c r="F12701" s="13">
        <v>7.0</v>
      </c>
    </row>
    <row r="12702">
      <c r="A12702" s="10" t="s">
        <v>3492</v>
      </c>
      <c r="B12702" s="19">
        <v>0.07856481481481481</v>
      </c>
      <c r="C12702" s="10" t="s">
        <v>964</v>
      </c>
      <c r="D12702" s="10" t="s">
        <v>67</v>
      </c>
      <c r="E12702" s="13">
        <v>30.0</v>
      </c>
      <c r="F12702" s="13">
        <v>19.0</v>
      </c>
      <c r="J12702" s="10" t="s">
        <v>2265</v>
      </c>
    </row>
    <row r="12703">
      <c r="A12703" s="10" t="s">
        <v>3492</v>
      </c>
      <c r="B12703" s="19">
        <v>0.07856481481481481</v>
      </c>
      <c r="C12703" s="10" t="s">
        <v>964</v>
      </c>
      <c r="D12703" s="10" t="s">
        <v>67</v>
      </c>
      <c r="E12703" s="13">
        <v>14.0</v>
      </c>
      <c r="F12703" s="13">
        <v>3.0</v>
      </c>
    </row>
    <row r="12704">
      <c r="A12704" s="10" t="s">
        <v>3492</v>
      </c>
      <c r="B12704" s="19">
        <v>0.13280092592592593</v>
      </c>
      <c r="C12704" s="10" t="s">
        <v>66</v>
      </c>
      <c r="D12704" s="10" t="s">
        <v>3390</v>
      </c>
      <c r="E12704" s="13">
        <v>14.0</v>
      </c>
      <c r="F12704" s="13">
        <v>14.0</v>
      </c>
    </row>
    <row r="12705">
      <c r="A12705" s="10" t="s">
        <v>3492</v>
      </c>
      <c r="B12705" s="19">
        <v>0.13293981481481482</v>
      </c>
      <c r="C12705" s="10" t="s">
        <v>66</v>
      </c>
      <c r="D12705" s="10" t="s">
        <v>76</v>
      </c>
      <c r="E12705" s="13">
        <v>1.0</v>
      </c>
      <c r="F12705" s="13">
        <v>1.0</v>
      </c>
    </row>
    <row r="12706">
      <c r="A12706" s="10" t="s">
        <v>3492</v>
      </c>
      <c r="B12706" s="19">
        <v>0.13427083333333334</v>
      </c>
      <c r="C12706" s="10" t="s">
        <v>964</v>
      </c>
      <c r="D12706" s="10" t="s">
        <v>67</v>
      </c>
      <c r="E12706" s="13" t="s">
        <v>75</v>
      </c>
      <c r="F12706" s="13" t="s">
        <v>75</v>
      </c>
      <c r="J12706" s="10" t="s">
        <v>2263</v>
      </c>
    </row>
    <row r="12707">
      <c r="A12707" s="10" t="s">
        <v>3492</v>
      </c>
      <c r="B12707" s="19">
        <v>0.13427083333333334</v>
      </c>
      <c r="C12707" s="10" t="s">
        <v>964</v>
      </c>
      <c r="D12707" s="10" t="s">
        <v>67</v>
      </c>
      <c r="E12707" s="13">
        <v>28.0</v>
      </c>
      <c r="F12707" s="13" t="s">
        <v>75</v>
      </c>
      <c r="J12707" s="10" t="s">
        <v>2508</v>
      </c>
    </row>
    <row r="12708">
      <c r="A12708" s="10" t="s">
        <v>3492</v>
      </c>
      <c r="B12708" s="19">
        <v>0.13818287037037036</v>
      </c>
      <c r="C12708" s="10" t="s">
        <v>964</v>
      </c>
      <c r="D12708" s="10" t="s">
        <v>91</v>
      </c>
      <c r="E12708" s="13">
        <v>20.0</v>
      </c>
      <c r="F12708" s="16"/>
      <c r="H12708" s="10" t="s">
        <v>3493</v>
      </c>
      <c r="J12708" s="10" t="s">
        <v>1330</v>
      </c>
    </row>
    <row r="12709">
      <c r="A12709" s="10" t="s">
        <v>3492</v>
      </c>
      <c r="B12709" s="19">
        <v>0.13859953703703703</v>
      </c>
      <c r="C12709" s="10" t="s">
        <v>70</v>
      </c>
      <c r="D12709" s="10" t="s">
        <v>87</v>
      </c>
      <c r="E12709" s="13">
        <v>23.0</v>
      </c>
      <c r="F12709" s="13">
        <v>18.0</v>
      </c>
    </row>
    <row r="12710">
      <c r="A12710" s="10" t="s">
        <v>3492</v>
      </c>
      <c r="B12710" s="19">
        <v>0.13859953703703703</v>
      </c>
      <c r="C12710" s="10" t="s">
        <v>3086</v>
      </c>
      <c r="D12710" s="10" t="s">
        <v>87</v>
      </c>
      <c r="E12710" s="13">
        <v>23.0</v>
      </c>
      <c r="F12710" s="13">
        <v>18.0</v>
      </c>
    </row>
    <row r="12711">
      <c r="A12711" s="10" t="s">
        <v>3492</v>
      </c>
      <c r="B12711" s="19">
        <v>0.13871527777777778</v>
      </c>
      <c r="C12711" s="10" t="s">
        <v>82</v>
      </c>
      <c r="D12711" s="10" t="s">
        <v>87</v>
      </c>
      <c r="E12711" s="13">
        <v>18.0</v>
      </c>
      <c r="F12711" s="13">
        <v>17.0</v>
      </c>
    </row>
    <row r="12712">
      <c r="A12712" s="10" t="s">
        <v>3492</v>
      </c>
      <c r="B12712" s="19">
        <v>0.13876157407407408</v>
      </c>
      <c r="C12712" s="10" t="s">
        <v>66</v>
      </c>
      <c r="D12712" s="10" t="s">
        <v>87</v>
      </c>
      <c r="E12712" s="13">
        <v>15.0</v>
      </c>
      <c r="F12712" s="13">
        <v>15.0</v>
      </c>
    </row>
    <row r="12713">
      <c r="A12713" s="10" t="s">
        <v>3492</v>
      </c>
      <c r="B12713" s="19">
        <v>0.13886574074074073</v>
      </c>
      <c r="C12713" s="10" t="s">
        <v>84</v>
      </c>
      <c r="D12713" s="10" t="s">
        <v>87</v>
      </c>
      <c r="E12713" s="13" t="s">
        <v>75</v>
      </c>
      <c r="F12713" s="13" t="s">
        <v>75</v>
      </c>
      <c r="J12713" s="10" t="s">
        <v>2263</v>
      </c>
    </row>
    <row r="12714">
      <c r="A12714" s="10" t="s">
        <v>3492</v>
      </c>
      <c r="B12714" s="19">
        <v>0.13886574074074073</v>
      </c>
      <c r="C12714" s="10" t="s">
        <v>84</v>
      </c>
      <c r="D12714" s="10" t="s">
        <v>87</v>
      </c>
      <c r="E12714" s="13">
        <v>13.0</v>
      </c>
      <c r="F12714" s="13">
        <v>11.0</v>
      </c>
    </row>
    <row r="12715">
      <c r="A12715" s="10" t="s">
        <v>3492</v>
      </c>
      <c r="B12715" s="19">
        <v>0.1388888888888889</v>
      </c>
      <c r="C12715" s="10" t="s">
        <v>964</v>
      </c>
      <c r="D12715" s="10" t="s">
        <v>87</v>
      </c>
      <c r="E12715" s="13">
        <v>12.0</v>
      </c>
      <c r="F12715" s="13">
        <v>10.0</v>
      </c>
    </row>
    <row r="12716">
      <c r="A12716" s="10" t="s">
        <v>3492</v>
      </c>
      <c r="B12716" s="19">
        <v>0.13898148148148148</v>
      </c>
      <c r="C12716" s="10" t="s">
        <v>69</v>
      </c>
      <c r="D12716" s="10" t="s">
        <v>87</v>
      </c>
      <c r="E12716" s="13">
        <v>7.0</v>
      </c>
      <c r="F12716" s="13">
        <v>3.0</v>
      </c>
    </row>
    <row r="12717">
      <c r="A12717" s="10" t="s">
        <v>3492</v>
      </c>
      <c r="B12717" s="19">
        <v>0.14006944444444444</v>
      </c>
      <c r="C12717" s="10" t="s">
        <v>3086</v>
      </c>
      <c r="D12717" s="10" t="s">
        <v>93</v>
      </c>
      <c r="E12717" s="13">
        <v>14.0</v>
      </c>
      <c r="F12717" s="13">
        <v>3.0</v>
      </c>
      <c r="J12717" s="10" t="s">
        <v>3494</v>
      </c>
    </row>
    <row r="12718">
      <c r="A12718" s="10" t="s">
        <v>3492</v>
      </c>
      <c r="B12718" s="19">
        <v>0.14043981481481482</v>
      </c>
      <c r="C12718" s="10" t="s">
        <v>70</v>
      </c>
      <c r="D12718" s="10" t="s">
        <v>93</v>
      </c>
      <c r="E12718" s="13">
        <v>26.0</v>
      </c>
      <c r="F12718" s="13">
        <v>14.0</v>
      </c>
      <c r="J12718" s="10" t="s">
        <v>3495</v>
      </c>
    </row>
    <row r="12719">
      <c r="A12719" s="10" t="s">
        <v>3492</v>
      </c>
      <c r="B12719" s="19">
        <v>0.14046296296296296</v>
      </c>
      <c r="C12719" s="10" t="s">
        <v>70</v>
      </c>
      <c r="D12719" s="10" t="s">
        <v>93</v>
      </c>
      <c r="E12719" s="13">
        <v>22.0</v>
      </c>
      <c r="F12719" s="13">
        <v>10.0</v>
      </c>
      <c r="J12719" s="10" t="s">
        <v>3495</v>
      </c>
    </row>
    <row r="12720">
      <c r="A12720" s="10" t="s">
        <v>3492</v>
      </c>
      <c r="B12720" s="19">
        <v>0.14072916666666666</v>
      </c>
      <c r="C12720" s="10" t="s">
        <v>70</v>
      </c>
      <c r="D12720" s="10" t="s">
        <v>91</v>
      </c>
      <c r="E12720" s="13">
        <v>30.0</v>
      </c>
      <c r="F12720" s="16"/>
      <c r="H12720" s="10" t="s">
        <v>3496</v>
      </c>
    </row>
    <row r="12721">
      <c r="A12721" s="10" t="s">
        <v>3492</v>
      </c>
      <c r="B12721" s="19">
        <v>0.14449074074074075</v>
      </c>
      <c r="C12721" s="10" t="s">
        <v>69</v>
      </c>
      <c r="D12721" s="10" t="s">
        <v>166</v>
      </c>
      <c r="E12721" s="13" t="s">
        <v>68</v>
      </c>
      <c r="F12721" s="13">
        <v>20.0</v>
      </c>
    </row>
    <row r="12722">
      <c r="A12722" s="10" t="s">
        <v>3492</v>
      </c>
      <c r="B12722" s="19">
        <v>0.14449074074074075</v>
      </c>
      <c r="C12722" s="10" t="s">
        <v>66</v>
      </c>
      <c r="D12722" s="10" t="s">
        <v>166</v>
      </c>
      <c r="E12722" s="13">
        <v>13.0</v>
      </c>
      <c r="F12722" s="13">
        <v>9.0</v>
      </c>
    </row>
    <row r="12723">
      <c r="A12723" s="10" t="s">
        <v>3492</v>
      </c>
      <c r="B12723" s="19">
        <v>0.14449074074074075</v>
      </c>
      <c r="C12723" s="10" t="s">
        <v>82</v>
      </c>
      <c r="D12723" s="10" t="s">
        <v>166</v>
      </c>
      <c r="E12723" s="13">
        <v>13.0</v>
      </c>
      <c r="F12723" s="13">
        <v>4.0</v>
      </c>
    </row>
    <row r="12724">
      <c r="A12724" s="10" t="s">
        <v>3492</v>
      </c>
      <c r="B12724" s="19">
        <v>0.14449074074074075</v>
      </c>
      <c r="C12724" s="10" t="s">
        <v>3086</v>
      </c>
      <c r="D12724" s="10" t="s">
        <v>166</v>
      </c>
      <c r="E12724" s="13">
        <v>14.0</v>
      </c>
      <c r="F12724" s="13">
        <v>8.0</v>
      </c>
    </row>
    <row r="12725">
      <c r="A12725" s="10" t="s">
        <v>3492</v>
      </c>
      <c r="B12725" s="19">
        <v>0.14449074074074075</v>
      </c>
      <c r="C12725" s="10" t="s">
        <v>84</v>
      </c>
      <c r="D12725" s="10" t="s">
        <v>166</v>
      </c>
      <c r="E12725" s="13">
        <v>8.0</v>
      </c>
      <c r="F12725" s="13">
        <v>8.0</v>
      </c>
    </row>
    <row r="12726">
      <c r="A12726" s="10" t="s">
        <v>3492</v>
      </c>
      <c r="B12726" s="19">
        <v>0.14449074074074075</v>
      </c>
      <c r="C12726" s="10" t="s">
        <v>964</v>
      </c>
      <c r="D12726" s="10" t="s">
        <v>166</v>
      </c>
      <c r="E12726" s="13">
        <v>13.0</v>
      </c>
      <c r="F12726" s="13">
        <v>3.0</v>
      </c>
    </row>
    <row r="12727">
      <c r="A12727" s="10" t="s">
        <v>3492</v>
      </c>
      <c r="B12727" s="19">
        <v>0.14449074074074075</v>
      </c>
      <c r="C12727" s="10" t="s">
        <v>70</v>
      </c>
      <c r="D12727" s="10" t="s">
        <v>166</v>
      </c>
      <c r="E12727" s="13">
        <v>15.0</v>
      </c>
      <c r="F12727" s="13">
        <v>11.0</v>
      </c>
    </row>
    <row r="12728">
      <c r="A12728" s="10" t="s">
        <v>3492</v>
      </c>
      <c r="B12728" s="19">
        <v>0.1464351851851852</v>
      </c>
      <c r="C12728" s="10" t="s">
        <v>84</v>
      </c>
      <c r="D12728" s="10" t="s">
        <v>81</v>
      </c>
      <c r="E12728" s="13">
        <v>26.0</v>
      </c>
      <c r="F12728" s="13">
        <v>18.0</v>
      </c>
    </row>
    <row r="12729">
      <c r="A12729" s="10" t="s">
        <v>3492</v>
      </c>
      <c r="B12729" s="19">
        <v>0.14699074074074073</v>
      </c>
      <c r="C12729" s="10" t="s">
        <v>964</v>
      </c>
      <c r="D12729" s="10" t="s">
        <v>81</v>
      </c>
      <c r="E12729" s="13">
        <v>11.0</v>
      </c>
      <c r="F12729" s="13">
        <v>8.0</v>
      </c>
    </row>
    <row r="12730">
      <c r="A12730" s="10" t="s">
        <v>3492</v>
      </c>
      <c r="B12730" s="19">
        <v>0.1494675925925926</v>
      </c>
      <c r="C12730" s="10" t="s">
        <v>70</v>
      </c>
      <c r="D12730" s="10" t="s">
        <v>81</v>
      </c>
      <c r="E12730" s="13" t="s">
        <v>88</v>
      </c>
      <c r="F12730" s="13">
        <v>1.0</v>
      </c>
    </row>
    <row r="12731">
      <c r="A12731" s="10" t="s">
        <v>3492</v>
      </c>
      <c r="B12731" s="19">
        <v>0.14965277777777777</v>
      </c>
      <c r="C12731" s="10" t="s">
        <v>3086</v>
      </c>
      <c r="D12731" s="10" t="s">
        <v>81</v>
      </c>
      <c r="E12731" s="13">
        <v>10.0</v>
      </c>
      <c r="F12731" s="13">
        <v>9.0</v>
      </c>
    </row>
    <row r="12732">
      <c r="A12732" s="10" t="s">
        <v>3492</v>
      </c>
      <c r="B12732" s="19">
        <v>0.14979166666666666</v>
      </c>
      <c r="C12732" s="10" t="s">
        <v>82</v>
      </c>
      <c r="D12732" s="10" t="s">
        <v>81</v>
      </c>
      <c r="E12732" s="13">
        <v>19.0</v>
      </c>
      <c r="F12732" s="13">
        <v>10.0</v>
      </c>
    </row>
    <row r="12733">
      <c r="A12733" s="10" t="s">
        <v>3492</v>
      </c>
      <c r="B12733" s="19">
        <v>0.14979166666666666</v>
      </c>
      <c r="C12733" s="10" t="s">
        <v>66</v>
      </c>
      <c r="D12733" s="10" t="s">
        <v>81</v>
      </c>
      <c r="E12733" s="13" t="s">
        <v>75</v>
      </c>
      <c r="F12733" s="13" t="s">
        <v>75</v>
      </c>
    </row>
    <row r="12734">
      <c r="A12734" s="10" t="s">
        <v>3492</v>
      </c>
      <c r="B12734" s="19">
        <v>0.1502314814814815</v>
      </c>
      <c r="C12734" s="10" t="s">
        <v>66</v>
      </c>
      <c r="D12734" s="10" t="s">
        <v>3424</v>
      </c>
      <c r="E12734" s="13" t="s">
        <v>68</v>
      </c>
      <c r="F12734" s="13">
        <v>20.0</v>
      </c>
    </row>
    <row r="12735">
      <c r="A12735" s="10" t="s">
        <v>3492</v>
      </c>
      <c r="B12735" s="19">
        <v>0.1502314814814815</v>
      </c>
      <c r="C12735" s="10" t="s">
        <v>69</v>
      </c>
      <c r="D12735" s="10" t="s">
        <v>3424</v>
      </c>
      <c r="E12735" s="13" t="s">
        <v>75</v>
      </c>
      <c r="F12735" s="13" t="s">
        <v>75</v>
      </c>
    </row>
    <row r="12736">
      <c r="A12736" s="10" t="s">
        <v>3492</v>
      </c>
      <c r="B12736" s="19">
        <v>0.1502314814814815</v>
      </c>
      <c r="C12736" s="10" t="s">
        <v>84</v>
      </c>
      <c r="D12736" s="10" t="s">
        <v>3424</v>
      </c>
      <c r="E12736" s="13" t="s">
        <v>75</v>
      </c>
      <c r="F12736" s="13" t="s">
        <v>75</v>
      </c>
    </row>
    <row r="12737">
      <c r="A12737" s="10" t="s">
        <v>3492</v>
      </c>
      <c r="B12737" s="19">
        <v>0.1502314814814815</v>
      </c>
      <c r="C12737" s="10" t="s">
        <v>964</v>
      </c>
      <c r="D12737" s="10" t="s">
        <v>3424</v>
      </c>
      <c r="E12737" s="13" t="s">
        <v>75</v>
      </c>
      <c r="F12737" s="13" t="s">
        <v>75</v>
      </c>
    </row>
    <row r="12738">
      <c r="A12738" s="10" t="s">
        <v>3492</v>
      </c>
      <c r="B12738" s="19">
        <v>0.15138888888888888</v>
      </c>
      <c r="C12738" s="10" t="s">
        <v>66</v>
      </c>
      <c r="D12738" s="10" t="s">
        <v>91</v>
      </c>
      <c r="E12738" s="13">
        <v>1.0</v>
      </c>
      <c r="F12738" s="16"/>
      <c r="H12738" s="10" t="s">
        <v>3497</v>
      </c>
      <c r="J12738" s="10" t="s">
        <v>3498</v>
      </c>
    </row>
    <row r="12739">
      <c r="A12739" s="10" t="s">
        <v>3492</v>
      </c>
      <c r="B12739" s="19">
        <v>0.15268518518518517</v>
      </c>
      <c r="C12739" s="10" t="s">
        <v>84</v>
      </c>
      <c r="D12739" s="10" t="s">
        <v>93</v>
      </c>
      <c r="E12739" s="13">
        <v>18.0</v>
      </c>
      <c r="F12739" s="13">
        <v>8.0</v>
      </c>
      <c r="J12739" s="10" t="s">
        <v>3499</v>
      </c>
    </row>
    <row r="12740">
      <c r="A12740" s="10" t="s">
        <v>3492</v>
      </c>
      <c r="B12740" s="19">
        <v>0.15305555555555556</v>
      </c>
      <c r="C12740" s="10" t="s">
        <v>84</v>
      </c>
      <c r="D12740" s="10" t="s">
        <v>91</v>
      </c>
      <c r="E12740" s="13">
        <v>29.0</v>
      </c>
      <c r="F12740" s="16"/>
      <c r="H12740" s="10" t="s">
        <v>3500</v>
      </c>
    </row>
    <row r="12741">
      <c r="A12741" s="10" t="s">
        <v>3492</v>
      </c>
      <c r="B12741" s="19">
        <v>0.15327546296296296</v>
      </c>
      <c r="C12741" s="10" t="s">
        <v>84</v>
      </c>
      <c r="D12741" s="10" t="s">
        <v>93</v>
      </c>
      <c r="E12741" s="13">
        <v>18.0</v>
      </c>
      <c r="F12741" s="13">
        <v>8.0</v>
      </c>
      <c r="J12741" s="10" t="s">
        <v>3499</v>
      </c>
    </row>
    <row r="12742">
      <c r="A12742" s="10" t="s">
        <v>3492</v>
      </c>
      <c r="B12742" s="19">
        <v>0.15335648148148148</v>
      </c>
      <c r="C12742" s="10" t="s">
        <v>84</v>
      </c>
      <c r="D12742" s="10" t="s">
        <v>91</v>
      </c>
      <c r="E12742" s="13">
        <v>18.0</v>
      </c>
      <c r="F12742" s="16"/>
      <c r="H12742" s="10" t="s">
        <v>3501</v>
      </c>
    </row>
    <row r="12743">
      <c r="A12743" s="10" t="s">
        <v>3492</v>
      </c>
      <c r="B12743" s="19">
        <v>0.15376157407407406</v>
      </c>
      <c r="C12743" s="10" t="s">
        <v>964</v>
      </c>
      <c r="D12743" s="10" t="s">
        <v>81</v>
      </c>
      <c r="E12743" s="13">
        <v>14.0</v>
      </c>
      <c r="F12743" s="13">
        <v>11.0</v>
      </c>
    </row>
    <row r="12744">
      <c r="A12744" s="10" t="s">
        <v>3492</v>
      </c>
      <c r="B12744" s="19">
        <v>0.15528935185185186</v>
      </c>
      <c r="C12744" s="10" t="s">
        <v>70</v>
      </c>
      <c r="D12744" s="10" t="s">
        <v>81</v>
      </c>
      <c r="E12744" s="13">
        <v>7.0</v>
      </c>
      <c r="F12744" s="13">
        <v>4.0</v>
      </c>
    </row>
    <row r="12745">
      <c r="A12745" s="10" t="s">
        <v>3492</v>
      </c>
      <c r="B12745" s="19">
        <v>0.15528935185185186</v>
      </c>
      <c r="C12745" s="10" t="s">
        <v>3086</v>
      </c>
      <c r="D12745" s="10" t="s">
        <v>81</v>
      </c>
      <c r="E12745" s="13">
        <v>14.0</v>
      </c>
      <c r="F12745" s="13">
        <v>13.0</v>
      </c>
    </row>
    <row r="12746">
      <c r="A12746" s="10" t="s">
        <v>3492</v>
      </c>
      <c r="B12746" s="19">
        <v>0.1554398148148148</v>
      </c>
      <c r="C12746" s="10" t="s">
        <v>82</v>
      </c>
      <c r="D12746" s="10" t="s">
        <v>81</v>
      </c>
      <c r="E12746" s="13">
        <v>19.0</v>
      </c>
      <c r="F12746" s="13">
        <v>24.0</v>
      </c>
      <c r="J12746" s="10" t="s">
        <v>3502</v>
      </c>
    </row>
    <row r="12747">
      <c r="A12747" s="10" t="s">
        <v>3492</v>
      </c>
      <c r="B12747" s="19">
        <v>0.15653935185185186</v>
      </c>
      <c r="C12747" s="10" t="s">
        <v>66</v>
      </c>
      <c r="D12747" s="10" t="s">
        <v>81</v>
      </c>
      <c r="E12747" s="13" t="s">
        <v>75</v>
      </c>
      <c r="F12747" s="13" t="s">
        <v>75</v>
      </c>
    </row>
    <row r="12748">
      <c r="A12748" s="10" t="s">
        <v>3492</v>
      </c>
      <c r="B12748" s="19">
        <v>0.15689814814814815</v>
      </c>
      <c r="C12748" s="10" t="s">
        <v>69</v>
      </c>
      <c r="D12748" s="10" t="s">
        <v>3424</v>
      </c>
      <c r="E12748" s="13">
        <v>4.0</v>
      </c>
      <c r="F12748" s="13">
        <v>4.0</v>
      </c>
    </row>
    <row r="12749">
      <c r="A12749" s="10" t="s">
        <v>3492</v>
      </c>
      <c r="B12749" s="19">
        <v>0.1582638888888889</v>
      </c>
      <c r="C12749" s="10" t="s">
        <v>84</v>
      </c>
      <c r="D12749" s="10" t="s">
        <v>79</v>
      </c>
      <c r="E12749" s="13" t="s">
        <v>75</v>
      </c>
      <c r="F12749" s="13" t="s">
        <v>75</v>
      </c>
      <c r="J12749" s="10" t="s">
        <v>2263</v>
      </c>
    </row>
    <row r="12750">
      <c r="A12750" s="10" t="s">
        <v>3492</v>
      </c>
      <c r="B12750" s="19">
        <v>0.1582638888888889</v>
      </c>
      <c r="C12750" s="10" t="s">
        <v>84</v>
      </c>
      <c r="D12750" s="10" t="s">
        <v>79</v>
      </c>
      <c r="E12750" s="13">
        <v>22.0</v>
      </c>
      <c r="F12750" s="13">
        <v>13.0</v>
      </c>
    </row>
    <row r="12751">
      <c r="A12751" s="10" t="s">
        <v>3492</v>
      </c>
      <c r="B12751" s="19">
        <v>0.15888888888888889</v>
      </c>
      <c r="C12751" s="10" t="s">
        <v>964</v>
      </c>
      <c r="D12751" s="10" t="s">
        <v>81</v>
      </c>
      <c r="E12751" s="13" t="s">
        <v>75</v>
      </c>
      <c r="F12751" s="13" t="s">
        <v>75</v>
      </c>
      <c r="J12751" s="10" t="s">
        <v>2263</v>
      </c>
    </row>
    <row r="12752">
      <c r="A12752" s="10" t="s">
        <v>3492</v>
      </c>
      <c r="B12752" s="19">
        <v>0.15888888888888889</v>
      </c>
      <c r="C12752" s="10" t="s">
        <v>964</v>
      </c>
      <c r="D12752" s="10" t="s">
        <v>81</v>
      </c>
      <c r="E12752" s="13">
        <v>17.0</v>
      </c>
      <c r="F12752" s="13">
        <v>14.0</v>
      </c>
    </row>
    <row r="12753">
      <c r="A12753" s="10" t="s">
        <v>3492</v>
      </c>
      <c r="B12753" s="19">
        <v>0.1594675925925926</v>
      </c>
      <c r="C12753" s="10" t="s">
        <v>69</v>
      </c>
      <c r="D12753" s="10" t="s">
        <v>126</v>
      </c>
      <c r="E12753" s="13">
        <v>10.0</v>
      </c>
      <c r="F12753" s="13">
        <v>5.0</v>
      </c>
    </row>
    <row r="12754">
      <c r="A12754" s="10" t="s">
        <v>3492</v>
      </c>
      <c r="B12754" s="19">
        <v>0.15980324074074073</v>
      </c>
      <c r="C12754" s="10" t="s">
        <v>3086</v>
      </c>
      <c r="D12754" s="10" t="s">
        <v>81</v>
      </c>
      <c r="E12754" s="13" t="s">
        <v>75</v>
      </c>
      <c r="F12754" s="13" t="s">
        <v>75</v>
      </c>
      <c r="J12754" s="10" t="s">
        <v>2263</v>
      </c>
    </row>
    <row r="12755">
      <c r="A12755" s="10" t="s">
        <v>3492</v>
      </c>
      <c r="B12755" s="19">
        <v>0.15980324074074073</v>
      </c>
      <c r="C12755" s="10" t="s">
        <v>3086</v>
      </c>
      <c r="D12755" s="10" t="s">
        <v>81</v>
      </c>
      <c r="E12755" s="13">
        <v>17.0</v>
      </c>
      <c r="F12755" s="13">
        <v>16.0</v>
      </c>
    </row>
    <row r="12756">
      <c r="A12756" s="10" t="s">
        <v>3492</v>
      </c>
      <c r="B12756" s="19">
        <v>0.15980324074074073</v>
      </c>
      <c r="C12756" s="10" t="s">
        <v>70</v>
      </c>
      <c r="D12756" s="10" t="s">
        <v>81</v>
      </c>
      <c r="E12756" s="13">
        <v>5.0</v>
      </c>
      <c r="F12756" s="13">
        <v>5.0</v>
      </c>
      <c r="J12756" s="10" t="s">
        <v>2263</v>
      </c>
    </row>
    <row r="12757">
      <c r="A12757" s="10" t="s">
        <v>3492</v>
      </c>
      <c r="B12757" s="19">
        <v>0.15980324074074073</v>
      </c>
      <c r="C12757" s="10" t="s">
        <v>70</v>
      </c>
      <c r="D12757" s="10" t="s">
        <v>81</v>
      </c>
      <c r="E12757" s="13">
        <v>22.0</v>
      </c>
      <c r="F12757" s="13">
        <v>19.0</v>
      </c>
    </row>
    <row r="12758">
      <c r="A12758" s="10" t="s">
        <v>3492</v>
      </c>
      <c r="B12758" s="19">
        <v>0.16111111111111112</v>
      </c>
      <c r="C12758" s="10" t="s">
        <v>66</v>
      </c>
      <c r="D12758" s="10" t="s">
        <v>81</v>
      </c>
      <c r="E12758" s="13" t="s">
        <v>75</v>
      </c>
      <c r="F12758" s="13" t="s">
        <v>75</v>
      </c>
      <c r="J12758" s="10" t="s">
        <v>2263</v>
      </c>
    </row>
    <row r="12759">
      <c r="A12759" s="10" t="s">
        <v>3492</v>
      </c>
      <c r="B12759" s="19">
        <v>0.16111111111111112</v>
      </c>
      <c r="C12759" s="10" t="s">
        <v>66</v>
      </c>
      <c r="D12759" s="10" t="s">
        <v>81</v>
      </c>
      <c r="E12759" s="13" t="s">
        <v>75</v>
      </c>
      <c r="F12759" s="13" t="s">
        <v>75</v>
      </c>
    </row>
    <row r="12760">
      <c r="A12760" s="10" t="s">
        <v>3492</v>
      </c>
      <c r="B12760" s="19">
        <v>0.16159722222222223</v>
      </c>
      <c r="C12760" s="10" t="s">
        <v>66</v>
      </c>
      <c r="D12760" s="10" t="s">
        <v>3424</v>
      </c>
      <c r="E12760" s="13">
        <v>2.0</v>
      </c>
      <c r="F12760" s="13">
        <v>2.0</v>
      </c>
    </row>
    <row r="12761">
      <c r="A12761" s="10" t="s">
        <v>3492</v>
      </c>
      <c r="B12761" s="19">
        <v>0.16159722222222223</v>
      </c>
      <c r="C12761" s="10" t="s">
        <v>69</v>
      </c>
      <c r="D12761" s="10" t="s">
        <v>3424</v>
      </c>
      <c r="E12761" s="13">
        <v>6.0</v>
      </c>
      <c r="F12761" s="13">
        <v>6.0</v>
      </c>
    </row>
    <row r="12762">
      <c r="A12762" s="10" t="s">
        <v>3492</v>
      </c>
      <c r="B12762" s="19">
        <v>0.16159722222222223</v>
      </c>
      <c r="C12762" s="10" t="s">
        <v>84</v>
      </c>
      <c r="D12762" s="10" t="s">
        <v>3424</v>
      </c>
      <c r="E12762" s="13" t="s">
        <v>88</v>
      </c>
      <c r="F12762" s="13">
        <v>1.0</v>
      </c>
    </row>
    <row r="12763">
      <c r="A12763" s="10" t="s">
        <v>3492</v>
      </c>
      <c r="B12763" s="19">
        <v>0.16267361111111112</v>
      </c>
      <c r="C12763" s="10" t="s">
        <v>84</v>
      </c>
      <c r="D12763" s="10" t="s">
        <v>79</v>
      </c>
      <c r="E12763" s="13">
        <v>17.0</v>
      </c>
      <c r="F12763" s="13">
        <v>8.0</v>
      </c>
    </row>
    <row r="12764">
      <c r="A12764" s="10" t="s">
        <v>3492</v>
      </c>
      <c r="B12764" s="19">
        <v>0.16328703703703704</v>
      </c>
      <c r="C12764" s="10" t="s">
        <v>964</v>
      </c>
      <c r="D12764" s="10" t="s">
        <v>81</v>
      </c>
      <c r="E12764" s="13">
        <v>20.0</v>
      </c>
      <c r="F12764" s="13">
        <v>17.0</v>
      </c>
    </row>
    <row r="12765">
      <c r="A12765" s="10" t="s">
        <v>3492</v>
      </c>
      <c r="B12765" s="19">
        <v>0.16440972222222222</v>
      </c>
      <c r="C12765" s="10" t="s">
        <v>3086</v>
      </c>
      <c r="D12765" s="10" t="s">
        <v>81</v>
      </c>
      <c r="E12765" s="13">
        <v>13.0</v>
      </c>
      <c r="F12765" s="13">
        <v>12.0</v>
      </c>
    </row>
    <row r="12766">
      <c r="A12766" s="10" t="s">
        <v>3492</v>
      </c>
      <c r="B12766" s="19">
        <v>0.1659375</v>
      </c>
      <c r="C12766" s="10" t="s">
        <v>66</v>
      </c>
      <c r="D12766" s="10" t="s">
        <v>81</v>
      </c>
      <c r="E12766" s="13">
        <v>24.0</v>
      </c>
      <c r="F12766" s="13">
        <v>19.0</v>
      </c>
    </row>
    <row r="12767">
      <c r="A12767" s="10" t="s">
        <v>3492</v>
      </c>
      <c r="B12767" s="19">
        <v>0.16643518518518519</v>
      </c>
      <c r="C12767" s="10" t="s">
        <v>69</v>
      </c>
      <c r="D12767" s="10" t="s">
        <v>3424</v>
      </c>
      <c r="E12767" s="13">
        <v>9.0</v>
      </c>
      <c r="F12767" s="13">
        <v>9.0</v>
      </c>
    </row>
    <row r="12768">
      <c r="A12768" s="10" t="s">
        <v>3492</v>
      </c>
      <c r="B12768" s="19">
        <v>0.16643518518518519</v>
      </c>
      <c r="C12768" s="10" t="s">
        <v>70</v>
      </c>
      <c r="D12768" s="10" t="s">
        <v>3424</v>
      </c>
      <c r="E12768" s="13" t="s">
        <v>68</v>
      </c>
      <c r="F12768" s="13">
        <v>20.0</v>
      </c>
    </row>
    <row r="12769">
      <c r="A12769" s="10" t="s">
        <v>3492</v>
      </c>
      <c r="B12769" s="19">
        <v>0.16643518518518519</v>
      </c>
      <c r="C12769" s="10" t="s">
        <v>82</v>
      </c>
      <c r="D12769" s="10" t="s">
        <v>3424</v>
      </c>
      <c r="E12769" s="13">
        <v>7.0</v>
      </c>
      <c r="F12769" s="13">
        <v>6.0</v>
      </c>
    </row>
    <row r="12770">
      <c r="A12770" s="10" t="s">
        <v>3492</v>
      </c>
      <c r="B12770" s="19">
        <v>0.16643518518518519</v>
      </c>
      <c r="C12770" s="10" t="s">
        <v>84</v>
      </c>
      <c r="D12770" s="10" t="s">
        <v>3424</v>
      </c>
      <c r="E12770" s="13" t="s">
        <v>75</v>
      </c>
      <c r="F12770" s="13" t="s">
        <v>75</v>
      </c>
    </row>
    <row r="12771">
      <c r="A12771" s="10" t="s">
        <v>3492</v>
      </c>
      <c r="B12771" s="19">
        <v>0.1709490740740741</v>
      </c>
      <c r="C12771" s="10" t="s">
        <v>69</v>
      </c>
      <c r="D12771" s="10" t="s">
        <v>2509</v>
      </c>
      <c r="E12771" s="13" t="s">
        <v>75</v>
      </c>
      <c r="F12771" s="13" t="s">
        <v>75</v>
      </c>
    </row>
    <row r="12772">
      <c r="A12772" s="10" t="s">
        <v>3503</v>
      </c>
      <c r="B12772" s="19">
        <v>0.013194444444444444</v>
      </c>
      <c r="C12772" s="10" t="s">
        <v>964</v>
      </c>
      <c r="D12772" s="10" t="s">
        <v>67</v>
      </c>
      <c r="E12772" s="13" t="s">
        <v>75</v>
      </c>
      <c r="F12772" s="13" t="s">
        <v>75</v>
      </c>
      <c r="J12772" s="10" t="s">
        <v>85</v>
      </c>
    </row>
    <row r="12773">
      <c r="A12773" s="10" t="s">
        <v>3503</v>
      </c>
      <c r="B12773" s="19">
        <v>0.013194444444444444</v>
      </c>
      <c r="C12773" s="10" t="s">
        <v>964</v>
      </c>
      <c r="D12773" s="10" t="s">
        <v>67</v>
      </c>
      <c r="E12773" s="13">
        <v>28.0</v>
      </c>
      <c r="F12773" s="16">
        <f>E12773-10</f>
        <v>18</v>
      </c>
    </row>
    <row r="12774">
      <c r="A12774" s="10" t="s">
        <v>3503</v>
      </c>
      <c r="B12774" s="19">
        <v>0.01707175925925926</v>
      </c>
      <c r="C12774" s="10" t="s">
        <v>70</v>
      </c>
      <c r="D12774" s="10" t="s">
        <v>130</v>
      </c>
      <c r="E12774" s="13">
        <v>15.0</v>
      </c>
      <c r="F12774" s="16">
        <f t="shared" ref="F12774:F12775" si="1">E12774-4</f>
        <v>11</v>
      </c>
    </row>
    <row r="12775">
      <c r="A12775" s="10" t="s">
        <v>3503</v>
      </c>
      <c r="B12775" s="19">
        <v>0.017326388888888888</v>
      </c>
      <c r="C12775" s="10" t="s">
        <v>70</v>
      </c>
      <c r="D12775" s="10" t="s">
        <v>67</v>
      </c>
      <c r="E12775" s="13">
        <v>19.0</v>
      </c>
      <c r="F12775" s="16">
        <f t="shared" si="1"/>
        <v>15</v>
      </c>
    </row>
    <row r="12776">
      <c r="A12776" s="10" t="s">
        <v>3503</v>
      </c>
      <c r="B12776" s="19">
        <v>0.02212962962962963</v>
      </c>
      <c r="C12776" s="10" t="s">
        <v>3086</v>
      </c>
      <c r="D12776" s="10" t="s">
        <v>78</v>
      </c>
      <c r="E12776" s="13">
        <v>22.0</v>
      </c>
      <c r="F12776" s="13" t="s">
        <v>75</v>
      </c>
      <c r="J12776" s="10" t="s">
        <v>2634</v>
      </c>
    </row>
    <row r="12777">
      <c r="A12777" s="10" t="s">
        <v>3503</v>
      </c>
      <c r="B12777" s="19">
        <v>0.02300925925925926</v>
      </c>
      <c r="C12777" s="10" t="s">
        <v>3086</v>
      </c>
      <c r="D12777" s="10" t="s">
        <v>78</v>
      </c>
      <c r="E12777" s="13">
        <v>24.0</v>
      </c>
      <c r="F12777" s="13">
        <v>14.0</v>
      </c>
    </row>
    <row r="12778">
      <c r="A12778" s="10" t="s">
        <v>3503</v>
      </c>
      <c r="B12778" s="19">
        <v>0.023020833333333334</v>
      </c>
      <c r="C12778" s="10" t="s">
        <v>3086</v>
      </c>
      <c r="D12778" s="10" t="s">
        <v>78</v>
      </c>
      <c r="E12778" s="13">
        <v>24.0</v>
      </c>
      <c r="F12778" s="13">
        <v>14.0</v>
      </c>
    </row>
    <row r="12779">
      <c r="A12779" s="10" t="s">
        <v>3503</v>
      </c>
      <c r="B12779" s="19">
        <v>0.02304398148148148</v>
      </c>
      <c r="C12779" s="10" t="s">
        <v>3086</v>
      </c>
      <c r="D12779" s="10" t="s">
        <v>78</v>
      </c>
      <c r="E12779" s="13" t="s">
        <v>88</v>
      </c>
      <c r="F12779" s="13">
        <v>1.0</v>
      </c>
    </row>
    <row r="12780">
      <c r="A12780" s="10" t="s">
        <v>3503</v>
      </c>
      <c r="B12780" s="19">
        <v>0.024074074074074074</v>
      </c>
      <c r="C12780" s="10" t="s">
        <v>3086</v>
      </c>
      <c r="D12780" s="10" t="s">
        <v>78</v>
      </c>
      <c r="E12780" s="13">
        <v>20.0</v>
      </c>
      <c r="F12780" s="16">
        <f>E12780-10</f>
        <v>10</v>
      </c>
    </row>
    <row r="12781">
      <c r="A12781" s="10" t="s">
        <v>3503</v>
      </c>
      <c r="B12781" s="19">
        <v>0.023460648148148147</v>
      </c>
      <c r="C12781" s="10" t="s">
        <v>84</v>
      </c>
      <c r="D12781" s="10" t="s">
        <v>79</v>
      </c>
      <c r="E12781" s="13">
        <v>26.0</v>
      </c>
      <c r="F12781" s="16">
        <f t="shared" ref="F12781:F12782" si="2">E12781-9</f>
        <v>17</v>
      </c>
    </row>
    <row r="12782">
      <c r="A12782" s="10" t="s">
        <v>3503</v>
      </c>
      <c r="B12782" s="19">
        <v>0.02627314814814815</v>
      </c>
      <c r="C12782" s="10" t="s">
        <v>84</v>
      </c>
      <c r="D12782" s="10" t="s">
        <v>79</v>
      </c>
      <c r="E12782" s="13">
        <v>24.0</v>
      </c>
      <c r="F12782" s="16">
        <f t="shared" si="2"/>
        <v>15</v>
      </c>
    </row>
    <row r="12783">
      <c r="A12783" s="10" t="s">
        <v>3503</v>
      </c>
      <c r="B12783" s="19">
        <v>0.027372685185185184</v>
      </c>
      <c r="C12783" s="10" t="s">
        <v>964</v>
      </c>
      <c r="D12783" s="10" t="s">
        <v>78</v>
      </c>
      <c r="E12783" s="13">
        <v>14.0</v>
      </c>
      <c r="F12783" s="16">
        <f>E12783-2</f>
        <v>12</v>
      </c>
    </row>
    <row r="12784">
      <c r="A12784" s="10" t="s">
        <v>3503</v>
      </c>
      <c r="B12784" s="19">
        <v>0.02741898148148148</v>
      </c>
      <c r="C12784" s="10" t="s">
        <v>69</v>
      </c>
      <c r="D12784" s="10" t="s">
        <v>78</v>
      </c>
      <c r="E12784" s="13">
        <v>12.0</v>
      </c>
      <c r="F12784" s="16">
        <f>E12784-4</f>
        <v>8</v>
      </c>
    </row>
    <row r="12785">
      <c r="A12785" s="10" t="s">
        <v>3503</v>
      </c>
      <c r="B12785" s="19">
        <v>0.02803240740740741</v>
      </c>
      <c r="C12785" s="10" t="s">
        <v>964</v>
      </c>
      <c r="D12785" s="10" t="s">
        <v>78</v>
      </c>
      <c r="E12785" s="13">
        <v>14.0</v>
      </c>
      <c r="F12785" s="13" t="s">
        <v>75</v>
      </c>
      <c r="J12785" s="10" t="s">
        <v>2634</v>
      </c>
    </row>
    <row r="12786">
      <c r="A12786" s="10" t="s">
        <v>3503</v>
      </c>
      <c r="B12786" s="19">
        <v>0.028136574074074074</v>
      </c>
      <c r="C12786" s="10" t="s">
        <v>69</v>
      </c>
      <c r="D12786" s="10" t="s">
        <v>78</v>
      </c>
      <c r="E12786" s="13" t="s">
        <v>75</v>
      </c>
      <c r="F12786" s="13" t="s">
        <v>75</v>
      </c>
      <c r="J12786" s="10" t="s">
        <v>160</v>
      </c>
    </row>
    <row r="12787">
      <c r="A12787" s="10" t="s">
        <v>3503</v>
      </c>
      <c r="B12787" s="19">
        <v>0.028136574074074074</v>
      </c>
      <c r="C12787" s="10" t="s">
        <v>69</v>
      </c>
      <c r="D12787" s="10" t="s">
        <v>78</v>
      </c>
      <c r="E12787" s="13">
        <v>21.0</v>
      </c>
      <c r="F12787" s="13" t="s">
        <v>75</v>
      </c>
    </row>
    <row r="12788">
      <c r="A12788" s="10" t="s">
        <v>3503</v>
      </c>
      <c r="B12788" s="19">
        <v>0.029155092592592594</v>
      </c>
      <c r="C12788" s="10" t="s">
        <v>964</v>
      </c>
      <c r="D12788" s="10" t="s">
        <v>78</v>
      </c>
      <c r="E12788" s="13">
        <v>7.0</v>
      </c>
      <c r="F12788" s="16">
        <f>E12788-2</f>
        <v>5</v>
      </c>
      <c r="H12788" s="10" t="s">
        <v>3504</v>
      </c>
    </row>
    <row r="12789">
      <c r="A12789" s="10" t="s">
        <v>3503</v>
      </c>
      <c r="B12789" s="19">
        <v>0.029050925925925924</v>
      </c>
      <c r="C12789" s="10" t="s">
        <v>69</v>
      </c>
      <c r="D12789" s="10" t="s">
        <v>78</v>
      </c>
      <c r="E12789" s="13">
        <v>11.0</v>
      </c>
      <c r="F12789" s="16">
        <f>E12789-4</f>
        <v>7</v>
      </c>
      <c r="H12789" s="10" t="s">
        <v>3505</v>
      </c>
    </row>
    <row r="12790">
      <c r="A12790" s="10" t="s">
        <v>3503</v>
      </c>
      <c r="B12790" s="19">
        <v>0.031712962962962964</v>
      </c>
      <c r="C12790" s="10" t="s">
        <v>69</v>
      </c>
      <c r="D12790" s="10" t="s">
        <v>3424</v>
      </c>
      <c r="E12790" s="13">
        <v>17.0</v>
      </c>
      <c r="F12790" s="16">
        <f>E12790</f>
        <v>17</v>
      </c>
    </row>
    <row r="12791">
      <c r="A12791" s="10" t="s">
        <v>3503</v>
      </c>
      <c r="B12791" s="19">
        <v>0.03325231481481482</v>
      </c>
      <c r="C12791" s="10" t="s">
        <v>66</v>
      </c>
      <c r="D12791" s="10" t="s">
        <v>67</v>
      </c>
      <c r="E12791" s="13">
        <v>22.0</v>
      </c>
      <c r="F12791" s="16">
        <f>E12791-3</f>
        <v>19</v>
      </c>
    </row>
    <row r="12792">
      <c r="A12792" s="10" t="s">
        <v>3503</v>
      </c>
      <c r="B12792" s="19">
        <v>0.04387731481481481</v>
      </c>
      <c r="C12792" s="10" t="s">
        <v>82</v>
      </c>
      <c r="D12792" s="10" t="s">
        <v>3424</v>
      </c>
      <c r="E12792" s="13">
        <v>2.0</v>
      </c>
      <c r="F12792" s="16">
        <f>E12792</f>
        <v>2</v>
      </c>
    </row>
    <row r="12793">
      <c r="A12793" s="10" t="s">
        <v>3503</v>
      </c>
      <c r="B12793" s="19">
        <v>0.044814814814814814</v>
      </c>
      <c r="C12793" s="10" t="s">
        <v>70</v>
      </c>
      <c r="D12793" s="10" t="s">
        <v>81</v>
      </c>
      <c r="E12793" s="13" t="s">
        <v>88</v>
      </c>
      <c r="F12793" s="13">
        <v>1.0</v>
      </c>
    </row>
    <row r="12794">
      <c r="A12794" s="10" t="s">
        <v>3503</v>
      </c>
      <c r="B12794" s="19">
        <v>0.04483796296296296</v>
      </c>
      <c r="C12794" s="10" t="s">
        <v>66</v>
      </c>
      <c r="D12794" s="10" t="s">
        <v>81</v>
      </c>
      <c r="E12794" s="13">
        <v>11.0</v>
      </c>
      <c r="F12794" s="16">
        <f>E12794-5</f>
        <v>6</v>
      </c>
    </row>
    <row r="12795">
      <c r="A12795" s="10" t="s">
        <v>3503</v>
      </c>
      <c r="B12795" s="19">
        <v>0.04486111111111111</v>
      </c>
      <c r="C12795" s="10" t="s">
        <v>69</v>
      </c>
      <c r="D12795" s="10" t="s">
        <v>81</v>
      </c>
      <c r="E12795" s="13">
        <v>7.0</v>
      </c>
      <c r="F12795" s="16">
        <f t="shared" ref="F12795:F12796" si="3">E12795-3</f>
        <v>4</v>
      </c>
    </row>
    <row r="12796">
      <c r="A12796" s="10" t="s">
        <v>3503</v>
      </c>
      <c r="B12796" s="19">
        <v>0.04488425925925926</v>
      </c>
      <c r="C12796" s="10" t="s">
        <v>82</v>
      </c>
      <c r="D12796" s="10" t="s">
        <v>81</v>
      </c>
      <c r="E12796" s="13">
        <v>16.0</v>
      </c>
      <c r="F12796" s="16">
        <f t="shared" si="3"/>
        <v>13</v>
      </c>
    </row>
    <row r="12797">
      <c r="A12797" s="10" t="s">
        <v>3503</v>
      </c>
      <c r="B12797" s="19">
        <v>0.04488425925925926</v>
      </c>
      <c r="C12797" s="10" t="s">
        <v>3086</v>
      </c>
      <c r="D12797" s="10" t="s">
        <v>81</v>
      </c>
      <c r="E12797" s="13">
        <v>5.0</v>
      </c>
      <c r="F12797" s="16">
        <f>E12797-1</f>
        <v>4</v>
      </c>
    </row>
    <row r="12798">
      <c r="A12798" s="10" t="s">
        <v>3503</v>
      </c>
      <c r="B12798" s="19">
        <v>0.04490740740740741</v>
      </c>
      <c r="C12798" s="10" t="s">
        <v>84</v>
      </c>
      <c r="D12798" s="10" t="s">
        <v>81</v>
      </c>
      <c r="E12798" s="13">
        <v>18.0</v>
      </c>
      <c r="F12798" s="16">
        <f>E12798-8</f>
        <v>10</v>
      </c>
    </row>
    <row r="12799">
      <c r="A12799" s="10" t="s">
        <v>3503</v>
      </c>
      <c r="B12799" s="19">
        <v>0.04493055555555556</v>
      </c>
      <c r="C12799" s="10" t="s">
        <v>964</v>
      </c>
      <c r="D12799" s="10" t="s">
        <v>81</v>
      </c>
      <c r="E12799" s="13">
        <v>6.0</v>
      </c>
      <c r="F12799" s="16">
        <f>E12799-3</f>
        <v>3</v>
      </c>
    </row>
    <row r="12800">
      <c r="A12800" s="10" t="s">
        <v>3503</v>
      </c>
      <c r="B12800" s="19">
        <v>0.049386574074074076</v>
      </c>
      <c r="C12800" s="10" t="s">
        <v>3086</v>
      </c>
      <c r="D12800" s="10" t="s">
        <v>3424</v>
      </c>
      <c r="E12800" s="13">
        <v>9.0</v>
      </c>
      <c r="F12800" s="16">
        <f>E12800</f>
        <v>9</v>
      </c>
    </row>
    <row r="12801">
      <c r="A12801" s="10" t="s">
        <v>3503</v>
      </c>
      <c r="B12801" s="19">
        <v>0.050208333333333334</v>
      </c>
      <c r="C12801" s="10" t="s">
        <v>964</v>
      </c>
      <c r="D12801" s="10" t="s">
        <v>67</v>
      </c>
      <c r="E12801" s="13" t="s">
        <v>75</v>
      </c>
      <c r="F12801" s="13" t="s">
        <v>75</v>
      </c>
      <c r="J12801" s="10" t="s">
        <v>160</v>
      </c>
    </row>
    <row r="12802">
      <c r="A12802" s="10" t="s">
        <v>3503</v>
      </c>
      <c r="B12802" s="19">
        <v>0.050208333333333334</v>
      </c>
      <c r="C12802" s="10" t="s">
        <v>964</v>
      </c>
      <c r="D12802" s="10" t="s">
        <v>67</v>
      </c>
      <c r="E12802" s="13">
        <v>29.0</v>
      </c>
      <c r="F12802" s="16">
        <f>E12802-10</f>
        <v>19</v>
      </c>
    </row>
    <row r="12803">
      <c r="A12803" s="10" t="s">
        <v>3503</v>
      </c>
      <c r="B12803" s="19">
        <v>0.05440972222222222</v>
      </c>
      <c r="C12803" s="10" t="s">
        <v>157</v>
      </c>
      <c r="D12803" s="10" t="s">
        <v>67</v>
      </c>
      <c r="E12803" s="13">
        <f>F12803+3</f>
        <v>12</v>
      </c>
      <c r="F12803" s="13">
        <v>9.0</v>
      </c>
    </row>
    <row r="12804">
      <c r="A12804" s="10" t="s">
        <v>3503</v>
      </c>
      <c r="B12804" s="19">
        <v>0.05440972222222222</v>
      </c>
      <c r="C12804" s="10" t="s">
        <v>157</v>
      </c>
      <c r="D12804" s="10" t="s">
        <v>67</v>
      </c>
      <c r="E12804" s="13" t="s">
        <v>75</v>
      </c>
      <c r="F12804" s="13" t="s">
        <v>75</v>
      </c>
      <c r="J12804" s="10" t="s">
        <v>160</v>
      </c>
    </row>
    <row r="12805">
      <c r="A12805" s="10" t="s">
        <v>3503</v>
      </c>
      <c r="B12805" s="19">
        <v>0.05893518518518519</v>
      </c>
      <c r="C12805" s="10" t="s">
        <v>70</v>
      </c>
      <c r="D12805" s="10" t="s">
        <v>67</v>
      </c>
      <c r="E12805" s="13" t="s">
        <v>75</v>
      </c>
      <c r="F12805" s="13" t="s">
        <v>75</v>
      </c>
      <c r="J12805" s="10" t="s">
        <v>160</v>
      </c>
    </row>
    <row r="12806">
      <c r="A12806" s="10" t="s">
        <v>3503</v>
      </c>
      <c r="B12806" s="19">
        <v>0.05893518518518519</v>
      </c>
      <c r="C12806" s="10" t="s">
        <v>70</v>
      </c>
      <c r="D12806" s="10" t="s">
        <v>67</v>
      </c>
      <c r="E12806" s="13">
        <v>22.0</v>
      </c>
      <c r="F12806" s="16">
        <f>E12806-4</f>
        <v>18</v>
      </c>
    </row>
    <row r="12807">
      <c r="A12807" s="10" t="s">
        <v>3503</v>
      </c>
      <c r="B12807" s="19">
        <v>0.06074074074074074</v>
      </c>
      <c r="C12807" s="10" t="s">
        <v>964</v>
      </c>
      <c r="D12807" s="10" t="s">
        <v>130</v>
      </c>
      <c r="E12807" s="13">
        <v>1.0</v>
      </c>
      <c r="F12807" s="13">
        <v>2.0</v>
      </c>
    </row>
    <row r="12808">
      <c r="A12808" s="10" t="s">
        <v>3503</v>
      </c>
      <c r="B12808" s="19">
        <v>0.061782407407407404</v>
      </c>
      <c r="C12808" s="10" t="s">
        <v>82</v>
      </c>
      <c r="D12808" s="10" t="s">
        <v>365</v>
      </c>
      <c r="E12808" s="13">
        <v>28.0</v>
      </c>
      <c r="F12808" s="16">
        <f t="shared" ref="F12808:F12809" si="4">E12808-11</f>
        <v>17</v>
      </c>
      <c r="J12808" s="10" t="s">
        <v>160</v>
      </c>
    </row>
    <row r="12809">
      <c r="A12809" s="10" t="s">
        <v>3503</v>
      </c>
      <c r="B12809" s="19">
        <v>0.061782407407407404</v>
      </c>
      <c r="C12809" s="10" t="s">
        <v>82</v>
      </c>
      <c r="D12809" s="10" t="s">
        <v>365</v>
      </c>
      <c r="E12809" s="13">
        <v>16.0</v>
      </c>
      <c r="F12809" s="16">
        <f t="shared" si="4"/>
        <v>5</v>
      </c>
    </row>
    <row r="12810">
      <c r="A12810" s="10" t="s">
        <v>3503</v>
      </c>
      <c r="B12810" s="19">
        <v>0.06185185185185185</v>
      </c>
      <c r="C12810" s="10" t="s">
        <v>70</v>
      </c>
      <c r="D12810" s="10" t="s">
        <v>365</v>
      </c>
      <c r="E12810" s="13">
        <v>27.0</v>
      </c>
      <c r="F12810" s="16">
        <f t="shared" ref="F12810:F12811" si="5">E12810-14</f>
        <v>13</v>
      </c>
      <c r="J12810" s="10" t="s">
        <v>160</v>
      </c>
    </row>
    <row r="12811">
      <c r="A12811" s="10" t="s">
        <v>3503</v>
      </c>
      <c r="B12811" s="19">
        <v>0.06185185185185185</v>
      </c>
      <c r="C12811" s="10" t="s">
        <v>70</v>
      </c>
      <c r="D12811" s="10" t="s">
        <v>365</v>
      </c>
      <c r="E12811" s="13">
        <v>27.0</v>
      </c>
      <c r="F12811" s="16">
        <f t="shared" si="5"/>
        <v>13</v>
      </c>
    </row>
    <row r="12812">
      <c r="A12812" s="10" t="s">
        <v>3503</v>
      </c>
      <c r="B12812" s="19">
        <v>0.07592592592592592</v>
      </c>
      <c r="C12812" s="10" t="s">
        <v>66</v>
      </c>
      <c r="D12812" s="10" t="s">
        <v>67</v>
      </c>
      <c r="E12812" s="13" t="s">
        <v>75</v>
      </c>
      <c r="F12812" s="13" t="s">
        <v>75</v>
      </c>
      <c r="J12812" s="10" t="s">
        <v>160</v>
      </c>
    </row>
    <row r="12813">
      <c r="A12813" s="10" t="s">
        <v>3503</v>
      </c>
      <c r="B12813" s="19">
        <v>0.07592592592592592</v>
      </c>
      <c r="C12813" s="10" t="s">
        <v>66</v>
      </c>
      <c r="D12813" s="10" t="s">
        <v>67</v>
      </c>
      <c r="E12813" s="13">
        <v>8.0</v>
      </c>
      <c r="F12813" s="16">
        <f>E12813-3</f>
        <v>5</v>
      </c>
    </row>
    <row r="12814">
      <c r="A12814" s="10" t="s">
        <v>3503</v>
      </c>
      <c r="B12814" s="19">
        <v>0.07994212962962963</v>
      </c>
      <c r="C12814" s="10" t="s">
        <v>70</v>
      </c>
      <c r="D12814" s="10" t="s">
        <v>365</v>
      </c>
      <c r="E12814" s="13" t="s">
        <v>68</v>
      </c>
      <c r="F12814" s="13">
        <v>20.0</v>
      </c>
      <c r="J12814" s="10" t="s">
        <v>160</v>
      </c>
    </row>
    <row r="12815">
      <c r="A12815" s="10" t="s">
        <v>3503</v>
      </c>
      <c r="B12815" s="19">
        <v>0.07994212962962963</v>
      </c>
      <c r="C12815" s="10" t="s">
        <v>70</v>
      </c>
      <c r="D12815" s="10" t="s">
        <v>365</v>
      </c>
      <c r="E12815" s="13">
        <v>20.0</v>
      </c>
      <c r="F12815" s="16">
        <f>E12815-14</f>
        <v>6</v>
      </c>
    </row>
    <row r="12816">
      <c r="A12816" s="10" t="s">
        <v>3503</v>
      </c>
      <c r="B12816" s="19">
        <v>0.0815625</v>
      </c>
      <c r="C12816" s="10" t="s">
        <v>3086</v>
      </c>
      <c r="D12816" s="10" t="s">
        <v>3424</v>
      </c>
      <c r="E12816" s="13">
        <v>4.0</v>
      </c>
      <c r="F12816" s="16">
        <f>E12816</f>
        <v>4</v>
      </c>
    </row>
    <row r="12817">
      <c r="A12817" s="10" t="s">
        <v>3503</v>
      </c>
      <c r="B12817" s="19">
        <v>0.12109953703703703</v>
      </c>
      <c r="C12817" s="10" t="s">
        <v>82</v>
      </c>
      <c r="D12817" s="10" t="s">
        <v>83</v>
      </c>
      <c r="E12817" s="13" t="s">
        <v>68</v>
      </c>
      <c r="F12817" s="13">
        <v>20.0</v>
      </c>
    </row>
    <row r="12818">
      <c r="A12818" s="10" t="s">
        <v>3503</v>
      </c>
      <c r="B12818" s="19">
        <v>0.12453703703703704</v>
      </c>
      <c r="C12818" s="10" t="s">
        <v>3086</v>
      </c>
      <c r="D12818" s="10" t="s">
        <v>83</v>
      </c>
      <c r="E12818" s="13">
        <v>26.0</v>
      </c>
      <c r="F12818" s="16">
        <f>E12818-13</f>
        <v>13</v>
      </c>
    </row>
    <row r="12819">
      <c r="A12819" s="10" t="s">
        <v>3503</v>
      </c>
      <c r="B12819" s="19">
        <v>0.12680555555555556</v>
      </c>
      <c r="C12819" s="10" t="s">
        <v>3086</v>
      </c>
      <c r="D12819" s="10" t="s">
        <v>78</v>
      </c>
      <c r="E12819" s="13">
        <v>28.0</v>
      </c>
      <c r="F12819" s="16">
        <f>E12819-10</f>
        <v>18</v>
      </c>
    </row>
    <row r="12820">
      <c r="A12820" s="10" t="s">
        <v>3503</v>
      </c>
      <c r="B12820" s="19">
        <v>0.12680555555555556</v>
      </c>
      <c r="C12820" s="10" t="s">
        <v>66</v>
      </c>
      <c r="D12820" s="10" t="s">
        <v>79</v>
      </c>
      <c r="E12820" s="13">
        <v>16.0</v>
      </c>
      <c r="F12820" s="16">
        <f>E12820-6</f>
        <v>10</v>
      </c>
    </row>
    <row r="12821">
      <c r="A12821" s="10" t="s">
        <v>3503</v>
      </c>
      <c r="B12821" s="19">
        <v>0.12688657407407408</v>
      </c>
      <c r="C12821" s="10" t="s">
        <v>69</v>
      </c>
      <c r="D12821" s="10" t="s">
        <v>78</v>
      </c>
      <c r="E12821" s="13">
        <v>19.0</v>
      </c>
      <c r="F12821" s="13" t="s">
        <v>75</v>
      </c>
      <c r="J12821" s="10" t="s">
        <v>2634</v>
      </c>
    </row>
    <row r="12822">
      <c r="A12822" s="10" t="s">
        <v>3503</v>
      </c>
      <c r="B12822" s="19">
        <v>0.12690972222222222</v>
      </c>
      <c r="C12822" s="10" t="s">
        <v>82</v>
      </c>
      <c r="D12822" s="10" t="s">
        <v>78</v>
      </c>
      <c r="E12822" s="13" t="s">
        <v>88</v>
      </c>
      <c r="F12822" s="13">
        <v>1.0</v>
      </c>
    </row>
    <row r="12823">
      <c r="A12823" s="10" t="s">
        <v>3503</v>
      </c>
      <c r="B12823" s="19">
        <v>0.1269675925925926</v>
      </c>
      <c r="C12823" s="10" t="s">
        <v>84</v>
      </c>
      <c r="D12823" s="10" t="s">
        <v>78</v>
      </c>
      <c r="E12823" s="13">
        <v>24.0</v>
      </c>
      <c r="F12823" s="13" t="s">
        <v>75</v>
      </c>
    </row>
    <row r="12824">
      <c r="A12824" s="10" t="s">
        <v>3503</v>
      </c>
      <c r="B12824" s="19">
        <v>0.12697916666666667</v>
      </c>
      <c r="C12824" s="10" t="s">
        <v>964</v>
      </c>
      <c r="D12824" s="10" t="s">
        <v>78</v>
      </c>
      <c r="E12824" s="13">
        <v>23.0</v>
      </c>
      <c r="F12824" s="13" t="s">
        <v>75</v>
      </c>
    </row>
    <row r="12825">
      <c r="A12825" s="10" t="s">
        <v>3503</v>
      </c>
      <c r="B12825" s="19">
        <v>0.12699074074074074</v>
      </c>
      <c r="C12825" s="10" t="s">
        <v>70</v>
      </c>
      <c r="D12825" s="10" t="s">
        <v>78</v>
      </c>
      <c r="E12825" s="13">
        <v>20.0</v>
      </c>
      <c r="F12825" s="16">
        <f t="shared" ref="F12825:F12826" si="6">E12825-10</f>
        <v>10</v>
      </c>
    </row>
    <row r="12826">
      <c r="A12826" s="10" t="s">
        <v>3503</v>
      </c>
      <c r="B12826" s="19">
        <v>0.1279398148148148</v>
      </c>
      <c r="C12826" s="10" t="s">
        <v>70</v>
      </c>
      <c r="D12826" s="10" t="s">
        <v>79</v>
      </c>
      <c r="E12826" s="13">
        <v>15.0</v>
      </c>
      <c r="F12826" s="16">
        <f t="shared" si="6"/>
        <v>5</v>
      </c>
    </row>
    <row r="12827">
      <c r="A12827" s="10" t="s">
        <v>3503</v>
      </c>
      <c r="B12827" s="19">
        <v>0.13733796296296297</v>
      </c>
      <c r="C12827" s="10" t="s">
        <v>69</v>
      </c>
      <c r="D12827" s="10" t="s">
        <v>76</v>
      </c>
      <c r="E12827" s="13" t="s">
        <v>75</v>
      </c>
      <c r="F12827" s="13" t="s">
        <v>75</v>
      </c>
      <c r="J12827" s="10" t="s">
        <v>2509</v>
      </c>
    </row>
    <row r="12828">
      <c r="A12828" s="10" t="s">
        <v>3503</v>
      </c>
      <c r="B12828" s="19">
        <v>0.13774305555555555</v>
      </c>
      <c r="C12828" s="10" t="s">
        <v>964</v>
      </c>
      <c r="D12828" s="10" t="s">
        <v>76</v>
      </c>
      <c r="E12828" s="13" t="s">
        <v>75</v>
      </c>
      <c r="F12828" s="13" t="s">
        <v>75</v>
      </c>
      <c r="J12828" s="10" t="s">
        <v>2509</v>
      </c>
    </row>
    <row r="12829">
      <c r="A12829" s="10" t="s">
        <v>3503</v>
      </c>
      <c r="B12829" s="19">
        <v>0.14287037037037037</v>
      </c>
      <c r="C12829" s="10" t="s">
        <v>964</v>
      </c>
      <c r="D12829" s="10" t="s">
        <v>67</v>
      </c>
      <c r="E12829" s="13">
        <v>27.0</v>
      </c>
      <c r="F12829" s="16">
        <f>E12829-10</f>
        <v>17</v>
      </c>
    </row>
    <row r="12830">
      <c r="A12830" s="10" t="s">
        <v>3503</v>
      </c>
      <c r="B12830" s="19">
        <v>0.1429050925925926</v>
      </c>
      <c r="C12830" s="10" t="s">
        <v>82</v>
      </c>
      <c r="D12830" s="10" t="s">
        <v>67</v>
      </c>
      <c r="E12830" s="13">
        <v>25.0</v>
      </c>
      <c r="F12830" s="16">
        <f>E12830-9</f>
        <v>16</v>
      </c>
    </row>
    <row r="12831">
      <c r="A12831" s="10" t="s">
        <v>3503</v>
      </c>
      <c r="B12831" s="19">
        <v>0.14556712962962962</v>
      </c>
      <c r="C12831" s="10" t="s">
        <v>3086</v>
      </c>
      <c r="D12831" s="10" t="s">
        <v>125</v>
      </c>
      <c r="E12831" s="13">
        <v>25.0</v>
      </c>
      <c r="F12831" s="16">
        <f>E12831-15</f>
        <v>10</v>
      </c>
    </row>
    <row r="12832">
      <c r="A12832" s="10" t="s">
        <v>3503</v>
      </c>
      <c r="B12832" s="19">
        <v>0.14556712962962962</v>
      </c>
      <c r="C12832" s="10" t="s">
        <v>3086</v>
      </c>
      <c r="D12832" s="10" t="s">
        <v>125</v>
      </c>
      <c r="E12832" s="13" t="s">
        <v>75</v>
      </c>
      <c r="F12832" s="13" t="s">
        <v>75</v>
      </c>
      <c r="J12832" s="10" t="s">
        <v>85</v>
      </c>
    </row>
    <row r="12833">
      <c r="A12833" s="10" t="s">
        <v>3503</v>
      </c>
      <c r="B12833" s="19">
        <v>0.14631944444444445</v>
      </c>
      <c r="C12833" s="10" t="s">
        <v>3086</v>
      </c>
      <c r="D12833" s="10" t="s">
        <v>83</v>
      </c>
      <c r="E12833" s="13">
        <v>23.0</v>
      </c>
      <c r="F12833" s="16">
        <f>E12833-13</f>
        <v>10</v>
      </c>
    </row>
    <row r="12834">
      <c r="A12834" s="10" t="s">
        <v>3503</v>
      </c>
      <c r="B12834" s="19">
        <v>0.14700231481481482</v>
      </c>
      <c r="C12834" s="10" t="s">
        <v>82</v>
      </c>
      <c r="D12834" s="10" t="s">
        <v>67</v>
      </c>
      <c r="E12834" s="13">
        <v>16.0</v>
      </c>
      <c r="F12834" s="16">
        <f>E12834-9</f>
        <v>7</v>
      </c>
    </row>
    <row r="12835">
      <c r="A12835" s="10" t="s">
        <v>3503</v>
      </c>
      <c r="B12835" s="19">
        <v>0.1542476851851852</v>
      </c>
      <c r="C12835" s="10" t="s">
        <v>157</v>
      </c>
      <c r="D12835" s="10" t="s">
        <v>67</v>
      </c>
      <c r="E12835" s="13">
        <v>12.0</v>
      </c>
      <c r="F12835" s="16">
        <f>E12835-3</f>
        <v>9</v>
      </c>
    </row>
    <row r="12836">
      <c r="A12836" s="10" t="s">
        <v>3503</v>
      </c>
      <c r="B12836" s="19">
        <v>0.15614583333333334</v>
      </c>
      <c r="C12836" s="10" t="s">
        <v>84</v>
      </c>
      <c r="D12836" s="10" t="s">
        <v>209</v>
      </c>
      <c r="E12836" s="16">
        <f t="shared" ref="E12836:E12837" si="7">F12836+4</f>
        <v>23</v>
      </c>
      <c r="F12836" s="13">
        <v>19.0</v>
      </c>
      <c r="J12836" s="10" t="s">
        <v>85</v>
      </c>
    </row>
    <row r="12837">
      <c r="A12837" s="10" t="s">
        <v>3503</v>
      </c>
      <c r="B12837" s="19">
        <v>0.15614583333333334</v>
      </c>
      <c r="C12837" s="10" t="s">
        <v>84</v>
      </c>
      <c r="D12837" s="10" t="s">
        <v>209</v>
      </c>
      <c r="E12837" s="16">
        <f t="shared" si="7"/>
        <v>23</v>
      </c>
      <c r="F12837" s="13">
        <v>19.0</v>
      </c>
    </row>
    <row r="12838">
      <c r="A12838" s="10" t="s">
        <v>3503</v>
      </c>
      <c r="B12838" s="19">
        <v>0.15649305555555557</v>
      </c>
      <c r="C12838" s="10" t="s">
        <v>3086</v>
      </c>
      <c r="D12838" s="10" t="s">
        <v>83</v>
      </c>
      <c r="E12838" s="13">
        <v>23.0</v>
      </c>
      <c r="F12838" s="16">
        <f t="shared" ref="F12838:F12839" si="8">E12838-13</f>
        <v>10</v>
      </c>
    </row>
    <row r="12839">
      <c r="A12839" s="10" t="s">
        <v>3503</v>
      </c>
      <c r="B12839" s="19">
        <v>0.1571875</v>
      </c>
      <c r="C12839" s="10" t="s">
        <v>3086</v>
      </c>
      <c r="D12839" s="10" t="s">
        <v>83</v>
      </c>
      <c r="E12839" s="13">
        <v>25.0</v>
      </c>
      <c r="F12839" s="16">
        <f t="shared" si="8"/>
        <v>12</v>
      </c>
    </row>
    <row r="12840">
      <c r="A12840" s="10" t="s">
        <v>3503</v>
      </c>
      <c r="B12840" s="19">
        <v>0.15734953703703702</v>
      </c>
      <c r="C12840" s="10" t="s">
        <v>3086</v>
      </c>
      <c r="D12840" s="10" t="s">
        <v>209</v>
      </c>
      <c r="E12840" s="13">
        <v>12.0</v>
      </c>
      <c r="F12840" s="16">
        <f>E12840-0</f>
        <v>12</v>
      </c>
    </row>
    <row r="12841">
      <c r="A12841" s="10" t="s">
        <v>3503</v>
      </c>
      <c r="B12841" s="19">
        <v>0.15819444444444444</v>
      </c>
      <c r="C12841" s="10" t="s">
        <v>3086</v>
      </c>
      <c r="D12841" s="10" t="s">
        <v>78</v>
      </c>
      <c r="E12841" s="13">
        <v>29.0</v>
      </c>
      <c r="F12841" s="13">
        <v>19.0</v>
      </c>
    </row>
    <row r="12842">
      <c r="A12842" s="10" t="s">
        <v>3503</v>
      </c>
      <c r="B12842" s="19">
        <v>0.16065972222222222</v>
      </c>
      <c r="C12842" s="10" t="s">
        <v>964</v>
      </c>
      <c r="D12842" s="10" t="s">
        <v>67</v>
      </c>
      <c r="E12842" s="13">
        <v>18.0</v>
      </c>
      <c r="F12842" s="16">
        <f>E12842-10</f>
        <v>8</v>
      </c>
    </row>
    <row r="12843">
      <c r="A12843" s="10" t="s">
        <v>3503</v>
      </c>
      <c r="B12843" s="19">
        <v>0.16225694444444444</v>
      </c>
      <c r="C12843" s="10" t="s">
        <v>69</v>
      </c>
      <c r="D12843" s="10" t="s">
        <v>83</v>
      </c>
      <c r="E12843" s="13">
        <v>15.0</v>
      </c>
      <c r="F12843" s="16">
        <f t="shared" ref="F12843:F12844" si="9">E12843-1</f>
        <v>14</v>
      </c>
    </row>
    <row r="12844">
      <c r="A12844" s="10" t="s">
        <v>3503</v>
      </c>
      <c r="B12844" s="19">
        <v>0.16405092592592593</v>
      </c>
      <c r="C12844" s="10" t="s">
        <v>69</v>
      </c>
      <c r="D12844" s="10" t="s">
        <v>83</v>
      </c>
      <c r="E12844" s="13">
        <v>17.0</v>
      </c>
      <c r="F12844" s="16">
        <f t="shared" si="9"/>
        <v>16</v>
      </c>
    </row>
    <row r="12845">
      <c r="A12845" s="10" t="s">
        <v>3503</v>
      </c>
      <c r="B12845" s="19">
        <v>0.16453703703703704</v>
      </c>
      <c r="C12845" s="10" t="s">
        <v>84</v>
      </c>
      <c r="D12845" s="10" t="s">
        <v>209</v>
      </c>
      <c r="E12845" s="13">
        <v>23.0</v>
      </c>
      <c r="F12845" s="16">
        <f>E12845-4</f>
        <v>19</v>
      </c>
    </row>
    <row r="12846">
      <c r="A12846" s="10" t="s">
        <v>3503</v>
      </c>
      <c r="B12846" s="19">
        <v>0.1646412037037037</v>
      </c>
      <c r="C12846" s="10" t="s">
        <v>69</v>
      </c>
      <c r="D12846" s="10" t="s">
        <v>209</v>
      </c>
      <c r="E12846" s="13">
        <v>23.0</v>
      </c>
      <c r="F12846" s="13">
        <v>19.0</v>
      </c>
    </row>
    <row r="12847">
      <c r="A12847" s="10" t="s">
        <v>3503</v>
      </c>
      <c r="B12847" s="19">
        <v>0.16479166666666667</v>
      </c>
      <c r="C12847" s="10" t="s">
        <v>69</v>
      </c>
      <c r="D12847" s="10" t="s">
        <v>76</v>
      </c>
      <c r="E12847" s="13">
        <v>3.0</v>
      </c>
      <c r="F12847" s="16"/>
      <c r="J12847" s="10" t="s">
        <v>2507</v>
      </c>
    </row>
    <row r="12848">
      <c r="A12848" s="10" t="s">
        <v>3503</v>
      </c>
      <c r="B12848" s="19">
        <v>0.16717592592592592</v>
      </c>
      <c r="C12848" s="10" t="s">
        <v>964</v>
      </c>
      <c r="D12848" s="10" t="s">
        <v>67</v>
      </c>
      <c r="E12848" s="13">
        <v>22.0</v>
      </c>
      <c r="F12848" s="13" t="s">
        <v>75</v>
      </c>
      <c r="J12848" s="10" t="s">
        <v>2634</v>
      </c>
    </row>
    <row r="12849">
      <c r="A12849" s="10" t="s">
        <v>3503</v>
      </c>
      <c r="B12849" s="19">
        <v>0.1686226851851852</v>
      </c>
      <c r="C12849" s="10" t="s">
        <v>66</v>
      </c>
      <c r="D12849" s="10" t="s">
        <v>67</v>
      </c>
      <c r="E12849" s="13">
        <v>17.0</v>
      </c>
      <c r="F12849" s="16">
        <f>E12849-3</f>
        <v>14</v>
      </c>
    </row>
    <row r="12850">
      <c r="A12850" s="10" t="s">
        <v>3503</v>
      </c>
      <c r="B12850" s="19">
        <v>0.1686574074074074</v>
      </c>
      <c r="C12850" s="10" t="s">
        <v>964</v>
      </c>
      <c r="D12850" s="10" t="s">
        <v>67</v>
      </c>
      <c r="E12850" s="13">
        <v>24.0</v>
      </c>
      <c r="F12850" s="16">
        <f>E12850-10</f>
        <v>14</v>
      </c>
    </row>
    <row r="12851">
      <c r="A12851" s="10" t="s">
        <v>3503</v>
      </c>
      <c r="B12851" s="19">
        <v>0.16914351851851853</v>
      </c>
      <c r="C12851" s="10" t="s">
        <v>3086</v>
      </c>
      <c r="D12851" s="10" t="s">
        <v>67</v>
      </c>
      <c r="E12851" s="13">
        <v>13.0</v>
      </c>
      <c r="F12851" s="16">
        <f>E12851-1</f>
        <v>12</v>
      </c>
    </row>
    <row r="12852">
      <c r="A12852" s="10" t="s">
        <v>3503</v>
      </c>
      <c r="B12852" s="19">
        <v>0.17212962962962963</v>
      </c>
      <c r="C12852" s="10" t="s">
        <v>70</v>
      </c>
      <c r="D12852" s="10" t="s">
        <v>83</v>
      </c>
      <c r="E12852" s="13">
        <v>26.0</v>
      </c>
      <c r="F12852" s="16">
        <f>E12852-14</f>
        <v>12</v>
      </c>
    </row>
    <row r="12853">
      <c r="A12853" s="10" t="s">
        <v>3503</v>
      </c>
      <c r="B12853" s="19">
        <v>0.1725810185185185</v>
      </c>
      <c r="C12853" s="10" t="s">
        <v>66</v>
      </c>
      <c r="D12853" s="10" t="s">
        <v>67</v>
      </c>
      <c r="E12853" s="13">
        <v>21.0</v>
      </c>
      <c r="F12853" s="16">
        <f>E12853-3</f>
        <v>18</v>
      </c>
    </row>
    <row r="12854">
      <c r="A12854" s="10" t="s">
        <v>3503</v>
      </c>
      <c r="B12854" s="19">
        <v>0.17494212962962963</v>
      </c>
      <c r="C12854" s="10" t="s">
        <v>3086</v>
      </c>
      <c r="D12854" s="10" t="s">
        <v>125</v>
      </c>
      <c r="E12854" s="13">
        <v>30.0</v>
      </c>
      <c r="F12854" s="16">
        <f>E12854-15</f>
        <v>15</v>
      </c>
    </row>
    <row r="12855">
      <c r="A12855" s="10" t="s">
        <v>3503</v>
      </c>
      <c r="B12855" s="19">
        <v>0.17494212962962963</v>
      </c>
      <c r="C12855" s="10" t="s">
        <v>3086</v>
      </c>
      <c r="D12855" s="10" t="s">
        <v>125</v>
      </c>
      <c r="E12855" s="13" t="s">
        <v>75</v>
      </c>
      <c r="F12855" s="13" t="s">
        <v>75</v>
      </c>
      <c r="J12855" s="10" t="s">
        <v>85</v>
      </c>
    </row>
    <row r="12856">
      <c r="A12856" s="10" t="s">
        <v>3503</v>
      </c>
      <c r="B12856" s="19">
        <v>0.17563657407407407</v>
      </c>
      <c r="C12856" s="10" t="s">
        <v>3086</v>
      </c>
      <c r="D12856" s="10" t="s">
        <v>83</v>
      </c>
      <c r="E12856" s="13">
        <v>24.0</v>
      </c>
      <c r="F12856" s="16">
        <f t="shared" ref="F12856:F12857" si="10">E12856-13</f>
        <v>11</v>
      </c>
    </row>
    <row r="12857">
      <c r="A12857" s="10" t="s">
        <v>3503</v>
      </c>
      <c r="B12857" s="19">
        <v>0.17596064814814816</v>
      </c>
      <c r="C12857" s="10" t="s">
        <v>3086</v>
      </c>
      <c r="D12857" s="10" t="s">
        <v>83</v>
      </c>
      <c r="E12857" s="13">
        <v>23.0</v>
      </c>
      <c r="F12857" s="16">
        <f t="shared" si="10"/>
        <v>10</v>
      </c>
    </row>
    <row r="12858">
      <c r="A12858" s="10" t="s">
        <v>3503</v>
      </c>
      <c r="B12858" s="19">
        <v>0.17612268518518517</v>
      </c>
      <c r="C12858" s="10" t="s">
        <v>69</v>
      </c>
      <c r="D12858" s="10" t="s">
        <v>209</v>
      </c>
      <c r="E12858" s="13">
        <v>21.0</v>
      </c>
      <c r="F12858" s="13" t="s">
        <v>75</v>
      </c>
      <c r="J12858" s="10" t="s">
        <v>2634</v>
      </c>
    </row>
    <row r="12859">
      <c r="A12859" s="10" t="s">
        <v>3503</v>
      </c>
      <c r="B12859" s="19">
        <v>0.17618055555555556</v>
      </c>
      <c r="C12859" s="10" t="s">
        <v>84</v>
      </c>
      <c r="D12859" s="10" t="s">
        <v>209</v>
      </c>
      <c r="E12859" s="13">
        <v>15.0</v>
      </c>
      <c r="F12859" s="13" t="s">
        <v>75</v>
      </c>
      <c r="J12859" s="10" t="s">
        <v>2634</v>
      </c>
    </row>
    <row r="12860">
      <c r="A12860" s="10" t="s">
        <v>3506</v>
      </c>
      <c r="B12860" s="19">
        <v>0.007476851851851852</v>
      </c>
      <c r="C12860" s="10" t="s">
        <v>70</v>
      </c>
      <c r="D12860" s="10" t="s">
        <v>87</v>
      </c>
      <c r="E12860" s="13">
        <v>21.0</v>
      </c>
      <c r="F12860" s="16">
        <f>E12860-5</f>
        <v>16</v>
      </c>
    </row>
    <row r="12861">
      <c r="A12861" s="10" t="s">
        <v>3506</v>
      </c>
      <c r="B12861" s="19">
        <v>0.007476851851851852</v>
      </c>
      <c r="C12861" s="10" t="s">
        <v>964</v>
      </c>
      <c r="D12861" s="10" t="s">
        <v>87</v>
      </c>
      <c r="E12861" s="13">
        <v>21.0</v>
      </c>
      <c r="F12861" s="16">
        <f>E12861-2</f>
        <v>19</v>
      </c>
    </row>
    <row r="12862">
      <c r="A12862" s="10" t="s">
        <v>3506</v>
      </c>
      <c r="B12862" s="19">
        <v>0.007592592592592593</v>
      </c>
      <c r="C12862" s="10" t="s">
        <v>82</v>
      </c>
      <c r="D12862" s="10" t="s">
        <v>87</v>
      </c>
      <c r="E12862" s="13">
        <v>20.0</v>
      </c>
      <c r="F12862" s="16">
        <f>E12862-1</f>
        <v>19</v>
      </c>
    </row>
    <row r="12863">
      <c r="A12863" s="10" t="s">
        <v>3506</v>
      </c>
      <c r="B12863" s="19">
        <v>0.007615740740740741</v>
      </c>
      <c r="C12863" s="10" t="s">
        <v>84</v>
      </c>
      <c r="D12863" s="10" t="s">
        <v>87</v>
      </c>
      <c r="E12863" s="13" t="s">
        <v>75</v>
      </c>
      <c r="F12863" s="13" t="s">
        <v>75</v>
      </c>
      <c r="J12863" s="10" t="s">
        <v>85</v>
      </c>
    </row>
    <row r="12864">
      <c r="A12864" s="10" t="s">
        <v>3506</v>
      </c>
      <c r="B12864" s="19">
        <v>0.007615740740740741</v>
      </c>
      <c r="C12864" s="10" t="s">
        <v>84</v>
      </c>
      <c r="D12864" s="10" t="s">
        <v>87</v>
      </c>
      <c r="E12864" s="13" t="s">
        <v>68</v>
      </c>
      <c r="F12864" s="13">
        <v>20.0</v>
      </c>
    </row>
    <row r="12865">
      <c r="A12865" s="10" t="s">
        <v>3506</v>
      </c>
      <c r="B12865" s="19">
        <v>0.007789351851851852</v>
      </c>
      <c r="C12865" s="10" t="s">
        <v>69</v>
      </c>
      <c r="D12865" s="10" t="s">
        <v>87</v>
      </c>
      <c r="E12865" s="13">
        <v>18.0</v>
      </c>
      <c r="F12865" s="16">
        <f>E12865-4</f>
        <v>14</v>
      </c>
    </row>
    <row r="12866">
      <c r="A12866" s="10" t="s">
        <v>3506</v>
      </c>
      <c r="B12866" s="19">
        <v>0.00787037037037037</v>
      </c>
      <c r="C12866" s="10" t="s">
        <v>66</v>
      </c>
      <c r="D12866" s="10" t="s">
        <v>87</v>
      </c>
      <c r="E12866" s="13">
        <v>14.0</v>
      </c>
      <c r="F12866" s="16">
        <f>E12866-0</f>
        <v>14</v>
      </c>
    </row>
    <row r="12867">
      <c r="A12867" s="10" t="s">
        <v>3506</v>
      </c>
      <c r="B12867" s="19">
        <v>0.00787037037037037</v>
      </c>
      <c r="C12867" s="10" t="s">
        <v>3086</v>
      </c>
      <c r="D12867" s="10" t="s">
        <v>87</v>
      </c>
      <c r="E12867" s="13">
        <v>8.0</v>
      </c>
      <c r="F12867" s="16">
        <f>E12867-5</f>
        <v>3</v>
      </c>
    </row>
    <row r="12868">
      <c r="A12868" s="10" t="s">
        <v>3506</v>
      </c>
      <c r="B12868" s="19">
        <v>0.008333333333333333</v>
      </c>
      <c r="C12868" s="10" t="s">
        <v>84</v>
      </c>
      <c r="D12868" s="10" t="s">
        <v>166</v>
      </c>
      <c r="E12868" s="13">
        <v>10.0</v>
      </c>
      <c r="F12868" s="16">
        <f>E12868-1</f>
        <v>9</v>
      </c>
      <c r="J12868" s="10" t="s">
        <v>3507</v>
      </c>
    </row>
    <row r="12869">
      <c r="A12869" s="10" t="s">
        <v>3506</v>
      </c>
      <c r="B12869" s="19">
        <v>0.009016203703703703</v>
      </c>
      <c r="C12869" s="10" t="s">
        <v>70</v>
      </c>
      <c r="D12869" s="10" t="s">
        <v>166</v>
      </c>
      <c r="E12869" s="13">
        <v>8.0</v>
      </c>
      <c r="F12869" s="16">
        <f>E12869-4</f>
        <v>4</v>
      </c>
      <c r="J12869" s="10" t="s">
        <v>3508</v>
      </c>
    </row>
    <row r="12870">
      <c r="A12870" s="10" t="s">
        <v>3506</v>
      </c>
      <c r="B12870" s="19">
        <v>0.0121875</v>
      </c>
      <c r="C12870" s="10" t="s">
        <v>69</v>
      </c>
      <c r="D12870" s="10" t="s">
        <v>89</v>
      </c>
      <c r="E12870" s="13" t="s">
        <v>68</v>
      </c>
      <c r="F12870" s="13">
        <v>20.0</v>
      </c>
      <c r="J12870" s="10" t="s">
        <v>3509</v>
      </c>
    </row>
    <row r="12871">
      <c r="A12871" s="10" t="s">
        <v>3506</v>
      </c>
      <c r="B12871" s="19">
        <v>0.012673611111111111</v>
      </c>
      <c r="C12871" s="10" t="s">
        <v>69</v>
      </c>
      <c r="D12871" s="10" t="s">
        <v>76</v>
      </c>
      <c r="E12871" s="13">
        <v>63.0</v>
      </c>
      <c r="F12871" s="16"/>
      <c r="J12871" s="10" t="s">
        <v>3510</v>
      </c>
    </row>
    <row r="12872">
      <c r="A12872" s="10" t="s">
        <v>3506</v>
      </c>
      <c r="B12872" s="19">
        <v>0.013356481481481481</v>
      </c>
      <c r="C12872" s="10" t="s">
        <v>69</v>
      </c>
      <c r="D12872" s="10" t="s">
        <v>91</v>
      </c>
      <c r="E12872" s="13">
        <v>53.0</v>
      </c>
      <c r="F12872" s="16"/>
      <c r="H12872" s="10" t="s">
        <v>3511</v>
      </c>
    </row>
    <row r="12873">
      <c r="A12873" s="10" t="s">
        <v>3506</v>
      </c>
      <c r="B12873" s="19">
        <v>0.015555555555555555</v>
      </c>
      <c r="C12873" s="10" t="s">
        <v>70</v>
      </c>
      <c r="D12873" s="10" t="s">
        <v>81</v>
      </c>
      <c r="E12873" s="13">
        <v>16.0</v>
      </c>
      <c r="F12873" s="16">
        <f>E12873-3</f>
        <v>13</v>
      </c>
      <c r="H12873" s="10" t="s">
        <v>3512</v>
      </c>
      <c r="J12873" s="10" t="s">
        <v>3513</v>
      </c>
    </row>
    <row r="12874">
      <c r="A12874" s="10" t="s">
        <v>3506</v>
      </c>
      <c r="B12874" s="19">
        <v>0.015601851851851851</v>
      </c>
      <c r="C12874" s="10" t="s">
        <v>84</v>
      </c>
      <c r="D12874" s="10" t="s">
        <v>81</v>
      </c>
      <c r="E12874" s="13">
        <v>16.0</v>
      </c>
      <c r="F12874" s="16">
        <f>E12874-8</f>
        <v>8</v>
      </c>
      <c r="H12874" s="10" t="s">
        <v>3514</v>
      </c>
      <c r="J12874" s="10" t="s">
        <v>3513</v>
      </c>
    </row>
    <row r="12875">
      <c r="A12875" s="10" t="s">
        <v>3506</v>
      </c>
      <c r="B12875" s="19">
        <v>0.01693287037037037</v>
      </c>
      <c r="C12875" s="10" t="s">
        <v>66</v>
      </c>
      <c r="D12875" s="10" t="s">
        <v>89</v>
      </c>
      <c r="E12875" s="13">
        <v>20.0</v>
      </c>
      <c r="F12875" s="16">
        <f t="shared" ref="F12875:F12877" si="11">E12875-10</f>
        <v>10</v>
      </c>
      <c r="J12875" s="10" t="s">
        <v>3515</v>
      </c>
    </row>
    <row r="12876">
      <c r="A12876" s="10" t="s">
        <v>3506</v>
      </c>
      <c r="B12876" s="19">
        <v>0.01699074074074074</v>
      </c>
      <c r="C12876" s="10" t="s">
        <v>66</v>
      </c>
      <c r="D12876" s="10" t="s">
        <v>89</v>
      </c>
      <c r="E12876" s="13">
        <v>29.0</v>
      </c>
      <c r="F12876" s="16">
        <f t="shared" si="11"/>
        <v>19</v>
      </c>
      <c r="J12876" s="10" t="s">
        <v>3515</v>
      </c>
    </row>
    <row r="12877">
      <c r="A12877" s="10" t="s">
        <v>3506</v>
      </c>
      <c r="B12877" s="19">
        <v>0.017083333333333332</v>
      </c>
      <c r="C12877" s="10" t="s">
        <v>66</v>
      </c>
      <c r="D12877" s="10" t="s">
        <v>89</v>
      </c>
      <c r="E12877" s="13">
        <v>22.0</v>
      </c>
      <c r="F12877" s="16">
        <f t="shared" si="11"/>
        <v>12</v>
      </c>
      <c r="J12877" s="10" t="s">
        <v>3515</v>
      </c>
    </row>
    <row r="12878">
      <c r="A12878" s="10" t="s">
        <v>3506</v>
      </c>
      <c r="B12878" s="19">
        <v>0.017326388888888888</v>
      </c>
      <c r="C12878" s="10" t="s">
        <v>66</v>
      </c>
      <c r="D12878" s="10" t="s">
        <v>91</v>
      </c>
      <c r="E12878" s="13">
        <v>29.0</v>
      </c>
      <c r="F12878" s="16"/>
      <c r="H12878" s="10" t="s">
        <v>3516</v>
      </c>
      <c r="J12878" s="10" t="s">
        <v>3517</v>
      </c>
    </row>
    <row r="12879">
      <c r="A12879" s="10" t="s">
        <v>3506</v>
      </c>
      <c r="B12879" s="19">
        <v>0.01810185185185185</v>
      </c>
      <c r="C12879" s="10" t="s">
        <v>3086</v>
      </c>
      <c r="D12879" s="10" t="s">
        <v>166</v>
      </c>
      <c r="E12879" s="13">
        <v>16.0</v>
      </c>
      <c r="F12879" s="16">
        <f>E12879-6</f>
        <v>10</v>
      </c>
      <c r="J12879" s="10" t="s">
        <v>3518</v>
      </c>
    </row>
    <row r="12880">
      <c r="A12880" s="10" t="s">
        <v>3506</v>
      </c>
      <c r="B12880" s="19">
        <v>0.01846064814814815</v>
      </c>
      <c r="C12880" s="10" t="s">
        <v>3086</v>
      </c>
      <c r="D12880" s="10" t="s">
        <v>93</v>
      </c>
      <c r="E12880" s="13">
        <v>29.0</v>
      </c>
      <c r="F12880" s="13">
        <v>18.0</v>
      </c>
      <c r="J12880" s="10" t="s">
        <v>3519</v>
      </c>
    </row>
    <row r="12881">
      <c r="A12881" s="10" t="s">
        <v>3506</v>
      </c>
      <c r="B12881" s="19">
        <v>0.018958333333333334</v>
      </c>
      <c r="C12881" s="10" t="s">
        <v>3086</v>
      </c>
      <c r="D12881" s="10" t="s">
        <v>91</v>
      </c>
      <c r="E12881" s="13">
        <v>40.0</v>
      </c>
      <c r="F12881" s="16"/>
      <c r="H12881" s="10" t="s">
        <v>3520</v>
      </c>
    </row>
    <row r="12882">
      <c r="A12882" s="10" t="s">
        <v>3506</v>
      </c>
      <c r="B12882" s="19">
        <v>0.019131944444444444</v>
      </c>
      <c r="C12882" s="10" t="s">
        <v>3086</v>
      </c>
      <c r="D12882" s="10" t="s">
        <v>93</v>
      </c>
      <c r="E12882" s="13">
        <v>18.0</v>
      </c>
      <c r="F12882" s="16">
        <f>E12882-11</f>
        <v>7</v>
      </c>
      <c r="J12882" s="10" t="s">
        <v>3521</v>
      </c>
    </row>
    <row r="12883">
      <c r="A12883" s="10" t="s">
        <v>3506</v>
      </c>
      <c r="B12883" s="19">
        <v>0.021736111111111112</v>
      </c>
      <c r="C12883" s="10" t="s">
        <v>84</v>
      </c>
      <c r="D12883" s="10" t="s">
        <v>93</v>
      </c>
      <c r="E12883" s="16">
        <f t="shared" ref="E12883:E12884" si="12">F12883+10</f>
        <v>28</v>
      </c>
      <c r="F12883" s="13">
        <v>18.0</v>
      </c>
      <c r="J12883" s="10" t="s">
        <v>2265</v>
      </c>
    </row>
    <row r="12884">
      <c r="A12884" s="10" t="s">
        <v>3506</v>
      </c>
      <c r="B12884" s="19">
        <v>0.021736111111111112</v>
      </c>
      <c r="C12884" s="10" t="s">
        <v>84</v>
      </c>
      <c r="D12884" s="10" t="s">
        <v>93</v>
      </c>
      <c r="E12884" s="13">
        <f t="shared" si="12"/>
        <v>21</v>
      </c>
      <c r="F12884" s="13">
        <v>11.0</v>
      </c>
      <c r="J12884" s="10" t="s">
        <v>3522</v>
      </c>
    </row>
    <row r="12885">
      <c r="A12885" s="10" t="s">
        <v>3506</v>
      </c>
      <c r="B12885" s="19">
        <v>0.022233796296296297</v>
      </c>
      <c r="C12885" s="10" t="s">
        <v>84</v>
      </c>
      <c r="D12885" s="10" t="s">
        <v>93</v>
      </c>
      <c r="E12885" s="13">
        <v>22.0</v>
      </c>
      <c r="F12885" s="13">
        <f>E12885-10</f>
        <v>12</v>
      </c>
      <c r="J12885" s="10" t="s">
        <v>2265</v>
      </c>
    </row>
    <row r="12886">
      <c r="A12886" s="10" t="s">
        <v>3506</v>
      </c>
      <c r="B12886" s="19">
        <v>0.022233796296296297</v>
      </c>
      <c r="C12886" s="10" t="s">
        <v>84</v>
      </c>
      <c r="D12886" s="10" t="s">
        <v>93</v>
      </c>
      <c r="E12886" s="13" t="s">
        <v>88</v>
      </c>
      <c r="F12886" s="13">
        <v>1.0</v>
      </c>
      <c r="J12886" s="10" t="s">
        <v>3522</v>
      </c>
    </row>
    <row r="12887">
      <c r="A12887" s="10" t="s">
        <v>3506</v>
      </c>
      <c r="B12887" s="19">
        <v>0.03099537037037037</v>
      </c>
      <c r="C12887" s="10" t="s">
        <v>964</v>
      </c>
      <c r="D12887" s="10" t="s">
        <v>166</v>
      </c>
      <c r="E12887" s="13">
        <v>14.0</v>
      </c>
      <c r="F12887" s="16">
        <f>E12887-10</f>
        <v>4</v>
      </c>
      <c r="J12887" s="10" t="s">
        <v>3518</v>
      </c>
    </row>
    <row r="12888">
      <c r="A12888" s="10" t="s">
        <v>3506</v>
      </c>
      <c r="B12888" s="19">
        <v>0.031030092592592592</v>
      </c>
      <c r="C12888" s="10" t="s">
        <v>82</v>
      </c>
      <c r="D12888" s="10" t="s">
        <v>166</v>
      </c>
      <c r="E12888" s="13">
        <v>25.0</v>
      </c>
      <c r="F12888" s="16">
        <f>E12888-9</f>
        <v>16</v>
      </c>
      <c r="J12888" s="10" t="s">
        <v>3518</v>
      </c>
    </row>
    <row r="12889">
      <c r="A12889" s="10" t="s">
        <v>3506</v>
      </c>
      <c r="B12889" s="19">
        <v>0.032858796296296296</v>
      </c>
      <c r="C12889" s="10" t="s">
        <v>66</v>
      </c>
      <c r="D12889" s="10" t="s">
        <v>93</v>
      </c>
      <c r="E12889" s="16">
        <f>F12889+12</f>
        <v>31</v>
      </c>
      <c r="F12889" s="13">
        <v>19.0</v>
      </c>
      <c r="J12889" s="10" t="s">
        <v>3523</v>
      </c>
    </row>
    <row r="12890">
      <c r="A12890" s="10" t="s">
        <v>3506</v>
      </c>
      <c r="B12890" s="19">
        <v>0.032858796296296296</v>
      </c>
      <c r="C12890" s="10" t="s">
        <v>66</v>
      </c>
      <c r="D12890" s="10" t="s">
        <v>93</v>
      </c>
      <c r="E12890" s="13" t="s">
        <v>75</v>
      </c>
      <c r="F12890" s="13" t="s">
        <v>75</v>
      </c>
      <c r="J12890" s="10" t="s">
        <v>2263</v>
      </c>
    </row>
    <row r="12891">
      <c r="A12891" s="10" t="s">
        <v>3506</v>
      </c>
      <c r="B12891" s="19">
        <v>0.03392361111111111</v>
      </c>
      <c r="C12891" s="10" t="s">
        <v>66</v>
      </c>
      <c r="D12891" s="10" t="s">
        <v>91</v>
      </c>
      <c r="E12891" s="13">
        <v>40.0</v>
      </c>
      <c r="F12891" s="16"/>
      <c r="H12891" s="10" t="s">
        <v>3524</v>
      </c>
    </row>
    <row r="12892">
      <c r="A12892" s="10" t="s">
        <v>3506</v>
      </c>
      <c r="B12892" s="19">
        <v>0.03422453703703704</v>
      </c>
      <c r="C12892" s="10" t="s">
        <v>66</v>
      </c>
      <c r="D12892" s="10" t="s">
        <v>93</v>
      </c>
      <c r="E12892" s="13">
        <v>18.0</v>
      </c>
      <c r="F12892" s="13">
        <f>E12892-12</f>
        <v>6</v>
      </c>
      <c r="J12892" s="10" t="s">
        <v>3523</v>
      </c>
    </row>
    <row r="12893">
      <c r="A12893" s="10" t="s">
        <v>3506</v>
      </c>
      <c r="B12893" s="19">
        <v>0.03422453703703704</v>
      </c>
      <c r="C12893" s="10" t="s">
        <v>66</v>
      </c>
      <c r="D12893" s="10" t="s">
        <v>93</v>
      </c>
      <c r="E12893" s="13" t="s">
        <v>75</v>
      </c>
      <c r="F12893" s="13" t="s">
        <v>75</v>
      </c>
      <c r="J12893" s="10" t="s">
        <v>2263</v>
      </c>
    </row>
    <row r="12894">
      <c r="A12894" s="10" t="s">
        <v>3506</v>
      </c>
      <c r="B12894" s="19">
        <v>0.03484953703703704</v>
      </c>
      <c r="C12894" s="10" t="s">
        <v>66</v>
      </c>
      <c r="D12894" s="10" t="s">
        <v>91</v>
      </c>
      <c r="E12894" s="13">
        <v>43.0</v>
      </c>
      <c r="F12894" s="16"/>
      <c r="H12894" s="10" t="s">
        <v>3525</v>
      </c>
    </row>
    <row r="12895">
      <c r="A12895" s="10" t="s">
        <v>3506</v>
      </c>
      <c r="B12895" s="19">
        <v>0.035925925925925924</v>
      </c>
      <c r="C12895" s="10" t="s">
        <v>84</v>
      </c>
      <c r="D12895" s="10" t="s">
        <v>584</v>
      </c>
      <c r="E12895" s="13">
        <v>21.0</v>
      </c>
      <c r="F12895" s="16">
        <f>E12895-10</f>
        <v>11</v>
      </c>
    </row>
    <row r="12896">
      <c r="A12896" s="10" t="s">
        <v>3506</v>
      </c>
      <c r="B12896" s="19">
        <v>0.0362962962962963</v>
      </c>
      <c r="C12896" s="10" t="s">
        <v>3086</v>
      </c>
      <c r="D12896" s="10" t="s">
        <v>166</v>
      </c>
      <c r="E12896" s="13">
        <v>19.0</v>
      </c>
      <c r="F12896" s="16">
        <f>E12896-6</f>
        <v>13</v>
      </c>
    </row>
    <row r="12897">
      <c r="A12897" s="10" t="s">
        <v>3506</v>
      </c>
      <c r="B12897" s="19">
        <v>0.03789351851851852</v>
      </c>
      <c r="C12897" s="10" t="s">
        <v>3086</v>
      </c>
      <c r="D12897" s="10" t="s">
        <v>209</v>
      </c>
      <c r="E12897" s="13">
        <v>12.0</v>
      </c>
      <c r="F12897" s="16">
        <f>E12897-0</f>
        <v>12</v>
      </c>
    </row>
    <row r="12898">
      <c r="A12898" s="10" t="s">
        <v>3506</v>
      </c>
      <c r="B12898" s="19">
        <v>0.03847222222222222</v>
      </c>
      <c r="C12898" s="10" t="s">
        <v>84</v>
      </c>
      <c r="D12898" s="10" t="s">
        <v>166</v>
      </c>
      <c r="E12898" s="13">
        <v>20.0</v>
      </c>
      <c r="F12898" s="13">
        <v>19.0</v>
      </c>
    </row>
    <row r="12899">
      <c r="A12899" s="10" t="s">
        <v>3506</v>
      </c>
      <c r="B12899" s="19">
        <v>0.03940972222222222</v>
      </c>
      <c r="C12899" s="10" t="s">
        <v>84</v>
      </c>
      <c r="D12899" s="10" t="s">
        <v>209</v>
      </c>
      <c r="E12899" s="13" t="s">
        <v>88</v>
      </c>
      <c r="F12899" s="13">
        <v>1.0</v>
      </c>
      <c r="J12899" s="10" t="s">
        <v>2263</v>
      </c>
    </row>
    <row r="12900">
      <c r="A12900" s="10" t="s">
        <v>3506</v>
      </c>
      <c r="B12900" s="19">
        <v>0.03940972222222222</v>
      </c>
      <c r="C12900" s="10" t="s">
        <v>84</v>
      </c>
      <c r="D12900" s="10" t="s">
        <v>209</v>
      </c>
      <c r="E12900" s="13">
        <v>28.0</v>
      </c>
      <c r="F12900" s="13">
        <v>18.0</v>
      </c>
    </row>
    <row r="12901">
      <c r="A12901" s="10" t="s">
        <v>3506</v>
      </c>
      <c r="B12901" s="19">
        <v>0.041122685185185186</v>
      </c>
      <c r="C12901" s="10" t="s">
        <v>70</v>
      </c>
      <c r="D12901" s="10" t="s">
        <v>166</v>
      </c>
      <c r="E12901" s="16">
        <f>F12901+4</f>
        <v>23</v>
      </c>
      <c r="F12901" s="13">
        <v>19.0</v>
      </c>
    </row>
    <row r="12902">
      <c r="A12902" s="10" t="s">
        <v>3506</v>
      </c>
      <c r="B12902" s="19">
        <v>0.041122685185185186</v>
      </c>
      <c r="C12902" s="10" t="s">
        <v>70</v>
      </c>
      <c r="D12902" s="10" t="s">
        <v>166</v>
      </c>
      <c r="E12902" s="13" t="s">
        <v>75</v>
      </c>
      <c r="F12902" s="13" t="s">
        <v>75</v>
      </c>
      <c r="J12902" s="10" t="s">
        <v>2263</v>
      </c>
    </row>
    <row r="12903">
      <c r="A12903" s="10" t="s">
        <v>3506</v>
      </c>
      <c r="B12903" s="19">
        <v>0.041527777777777775</v>
      </c>
      <c r="C12903" s="10" t="s">
        <v>70</v>
      </c>
      <c r="D12903" s="10" t="s">
        <v>93</v>
      </c>
      <c r="E12903" s="13" t="s">
        <v>75</v>
      </c>
      <c r="F12903" s="13" t="s">
        <v>75</v>
      </c>
      <c r="J12903" s="10" t="s">
        <v>2263</v>
      </c>
    </row>
    <row r="12904">
      <c r="A12904" s="10" t="s">
        <v>3506</v>
      </c>
      <c r="B12904" s="19">
        <v>0.041527777777777775</v>
      </c>
      <c r="C12904" s="10" t="s">
        <v>70</v>
      </c>
      <c r="D12904" s="10" t="s">
        <v>93</v>
      </c>
      <c r="E12904" s="16">
        <f>F12904+12</f>
        <v>31</v>
      </c>
      <c r="F12904" s="13">
        <v>19.0</v>
      </c>
      <c r="J12904" s="10" t="s">
        <v>3526</v>
      </c>
    </row>
    <row r="12905">
      <c r="A12905" s="10" t="s">
        <v>3506</v>
      </c>
      <c r="B12905" s="19">
        <v>0.0415625</v>
      </c>
      <c r="C12905" s="10" t="s">
        <v>70</v>
      </c>
      <c r="D12905" s="10" t="s">
        <v>93</v>
      </c>
      <c r="E12905" s="13" t="s">
        <v>75</v>
      </c>
      <c r="F12905" s="13" t="s">
        <v>75</v>
      </c>
      <c r="J12905" s="10" t="s">
        <v>2263</v>
      </c>
    </row>
    <row r="12906">
      <c r="A12906" s="10" t="s">
        <v>3506</v>
      </c>
      <c r="B12906" s="19">
        <v>0.0415625</v>
      </c>
      <c r="C12906" s="10" t="s">
        <v>70</v>
      </c>
      <c r="D12906" s="10" t="s">
        <v>93</v>
      </c>
      <c r="E12906" s="13" t="s">
        <v>68</v>
      </c>
      <c r="F12906" s="13">
        <v>20.0</v>
      </c>
      <c r="J12906" s="10" t="s">
        <v>3526</v>
      </c>
    </row>
    <row r="12907">
      <c r="A12907" s="10" t="s">
        <v>3506</v>
      </c>
      <c r="B12907" s="19">
        <v>0.04334490740740741</v>
      </c>
      <c r="C12907" s="10" t="s">
        <v>70</v>
      </c>
      <c r="D12907" s="10" t="s">
        <v>93</v>
      </c>
      <c r="E12907" s="13" t="s">
        <v>75</v>
      </c>
      <c r="F12907" s="13" t="s">
        <v>75</v>
      </c>
      <c r="J12907" s="10" t="s">
        <v>2263</v>
      </c>
    </row>
    <row r="12908">
      <c r="A12908" s="10" t="s">
        <v>3506</v>
      </c>
      <c r="B12908" s="19">
        <v>0.04334490740740741</v>
      </c>
      <c r="C12908" s="10" t="s">
        <v>70</v>
      </c>
      <c r="D12908" s="10" t="s">
        <v>93</v>
      </c>
      <c r="E12908" s="13">
        <v>25.0</v>
      </c>
      <c r="F12908" s="13">
        <f>E12908-11</f>
        <v>14</v>
      </c>
      <c r="J12908" s="10" t="s">
        <v>3527</v>
      </c>
    </row>
    <row r="12909">
      <c r="A12909" s="10" t="s">
        <v>3506</v>
      </c>
      <c r="B12909" s="19">
        <v>0.043402777777777776</v>
      </c>
      <c r="C12909" s="10" t="s">
        <v>70</v>
      </c>
      <c r="D12909" s="10" t="s">
        <v>93</v>
      </c>
      <c r="E12909" s="13" t="s">
        <v>75</v>
      </c>
      <c r="F12909" s="13" t="s">
        <v>75</v>
      </c>
      <c r="J12909" s="10" t="s">
        <v>2263</v>
      </c>
    </row>
    <row r="12910">
      <c r="A12910" s="10" t="s">
        <v>3506</v>
      </c>
      <c r="B12910" s="19">
        <v>0.043402777777777776</v>
      </c>
      <c r="C12910" s="10" t="s">
        <v>70</v>
      </c>
      <c r="D12910" s="10" t="s">
        <v>93</v>
      </c>
      <c r="E12910" s="13">
        <v>25.0</v>
      </c>
      <c r="F12910" s="13">
        <f>E12910-11</f>
        <v>14</v>
      </c>
      <c r="J12910" s="10" t="s">
        <v>3527</v>
      </c>
    </row>
    <row r="12911">
      <c r="A12911" s="10" t="s">
        <v>3506</v>
      </c>
      <c r="B12911" s="19">
        <v>0.04356481481481481</v>
      </c>
      <c r="C12911" s="10" t="s">
        <v>70</v>
      </c>
      <c r="D12911" s="10" t="s">
        <v>91</v>
      </c>
      <c r="E12911" s="13">
        <v>12.0</v>
      </c>
      <c r="F12911" s="16"/>
      <c r="H12911" s="10" t="s">
        <v>3528</v>
      </c>
    </row>
    <row r="12912">
      <c r="A12912" s="10" t="s">
        <v>3506</v>
      </c>
      <c r="B12912" s="19">
        <v>0.04356481481481481</v>
      </c>
      <c r="C12912" s="10" t="s">
        <v>70</v>
      </c>
      <c r="D12912" s="10" t="s">
        <v>91</v>
      </c>
      <c r="E12912" s="13">
        <v>10.0</v>
      </c>
      <c r="F12912" s="16"/>
      <c r="H12912" s="10" t="s">
        <v>3529</v>
      </c>
    </row>
    <row r="12913">
      <c r="A12913" s="10" t="s">
        <v>3506</v>
      </c>
      <c r="B12913" s="19">
        <v>0.04479166666666667</v>
      </c>
      <c r="C12913" s="10" t="s">
        <v>3086</v>
      </c>
      <c r="D12913" s="10" t="s">
        <v>78</v>
      </c>
      <c r="E12913" s="13">
        <v>20.0</v>
      </c>
      <c r="F12913" s="16">
        <f t="shared" ref="F12913:F12914" si="13">E12913-10</f>
        <v>10</v>
      </c>
      <c r="J12913" s="10" t="s">
        <v>2263</v>
      </c>
    </row>
    <row r="12914">
      <c r="A12914" s="10" t="s">
        <v>3506</v>
      </c>
      <c r="B12914" s="19">
        <v>0.04479166666666667</v>
      </c>
      <c r="C12914" s="10" t="s">
        <v>3086</v>
      </c>
      <c r="D12914" s="10" t="s">
        <v>78</v>
      </c>
      <c r="E12914" s="13">
        <v>22.0</v>
      </c>
      <c r="F12914" s="16">
        <f t="shared" si="13"/>
        <v>12</v>
      </c>
    </row>
    <row r="12915">
      <c r="A12915" s="10" t="s">
        <v>3506</v>
      </c>
      <c r="B12915" s="19">
        <v>0.04552083333333334</v>
      </c>
      <c r="C12915" s="10" t="s">
        <v>964</v>
      </c>
      <c r="D12915" s="10" t="s">
        <v>166</v>
      </c>
      <c r="E12915" s="13" t="s">
        <v>75</v>
      </c>
      <c r="F12915" s="13" t="s">
        <v>75</v>
      </c>
      <c r="J12915" s="10" t="s">
        <v>2263</v>
      </c>
    </row>
    <row r="12916">
      <c r="A12916" s="10" t="s">
        <v>3506</v>
      </c>
      <c r="B12916" s="19">
        <v>0.04552083333333334</v>
      </c>
      <c r="C12916" s="10" t="s">
        <v>964</v>
      </c>
      <c r="D12916" s="10" t="s">
        <v>166</v>
      </c>
      <c r="E12916" s="13">
        <v>18.0</v>
      </c>
      <c r="F12916" s="16">
        <f>E12916-10</f>
        <v>8</v>
      </c>
    </row>
    <row r="12917">
      <c r="A12917" s="10" t="s">
        <v>3506</v>
      </c>
      <c r="B12917" s="19">
        <v>0.04760416666666667</v>
      </c>
      <c r="C12917" s="10" t="s">
        <v>82</v>
      </c>
      <c r="D12917" s="10" t="s">
        <v>166</v>
      </c>
      <c r="E12917" s="13" t="s">
        <v>75</v>
      </c>
      <c r="F12917" s="13" t="s">
        <v>75</v>
      </c>
      <c r="J12917" s="10" t="s">
        <v>2263</v>
      </c>
    </row>
    <row r="12918">
      <c r="A12918" s="10" t="s">
        <v>3506</v>
      </c>
      <c r="B12918" s="19">
        <v>0.04760416666666667</v>
      </c>
      <c r="C12918" s="10" t="s">
        <v>82</v>
      </c>
      <c r="D12918" s="10" t="s">
        <v>166</v>
      </c>
      <c r="E12918" s="13">
        <v>20.0</v>
      </c>
      <c r="F12918" s="13" t="s">
        <v>75</v>
      </c>
      <c r="J12918" s="10" t="s">
        <v>1942</v>
      </c>
    </row>
    <row r="12919">
      <c r="A12919" s="10" t="s">
        <v>3506</v>
      </c>
      <c r="B12919" s="19">
        <v>0.048125</v>
      </c>
      <c r="C12919" s="10" t="s">
        <v>82</v>
      </c>
      <c r="D12919" s="10" t="s">
        <v>131</v>
      </c>
      <c r="E12919" s="13">
        <v>15.0</v>
      </c>
      <c r="F12919" s="16">
        <f>E12919-6</f>
        <v>9</v>
      </c>
    </row>
    <row r="12920">
      <c r="A12920" s="10" t="s">
        <v>3506</v>
      </c>
      <c r="B12920" s="19">
        <v>0.04902777777777778</v>
      </c>
      <c r="C12920" s="10" t="s">
        <v>69</v>
      </c>
      <c r="D12920" s="10" t="s">
        <v>166</v>
      </c>
      <c r="E12920" s="13" t="s">
        <v>75</v>
      </c>
      <c r="F12920" s="13" t="s">
        <v>75</v>
      </c>
      <c r="J12920" s="10" t="s">
        <v>2263</v>
      </c>
    </row>
    <row r="12921">
      <c r="A12921" s="10" t="s">
        <v>3506</v>
      </c>
      <c r="B12921" s="19">
        <v>0.04902777777777778</v>
      </c>
      <c r="C12921" s="10" t="s">
        <v>69</v>
      </c>
      <c r="D12921" s="10" t="s">
        <v>166</v>
      </c>
      <c r="E12921" s="13">
        <v>18.0</v>
      </c>
      <c r="F12921" s="13" t="s">
        <v>75</v>
      </c>
      <c r="J12921" s="10" t="s">
        <v>1942</v>
      </c>
    </row>
    <row r="12922">
      <c r="A12922" s="10" t="s">
        <v>3506</v>
      </c>
      <c r="B12922" s="19">
        <v>0.04928240740740741</v>
      </c>
      <c r="C12922" s="10" t="s">
        <v>69</v>
      </c>
      <c r="D12922" s="10" t="s">
        <v>89</v>
      </c>
      <c r="E12922" s="13" t="s">
        <v>75</v>
      </c>
      <c r="F12922" s="13" t="s">
        <v>75</v>
      </c>
      <c r="J12922" s="10" t="s">
        <v>2263</v>
      </c>
    </row>
    <row r="12923">
      <c r="A12923" s="10" t="s">
        <v>3506</v>
      </c>
      <c r="B12923" s="19">
        <v>0.04928240740740741</v>
      </c>
      <c r="C12923" s="10" t="s">
        <v>69</v>
      </c>
      <c r="D12923" s="10" t="s">
        <v>89</v>
      </c>
      <c r="E12923" s="13">
        <v>21.0</v>
      </c>
      <c r="F12923" s="13" t="s">
        <v>75</v>
      </c>
      <c r="J12923" s="10" t="s">
        <v>3530</v>
      </c>
    </row>
    <row r="12924">
      <c r="A12924" s="10" t="s">
        <v>3506</v>
      </c>
      <c r="B12924" s="19">
        <v>0.04958333333333333</v>
      </c>
      <c r="C12924" s="10" t="s">
        <v>69</v>
      </c>
      <c r="D12924" s="10" t="s">
        <v>91</v>
      </c>
      <c r="E12924" s="13">
        <v>33.0</v>
      </c>
      <c r="F12924" s="16"/>
      <c r="H12924" s="10" t="s">
        <v>3531</v>
      </c>
    </row>
    <row r="12925">
      <c r="A12925" s="10" t="s">
        <v>3506</v>
      </c>
      <c r="B12925" s="19">
        <v>0.05033564814814815</v>
      </c>
      <c r="C12925" s="10" t="s">
        <v>84</v>
      </c>
      <c r="D12925" s="10" t="s">
        <v>584</v>
      </c>
      <c r="E12925" s="13" t="s">
        <v>75</v>
      </c>
      <c r="F12925" s="13" t="s">
        <v>75</v>
      </c>
      <c r="J12925" s="10" t="s">
        <v>2263</v>
      </c>
    </row>
    <row r="12926">
      <c r="A12926" s="10" t="s">
        <v>3506</v>
      </c>
      <c r="B12926" s="19">
        <v>0.05033564814814815</v>
      </c>
      <c r="C12926" s="10" t="s">
        <v>84</v>
      </c>
      <c r="D12926" s="10" t="s">
        <v>584</v>
      </c>
      <c r="E12926" s="13">
        <v>24.0</v>
      </c>
      <c r="F12926" s="16">
        <f>E12926-10</f>
        <v>14</v>
      </c>
    </row>
    <row r="12927">
      <c r="A12927" s="10" t="s">
        <v>3506</v>
      </c>
      <c r="B12927" s="19">
        <v>0.0516087962962963</v>
      </c>
      <c r="C12927" s="10" t="s">
        <v>70</v>
      </c>
      <c r="D12927" s="10" t="s">
        <v>93</v>
      </c>
      <c r="E12927" s="13" t="s">
        <v>75</v>
      </c>
      <c r="F12927" s="13" t="s">
        <v>75</v>
      </c>
      <c r="J12927" s="10" t="s">
        <v>2263</v>
      </c>
    </row>
    <row r="12928">
      <c r="A12928" s="10" t="s">
        <v>3506</v>
      </c>
      <c r="B12928" s="19">
        <v>0.0516087962962963</v>
      </c>
      <c r="C12928" s="10" t="s">
        <v>70</v>
      </c>
      <c r="D12928" s="10" t="s">
        <v>93</v>
      </c>
      <c r="E12928" s="13">
        <v>29.0</v>
      </c>
      <c r="F12928" s="13" t="s">
        <v>75</v>
      </c>
      <c r="J12928" s="10" t="s">
        <v>3532</v>
      </c>
    </row>
    <row r="12929">
      <c r="A12929" s="10" t="s">
        <v>3506</v>
      </c>
      <c r="B12929" s="19">
        <v>0.05171296296296296</v>
      </c>
      <c r="C12929" s="10" t="s">
        <v>84</v>
      </c>
      <c r="D12929" s="10" t="s">
        <v>93</v>
      </c>
      <c r="E12929" s="13" t="s">
        <v>75</v>
      </c>
      <c r="F12929" s="13" t="s">
        <v>75</v>
      </c>
      <c r="J12929" s="10" t="s">
        <v>2263</v>
      </c>
    </row>
    <row r="12930">
      <c r="A12930" s="10" t="s">
        <v>3506</v>
      </c>
      <c r="B12930" s="19">
        <v>0.05171296296296296</v>
      </c>
      <c r="C12930" s="10" t="s">
        <v>84</v>
      </c>
      <c r="D12930" s="10" t="s">
        <v>93</v>
      </c>
      <c r="E12930" s="13">
        <v>24.0</v>
      </c>
      <c r="F12930" s="13" t="s">
        <v>75</v>
      </c>
      <c r="J12930" s="10" t="s">
        <v>3533</v>
      </c>
    </row>
    <row r="12931">
      <c r="A12931" s="10" t="s">
        <v>3506</v>
      </c>
      <c r="B12931" s="19">
        <v>0.05204861111111111</v>
      </c>
      <c r="C12931" s="10" t="s">
        <v>70</v>
      </c>
      <c r="D12931" s="10" t="s">
        <v>91</v>
      </c>
      <c r="E12931" s="13">
        <v>9.0</v>
      </c>
      <c r="F12931" s="16"/>
      <c r="H12931" s="10" t="s">
        <v>3534</v>
      </c>
    </row>
    <row r="12932">
      <c r="A12932" s="10" t="s">
        <v>3506</v>
      </c>
      <c r="B12932" s="19">
        <v>0.053113425925925925</v>
      </c>
      <c r="C12932" s="10" t="s">
        <v>84</v>
      </c>
      <c r="D12932" s="10" t="s">
        <v>91</v>
      </c>
      <c r="E12932" s="13">
        <v>22.0</v>
      </c>
      <c r="F12932" s="16"/>
      <c r="H12932" s="10" t="s">
        <v>3535</v>
      </c>
    </row>
    <row r="12933">
      <c r="A12933" s="10" t="s">
        <v>3506</v>
      </c>
      <c r="B12933" s="19">
        <v>0.05597222222222222</v>
      </c>
      <c r="C12933" s="10" t="s">
        <v>70</v>
      </c>
      <c r="D12933" s="10" t="s">
        <v>584</v>
      </c>
      <c r="E12933" s="13" t="s">
        <v>75</v>
      </c>
      <c r="F12933" s="13" t="s">
        <v>75</v>
      </c>
      <c r="J12933" s="10" t="s">
        <v>2263</v>
      </c>
    </row>
    <row r="12934">
      <c r="A12934" s="10" t="s">
        <v>3506</v>
      </c>
      <c r="B12934" s="19">
        <v>0.05597222222222222</v>
      </c>
      <c r="C12934" s="10" t="s">
        <v>70</v>
      </c>
      <c r="D12934" s="10" t="s">
        <v>584</v>
      </c>
      <c r="E12934" s="13">
        <v>16.0</v>
      </c>
      <c r="F12934" s="13" t="s">
        <v>75</v>
      </c>
      <c r="J12934" s="10" t="s">
        <v>3536</v>
      </c>
    </row>
    <row r="12935">
      <c r="A12935" s="10" t="s">
        <v>3506</v>
      </c>
      <c r="B12935" s="19">
        <v>0.05644675925925926</v>
      </c>
      <c r="C12935" s="10" t="s">
        <v>66</v>
      </c>
      <c r="D12935" s="10" t="s">
        <v>166</v>
      </c>
      <c r="E12935" s="13" t="s">
        <v>75</v>
      </c>
      <c r="F12935" s="13" t="s">
        <v>75</v>
      </c>
      <c r="J12935" s="10" t="s">
        <v>3537</v>
      </c>
    </row>
    <row r="12936">
      <c r="A12936" s="10" t="s">
        <v>3506</v>
      </c>
      <c r="B12936" s="19">
        <v>0.05644675925925926</v>
      </c>
      <c r="C12936" s="10" t="s">
        <v>66</v>
      </c>
      <c r="D12936" s="10" t="s">
        <v>166</v>
      </c>
      <c r="E12936" s="13">
        <v>16.0</v>
      </c>
      <c r="F12936" s="16">
        <f>E12936-4</f>
        <v>12</v>
      </c>
    </row>
    <row r="12937">
      <c r="A12937" s="10" t="s">
        <v>3506</v>
      </c>
      <c r="B12937" s="19">
        <v>0.056469907407407406</v>
      </c>
      <c r="C12937" s="10" t="s">
        <v>66</v>
      </c>
      <c r="D12937" s="10" t="s">
        <v>76</v>
      </c>
      <c r="E12937" s="13">
        <v>2.0</v>
      </c>
      <c r="F12937" s="16"/>
    </row>
    <row r="12938">
      <c r="A12938" s="10" t="s">
        <v>3506</v>
      </c>
      <c r="B12938" s="19">
        <v>0.05644675925925926</v>
      </c>
      <c r="C12938" s="10" t="s">
        <v>66</v>
      </c>
      <c r="D12938" s="10" t="s">
        <v>93</v>
      </c>
      <c r="E12938" s="13" t="s">
        <v>75</v>
      </c>
      <c r="F12938" s="13" t="s">
        <v>75</v>
      </c>
      <c r="J12938" s="10" t="s">
        <v>3537</v>
      </c>
    </row>
    <row r="12939">
      <c r="A12939" s="10" t="s">
        <v>3506</v>
      </c>
      <c r="B12939" s="19">
        <v>0.05644675925925926</v>
      </c>
      <c r="C12939" s="10" t="s">
        <v>66</v>
      </c>
      <c r="D12939" s="10" t="s">
        <v>93</v>
      </c>
      <c r="E12939" s="13">
        <v>27.0</v>
      </c>
      <c r="F12939" s="16">
        <f>E12939-12</f>
        <v>15</v>
      </c>
      <c r="J12939" s="10" t="s">
        <v>3523</v>
      </c>
    </row>
    <row r="12940">
      <c r="A12940" s="10" t="s">
        <v>3506</v>
      </c>
      <c r="B12940" s="19">
        <v>0.056469907407407406</v>
      </c>
      <c r="C12940" s="10" t="s">
        <v>66</v>
      </c>
      <c r="D12940" s="10" t="s">
        <v>76</v>
      </c>
      <c r="E12940" s="13">
        <v>2.0</v>
      </c>
      <c r="F12940" s="16"/>
    </row>
    <row r="12941">
      <c r="A12941" s="10" t="s">
        <v>3506</v>
      </c>
      <c r="B12941" s="19">
        <v>0.05707175925925926</v>
      </c>
      <c r="C12941" s="10" t="s">
        <v>66</v>
      </c>
      <c r="D12941" s="10" t="s">
        <v>91</v>
      </c>
      <c r="E12941" s="13">
        <v>18.0</v>
      </c>
      <c r="F12941" s="16"/>
      <c r="H12941" s="10" t="s">
        <v>3538</v>
      </c>
    </row>
    <row r="12942">
      <c r="A12942" s="10" t="s">
        <v>3506</v>
      </c>
      <c r="B12942" s="19">
        <v>0.05747685185185185</v>
      </c>
      <c r="C12942" s="10" t="s">
        <v>66</v>
      </c>
      <c r="D12942" s="10" t="s">
        <v>93</v>
      </c>
      <c r="E12942" s="13" t="s">
        <v>75</v>
      </c>
      <c r="F12942" s="13" t="s">
        <v>75</v>
      </c>
      <c r="J12942" s="10" t="s">
        <v>3537</v>
      </c>
    </row>
    <row r="12943">
      <c r="A12943" s="10" t="s">
        <v>3506</v>
      </c>
      <c r="B12943" s="19">
        <v>0.05747685185185185</v>
      </c>
      <c r="C12943" s="10" t="s">
        <v>66</v>
      </c>
      <c r="D12943" s="10" t="s">
        <v>93</v>
      </c>
      <c r="E12943" s="13">
        <v>33.0</v>
      </c>
      <c r="F12943" s="13" t="s">
        <v>75</v>
      </c>
      <c r="J12943" s="10" t="s">
        <v>3539</v>
      </c>
    </row>
    <row r="12944">
      <c r="A12944" s="10" t="s">
        <v>3506</v>
      </c>
      <c r="B12944" s="19">
        <v>0.05761574074074074</v>
      </c>
      <c r="C12944" s="10" t="s">
        <v>66</v>
      </c>
      <c r="D12944" s="10" t="s">
        <v>91</v>
      </c>
      <c r="E12944" s="13">
        <v>21.0</v>
      </c>
      <c r="F12944" s="16"/>
      <c r="H12944" s="10" t="s">
        <v>3540</v>
      </c>
    </row>
    <row r="12945">
      <c r="A12945" s="10" t="s">
        <v>3506</v>
      </c>
      <c r="B12945" s="19">
        <v>0.06255787037037037</v>
      </c>
      <c r="C12945" s="10" t="s">
        <v>3086</v>
      </c>
      <c r="D12945" s="10" t="s">
        <v>93</v>
      </c>
      <c r="E12945" s="13">
        <v>18.0</v>
      </c>
      <c r="F12945" s="13" t="s">
        <v>75</v>
      </c>
      <c r="J12945" s="10" t="s">
        <v>3541</v>
      </c>
    </row>
    <row r="12946">
      <c r="A12946" s="10" t="s">
        <v>3506</v>
      </c>
      <c r="B12946" s="19">
        <v>0.06363425925925927</v>
      </c>
      <c r="C12946" s="10" t="s">
        <v>84</v>
      </c>
      <c r="D12946" s="10" t="s">
        <v>584</v>
      </c>
      <c r="E12946" s="13" t="s">
        <v>75</v>
      </c>
      <c r="F12946" s="13" t="s">
        <v>75</v>
      </c>
      <c r="J12946" s="10" t="s">
        <v>2263</v>
      </c>
    </row>
    <row r="12947">
      <c r="A12947" s="10" t="s">
        <v>3506</v>
      </c>
      <c r="B12947" s="19">
        <v>0.06363425925925927</v>
      </c>
      <c r="C12947" s="10" t="s">
        <v>84</v>
      </c>
      <c r="D12947" s="10" t="s">
        <v>584</v>
      </c>
      <c r="E12947" s="13">
        <v>27.0</v>
      </c>
      <c r="F12947" s="13" t="s">
        <v>75</v>
      </c>
    </row>
    <row r="12948">
      <c r="A12948" s="10" t="s">
        <v>3506</v>
      </c>
      <c r="B12948" s="19">
        <v>0.06432870370370371</v>
      </c>
      <c r="C12948" s="10" t="s">
        <v>84</v>
      </c>
      <c r="D12948" s="10" t="s">
        <v>93</v>
      </c>
      <c r="E12948" s="13">
        <v>29.0</v>
      </c>
      <c r="F12948" s="13" t="s">
        <v>75</v>
      </c>
      <c r="J12948" s="10" t="s">
        <v>3533</v>
      </c>
    </row>
    <row r="12949">
      <c r="A12949" s="10" t="s">
        <v>3506</v>
      </c>
      <c r="B12949" s="19">
        <v>0.06453703703703703</v>
      </c>
      <c r="C12949" s="10" t="s">
        <v>84</v>
      </c>
      <c r="D12949" s="10" t="s">
        <v>91</v>
      </c>
      <c r="E12949" s="13">
        <v>28.0</v>
      </c>
      <c r="F12949" s="16"/>
      <c r="H12949" s="10" t="s">
        <v>3542</v>
      </c>
    </row>
    <row r="12950">
      <c r="A12950" s="10" t="s">
        <v>3506</v>
      </c>
      <c r="B12950" s="19">
        <v>0.0647800925925926</v>
      </c>
      <c r="C12950" s="10" t="s">
        <v>84</v>
      </c>
      <c r="D12950" s="10" t="s">
        <v>93</v>
      </c>
      <c r="E12950" s="13">
        <v>25.0</v>
      </c>
      <c r="F12950" s="13" t="s">
        <v>75</v>
      </c>
      <c r="J12950" s="10" t="s">
        <v>3533</v>
      </c>
    </row>
    <row r="12951">
      <c r="A12951" s="10" t="s">
        <v>3506</v>
      </c>
      <c r="B12951" s="19">
        <v>0.06496527777777777</v>
      </c>
      <c r="C12951" s="10" t="s">
        <v>84</v>
      </c>
      <c r="D12951" s="10" t="s">
        <v>91</v>
      </c>
      <c r="E12951" s="13">
        <v>17.0</v>
      </c>
      <c r="F12951" s="16"/>
      <c r="H12951" s="10" t="s">
        <v>3543</v>
      </c>
    </row>
    <row r="12952">
      <c r="A12952" s="10" t="s">
        <v>3506</v>
      </c>
      <c r="B12952" s="19">
        <v>0.06564814814814815</v>
      </c>
      <c r="C12952" s="10" t="s">
        <v>70</v>
      </c>
      <c r="D12952" s="10" t="s">
        <v>93</v>
      </c>
      <c r="E12952" s="13">
        <v>24.0</v>
      </c>
      <c r="F12952" s="16">
        <f t="shared" ref="F12952:F12953" si="14">E12952-12</f>
        <v>12</v>
      </c>
      <c r="J12952" s="10" t="s">
        <v>3526</v>
      </c>
    </row>
    <row r="12953">
      <c r="A12953" s="10" t="s">
        <v>3506</v>
      </c>
      <c r="B12953" s="19">
        <v>0.06570601851851852</v>
      </c>
      <c r="C12953" s="10" t="s">
        <v>70</v>
      </c>
      <c r="D12953" s="10" t="s">
        <v>93</v>
      </c>
      <c r="E12953" s="13">
        <v>13.0</v>
      </c>
      <c r="F12953" s="16">
        <f t="shared" si="14"/>
        <v>1</v>
      </c>
      <c r="J12953" s="10" t="s">
        <v>3526</v>
      </c>
    </row>
    <row r="12954">
      <c r="A12954" s="10" t="s">
        <v>3506</v>
      </c>
      <c r="B12954" s="19">
        <v>0.06575231481481482</v>
      </c>
      <c r="C12954" s="10" t="s">
        <v>70</v>
      </c>
      <c r="D12954" s="10" t="s">
        <v>76</v>
      </c>
      <c r="E12954" s="13">
        <v>2.0</v>
      </c>
      <c r="F12954" s="16"/>
    </row>
    <row r="12955">
      <c r="A12955" s="10" t="s">
        <v>3506</v>
      </c>
      <c r="B12955" s="19">
        <v>0.06586805555555555</v>
      </c>
      <c r="C12955" s="10" t="s">
        <v>70</v>
      </c>
      <c r="D12955" s="10" t="s">
        <v>91</v>
      </c>
      <c r="E12955" s="13">
        <v>11.0</v>
      </c>
      <c r="F12955" s="16"/>
      <c r="H12955" s="10" t="s">
        <v>3544</v>
      </c>
    </row>
    <row r="12956">
      <c r="A12956" s="10" t="s">
        <v>3506</v>
      </c>
      <c r="B12956" s="19">
        <v>0.06616898148148148</v>
      </c>
      <c r="C12956" s="10" t="s">
        <v>70</v>
      </c>
      <c r="D12956" s="10" t="s">
        <v>93</v>
      </c>
      <c r="E12956" s="13">
        <v>18.0</v>
      </c>
      <c r="F12956" s="16">
        <f>E12956-11</f>
        <v>7</v>
      </c>
      <c r="J12956" s="10" t="s">
        <v>3527</v>
      </c>
    </row>
    <row r="12957">
      <c r="A12957" s="10" t="s">
        <v>3506</v>
      </c>
      <c r="B12957" s="19">
        <v>0.06626157407407407</v>
      </c>
      <c r="C12957" s="10" t="s">
        <v>70</v>
      </c>
      <c r="D12957" s="10" t="s">
        <v>76</v>
      </c>
      <c r="E12957" s="13">
        <v>4.0</v>
      </c>
      <c r="F12957" s="16"/>
    </row>
    <row r="12958">
      <c r="A12958" s="10" t="s">
        <v>3506</v>
      </c>
      <c r="B12958" s="19">
        <v>0.0662962962962963</v>
      </c>
      <c r="C12958" s="10" t="s">
        <v>70</v>
      </c>
      <c r="D12958" s="10" t="s">
        <v>93</v>
      </c>
      <c r="E12958" s="13">
        <v>22.0</v>
      </c>
      <c r="F12958" s="16">
        <f>E12958-11</f>
        <v>11</v>
      </c>
      <c r="J12958" s="10" t="s">
        <v>3527</v>
      </c>
    </row>
    <row r="12959">
      <c r="A12959" s="10" t="s">
        <v>3506</v>
      </c>
      <c r="B12959" s="19">
        <v>0.06635416666666667</v>
      </c>
      <c r="C12959" s="10" t="s">
        <v>70</v>
      </c>
      <c r="D12959" s="10" t="s">
        <v>76</v>
      </c>
      <c r="E12959" s="13">
        <v>1.0</v>
      </c>
      <c r="F12959" s="16"/>
    </row>
    <row r="12960">
      <c r="A12960" s="10" t="s">
        <v>3506</v>
      </c>
      <c r="B12960" s="19">
        <v>0.06662037037037037</v>
      </c>
      <c r="C12960" s="10" t="s">
        <v>70</v>
      </c>
      <c r="D12960" s="10" t="s">
        <v>91</v>
      </c>
      <c r="E12960" s="13">
        <v>13.0</v>
      </c>
      <c r="F12960" s="16"/>
      <c r="H12960" s="10" t="s">
        <v>3545</v>
      </c>
    </row>
    <row r="12961">
      <c r="A12961" s="10" t="s">
        <v>3506</v>
      </c>
      <c r="B12961" s="19">
        <v>0.06668981481481481</v>
      </c>
      <c r="C12961" s="10" t="s">
        <v>70</v>
      </c>
      <c r="D12961" s="10" t="s">
        <v>91</v>
      </c>
      <c r="E12961" s="13">
        <v>12.0</v>
      </c>
      <c r="F12961" s="16"/>
      <c r="H12961" s="10" t="s">
        <v>3528</v>
      </c>
    </row>
    <row r="12962">
      <c r="A12962" s="10" t="s">
        <v>3506</v>
      </c>
      <c r="B12962" s="19">
        <v>0.0674074074074074</v>
      </c>
      <c r="C12962" s="10" t="s">
        <v>964</v>
      </c>
      <c r="D12962" s="10" t="s">
        <v>91</v>
      </c>
      <c r="E12962" s="13">
        <v>31.0</v>
      </c>
      <c r="F12962" s="16"/>
      <c r="H12962" s="10" t="s">
        <v>3546</v>
      </c>
      <c r="I12962" s="10">
        <v>1.0</v>
      </c>
      <c r="J12962" s="10" t="s">
        <v>119</v>
      </c>
    </row>
    <row r="12963">
      <c r="A12963" s="10" t="s">
        <v>3506</v>
      </c>
      <c r="B12963" s="19">
        <v>0.06903935185185185</v>
      </c>
      <c r="C12963" s="10" t="s">
        <v>69</v>
      </c>
      <c r="D12963" s="10" t="s">
        <v>120</v>
      </c>
      <c r="E12963" s="13" t="s">
        <v>75</v>
      </c>
      <c r="F12963" s="13" t="s">
        <v>75</v>
      </c>
      <c r="H12963" s="10" t="s">
        <v>3547</v>
      </c>
      <c r="J12963" s="10" t="s">
        <v>3548</v>
      </c>
    </row>
    <row r="12964">
      <c r="A12964" s="10" t="s">
        <v>3506</v>
      </c>
      <c r="B12964" s="19">
        <v>0.08440972222222222</v>
      </c>
      <c r="C12964" s="10" t="s">
        <v>3086</v>
      </c>
      <c r="D12964" s="10" t="s">
        <v>120</v>
      </c>
      <c r="E12964" s="13" t="s">
        <v>75</v>
      </c>
      <c r="F12964" s="13" t="s">
        <v>75</v>
      </c>
      <c r="H12964" s="10" t="s">
        <v>3547</v>
      </c>
      <c r="J12964" s="10" t="s">
        <v>155</v>
      </c>
    </row>
    <row r="12965">
      <c r="A12965" s="10" t="s">
        <v>3506</v>
      </c>
      <c r="B12965" s="19">
        <v>0.08440972222222222</v>
      </c>
      <c r="C12965" s="10" t="s">
        <v>84</v>
      </c>
      <c r="D12965" s="10" t="s">
        <v>120</v>
      </c>
      <c r="E12965" s="13" t="s">
        <v>75</v>
      </c>
      <c r="F12965" s="13" t="s">
        <v>75</v>
      </c>
      <c r="H12965" s="10" t="s">
        <v>3549</v>
      </c>
      <c r="J12965" s="10" t="s">
        <v>155</v>
      </c>
    </row>
    <row r="12966">
      <c r="A12966" s="10" t="s">
        <v>3506</v>
      </c>
      <c r="B12966" s="19">
        <v>0.08440972222222222</v>
      </c>
      <c r="C12966" s="10" t="s">
        <v>70</v>
      </c>
      <c r="D12966" s="10" t="s">
        <v>120</v>
      </c>
      <c r="E12966" s="13" t="s">
        <v>75</v>
      </c>
      <c r="F12966" s="13" t="s">
        <v>75</v>
      </c>
      <c r="H12966" s="10" t="s">
        <v>3550</v>
      </c>
      <c r="J12966" s="10" t="s">
        <v>155</v>
      </c>
    </row>
    <row r="12967">
      <c r="A12967" s="10" t="s">
        <v>3506</v>
      </c>
      <c r="B12967" s="19">
        <v>0.08780092592592592</v>
      </c>
      <c r="C12967" s="10" t="s">
        <v>3086</v>
      </c>
      <c r="D12967" s="10" t="s">
        <v>365</v>
      </c>
      <c r="E12967" s="13">
        <v>22.0</v>
      </c>
      <c r="F12967" s="16">
        <f>E12967-3</f>
        <v>19</v>
      </c>
    </row>
    <row r="12968">
      <c r="A12968" s="10" t="s">
        <v>3506</v>
      </c>
      <c r="B12968" s="19">
        <v>0.09002314814814814</v>
      </c>
      <c r="C12968" s="10" t="s">
        <v>70</v>
      </c>
      <c r="D12968" s="10" t="s">
        <v>83</v>
      </c>
      <c r="E12968" s="13" t="s">
        <v>68</v>
      </c>
      <c r="F12968" s="13">
        <v>20.0</v>
      </c>
    </row>
    <row r="12969">
      <c r="A12969" s="10" t="s">
        <v>3506</v>
      </c>
      <c r="B12969" s="19">
        <v>0.09082175925925925</v>
      </c>
      <c r="C12969" s="10" t="s">
        <v>69</v>
      </c>
      <c r="D12969" s="10" t="s">
        <v>128</v>
      </c>
      <c r="E12969" s="13" t="s">
        <v>75</v>
      </c>
      <c r="F12969" s="13" t="s">
        <v>75</v>
      </c>
      <c r="J12969" s="10" t="s">
        <v>2263</v>
      </c>
    </row>
    <row r="12970">
      <c r="A12970" s="10" t="s">
        <v>3506</v>
      </c>
      <c r="B12970" s="19">
        <v>0.09082175925925925</v>
      </c>
      <c r="C12970" s="10" t="s">
        <v>69</v>
      </c>
      <c r="D12970" s="10" t="s">
        <v>128</v>
      </c>
      <c r="E12970" s="13">
        <v>29.0</v>
      </c>
      <c r="F12970" s="16">
        <f>E12970-10</f>
        <v>19</v>
      </c>
    </row>
    <row r="12971">
      <c r="A12971" s="10" t="s">
        <v>3506</v>
      </c>
      <c r="B12971" s="19">
        <v>0.09467592592592593</v>
      </c>
      <c r="C12971" s="10" t="s">
        <v>82</v>
      </c>
      <c r="D12971" s="10" t="s">
        <v>67</v>
      </c>
      <c r="E12971" s="13">
        <v>20.0</v>
      </c>
      <c r="F12971" s="16">
        <f>E12971-9</f>
        <v>11</v>
      </c>
    </row>
    <row r="12972">
      <c r="A12972" s="10" t="s">
        <v>3506</v>
      </c>
      <c r="B12972" s="19">
        <v>0.09622685185185186</v>
      </c>
      <c r="C12972" s="10" t="s">
        <v>69</v>
      </c>
      <c r="D12972" s="10" t="s">
        <v>67</v>
      </c>
      <c r="E12972" s="13">
        <v>24.0</v>
      </c>
      <c r="F12972" s="13" t="s">
        <v>75</v>
      </c>
      <c r="J12972" s="10" t="s">
        <v>2508</v>
      </c>
    </row>
    <row r="12973">
      <c r="A12973" s="10" t="s">
        <v>3506</v>
      </c>
      <c r="B12973" s="19">
        <v>0.09625</v>
      </c>
      <c r="C12973" s="10" t="s">
        <v>964</v>
      </c>
      <c r="D12973" s="10" t="s">
        <v>67</v>
      </c>
      <c r="E12973" s="13">
        <v>27.0</v>
      </c>
      <c r="F12973" s="16">
        <f t="shared" ref="F12973:F12974" si="15">E12973-10</f>
        <v>17</v>
      </c>
    </row>
    <row r="12974">
      <c r="A12974" s="10" t="s">
        <v>3506</v>
      </c>
      <c r="B12974" s="19">
        <v>0.09666666666666666</v>
      </c>
      <c r="C12974" s="10" t="s">
        <v>964</v>
      </c>
      <c r="D12974" s="10" t="s">
        <v>128</v>
      </c>
      <c r="E12974" s="13">
        <v>17.0</v>
      </c>
      <c r="F12974" s="16">
        <f t="shared" si="15"/>
        <v>7</v>
      </c>
    </row>
    <row r="12975">
      <c r="A12975" s="10" t="s">
        <v>3506</v>
      </c>
      <c r="B12975" s="19">
        <v>0.09759259259259259</v>
      </c>
      <c r="C12975" s="10" t="s">
        <v>84</v>
      </c>
      <c r="D12975" s="10" t="s">
        <v>584</v>
      </c>
      <c r="E12975" s="13" t="s">
        <v>75</v>
      </c>
      <c r="F12975" s="13" t="s">
        <v>75</v>
      </c>
      <c r="J12975" s="10" t="s">
        <v>2263</v>
      </c>
    </row>
    <row r="12976">
      <c r="A12976" s="10" t="s">
        <v>3506</v>
      </c>
      <c r="B12976" s="19">
        <v>0.09759259259259259</v>
      </c>
      <c r="C12976" s="10" t="s">
        <v>84</v>
      </c>
      <c r="D12976" s="10" t="s">
        <v>584</v>
      </c>
      <c r="E12976" s="13">
        <v>28.0</v>
      </c>
      <c r="F12976" s="16">
        <f>E12976-10</f>
        <v>18</v>
      </c>
    </row>
    <row r="12977">
      <c r="A12977" s="10" t="s">
        <v>3506</v>
      </c>
      <c r="B12977" s="19">
        <v>0.09866898148148148</v>
      </c>
      <c r="C12977" s="10" t="s">
        <v>69</v>
      </c>
      <c r="D12977" s="10" t="s">
        <v>83</v>
      </c>
      <c r="E12977" s="13">
        <v>15.0</v>
      </c>
      <c r="F12977" s="16">
        <f>E12977-1</f>
        <v>14</v>
      </c>
    </row>
    <row r="12978">
      <c r="A12978" s="10" t="s">
        <v>3506</v>
      </c>
      <c r="B12978" s="19">
        <v>0.10487268518518518</v>
      </c>
      <c r="C12978" s="10" t="s">
        <v>964</v>
      </c>
      <c r="D12978" s="10" t="s">
        <v>67</v>
      </c>
      <c r="E12978" s="13">
        <v>30.0</v>
      </c>
      <c r="F12978" s="21">
        <f t="shared" ref="F12978:F12979" si="16">E12978-10</f>
        <v>20</v>
      </c>
    </row>
    <row r="12979">
      <c r="A12979" s="10" t="s">
        <v>3506</v>
      </c>
      <c r="B12979" s="19">
        <v>0.11734953703703704</v>
      </c>
      <c r="C12979" s="10" t="s">
        <v>3086</v>
      </c>
      <c r="D12979" s="10" t="s">
        <v>78</v>
      </c>
      <c r="E12979" s="13">
        <v>27.0</v>
      </c>
      <c r="F12979" s="16">
        <f t="shared" si="16"/>
        <v>17</v>
      </c>
    </row>
    <row r="12980">
      <c r="A12980" s="10" t="s">
        <v>3506</v>
      </c>
      <c r="B12980" s="19">
        <v>0.120625</v>
      </c>
      <c r="C12980" s="10" t="s">
        <v>3086</v>
      </c>
      <c r="D12980" s="10" t="s">
        <v>125</v>
      </c>
      <c r="E12980" s="13">
        <v>27.0</v>
      </c>
      <c r="F12980" s="16">
        <f>E12980-15</f>
        <v>12</v>
      </c>
    </row>
    <row r="12981">
      <c r="A12981" s="10" t="s">
        <v>3506</v>
      </c>
      <c r="B12981" s="19">
        <v>0.12081018518518519</v>
      </c>
      <c r="C12981" s="10" t="s">
        <v>3086</v>
      </c>
      <c r="D12981" s="10" t="s">
        <v>79</v>
      </c>
      <c r="E12981" s="13">
        <v>24.0</v>
      </c>
      <c r="F12981" s="16">
        <f>E12981-5</f>
        <v>19</v>
      </c>
    </row>
    <row r="12982">
      <c r="A12982" s="10" t="s">
        <v>3506</v>
      </c>
      <c r="B12982" s="19">
        <v>0.12118055555555556</v>
      </c>
      <c r="C12982" s="10" t="s">
        <v>3086</v>
      </c>
      <c r="D12982" s="10" t="s">
        <v>131</v>
      </c>
      <c r="E12982" s="13">
        <v>9.0</v>
      </c>
      <c r="F12982" s="16">
        <f>E12982-3</f>
        <v>6</v>
      </c>
    </row>
    <row r="12983">
      <c r="A12983" s="10" t="s">
        <v>3506</v>
      </c>
      <c r="B12983" s="19">
        <v>0.12247685185185185</v>
      </c>
      <c r="C12983" s="22" t="s">
        <v>3086</v>
      </c>
      <c r="D12983" s="10" t="s">
        <v>67</v>
      </c>
      <c r="E12983" s="13" t="s">
        <v>75</v>
      </c>
      <c r="F12983" s="13" t="s">
        <v>75</v>
      </c>
      <c r="J12983" s="10" t="s">
        <v>2265</v>
      </c>
    </row>
    <row r="12984">
      <c r="A12984" s="10" t="s">
        <v>3506</v>
      </c>
      <c r="B12984" s="19">
        <v>0.12247685185185185</v>
      </c>
      <c r="C12984" s="22" t="s">
        <v>3086</v>
      </c>
      <c r="D12984" s="10" t="s">
        <v>67</v>
      </c>
      <c r="E12984" s="13">
        <v>14.0</v>
      </c>
      <c r="F12984" s="16">
        <f>E12984-1</f>
        <v>13</v>
      </c>
    </row>
    <row r="12985">
      <c r="A12985" s="10" t="s">
        <v>3506</v>
      </c>
      <c r="B12985" s="19">
        <v>0.12519675925925927</v>
      </c>
      <c r="C12985" s="10" t="s">
        <v>70</v>
      </c>
      <c r="D12985" s="10" t="s">
        <v>78</v>
      </c>
      <c r="E12985" s="13">
        <v>18.0</v>
      </c>
      <c r="F12985" s="16">
        <f>E12985-10</f>
        <v>8</v>
      </c>
    </row>
    <row r="12986">
      <c r="A12986" s="10" t="s">
        <v>3506</v>
      </c>
      <c r="B12986" s="19">
        <v>0.12604166666666666</v>
      </c>
      <c r="C12986" s="10" t="s">
        <v>3086</v>
      </c>
      <c r="D12986" s="10" t="s">
        <v>125</v>
      </c>
      <c r="E12986" s="13">
        <v>27.0</v>
      </c>
      <c r="F12986" s="16">
        <f>E12986-15</f>
        <v>12</v>
      </c>
    </row>
    <row r="12987">
      <c r="A12987" s="10" t="s">
        <v>3506</v>
      </c>
      <c r="B12987" s="19">
        <v>0.12898148148148147</v>
      </c>
      <c r="C12987" s="10" t="s">
        <v>84</v>
      </c>
      <c r="D12987" s="10" t="s">
        <v>79</v>
      </c>
      <c r="E12987" s="13" t="s">
        <v>68</v>
      </c>
      <c r="F12987" s="13">
        <v>20.0</v>
      </c>
    </row>
    <row r="12988">
      <c r="A12988" s="10" t="s">
        <v>3506</v>
      </c>
      <c r="B12988" s="19">
        <v>0.13366898148148149</v>
      </c>
      <c r="C12988" s="10" t="s">
        <v>66</v>
      </c>
      <c r="D12988" s="10" t="s">
        <v>125</v>
      </c>
      <c r="E12988" s="13" t="s">
        <v>75</v>
      </c>
      <c r="F12988" s="13" t="s">
        <v>75</v>
      </c>
      <c r="J12988" s="10" t="s">
        <v>2263</v>
      </c>
    </row>
    <row r="12989">
      <c r="A12989" s="10" t="s">
        <v>3506</v>
      </c>
      <c r="B12989" s="19">
        <v>0.13366898148148149</v>
      </c>
      <c r="C12989" s="10" t="s">
        <v>66</v>
      </c>
      <c r="D12989" s="10" t="s">
        <v>125</v>
      </c>
      <c r="E12989" s="13">
        <v>14.0</v>
      </c>
      <c r="F12989" s="16">
        <f>E12989-0</f>
        <v>14</v>
      </c>
    </row>
    <row r="12990">
      <c r="A12990" s="10" t="s">
        <v>3506</v>
      </c>
      <c r="B12990" s="19">
        <v>0.13371527777777778</v>
      </c>
      <c r="C12990" s="10" t="s">
        <v>69</v>
      </c>
      <c r="D12990" s="10" t="s">
        <v>125</v>
      </c>
      <c r="E12990" s="13">
        <v>8.0</v>
      </c>
      <c r="F12990" s="16">
        <f>E12990-4</f>
        <v>4</v>
      </c>
    </row>
    <row r="12991">
      <c r="A12991" s="10" t="s">
        <v>3506</v>
      </c>
      <c r="B12991" s="19">
        <v>0.1337384259259259</v>
      </c>
      <c r="C12991" s="10" t="s">
        <v>3086</v>
      </c>
      <c r="D12991" s="10" t="s">
        <v>125</v>
      </c>
      <c r="E12991" s="13" t="s">
        <v>75</v>
      </c>
      <c r="F12991" s="13" t="s">
        <v>75</v>
      </c>
      <c r="J12991" s="10" t="s">
        <v>2263</v>
      </c>
    </row>
    <row r="12992">
      <c r="A12992" s="10" t="s">
        <v>3506</v>
      </c>
      <c r="B12992" s="19">
        <v>0.1337384259259259</v>
      </c>
      <c r="C12992" s="10" t="s">
        <v>3086</v>
      </c>
      <c r="D12992" s="10" t="s">
        <v>125</v>
      </c>
      <c r="E12992" s="13">
        <v>25.0</v>
      </c>
      <c r="F12992" s="16">
        <f>E12992-15</f>
        <v>10</v>
      </c>
    </row>
    <row r="12993">
      <c r="A12993" s="10" t="s">
        <v>3506</v>
      </c>
      <c r="B12993" s="19">
        <v>0.13375</v>
      </c>
      <c r="C12993" s="10" t="s">
        <v>84</v>
      </c>
      <c r="D12993" s="10" t="s">
        <v>125</v>
      </c>
      <c r="E12993" s="13">
        <v>23.0</v>
      </c>
      <c r="F12993" s="21">
        <f>E12993-3</f>
        <v>20</v>
      </c>
    </row>
    <row r="12994">
      <c r="A12994" s="10" t="s">
        <v>3506</v>
      </c>
      <c r="B12994" s="19">
        <v>0.13376157407407407</v>
      </c>
      <c r="C12994" s="10" t="s">
        <v>964</v>
      </c>
      <c r="D12994" s="10" t="s">
        <v>125</v>
      </c>
      <c r="E12994" s="13">
        <v>20.0</v>
      </c>
      <c r="F12994" s="16">
        <f>E12994-2</f>
        <v>18</v>
      </c>
    </row>
    <row r="12995">
      <c r="A12995" s="10" t="s">
        <v>3506</v>
      </c>
      <c r="B12995" s="19">
        <v>0.13377314814814814</v>
      </c>
      <c r="C12995" s="10" t="s">
        <v>70</v>
      </c>
      <c r="D12995" s="10" t="s">
        <v>125</v>
      </c>
      <c r="E12995" s="13">
        <v>20.0</v>
      </c>
      <c r="F12995" s="16">
        <f>E12995-10</f>
        <v>10</v>
      </c>
    </row>
    <row r="12996">
      <c r="A12996" s="10" t="s">
        <v>3506</v>
      </c>
      <c r="B12996" s="19">
        <v>0.13378472222222224</v>
      </c>
      <c r="C12996" s="10" t="s">
        <v>82</v>
      </c>
      <c r="D12996" s="10" t="s">
        <v>125</v>
      </c>
      <c r="E12996" s="13">
        <v>20.0</v>
      </c>
      <c r="F12996" s="16">
        <f>E12996-2</f>
        <v>18</v>
      </c>
    </row>
    <row r="12997">
      <c r="A12997" s="10" t="s">
        <v>3506</v>
      </c>
      <c r="B12997" s="19">
        <v>0.13863425925925926</v>
      </c>
      <c r="C12997" s="10" t="s">
        <v>157</v>
      </c>
      <c r="D12997" s="10" t="s">
        <v>67</v>
      </c>
      <c r="E12997" s="13">
        <v>13.0</v>
      </c>
      <c r="F12997" s="16">
        <f>E12997-3</f>
        <v>10</v>
      </c>
    </row>
    <row r="12998">
      <c r="A12998" s="10" t="s">
        <v>3506</v>
      </c>
      <c r="B12998" s="19">
        <v>0.1400462962962963</v>
      </c>
      <c r="C12998" s="10" t="s">
        <v>82</v>
      </c>
      <c r="D12998" s="10" t="s">
        <v>131</v>
      </c>
      <c r="E12998" s="13">
        <v>16.0</v>
      </c>
      <c r="F12998" s="16">
        <f>E12998-6</f>
        <v>10</v>
      </c>
      <c r="J12998" s="10" t="s">
        <v>2004</v>
      </c>
    </row>
    <row r="12999">
      <c r="A12999" s="10" t="s">
        <v>3551</v>
      </c>
      <c r="B12999" s="19">
        <v>0.016226851851851853</v>
      </c>
      <c r="C12999" s="10" t="s">
        <v>82</v>
      </c>
      <c r="D12999" s="10" t="s">
        <v>83</v>
      </c>
      <c r="E12999" s="13">
        <v>18.0</v>
      </c>
      <c r="F12999" s="16">
        <f>E12999-11</f>
        <v>7</v>
      </c>
    </row>
    <row r="13000">
      <c r="A13000" s="10" t="s">
        <v>3551</v>
      </c>
      <c r="B13000" s="19">
        <v>0.018819444444444444</v>
      </c>
      <c r="C13000" s="10" t="s">
        <v>3086</v>
      </c>
      <c r="D13000" s="10" t="s">
        <v>83</v>
      </c>
      <c r="E13000" s="13">
        <v>25.0</v>
      </c>
      <c r="F13000" s="13">
        <v>12.0</v>
      </c>
    </row>
    <row r="13001">
      <c r="A13001" s="10" t="s">
        <v>3551</v>
      </c>
      <c r="B13001" s="19">
        <v>0.02042824074074074</v>
      </c>
      <c r="C13001" s="10" t="s">
        <v>82</v>
      </c>
      <c r="D13001" s="10" t="s">
        <v>361</v>
      </c>
      <c r="E13001" s="13">
        <v>15.0</v>
      </c>
      <c r="F13001" s="16">
        <f>E13001-11</f>
        <v>4</v>
      </c>
    </row>
    <row r="13002">
      <c r="A13002" s="10" t="s">
        <v>3551</v>
      </c>
      <c r="B13002" s="19">
        <v>0.02707175925925926</v>
      </c>
      <c r="C13002" s="10" t="s">
        <v>70</v>
      </c>
      <c r="D13002" s="10" t="s">
        <v>67</v>
      </c>
      <c r="E13002" s="13">
        <v>6.0</v>
      </c>
      <c r="F13002" s="23">
        <f>E13002-4</f>
        <v>2</v>
      </c>
    </row>
    <row r="13003">
      <c r="A13003" s="10" t="s">
        <v>3551</v>
      </c>
      <c r="B13003" s="19">
        <v>0.028877314814814814</v>
      </c>
      <c r="C13003" s="10" t="s">
        <v>82</v>
      </c>
      <c r="D13003" s="10" t="s">
        <v>87</v>
      </c>
      <c r="E13003" s="13" t="s">
        <v>68</v>
      </c>
      <c r="F13003" s="13">
        <v>20.0</v>
      </c>
    </row>
    <row r="13004">
      <c r="A13004" s="10" t="s">
        <v>3551</v>
      </c>
      <c r="B13004" s="19">
        <v>0.028900462962962965</v>
      </c>
      <c r="C13004" s="10" t="s">
        <v>70</v>
      </c>
      <c r="D13004" s="10" t="s">
        <v>87</v>
      </c>
      <c r="E13004" s="13" t="s">
        <v>88</v>
      </c>
      <c r="F13004" s="13">
        <v>1.0</v>
      </c>
    </row>
    <row r="13005">
      <c r="A13005" s="10" t="s">
        <v>3551</v>
      </c>
      <c r="B13005" s="19">
        <v>0.02903935185185185</v>
      </c>
      <c r="C13005" s="10" t="s">
        <v>69</v>
      </c>
      <c r="D13005" s="10" t="s">
        <v>87</v>
      </c>
      <c r="E13005" s="13">
        <v>20.0</v>
      </c>
      <c r="F13005" s="16">
        <f>E13005-4</f>
        <v>16</v>
      </c>
    </row>
    <row r="13006">
      <c r="A13006" s="10" t="s">
        <v>3551</v>
      </c>
      <c r="B13006" s="19">
        <v>0.02903935185185185</v>
      </c>
      <c r="C13006" s="10" t="s">
        <v>70</v>
      </c>
      <c r="D13006" s="10" t="s">
        <v>76</v>
      </c>
      <c r="E13006" s="13">
        <v>1.0</v>
      </c>
      <c r="F13006" s="16"/>
      <c r="J13006" s="10" t="s">
        <v>981</v>
      </c>
    </row>
    <row r="13007">
      <c r="A13007" s="10" t="s">
        <v>3551</v>
      </c>
      <c r="B13007" s="19">
        <v>0.02914351851851852</v>
      </c>
      <c r="C13007" s="10" t="s">
        <v>3086</v>
      </c>
      <c r="D13007" s="10" t="s">
        <v>87</v>
      </c>
      <c r="E13007" s="13">
        <v>15.0</v>
      </c>
      <c r="F13007" s="16">
        <f>E13007-5</f>
        <v>10</v>
      </c>
    </row>
    <row r="13008">
      <c r="A13008" s="10" t="s">
        <v>3551</v>
      </c>
      <c r="B13008" s="19">
        <v>0.029270833333333333</v>
      </c>
      <c r="C13008" s="10" t="s">
        <v>84</v>
      </c>
      <c r="D13008" s="10" t="s">
        <v>87</v>
      </c>
      <c r="E13008" s="13" t="s">
        <v>75</v>
      </c>
      <c r="F13008" s="13" t="s">
        <v>75</v>
      </c>
      <c r="J13008" s="10" t="s">
        <v>2263</v>
      </c>
    </row>
    <row r="13009">
      <c r="A13009" s="10" t="s">
        <v>3551</v>
      </c>
      <c r="B13009" s="19">
        <v>0.029270833333333333</v>
      </c>
      <c r="C13009" s="10" t="s">
        <v>84</v>
      </c>
      <c r="D13009" s="10" t="s">
        <v>87</v>
      </c>
      <c r="E13009" s="13">
        <v>13.0</v>
      </c>
      <c r="F13009" s="16">
        <f>E13009-2</f>
        <v>11</v>
      </c>
    </row>
    <row r="13010">
      <c r="A13010" s="10" t="s">
        <v>3551</v>
      </c>
      <c r="B13010" s="19">
        <v>0.029270833333333333</v>
      </c>
      <c r="C13010" s="10" t="s">
        <v>66</v>
      </c>
      <c r="D13010" s="10" t="s">
        <v>87</v>
      </c>
      <c r="E13010" s="13">
        <v>10.0</v>
      </c>
      <c r="F13010" s="23">
        <f>E13010-0</f>
        <v>10</v>
      </c>
    </row>
    <row r="13011">
      <c r="A13011" s="10" t="s">
        <v>3551</v>
      </c>
      <c r="B13011" s="19">
        <v>0.029375</v>
      </c>
      <c r="C13011" s="10" t="s">
        <v>964</v>
      </c>
      <c r="D13011" s="10" t="s">
        <v>87</v>
      </c>
      <c r="E13011" s="13">
        <v>7.0</v>
      </c>
      <c r="F13011" s="16">
        <f>E13011-2</f>
        <v>5</v>
      </c>
    </row>
    <row r="13012">
      <c r="A13012" s="10" t="s">
        <v>3551</v>
      </c>
      <c r="B13012" s="19">
        <v>0.03011574074074074</v>
      </c>
      <c r="C13012" s="10" t="s">
        <v>82</v>
      </c>
      <c r="D13012" s="10" t="s">
        <v>89</v>
      </c>
      <c r="E13012" s="13">
        <v>26.0</v>
      </c>
      <c r="F13012" s="16">
        <f>E13012-10</f>
        <v>16</v>
      </c>
      <c r="J13012" s="10" t="s">
        <v>3552</v>
      </c>
    </row>
    <row r="13013">
      <c r="A13013" s="10" t="s">
        <v>3551</v>
      </c>
      <c r="B13013" s="19">
        <v>0.030266203703703705</v>
      </c>
      <c r="C13013" s="10" t="s">
        <v>82</v>
      </c>
      <c r="D13013" s="10" t="s">
        <v>91</v>
      </c>
      <c r="E13013" s="13">
        <v>25.0</v>
      </c>
      <c r="F13013" s="16"/>
      <c r="H13013" s="10" t="s">
        <v>3553</v>
      </c>
    </row>
    <row r="13014">
      <c r="A13014" s="10" t="s">
        <v>3551</v>
      </c>
      <c r="B13014" s="19">
        <v>0.035902777777777777</v>
      </c>
      <c r="C13014" s="10" t="s">
        <v>82</v>
      </c>
      <c r="D13014" s="10" t="s">
        <v>209</v>
      </c>
      <c r="E13014" s="13" t="s">
        <v>88</v>
      </c>
      <c r="F13014" s="13">
        <v>1.0</v>
      </c>
    </row>
    <row r="13015">
      <c r="A13015" s="10" t="s">
        <v>3551</v>
      </c>
      <c r="B13015" s="19">
        <v>0.03638888888888889</v>
      </c>
      <c r="C13015" s="10" t="s">
        <v>84</v>
      </c>
      <c r="D13015" s="10" t="s">
        <v>209</v>
      </c>
      <c r="E13015" s="13">
        <v>15.0</v>
      </c>
      <c r="F13015" s="16">
        <f>E13015-4</f>
        <v>11</v>
      </c>
    </row>
    <row r="13016">
      <c r="A13016" s="10" t="s">
        <v>3551</v>
      </c>
      <c r="B13016" s="19">
        <v>0.03674768518518518</v>
      </c>
      <c r="C13016" s="10" t="s">
        <v>82</v>
      </c>
      <c r="D13016" s="10" t="s">
        <v>209</v>
      </c>
      <c r="E13016" s="13">
        <v>24.0</v>
      </c>
      <c r="F13016" s="13">
        <v>16.0</v>
      </c>
      <c r="J13016" s="10" t="s">
        <v>2048</v>
      </c>
    </row>
    <row r="13017">
      <c r="A13017" s="10" t="s">
        <v>3551</v>
      </c>
      <c r="B13017" s="19">
        <v>0.037418981481481484</v>
      </c>
      <c r="C13017" s="10" t="s">
        <v>84</v>
      </c>
      <c r="D13017" s="10" t="s">
        <v>209</v>
      </c>
      <c r="E13017" s="13" t="s">
        <v>75</v>
      </c>
      <c r="F13017" s="13" t="s">
        <v>75</v>
      </c>
      <c r="J13017" s="10" t="s">
        <v>2263</v>
      </c>
    </row>
    <row r="13018">
      <c r="A13018" s="10" t="s">
        <v>3551</v>
      </c>
      <c r="B13018" s="19">
        <v>0.037418981481481484</v>
      </c>
      <c r="C13018" s="10" t="s">
        <v>84</v>
      </c>
      <c r="D13018" s="10" t="s">
        <v>209</v>
      </c>
      <c r="E13018" s="13">
        <v>23.0</v>
      </c>
      <c r="F13018" s="16">
        <f>E13018-4</f>
        <v>19</v>
      </c>
    </row>
    <row r="13019">
      <c r="A13019" s="10" t="s">
        <v>3551</v>
      </c>
      <c r="B13019" s="19">
        <v>0.03765046296296296</v>
      </c>
      <c r="C13019" s="10" t="s">
        <v>82</v>
      </c>
      <c r="D13019" s="10" t="s">
        <v>209</v>
      </c>
      <c r="E13019" s="13">
        <v>15.0</v>
      </c>
      <c r="F13019" s="13">
        <v>7.0</v>
      </c>
      <c r="J13019" s="10" t="s">
        <v>2048</v>
      </c>
    </row>
    <row r="13020">
      <c r="A13020" s="10" t="s">
        <v>3551</v>
      </c>
      <c r="B13020" s="19">
        <v>0.038009259259259257</v>
      </c>
      <c r="C13020" s="10" t="s">
        <v>84</v>
      </c>
      <c r="D13020" s="10" t="s">
        <v>209</v>
      </c>
      <c r="E13020" s="13" t="s">
        <v>75</v>
      </c>
      <c r="F13020" s="13" t="s">
        <v>75</v>
      </c>
      <c r="J13020" s="10" t="s">
        <v>2263</v>
      </c>
    </row>
    <row r="13021">
      <c r="A13021" s="10" t="s">
        <v>3551</v>
      </c>
      <c r="B13021" s="19">
        <v>0.038009259259259257</v>
      </c>
      <c r="C13021" s="10" t="s">
        <v>84</v>
      </c>
      <c r="D13021" s="10" t="s">
        <v>209</v>
      </c>
      <c r="E13021" s="13">
        <v>18.0</v>
      </c>
      <c r="F13021" s="16">
        <f>E13021-4</f>
        <v>14</v>
      </c>
    </row>
    <row r="13022">
      <c r="A13022" s="10" t="s">
        <v>3551</v>
      </c>
      <c r="B13022" s="19">
        <v>0.03885416666666667</v>
      </c>
      <c r="C13022" s="10" t="s">
        <v>66</v>
      </c>
      <c r="D13022" s="10" t="s">
        <v>93</v>
      </c>
      <c r="E13022" s="13" t="s">
        <v>75</v>
      </c>
      <c r="F13022" s="13" t="s">
        <v>75</v>
      </c>
      <c r="J13022" s="10" t="s">
        <v>2263</v>
      </c>
    </row>
    <row r="13023">
      <c r="A13023" s="10" t="s">
        <v>3551</v>
      </c>
      <c r="B13023" s="19">
        <v>0.03885416666666667</v>
      </c>
      <c r="C13023" s="10" t="s">
        <v>66</v>
      </c>
      <c r="D13023" s="10" t="s">
        <v>93</v>
      </c>
      <c r="E13023" s="13" t="s">
        <v>68</v>
      </c>
      <c r="F13023" s="13">
        <v>20.0</v>
      </c>
      <c r="J13023" s="10" t="s">
        <v>3554</v>
      </c>
    </row>
    <row r="13024">
      <c r="A13024" s="10" t="s">
        <v>3551</v>
      </c>
      <c r="B13024" s="19">
        <v>0.038935185185185184</v>
      </c>
      <c r="C13024" s="10" t="s">
        <v>70</v>
      </c>
      <c r="D13024" s="10" t="s">
        <v>93</v>
      </c>
      <c r="E13024" s="13" t="s">
        <v>75</v>
      </c>
      <c r="F13024" s="13" t="s">
        <v>75</v>
      </c>
      <c r="J13024" s="10" t="s">
        <v>2263</v>
      </c>
    </row>
    <row r="13025">
      <c r="A13025" s="10" t="s">
        <v>3551</v>
      </c>
      <c r="B13025" s="19">
        <v>0.038935185185185184</v>
      </c>
      <c r="C13025" s="10" t="s">
        <v>70</v>
      </c>
      <c r="D13025" s="10" t="s">
        <v>93</v>
      </c>
      <c r="E13025" s="13">
        <v>30.0</v>
      </c>
      <c r="F13025" s="16">
        <f>E13025-12</f>
        <v>18</v>
      </c>
      <c r="J13025" s="10" t="s">
        <v>3555</v>
      </c>
    </row>
    <row r="13026">
      <c r="A13026" s="10" t="s">
        <v>3551</v>
      </c>
      <c r="B13026" s="19">
        <v>0.03902777777777778</v>
      </c>
      <c r="C13026" s="10" t="s">
        <v>70</v>
      </c>
      <c r="D13026" s="10" t="s">
        <v>93</v>
      </c>
      <c r="E13026" s="13">
        <v>16.0</v>
      </c>
      <c r="F13026" s="13">
        <v>4.0</v>
      </c>
      <c r="J13026" s="10" t="s">
        <v>2263</v>
      </c>
    </row>
    <row r="13027">
      <c r="A13027" s="10" t="s">
        <v>3551</v>
      </c>
      <c r="B13027" s="19">
        <v>0.03902777777777778</v>
      </c>
      <c r="C13027" s="10" t="s">
        <v>70</v>
      </c>
      <c r="D13027" s="10" t="s">
        <v>93</v>
      </c>
      <c r="E13027" s="13">
        <v>16.0</v>
      </c>
      <c r="F13027" s="13">
        <v>4.0</v>
      </c>
      <c r="J13027" s="10" t="s">
        <v>3555</v>
      </c>
    </row>
    <row r="13028">
      <c r="A13028" s="10" t="s">
        <v>3551</v>
      </c>
      <c r="B13028" s="19">
        <v>0.039155092592592596</v>
      </c>
      <c r="C13028" s="10" t="s">
        <v>70</v>
      </c>
      <c r="D13028" s="10" t="s">
        <v>76</v>
      </c>
      <c r="E13028" s="13">
        <v>4.0</v>
      </c>
      <c r="F13028" s="16"/>
      <c r="J13028" s="10" t="s">
        <v>1579</v>
      </c>
    </row>
    <row r="13029">
      <c r="A13029" s="10" t="s">
        <v>3551</v>
      </c>
      <c r="B13029" s="19">
        <v>0.039456018518518515</v>
      </c>
      <c r="C13029" s="10" t="s">
        <v>70</v>
      </c>
      <c r="D13029" s="10" t="s">
        <v>91</v>
      </c>
      <c r="E13029" s="13">
        <v>10.0</v>
      </c>
      <c r="F13029" s="23"/>
    </row>
    <row r="13030">
      <c r="A13030" s="10" t="s">
        <v>3551</v>
      </c>
      <c r="B13030" s="19">
        <v>0.04</v>
      </c>
      <c r="C13030" s="10" t="s">
        <v>3086</v>
      </c>
      <c r="D13030" s="10" t="s">
        <v>93</v>
      </c>
      <c r="E13030" s="13">
        <v>22.0</v>
      </c>
      <c r="F13030" s="16">
        <f>E13030-11</f>
        <v>11</v>
      </c>
      <c r="J13030" s="10" t="s">
        <v>3556</v>
      </c>
    </row>
    <row r="13031">
      <c r="A13031" s="10" t="s">
        <v>3551</v>
      </c>
      <c r="B13031" s="19">
        <v>0.04024305555555555</v>
      </c>
      <c r="C13031" s="10" t="s">
        <v>66</v>
      </c>
      <c r="D13031" s="10" t="s">
        <v>91</v>
      </c>
      <c r="E13031" s="13">
        <v>83.0</v>
      </c>
      <c r="F13031" s="16"/>
      <c r="H13031" s="10" t="s">
        <v>3557</v>
      </c>
    </row>
    <row r="13032">
      <c r="A13032" s="10" t="s">
        <v>3551</v>
      </c>
      <c r="B13032" s="19">
        <v>0.040625</v>
      </c>
      <c r="C13032" s="10" t="s">
        <v>66</v>
      </c>
      <c r="D13032" s="10" t="s">
        <v>93</v>
      </c>
      <c r="E13032" s="13">
        <v>28.0</v>
      </c>
      <c r="F13032" s="23">
        <f>E13032-12</f>
        <v>16</v>
      </c>
      <c r="J13032" s="10" t="s">
        <v>3554</v>
      </c>
    </row>
    <row r="13033">
      <c r="A13033" s="10" t="s">
        <v>3551</v>
      </c>
      <c r="B13033" s="19">
        <v>0.04079861111111111</v>
      </c>
      <c r="C13033" s="10" t="s">
        <v>66</v>
      </c>
      <c r="D13033" s="10" t="s">
        <v>76</v>
      </c>
      <c r="E13033" s="13">
        <v>65.0</v>
      </c>
      <c r="F13033" s="23"/>
      <c r="J13033" s="10" t="s">
        <v>3558</v>
      </c>
    </row>
    <row r="13034">
      <c r="A13034" s="10" t="s">
        <v>3551</v>
      </c>
      <c r="B13034" s="19">
        <v>0.04146990740740741</v>
      </c>
      <c r="C13034" s="10" t="s">
        <v>66</v>
      </c>
      <c r="D13034" s="10" t="s">
        <v>91</v>
      </c>
      <c r="E13034" s="13">
        <v>17.0</v>
      </c>
      <c r="F13034" s="16"/>
      <c r="H13034" s="10" t="s">
        <v>3559</v>
      </c>
    </row>
    <row r="13035">
      <c r="A13035" s="10" t="s">
        <v>3551</v>
      </c>
      <c r="B13035" s="19">
        <v>0.04186342592592593</v>
      </c>
      <c r="C13035" s="10" t="s">
        <v>964</v>
      </c>
      <c r="D13035" s="10" t="s">
        <v>91</v>
      </c>
      <c r="E13035" s="13">
        <v>18.0</v>
      </c>
      <c r="F13035" s="16"/>
      <c r="H13035" s="10" t="s">
        <v>3560</v>
      </c>
      <c r="J13035" s="10" t="s">
        <v>263</v>
      </c>
    </row>
    <row r="13036">
      <c r="A13036" s="10" t="s">
        <v>3551</v>
      </c>
      <c r="B13036" s="19">
        <v>0.04247685185185185</v>
      </c>
      <c r="C13036" s="10" t="s">
        <v>66</v>
      </c>
      <c r="D13036" s="10" t="s">
        <v>166</v>
      </c>
      <c r="E13036" s="13">
        <v>18.0</v>
      </c>
      <c r="F13036" s="13" t="s">
        <v>75</v>
      </c>
      <c r="J13036" s="10" t="s">
        <v>3561</v>
      </c>
    </row>
    <row r="13037">
      <c r="A13037" s="10" t="s">
        <v>3551</v>
      </c>
      <c r="B13037" s="19">
        <v>0.04252314814814815</v>
      </c>
      <c r="C13037" s="10" t="s">
        <v>70</v>
      </c>
      <c r="D13037" s="10" t="s">
        <v>166</v>
      </c>
      <c r="E13037" s="13">
        <v>10.0</v>
      </c>
      <c r="F13037" s="13" t="s">
        <v>75</v>
      </c>
      <c r="J13037" s="10" t="s">
        <v>3562</v>
      </c>
    </row>
    <row r="13038">
      <c r="A13038" s="10" t="s">
        <v>3551</v>
      </c>
      <c r="B13038" s="19">
        <v>0.04493055555555556</v>
      </c>
      <c r="C13038" s="10" t="s">
        <v>3086</v>
      </c>
      <c r="D13038" s="10" t="s">
        <v>125</v>
      </c>
      <c r="E13038" s="13">
        <v>34.0</v>
      </c>
      <c r="F13038" s="23">
        <f>E13038-15</f>
        <v>19</v>
      </c>
    </row>
    <row r="13039">
      <c r="A13039" s="10" t="s">
        <v>3551</v>
      </c>
      <c r="B13039" s="19">
        <v>0.04594907407407407</v>
      </c>
      <c r="C13039" s="10" t="s">
        <v>84</v>
      </c>
      <c r="D13039" s="10" t="s">
        <v>209</v>
      </c>
      <c r="E13039" s="13" t="s">
        <v>75</v>
      </c>
      <c r="F13039" s="13" t="s">
        <v>75</v>
      </c>
      <c r="J13039" s="10" t="s">
        <v>2263</v>
      </c>
    </row>
    <row r="13040">
      <c r="A13040" s="10" t="s">
        <v>3551</v>
      </c>
      <c r="B13040" s="19">
        <v>0.04594907407407407</v>
      </c>
      <c r="C13040" s="10" t="s">
        <v>84</v>
      </c>
      <c r="D13040" s="10" t="s">
        <v>209</v>
      </c>
      <c r="E13040" s="13">
        <v>18.0</v>
      </c>
      <c r="F13040" s="23">
        <f>E13040-4</f>
        <v>14</v>
      </c>
    </row>
    <row r="13041">
      <c r="A13041" s="10" t="s">
        <v>3551</v>
      </c>
      <c r="B13041" s="19">
        <v>0.04787037037037037</v>
      </c>
      <c r="C13041" s="10" t="s">
        <v>66</v>
      </c>
      <c r="D13041" s="10" t="s">
        <v>91</v>
      </c>
      <c r="E13041" s="13">
        <v>7.0</v>
      </c>
      <c r="F13041" s="23"/>
      <c r="H13041" s="10" t="s">
        <v>3563</v>
      </c>
      <c r="J13041" s="10" t="s">
        <v>3564</v>
      </c>
    </row>
    <row r="13042">
      <c r="A13042" s="10" t="s">
        <v>3551</v>
      </c>
      <c r="B13042" s="19">
        <v>0.04829861111111111</v>
      </c>
      <c r="C13042" s="10" t="s">
        <v>66</v>
      </c>
      <c r="D13042" s="10" t="s">
        <v>89</v>
      </c>
      <c r="E13042" s="13">
        <v>24.0</v>
      </c>
      <c r="F13042" s="23">
        <f>E13042-10</f>
        <v>14</v>
      </c>
      <c r="J13042" s="10" t="s">
        <v>3565</v>
      </c>
    </row>
    <row r="13043">
      <c r="A13043" s="10" t="s">
        <v>3551</v>
      </c>
      <c r="B13043" s="19">
        <v>0.04847222222222222</v>
      </c>
      <c r="C13043" s="10" t="s">
        <v>66</v>
      </c>
      <c r="D13043" s="10" t="s">
        <v>76</v>
      </c>
      <c r="E13043" s="13">
        <v>4.0</v>
      </c>
      <c r="F13043" s="23"/>
      <c r="J13043" s="10" t="s">
        <v>1579</v>
      </c>
    </row>
    <row r="13044">
      <c r="A13044" s="10" t="s">
        <v>3551</v>
      </c>
      <c r="B13044" s="19">
        <v>0.04853009259259259</v>
      </c>
      <c r="C13044" s="10" t="s">
        <v>66</v>
      </c>
      <c r="D13044" s="10" t="s">
        <v>89</v>
      </c>
      <c r="E13044" s="13">
        <v>26.0</v>
      </c>
      <c r="F13044" s="13" t="s">
        <v>75</v>
      </c>
      <c r="J13044" s="10" t="s">
        <v>3566</v>
      </c>
    </row>
    <row r="13045">
      <c r="A13045" s="10" t="s">
        <v>3551</v>
      </c>
      <c r="B13045" s="19">
        <v>0.04856481481481482</v>
      </c>
      <c r="C13045" s="10" t="s">
        <v>66</v>
      </c>
      <c r="D13045" s="10" t="s">
        <v>89</v>
      </c>
      <c r="E13045" s="13">
        <v>26.0</v>
      </c>
      <c r="F13045" s="23">
        <f>E13045-10</f>
        <v>16</v>
      </c>
      <c r="J13045" s="10" t="s">
        <v>3565</v>
      </c>
    </row>
    <row r="13046">
      <c r="A13046" s="10" t="s">
        <v>3551</v>
      </c>
      <c r="B13046" s="19">
        <v>0.04861111111111111</v>
      </c>
      <c r="C13046" s="10" t="s">
        <v>66</v>
      </c>
      <c r="D13046" s="10" t="s">
        <v>76</v>
      </c>
      <c r="E13046" s="13">
        <v>2.0</v>
      </c>
      <c r="F13046" s="23"/>
      <c r="J13046" s="10" t="s">
        <v>1579</v>
      </c>
    </row>
    <row r="13047">
      <c r="A13047" s="10" t="s">
        <v>3551</v>
      </c>
      <c r="B13047" s="19">
        <v>0.04871527777777778</v>
      </c>
      <c r="C13047" s="10" t="s">
        <v>66</v>
      </c>
      <c r="D13047" s="10" t="s">
        <v>91</v>
      </c>
      <c r="E13047" s="13">
        <v>16.0</v>
      </c>
      <c r="F13047" s="23"/>
      <c r="H13047" s="10" t="s">
        <v>3567</v>
      </c>
    </row>
    <row r="13048">
      <c r="A13048" s="10" t="s">
        <v>3551</v>
      </c>
      <c r="B13048" s="19">
        <v>0.04881944444444444</v>
      </c>
      <c r="C13048" s="10" t="s">
        <v>66</v>
      </c>
      <c r="D13048" s="10" t="s">
        <v>91</v>
      </c>
      <c r="E13048" s="13">
        <v>14.0</v>
      </c>
      <c r="F13048" s="23"/>
      <c r="H13048" s="10" t="s">
        <v>3568</v>
      </c>
    </row>
    <row r="13049">
      <c r="A13049" s="10" t="s">
        <v>3551</v>
      </c>
      <c r="B13049" s="19">
        <v>0.04886574074074074</v>
      </c>
      <c r="C13049" s="10" t="s">
        <v>66</v>
      </c>
      <c r="D13049" s="10" t="s">
        <v>91</v>
      </c>
      <c r="E13049" s="13">
        <v>12.0</v>
      </c>
      <c r="F13049" s="23"/>
      <c r="H13049" s="10" t="s">
        <v>3569</v>
      </c>
    </row>
    <row r="13050">
      <c r="A13050" s="10" t="s">
        <v>3551</v>
      </c>
      <c r="B13050" s="19">
        <v>0.050277777777777775</v>
      </c>
      <c r="C13050" s="10" t="s">
        <v>70</v>
      </c>
      <c r="D13050" s="10" t="s">
        <v>78</v>
      </c>
      <c r="E13050" s="13">
        <v>25.0</v>
      </c>
      <c r="F13050" s="23">
        <f>E13050-10</f>
        <v>15</v>
      </c>
    </row>
    <row r="13051">
      <c r="A13051" s="10" t="s">
        <v>3551</v>
      </c>
      <c r="B13051" s="19">
        <v>0.05068287037037037</v>
      </c>
      <c r="C13051" s="10" t="s">
        <v>70</v>
      </c>
      <c r="D13051" s="10" t="s">
        <v>93</v>
      </c>
      <c r="E13051" s="13">
        <v>17.0</v>
      </c>
      <c r="F13051" s="23"/>
      <c r="J13051" s="10" t="s">
        <v>3555</v>
      </c>
    </row>
    <row r="13052">
      <c r="A13052" s="10" t="s">
        <v>3551</v>
      </c>
      <c r="B13052" s="19">
        <v>0.05092592592592592</v>
      </c>
      <c r="C13052" s="10" t="s">
        <v>70</v>
      </c>
      <c r="D13052" s="10" t="s">
        <v>166</v>
      </c>
      <c r="E13052" s="13" t="s">
        <v>68</v>
      </c>
      <c r="F13052" s="13">
        <v>20.0</v>
      </c>
      <c r="J13052" s="10" t="s">
        <v>3570</v>
      </c>
    </row>
    <row r="13053">
      <c r="A13053" s="10" t="s">
        <v>3551</v>
      </c>
      <c r="B13053" s="19">
        <v>0.05096064814814815</v>
      </c>
      <c r="C13053" s="10" t="s">
        <v>70</v>
      </c>
      <c r="D13053" s="10" t="s">
        <v>76</v>
      </c>
      <c r="E13053" s="13">
        <v>1.0</v>
      </c>
      <c r="F13053" s="16"/>
      <c r="J13053" s="10" t="s">
        <v>1579</v>
      </c>
    </row>
    <row r="13054">
      <c r="A13054" s="10" t="s">
        <v>3551</v>
      </c>
      <c r="B13054" s="19">
        <v>0.05099537037037037</v>
      </c>
      <c r="C13054" s="10" t="s">
        <v>66</v>
      </c>
      <c r="D13054" s="10" t="s">
        <v>166</v>
      </c>
      <c r="E13054" s="13">
        <v>11.0</v>
      </c>
      <c r="F13054" s="13" t="s">
        <v>75</v>
      </c>
      <c r="J13054" s="10" t="s">
        <v>1942</v>
      </c>
    </row>
    <row r="13055">
      <c r="A13055" s="10" t="s">
        <v>3551</v>
      </c>
      <c r="B13055" s="19">
        <v>0.051666666666666666</v>
      </c>
      <c r="C13055" s="10" t="s">
        <v>964</v>
      </c>
      <c r="D13055" s="10" t="s">
        <v>91</v>
      </c>
      <c r="E13055" s="13">
        <v>24.0</v>
      </c>
      <c r="F13055" s="16"/>
      <c r="H13055" s="10" t="s">
        <v>3571</v>
      </c>
      <c r="J13055" s="10" t="s">
        <v>263</v>
      </c>
    </row>
    <row r="13056">
      <c r="A13056" s="10" t="s">
        <v>3551</v>
      </c>
      <c r="B13056" s="19">
        <v>0.052349537037037035</v>
      </c>
      <c r="C13056" s="10" t="s">
        <v>82</v>
      </c>
      <c r="D13056" s="10" t="s">
        <v>209</v>
      </c>
      <c r="E13056" s="13">
        <v>16.0</v>
      </c>
      <c r="F13056" s="13">
        <v>8.0</v>
      </c>
      <c r="H13056" s="10" t="s">
        <v>1505</v>
      </c>
      <c r="J13056" s="10" t="s">
        <v>3572</v>
      </c>
    </row>
    <row r="13057">
      <c r="A13057" s="10" t="s">
        <v>3551</v>
      </c>
      <c r="B13057" s="19">
        <v>0.05292824074074074</v>
      </c>
      <c r="C13057" s="10" t="s">
        <v>82</v>
      </c>
      <c r="D13057" s="10" t="s">
        <v>89</v>
      </c>
      <c r="E13057" s="13">
        <v>20.0</v>
      </c>
      <c r="F13057" s="16">
        <f>E13057-10</f>
        <v>10</v>
      </c>
      <c r="J13057" s="10" t="s">
        <v>151</v>
      </c>
    </row>
    <row r="13058">
      <c r="A13058" s="10" t="s">
        <v>3551</v>
      </c>
      <c r="B13058" s="19">
        <v>0.05445601851851852</v>
      </c>
      <c r="C13058" s="10" t="s">
        <v>964</v>
      </c>
      <c r="D13058" s="10" t="s">
        <v>120</v>
      </c>
      <c r="E13058" s="13">
        <v>13.0</v>
      </c>
      <c r="F13058" s="23"/>
      <c r="H13058" s="10" t="s">
        <v>1401</v>
      </c>
      <c r="J13058" s="10" t="s">
        <v>1142</v>
      </c>
    </row>
    <row r="13059">
      <c r="A13059" s="10" t="s">
        <v>3551</v>
      </c>
      <c r="B13059" s="19">
        <v>0.05491898148148148</v>
      </c>
      <c r="C13059" s="10" t="s">
        <v>69</v>
      </c>
      <c r="D13059" s="10" t="s">
        <v>120</v>
      </c>
      <c r="E13059" s="13">
        <v>12.0</v>
      </c>
      <c r="F13059" s="23"/>
      <c r="H13059" s="10" t="s">
        <v>2381</v>
      </c>
      <c r="J13059" s="10" t="s">
        <v>1142</v>
      </c>
    </row>
    <row r="13060">
      <c r="A13060" s="10" t="s">
        <v>3551</v>
      </c>
      <c r="B13060" s="19">
        <v>0.055185185185185184</v>
      </c>
      <c r="C13060" s="10" t="s">
        <v>66</v>
      </c>
      <c r="D13060" s="10" t="s">
        <v>120</v>
      </c>
      <c r="E13060" s="13">
        <v>11.0</v>
      </c>
      <c r="F13060" s="16"/>
      <c r="H13060" s="10" t="s">
        <v>3573</v>
      </c>
      <c r="J13060" s="10" t="s">
        <v>1142</v>
      </c>
    </row>
    <row r="13061">
      <c r="A13061" s="10" t="s">
        <v>3551</v>
      </c>
      <c r="B13061" s="19">
        <v>0.05513888888888889</v>
      </c>
      <c r="C13061" s="10" t="s">
        <v>84</v>
      </c>
      <c r="D13061" s="10" t="s">
        <v>209</v>
      </c>
      <c r="E13061" s="13" t="s">
        <v>75</v>
      </c>
      <c r="F13061" s="13" t="s">
        <v>75</v>
      </c>
      <c r="J13061" s="10" t="s">
        <v>2263</v>
      </c>
    </row>
    <row r="13062">
      <c r="A13062" s="10" t="s">
        <v>3551</v>
      </c>
      <c r="B13062" s="19">
        <v>0.05513888888888889</v>
      </c>
      <c r="C13062" s="10" t="s">
        <v>84</v>
      </c>
      <c r="D13062" s="10" t="s">
        <v>209</v>
      </c>
      <c r="E13062" s="13" t="s">
        <v>75</v>
      </c>
      <c r="F13062" s="13" t="s">
        <v>75</v>
      </c>
    </row>
    <row r="13063">
      <c r="A13063" s="10" t="s">
        <v>3551</v>
      </c>
      <c r="B13063" s="19">
        <v>0.05528935185185185</v>
      </c>
      <c r="C13063" s="10" t="s">
        <v>66</v>
      </c>
      <c r="D13063" s="10" t="s">
        <v>166</v>
      </c>
      <c r="E13063" s="13" t="s">
        <v>75</v>
      </c>
      <c r="F13063" s="13" t="s">
        <v>75</v>
      </c>
    </row>
    <row r="13064">
      <c r="A13064" s="10" t="s">
        <v>3551</v>
      </c>
      <c r="B13064" s="19">
        <v>0.05530092592592593</v>
      </c>
      <c r="C13064" s="10" t="s">
        <v>84</v>
      </c>
      <c r="D13064" s="10" t="s">
        <v>209</v>
      </c>
      <c r="E13064" s="13" t="s">
        <v>75</v>
      </c>
      <c r="F13064" s="13" t="s">
        <v>75</v>
      </c>
      <c r="J13064" s="10" t="s">
        <v>2263</v>
      </c>
    </row>
    <row r="13065">
      <c r="A13065" s="10" t="s">
        <v>3551</v>
      </c>
      <c r="B13065" s="19">
        <v>0.05530092592592593</v>
      </c>
      <c r="C13065" s="10" t="s">
        <v>84</v>
      </c>
      <c r="D13065" s="10" t="s">
        <v>209</v>
      </c>
      <c r="E13065" s="13" t="s">
        <v>75</v>
      </c>
      <c r="F13065" s="13" t="s">
        <v>75</v>
      </c>
    </row>
    <row r="13066">
      <c r="A13066" s="10" t="s">
        <v>3551</v>
      </c>
      <c r="B13066" s="19">
        <v>0.055324074074074074</v>
      </c>
      <c r="C13066" s="10" t="s">
        <v>66</v>
      </c>
      <c r="D13066" s="10" t="s">
        <v>166</v>
      </c>
      <c r="E13066" s="13" t="s">
        <v>68</v>
      </c>
      <c r="F13066" s="13">
        <v>20.0</v>
      </c>
      <c r="J13066" s="10" t="s">
        <v>3574</v>
      </c>
    </row>
    <row r="13067">
      <c r="A13067" s="10" t="s">
        <v>3551</v>
      </c>
      <c r="B13067" s="19">
        <v>0.05710648148148148</v>
      </c>
      <c r="C13067" s="10" t="s">
        <v>84</v>
      </c>
      <c r="D13067" s="10" t="s">
        <v>209</v>
      </c>
      <c r="E13067" s="13">
        <v>23.0</v>
      </c>
      <c r="F13067" s="16">
        <f>E13067-4</f>
        <v>19</v>
      </c>
    </row>
    <row r="13068">
      <c r="A13068" s="10" t="s">
        <v>3551</v>
      </c>
      <c r="B13068" s="19">
        <v>0.05855324074074074</v>
      </c>
      <c r="C13068" s="10" t="s">
        <v>70</v>
      </c>
      <c r="D13068" s="10" t="s">
        <v>93</v>
      </c>
      <c r="E13068" s="13">
        <v>27.0</v>
      </c>
      <c r="F13068" s="23">
        <f t="shared" ref="F13068:F13069" si="17">E13068-12</f>
        <v>15</v>
      </c>
      <c r="J13068" s="10" t="s">
        <v>3555</v>
      </c>
    </row>
    <row r="13069">
      <c r="A13069" s="10" t="s">
        <v>3551</v>
      </c>
      <c r="B13069" s="19">
        <v>0.058576388888888886</v>
      </c>
      <c r="C13069" s="10" t="s">
        <v>70</v>
      </c>
      <c r="D13069" s="10" t="s">
        <v>93</v>
      </c>
      <c r="E13069" s="13">
        <v>27.0</v>
      </c>
      <c r="F13069" s="23">
        <f t="shared" si="17"/>
        <v>15</v>
      </c>
      <c r="J13069" s="10" t="s">
        <v>3555</v>
      </c>
    </row>
    <row r="13070">
      <c r="A13070" s="10" t="s">
        <v>3551</v>
      </c>
      <c r="B13070" s="19">
        <v>0.058645833333333335</v>
      </c>
      <c r="C13070" s="10" t="s">
        <v>3086</v>
      </c>
      <c r="D13070" s="10" t="s">
        <v>93</v>
      </c>
      <c r="E13070" s="13" t="s">
        <v>75</v>
      </c>
      <c r="F13070" s="13" t="s">
        <v>75</v>
      </c>
      <c r="J13070" s="10" t="s">
        <v>2263</v>
      </c>
    </row>
    <row r="13071">
      <c r="A13071" s="10" t="s">
        <v>3551</v>
      </c>
      <c r="B13071" s="19">
        <v>0.058645833333333335</v>
      </c>
      <c r="C13071" s="10" t="s">
        <v>3086</v>
      </c>
      <c r="D13071" s="10" t="s">
        <v>93</v>
      </c>
      <c r="E13071" s="13">
        <v>27.0</v>
      </c>
      <c r="F13071" s="16">
        <f>E13071-11</f>
        <v>16</v>
      </c>
      <c r="J13071" s="10" t="s">
        <v>3556</v>
      </c>
    </row>
    <row r="13072">
      <c r="A13072" s="10" t="s">
        <v>3551</v>
      </c>
      <c r="B13072" s="19">
        <v>0.05875</v>
      </c>
      <c r="C13072" s="10" t="s">
        <v>70</v>
      </c>
      <c r="D13072" s="10" t="s">
        <v>91</v>
      </c>
      <c r="E13072" s="13">
        <v>13.0</v>
      </c>
      <c r="F13072" s="16"/>
      <c r="H13072" s="10" t="s">
        <v>3575</v>
      </c>
    </row>
    <row r="13073">
      <c r="A13073" s="10" t="s">
        <v>3551</v>
      </c>
      <c r="B13073" s="19">
        <v>0.0587962962962963</v>
      </c>
      <c r="C13073" s="10" t="s">
        <v>70</v>
      </c>
      <c r="D13073" s="10" t="s">
        <v>91</v>
      </c>
      <c r="E13073" s="13">
        <v>11.0</v>
      </c>
      <c r="F13073" s="16"/>
      <c r="H13073" s="10" t="s">
        <v>3576</v>
      </c>
    </row>
    <row r="13074">
      <c r="A13074" s="10" t="s">
        <v>3551</v>
      </c>
      <c r="B13074" s="19">
        <v>0.058958333333333335</v>
      </c>
      <c r="C13074" s="10" t="s">
        <v>3086</v>
      </c>
      <c r="D13074" s="10" t="s">
        <v>91</v>
      </c>
      <c r="E13074" s="13">
        <v>40.0</v>
      </c>
      <c r="F13074" s="23"/>
      <c r="H13074" s="10" t="s">
        <v>3577</v>
      </c>
    </row>
    <row r="13075">
      <c r="A13075" s="10" t="s">
        <v>3551</v>
      </c>
      <c r="B13075" s="19">
        <v>0.06105324074074074</v>
      </c>
      <c r="C13075" s="10" t="s">
        <v>3086</v>
      </c>
      <c r="D13075" s="10" t="s">
        <v>93</v>
      </c>
      <c r="E13075" s="13" t="s">
        <v>68</v>
      </c>
      <c r="F13075" s="13">
        <v>20.0</v>
      </c>
      <c r="J13075" s="10" t="s">
        <v>3578</v>
      </c>
    </row>
    <row r="13076">
      <c r="A13076" s="10" t="s">
        <v>3551</v>
      </c>
      <c r="B13076" s="19">
        <v>0.06166666666666667</v>
      </c>
      <c r="C13076" s="10" t="s">
        <v>3086</v>
      </c>
      <c r="D13076" s="10" t="s">
        <v>91</v>
      </c>
      <c r="E13076" s="13">
        <v>36.0</v>
      </c>
      <c r="F13076" s="23"/>
      <c r="H13076" s="10" t="s">
        <v>3579</v>
      </c>
    </row>
    <row r="13077">
      <c r="A13077" s="10" t="s">
        <v>3551</v>
      </c>
      <c r="B13077" s="19">
        <v>0.06224537037037037</v>
      </c>
      <c r="C13077" s="10" t="s">
        <v>3086</v>
      </c>
      <c r="D13077" s="10" t="s">
        <v>93</v>
      </c>
      <c r="E13077" s="13">
        <v>20.0</v>
      </c>
      <c r="F13077" s="13" t="s">
        <v>75</v>
      </c>
      <c r="J13077" s="10" t="s">
        <v>3580</v>
      </c>
    </row>
    <row r="13078">
      <c r="A13078" s="10" t="s">
        <v>3551</v>
      </c>
      <c r="B13078" s="19">
        <v>0.06243055555555556</v>
      </c>
      <c r="C13078" s="10" t="s">
        <v>3086</v>
      </c>
      <c r="D13078" s="10" t="s">
        <v>93</v>
      </c>
      <c r="E13078" s="13" t="s">
        <v>88</v>
      </c>
      <c r="F13078" s="13">
        <v>1.0</v>
      </c>
      <c r="J13078" s="10" t="s">
        <v>3578</v>
      </c>
    </row>
    <row r="13079">
      <c r="A13079" s="10" t="s">
        <v>3551</v>
      </c>
      <c r="B13079" s="19">
        <v>0.06261574074074074</v>
      </c>
      <c r="C13079" s="10" t="s">
        <v>3086</v>
      </c>
      <c r="D13079" s="10" t="s">
        <v>91</v>
      </c>
      <c r="E13079" s="13">
        <v>5.0</v>
      </c>
      <c r="F13079" s="23"/>
      <c r="H13079" s="10" t="s">
        <v>3581</v>
      </c>
      <c r="J13079" s="10" t="s">
        <v>3582</v>
      </c>
    </row>
    <row r="13080">
      <c r="A13080" s="10" t="s">
        <v>3551</v>
      </c>
      <c r="B13080" s="19">
        <v>0.06471064814814814</v>
      </c>
      <c r="C13080" s="10" t="s">
        <v>84</v>
      </c>
      <c r="D13080" s="10" t="s">
        <v>93</v>
      </c>
      <c r="E13080" s="13" t="s">
        <v>75</v>
      </c>
      <c r="F13080" s="13" t="s">
        <v>75</v>
      </c>
      <c r="J13080" s="10" t="s">
        <v>2265</v>
      </c>
    </row>
    <row r="13081">
      <c r="A13081" s="10" t="s">
        <v>3551</v>
      </c>
      <c r="B13081" s="19">
        <v>0.06471064814814814</v>
      </c>
      <c r="C13081" s="10" t="s">
        <v>84</v>
      </c>
      <c r="D13081" s="10" t="s">
        <v>93</v>
      </c>
      <c r="E13081" s="13" t="s">
        <v>88</v>
      </c>
      <c r="F13081" s="13">
        <v>1.0</v>
      </c>
      <c r="J13081" s="10" t="s">
        <v>3583</v>
      </c>
    </row>
    <row r="13082">
      <c r="A13082" s="10" t="s">
        <v>3551</v>
      </c>
      <c r="B13082" s="19">
        <v>0.06505787037037038</v>
      </c>
      <c r="C13082" s="10" t="s">
        <v>70</v>
      </c>
      <c r="D13082" s="10" t="s">
        <v>100</v>
      </c>
      <c r="E13082" s="13">
        <v>19.0</v>
      </c>
      <c r="F13082" s="16">
        <f>E13082-10</f>
        <v>9</v>
      </c>
    </row>
    <row r="13083">
      <c r="A13083" s="10" t="s">
        <v>3551</v>
      </c>
      <c r="B13083" s="19">
        <v>0.06607638888888889</v>
      </c>
      <c r="C13083" s="10" t="s">
        <v>66</v>
      </c>
      <c r="D13083" s="10" t="s">
        <v>89</v>
      </c>
      <c r="E13083" s="13">
        <v>29.0</v>
      </c>
      <c r="F13083" s="13" t="s">
        <v>75</v>
      </c>
      <c r="J13083" s="10" t="s">
        <v>3566</v>
      </c>
    </row>
    <row r="13084">
      <c r="A13084" s="10" t="s">
        <v>3551</v>
      </c>
      <c r="B13084" s="19">
        <v>0.06609953703703704</v>
      </c>
      <c r="C13084" s="10" t="s">
        <v>66</v>
      </c>
      <c r="D13084" s="10" t="s">
        <v>89</v>
      </c>
      <c r="E13084" s="13" t="s">
        <v>88</v>
      </c>
      <c r="F13084" s="13">
        <v>1.0</v>
      </c>
      <c r="J13084" s="10" t="s">
        <v>3566</v>
      </c>
    </row>
    <row r="13085">
      <c r="A13085" s="10" t="s">
        <v>3551</v>
      </c>
      <c r="B13085" s="19">
        <v>0.06618055555555556</v>
      </c>
      <c r="C13085" s="10" t="s">
        <v>66</v>
      </c>
      <c r="D13085" s="10" t="s">
        <v>89</v>
      </c>
      <c r="E13085" s="13">
        <v>29.0</v>
      </c>
      <c r="F13085" s="13" t="s">
        <v>75</v>
      </c>
      <c r="J13085" s="10" t="s">
        <v>3566</v>
      </c>
    </row>
    <row r="13086">
      <c r="A13086" s="10" t="s">
        <v>3551</v>
      </c>
      <c r="B13086" s="19">
        <v>0.06641203703703703</v>
      </c>
      <c r="C13086" s="10" t="s">
        <v>66</v>
      </c>
      <c r="D13086" s="10" t="s">
        <v>76</v>
      </c>
      <c r="E13086" s="13">
        <v>77.0</v>
      </c>
      <c r="F13086" s="23"/>
      <c r="J13086" s="10" t="s">
        <v>3584</v>
      </c>
    </row>
    <row r="13087">
      <c r="A13087" s="10" t="s">
        <v>3551</v>
      </c>
      <c r="B13087" s="19">
        <v>0.06695601851851851</v>
      </c>
      <c r="C13087" s="10" t="s">
        <v>66</v>
      </c>
      <c r="D13087" s="10" t="s">
        <v>91</v>
      </c>
      <c r="E13087" s="13">
        <v>22.0</v>
      </c>
      <c r="F13087" s="23"/>
      <c r="H13087" s="10" t="s">
        <v>3585</v>
      </c>
    </row>
    <row r="13088">
      <c r="A13088" s="10" t="s">
        <v>3551</v>
      </c>
      <c r="B13088" s="19">
        <v>0.06745370370370371</v>
      </c>
      <c r="C13088" s="10" t="s">
        <v>70</v>
      </c>
      <c r="D13088" s="10" t="s">
        <v>93</v>
      </c>
      <c r="E13088" s="13">
        <v>24.0</v>
      </c>
      <c r="F13088" s="23">
        <f t="shared" ref="F13088:F13089" si="18">E13088-11</f>
        <v>13</v>
      </c>
      <c r="J13088" s="10" t="s">
        <v>3586</v>
      </c>
    </row>
    <row r="13089">
      <c r="A13089" s="10" t="s">
        <v>3551</v>
      </c>
      <c r="B13089" s="19">
        <v>0.0675462962962963</v>
      </c>
      <c r="C13089" s="10" t="s">
        <v>70</v>
      </c>
      <c r="D13089" s="10" t="s">
        <v>93</v>
      </c>
      <c r="E13089" s="13">
        <v>20.0</v>
      </c>
      <c r="F13089" s="23">
        <f t="shared" si="18"/>
        <v>9</v>
      </c>
      <c r="J13089" s="10" t="s">
        <v>3586</v>
      </c>
    </row>
    <row r="13090">
      <c r="A13090" s="10" t="s">
        <v>3551</v>
      </c>
      <c r="B13090" s="19">
        <v>0.06768518518518518</v>
      </c>
      <c r="C13090" s="10" t="s">
        <v>70</v>
      </c>
      <c r="D13090" s="10" t="s">
        <v>91</v>
      </c>
      <c r="E13090" s="13">
        <v>14.0</v>
      </c>
      <c r="F13090" s="16"/>
      <c r="H13090" s="10" t="s">
        <v>3568</v>
      </c>
    </row>
    <row r="13091">
      <c r="A13091" s="10" t="s">
        <v>3551</v>
      </c>
      <c r="B13091" s="19">
        <v>0.06782407407407408</v>
      </c>
      <c r="C13091" s="10" t="s">
        <v>70</v>
      </c>
      <c r="D13091" s="10" t="s">
        <v>93</v>
      </c>
      <c r="E13091" s="16">
        <f>F13091+11</f>
        <v>13</v>
      </c>
      <c r="F13091" s="13">
        <v>2.0</v>
      </c>
      <c r="J13091" s="10" t="s">
        <v>3586</v>
      </c>
    </row>
    <row r="13092">
      <c r="A13092" s="10" t="s">
        <v>3551</v>
      </c>
      <c r="B13092" s="19">
        <v>0.06782407407407408</v>
      </c>
      <c r="C13092" s="10" t="s">
        <v>70</v>
      </c>
      <c r="D13092" s="10" t="s">
        <v>93</v>
      </c>
      <c r="E13092" s="13">
        <v>28.0</v>
      </c>
      <c r="F13092" s="13">
        <v>16.0</v>
      </c>
      <c r="J13092" s="10" t="s">
        <v>3586</v>
      </c>
    </row>
    <row r="13093">
      <c r="A13093" s="10" t="s">
        <v>3551</v>
      </c>
      <c r="B13093" s="19">
        <v>0.06793981481481481</v>
      </c>
      <c r="C13093" s="10" t="s">
        <v>70</v>
      </c>
      <c r="D13093" s="10" t="s">
        <v>91</v>
      </c>
      <c r="E13093" s="13">
        <v>10.0</v>
      </c>
      <c r="F13093" s="16"/>
      <c r="H13093" s="10" t="s">
        <v>3587</v>
      </c>
    </row>
    <row r="13094">
      <c r="A13094" s="10" t="s">
        <v>3551</v>
      </c>
      <c r="B13094" s="19">
        <v>0.07079861111111112</v>
      </c>
      <c r="C13094" s="10" t="s">
        <v>82</v>
      </c>
      <c r="D13094" s="10" t="s">
        <v>89</v>
      </c>
      <c r="E13094" s="13" t="s">
        <v>68</v>
      </c>
      <c r="F13094" s="13">
        <v>20.0</v>
      </c>
      <c r="J13094" s="10" t="s">
        <v>3552</v>
      </c>
    </row>
    <row r="13095">
      <c r="A13095" s="10" t="s">
        <v>3551</v>
      </c>
      <c r="B13095" s="19">
        <v>0.07101851851851852</v>
      </c>
      <c r="C13095" s="10" t="s">
        <v>82</v>
      </c>
      <c r="D13095" s="10" t="s">
        <v>76</v>
      </c>
      <c r="E13095" s="13">
        <v>73.0</v>
      </c>
      <c r="F13095" s="16"/>
      <c r="J13095" s="10" t="s">
        <v>3588</v>
      </c>
    </row>
    <row r="13096">
      <c r="A13096" s="10" t="s">
        <v>3551</v>
      </c>
      <c r="B13096" s="19">
        <v>0.0718287037037037</v>
      </c>
      <c r="C13096" s="10" t="s">
        <v>82</v>
      </c>
      <c r="D13096" s="10" t="s">
        <v>91</v>
      </c>
      <c r="E13096" s="13">
        <v>43.0</v>
      </c>
      <c r="F13096" s="16"/>
      <c r="H13096" s="10" t="s">
        <v>3589</v>
      </c>
      <c r="I13096" s="10">
        <v>1.0</v>
      </c>
      <c r="J13096" s="10" t="s">
        <v>3590</v>
      </c>
    </row>
    <row r="13097">
      <c r="A13097" s="10" t="s">
        <v>3551</v>
      </c>
      <c r="B13097" s="19">
        <v>0.0738425925925926</v>
      </c>
      <c r="C13097" s="10" t="s">
        <v>69</v>
      </c>
      <c r="D13097" s="10" t="s">
        <v>209</v>
      </c>
      <c r="E13097" s="13">
        <v>8.0</v>
      </c>
      <c r="F13097" s="13" t="s">
        <v>75</v>
      </c>
      <c r="J13097" s="10" t="s">
        <v>2508</v>
      </c>
    </row>
    <row r="13098">
      <c r="A13098" s="10" t="s">
        <v>3551</v>
      </c>
      <c r="B13098" s="19">
        <v>0.07461805555555556</v>
      </c>
      <c r="C13098" s="10" t="s">
        <v>82</v>
      </c>
      <c r="D13098" s="10" t="s">
        <v>361</v>
      </c>
      <c r="E13098" s="13">
        <v>27.0</v>
      </c>
      <c r="F13098" s="16">
        <f t="shared" ref="F13098:F13099" si="19">E13098-11</f>
        <v>16</v>
      </c>
    </row>
    <row r="13099">
      <c r="A13099" s="10" t="s">
        <v>3551</v>
      </c>
      <c r="B13099" s="19">
        <v>0.07498842592592593</v>
      </c>
      <c r="C13099" s="10" t="s">
        <v>82</v>
      </c>
      <c r="D13099" s="10" t="s">
        <v>83</v>
      </c>
      <c r="E13099" s="13">
        <v>24.0</v>
      </c>
      <c r="F13099" s="16">
        <f t="shared" si="19"/>
        <v>13</v>
      </c>
    </row>
    <row r="13100">
      <c r="A13100" s="10" t="s">
        <v>3551</v>
      </c>
      <c r="B13100" s="19">
        <v>0.07510416666666667</v>
      </c>
      <c r="C13100" s="10" t="s">
        <v>82</v>
      </c>
      <c r="D13100" s="10" t="s">
        <v>3424</v>
      </c>
      <c r="E13100" s="13">
        <v>12.0</v>
      </c>
      <c r="F13100" s="16">
        <f>E13100</f>
        <v>12</v>
      </c>
    </row>
    <row r="13101">
      <c r="A13101" s="10" t="s">
        <v>3551</v>
      </c>
      <c r="B13101" s="19">
        <v>0.08346064814814814</v>
      </c>
      <c r="C13101" s="10" t="s">
        <v>66</v>
      </c>
      <c r="D13101" s="10" t="s">
        <v>67</v>
      </c>
      <c r="E13101" s="13">
        <v>17.0</v>
      </c>
      <c r="F13101" s="16">
        <f>E13101-3</f>
        <v>14</v>
      </c>
    </row>
    <row r="13102">
      <c r="A13102" s="10" t="s">
        <v>3551</v>
      </c>
      <c r="B13102" s="19">
        <v>0.08350694444444444</v>
      </c>
      <c r="C13102" s="10" t="s">
        <v>964</v>
      </c>
      <c r="D13102" s="10" t="s">
        <v>67</v>
      </c>
      <c r="E13102" s="13">
        <v>22.0</v>
      </c>
      <c r="F13102" s="16">
        <f>E13102-10</f>
        <v>12</v>
      </c>
    </row>
    <row r="13103">
      <c r="A13103" s="10" t="s">
        <v>3551</v>
      </c>
      <c r="B13103" s="19">
        <v>0.08667824074074074</v>
      </c>
      <c r="C13103" s="10" t="s">
        <v>964</v>
      </c>
      <c r="D13103" s="10" t="s">
        <v>76</v>
      </c>
      <c r="E13103" s="13">
        <v>39.0</v>
      </c>
      <c r="F13103" s="16"/>
      <c r="J13103" s="10" t="s">
        <v>2509</v>
      </c>
    </row>
    <row r="13104">
      <c r="A13104" s="10" t="s">
        <v>3551</v>
      </c>
      <c r="B13104" s="19">
        <v>0.08762731481481481</v>
      </c>
      <c r="C13104" s="10" t="s">
        <v>66</v>
      </c>
      <c r="D13104" s="10" t="s">
        <v>67</v>
      </c>
      <c r="E13104" s="13">
        <v>5.0</v>
      </c>
      <c r="F13104" s="23">
        <f>E13104-3</f>
        <v>2</v>
      </c>
    </row>
    <row r="13105">
      <c r="A13105" s="10" t="s">
        <v>3551</v>
      </c>
      <c r="B13105" s="19">
        <v>0.08762731481481481</v>
      </c>
      <c r="C13105" s="10" t="s">
        <v>82</v>
      </c>
      <c r="D13105" s="10" t="s">
        <v>67</v>
      </c>
      <c r="E13105" s="13">
        <v>27.0</v>
      </c>
      <c r="F13105" s="23">
        <f>E13105-9</f>
        <v>18</v>
      </c>
    </row>
    <row r="13106">
      <c r="A13106" s="10" t="s">
        <v>3551</v>
      </c>
      <c r="B13106" s="19">
        <v>0.09019675925925925</v>
      </c>
      <c r="C13106" s="10" t="s">
        <v>82</v>
      </c>
      <c r="D13106" s="10" t="s">
        <v>131</v>
      </c>
      <c r="E13106" s="13">
        <v>10.0</v>
      </c>
      <c r="F13106" s="13">
        <v>5.0</v>
      </c>
    </row>
    <row r="13107">
      <c r="A13107" s="10" t="s">
        <v>3551</v>
      </c>
      <c r="B13107" s="19">
        <v>0.09096064814814815</v>
      </c>
      <c r="C13107" s="10" t="s">
        <v>70</v>
      </c>
      <c r="D13107" s="10" t="s">
        <v>67</v>
      </c>
      <c r="E13107" s="13">
        <v>23.0</v>
      </c>
      <c r="F13107" s="23">
        <f>E13107-4</f>
        <v>19</v>
      </c>
    </row>
    <row r="13108">
      <c r="A13108" s="10" t="s">
        <v>3551</v>
      </c>
      <c r="B13108" s="19">
        <v>0.1125</v>
      </c>
      <c r="C13108" s="10" t="s">
        <v>69</v>
      </c>
      <c r="D13108" s="10" t="s">
        <v>209</v>
      </c>
      <c r="E13108" s="13">
        <v>11.0</v>
      </c>
      <c r="F13108" s="13" t="s">
        <v>75</v>
      </c>
      <c r="J13108" s="10" t="s">
        <v>2508</v>
      </c>
    </row>
    <row r="13109">
      <c r="A13109" s="10" t="s">
        <v>3551</v>
      </c>
      <c r="B13109" s="19">
        <v>0.11253472222222222</v>
      </c>
      <c r="C13109" s="10" t="s">
        <v>84</v>
      </c>
      <c r="D13109" s="10" t="s">
        <v>209</v>
      </c>
      <c r="E13109" s="13">
        <v>13.0</v>
      </c>
      <c r="F13109" s="16">
        <f>E13109-4</f>
        <v>9</v>
      </c>
    </row>
    <row r="13110">
      <c r="A13110" s="10" t="s">
        <v>3551</v>
      </c>
      <c r="B13110" s="19">
        <v>0.11314814814814815</v>
      </c>
      <c r="C13110" s="10" t="s">
        <v>66</v>
      </c>
      <c r="D13110" s="10" t="s">
        <v>209</v>
      </c>
      <c r="E13110" s="13">
        <v>22.0</v>
      </c>
      <c r="F13110" s="13" t="s">
        <v>75</v>
      </c>
      <c r="J13110" s="10" t="s">
        <v>2508</v>
      </c>
    </row>
    <row r="13111">
      <c r="A13111" s="10" t="s">
        <v>3551</v>
      </c>
      <c r="B13111" s="19">
        <v>0.11319444444444444</v>
      </c>
      <c r="C13111" s="10" t="s">
        <v>82</v>
      </c>
      <c r="D13111" s="10" t="s">
        <v>209</v>
      </c>
      <c r="E13111" s="13">
        <v>13.0</v>
      </c>
      <c r="F13111" s="16">
        <f>E13111-0</f>
        <v>13</v>
      </c>
    </row>
    <row r="13112">
      <c r="A13112" s="10" t="s">
        <v>3551</v>
      </c>
      <c r="B13112" s="19">
        <v>0.11487268518518519</v>
      </c>
      <c r="C13112" s="10" t="s">
        <v>964</v>
      </c>
      <c r="D13112" s="10" t="s">
        <v>80</v>
      </c>
      <c r="E13112" s="13">
        <v>9.0</v>
      </c>
      <c r="F13112" s="16">
        <f>E13112-3</f>
        <v>6</v>
      </c>
    </row>
    <row r="13113">
      <c r="A13113" s="10" t="s">
        <v>3551</v>
      </c>
      <c r="B13113" s="19">
        <v>0.11599537037037037</v>
      </c>
      <c r="C13113" s="10" t="s">
        <v>69</v>
      </c>
      <c r="D13113" s="10" t="s">
        <v>127</v>
      </c>
      <c r="E13113" s="13" t="s">
        <v>88</v>
      </c>
      <c r="F13113" s="13">
        <v>1.0</v>
      </c>
    </row>
    <row r="13114">
      <c r="A13114" s="10" t="s">
        <v>3551</v>
      </c>
      <c r="B13114" s="19">
        <v>0.11841435185185185</v>
      </c>
      <c r="C13114" s="10" t="s">
        <v>70</v>
      </c>
      <c r="D13114" s="10" t="s">
        <v>100</v>
      </c>
      <c r="E13114" s="13">
        <v>19.0</v>
      </c>
      <c r="F13114" s="13">
        <v>9.0</v>
      </c>
      <c r="J13114" s="10" t="s">
        <v>2265</v>
      </c>
    </row>
    <row r="13115">
      <c r="A13115" s="10" t="s">
        <v>3551</v>
      </c>
      <c r="B13115" s="19">
        <v>0.11841435185185185</v>
      </c>
      <c r="C13115" s="10" t="s">
        <v>70</v>
      </c>
      <c r="D13115" s="10" t="s">
        <v>100</v>
      </c>
      <c r="E13115" s="13">
        <v>19.0</v>
      </c>
      <c r="F13115" s="13">
        <v>9.0</v>
      </c>
    </row>
    <row r="13116">
      <c r="A13116" s="10" t="s">
        <v>3551</v>
      </c>
      <c r="B13116" s="19">
        <v>0.12065972222222222</v>
      </c>
      <c r="C13116" s="10" t="s">
        <v>66</v>
      </c>
      <c r="D13116" s="10" t="s">
        <v>210</v>
      </c>
      <c r="E13116" s="13">
        <v>25.0</v>
      </c>
      <c r="F13116" s="23">
        <f>E13116-10</f>
        <v>15</v>
      </c>
    </row>
    <row r="13117">
      <c r="A13117" s="10" t="s">
        <v>3551</v>
      </c>
      <c r="B13117" s="19">
        <v>0.13355324074074074</v>
      </c>
      <c r="C13117" s="10" t="s">
        <v>69</v>
      </c>
      <c r="D13117" s="10" t="s">
        <v>67</v>
      </c>
      <c r="E13117" s="13" t="s">
        <v>75</v>
      </c>
      <c r="F13117" s="13" t="s">
        <v>75</v>
      </c>
      <c r="J13117" s="10" t="s">
        <v>2265</v>
      </c>
    </row>
    <row r="13118">
      <c r="A13118" s="10" t="s">
        <v>3551</v>
      </c>
      <c r="B13118" s="19">
        <v>0.13355324074074074</v>
      </c>
      <c r="C13118" s="10" t="s">
        <v>69</v>
      </c>
      <c r="D13118" s="10" t="s">
        <v>67</v>
      </c>
      <c r="E13118" s="13">
        <v>24.0</v>
      </c>
      <c r="F13118" s="16">
        <f>E13118-5</f>
        <v>19</v>
      </c>
    </row>
    <row r="13119">
      <c r="A13119" s="10" t="s">
        <v>3551</v>
      </c>
      <c r="B13119" s="19">
        <v>0.1362962962962963</v>
      </c>
      <c r="C13119" s="10" t="s">
        <v>157</v>
      </c>
      <c r="D13119" s="10" t="s">
        <v>67</v>
      </c>
      <c r="E13119" s="13" t="s">
        <v>75</v>
      </c>
      <c r="F13119" s="13" t="s">
        <v>75</v>
      </c>
      <c r="J13119" s="10" t="s">
        <v>2265</v>
      </c>
    </row>
    <row r="13120">
      <c r="A13120" s="10" t="s">
        <v>3551</v>
      </c>
      <c r="B13120" s="19">
        <v>0.1362962962962963</v>
      </c>
      <c r="C13120" s="10" t="s">
        <v>157</v>
      </c>
      <c r="D13120" s="10" t="s">
        <v>67</v>
      </c>
      <c r="E13120" s="13">
        <v>9.0</v>
      </c>
      <c r="F13120" s="16">
        <f>E13120-3</f>
        <v>6</v>
      </c>
    </row>
    <row r="13121">
      <c r="A13121" s="10" t="s">
        <v>3551</v>
      </c>
      <c r="B13121" s="19">
        <v>0.13746527777777778</v>
      </c>
      <c r="C13121" s="10" t="s">
        <v>82</v>
      </c>
      <c r="D13121" s="10" t="s">
        <v>67</v>
      </c>
      <c r="E13121" s="13" t="s">
        <v>75</v>
      </c>
      <c r="F13121" s="13" t="s">
        <v>75</v>
      </c>
      <c r="J13121" s="10" t="s">
        <v>2265</v>
      </c>
    </row>
    <row r="13122">
      <c r="A13122" s="10" t="s">
        <v>3551</v>
      </c>
      <c r="B13122" s="19">
        <v>0.13746527777777778</v>
      </c>
      <c r="C13122" s="10" t="s">
        <v>82</v>
      </c>
      <c r="D13122" s="10" t="s">
        <v>67</v>
      </c>
      <c r="E13122" s="13">
        <v>14.0</v>
      </c>
      <c r="F13122" s="16">
        <f>E13122-6</f>
        <v>8</v>
      </c>
    </row>
    <row r="13123">
      <c r="A13123" s="10" t="s">
        <v>3551</v>
      </c>
      <c r="B13123" s="19">
        <v>0.13869212962962962</v>
      </c>
      <c r="C13123" s="10" t="s">
        <v>964</v>
      </c>
      <c r="D13123" s="10" t="s">
        <v>67</v>
      </c>
      <c r="E13123" s="13" t="s">
        <v>75</v>
      </c>
      <c r="F13123" s="13" t="s">
        <v>75</v>
      </c>
      <c r="J13123" s="10" t="s">
        <v>2265</v>
      </c>
    </row>
    <row r="13124">
      <c r="A13124" s="10" t="s">
        <v>3551</v>
      </c>
      <c r="B13124" s="19">
        <v>0.13869212962962962</v>
      </c>
      <c r="C13124" s="10" t="s">
        <v>964</v>
      </c>
      <c r="D13124" s="10" t="s">
        <v>67</v>
      </c>
      <c r="E13124" s="13">
        <v>14.0</v>
      </c>
      <c r="F13124" s="16">
        <f>E13124-10</f>
        <v>4</v>
      </c>
    </row>
    <row r="13125">
      <c r="A13125" s="10" t="s">
        <v>3551</v>
      </c>
      <c r="B13125" s="19">
        <v>0.15538194444444445</v>
      </c>
      <c r="C13125" s="10" t="s">
        <v>66</v>
      </c>
      <c r="D13125" s="10" t="s">
        <v>127</v>
      </c>
      <c r="E13125" s="13">
        <v>24.0</v>
      </c>
      <c r="F13125" s="13">
        <v>19.0</v>
      </c>
    </row>
    <row r="13126">
      <c r="A13126" s="10" t="s">
        <v>3551</v>
      </c>
      <c r="B13126" s="19">
        <v>0.15753472222222223</v>
      </c>
      <c r="C13126" s="10" t="s">
        <v>3086</v>
      </c>
      <c r="D13126" s="10" t="s">
        <v>127</v>
      </c>
      <c r="E13126" s="13">
        <v>8.0</v>
      </c>
      <c r="F13126" s="16">
        <f>E13126-3</f>
        <v>5</v>
      </c>
    </row>
    <row r="13127">
      <c r="A13127" s="10" t="s">
        <v>3591</v>
      </c>
      <c r="B13127" s="19">
        <v>0.010717592592592593</v>
      </c>
      <c r="C13127" s="10" t="s">
        <v>964</v>
      </c>
      <c r="D13127" s="10" t="s">
        <v>67</v>
      </c>
      <c r="E13127" s="13">
        <v>20.0</v>
      </c>
      <c r="F13127" s="16">
        <f>E13127-10</f>
        <v>10</v>
      </c>
    </row>
    <row r="13128">
      <c r="A13128" s="10" t="s">
        <v>3591</v>
      </c>
      <c r="B13128" s="19">
        <v>0.01394675925925926</v>
      </c>
      <c r="C13128" s="10" t="s">
        <v>70</v>
      </c>
      <c r="D13128" s="10" t="s">
        <v>71</v>
      </c>
      <c r="E13128" s="13">
        <v>22.0</v>
      </c>
      <c r="F13128" s="13">
        <f>E13128-9</f>
        <v>13</v>
      </c>
    </row>
    <row r="13129">
      <c r="A13129" s="10" t="s">
        <v>3591</v>
      </c>
      <c r="B13129" s="19">
        <v>0.020104166666666666</v>
      </c>
      <c r="C13129" s="10" t="s">
        <v>69</v>
      </c>
      <c r="D13129" s="10" t="s">
        <v>3424</v>
      </c>
      <c r="E13129" s="13">
        <v>8.0</v>
      </c>
      <c r="F13129" s="16">
        <f>E13129</f>
        <v>8</v>
      </c>
    </row>
    <row r="13130">
      <c r="A13130" s="10" t="s">
        <v>3591</v>
      </c>
      <c r="B13130" s="19">
        <v>0.026296296296296297</v>
      </c>
      <c r="C13130" s="10" t="s">
        <v>3086</v>
      </c>
      <c r="D13130" s="10" t="s">
        <v>130</v>
      </c>
      <c r="E13130" s="13" t="s">
        <v>75</v>
      </c>
      <c r="F13130" s="13" t="s">
        <v>75</v>
      </c>
      <c r="J13130" s="10" t="s">
        <v>160</v>
      </c>
    </row>
    <row r="13131">
      <c r="A13131" s="10" t="s">
        <v>3591</v>
      </c>
      <c r="B13131" s="19">
        <v>0.026296296296296297</v>
      </c>
      <c r="C13131" s="10" t="s">
        <v>3086</v>
      </c>
      <c r="D13131" s="10" t="s">
        <v>130</v>
      </c>
      <c r="E13131" s="13">
        <v>7.0</v>
      </c>
      <c r="F13131" s="16">
        <f>E13131-3</f>
        <v>4</v>
      </c>
      <c r="J13131" s="10" t="s">
        <v>161</v>
      </c>
    </row>
    <row r="13132">
      <c r="A13132" s="10" t="s">
        <v>3591</v>
      </c>
      <c r="B13132" s="19">
        <v>0.02732638888888889</v>
      </c>
      <c r="C13132" s="10" t="s">
        <v>66</v>
      </c>
      <c r="D13132" s="10" t="s">
        <v>67</v>
      </c>
      <c r="E13132" s="13" t="s">
        <v>75</v>
      </c>
      <c r="F13132" s="13" t="s">
        <v>75</v>
      </c>
      <c r="J13132" s="10" t="s">
        <v>160</v>
      </c>
    </row>
    <row r="13133">
      <c r="A13133" s="10" t="s">
        <v>3591</v>
      </c>
      <c r="B13133" s="19">
        <v>0.02732638888888889</v>
      </c>
      <c r="C13133" s="10" t="s">
        <v>66</v>
      </c>
      <c r="D13133" s="10" t="s">
        <v>67</v>
      </c>
      <c r="E13133" s="13">
        <v>12.0</v>
      </c>
      <c r="F13133" s="16">
        <f>E13133-3</f>
        <v>9</v>
      </c>
      <c r="J13133" s="10" t="s">
        <v>161</v>
      </c>
    </row>
    <row r="13134">
      <c r="A13134" s="10" t="s">
        <v>3591</v>
      </c>
      <c r="B13134" s="19">
        <v>0.04203703703703704</v>
      </c>
      <c r="C13134" s="10" t="s">
        <v>964</v>
      </c>
      <c r="D13134" s="10" t="s">
        <v>71</v>
      </c>
      <c r="E13134" s="13" t="s">
        <v>75</v>
      </c>
      <c r="F13134" s="13" t="s">
        <v>75</v>
      </c>
      <c r="J13134" s="10" t="s">
        <v>160</v>
      </c>
    </row>
    <row r="13135">
      <c r="A13135" s="10" t="s">
        <v>3591</v>
      </c>
      <c r="B13135" s="19">
        <v>0.04203703703703704</v>
      </c>
      <c r="C13135" s="10" t="s">
        <v>964</v>
      </c>
      <c r="D13135" s="10" t="s">
        <v>71</v>
      </c>
      <c r="E13135" s="13" t="s">
        <v>88</v>
      </c>
      <c r="F13135" s="13">
        <v>1.0</v>
      </c>
      <c r="J13135" s="10" t="s">
        <v>161</v>
      </c>
    </row>
    <row r="13136">
      <c r="A13136" s="10" t="s">
        <v>3591</v>
      </c>
      <c r="B13136" s="19">
        <v>0.04204861111111111</v>
      </c>
      <c r="C13136" s="10" t="s">
        <v>66</v>
      </c>
      <c r="D13136" s="10" t="s">
        <v>71</v>
      </c>
      <c r="E13136" s="13">
        <v>5.0</v>
      </c>
      <c r="F13136" s="13">
        <v>7.0</v>
      </c>
    </row>
    <row r="13137">
      <c r="A13137" s="10" t="s">
        <v>3591</v>
      </c>
      <c r="B13137" s="19">
        <v>0.04569444444444445</v>
      </c>
      <c r="C13137" s="10" t="s">
        <v>69</v>
      </c>
      <c r="D13137" s="10" t="s">
        <v>365</v>
      </c>
      <c r="E13137" s="13">
        <v>16.0</v>
      </c>
      <c r="F13137" s="16">
        <f>E13137-3</f>
        <v>13</v>
      </c>
    </row>
    <row r="13138">
      <c r="A13138" s="10" t="s">
        <v>3591</v>
      </c>
      <c r="B13138" s="19">
        <v>0.04918981481481482</v>
      </c>
      <c r="C13138" s="10" t="s">
        <v>3086</v>
      </c>
      <c r="D13138" s="10" t="s">
        <v>67</v>
      </c>
      <c r="E13138" s="13" t="s">
        <v>75</v>
      </c>
      <c r="F13138" s="13" t="s">
        <v>75</v>
      </c>
      <c r="J13138" s="10" t="s">
        <v>160</v>
      </c>
    </row>
    <row r="13139">
      <c r="A13139" s="10" t="s">
        <v>3591</v>
      </c>
      <c r="B13139" s="19">
        <v>0.04918981481481482</v>
      </c>
      <c r="C13139" s="10" t="s">
        <v>3086</v>
      </c>
      <c r="D13139" s="10" t="s">
        <v>67</v>
      </c>
      <c r="E13139" s="13">
        <v>6.0</v>
      </c>
      <c r="F13139" s="16">
        <f>E13139-1</f>
        <v>5</v>
      </c>
      <c r="J13139" s="10" t="s">
        <v>161</v>
      </c>
    </row>
    <row r="13140">
      <c r="A13140" s="10" t="s">
        <v>3591</v>
      </c>
      <c r="B13140" s="19">
        <v>0.04918981481481482</v>
      </c>
      <c r="C13140" s="10" t="s">
        <v>82</v>
      </c>
      <c r="D13140" s="10" t="s">
        <v>67</v>
      </c>
      <c r="E13140" s="13" t="s">
        <v>75</v>
      </c>
      <c r="F13140" s="13" t="s">
        <v>75</v>
      </c>
      <c r="J13140" s="10" t="s">
        <v>160</v>
      </c>
    </row>
    <row r="13141">
      <c r="A13141" s="10" t="s">
        <v>3591</v>
      </c>
      <c r="B13141" s="19">
        <v>0.04918981481481482</v>
      </c>
      <c r="C13141" s="10" t="s">
        <v>82</v>
      </c>
      <c r="D13141" s="10" t="s">
        <v>67</v>
      </c>
      <c r="E13141" s="13">
        <v>12.0</v>
      </c>
      <c r="F13141" s="16">
        <f>E13141-9</f>
        <v>3</v>
      </c>
      <c r="J13141" s="10" t="s">
        <v>161</v>
      </c>
    </row>
    <row r="13142">
      <c r="A13142" s="10" t="s">
        <v>3591</v>
      </c>
      <c r="B13142" s="19">
        <v>0.04986111111111111</v>
      </c>
      <c r="C13142" s="10" t="s">
        <v>82</v>
      </c>
      <c r="D13142" s="10" t="s">
        <v>361</v>
      </c>
      <c r="E13142" s="13" t="s">
        <v>75</v>
      </c>
      <c r="F13142" s="13" t="s">
        <v>75</v>
      </c>
      <c r="J13142" s="10" t="s">
        <v>160</v>
      </c>
    </row>
    <row r="13143">
      <c r="A13143" s="10" t="s">
        <v>3591</v>
      </c>
      <c r="B13143" s="19">
        <v>0.04986111111111111</v>
      </c>
      <c r="C13143" s="10" t="s">
        <v>82</v>
      </c>
      <c r="D13143" s="10" t="s">
        <v>361</v>
      </c>
      <c r="E13143" s="13">
        <v>15.0</v>
      </c>
      <c r="F13143" s="16">
        <f>E13143-11</f>
        <v>4</v>
      </c>
      <c r="J13143" s="10" t="s">
        <v>161</v>
      </c>
    </row>
    <row r="13144">
      <c r="A13144" s="10" t="s">
        <v>3591</v>
      </c>
      <c r="B13144" s="19">
        <v>0.0590625</v>
      </c>
      <c r="C13144" s="10" t="s">
        <v>70</v>
      </c>
      <c r="D13144" s="10" t="s">
        <v>67</v>
      </c>
      <c r="E13144" s="13">
        <v>19.0</v>
      </c>
      <c r="F13144" s="13">
        <v>15.0</v>
      </c>
      <c r="J13144" s="10" t="s">
        <v>161</v>
      </c>
    </row>
    <row r="13145">
      <c r="A13145" s="10" t="s">
        <v>3591</v>
      </c>
      <c r="B13145" s="19">
        <v>0.0590625</v>
      </c>
      <c r="C13145" s="10" t="s">
        <v>70</v>
      </c>
      <c r="D13145" s="10" t="s">
        <v>67</v>
      </c>
      <c r="E13145" s="13">
        <v>23.0</v>
      </c>
      <c r="F13145" s="13">
        <v>19.0</v>
      </c>
      <c r="J13145" s="10" t="s">
        <v>160</v>
      </c>
    </row>
    <row r="13146">
      <c r="A13146" s="10" t="s">
        <v>3591</v>
      </c>
      <c r="B13146" s="19">
        <v>0.06924768518518519</v>
      </c>
      <c r="C13146" s="10" t="s">
        <v>66</v>
      </c>
      <c r="D13146" s="10" t="s">
        <v>125</v>
      </c>
      <c r="E13146" s="13">
        <v>28.0</v>
      </c>
      <c r="F13146" s="16">
        <f>E13146-0-10</f>
        <v>18</v>
      </c>
      <c r="J13146" s="10" t="s">
        <v>2165</v>
      </c>
    </row>
    <row r="13147">
      <c r="A13147" s="10" t="s">
        <v>3591</v>
      </c>
      <c r="B13147" s="19">
        <v>0.06924768518518519</v>
      </c>
      <c r="C13147" s="10" t="s">
        <v>69</v>
      </c>
      <c r="D13147" s="10" t="s">
        <v>125</v>
      </c>
      <c r="E13147" s="13">
        <v>28.0</v>
      </c>
      <c r="F13147" s="16">
        <f>E13147-4-10</f>
        <v>14</v>
      </c>
      <c r="J13147" s="10" t="s">
        <v>2165</v>
      </c>
    </row>
    <row r="13148">
      <c r="A13148" s="10" t="s">
        <v>3591</v>
      </c>
      <c r="B13148" s="19">
        <v>0.06924768518518519</v>
      </c>
      <c r="C13148" s="10" t="s">
        <v>82</v>
      </c>
      <c r="D13148" s="10" t="s">
        <v>125</v>
      </c>
      <c r="E13148" s="13" t="s">
        <v>88</v>
      </c>
      <c r="F13148" s="13">
        <v>1.0</v>
      </c>
      <c r="J13148" s="10" t="s">
        <v>2165</v>
      </c>
    </row>
    <row r="13149">
      <c r="A13149" s="10" t="s">
        <v>3591</v>
      </c>
      <c r="B13149" s="19">
        <v>0.06924768518518519</v>
      </c>
      <c r="C13149" s="10" t="s">
        <v>3086</v>
      </c>
      <c r="D13149" s="10" t="s">
        <v>125</v>
      </c>
      <c r="E13149" s="13">
        <v>35.0</v>
      </c>
      <c r="F13149" s="16">
        <f>E13149-15-10</f>
        <v>10</v>
      </c>
      <c r="J13149" s="10" t="s">
        <v>3592</v>
      </c>
    </row>
    <row r="13150">
      <c r="A13150" s="10" t="s">
        <v>3591</v>
      </c>
      <c r="B13150" s="19">
        <v>0.06924768518518519</v>
      </c>
      <c r="C13150" s="10" t="s">
        <v>3086</v>
      </c>
      <c r="D13150" s="10" t="s">
        <v>125</v>
      </c>
      <c r="E13150" s="13" t="s">
        <v>75</v>
      </c>
      <c r="F13150" s="13" t="s">
        <v>75</v>
      </c>
      <c r="J13150" s="10" t="s">
        <v>85</v>
      </c>
    </row>
    <row r="13151">
      <c r="A13151" s="10" t="s">
        <v>3591</v>
      </c>
      <c r="B13151" s="19">
        <v>0.06924768518518519</v>
      </c>
      <c r="C13151" s="10" t="s">
        <v>84</v>
      </c>
      <c r="D13151" s="10" t="s">
        <v>125</v>
      </c>
      <c r="E13151" s="13">
        <v>26.0</v>
      </c>
      <c r="F13151" s="16">
        <f>E13151-3-10</f>
        <v>13</v>
      </c>
      <c r="J13151" s="10" t="s">
        <v>2165</v>
      </c>
    </row>
    <row r="13152">
      <c r="A13152" s="10" t="s">
        <v>3591</v>
      </c>
      <c r="B13152" s="19">
        <v>0.06924768518518519</v>
      </c>
      <c r="C13152" s="10" t="s">
        <v>964</v>
      </c>
      <c r="D13152" s="10" t="s">
        <v>125</v>
      </c>
      <c r="E13152" s="13">
        <v>21.0</v>
      </c>
      <c r="F13152" s="16">
        <f>E13152-2-10</f>
        <v>9</v>
      </c>
      <c r="J13152" s="10" t="s">
        <v>2165</v>
      </c>
    </row>
    <row r="13153">
      <c r="A13153" s="10" t="s">
        <v>3591</v>
      </c>
      <c r="B13153" s="19">
        <v>0.06924768518518519</v>
      </c>
      <c r="C13153" s="10" t="s">
        <v>70</v>
      </c>
      <c r="D13153" s="10" t="s">
        <v>125</v>
      </c>
      <c r="E13153" s="13">
        <v>34.0</v>
      </c>
      <c r="F13153" s="16">
        <f>E13153-10-10</f>
        <v>14</v>
      </c>
      <c r="J13153" s="10" t="s">
        <v>2165</v>
      </c>
    </row>
    <row r="13154">
      <c r="A13154" s="10" t="s">
        <v>3591</v>
      </c>
      <c r="B13154" s="19">
        <v>0.07038194444444444</v>
      </c>
      <c r="C13154" s="10" t="s">
        <v>66</v>
      </c>
      <c r="D13154" s="10" t="s">
        <v>125</v>
      </c>
      <c r="E13154" s="13">
        <v>27.0</v>
      </c>
      <c r="F13154" s="16">
        <f>E13154-10</f>
        <v>17</v>
      </c>
      <c r="J13154" s="10" t="s">
        <v>2165</v>
      </c>
    </row>
    <row r="13155">
      <c r="A13155" s="10" t="s">
        <v>3591</v>
      </c>
      <c r="B13155" s="19">
        <v>0.07038194444444444</v>
      </c>
      <c r="C13155" s="10" t="s">
        <v>69</v>
      </c>
      <c r="D13155" s="10" t="s">
        <v>125</v>
      </c>
      <c r="E13155" s="13">
        <v>33.0</v>
      </c>
      <c r="F13155" s="16">
        <f>E13155-4-10</f>
        <v>19</v>
      </c>
      <c r="J13155" s="10" t="s">
        <v>2165</v>
      </c>
    </row>
    <row r="13156">
      <c r="A13156" s="10" t="s">
        <v>3591</v>
      </c>
      <c r="B13156" s="19">
        <v>0.07038194444444444</v>
      </c>
      <c r="C13156" s="10" t="s">
        <v>82</v>
      </c>
      <c r="D13156" s="10" t="s">
        <v>125</v>
      </c>
      <c r="E13156" s="13" t="s">
        <v>68</v>
      </c>
      <c r="F13156" s="13">
        <v>20.0</v>
      </c>
      <c r="J13156" s="10" t="s">
        <v>2165</v>
      </c>
    </row>
    <row r="13157">
      <c r="A13157" s="10" t="s">
        <v>3591</v>
      </c>
      <c r="B13157" s="19">
        <v>0.07038194444444444</v>
      </c>
      <c r="C13157" s="10" t="s">
        <v>3086</v>
      </c>
      <c r="D13157" s="10" t="s">
        <v>125</v>
      </c>
      <c r="E13157" s="13" t="s">
        <v>75</v>
      </c>
      <c r="F13157" s="13" t="s">
        <v>75</v>
      </c>
      <c r="J13157" s="10" t="s">
        <v>85</v>
      </c>
    </row>
    <row r="13158">
      <c r="A13158" s="10" t="s">
        <v>3591</v>
      </c>
      <c r="B13158" s="19">
        <v>0.07038194444444444</v>
      </c>
      <c r="C13158" s="10" t="s">
        <v>3086</v>
      </c>
      <c r="D13158" s="10" t="s">
        <v>125</v>
      </c>
      <c r="E13158" s="13">
        <v>39.0</v>
      </c>
      <c r="F13158" s="16">
        <f>E13158-15-10</f>
        <v>14</v>
      </c>
      <c r="J13158" s="10" t="s">
        <v>3592</v>
      </c>
    </row>
    <row r="13159">
      <c r="A13159" s="10" t="s">
        <v>3591</v>
      </c>
      <c r="B13159" s="19">
        <v>0.07038194444444444</v>
      </c>
      <c r="C13159" s="10" t="s">
        <v>84</v>
      </c>
      <c r="D13159" s="10" t="s">
        <v>125</v>
      </c>
      <c r="E13159" s="13">
        <v>26.0</v>
      </c>
      <c r="F13159" s="16">
        <f>E13159-3-10</f>
        <v>13</v>
      </c>
      <c r="J13159" s="10" t="s">
        <v>2165</v>
      </c>
    </row>
    <row r="13160">
      <c r="A13160" s="10" t="s">
        <v>3591</v>
      </c>
      <c r="B13160" s="19">
        <v>0.07038194444444444</v>
      </c>
      <c r="C13160" s="10" t="s">
        <v>964</v>
      </c>
      <c r="D13160" s="10" t="s">
        <v>125</v>
      </c>
      <c r="E13160" s="13">
        <v>31.0</v>
      </c>
      <c r="F13160" s="16">
        <f>E13160-2-10</f>
        <v>19</v>
      </c>
      <c r="J13160" s="10" t="s">
        <v>2165</v>
      </c>
    </row>
    <row r="13161">
      <c r="A13161" s="10" t="s">
        <v>3591</v>
      </c>
      <c r="B13161" s="19">
        <v>0.07038194444444444</v>
      </c>
      <c r="C13161" s="10" t="s">
        <v>70</v>
      </c>
      <c r="D13161" s="10" t="s">
        <v>125</v>
      </c>
      <c r="E13161" s="13">
        <v>31.0</v>
      </c>
      <c r="F13161" s="16">
        <f>E13161-10-10</f>
        <v>11</v>
      </c>
      <c r="J13161" s="10" t="s">
        <v>2165</v>
      </c>
    </row>
    <row r="13162">
      <c r="A13162" s="10" t="s">
        <v>3591</v>
      </c>
      <c r="B13162" s="19">
        <v>0.07135416666666666</v>
      </c>
      <c r="C13162" s="10" t="s">
        <v>66</v>
      </c>
      <c r="D13162" s="10" t="s">
        <v>125</v>
      </c>
      <c r="E13162" s="13">
        <v>26.0</v>
      </c>
      <c r="F13162" s="16">
        <f>E13162-0-10</f>
        <v>16</v>
      </c>
      <c r="J13162" s="10" t="s">
        <v>2165</v>
      </c>
    </row>
    <row r="13163">
      <c r="A13163" s="10" t="s">
        <v>3591</v>
      </c>
      <c r="B13163" s="19">
        <v>0.07135416666666666</v>
      </c>
      <c r="C13163" s="10" t="s">
        <v>69</v>
      </c>
      <c r="D13163" s="10" t="s">
        <v>125</v>
      </c>
      <c r="E13163" s="13">
        <v>24.0</v>
      </c>
      <c r="F13163" s="16">
        <f>E13163-4-10</f>
        <v>10</v>
      </c>
      <c r="J13163" s="10" t="s">
        <v>2165</v>
      </c>
    </row>
    <row r="13164">
      <c r="A13164" s="10" t="s">
        <v>3591</v>
      </c>
      <c r="B13164" s="19">
        <v>0.07135416666666666</v>
      </c>
      <c r="C13164" s="10" t="s">
        <v>82</v>
      </c>
      <c r="D13164" s="10" t="s">
        <v>125</v>
      </c>
      <c r="E13164" s="13">
        <v>17.0</v>
      </c>
      <c r="F13164" s="16">
        <f>E13164-2-10</f>
        <v>5</v>
      </c>
      <c r="J13164" s="10" t="s">
        <v>2165</v>
      </c>
    </row>
    <row r="13165">
      <c r="A13165" s="10" t="s">
        <v>3591</v>
      </c>
      <c r="B13165" s="19">
        <v>0.07135416666666666</v>
      </c>
      <c r="C13165" s="10" t="s">
        <v>3086</v>
      </c>
      <c r="D13165" s="10" t="s">
        <v>125</v>
      </c>
      <c r="E13165" s="13" t="s">
        <v>75</v>
      </c>
      <c r="F13165" s="13" t="s">
        <v>75</v>
      </c>
      <c r="J13165" s="10" t="s">
        <v>85</v>
      </c>
    </row>
    <row r="13166">
      <c r="A13166" s="10" t="s">
        <v>3591</v>
      </c>
      <c r="B13166" s="19">
        <v>0.07135416666666666</v>
      </c>
      <c r="C13166" s="10" t="s">
        <v>3086</v>
      </c>
      <c r="D13166" s="10" t="s">
        <v>125</v>
      </c>
      <c r="E13166" s="13">
        <v>41.0</v>
      </c>
      <c r="F13166" s="16">
        <f>E13166-15-10</f>
        <v>16</v>
      </c>
      <c r="J13166" s="10" t="s">
        <v>3592</v>
      </c>
    </row>
    <row r="13167">
      <c r="A13167" s="10" t="s">
        <v>3591</v>
      </c>
      <c r="B13167" s="19">
        <v>0.07135416666666666</v>
      </c>
      <c r="C13167" s="10" t="s">
        <v>84</v>
      </c>
      <c r="D13167" s="10" t="s">
        <v>125</v>
      </c>
      <c r="E13167" s="10">
        <v>20.0</v>
      </c>
      <c r="F13167" s="16">
        <f>E13167-3-10</f>
        <v>7</v>
      </c>
      <c r="J13167" s="10" t="s">
        <v>2165</v>
      </c>
    </row>
    <row r="13168">
      <c r="A13168" s="10" t="s">
        <v>3591</v>
      </c>
      <c r="B13168" s="19">
        <v>0.07135416666666666</v>
      </c>
      <c r="C13168" s="10" t="s">
        <v>964</v>
      </c>
      <c r="D13168" s="10" t="s">
        <v>125</v>
      </c>
      <c r="E13168" s="13">
        <v>31.0</v>
      </c>
      <c r="F13168" s="16">
        <f>E13168-2-10</f>
        <v>19</v>
      </c>
      <c r="J13168" s="10" t="s">
        <v>2165</v>
      </c>
    </row>
    <row r="13169">
      <c r="A13169" s="10" t="s">
        <v>3591</v>
      </c>
      <c r="B13169" s="19">
        <v>0.07135416666666666</v>
      </c>
      <c r="C13169" s="10" t="s">
        <v>70</v>
      </c>
      <c r="D13169" s="10" t="s">
        <v>125</v>
      </c>
      <c r="E13169" s="13">
        <v>30.0</v>
      </c>
      <c r="F13169" s="16">
        <f>E13169-10-10</f>
        <v>10</v>
      </c>
      <c r="J13169" s="10" t="s">
        <v>2165</v>
      </c>
    </row>
    <row r="13170">
      <c r="A13170" s="10" t="s">
        <v>3591</v>
      </c>
      <c r="B13170" s="19">
        <v>0.09144675925925926</v>
      </c>
      <c r="C13170" s="10" t="s">
        <v>70</v>
      </c>
      <c r="D13170" s="10" t="s">
        <v>67</v>
      </c>
      <c r="E13170" s="13">
        <v>12.0</v>
      </c>
      <c r="F13170" s="16">
        <f>E13170-4</f>
        <v>8</v>
      </c>
    </row>
    <row r="13171">
      <c r="A13171" s="10" t="s">
        <v>3591</v>
      </c>
      <c r="B13171" s="19">
        <v>0.09144675925925926</v>
      </c>
      <c r="C13171" s="10" t="s">
        <v>69</v>
      </c>
      <c r="D13171" s="10" t="s">
        <v>67</v>
      </c>
      <c r="E13171" s="13">
        <v>23.0</v>
      </c>
      <c r="F13171" s="16">
        <f>E13171-5</f>
        <v>18</v>
      </c>
    </row>
    <row r="13172">
      <c r="A13172" s="10" t="s">
        <v>3591</v>
      </c>
      <c r="B13172" s="19">
        <v>0.09212962962962963</v>
      </c>
      <c r="C13172" s="10" t="s">
        <v>70</v>
      </c>
      <c r="D13172" s="10" t="s">
        <v>78</v>
      </c>
      <c r="E13172" s="13">
        <v>28.0</v>
      </c>
      <c r="F13172" s="13">
        <v>18.0</v>
      </c>
    </row>
    <row r="13173">
      <c r="A13173" s="10" t="s">
        <v>3591</v>
      </c>
      <c r="B13173" s="19">
        <v>0.09212962962962963</v>
      </c>
      <c r="C13173" s="10" t="s">
        <v>964</v>
      </c>
      <c r="D13173" s="10" t="s">
        <v>78</v>
      </c>
      <c r="E13173" s="13">
        <v>13.0</v>
      </c>
      <c r="F13173" s="16">
        <f>E13173-2</f>
        <v>11</v>
      </c>
      <c r="H13173" s="10" t="s">
        <v>3593</v>
      </c>
    </row>
    <row r="13174">
      <c r="A13174" s="10" t="s">
        <v>3591</v>
      </c>
      <c r="B13174" s="19">
        <v>0.09212962962962963</v>
      </c>
      <c r="C13174" s="10" t="s">
        <v>84</v>
      </c>
      <c r="D13174" s="10" t="s">
        <v>78</v>
      </c>
      <c r="E13174" s="13">
        <v>17.0</v>
      </c>
      <c r="F13174" s="16">
        <f>E13174-3</f>
        <v>14</v>
      </c>
      <c r="H13174" s="10" t="s">
        <v>3594</v>
      </c>
    </row>
    <row r="13175">
      <c r="A13175" s="10" t="s">
        <v>3591</v>
      </c>
      <c r="B13175" s="19">
        <v>0.09212962962962963</v>
      </c>
      <c r="C13175" s="10" t="s">
        <v>82</v>
      </c>
      <c r="D13175" s="10" t="s">
        <v>78</v>
      </c>
      <c r="E13175" s="13">
        <v>14.0</v>
      </c>
      <c r="F13175" s="16">
        <f>E13175-2</f>
        <v>12</v>
      </c>
      <c r="H13175" s="10" t="s">
        <v>3595</v>
      </c>
    </row>
    <row r="13176">
      <c r="A13176" s="10" t="s">
        <v>3591</v>
      </c>
      <c r="B13176" s="19">
        <v>0.09212962962962963</v>
      </c>
      <c r="C13176" s="10" t="s">
        <v>3086</v>
      </c>
      <c r="D13176" s="10" t="s">
        <v>78</v>
      </c>
      <c r="E13176" s="13">
        <v>21.0</v>
      </c>
      <c r="F13176" s="16">
        <f>E13176-10</f>
        <v>11</v>
      </c>
      <c r="H13176" s="10" t="s">
        <v>3596</v>
      </c>
    </row>
    <row r="13177">
      <c r="A13177" s="10" t="s">
        <v>3591</v>
      </c>
      <c r="B13177" s="19">
        <v>0.09212962962962963</v>
      </c>
      <c r="C13177" s="10" t="s">
        <v>69</v>
      </c>
      <c r="D13177" s="10" t="s">
        <v>78</v>
      </c>
      <c r="E13177" s="13">
        <v>15.0</v>
      </c>
      <c r="F13177" s="16">
        <f>E13177-4</f>
        <v>11</v>
      </c>
      <c r="H13177" s="10" t="s">
        <v>3597</v>
      </c>
    </row>
    <row r="13178">
      <c r="A13178" s="10" t="s">
        <v>3591</v>
      </c>
      <c r="B13178" s="19">
        <v>0.09212962962962963</v>
      </c>
      <c r="C13178" s="10" t="s">
        <v>66</v>
      </c>
      <c r="D13178" s="10" t="s">
        <v>78</v>
      </c>
      <c r="E13178" s="13" t="s">
        <v>88</v>
      </c>
      <c r="F13178" s="13">
        <v>1.0</v>
      </c>
      <c r="H13178" s="10" t="s">
        <v>3598</v>
      </c>
    </row>
    <row r="13179">
      <c r="A13179" s="10" t="s">
        <v>3591</v>
      </c>
      <c r="B13179" s="19">
        <v>0.09583333333333334</v>
      </c>
      <c r="C13179" s="10" t="s">
        <v>3086</v>
      </c>
      <c r="D13179" s="10" t="s">
        <v>79</v>
      </c>
      <c r="E13179" s="13">
        <v>18.0</v>
      </c>
      <c r="F13179" s="16">
        <f>E13179-5</f>
        <v>13</v>
      </c>
    </row>
    <row r="13180">
      <c r="A13180" s="10" t="s">
        <v>3591</v>
      </c>
      <c r="B13180" s="19">
        <v>0.09583333333333334</v>
      </c>
      <c r="C13180" s="10" t="s">
        <v>84</v>
      </c>
      <c r="D13180" s="10" t="s">
        <v>79</v>
      </c>
      <c r="E13180" s="16">
        <f>F13180+9</f>
        <v>15</v>
      </c>
      <c r="F13180" s="13">
        <v>6.0</v>
      </c>
    </row>
    <row r="13181">
      <c r="A13181" s="10" t="s">
        <v>3591</v>
      </c>
      <c r="B13181" s="19">
        <v>0.09583333333333334</v>
      </c>
      <c r="C13181" s="10" t="s">
        <v>964</v>
      </c>
      <c r="D13181" s="10" t="s">
        <v>79</v>
      </c>
      <c r="E13181" s="13">
        <v>3.0</v>
      </c>
      <c r="F13181" s="16">
        <f>E13181-0</f>
        <v>3</v>
      </c>
    </row>
    <row r="13182">
      <c r="A13182" s="10" t="s">
        <v>3591</v>
      </c>
      <c r="B13182" s="19">
        <v>0.09583333333333334</v>
      </c>
      <c r="C13182" s="10" t="s">
        <v>70</v>
      </c>
      <c r="D13182" s="10" t="s">
        <v>79</v>
      </c>
      <c r="E13182" s="13">
        <v>28.0</v>
      </c>
      <c r="F13182" s="16">
        <f>E13182-10</f>
        <v>18</v>
      </c>
    </row>
    <row r="13183">
      <c r="A13183" s="10" t="s">
        <v>3591</v>
      </c>
      <c r="B13183" s="19">
        <v>0.09708333333333333</v>
      </c>
      <c r="C13183" s="10" t="s">
        <v>69</v>
      </c>
      <c r="D13183" s="10" t="s">
        <v>73</v>
      </c>
      <c r="E13183" s="13">
        <v>18.0</v>
      </c>
      <c r="F13183" s="16">
        <f>E13183-9</f>
        <v>9</v>
      </c>
    </row>
    <row r="13184">
      <c r="A13184" s="10" t="s">
        <v>3591</v>
      </c>
      <c r="B13184" s="19">
        <v>0.09827546296296297</v>
      </c>
      <c r="C13184" s="10" t="s">
        <v>3086</v>
      </c>
      <c r="D13184" s="10" t="s">
        <v>129</v>
      </c>
      <c r="E13184" s="13" t="s">
        <v>88</v>
      </c>
      <c r="F13184" s="13">
        <v>1.0</v>
      </c>
    </row>
    <row r="13185">
      <c r="A13185" s="10" t="s">
        <v>3591</v>
      </c>
      <c r="B13185" s="19">
        <v>0.09827546296296297</v>
      </c>
      <c r="C13185" s="10" t="s">
        <v>82</v>
      </c>
      <c r="D13185" s="10" t="s">
        <v>129</v>
      </c>
      <c r="E13185" s="13">
        <v>5.0</v>
      </c>
      <c r="F13185" s="16">
        <f>E13185-2</f>
        <v>3</v>
      </c>
      <c r="J13185" s="10" t="s">
        <v>3599</v>
      </c>
    </row>
    <row r="13186">
      <c r="A13186" s="10" t="s">
        <v>3591</v>
      </c>
      <c r="B13186" s="19">
        <v>0.10668981481481482</v>
      </c>
      <c r="C13186" s="10" t="s">
        <v>3086</v>
      </c>
      <c r="D13186" s="10" t="s">
        <v>79</v>
      </c>
      <c r="E13186" s="13">
        <v>15.0</v>
      </c>
      <c r="F13186" s="16">
        <f t="shared" ref="F13186:F13187" si="20">E13186-5</f>
        <v>10</v>
      </c>
    </row>
    <row r="13187">
      <c r="A13187" s="10" t="s">
        <v>3591</v>
      </c>
      <c r="B13187" s="19">
        <v>0.10671296296296297</v>
      </c>
      <c r="C13187" s="10" t="s">
        <v>3086</v>
      </c>
      <c r="D13187" s="10" t="s">
        <v>79</v>
      </c>
      <c r="E13187" s="13">
        <v>17.0</v>
      </c>
      <c r="F13187" s="16">
        <f t="shared" si="20"/>
        <v>12</v>
      </c>
    </row>
    <row r="13188">
      <c r="A13188" s="10" t="s">
        <v>3591</v>
      </c>
      <c r="B13188" s="19">
        <v>0.10876157407407408</v>
      </c>
      <c r="C13188" s="10" t="s">
        <v>69</v>
      </c>
      <c r="D13188" s="10" t="s">
        <v>209</v>
      </c>
      <c r="E13188" s="13">
        <v>20.0</v>
      </c>
      <c r="F13188" s="16">
        <f>E13188-3</f>
        <v>17</v>
      </c>
      <c r="J13188" s="10" t="s">
        <v>2405</v>
      </c>
    </row>
    <row r="13189">
      <c r="A13189" s="10" t="s">
        <v>3591</v>
      </c>
      <c r="B13189" s="19">
        <v>0.11462962962962962</v>
      </c>
      <c r="C13189" s="10" t="s">
        <v>70</v>
      </c>
      <c r="D13189" s="10" t="s">
        <v>78</v>
      </c>
      <c r="E13189" s="13">
        <v>15.0</v>
      </c>
      <c r="F13189" s="16">
        <f>E13189-10</f>
        <v>5</v>
      </c>
    </row>
    <row r="13190">
      <c r="A13190" s="10" t="s">
        <v>3591</v>
      </c>
      <c r="B13190" s="19">
        <v>0.11741898148148149</v>
      </c>
      <c r="C13190" s="10" t="s">
        <v>82</v>
      </c>
      <c r="D13190" s="10" t="s">
        <v>3424</v>
      </c>
      <c r="E13190" s="13">
        <v>5.0</v>
      </c>
      <c r="F13190" s="16">
        <f>E13190</f>
        <v>5</v>
      </c>
    </row>
    <row r="13191">
      <c r="A13191" s="10" t="s">
        <v>3591</v>
      </c>
      <c r="B13191" s="19">
        <v>0.11777777777777777</v>
      </c>
      <c r="C13191" s="10" t="s">
        <v>66</v>
      </c>
      <c r="D13191" s="10" t="s">
        <v>154</v>
      </c>
      <c r="E13191" s="13">
        <v>17.0</v>
      </c>
      <c r="F13191" s="16">
        <f>E13191--2</f>
        <v>19</v>
      </c>
    </row>
    <row r="13192">
      <c r="A13192" s="10" t="s">
        <v>3591</v>
      </c>
      <c r="B13192" s="19">
        <v>0.11777777777777777</v>
      </c>
      <c r="C13192" s="10" t="s">
        <v>82</v>
      </c>
      <c r="D13192" s="10" t="s">
        <v>154</v>
      </c>
      <c r="E13192" s="13" t="s">
        <v>88</v>
      </c>
      <c r="F13192" s="13">
        <v>1.0</v>
      </c>
    </row>
    <row r="13193">
      <c r="A13193" s="10" t="s">
        <v>3591</v>
      </c>
      <c r="B13193" s="19">
        <v>0.11777777777777777</v>
      </c>
      <c r="C13193" s="10" t="s">
        <v>69</v>
      </c>
      <c r="D13193" s="10" t="s">
        <v>154</v>
      </c>
      <c r="E13193" s="13">
        <v>19.0</v>
      </c>
      <c r="F13193" s="16">
        <f>E13193-5</f>
        <v>14</v>
      </c>
    </row>
    <row r="13194">
      <c r="A13194" s="10" t="s">
        <v>3591</v>
      </c>
      <c r="B13194" s="19">
        <v>0.11777777777777777</v>
      </c>
      <c r="C13194" s="10" t="s">
        <v>3086</v>
      </c>
      <c r="D13194" s="10" t="s">
        <v>154</v>
      </c>
      <c r="E13194" s="13">
        <v>12.0</v>
      </c>
      <c r="F13194" s="16">
        <f>E13194-1</f>
        <v>11</v>
      </c>
    </row>
    <row r="13195">
      <c r="A13195" s="10" t="s">
        <v>3591</v>
      </c>
      <c r="B13195" s="19">
        <v>0.11777777777777777</v>
      </c>
      <c r="C13195" s="10" t="s">
        <v>84</v>
      </c>
      <c r="D13195" s="10" t="s">
        <v>154</v>
      </c>
      <c r="E13195" s="13">
        <v>23.0</v>
      </c>
      <c r="F13195" s="16">
        <f>E13195-6</f>
        <v>17</v>
      </c>
    </row>
    <row r="13196">
      <c r="A13196" s="10" t="s">
        <v>3591</v>
      </c>
      <c r="B13196" s="19">
        <v>0.11777777777777777</v>
      </c>
      <c r="C13196" s="10" t="s">
        <v>964</v>
      </c>
      <c r="D13196" s="10" t="s">
        <v>154</v>
      </c>
      <c r="E13196" s="13">
        <v>13.0</v>
      </c>
      <c r="F13196" s="16">
        <f>E13196-5</f>
        <v>8</v>
      </c>
    </row>
    <row r="13197">
      <c r="A13197" s="10" t="s">
        <v>3591</v>
      </c>
      <c r="B13197" s="19">
        <v>0.11777777777777777</v>
      </c>
      <c r="C13197" s="10" t="s">
        <v>70</v>
      </c>
      <c r="D13197" s="10" t="s">
        <v>154</v>
      </c>
      <c r="E13197" s="13">
        <v>15.0</v>
      </c>
      <c r="F13197" s="16">
        <f>E13197-4</f>
        <v>11</v>
      </c>
    </row>
    <row r="13198">
      <c r="A13198" s="10" t="s">
        <v>3591</v>
      </c>
      <c r="B13198" s="19">
        <v>0.13399305555555555</v>
      </c>
      <c r="C13198" s="10" t="s">
        <v>82</v>
      </c>
      <c r="D13198" s="10" t="s">
        <v>127</v>
      </c>
      <c r="E13198" s="13">
        <v>25.0</v>
      </c>
      <c r="F13198" s="16">
        <f t="shared" ref="F13198:F13199" si="21">E13198-9</f>
        <v>16</v>
      </c>
    </row>
    <row r="13199">
      <c r="A13199" s="10" t="s">
        <v>3600</v>
      </c>
      <c r="B13199" s="19">
        <v>0.026574074074074073</v>
      </c>
      <c r="C13199" s="10" t="s">
        <v>70</v>
      </c>
      <c r="D13199" s="10" t="s">
        <v>71</v>
      </c>
      <c r="E13199" s="13">
        <v>15.0</v>
      </c>
      <c r="F13199" s="16">
        <f t="shared" si="21"/>
        <v>6</v>
      </c>
    </row>
    <row r="13200">
      <c r="A13200" s="10" t="s">
        <v>3600</v>
      </c>
      <c r="B13200" s="19">
        <v>0.04209490740740741</v>
      </c>
      <c r="C13200" s="10" t="s">
        <v>84</v>
      </c>
      <c r="D13200" s="10" t="s">
        <v>67</v>
      </c>
      <c r="E13200" s="13">
        <v>21.0</v>
      </c>
      <c r="F13200" s="13">
        <f>E13200-5</f>
        <v>16</v>
      </c>
    </row>
    <row r="13201">
      <c r="A13201" s="10" t="s">
        <v>3600</v>
      </c>
      <c r="B13201" s="19">
        <v>0.04283564814814815</v>
      </c>
      <c r="C13201" s="10" t="s">
        <v>964</v>
      </c>
      <c r="D13201" s="10" t="s">
        <v>67</v>
      </c>
      <c r="E13201" s="13">
        <v>19.0</v>
      </c>
      <c r="F13201" s="16">
        <f>E13201-9</f>
        <v>10</v>
      </c>
    </row>
    <row r="13202">
      <c r="A13202" s="10" t="s">
        <v>3600</v>
      </c>
      <c r="B13202" s="19">
        <v>0.04303240740740741</v>
      </c>
      <c r="C13202" s="10" t="s">
        <v>69</v>
      </c>
      <c r="D13202" s="10" t="s">
        <v>67</v>
      </c>
      <c r="E13202" s="13">
        <v>17.0</v>
      </c>
      <c r="F13202" s="13" t="s">
        <v>75</v>
      </c>
      <c r="J13202" s="10" t="s">
        <v>2634</v>
      </c>
    </row>
    <row r="13203">
      <c r="A13203" s="10" t="s">
        <v>3600</v>
      </c>
      <c r="B13203" s="19">
        <v>0.043611111111111114</v>
      </c>
      <c r="C13203" s="10" t="s">
        <v>82</v>
      </c>
      <c r="D13203" s="10" t="s">
        <v>67</v>
      </c>
      <c r="E13203" s="13" t="s">
        <v>75</v>
      </c>
      <c r="F13203" s="13" t="s">
        <v>75</v>
      </c>
      <c r="J13203" s="10" t="s">
        <v>85</v>
      </c>
    </row>
    <row r="13204">
      <c r="A13204" s="10" t="s">
        <v>3600</v>
      </c>
      <c r="B13204" s="19">
        <v>0.043611111111111114</v>
      </c>
      <c r="C13204" s="10" t="s">
        <v>82</v>
      </c>
      <c r="D13204" s="10" t="s">
        <v>67</v>
      </c>
      <c r="E13204" s="13" t="s">
        <v>68</v>
      </c>
      <c r="F13204" s="13">
        <v>20.0</v>
      </c>
      <c r="J13204" s="10" t="s">
        <v>86</v>
      </c>
    </row>
    <row r="13205">
      <c r="A13205" s="10" t="s">
        <v>3600</v>
      </c>
      <c r="B13205" s="19">
        <v>0.04579861111111111</v>
      </c>
      <c r="C13205" s="10" t="s">
        <v>69</v>
      </c>
      <c r="D13205" s="10" t="s">
        <v>71</v>
      </c>
      <c r="E13205" s="13" t="s">
        <v>88</v>
      </c>
      <c r="F13205" s="13">
        <v>1.0</v>
      </c>
    </row>
    <row r="13206">
      <c r="A13206" s="10" t="s">
        <v>3600</v>
      </c>
      <c r="B13206" s="19">
        <v>0.054108796296296294</v>
      </c>
      <c r="C13206" s="10" t="s">
        <v>70</v>
      </c>
      <c r="D13206" s="10" t="s">
        <v>131</v>
      </c>
      <c r="E13206" s="13">
        <v>19.0</v>
      </c>
      <c r="F13206" s="16">
        <f>E13206-4</f>
        <v>15</v>
      </c>
    </row>
    <row r="13207">
      <c r="A13207" s="10" t="s">
        <v>3600</v>
      </c>
      <c r="B13207" s="19">
        <v>0.05412037037037037</v>
      </c>
      <c r="C13207" s="10" t="s">
        <v>82</v>
      </c>
      <c r="D13207" s="10" t="s">
        <v>131</v>
      </c>
      <c r="E13207" s="13">
        <v>25.0</v>
      </c>
      <c r="F13207" s="13" t="s">
        <v>75</v>
      </c>
      <c r="J13207" s="10" t="s">
        <v>2634</v>
      </c>
    </row>
    <row r="13208">
      <c r="A13208" s="10" t="s">
        <v>3600</v>
      </c>
      <c r="B13208" s="19">
        <v>0.058298611111111114</v>
      </c>
      <c r="C13208" s="10" t="s">
        <v>3086</v>
      </c>
      <c r="D13208" s="10" t="s">
        <v>67</v>
      </c>
      <c r="E13208" s="13" t="s">
        <v>88</v>
      </c>
      <c r="F13208" s="13">
        <v>1.0</v>
      </c>
    </row>
    <row r="13209">
      <c r="A13209" s="10" t="s">
        <v>3600</v>
      </c>
      <c r="B13209" s="19">
        <v>0.058506944444444445</v>
      </c>
      <c r="C13209" s="10" t="s">
        <v>66</v>
      </c>
      <c r="D13209" s="10" t="s">
        <v>67</v>
      </c>
      <c r="E13209" s="13">
        <v>14.0</v>
      </c>
      <c r="F13209" s="16">
        <f>E13209-3</f>
        <v>11</v>
      </c>
    </row>
    <row r="13210">
      <c r="A13210" s="10" t="s">
        <v>3600</v>
      </c>
      <c r="B13210" s="19">
        <v>0.05884259259259259</v>
      </c>
      <c r="C13210" s="10" t="s">
        <v>70</v>
      </c>
      <c r="D13210" s="10" t="s">
        <v>67</v>
      </c>
      <c r="E13210" s="13">
        <v>14.0</v>
      </c>
      <c r="F13210" s="16">
        <f>E13210-4</f>
        <v>10</v>
      </c>
    </row>
    <row r="13211">
      <c r="A13211" s="10" t="s">
        <v>3600</v>
      </c>
      <c r="B13211" s="19">
        <v>0.059618055555555556</v>
      </c>
      <c r="C13211" s="10" t="s">
        <v>3086</v>
      </c>
      <c r="D13211" s="10" t="s">
        <v>3424</v>
      </c>
      <c r="E13211" s="13">
        <v>10.0</v>
      </c>
      <c r="F13211" s="13">
        <v>10.0</v>
      </c>
    </row>
    <row r="13212">
      <c r="A13212" s="10" t="s">
        <v>3600</v>
      </c>
      <c r="B13212" s="19">
        <v>0.060023148148148145</v>
      </c>
      <c r="C13212" s="10" t="s">
        <v>3086</v>
      </c>
      <c r="D13212" s="10" t="s">
        <v>154</v>
      </c>
      <c r="E13212" s="13" t="s">
        <v>88</v>
      </c>
      <c r="F13212" s="13">
        <v>1.0</v>
      </c>
    </row>
    <row r="13213">
      <c r="A13213" s="10" t="s">
        <v>3600</v>
      </c>
      <c r="B13213" s="19">
        <v>0.06008101851851852</v>
      </c>
      <c r="C13213" s="10" t="s">
        <v>964</v>
      </c>
      <c r="D13213" s="10" t="s">
        <v>154</v>
      </c>
      <c r="E13213" s="13" t="s">
        <v>88</v>
      </c>
      <c r="F13213" s="13">
        <v>1.0</v>
      </c>
    </row>
    <row r="13214">
      <c r="A13214" s="10" t="s">
        <v>3600</v>
      </c>
      <c r="B13214" s="19">
        <v>0.06013888888888889</v>
      </c>
      <c r="C13214" s="10" t="s">
        <v>69</v>
      </c>
      <c r="D13214" s="10" t="s">
        <v>154</v>
      </c>
      <c r="E13214" s="13">
        <v>9.0</v>
      </c>
      <c r="F13214" s="16">
        <f>E13214-5</f>
        <v>4</v>
      </c>
    </row>
    <row r="13215">
      <c r="A13215" s="10" t="s">
        <v>3600</v>
      </c>
      <c r="B13215" s="19">
        <v>0.06015046296296296</v>
      </c>
      <c r="C13215" s="10" t="s">
        <v>66</v>
      </c>
      <c r="D13215" s="10" t="s">
        <v>154</v>
      </c>
      <c r="E13215" s="13">
        <v>8.0</v>
      </c>
      <c r="F13215" s="16">
        <f>E13215--2</f>
        <v>10</v>
      </c>
    </row>
    <row r="13216">
      <c r="A13216" s="10" t="s">
        <v>3600</v>
      </c>
      <c r="B13216" s="19">
        <v>0.060162037037037035</v>
      </c>
      <c r="C13216" s="10" t="s">
        <v>82</v>
      </c>
      <c r="D13216" s="10" t="s">
        <v>154</v>
      </c>
      <c r="E13216" s="13">
        <v>16.0</v>
      </c>
      <c r="F13216" s="16">
        <f>E13216-4</f>
        <v>12</v>
      </c>
    </row>
    <row r="13217">
      <c r="A13217" s="10" t="s">
        <v>3600</v>
      </c>
      <c r="B13217" s="19">
        <v>0.06018518518518518</v>
      </c>
      <c r="C13217" s="10" t="s">
        <v>84</v>
      </c>
      <c r="D13217" s="10" t="s">
        <v>154</v>
      </c>
      <c r="E13217" s="13" t="s">
        <v>88</v>
      </c>
      <c r="F13217" s="13">
        <v>1.0</v>
      </c>
    </row>
    <row r="13218">
      <c r="A13218" s="10" t="s">
        <v>3600</v>
      </c>
      <c r="B13218" s="19">
        <v>0.06024305555555556</v>
      </c>
      <c r="C13218" s="10" t="s">
        <v>70</v>
      </c>
      <c r="D13218" s="10" t="s">
        <v>154</v>
      </c>
      <c r="E13218" s="13">
        <v>12.0</v>
      </c>
      <c r="F13218" s="16">
        <f>E13218-3</f>
        <v>9</v>
      </c>
    </row>
    <row r="13219">
      <c r="A13219" s="10" t="s">
        <v>3600</v>
      </c>
      <c r="B13219" s="19">
        <v>0.1026736111111111</v>
      </c>
      <c r="C13219" s="10" t="s">
        <v>964</v>
      </c>
      <c r="D13219" s="10" t="s">
        <v>71</v>
      </c>
      <c r="E13219" s="13">
        <v>22.0</v>
      </c>
      <c r="F13219" s="16">
        <f t="shared" ref="F13219:F13220" si="22">E13219-9</f>
        <v>13</v>
      </c>
    </row>
    <row r="13220">
      <c r="A13220" s="10" t="s">
        <v>3600</v>
      </c>
      <c r="B13220" s="19">
        <v>0.1055787037037037</v>
      </c>
      <c r="C13220" s="10" t="s">
        <v>964</v>
      </c>
      <c r="D13220" s="10" t="s">
        <v>71</v>
      </c>
      <c r="E13220" s="13">
        <v>14.0</v>
      </c>
      <c r="F13220" s="16">
        <f t="shared" si="22"/>
        <v>5</v>
      </c>
    </row>
    <row r="13221">
      <c r="A13221" s="10" t="s">
        <v>3600</v>
      </c>
      <c r="B13221" s="19">
        <v>0.1057175925925926</v>
      </c>
      <c r="C13221" s="10" t="s">
        <v>84</v>
      </c>
      <c r="D13221" s="10" t="s">
        <v>71</v>
      </c>
      <c r="E13221" s="13">
        <v>15.0</v>
      </c>
      <c r="F13221" s="16">
        <f>E13221-0</f>
        <v>15</v>
      </c>
    </row>
    <row r="13222">
      <c r="A13222" s="10" t="s">
        <v>3600</v>
      </c>
      <c r="B13222" s="19">
        <v>0.12253472222222223</v>
      </c>
      <c r="C13222" s="10" t="s">
        <v>69</v>
      </c>
      <c r="D13222" s="10" t="s">
        <v>76</v>
      </c>
      <c r="E13222" s="13">
        <v>40.0</v>
      </c>
      <c r="F13222" s="16"/>
      <c r="J13222" s="10" t="s">
        <v>2509</v>
      </c>
    </row>
    <row r="13223">
      <c r="A13223" s="10" t="s">
        <v>3600</v>
      </c>
      <c r="B13223" s="19">
        <v>0.12375</v>
      </c>
      <c r="C13223" s="10" t="s">
        <v>964</v>
      </c>
      <c r="D13223" s="10" t="s">
        <v>76</v>
      </c>
      <c r="E13223" s="13">
        <v>39.0</v>
      </c>
      <c r="F13223" s="16"/>
      <c r="J13223" s="10" t="s">
        <v>2509</v>
      </c>
    </row>
    <row r="13224">
      <c r="A13224" s="10" t="s">
        <v>3600</v>
      </c>
      <c r="B13224" s="19">
        <v>0.1261574074074074</v>
      </c>
      <c r="C13224" s="10" t="s">
        <v>66</v>
      </c>
      <c r="D13224" s="10" t="s">
        <v>67</v>
      </c>
      <c r="E13224" s="13">
        <v>16.0</v>
      </c>
      <c r="F13224" s="16">
        <f t="shared" ref="F13224:F13226" si="23">E13224-3</f>
        <v>13</v>
      </c>
    </row>
    <row r="13225">
      <c r="A13225" s="10" t="s">
        <v>3600</v>
      </c>
      <c r="B13225" s="19">
        <v>0.13012731481481482</v>
      </c>
      <c r="C13225" s="10" t="s">
        <v>66</v>
      </c>
      <c r="D13225" s="10" t="s">
        <v>67</v>
      </c>
      <c r="E13225" s="13">
        <v>17.0</v>
      </c>
      <c r="F13225" s="16">
        <f t="shared" si="23"/>
        <v>14</v>
      </c>
    </row>
    <row r="13226">
      <c r="A13226" s="10" t="s">
        <v>3600</v>
      </c>
      <c r="B13226" s="19">
        <v>0.1432986111111111</v>
      </c>
      <c r="C13226" s="10" t="s">
        <v>66</v>
      </c>
      <c r="D13226" s="10" t="s">
        <v>67</v>
      </c>
      <c r="E13226" s="13">
        <v>9.0</v>
      </c>
      <c r="F13226" s="16">
        <f t="shared" si="23"/>
        <v>6</v>
      </c>
    </row>
    <row r="13227">
      <c r="A13227" s="10" t="s">
        <v>3600</v>
      </c>
      <c r="B13227" s="19">
        <v>0.14631944444444445</v>
      </c>
      <c r="C13227" s="10" t="s">
        <v>82</v>
      </c>
      <c r="D13227" s="10" t="s">
        <v>67</v>
      </c>
      <c r="E13227" s="13">
        <v>18.0</v>
      </c>
      <c r="F13227" s="16">
        <f>E13227-9</f>
        <v>9</v>
      </c>
    </row>
    <row r="13228">
      <c r="A13228" s="10" t="s">
        <v>3601</v>
      </c>
      <c r="B13228" s="19">
        <v>0.013275462962962963</v>
      </c>
      <c r="C13228" s="10" t="s">
        <v>70</v>
      </c>
      <c r="D13228" s="10" t="s">
        <v>129</v>
      </c>
      <c r="E13228" s="13">
        <v>16.0</v>
      </c>
      <c r="F13228" s="16">
        <f t="shared" ref="F13228:F13230" si="24">E13228-5</f>
        <v>11</v>
      </c>
    </row>
    <row r="13229">
      <c r="A13229" s="10" t="s">
        <v>3601</v>
      </c>
      <c r="B13229" s="19">
        <v>0.019675925925925927</v>
      </c>
      <c r="C13229" s="10" t="s">
        <v>69</v>
      </c>
      <c r="D13229" s="10" t="s">
        <v>67</v>
      </c>
      <c r="E13229" s="13">
        <v>8.0</v>
      </c>
      <c r="F13229" s="16">
        <f t="shared" si="24"/>
        <v>3</v>
      </c>
    </row>
    <row r="13230">
      <c r="A13230" s="10" t="s">
        <v>3601</v>
      </c>
      <c r="B13230" s="19">
        <v>0.020335648148148148</v>
      </c>
      <c r="C13230" s="10" t="s">
        <v>84</v>
      </c>
      <c r="D13230" s="10" t="s">
        <v>67</v>
      </c>
      <c r="E13230" s="13">
        <v>15.0</v>
      </c>
      <c r="F13230" s="16">
        <f t="shared" si="24"/>
        <v>10</v>
      </c>
    </row>
    <row r="13231">
      <c r="A13231" s="10" t="s">
        <v>3601</v>
      </c>
      <c r="B13231" s="19">
        <v>0.02153935185185185</v>
      </c>
      <c r="C13231" s="10" t="s">
        <v>70</v>
      </c>
      <c r="D13231" s="10" t="s">
        <v>67</v>
      </c>
      <c r="E13231" s="13">
        <v>11.0</v>
      </c>
      <c r="F13231" s="16">
        <f>E13231-4</f>
        <v>7</v>
      </c>
    </row>
    <row r="13232">
      <c r="A13232" s="10" t="s">
        <v>3601</v>
      </c>
      <c r="B13232" s="19">
        <v>0.021631944444444443</v>
      </c>
      <c r="C13232" s="10" t="s">
        <v>69</v>
      </c>
      <c r="D13232" s="10" t="s">
        <v>67</v>
      </c>
      <c r="E13232" s="13">
        <v>16.0</v>
      </c>
      <c r="F13232" s="16">
        <f>E13232-5</f>
        <v>11</v>
      </c>
    </row>
    <row r="13233">
      <c r="A13233" s="10" t="s">
        <v>3601</v>
      </c>
      <c r="B13233" s="19">
        <v>0.023715277777777776</v>
      </c>
      <c r="C13233" s="10" t="s">
        <v>964</v>
      </c>
      <c r="D13233" s="10" t="s">
        <v>76</v>
      </c>
      <c r="E13233" s="13" t="s">
        <v>75</v>
      </c>
      <c r="F13233" s="13" t="s">
        <v>75</v>
      </c>
      <c r="J13233" s="10" t="s">
        <v>3602</v>
      </c>
    </row>
    <row r="13234">
      <c r="A13234" s="10" t="s">
        <v>3601</v>
      </c>
      <c r="B13234" s="19">
        <v>0.023819444444444445</v>
      </c>
      <c r="C13234" s="10" t="s">
        <v>69</v>
      </c>
      <c r="D13234" s="10" t="s">
        <v>76</v>
      </c>
      <c r="E13234" s="13" t="s">
        <v>75</v>
      </c>
      <c r="F13234" s="13" t="s">
        <v>75</v>
      </c>
      <c r="J13234" s="10" t="s">
        <v>3602</v>
      </c>
    </row>
    <row r="13235">
      <c r="A13235" s="10" t="s">
        <v>3601</v>
      </c>
      <c r="B13235" s="19">
        <v>0.027314814814814816</v>
      </c>
      <c r="C13235" s="10" t="s">
        <v>84</v>
      </c>
      <c r="D13235" s="10" t="s">
        <v>3424</v>
      </c>
      <c r="E13235" s="13">
        <v>11.0</v>
      </c>
      <c r="F13235" s="13">
        <v>11.0</v>
      </c>
    </row>
    <row r="13236">
      <c r="A13236" s="10" t="s">
        <v>3601</v>
      </c>
      <c r="B13236" s="19">
        <v>0.02753472222222222</v>
      </c>
      <c r="C13236" s="10" t="s">
        <v>84</v>
      </c>
      <c r="D13236" s="10" t="s">
        <v>76</v>
      </c>
      <c r="E13236" s="13">
        <v>8.0</v>
      </c>
      <c r="F13236" s="16"/>
      <c r="J13236" s="10" t="s">
        <v>3404</v>
      </c>
    </row>
    <row r="13237">
      <c r="A13237" s="10" t="s">
        <v>3601</v>
      </c>
      <c r="B13237" s="19">
        <v>0.028530092592592593</v>
      </c>
      <c r="C13237" s="10" t="s">
        <v>69</v>
      </c>
      <c r="D13237" s="10" t="s">
        <v>67</v>
      </c>
      <c r="E13237" s="13" t="s">
        <v>75</v>
      </c>
      <c r="F13237" s="13" t="s">
        <v>75</v>
      </c>
      <c r="J13237" s="10" t="s">
        <v>160</v>
      </c>
    </row>
    <row r="13238">
      <c r="A13238" s="10" t="s">
        <v>3601</v>
      </c>
      <c r="B13238" s="19">
        <v>0.028530092592592593</v>
      </c>
      <c r="C13238" s="10" t="s">
        <v>69</v>
      </c>
      <c r="D13238" s="10" t="s">
        <v>67</v>
      </c>
      <c r="E13238" s="13">
        <v>23.0</v>
      </c>
      <c r="F13238" s="13">
        <v>18.0</v>
      </c>
      <c r="J13238" s="10" t="s">
        <v>161</v>
      </c>
    </row>
    <row r="13239">
      <c r="A13239" s="10" t="s">
        <v>3601</v>
      </c>
      <c r="B13239" s="19">
        <v>0.028576388888888887</v>
      </c>
      <c r="C13239" s="10" t="s">
        <v>964</v>
      </c>
      <c r="D13239" s="10" t="s">
        <v>67</v>
      </c>
      <c r="E13239" s="13">
        <v>24.0</v>
      </c>
      <c r="F13239" s="16">
        <f>E13239-10</f>
        <v>14</v>
      </c>
      <c r="J13239" s="10" t="s">
        <v>161</v>
      </c>
    </row>
    <row r="13240">
      <c r="A13240" s="10" t="s">
        <v>3601</v>
      </c>
      <c r="B13240" s="19">
        <v>0.03048611111111111</v>
      </c>
      <c r="C13240" s="10" t="s">
        <v>66</v>
      </c>
      <c r="D13240" s="10" t="s">
        <v>125</v>
      </c>
      <c r="E13240" s="13">
        <v>13.0</v>
      </c>
      <c r="F13240" s="16">
        <f>E13240-0-10</f>
        <v>3</v>
      </c>
      <c r="J13240" s="10" t="s">
        <v>966</v>
      </c>
    </row>
    <row r="13241">
      <c r="A13241" s="10" t="s">
        <v>3601</v>
      </c>
      <c r="B13241" s="19">
        <v>0.03059027777777778</v>
      </c>
      <c r="C13241" s="10" t="s">
        <v>69</v>
      </c>
      <c r="D13241" s="10" t="s">
        <v>125</v>
      </c>
      <c r="E13241" s="13">
        <v>34.0</v>
      </c>
      <c r="F13241" s="16">
        <f>E13241-4-10</f>
        <v>20</v>
      </c>
      <c r="J13241" s="10" t="s">
        <v>966</v>
      </c>
    </row>
    <row r="13242">
      <c r="A13242" s="10" t="s">
        <v>3601</v>
      </c>
      <c r="B13242" s="19">
        <v>0.030648148148148147</v>
      </c>
      <c r="C13242" s="10" t="s">
        <v>82</v>
      </c>
      <c r="D13242" s="10" t="s">
        <v>125</v>
      </c>
      <c r="E13242" s="13">
        <v>19.0</v>
      </c>
      <c r="F13242" s="16">
        <f>E13242-2-10</f>
        <v>7</v>
      </c>
      <c r="J13242" s="10" t="s">
        <v>966</v>
      </c>
    </row>
    <row r="13243">
      <c r="A13243" s="10" t="s">
        <v>3601</v>
      </c>
      <c r="B13243" s="19">
        <v>0.03068287037037037</v>
      </c>
      <c r="C13243" s="10" t="s">
        <v>3086</v>
      </c>
      <c r="D13243" s="10" t="s">
        <v>125</v>
      </c>
      <c r="E13243" s="13" t="s">
        <v>75</v>
      </c>
      <c r="F13243" s="13" t="s">
        <v>75</v>
      </c>
      <c r="J13243" s="10" t="s">
        <v>85</v>
      </c>
    </row>
    <row r="13244">
      <c r="A13244" s="10" t="s">
        <v>3601</v>
      </c>
      <c r="B13244" s="19">
        <v>0.03068287037037037</v>
      </c>
      <c r="C13244" s="10" t="s">
        <v>3086</v>
      </c>
      <c r="D13244" s="10" t="s">
        <v>125</v>
      </c>
      <c r="E13244" s="13">
        <v>42.0</v>
      </c>
      <c r="F13244" s="16">
        <f>E13244-15-10</f>
        <v>17</v>
      </c>
      <c r="J13244" s="10" t="s">
        <v>86</v>
      </c>
    </row>
    <row r="13245">
      <c r="A13245" s="10" t="s">
        <v>3601</v>
      </c>
      <c r="B13245" s="19">
        <v>0.029409722222222223</v>
      </c>
      <c r="C13245" s="10" t="s">
        <v>84</v>
      </c>
      <c r="D13245" s="10" t="s">
        <v>125</v>
      </c>
      <c r="E13245" s="13" t="s">
        <v>68</v>
      </c>
      <c r="F13245" s="13">
        <v>20.0</v>
      </c>
      <c r="J13245" s="10" t="s">
        <v>966</v>
      </c>
    </row>
    <row r="13246">
      <c r="A13246" s="10" t="s">
        <v>3601</v>
      </c>
      <c r="B13246" s="19">
        <v>0.030949074074074073</v>
      </c>
      <c r="C13246" s="10" t="s">
        <v>964</v>
      </c>
      <c r="D13246" s="10" t="s">
        <v>125</v>
      </c>
      <c r="E13246" s="13">
        <v>22.0</v>
      </c>
      <c r="F13246" s="16">
        <f>E13246-2-10</f>
        <v>10</v>
      </c>
      <c r="J13246" s="10" t="s">
        <v>966</v>
      </c>
    </row>
    <row r="13247">
      <c r="A13247" s="10" t="s">
        <v>3601</v>
      </c>
      <c r="B13247" s="19">
        <v>0.031006944444444445</v>
      </c>
      <c r="C13247" s="10" t="s">
        <v>70</v>
      </c>
      <c r="D13247" s="10" t="s">
        <v>125</v>
      </c>
      <c r="E13247" s="13">
        <v>26.0</v>
      </c>
      <c r="F13247" s="16">
        <f>E13247-10-10</f>
        <v>6</v>
      </c>
      <c r="J13247" s="10" t="s">
        <v>966</v>
      </c>
    </row>
    <row r="13248">
      <c r="A13248" s="10" t="s">
        <v>3601</v>
      </c>
      <c r="B13248" s="19">
        <v>0.03255787037037037</v>
      </c>
      <c r="C13248" s="10" t="s">
        <v>69</v>
      </c>
      <c r="D13248" s="10" t="s">
        <v>67</v>
      </c>
      <c r="E13248" s="13" t="s">
        <v>68</v>
      </c>
      <c r="F13248" s="13">
        <v>20.0</v>
      </c>
      <c r="J13248" s="10" t="s">
        <v>160</v>
      </c>
    </row>
    <row r="13249">
      <c r="A13249" s="10" t="s">
        <v>3601</v>
      </c>
      <c r="B13249" s="19">
        <v>0.03255787037037037</v>
      </c>
      <c r="C13249" s="10" t="s">
        <v>69</v>
      </c>
      <c r="D13249" s="10" t="s">
        <v>67</v>
      </c>
      <c r="E13249" s="13">
        <v>20.0</v>
      </c>
      <c r="F13249" s="16">
        <f>E13249-5</f>
        <v>15</v>
      </c>
      <c r="J13249" s="10" t="s">
        <v>161</v>
      </c>
    </row>
    <row r="13250">
      <c r="A13250" s="10" t="s">
        <v>3601</v>
      </c>
      <c r="B13250" s="19">
        <v>0.034386574074074076</v>
      </c>
      <c r="C13250" s="10" t="s">
        <v>3086</v>
      </c>
      <c r="D13250" s="10" t="s">
        <v>93</v>
      </c>
      <c r="E13250" s="13">
        <v>27.0</v>
      </c>
      <c r="F13250" s="16">
        <f>E13250-11</f>
        <v>16</v>
      </c>
      <c r="J13250" s="10" t="s">
        <v>3603</v>
      </c>
    </row>
    <row r="13251">
      <c r="A13251" s="10" t="s">
        <v>3601</v>
      </c>
      <c r="B13251" s="19">
        <v>0.035034722222222224</v>
      </c>
      <c r="C13251" s="10" t="s">
        <v>3086</v>
      </c>
      <c r="D13251" s="10" t="s">
        <v>91</v>
      </c>
      <c r="E13251" s="13">
        <v>34.0</v>
      </c>
      <c r="F13251" s="16"/>
      <c r="H13251" s="10" t="s">
        <v>3604</v>
      </c>
    </row>
    <row r="13252">
      <c r="A13252" s="10" t="s">
        <v>3601</v>
      </c>
      <c r="B13252" s="19">
        <v>0.03512731481481481</v>
      </c>
      <c r="C13252" s="10" t="s">
        <v>3086</v>
      </c>
      <c r="D13252" s="10" t="s">
        <v>76</v>
      </c>
      <c r="E13252" s="13" t="s">
        <v>75</v>
      </c>
      <c r="F13252" s="13" t="s">
        <v>75</v>
      </c>
      <c r="J13252" s="10" t="s">
        <v>3605</v>
      </c>
    </row>
    <row r="13253">
      <c r="A13253" s="10" t="s">
        <v>3601</v>
      </c>
      <c r="B13253" s="19">
        <v>0.03719907407407407</v>
      </c>
      <c r="C13253" s="10" t="s">
        <v>3086</v>
      </c>
      <c r="D13253" s="10" t="s">
        <v>87</v>
      </c>
      <c r="E13253" s="13">
        <v>25.0</v>
      </c>
      <c r="F13253" s="21">
        <f t="shared" ref="F13253:F13254" si="25">E13253-5</f>
        <v>20</v>
      </c>
    </row>
    <row r="13254">
      <c r="A13254" s="10" t="s">
        <v>3601</v>
      </c>
      <c r="B13254" s="19">
        <v>0.0372337962962963</v>
      </c>
      <c r="C13254" s="10" t="s">
        <v>70</v>
      </c>
      <c r="D13254" s="10" t="s">
        <v>87</v>
      </c>
      <c r="E13254" s="13">
        <v>20.0</v>
      </c>
      <c r="F13254" s="16">
        <f t="shared" si="25"/>
        <v>15</v>
      </c>
    </row>
    <row r="13255">
      <c r="A13255" s="10" t="s">
        <v>3601</v>
      </c>
      <c r="B13255" s="19">
        <v>0.03724537037037037</v>
      </c>
      <c r="C13255" s="10" t="s">
        <v>69</v>
      </c>
      <c r="D13255" s="10" t="s">
        <v>87</v>
      </c>
      <c r="E13255" s="13">
        <v>20.0</v>
      </c>
      <c r="F13255" s="16">
        <f>E13255-4</f>
        <v>16</v>
      </c>
    </row>
    <row r="13256">
      <c r="A13256" s="10" t="s">
        <v>3601</v>
      </c>
      <c r="B13256" s="19">
        <v>0.03725694444444445</v>
      </c>
      <c r="C13256" s="10" t="s">
        <v>84</v>
      </c>
      <c r="D13256" s="10" t="s">
        <v>87</v>
      </c>
      <c r="E13256" s="13" t="s">
        <v>75</v>
      </c>
      <c r="F13256" s="13" t="s">
        <v>75</v>
      </c>
      <c r="J13256" s="10" t="s">
        <v>85</v>
      </c>
    </row>
    <row r="13257">
      <c r="A13257" s="10" t="s">
        <v>3601</v>
      </c>
      <c r="B13257" s="19">
        <v>0.03725694444444445</v>
      </c>
      <c r="C13257" s="10" t="s">
        <v>84</v>
      </c>
      <c r="D13257" s="10" t="s">
        <v>87</v>
      </c>
      <c r="E13257" s="13">
        <v>21.0</v>
      </c>
      <c r="F13257" s="16">
        <f>E13257-2</f>
        <v>19</v>
      </c>
      <c r="J13257" s="10" t="s">
        <v>86</v>
      </c>
    </row>
    <row r="13258">
      <c r="A13258" s="10" t="s">
        <v>3601</v>
      </c>
      <c r="B13258" s="19">
        <v>0.03770833333333334</v>
      </c>
      <c r="C13258" s="10" t="s">
        <v>66</v>
      </c>
      <c r="D13258" s="10" t="s">
        <v>87</v>
      </c>
      <c r="E13258" s="13">
        <v>13.0</v>
      </c>
      <c r="F13258" s="16">
        <f>E13258-0</f>
        <v>13</v>
      </c>
    </row>
    <row r="13259">
      <c r="A13259" s="10" t="s">
        <v>3601</v>
      </c>
      <c r="B13259" s="19">
        <v>0.037905092592592594</v>
      </c>
      <c r="C13259" s="10" t="s">
        <v>964</v>
      </c>
      <c r="D13259" s="10" t="s">
        <v>87</v>
      </c>
      <c r="E13259" s="13">
        <v>9.0</v>
      </c>
      <c r="F13259" s="16">
        <f>E13259-2</f>
        <v>7</v>
      </c>
    </row>
    <row r="13260">
      <c r="A13260" s="10" t="s">
        <v>3601</v>
      </c>
      <c r="B13260" s="19">
        <v>0.037905092592592594</v>
      </c>
      <c r="C13260" s="10" t="s">
        <v>82</v>
      </c>
      <c r="D13260" s="10" t="s">
        <v>87</v>
      </c>
      <c r="E13260" s="13">
        <v>5.0</v>
      </c>
      <c r="F13260" s="16">
        <f>E13260-1</f>
        <v>4</v>
      </c>
    </row>
    <row r="13261">
      <c r="A13261" s="10" t="s">
        <v>3601</v>
      </c>
      <c r="B13261" s="19">
        <v>0.038599537037037036</v>
      </c>
      <c r="C13261" s="10" t="s">
        <v>3086</v>
      </c>
      <c r="D13261" s="10" t="s">
        <v>93</v>
      </c>
      <c r="E13261" s="13">
        <v>20.0</v>
      </c>
      <c r="F13261" s="16">
        <f>E13261-11</f>
        <v>9</v>
      </c>
      <c r="J13261" s="10" t="s">
        <v>1010</v>
      </c>
    </row>
    <row r="13262">
      <c r="A13262" s="10" t="s">
        <v>3601</v>
      </c>
      <c r="B13262" s="19">
        <v>0.038599537037037036</v>
      </c>
      <c r="C13262" s="10" t="s">
        <v>3086</v>
      </c>
      <c r="D13262" s="10" t="s">
        <v>91</v>
      </c>
      <c r="E13262" s="13">
        <v>11.0</v>
      </c>
      <c r="F13262" s="16"/>
      <c r="H13262" s="10" t="s">
        <v>3606</v>
      </c>
    </row>
    <row r="13263">
      <c r="A13263" s="10" t="s">
        <v>3601</v>
      </c>
      <c r="B13263" s="19">
        <v>0.03890046296296296</v>
      </c>
      <c r="C13263" s="10" t="s">
        <v>3086</v>
      </c>
      <c r="D13263" s="10" t="s">
        <v>91</v>
      </c>
      <c r="E13263" s="13">
        <v>13.0</v>
      </c>
      <c r="F13263" s="16"/>
      <c r="H13263" s="10" t="s">
        <v>3607</v>
      </c>
      <c r="J13263" s="10" t="s">
        <v>3608</v>
      </c>
    </row>
    <row r="13264">
      <c r="A13264" s="10" t="s">
        <v>3601</v>
      </c>
      <c r="B13264" s="19">
        <v>0.0428587962962963</v>
      </c>
      <c r="C13264" s="10" t="s">
        <v>70</v>
      </c>
      <c r="D13264" s="10" t="s">
        <v>93</v>
      </c>
      <c r="E13264" s="13" t="s">
        <v>88</v>
      </c>
      <c r="F13264" s="13">
        <v>1.0</v>
      </c>
      <c r="J13264" s="10" t="s">
        <v>3609</v>
      </c>
    </row>
    <row r="13265">
      <c r="A13265" s="10" t="s">
        <v>3601</v>
      </c>
      <c r="B13265" s="19">
        <v>0.04289351851851852</v>
      </c>
      <c r="C13265" s="10" t="s">
        <v>70</v>
      </c>
      <c r="D13265" s="10" t="s">
        <v>93</v>
      </c>
      <c r="E13265" s="13">
        <v>20.0</v>
      </c>
      <c r="F13265" s="16">
        <f>E13265-12</f>
        <v>8</v>
      </c>
      <c r="J13265" s="10" t="s">
        <v>3609</v>
      </c>
    </row>
    <row r="13266">
      <c r="A13266" s="10" t="s">
        <v>3601</v>
      </c>
      <c r="B13266" s="19">
        <v>0.04306712962962963</v>
      </c>
      <c r="C13266" s="10" t="s">
        <v>70</v>
      </c>
      <c r="D13266" s="10" t="s">
        <v>91</v>
      </c>
      <c r="E13266" s="13">
        <v>9.0</v>
      </c>
      <c r="F13266" s="16"/>
      <c r="H13266" s="10" t="s">
        <v>3610</v>
      </c>
    </row>
    <row r="13267">
      <c r="A13267" s="10" t="s">
        <v>3601</v>
      </c>
      <c r="B13267" s="19">
        <v>0.04351851851851852</v>
      </c>
      <c r="C13267" s="10" t="s">
        <v>70</v>
      </c>
      <c r="D13267" s="10" t="s">
        <v>93</v>
      </c>
      <c r="E13267" s="13">
        <v>29.0</v>
      </c>
      <c r="F13267" s="13">
        <v>19.0</v>
      </c>
      <c r="J13267" s="10" t="s">
        <v>99</v>
      </c>
    </row>
    <row r="13268">
      <c r="A13268" s="10" t="s">
        <v>3601</v>
      </c>
      <c r="B13268" s="19">
        <v>0.04365740740740741</v>
      </c>
      <c r="C13268" s="10" t="s">
        <v>70</v>
      </c>
      <c r="D13268" s="10" t="s">
        <v>93</v>
      </c>
      <c r="E13268" s="13">
        <v>16.0</v>
      </c>
      <c r="F13268" s="16">
        <f>E13268-11</f>
        <v>5</v>
      </c>
      <c r="J13268" s="10" t="s">
        <v>99</v>
      </c>
    </row>
    <row r="13269">
      <c r="A13269" s="10" t="s">
        <v>3601</v>
      </c>
      <c r="B13269" s="19">
        <v>0.04372685185185185</v>
      </c>
      <c r="C13269" s="10" t="s">
        <v>70</v>
      </c>
      <c r="D13269" s="10" t="s">
        <v>91</v>
      </c>
      <c r="E13269" s="13">
        <v>9.0</v>
      </c>
      <c r="F13269" s="16"/>
      <c r="H13269" s="10" t="s">
        <v>3610</v>
      </c>
    </row>
    <row r="13270">
      <c r="A13270" s="10" t="s">
        <v>3601</v>
      </c>
      <c r="B13270" s="19">
        <v>0.04511574074074074</v>
      </c>
      <c r="C13270" s="10" t="s">
        <v>70</v>
      </c>
      <c r="D13270" s="10" t="s">
        <v>100</v>
      </c>
      <c r="E13270" s="13" t="s">
        <v>75</v>
      </c>
      <c r="F13270" s="13" t="s">
        <v>75</v>
      </c>
      <c r="J13270" s="10" t="s">
        <v>85</v>
      </c>
    </row>
    <row r="13271">
      <c r="A13271" s="10" t="s">
        <v>3601</v>
      </c>
      <c r="B13271" s="19">
        <v>0.04511574074074074</v>
      </c>
      <c r="C13271" s="10" t="s">
        <v>70</v>
      </c>
      <c r="D13271" s="10" t="s">
        <v>100</v>
      </c>
      <c r="E13271" s="13">
        <v>29.0</v>
      </c>
      <c r="F13271" s="16">
        <f>E13271-10</f>
        <v>19</v>
      </c>
      <c r="H13271" s="10" t="s">
        <v>3611</v>
      </c>
      <c r="J13271" s="10" t="s">
        <v>3612</v>
      </c>
    </row>
    <row r="13272">
      <c r="A13272" s="10" t="s">
        <v>3601</v>
      </c>
      <c r="B13272" s="19">
        <v>0.04518518518518518</v>
      </c>
      <c r="C13272" s="10" t="s">
        <v>69</v>
      </c>
      <c r="D13272" s="10" t="s">
        <v>100</v>
      </c>
      <c r="E13272" s="13" t="s">
        <v>75</v>
      </c>
      <c r="F13272" s="13" t="s">
        <v>75</v>
      </c>
      <c r="J13272" s="10" t="s">
        <v>85</v>
      </c>
    </row>
    <row r="13273">
      <c r="A13273" s="10" t="s">
        <v>3601</v>
      </c>
      <c r="B13273" s="19">
        <v>0.04518518518518518</v>
      </c>
      <c r="C13273" s="10" t="s">
        <v>69</v>
      </c>
      <c r="D13273" s="10" t="s">
        <v>100</v>
      </c>
      <c r="E13273" s="13">
        <v>23.0</v>
      </c>
      <c r="F13273" s="16">
        <f>E13273-4</f>
        <v>19</v>
      </c>
      <c r="H13273" s="10" t="s">
        <v>3613</v>
      </c>
      <c r="J13273" s="10" t="s">
        <v>3612</v>
      </c>
    </row>
    <row r="13274">
      <c r="A13274" s="10" t="s">
        <v>3601</v>
      </c>
      <c r="B13274" s="19">
        <v>0.04613425925925926</v>
      </c>
      <c r="C13274" s="10" t="s">
        <v>70</v>
      </c>
      <c r="D13274" s="10" t="s">
        <v>166</v>
      </c>
      <c r="E13274" s="13">
        <v>15.0</v>
      </c>
      <c r="F13274" s="13">
        <v>11.0</v>
      </c>
      <c r="J13274" s="10" t="s">
        <v>85</v>
      </c>
    </row>
    <row r="13275">
      <c r="A13275" s="10" t="s">
        <v>3601</v>
      </c>
      <c r="B13275" s="19">
        <v>0.04613425925925926</v>
      </c>
      <c r="C13275" s="10" t="s">
        <v>70</v>
      </c>
      <c r="D13275" s="10" t="s">
        <v>166</v>
      </c>
      <c r="E13275" s="13">
        <v>15.0</v>
      </c>
      <c r="F13275" s="13">
        <v>11.0</v>
      </c>
      <c r="J13275" s="10" t="s">
        <v>3614</v>
      </c>
    </row>
    <row r="13276">
      <c r="A13276" s="10" t="s">
        <v>3601</v>
      </c>
      <c r="B13276" s="19">
        <v>0.04622685185185185</v>
      </c>
      <c r="C13276" s="10" t="s">
        <v>84</v>
      </c>
      <c r="D13276" s="10" t="s">
        <v>166</v>
      </c>
      <c r="E13276" s="13" t="s">
        <v>68</v>
      </c>
      <c r="F13276" s="13">
        <v>20.0</v>
      </c>
      <c r="J13276" s="10" t="s">
        <v>85</v>
      </c>
    </row>
    <row r="13277">
      <c r="A13277" s="10" t="s">
        <v>3601</v>
      </c>
      <c r="B13277" s="19">
        <v>0.04622685185185185</v>
      </c>
      <c r="C13277" s="10" t="s">
        <v>84</v>
      </c>
      <c r="D13277" s="10" t="s">
        <v>166</v>
      </c>
      <c r="E13277" s="13" t="s">
        <v>68</v>
      </c>
      <c r="F13277" s="13">
        <v>20.0</v>
      </c>
      <c r="J13277" s="10" t="s">
        <v>3614</v>
      </c>
    </row>
    <row r="13278">
      <c r="A13278" s="10" t="s">
        <v>3601</v>
      </c>
      <c r="B13278" s="19">
        <v>0.04638888888888889</v>
      </c>
      <c r="C13278" s="10" t="s">
        <v>3086</v>
      </c>
      <c r="D13278" s="10" t="s">
        <v>166</v>
      </c>
      <c r="E13278" s="13" t="s">
        <v>75</v>
      </c>
      <c r="F13278" s="13" t="s">
        <v>75</v>
      </c>
      <c r="J13278" s="10" t="s">
        <v>85</v>
      </c>
    </row>
    <row r="13279">
      <c r="A13279" s="10" t="s">
        <v>3601</v>
      </c>
      <c r="B13279" s="19">
        <v>0.04638888888888889</v>
      </c>
      <c r="C13279" s="10" t="s">
        <v>3086</v>
      </c>
      <c r="D13279" s="10" t="s">
        <v>166</v>
      </c>
      <c r="E13279" s="13">
        <v>25.0</v>
      </c>
      <c r="F13279" s="16">
        <f>E13279-6</f>
        <v>19</v>
      </c>
      <c r="J13279" s="10" t="s">
        <v>3614</v>
      </c>
    </row>
    <row r="13280">
      <c r="A13280" s="10" t="s">
        <v>3601</v>
      </c>
      <c r="B13280" s="19">
        <v>0.046412037037037036</v>
      </c>
      <c r="C13280" s="10" t="s">
        <v>66</v>
      </c>
      <c r="D13280" s="10" t="s">
        <v>166</v>
      </c>
      <c r="E13280" s="13" t="s">
        <v>75</v>
      </c>
      <c r="F13280" s="13" t="s">
        <v>75</v>
      </c>
      <c r="J13280" s="10" t="s">
        <v>85</v>
      </c>
    </row>
    <row r="13281">
      <c r="A13281" s="10" t="s">
        <v>3601</v>
      </c>
      <c r="B13281" s="19">
        <v>0.046412037037037036</v>
      </c>
      <c r="C13281" s="10" t="s">
        <v>66</v>
      </c>
      <c r="D13281" s="10" t="s">
        <v>166</v>
      </c>
      <c r="E13281" s="13">
        <v>23.0</v>
      </c>
      <c r="F13281" s="16">
        <f>E13281-4</f>
        <v>19</v>
      </c>
      <c r="J13281" s="10" t="s">
        <v>3614</v>
      </c>
    </row>
    <row r="13282">
      <c r="A13282" s="10" t="s">
        <v>3601</v>
      </c>
      <c r="B13282" s="19">
        <v>0.04645833333333333</v>
      </c>
      <c r="C13282" s="10" t="s">
        <v>69</v>
      </c>
      <c r="D13282" s="10" t="s">
        <v>166</v>
      </c>
      <c r="E13282" s="13" t="s">
        <v>75</v>
      </c>
      <c r="F13282" s="13" t="s">
        <v>75</v>
      </c>
      <c r="J13282" s="10" t="s">
        <v>85</v>
      </c>
    </row>
    <row r="13283">
      <c r="A13283" s="10" t="s">
        <v>3601</v>
      </c>
      <c r="B13283" s="19">
        <v>0.04645833333333333</v>
      </c>
      <c r="C13283" s="10" t="s">
        <v>69</v>
      </c>
      <c r="D13283" s="10" t="s">
        <v>166</v>
      </c>
      <c r="E13283" s="13">
        <v>26.0</v>
      </c>
      <c r="F13283" s="16">
        <f>E13283-10</f>
        <v>16</v>
      </c>
      <c r="J13283" s="10" t="s">
        <v>3614</v>
      </c>
    </row>
    <row r="13284">
      <c r="A13284" s="10" t="s">
        <v>3601</v>
      </c>
      <c r="B13284" s="19">
        <v>0.046481481481481485</v>
      </c>
      <c r="C13284" s="10" t="s">
        <v>82</v>
      </c>
      <c r="D13284" s="10" t="s">
        <v>166</v>
      </c>
      <c r="E13284" s="13" t="s">
        <v>75</v>
      </c>
      <c r="F13284" s="13" t="s">
        <v>75</v>
      </c>
      <c r="J13284" s="10" t="s">
        <v>85</v>
      </c>
    </row>
    <row r="13285">
      <c r="A13285" s="10" t="s">
        <v>3601</v>
      </c>
      <c r="B13285" s="19">
        <v>0.046481481481481485</v>
      </c>
      <c r="C13285" s="10" t="s">
        <v>82</v>
      </c>
      <c r="D13285" s="10" t="s">
        <v>166</v>
      </c>
      <c r="E13285" s="13">
        <v>24.0</v>
      </c>
      <c r="F13285" s="16">
        <f>E13285-9</f>
        <v>15</v>
      </c>
      <c r="J13285" s="10" t="s">
        <v>3614</v>
      </c>
    </row>
    <row r="13286">
      <c r="A13286" s="10" t="s">
        <v>3601</v>
      </c>
      <c r="B13286" s="19">
        <v>0.046516203703703705</v>
      </c>
      <c r="C13286" s="10" t="s">
        <v>964</v>
      </c>
      <c r="D13286" s="10" t="s">
        <v>166</v>
      </c>
      <c r="E13286" s="13" t="s">
        <v>75</v>
      </c>
      <c r="F13286" s="13" t="s">
        <v>75</v>
      </c>
      <c r="J13286" s="10" t="s">
        <v>85</v>
      </c>
    </row>
    <row r="13287">
      <c r="A13287" s="10" t="s">
        <v>3601</v>
      </c>
      <c r="B13287" s="19">
        <v>0.046516203703703705</v>
      </c>
      <c r="C13287" s="10" t="s">
        <v>964</v>
      </c>
      <c r="D13287" s="10" t="s">
        <v>166</v>
      </c>
      <c r="E13287" s="13">
        <v>20.0</v>
      </c>
      <c r="F13287" s="16">
        <f>E13287-10</f>
        <v>10</v>
      </c>
      <c r="J13287" s="10" t="s">
        <v>3614</v>
      </c>
    </row>
    <row r="13288">
      <c r="A13288" s="10" t="s">
        <v>3601</v>
      </c>
      <c r="B13288" s="19">
        <v>0.048344907407407406</v>
      </c>
      <c r="C13288" s="10" t="s">
        <v>84</v>
      </c>
      <c r="D13288" s="10" t="s">
        <v>93</v>
      </c>
      <c r="E13288" s="13" t="s">
        <v>75</v>
      </c>
      <c r="F13288" s="13" t="s">
        <v>75</v>
      </c>
      <c r="J13288" s="10" t="s">
        <v>85</v>
      </c>
    </row>
    <row r="13289">
      <c r="A13289" s="10" t="s">
        <v>3601</v>
      </c>
      <c r="B13289" s="19">
        <v>0.048344907407407406</v>
      </c>
      <c r="C13289" s="10" t="s">
        <v>84</v>
      </c>
      <c r="D13289" s="10" t="s">
        <v>93</v>
      </c>
      <c r="E13289" s="13" t="s">
        <v>68</v>
      </c>
      <c r="F13289" s="13">
        <v>20.0</v>
      </c>
      <c r="G13289" s="10" t="s">
        <v>137</v>
      </c>
      <c r="J13289" s="10" t="s">
        <v>3615</v>
      </c>
    </row>
    <row r="13290">
      <c r="A13290" s="10" t="s">
        <v>3601</v>
      </c>
      <c r="B13290" s="19">
        <v>0.04984953703703704</v>
      </c>
      <c r="C13290" s="10" t="s">
        <v>84</v>
      </c>
      <c r="D13290" s="10" t="s">
        <v>91</v>
      </c>
      <c r="E13290" s="13">
        <v>45.0</v>
      </c>
      <c r="F13290" s="16"/>
      <c r="H13290" s="10" t="s">
        <v>3616</v>
      </c>
    </row>
    <row r="13291">
      <c r="A13291" s="10" t="s">
        <v>3601</v>
      </c>
      <c r="B13291" s="19">
        <v>0.054363425925925926</v>
      </c>
      <c r="C13291" s="10" t="s">
        <v>66</v>
      </c>
      <c r="D13291" s="10" t="s">
        <v>93</v>
      </c>
      <c r="E13291" s="13" t="s">
        <v>75</v>
      </c>
      <c r="F13291" s="13" t="s">
        <v>75</v>
      </c>
      <c r="J13291" s="10" t="s">
        <v>85</v>
      </c>
    </row>
    <row r="13292">
      <c r="A13292" s="10" t="s">
        <v>3601</v>
      </c>
      <c r="B13292" s="19">
        <v>0.054363425925925926</v>
      </c>
      <c r="C13292" s="10" t="s">
        <v>66</v>
      </c>
      <c r="D13292" s="10" t="s">
        <v>93</v>
      </c>
      <c r="E13292" s="13">
        <v>29.0</v>
      </c>
      <c r="F13292" s="16">
        <f>E13292-12</f>
        <v>17</v>
      </c>
      <c r="J13292" s="10" t="s">
        <v>3617</v>
      </c>
    </row>
    <row r="13293">
      <c r="A13293" s="10" t="s">
        <v>3601</v>
      </c>
      <c r="B13293" s="19">
        <v>0.054502314814814816</v>
      </c>
      <c r="C13293" s="10" t="s">
        <v>66</v>
      </c>
      <c r="D13293" s="10" t="s">
        <v>93</v>
      </c>
      <c r="E13293" s="13" t="s">
        <v>75</v>
      </c>
      <c r="F13293" s="13" t="s">
        <v>75</v>
      </c>
      <c r="J13293" s="10" t="s">
        <v>85</v>
      </c>
    </row>
    <row r="13294">
      <c r="A13294" s="10" t="s">
        <v>3601</v>
      </c>
      <c r="B13294" s="19">
        <v>0.054502314814814816</v>
      </c>
      <c r="C13294" s="10" t="s">
        <v>66</v>
      </c>
      <c r="D13294" s="10" t="s">
        <v>93</v>
      </c>
      <c r="E13294" s="13" t="s">
        <v>68</v>
      </c>
      <c r="F13294" s="13">
        <v>20.0</v>
      </c>
      <c r="G13294" s="10" t="s">
        <v>137</v>
      </c>
      <c r="J13294" s="10" t="s">
        <v>3617</v>
      </c>
    </row>
    <row r="13295">
      <c r="A13295" s="10" t="s">
        <v>3601</v>
      </c>
      <c r="B13295" s="19">
        <v>0.05568287037037037</v>
      </c>
      <c r="C13295" s="10" t="s">
        <v>66</v>
      </c>
      <c r="D13295" s="10" t="s">
        <v>91</v>
      </c>
      <c r="E13295" s="13">
        <v>106.0</v>
      </c>
      <c r="F13295" s="16"/>
      <c r="H13295" s="10" t="s">
        <v>3618</v>
      </c>
    </row>
    <row r="13296">
      <c r="A13296" s="10" t="s">
        <v>3601</v>
      </c>
      <c r="B13296" s="19">
        <v>0.05954861111111111</v>
      </c>
      <c r="C13296" s="10" t="s">
        <v>70</v>
      </c>
      <c r="D13296" s="10" t="s">
        <v>100</v>
      </c>
      <c r="E13296" s="13" t="s">
        <v>88</v>
      </c>
      <c r="F13296" s="13">
        <v>1.0</v>
      </c>
      <c r="J13296" s="10" t="s">
        <v>85</v>
      </c>
    </row>
    <row r="13297">
      <c r="A13297" s="10" t="s">
        <v>3601</v>
      </c>
      <c r="B13297" s="19">
        <v>0.05954861111111111</v>
      </c>
      <c r="C13297" s="10" t="s">
        <v>70</v>
      </c>
      <c r="D13297" s="10" t="s">
        <v>100</v>
      </c>
      <c r="E13297" s="13">
        <v>23.0</v>
      </c>
      <c r="F13297" s="16">
        <f>E13297-10</f>
        <v>13</v>
      </c>
      <c r="J13297" s="10" t="s">
        <v>3619</v>
      </c>
    </row>
    <row r="13298">
      <c r="A13298" s="10" t="s">
        <v>3601</v>
      </c>
      <c r="B13298" s="19">
        <v>0.06128472222222222</v>
      </c>
      <c r="C13298" s="10" t="s">
        <v>70</v>
      </c>
      <c r="D13298" s="10" t="s">
        <v>93</v>
      </c>
      <c r="E13298" s="13" t="s">
        <v>75</v>
      </c>
      <c r="F13298" s="13" t="s">
        <v>75</v>
      </c>
      <c r="J13298" s="10" t="s">
        <v>160</v>
      </c>
    </row>
    <row r="13299">
      <c r="A13299" s="10" t="s">
        <v>3601</v>
      </c>
      <c r="B13299" s="19">
        <v>0.06128472222222222</v>
      </c>
      <c r="C13299" s="10" t="s">
        <v>70</v>
      </c>
      <c r="D13299" s="10" t="s">
        <v>93</v>
      </c>
      <c r="E13299" s="13">
        <f>F13299+12</f>
        <v>15</v>
      </c>
      <c r="F13299" s="13">
        <v>3.0</v>
      </c>
      <c r="J13299" s="10" t="s">
        <v>3620</v>
      </c>
    </row>
    <row r="13300">
      <c r="A13300" s="10" t="s">
        <v>3601</v>
      </c>
      <c r="B13300" s="19">
        <v>0.062175925925925926</v>
      </c>
      <c r="C13300" s="10" t="s">
        <v>3086</v>
      </c>
      <c r="D13300" s="10" t="s">
        <v>93</v>
      </c>
      <c r="E13300" s="13" t="s">
        <v>75</v>
      </c>
      <c r="F13300" s="13" t="s">
        <v>75</v>
      </c>
      <c r="J13300" s="10" t="s">
        <v>85</v>
      </c>
    </row>
    <row r="13301">
      <c r="A13301" s="10" t="s">
        <v>3601</v>
      </c>
      <c r="B13301" s="19">
        <v>0.062175925925925926</v>
      </c>
      <c r="C13301" s="10" t="s">
        <v>3086</v>
      </c>
      <c r="D13301" s="10" t="s">
        <v>93</v>
      </c>
      <c r="E13301" s="13">
        <v>24.0</v>
      </c>
      <c r="F13301" s="16">
        <f>E13301-11</f>
        <v>13</v>
      </c>
      <c r="J13301" s="10" t="s">
        <v>3621</v>
      </c>
    </row>
    <row r="13302">
      <c r="A13302" s="10" t="s">
        <v>3601</v>
      </c>
      <c r="B13302" s="19">
        <v>0.06256944444444444</v>
      </c>
      <c r="C13302" s="10" t="s">
        <v>3086</v>
      </c>
      <c r="D13302" s="10" t="s">
        <v>91</v>
      </c>
      <c r="E13302" s="13">
        <v>49.0</v>
      </c>
      <c r="F13302" s="16"/>
      <c r="H13302" s="10" t="s">
        <v>3622</v>
      </c>
    </row>
    <row r="13303">
      <c r="A13303" s="10" t="s">
        <v>3601</v>
      </c>
      <c r="B13303" s="19">
        <v>0.06302083333333333</v>
      </c>
      <c r="C13303" s="10" t="s">
        <v>84</v>
      </c>
      <c r="D13303" s="10" t="s">
        <v>93</v>
      </c>
      <c r="E13303" s="13">
        <v>28.0</v>
      </c>
      <c r="F13303" s="13">
        <v>19.0</v>
      </c>
      <c r="J13303" s="10" t="s">
        <v>553</v>
      </c>
    </row>
    <row r="13304">
      <c r="A13304" s="10" t="s">
        <v>3601</v>
      </c>
      <c r="B13304" s="19">
        <v>0.0633449074074074</v>
      </c>
      <c r="C13304" s="10" t="s">
        <v>84</v>
      </c>
      <c r="D13304" s="10" t="s">
        <v>91</v>
      </c>
      <c r="E13304" s="13">
        <v>29.0</v>
      </c>
      <c r="F13304" s="16"/>
      <c r="H13304" s="10" t="s">
        <v>3623</v>
      </c>
    </row>
    <row r="13305">
      <c r="A13305" s="10" t="s">
        <v>3601</v>
      </c>
      <c r="B13305" s="19">
        <v>0.0637037037037037</v>
      </c>
      <c r="C13305" s="10" t="s">
        <v>84</v>
      </c>
      <c r="D13305" s="10" t="s">
        <v>93</v>
      </c>
      <c r="E13305" s="13">
        <v>15.0</v>
      </c>
      <c r="F13305" s="16">
        <f t="shared" ref="F13305:F13306" si="26">E13305-11</f>
        <v>4</v>
      </c>
      <c r="J13305" s="10" t="s">
        <v>85</v>
      </c>
    </row>
    <row r="13306">
      <c r="A13306" s="10" t="s">
        <v>3601</v>
      </c>
      <c r="B13306" s="19">
        <v>0.06432870370370371</v>
      </c>
      <c r="C13306" s="10" t="s">
        <v>84</v>
      </c>
      <c r="D13306" s="10" t="s">
        <v>93</v>
      </c>
      <c r="E13306" s="13">
        <v>24.0</v>
      </c>
      <c r="F13306" s="16">
        <f t="shared" si="26"/>
        <v>13</v>
      </c>
      <c r="J13306" s="10" t="s">
        <v>871</v>
      </c>
    </row>
    <row r="13307">
      <c r="A13307" s="10" t="s">
        <v>3601</v>
      </c>
      <c r="B13307" s="19">
        <v>0.06452546296296297</v>
      </c>
      <c r="C13307" s="10" t="s">
        <v>84</v>
      </c>
      <c r="D13307" s="10" t="s">
        <v>91</v>
      </c>
      <c r="E13307" s="13">
        <v>14.0</v>
      </c>
      <c r="F13307" s="16"/>
      <c r="H13307" s="10" t="s">
        <v>3624</v>
      </c>
    </row>
    <row r="13308">
      <c r="A13308" s="10" t="s">
        <v>3601</v>
      </c>
      <c r="B13308" s="19">
        <v>0.06546296296296296</v>
      </c>
      <c r="C13308" s="10" t="s">
        <v>70</v>
      </c>
      <c r="D13308" s="10" t="s">
        <v>100</v>
      </c>
      <c r="E13308" s="13">
        <v>20.0</v>
      </c>
      <c r="F13308" s="16">
        <f>E13308-10</f>
        <v>10</v>
      </c>
      <c r="J13308" s="10" t="s">
        <v>3625</v>
      </c>
    </row>
    <row r="13309">
      <c r="A13309" s="10" t="s">
        <v>3601</v>
      </c>
      <c r="B13309" s="19">
        <v>0.06579861111111111</v>
      </c>
      <c r="C13309" s="10" t="s">
        <v>69</v>
      </c>
      <c r="D13309" s="10" t="s">
        <v>91</v>
      </c>
      <c r="E13309" s="13">
        <v>52.0</v>
      </c>
      <c r="F13309" s="16"/>
      <c r="H13309" s="10" t="s">
        <v>3626</v>
      </c>
    </row>
    <row r="13310">
      <c r="A13310" s="10" t="s">
        <v>3601</v>
      </c>
      <c r="B13310" s="19">
        <v>0.06614583333333333</v>
      </c>
      <c r="C13310" s="10" t="s">
        <v>66</v>
      </c>
      <c r="D13310" s="10" t="s">
        <v>100</v>
      </c>
      <c r="E13310" s="13">
        <v>18.0</v>
      </c>
      <c r="F13310" s="16">
        <f>E13310-1</f>
        <v>17</v>
      </c>
      <c r="H13310" s="10" t="s">
        <v>3627</v>
      </c>
      <c r="J13310" s="10" t="s">
        <v>3628</v>
      </c>
    </row>
    <row r="13311">
      <c r="A13311" s="10" t="s">
        <v>3601</v>
      </c>
      <c r="B13311" s="19">
        <v>0.06649305555555556</v>
      </c>
      <c r="C13311" s="10" t="s">
        <v>82</v>
      </c>
      <c r="D13311" s="10" t="s">
        <v>100</v>
      </c>
      <c r="E13311" s="13" t="s">
        <v>75</v>
      </c>
      <c r="F13311" s="13" t="s">
        <v>75</v>
      </c>
      <c r="J13311" s="10" t="s">
        <v>3628</v>
      </c>
    </row>
    <row r="13312">
      <c r="A13312" s="10" t="s">
        <v>3601</v>
      </c>
      <c r="B13312" s="19">
        <v>0.0667013888888889</v>
      </c>
      <c r="C13312" s="10" t="s">
        <v>84</v>
      </c>
      <c r="D13312" s="10" t="s">
        <v>100</v>
      </c>
      <c r="E13312" s="13">
        <v>10.0</v>
      </c>
      <c r="F13312" s="16">
        <f t="shared" ref="F13312:F13313" si="27">E13312-4</f>
        <v>6</v>
      </c>
      <c r="J13312" s="10" t="s">
        <v>1422</v>
      </c>
    </row>
    <row r="13313">
      <c r="A13313" s="10" t="s">
        <v>3601</v>
      </c>
      <c r="B13313" s="19">
        <v>0.0667013888888889</v>
      </c>
      <c r="C13313" s="10" t="s">
        <v>84</v>
      </c>
      <c r="D13313" s="10" t="s">
        <v>100</v>
      </c>
      <c r="E13313" s="13">
        <v>13.0</v>
      </c>
      <c r="F13313" s="16">
        <f t="shared" si="27"/>
        <v>9</v>
      </c>
      <c r="H13313" s="10" t="s">
        <v>3629</v>
      </c>
      <c r="J13313" s="10" t="s">
        <v>3630</v>
      </c>
    </row>
    <row r="13314">
      <c r="A13314" s="10" t="s">
        <v>3601</v>
      </c>
      <c r="B13314" s="19">
        <v>0.06674768518518519</v>
      </c>
      <c r="C13314" s="10" t="s">
        <v>66</v>
      </c>
      <c r="D13314" s="10" t="s">
        <v>81</v>
      </c>
      <c r="E13314" s="13" t="s">
        <v>75</v>
      </c>
      <c r="F13314" s="13" t="s">
        <v>75</v>
      </c>
      <c r="J13314" s="10" t="s">
        <v>85</v>
      </c>
    </row>
    <row r="13315">
      <c r="A13315" s="10" t="s">
        <v>3601</v>
      </c>
      <c r="B13315" s="19">
        <v>0.06674768518518519</v>
      </c>
      <c r="C13315" s="10" t="s">
        <v>66</v>
      </c>
      <c r="D13315" s="10" t="s">
        <v>81</v>
      </c>
      <c r="E13315" s="13">
        <v>25.0</v>
      </c>
      <c r="F13315" s="21">
        <f>E13315-5</f>
        <v>20</v>
      </c>
      <c r="J13315" s="10" t="s">
        <v>765</v>
      </c>
    </row>
    <row r="13316">
      <c r="A13316" s="10" t="s">
        <v>3601</v>
      </c>
      <c r="B13316" s="19">
        <v>0.06701388888888889</v>
      </c>
      <c r="C13316" s="10" t="s">
        <v>70</v>
      </c>
      <c r="D13316" s="10" t="s">
        <v>100</v>
      </c>
      <c r="E13316" s="13">
        <v>27.0</v>
      </c>
      <c r="F13316" s="16">
        <f>E13316-10</f>
        <v>17</v>
      </c>
      <c r="J13316" s="10" t="s">
        <v>3628</v>
      </c>
    </row>
    <row r="13317">
      <c r="A13317" s="10" t="s">
        <v>3601</v>
      </c>
      <c r="B13317" s="19">
        <v>0.06828703703703703</v>
      </c>
      <c r="C13317" s="10" t="s">
        <v>84</v>
      </c>
      <c r="D13317" s="10" t="s">
        <v>93</v>
      </c>
      <c r="E13317" s="13" t="s">
        <v>68</v>
      </c>
      <c r="F13317" s="13">
        <v>20.0</v>
      </c>
      <c r="G13317" s="10" t="s">
        <v>137</v>
      </c>
      <c r="J13317" s="10" t="s">
        <v>160</v>
      </c>
    </row>
    <row r="13318">
      <c r="A13318" s="10" t="s">
        <v>3601</v>
      </c>
      <c r="B13318" s="19">
        <v>0.06828703703703703</v>
      </c>
      <c r="C13318" s="10" t="s">
        <v>84</v>
      </c>
      <c r="D13318" s="10" t="s">
        <v>93</v>
      </c>
      <c r="E13318" s="13" t="s">
        <v>88</v>
      </c>
      <c r="F13318" s="13">
        <v>1.0</v>
      </c>
      <c r="J13318" s="10" t="s">
        <v>3631</v>
      </c>
    </row>
    <row r="13319">
      <c r="A13319" s="10" t="s">
        <v>3601</v>
      </c>
      <c r="B13319" s="19">
        <v>0.06894675925925926</v>
      </c>
      <c r="C13319" s="10" t="s">
        <v>66</v>
      </c>
      <c r="D13319" s="10" t="s">
        <v>93</v>
      </c>
      <c r="E13319" s="13" t="s">
        <v>68</v>
      </c>
      <c r="F13319" s="13">
        <v>20.0</v>
      </c>
      <c r="G13319" s="10" t="s">
        <v>137</v>
      </c>
      <c r="J13319" s="10" t="s">
        <v>160</v>
      </c>
    </row>
    <row r="13320">
      <c r="A13320" s="10" t="s">
        <v>3601</v>
      </c>
      <c r="B13320" s="19">
        <v>0.06894675925925926</v>
      </c>
      <c r="C13320" s="10" t="s">
        <v>66</v>
      </c>
      <c r="D13320" s="10" t="s">
        <v>93</v>
      </c>
      <c r="E13320" s="13">
        <v>21.0</v>
      </c>
      <c r="F13320" s="16">
        <f>E13320-12</f>
        <v>9</v>
      </c>
      <c r="J13320" s="10" t="s">
        <v>3632</v>
      </c>
    </row>
    <row r="13321">
      <c r="A13321" s="10" t="s">
        <v>3601</v>
      </c>
      <c r="B13321" s="19">
        <v>0.06914351851851852</v>
      </c>
      <c r="C13321" s="10" t="s">
        <v>66</v>
      </c>
      <c r="D13321" s="10" t="s">
        <v>91</v>
      </c>
      <c r="E13321" s="13">
        <v>17.0</v>
      </c>
      <c r="F13321" s="16"/>
      <c r="H13321" s="10" t="s">
        <v>3633</v>
      </c>
    </row>
    <row r="13322">
      <c r="A13322" s="10" t="s">
        <v>3601</v>
      </c>
      <c r="B13322" s="19">
        <v>0.07025462962962963</v>
      </c>
      <c r="C13322" s="10" t="s">
        <v>66</v>
      </c>
      <c r="D13322" s="10" t="s">
        <v>81</v>
      </c>
      <c r="E13322" s="13">
        <v>19.0</v>
      </c>
      <c r="F13322" s="16">
        <f>E13322-5</f>
        <v>14</v>
      </c>
      <c r="H13322" s="10" t="s">
        <v>3634</v>
      </c>
      <c r="J13322" s="10" t="s">
        <v>573</v>
      </c>
    </row>
    <row r="13323">
      <c r="A13323" s="10" t="s">
        <v>3601</v>
      </c>
      <c r="B13323" s="19">
        <v>0.07030092592592592</v>
      </c>
      <c r="C13323" s="10" t="s">
        <v>69</v>
      </c>
      <c r="D13323" s="10" t="s">
        <v>81</v>
      </c>
      <c r="E13323" s="13">
        <v>22.0</v>
      </c>
      <c r="F13323" s="13">
        <v>19.0</v>
      </c>
      <c r="H13323" s="10" t="s">
        <v>3635</v>
      </c>
      <c r="J13323" s="10" t="s">
        <v>573</v>
      </c>
    </row>
    <row r="13324">
      <c r="A13324" s="10" t="s">
        <v>3601</v>
      </c>
      <c r="B13324" s="19">
        <v>0.0720486111111111</v>
      </c>
      <c r="C13324" s="10" t="s">
        <v>66</v>
      </c>
      <c r="D13324" s="10" t="s">
        <v>76</v>
      </c>
      <c r="E13324" s="13">
        <v>2.0</v>
      </c>
      <c r="F13324" s="16"/>
      <c r="J13324" s="10" t="s">
        <v>3636</v>
      </c>
    </row>
    <row r="13325">
      <c r="A13325" s="10" t="s">
        <v>3601</v>
      </c>
      <c r="B13325" s="19">
        <v>0.07228009259259259</v>
      </c>
      <c r="C13325" s="10" t="s">
        <v>66</v>
      </c>
      <c r="D13325" s="10" t="s">
        <v>81</v>
      </c>
      <c r="E13325" s="13">
        <v>16.0</v>
      </c>
      <c r="F13325" s="16">
        <f>E13325-5</f>
        <v>11</v>
      </c>
      <c r="J13325" s="10" t="s">
        <v>254</v>
      </c>
    </row>
    <row r="13326">
      <c r="A13326" s="10" t="s">
        <v>3601</v>
      </c>
      <c r="B13326" s="19">
        <v>0.07280092592592592</v>
      </c>
      <c r="C13326" s="10" t="s">
        <v>66</v>
      </c>
      <c r="D13326" s="10" t="s">
        <v>89</v>
      </c>
      <c r="E13326" s="13" t="s">
        <v>68</v>
      </c>
      <c r="F13326" s="13">
        <v>20.0</v>
      </c>
      <c r="G13326" s="10" t="s">
        <v>137</v>
      </c>
      <c r="J13326" s="10" t="s">
        <v>171</v>
      </c>
    </row>
    <row r="13327">
      <c r="A13327" s="10" t="s">
        <v>3601</v>
      </c>
      <c r="B13327" s="19">
        <v>0.07289351851851852</v>
      </c>
      <c r="C13327" s="10" t="s">
        <v>66</v>
      </c>
      <c r="D13327" s="10" t="s">
        <v>89</v>
      </c>
      <c r="E13327" s="13">
        <v>17.0</v>
      </c>
      <c r="F13327" s="16">
        <f t="shared" ref="F13327:F13328" si="28">E13327-10</f>
        <v>7</v>
      </c>
      <c r="J13327" s="10" t="s">
        <v>171</v>
      </c>
    </row>
    <row r="13328">
      <c r="A13328" s="10" t="s">
        <v>3601</v>
      </c>
      <c r="B13328" s="19">
        <v>0.07295138888888889</v>
      </c>
      <c r="C13328" s="10" t="s">
        <v>66</v>
      </c>
      <c r="D13328" s="10" t="s">
        <v>89</v>
      </c>
      <c r="E13328" s="13">
        <v>24.0</v>
      </c>
      <c r="F13328" s="16">
        <f t="shared" si="28"/>
        <v>14</v>
      </c>
      <c r="J13328" s="10" t="s">
        <v>171</v>
      </c>
    </row>
    <row r="13329">
      <c r="A13329" s="10" t="s">
        <v>3601</v>
      </c>
      <c r="B13329" s="19">
        <v>0.07305555555555555</v>
      </c>
      <c r="C13329" s="10" t="s">
        <v>66</v>
      </c>
      <c r="D13329" s="10" t="s">
        <v>91</v>
      </c>
      <c r="E13329" s="13">
        <v>30.0</v>
      </c>
      <c r="F13329" s="16"/>
      <c r="H13329" s="10" t="s">
        <v>3637</v>
      </c>
    </row>
    <row r="13330">
      <c r="A13330" s="10" t="s">
        <v>3601</v>
      </c>
      <c r="B13330" s="19">
        <v>0.07314814814814814</v>
      </c>
      <c r="C13330" s="10" t="s">
        <v>66</v>
      </c>
      <c r="D13330" s="10" t="s">
        <v>91</v>
      </c>
      <c r="E13330" s="13">
        <v>14.0</v>
      </c>
      <c r="F13330" s="16"/>
      <c r="H13330" s="10" t="s">
        <v>3638</v>
      </c>
    </row>
    <row r="13331">
      <c r="A13331" s="10" t="s">
        <v>3601</v>
      </c>
      <c r="B13331" s="19">
        <v>0.07340277777777778</v>
      </c>
      <c r="C13331" s="10" t="s">
        <v>66</v>
      </c>
      <c r="D13331" s="10" t="s">
        <v>91</v>
      </c>
      <c r="E13331" s="13">
        <v>9.0</v>
      </c>
      <c r="F13331" s="16"/>
      <c r="H13331" s="10" t="s">
        <v>3639</v>
      </c>
    </row>
    <row r="13332">
      <c r="A13332" s="10" t="s">
        <v>3601</v>
      </c>
      <c r="B13332" s="19">
        <v>0.07628472222222223</v>
      </c>
      <c r="C13332" s="10" t="s">
        <v>964</v>
      </c>
      <c r="D13332" s="10" t="s">
        <v>91</v>
      </c>
      <c r="E13332" s="13">
        <v>48.0</v>
      </c>
      <c r="F13332" s="16"/>
      <c r="H13332" s="10" t="s">
        <v>3640</v>
      </c>
    </row>
    <row r="13333">
      <c r="A13333" s="10" t="s">
        <v>3601</v>
      </c>
      <c r="B13333" s="19">
        <v>0.07960648148148149</v>
      </c>
      <c r="C13333" s="10" t="s">
        <v>3086</v>
      </c>
      <c r="D13333" s="10" t="s">
        <v>93</v>
      </c>
      <c r="E13333" s="13" t="s">
        <v>68</v>
      </c>
      <c r="F13333" s="13">
        <v>20.0</v>
      </c>
      <c r="G13333" s="10" t="s">
        <v>137</v>
      </c>
      <c r="J13333" s="10" t="s">
        <v>1043</v>
      </c>
    </row>
    <row r="13334">
      <c r="A13334" s="10" t="s">
        <v>3601</v>
      </c>
      <c r="B13334" s="19">
        <v>0.07960648148148149</v>
      </c>
      <c r="C13334" s="10" t="s">
        <v>3086</v>
      </c>
      <c r="D13334" s="10" t="s">
        <v>91</v>
      </c>
      <c r="E13334" s="13">
        <v>78.0</v>
      </c>
      <c r="F13334" s="16"/>
      <c r="H13334" s="10" t="s">
        <v>3641</v>
      </c>
    </row>
    <row r="13335">
      <c r="A13335" s="10" t="s">
        <v>3601</v>
      </c>
      <c r="B13335" s="19">
        <v>0.08025462962962963</v>
      </c>
      <c r="C13335" s="10" t="s">
        <v>3086</v>
      </c>
      <c r="D13335" s="10" t="s">
        <v>93</v>
      </c>
      <c r="E13335" s="13">
        <v>28.0</v>
      </c>
      <c r="F13335" s="16">
        <f>E13335-11</f>
        <v>17</v>
      </c>
      <c r="J13335" s="10" t="s">
        <v>1010</v>
      </c>
    </row>
    <row r="13336">
      <c r="A13336" s="10" t="s">
        <v>3601</v>
      </c>
      <c r="B13336" s="19">
        <v>0.08030092592592593</v>
      </c>
      <c r="C13336" s="10" t="s">
        <v>3086</v>
      </c>
      <c r="D13336" s="10" t="s">
        <v>91</v>
      </c>
      <c r="E13336" s="13">
        <v>7.0</v>
      </c>
      <c r="F13336" s="16"/>
      <c r="H13336" s="10" t="s">
        <v>3642</v>
      </c>
    </row>
    <row r="13337">
      <c r="A13337" s="10" t="s">
        <v>3601</v>
      </c>
      <c r="B13337" s="19">
        <v>0.08079861111111111</v>
      </c>
      <c r="C13337" s="10" t="s">
        <v>3086</v>
      </c>
      <c r="D13337" s="10" t="s">
        <v>125</v>
      </c>
      <c r="E13337" s="13" t="s">
        <v>75</v>
      </c>
      <c r="F13337" s="13" t="s">
        <v>75</v>
      </c>
      <c r="J13337" s="10" t="s">
        <v>85</v>
      </c>
    </row>
    <row r="13338">
      <c r="A13338" s="10" t="s">
        <v>3601</v>
      </c>
      <c r="B13338" s="19">
        <v>0.08079861111111111</v>
      </c>
      <c r="C13338" s="10" t="s">
        <v>3086</v>
      </c>
      <c r="D13338" s="10" t="s">
        <v>125</v>
      </c>
      <c r="E13338" s="13">
        <v>29.0</v>
      </c>
      <c r="F13338" s="16">
        <f>E13338-15</f>
        <v>14</v>
      </c>
      <c r="J13338" s="10" t="s">
        <v>86</v>
      </c>
    </row>
    <row r="13339">
      <c r="A13339" s="10" t="s">
        <v>3601</v>
      </c>
      <c r="B13339" s="19">
        <v>0.08138888888888889</v>
      </c>
      <c r="C13339" s="10" t="s">
        <v>70</v>
      </c>
      <c r="D13339" s="10" t="s">
        <v>93</v>
      </c>
      <c r="E13339" s="13" t="s">
        <v>68</v>
      </c>
      <c r="F13339" s="13">
        <v>20.0</v>
      </c>
      <c r="G13339" s="10" t="s">
        <v>137</v>
      </c>
      <c r="J13339" s="10" t="s">
        <v>3643</v>
      </c>
    </row>
    <row r="13340">
      <c r="A13340" s="10" t="s">
        <v>3601</v>
      </c>
      <c r="B13340" s="19">
        <v>0.08152777777777778</v>
      </c>
      <c r="C13340" s="10" t="s">
        <v>70</v>
      </c>
      <c r="D13340" s="10" t="s">
        <v>91</v>
      </c>
      <c r="E13340" s="13">
        <v>23.0</v>
      </c>
      <c r="F13340" s="16"/>
      <c r="H13340" s="10" t="s">
        <v>3644</v>
      </c>
    </row>
    <row r="13341">
      <c r="A13341" s="10" t="s">
        <v>3601</v>
      </c>
      <c r="B13341" s="19">
        <v>0.08200231481481482</v>
      </c>
      <c r="C13341" s="10" t="s">
        <v>70</v>
      </c>
      <c r="D13341" s="10" t="s">
        <v>93</v>
      </c>
      <c r="E13341" s="13">
        <v>18.0</v>
      </c>
      <c r="F13341" s="16">
        <f>E13341-12</f>
        <v>6</v>
      </c>
      <c r="J13341" s="10" t="s">
        <v>3645</v>
      </c>
    </row>
    <row r="13342">
      <c r="A13342" s="10" t="s">
        <v>3601</v>
      </c>
      <c r="B13342" s="19">
        <v>0.08417824074074073</v>
      </c>
      <c r="C13342" s="10" t="s">
        <v>84</v>
      </c>
      <c r="D13342" s="10" t="s">
        <v>93</v>
      </c>
      <c r="E13342" s="13" t="s">
        <v>88</v>
      </c>
      <c r="F13342" s="13">
        <v>1.0</v>
      </c>
      <c r="J13342" s="10" t="s">
        <v>160</v>
      </c>
    </row>
    <row r="13343">
      <c r="A13343" s="10" t="s">
        <v>3601</v>
      </c>
      <c r="B13343" s="19">
        <v>0.08417824074074073</v>
      </c>
      <c r="C13343" s="10" t="s">
        <v>84</v>
      </c>
      <c r="D13343" s="10" t="s">
        <v>93</v>
      </c>
      <c r="E13343" s="13" t="s">
        <v>88</v>
      </c>
      <c r="F13343" s="13">
        <v>1.0</v>
      </c>
      <c r="J13343" s="10" t="s">
        <v>3646</v>
      </c>
    </row>
    <row r="13344">
      <c r="A13344" s="10" t="s">
        <v>3601</v>
      </c>
      <c r="B13344" s="19">
        <v>0.08467592592592593</v>
      </c>
      <c r="C13344" s="10" t="s">
        <v>84</v>
      </c>
      <c r="D13344" s="10" t="s">
        <v>93</v>
      </c>
      <c r="E13344" s="13">
        <v>26.0</v>
      </c>
      <c r="F13344" s="13">
        <v>18.0</v>
      </c>
      <c r="J13344" s="10" t="s">
        <v>3647</v>
      </c>
    </row>
    <row r="13345">
      <c r="A13345" s="10" t="s">
        <v>3601</v>
      </c>
      <c r="B13345" s="19">
        <v>0.08467592592592593</v>
      </c>
      <c r="C13345" s="10" t="s">
        <v>84</v>
      </c>
      <c r="D13345" s="10" t="s">
        <v>93</v>
      </c>
      <c r="E13345" s="13">
        <v>13.0</v>
      </c>
      <c r="F13345" s="13">
        <v>5.0</v>
      </c>
      <c r="J13345" s="10" t="s">
        <v>3647</v>
      </c>
    </row>
    <row r="13346">
      <c r="A13346" s="10" t="s">
        <v>3601</v>
      </c>
      <c r="B13346" s="19">
        <v>0.0855787037037037</v>
      </c>
      <c r="C13346" s="10" t="s">
        <v>70</v>
      </c>
      <c r="D13346" s="10" t="s">
        <v>93</v>
      </c>
      <c r="E13346" s="13">
        <v>22.0</v>
      </c>
      <c r="F13346" s="16">
        <f>E13346-12</f>
        <v>10</v>
      </c>
      <c r="J13346" s="10" t="s">
        <v>3274</v>
      </c>
    </row>
    <row r="13347">
      <c r="A13347" s="10" t="s">
        <v>3601</v>
      </c>
      <c r="B13347" s="19">
        <v>0.08570601851851851</v>
      </c>
      <c r="C13347" s="10" t="s">
        <v>70</v>
      </c>
      <c r="D13347" s="10" t="s">
        <v>91</v>
      </c>
      <c r="E13347" s="13">
        <v>9.0</v>
      </c>
      <c r="F13347" s="16"/>
      <c r="H13347" s="10" t="s">
        <v>3610</v>
      </c>
    </row>
    <row r="13348">
      <c r="A13348" s="10" t="s">
        <v>3601</v>
      </c>
      <c r="B13348" s="19">
        <v>0.08584490740740741</v>
      </c>
      <c r="C13348" s="10" t="s">
        <v>70</v>
      </c>
      <c r="D13348" s="10" t="s">
        <v>93</v>
      </c>
      <c r="E13348" s="13">
        <v>21.0</v>
      </c>
      <c r="F13348" s="16">
        <f>E13348-12</f>
        <v>9</v>
      </c>
      <c r="J13348" s="10" t="s">
        <v>3274</v>
      </c>
    </row>
    <row r="13349">
      <c r="A13349" s="10" t="s">
        <v>3601</v>
      </c>
      <c r="B13349" s="19">
        <v>0.08597222222222223</v>
      </c>
      <c r="C13349" s="10" t="s">
        <v>70</v>
      </c>
      <c r="D13349" s="10" t="s">
        <v>91</v>
      </c>
      <c r="E13349" s="13">
        <v>14.0</v>
      </c>
      <c r="F13349" s="16"/>
      <c r="H13349" s="10" t="s">
        <v>3624</v>
      </c>
    </row>
    <row r="13350">
      <c r="A13350" s="10" t="s">
        <v>3601</v>
      </c>
      <c r="B13350" s="19">
        <v>0.08666666666666667</v>
      </c>
      <c r="C13350" s="10" t="s">
        <v>70</v>
      </c>
      <c r="D13350" s="10" t="s">
        <v>93</v>
      </c>
      <c r="E13350" s="13">
        <v>28.0</v>
      </c>
      <c r="F13350" s="13">
        <v>18.0</v>
      </c>
      <c r="J13350" s="10" t="s">
        <v>99</v>
      </c>
    </row>
    <row r="13351">
      <c r="A13351" s="10" t="s">
        <v>3601</v>
      </c>
      <c r="B13351" s="19">
        <v>0.08668981481481482</v>
      </c>
      <c r="C13351" s="10" t="s">
        <v>70</v>
      </c>
      <c r="D13351" s="10" t="s">
        <v>93</v>
      </c>
      <c r="E13351" s="13">
        <v>27.0</v>
      </c>
      <c r="F13351" s="13">
        <v>17.0</v>
      </c>
      <c r="J13351" s="10" t="s">
        <v>99</v>
      </c>
    </row>
    <row r="13352">
      <c r="A13352" s="10" t="s">
        <v>3601</v>
      </c>
      <c r="B13352" s="19">
        <v>0.08711805555555556</v>
      </c>
      <c r="C13352" s="10" t="s">
        <v>70</v>
      </c>
      <c r="D13352" s="10" t="s">
        <v>91</v>
      </c>
      <c r="E13352" s="13">
        <v>7.0</v>
      </c>
      <c r="F13352" s="16"/>
      <c r="H13352" s="10" t="s">
        <v>3642</v>
      </c>
    </row>
    <row r="13353">
      <c r="A13353" s="10" t="s">
        <v>3601</v>
      </c>
      <c r="B13353" s="19">
        <v>0.08711805555555556</v>
      </c>
      <c r="C13353" s="10" t="s">
        <v>70</v>
      </c>
      <c r="D13353" s="10" t="s">
        <v>91</v>
      </c>
      <c r="E13353" s="13">
        <v>8.0</v>
      </c>
      <c r="F13353" s="16"/>
      <c r="H13353" s="10" t="s">
        <v>3648</v>
      </c>
    </row>
    <row r="13354">
      <c r="A13354" s="10" t="s">
        <v>3601</v>
      </c>
      <c r="B13354" s="19">
        <v>0.09453703703703703</v>
      </c>
      <c r="C13354" s="10" t="s">
        <v>3086</v>
      </c>
      <c r="D13354" s="10" t="s">
        <v>93</v>
      </c>
      <c r="E13354" s="13">
        <f>F13354+11</f>
        <v>14</v>
      </c>
      <c r="F13354" s="13">
        <v>3.0</v>
      </c>
      <c r="J13354" s="10" t="s">
        <v>1010</v>
      </c>
    </row>
    <row r="13355">
      <c r="A13355" s="10" t="s">
        <v>3601</v>
      </c>
      <c r="B13355" s="19">
        <v>0.09490740740740741</v>
      </c>
      <c r="C13355" s="10" t="s">
        <v>3086</v>
      </c>
      <c r="D13355" s="10" t="s">
        <v>127</v>
      </c>
      <c r="E13355" s="13">
        <v>19.0</v>
      </c>
      <c r="F13355" s="13">
        <v>16.0</v>
      </c>
    </row>
    <row r="13356">
      <c r="A13356" s="10" t="s">
        <v>3601</v>
      </c>
      <c r="B13356" s="19">
        <v>0.09645833333333333</v>
      </c>
      <c r="C13356" s="10" t="s">
        <v>84</v>
      </c>
      <c r="D13356" s="10" t="s">
        <v>93</v>
      </c>
      <c r="E13356" s="13">
        <v>21.0</v>
      </c>
      <c r="F13356" s="13">
        <v>17.0</v>
      </c>
      <c r="J13356" s="10" t="s">
        <v>3649</v>
      </c>
    </row>
    <row r="13357">
      <c r="A13357" s="10" t="s">
        <v>3601</v>
      </c>
      <c r="B13357" s="19">
        <v>0.09722222222222222</v>
      </c>
      <c r="C13357" s="10" t="s">
        <v>84</v>
      </c>
      <c r="D13357" s="10" t="s">
        <v>91</v>
      </c>
      <c r="E13357" s="13">
        <v>7.0</v>
      </c>
      <c r="F13357" s="16"/>
      <c r="H13357" s="10" t="s">
        <v>3642</v>
      </c>
    </row>
    <row r="13358">
      <c r="A13358" s="10" t="s">
        <v>3601</v>
      </c>
      <c r="B13358" s="19">
        <v>0.09809027777777778</v>
      </c>
      <c r="C13358" s="10" t="s">
        <v>70</v>
      </c>
      <c r="D13358" s="10" t="s">
        <v>93</v>
      </c>
      <c r="E13358" s="13">
        <v>20.0</v>
      </c>
      <c r="F13358" s="16">
        <f t="shared" ref="F13358:F13359" si="29">E13358-11</f>
        <v>9</v>
      </c>
      <c r="J13358" s="10" t="s">
        <v>99</v>
      </c>
    </row>
    <row r="13359">
      <c r="A13359" s="10" t="s">
        <v>3601</v>
      </c>
      <c r="B13359" s="19">
        <v>0.09809027777777778</v>
      </c>
      <c r="C13359" s="10" t="s">
        <v>70</v>
      </c>
      <c r="D13359" s="10" t="s">
        <v>93</v>
      </c>
      <c r="E13359" s="13">
        <v>23.0</v>
      </c>
      <c r="F13359" s="16">
        <f t="shared" si="29"/>
        <v>12</v>
      </c>
      <c r="J13359" s="10" t="s">
        <v>99</v>
      </c>
    </row>
    <row r="13360">
      <c r="A13360" s="10" t="s">
        <v>3601</v>
      </c>
      <c r="B13360" s="19">
        <v>0.09829861111111111</v>
      </c>
      <c r="C13360" s="10" t="s">
        <v>70</v>
      </c>
      <c r="D13360" s="10" t="s">
        <v>91</v>
      </c>
      <c r="E13360" s="13">
        <v>12.0</v>
      </c>
      <c r="F13360" s="16"/>
      <c r="H13360" s="10" t="s">
        <v>3650</v>
      </c>
    </row>
    <row r="13361">
      <c r="A13361" s="10" t="s">
        <v>3601</v>
      </c>
      <c r="B13361" s="19">
        <v>0.09834490740740741</v>
      </c>
      <c r="C13361" s="10" t="s">
        <v>70</v>
      </c>
      <c r="D13361" s="10" t="s">
        <v>91</v>
      </c>
      <c r="E13361" s="13">
        <v>10.0</v>
      </c>
      <c r="F13361" s="16"/>
      <c r="H13361" s="10" t="s">
        <v>3651</v>
      </c>
    </row>
    <row r="13362">
      <c r="A13362" s="10" t="s">
        <v>3601</v>
      </c>
      <c r="B13362" s="19">
        <v>0.09864583333333334</v>
      </c>
      <c r="C13362" s="10" t="s">
        <v>70</v>
      </c>
      <c r="D13362" s="10" t="s">
        <v>93</v>
      </c>
      <c r="E13362" s="13" t="s">
        <v>68</v>
      </c>
      <c r="F13362" s="13">
        <v>20.0</v>
      </c>
      <c r="G13362" s="10" t="s">
        <v>137</v>
      </c>
      <c r="J13362" s="10" t="s">
        <v>99</v>
      </c>
    </row>
    <row r="13363">
      <c r="A13363" s="10" t="s">
        <v>3601</v>
      </c>
      <c r="B13363" s="19">
        <v>0.09869212962962963</v>
      </c>
      <c r="C13363" s="10" t="s">
        <v>70</v>
      </c>
      <c r="D13363" s="10" t="s">
        <v>93</v>
      </c>
      <c r="E13363" s="13">
        <v>27.0</v>
      </c>
      <c r="F13363" s="13">
        <v>17.0</v>
      </c>
      <c r="J13363" s="10" t="s">
        <v>99</v>
      </c>
    </row>
    <row r="13364">
      <c r="A13364" s="10" t="s">
        <v>3601</v>
      </c>
      <c r="B13364" s="19">
        <v>0.09881944444444445</v>
      </c>
      <c r="C13364" s="10" t="s">
        <v>70</v>
      </c>
      <c r="D13364" s="10" t="s">
        <v>91</v>
      </c>
      <c r="E13364" s="13">
        <v>18.0</v>
      </c>
      <c r="F13364" s="16"/>
      <c r="H13364" s="10" t="s">
        <v>3652</v>
      </c>
    </row>
    <row r="13365">
      <c r="A13365" s="10" t="s">
        <v>3601</v>
      </c>
      <c r="B13365" s="19">
        <v>0.09891203703703703</v>
      </c>
      <c r="C13365" s="10" t="s">
        <v>70</v>
      </c>
      <c r="D13365" s="10" t="s">
        <v>91</v>
      </c>
      <c r="E13365" s="13">
        <v>13.0</v>
      </c>
      <c r="F13365" s="16"/>
      <c r="H13365" s="10" t="s">
        <v>3653</v>
      </c>
    </row>
    <row r="13366">
      <c r="A13366" s="10" t="s">
        <v>3601</v>
      </c>
      <c r="B13366" s="19">
        <v>0.1000462962962963</v>
      </c>
      <c r="C13366" s="10" t="s">
        <v>70</v>
      </c>
      <c r="D13366" s="10" t="s">
        <v>584</v>
      </c>
      <c r="E13366" s="16">
        <f>F13366+5</f>
        <v>7</v>
      </c>
      <c r="F13366" s="13">
        <v>2.0</v>
      </c>
      <c r="J13366" s="10" t="s">
        <v>3654</v>
      </c>
    </row>
    <row r="13367">
      <c r="A13367" s="10" t="s">
        <v>3601</v>
      </c>
      <c r="B13367" s="19">
        <v>0.12056712962962964</v>
      </c>
      <c r="C13367" s="10" t="s">
        <v>964</v>
      </c>
      <c r="D13367" s="10" t="s">
        <v>67</v>
      </c>
      <c r="E13367" s="13">
        <v>22.0</v>
      </c>
      <c r="F13367" s="16">
        <f>E13367-10</f>
        <v>12</v>
      </c>
    </row>
    <row r="13368">
      <c r="A13368" s="10" t="s">
        <v>3601</v>
      </c>
      <c r="B13368" s="19">
        <v>0.12840277777777778</v>
      </c>
      <c r="C13368" s="10" t="s">
        <v>69</v>
      </c>
      <c r="D13368" s="10" t="s">
        <v>73</v>
      </c>
      <c r="E13368" s="13">
        <v>18.0</v>
      </c>
      <c r="F13368" s="16">
        <f>E13368-9</f>
        <v>9</v>
      </c>
    </row>
    <row r="13369">
      <c r="A13369" s="10" t="s">
        <v>3601</v>
      </c>
      <c r="B13369" s="19">
        <v>0.12915509259259259</v>
      </c>
      <c r="C13369" s="10" t="s">
        <v>3086</v>
      </c>
      <c r="D13369" s="10" t="s">
        <v>73</v>
      </c>
      <c r="E13369" s="13">
        <v>25.0</v>
      </c>
      <c r="F13369" s="13">
        <v>3.0</v>
      </c>
      <c r="J13369" s="10" t="s">
        <v>2942</v>
      </c>
    </row>
    <row r="13370">
      <c r="A13370" s="10" t="s">
        <v>3601</v>
      </c>
      <c r="B13370" s="19">
        <v>0.1385185185185185</v>
      </c>
      <c r="C13370" s="10" t="s">
        <v>66</v>
      </c>
      <c r="D13370" s="10" t="s">
        <v>67</v>
      </c>
      <c r="E13370" s="13">
        <v>22.0</v>
      </c>
      <c r="F13370" s="16">
        <f>E13370-3</f>
        <v>19</v>
      </c>
    </row>
    <row r="13371">
      <c r="A13371" s="10" t="s">
        <v>3601</v>
      </c>
      <c r="B13371" s="19">
        <v>0.1440625</v>
      </c>
      <c r="C13371" s="10" t="s">
        <v>66</v>
      </c>
      <c r="D13371" s="10" t="s">
        <v>67</v>
      </c>
      <c r="E13371" s="13">
        <v>22.0</v>
      </c>
      <c r="F13371" s="13">
        <v>19.0</v>
      </c>
    </row>
    <row r="13372">
      <c r="A13372" s="10" t="s">
        <v>3601</v>
      </c>
      <c r="B13372" s="19">
        <v>0.1440625</v>
      </c>
      <c r="C13372" s="10" t="s">
        <v>964</v>
      </c>
      <c r="D13372" s="10" t="s">
        <v>67</v>
      </c>
      <c r="E13372" s="13">
        <v>26.0</v>
      </c>
      <c r="F13372" s="13" t="s">
        <v>75</v>
      </c>
      <c r="J13372" s="10" t="s">
        <v>2508</v>
      </c>
    </row>
    <row r="13373">
      <c r="A13373" s="10" t="s">
        <v>3601</v>
      </c>
      <c r="B13373" s="19">
        <v>0.1440625</v>
      </c>
      <c r="C13373" s="10" t="s">
        <v>70</v>
      </c>
      <c r="D13373" s="10" t="s">
        <v>67</v>
      </c>
      <c r="E13373" s="13" t="s">
        <v>75</v>
      </c>
      <c r="F13373" s="13" t="s">
        <v>75</v>
      </c>
      <c r="J13373" s="10" t="s">
        <v>2265</v>
      </c>
    </row>
    <row r="13374">
      <c r="A13374" s="10" t="s">
        <v>3601</v>
      </c>
      <c r="B13374" s="19">
        <v>0.1440625</v>
      </c>
      <c r="C13374" s="10" t="s">
        <v>70</v>
      </c>
      <c r="D13374" s="10" t="s">
        <v>67</v>
      </c>
      <c r="E13374" s="13" t="s">
        <v>88</v>
      </c>
      <c r="F13374" s="13">
        <v>1.0</v>
      </c>
    </row>
    <row r="13375">
      <c r="A13375" s="10" t="s">
        <v>3601</v>
      </c>
      <c r="B13375" s="19">
        <v>0.14465277777777777</v>
      </c>
      <c r="C13375" s="10" t="s">
        <v>69</v>
      </c>
      <c r="D13375" s="10" t="s">
        <v>125</v>
      </c>
      <c r="E13375" s="13">
        <v>6.0</v>
      </c>
      <c r="F13375" s="16">
        <f t="shared" ref="F13375:F13377" si="30">E13375-4</f>
        <v>2</v>
      </c>
      <c r="J13375" s="10" t="s">
        <v>3655</v>
      </c>
    </row>
    <row r="13376">
      <c r="A13376" s="10" t="s">
        <v>3601</v>
      </c>
      <c r="B13376" s="19">
        <v>0.14465277777777777</v>
      </c>
      <c r="C13376" s="10" t="s">
        <v>82</v>
      </c>
      <c r="D13376" s="10" t="s">
        <v>125</v>
      </c>
      <c r="E13376" s="13">
        <v>13.0</v>
      </c>
      <c r="F13376" s="16">
        <f t="shared" si="30"/>
        <v>9</v>
      </c>
      <c r="J13376" s="10" t="s">
        <v>3655</v>
      </c>
    </row>
    <row r="13377">
      <c r="A13377" s="10" t="s">
        <v>3601</v>
      </c>
      <c r="B13377" s="19">
        <v>0.14465277777777777</v>
      </c>
      <c r="C13377" s="10" t="s">
        <v>84</v>
      </c>
      <c r="D13377" s="10" t="s">
        <v>125</v>
      </c>
      <c r="E13377" s="13">
        <v>10.0</v>
      </c>
      <c r="F13377" s="16">
        <f t="shared" si="30"/>
        <v>6</v>
      </c>
      <c r="J13377" s="10" t="s">
        <v>3655</v>
      </c>
    </row>
    <row r="13378">
      <c r="A13378" s="10" t="s">
        <v>3601</v>
      </c>
      <c r="B13378" s="19">
        <v>0.1453935185185185</v>
      </c>
      <c r="C13378" s="10" t="s">
        <v>964</v>
      </c>
      <c r="D13378" s="10" t="s">
        <v>67</v>
      </c>
      <c r="E13378" s="13" t="s">
        <v>68</v>
      </c>
      <c r="F13378" s="13">
        <v>20.0</v>
      </c>
    </row>
    <row r="13379">
      <c r="A13379" s="10" t="s">
        <v>3601</v>
      </c>
      <c r="B13379" s="19">
        <v>0.1453935185185185</v>
      </c>
      <c r="C13379" s="10" t="s">
        <v>70</v>
      </c>
      <c r="D13379" s="10" t="s">
        <v>67</v>
      </c>
      <c r="E13379" s="13" t="s">
        <v>75</v>
      </c>
      <c r="F13379" s="13" t="s">
        <v>75</v>
      </c>
      <c r="J13379" s="10" t="s">
        <v>2265</v>
      </c>
    </row>
    <row r="13380">
      <c r="A13380" s="10" t="s">
        <v>3601</v>
      </c>
      <c r="B13380" s="19">
        <v>0.1453935185185185</v>
      </c>
      <c r="C13380" s="10" t="s">
        <v>70</v>
      </c>
      <c r="D13380" s="10" t="s">
        <v>67</v>
      </c>
      <c r="E13380" s="13">
        <v>19.0</v>
      </c>
      <c r="F13380" s="13">
        <f>E13380-4</f>
        <v>15</v>
      </c>
    </row>
    <row r="13381">
      <c r="A13381" s="10" t="s">
        <v>3601</v>
      </c>
      <c r="B13381" s="19">
        <v>0.1453935185185185</v>
      </c>
      <c r="C13381" s="10" t="s">
        <v>66</v>
      </c>
      <c r="D13381" s="10" t="s">
        <v>67</v>
      </c>
      <c r="E13381" s="13">
        <v>19.0</v>
      </c>
      <c r="F13381" s="13">
        <f>E13381-3</f>
        <v>16</v>
      </c>
    </row>
    <row r="13382">
      <c r="A13382" s="10" t="s">
        <v>3601</v>
      </c>
      <c r="B13382" s="19">
        <v>0.14583333333333334</v>
      </c>
      <c r="C13382" s="10" t="s">
        <v>69</v>
      </c>
      <c r="D13382" s="10" t="s">
        <v>125</v>
      </c>
      <c r="E13382" s="13">
        <v>19.0</v>
      </c>
      <c r="F13382" s="16">
        <f t="shared" ref="F13382:F13384" si="31">E13382-4</f>
        <v>15</v>
      </c>
      <c r="J13382" s="10" t="s">
        <v>3655</v>
      </c>
    </row>
    <row r="13383">
      <c r="A13383" s="10" t="s">
        <v>3601</v>
      </c>
      <c r="B13383" s="19">
        <v>0.14583333333333334</v>
      </c>
      <c r="C13383" s="10" t="s">
        <v>82</v>
      </c>
      <c r="D13383" s="10" t="s">
        <v>125</v>
      </c>
      <c r="E13383" s="13">
        <v>13.0</v>
      </c>
      <c r="F13383" s="16">
        <f t="shared" si="31"/>
        <v>9</v>
      </c>
      <c r="J13383" s="10" t="s">
        <v>3655</v>
      </c>
    </row>
    <row r="13384">
      <c r="A13384" s="10" t="s">
        <v>3601</v>
      </c>
      <c r="B13384" s="19">
        <v>0.14583333333333334</v>
      </c>
      <c r="C13384" s="10" t="s">
        <v>84</v>
      </c>
      <c r="D13384" s="10" t="s">
        <v>125</v>
      </c>
      <c r="E13384" s="13">
        <v>10.0</v>
      </c>
      <c r="F13384" s="16">
        <f t="shared" si="31"/>
        <v>6</v>
      </c>
      <c r="J13384" s="10" t="s">
        <v>3655</v>
      </c>
    </row>
    <row r="13385">
      <c r="A13385" s="10" t="s">
        <v>3601</v>
      </c>
      <c r="B13385" s="19">
        <v>0.15194444444444444</v>
      </c>
      <c r="C13385" s="10" t="s">
        <v>69</v>
      </c>
      <c r="D13385" s="10" t="s">
        <v>79</v>
      </c>
      <c r="E13385" s="13">
        <v>19.0</v>
      </c>
      <c r="F13385" s="16">
        <f>E13385-1</f>
        <v>18</v>
      </c>
      <c r="J13385" s="10" t="s">
        <v>3655</v>
      </c>
    </row>
    <row r="13386">
      <c r="A13386" s="10" t="s">
        <v>3601</v>
      </c>
      <c r="B13386" s="19">
        <v>0.15329861111111112</v>
      </c>
      <c r="C13386" s="10" t="s">
        <v>84</v>
      </c>
      <c r="D13386" s="10" t="s">
        <v>209</v>
      </c>
      <c r="E13386" s="13">
        <v>3.0</v>
      </c>
      <c r="F13386" s="13">
        <v>2.0</v>
      </c>
      <c r="J13386" s="10" t="s">
        <v>3655</v>
      </c>
    </row>
    <row r="13387">
      <c r="A13387" s="10" t="s">
        <v>3601</v>
      </c>
      <c r="B13387" s="19">
        <v>0.15476851851851853</v>
      </c>
      <c r="C13387" s="10" t="s">
        <v>70</v>
      </c>
      <c r="D13387" s="10" t="s">
        <v>78</v>
      </c>
      <c r="E13387" s="13" t="s">
        <v>68</v>
      </c>
      <c r="F13387" s="13">
        <v>20.0</v>
      </c>
    </row>
    <row r="13388">
      <c r="A13388" s="10" t="s">
        <v>3601</v>
      </c>
      <c r="B13388" s="19">
        <v>0.15506944444444445</v>
      </c>
      <c r="C13388" s="10" t="s">
        <v>70</v>
      </c>
      <c r="D13388" s="10" t="s">
        <v>93</v>
      </c>
      <c r="E13388" s="13">
        <v>27.0</v>
      </c>
      <c r="F13388" s="13">
        <v>15.0</v>
      </c>
      <c r="J13388" s="10" t="s">
        <v>3656</v>
      </c>
    </row>
    <row r="13389">
      <c r="A13389" s="10" t="s">
        <v>3601</v>
      </c>
      <c r="B13389" s="19">
        <v>0.15506944444444445</v>
      </c>
      <c r="C13389" s="10" t="s">
        <v>70</v>
      </c>
      <c r="D13389" s="10" t="s">
        <v>93</v>
      </c>
      <c r="E13389" s="13" t="s">
        <v>68</v>
      </c>
      <c r="F13389" s="13">
        <v>20.0</v>
      </c>
      <c r="J13389" s="10" t="s">
        <v>2265</v>
      </c>
    </row>
    <row r="13390">
      <c r="A13390" s="10" t="s">
        <v>3601</v>
      </c>
      <c r="B13390" s="19">
        <v>0.1558101851851852</v>
      </c>
      <c r="C13390" s="10" t="s">
        <v>70</v>
      </c>
      <c r="D13390" s="10" t="s">
        <v>91</v>
      </c>
      <c r="E13390" s="13">
        <v>14.0</v>
      </c>
      <c r="F13390" s="16"/>
      <c r="H13390" s="10" t="s">
        <v>3657</v>
      </c>
    </row>
    <row r="13391">
      <c r="A13391" s="10" t="s">
        <v>3601</v>
      </c>
      <c r="B13391" s="19">
        <v>0.15613425925925925</v>
      </c>
      <c r="C13391" s="10" t="s">
        <v>70</v>
      </c>
      <c r="D13391" s="10" t="s">
        <v>93</v>
      </c>
      <c r="E13391" s="13">
        <v>27.0</v>
      </c>
      <c r="F13391" s="13">
        <v>15.0</v>
      </c>
      <c r="J13391" s="10" t="s">
        <v>3658</v>
      </c>
    </row>
    <row r="13392">
      <c r="A13392" s="10" t="s">
        <v>3601</v>
      </c>
      <c r="B13392" s="19">
        <v>0.15613425925925925</v>
      </c>
      <c r="C13392" s="10" t="s">
        <v>70</v>
      </c>
      <c r="D13392" s="10" t="s">
        <v>93</v>
      </c>
      <c r="E13392" s="13">
        <f>F13392+12</f>
        <v>29</v>
      </c>
      <c r="F13392" s="13">
        <v>17.0</v>
      </c>
      <c r="J13392" s="10" t="s">
        <v>2265</v>
      </c>
    </row>
    <row r="13393">
      <c r="A13393" s="10" t="s">
        <v>3601</v>
      </c>
      <c r="B13393" s="19">
        <v>0.15619212962962964</v>
      </c>
      <c r="C13393" s="10" t="s">
        <v>70</v>
      </c>
      <c r="D13393" s="10" t="s">
        <v>91</v>
      </c>
      <c r="E13393" s="13">
        <v>13.0</v>
      </c>
      <c r="F13393" s="16"/>
      <c r="H13393" s="10" t="s">
        <v>3659</v>
      </c>
    </row>
    <row r="13394">
      <c r="A13394" s="10" t="s">
        <v>3601</v>
      </c>
      <c r="B13394" s="19">
        <v>0.15677083333333333</v>
      </c>
      <c r="C13394" s="10" t="s">
        <v>70</v>
      </c>
      <c r="D13394" s="10" t="s">
        <v>93</v>
      </c>
      <c r="E13394" s="13">
        <v>26.0</v>
      </c>
      <c r="F13394" s="13">
        <f>E13394-11</f>
        <v>15</v>
      </c>
      <c r="J13394" s="10" t="s">
        <v>3660</v>
      </c>
    </row>
    <row r="13395">
      <c r="A13395" s="10" t="s">
        <v>3601</v>
      </c>
      <c r="B13395" s="19">
        <v>0.15677083333333333</v>
      </c>
      <c r="C13395" s="10" t="s">
        <v>70</v>
      </c>
      <c r="D13395" s="10" t="s">
        <v>93</v>
      </c>
      <c r="E13395" s="13" t="s">
        <v>75</v>
      </c>
      <c r="F13395" s="13"/>
      <c r="J13395" s="10" t="s">
        <v>2265</v>
      </c>
    </row>
    <row r="13396">
      <c r="A13396" s="10" t="s">
        <v>3601</v>
      </c>
      <c r="B13396" s="19">
        <v>0.15693287037037038</v>
      </c>
      <c r="C13396" s="10" t="s">
        <v>70</v>
      </c>
      <c r="D13396" s="10" t="s">
        <v>91</v>
      </c>
      <c r="E13396" s="13">
        <v>13.0</v>
      </c>
      <c r="F13396" s="16"/>
      <c r="H13396" s="10" t="s">
        <v>3661</v>
      </c>
    </row>
    <row r="13397">
      <c r="A13397" s="10" t="s">
        <v>3601</v>
      </c>
      <c r="B13397" s="19">
        <v>0.15724537037037037</v>
      </c>
      <c r="C13397" s="10" t="s">
        <v>70</v>
      </c>
      <c r="D13397" s="10" t="s">
        <v>93</v>
      </c>
      <c r="E13397" s="13">
        <v>27.0</v>
      </c>
      <c r="F13397" s="13">
        <f>E13397-11</f>
        <v>16</v>
      </c>
      <c r="J13397" s="10" t="s">
        <v>3660</v>
      </c>
    </row>
    <row r="13398">
      <c r="A13398" s="10" t="s">
        <v>3601</v>
      </c>
      <c r="B13398" s="19">
        <v>0.15724537037037037</v>
      </c>
      <c r="C13398" s="10" t="s">
        <v>70</v>
      </c>
      <c r="D13398" s="10" t="s">
        <v>93</v>
      </c>
      <c r="E13398" s="13" t="s">
        <v>75</v>
      </c>
      <c r="F13398" s="13"/>
      <c r="J13398" s="10" t="s">
        <v>2265</v>
      </c>
    </row>
    <row r="13399">
      <c r="A13399" s="10" t="s">
        <v>3601</v>
      </c>
      <c r="B13399" s="19">
        <v>0.15737268518518518</v>
      </c>
      <c r="C13399" s="10" t="s">
        <v>70</v>
      </c>
      <c r="D13399" s="10" t="s">
        <v>91</v>
      </c>
      <c r="E13399" s="13">
        <v>11.0</v>
      </c>
      <c r="F13399" s="16"/>
      <c r="H13399" s="10" t="s">
        <v>3662</v>
      </c>
    </row>
    <row r="13400">
      <c r="A13400" s="10" t="s">
        <v>3601</v>
      </c>
      <c r="B13400" s="19">
        <v>0.15840277777777778</v>
      </c>
      <c r="C13400" s="10" t="s">
        <v>82</v>
      </c>
      <c r="D13400" s="10" t="s">
        <v>87</v>
      </c>
      <c r="E13400" s="13" t="s">
        <v>88</v>
      </c>
      <c r="F13400" s="13">
        <v>1.0</v>
      </c>
    </row>
    <row r="13401">
      <c r="A13401" s="10" t="s">
        <v>3601</v>
      </c>
      <c r="B13401" s="19">
        <v>0.15840277777777778</v>
      </c>
      <c r="C13401" s="10" t="s">
        <v>70</v>
      </c>
      <c r="D13401" s="10" t="s">
        <v>87</v>
      </c>
      <c r="E13401" s="13" t="s">
        <v>88</v>
      </c>
      <c r="F13401" s="13">
        <v>1.0</v>
      </c>
      <c r="J13401" s="10" t="s">
        <v>3315</v>
      </c>
    </row>
    <row r="13402">
      <c r="A13402" s="10" t="s">
        <v>3601</v>
      </c>
      <c r="B13402" s="19">
        <v>0.15840277777777778</v>
      </c>
      <c r="C13402" s="10" t="s">
        <v>3086</v>
      </c>
      <c r="D13402" s="10" t="s">
        <v>87</v>
      </c>
      <c r="E13402" s="13" t="s">
        <v>88</v>
      </c>
      <c r="F13402" s="13">
        <v>1.0</v>
      </c>
    </row>
    <row r="13403">
      <c r="A13403" s="10" t="s">
        <v>3601</v>
      </c>
      <c r="B13403" s="19">
        <v>0.15840277777777778</v>
      </c>
      <c r="C13403" s="10" t="s">
        <v>964</v>
      </c>
      <c r="D13403" s="10" t="s">
        <v>87</v>
      </c>
      <c r="E13403" s="13">
        <v>21.0</v>
      </c>
      <c r="F13403" s="16">
        <f>E13403-2</f>
        <v>19</v>
      </c>
    </row>
    <row r="13404">
      <c r="A13404" s="10" t="s">
        <v>3601</v>
      </c>
      <c r="B13404" s="19">
        <v>0.15840277777777778</v>
      </c>
      <c r="C13404" s="10" t="s">
        <v>69</v>
      </c>
      <c r="D13404" s="10" t="s">
        <v>87</v>
      </c>
      <c r="E13404" s="13">
        <v>17.0</v>
      </c>
      <c r="F13404" s="16">
        <f>E13404-4</f>
        <v>13</v>
      </c>
    </row>
    <row r="13405">
      <c r="A13405" s="10" t="s">
        <v>3601</v>
      </c>
      <c r="B13405" s="19">
        <v>0.15840277777777778</v>
      </c>
      <c r="C13405" s="10" t="s">
        <v>66</v>
      </c>
      <c r="D13405" s="10" t="s">
        <v>87</v>
      </c>
      <c r="E13405" s="13">
        <v>16.0</v>
      </c>
      <c r="F13405" s="16">
        <f>E13405-0</f>
        <v>16</v>
      </c>
    </row>
    <row r="13406">
      <c r="A13406" s="10" t="s">
        <v>3601</v>
      </c>
      <c r="B13406" s="24">
        <v>0.15840277777777778</v>
      </c>
      <c r="C13406" s="25" t="s">
        <v>84</v>
      </c>
      <c r="D13406" s="26" t="s">
        <v>87</v>
      </c>
      <c r="E13406" s="13">
        <v>10.0</v>
      </c>
      <c r="F13406" s="16">
        <f>E13406-2</f>
        <v>8</v>
      </c>
    </row>
    <row r="13407">
      <c r="A13407" s="10" t="s">
        <v>3601</v>
      </c>
      <c r="B13407" s="19">
        <v>0.15993055555555555</v>
      </c>
      <c r="C13407" s="10" t="s">
        <v>70</v>
      </c>
      <c r="D13407" s="10" t="s">
        <v>81</v>
      </c>
      <c r="E13407" s="13">
        <v>10.0</v>
      </c>
      <c r="F13407" s="16">
        <f>E13407-3</f>
        <v>7</v>
      </c>
    </row>
    <row r="13408">
      <c r="A13408" s="10" t="s">
        <v>3601</v>
      </c>
      <c r="B13408" s="19">
        <v>0.16296296296296298</v>
      </c>
      <c r="C13408" s="10" t="s">
        <v>84</v>
      </c>
      <c r="D13408" s="10" t="s">
        <v>209</v>
      </c>
      <c r="E13408" s="13">
        <v>10.0</v>
      </c>
      <c r="F13408" s="16">
        <f>E13408-1</f>
        <v>9</v>
      </c>
      <c r="J13408" s="10" t="s">
        <v>3655</v>
      </c>
    </row>
    <row r="13409">
      <c r="A13409" s="10" t="s">
        <v>3601</v>
      </c>
      <c r="B13409" s="19">
        <v>0.1653587962962963</v>
      </c>
      <c r="C13409" s="10" t="s">
        <v>66</v>
      </c>
      <c r="D13409" s="10" t="s">
        <v>71</v>
      </c>
      <c r="E13409" s="13" t="s">
        <v>75</v>
      </c>
      <c r="F13409" s="13" t="s">
        <v>75</v>
      </c>
      <c r="J13409" s="10" t="s">
        <v>2265</v>
      </c>
    </row>
    <row r="13410">
      <c r="A13410" s="10" t="s">
        <v>3601</v>
      </c>
      <c r="B13410" s="19">
        <v>0.1653587962962963</v>
      </c>
      <c r="C13410" s="10" t="s">
        <v>66</v>
      </c>
      <c r="D13410" s="10" t="s">
        <v>71</v>
      </c>
      <c r="E13410" s="13">
        <v>10.0</v>
      </c>
      <c r="F13410" s="16">
        <f>E13410--2</f>
        <v>12</v>
      </c>
    </row>
    <row r="13411">
      <c r="A13411" s="10" t="s">
        <v>3601</v>
      </c>
      <c r="B13411" s="19">
        <v>0.1654050925925926</v>
      </c>
      <c r="C13411" s="10" t="s">
        <v>964</v>
      </c>
      <c r="D13411" s="10" t="s">
        <v>71</v>
      </c>
      <c r="E13411" s="13" t="s">
        <v>75</v>
      </c>
      <c r="F13411" s="13" t="s">
        <v>75</v>
      </c>
      <c r="J13411" s="10" t="s">
        <v>2265</v>
      </c>
    </row>
    <row r="13412">
      <c r="A13412" s="10" t="s">
        <v>3601</v>
      </c>
      <c r="B13412" s="19">
        <v>0.1654050925925926</v>
      </c>
      <c r="C13412" s="10" t="s">
        <v>964</v>
      </c>
      <c r="D13412" s="10" t="s">
        <v>71</v>
      </c>
      <c r="E13412" s="13">
        <v>19.0</v>
      </c>
      <c r="F13412" s="16">
        <f>E13412-10</f>
        <v>9</v>
      </c>
    </row>
    <row r="13413">
      <c r="A13413" s="10" t="s">
        <v>3601</v>
      </c>
      <c r="B13413" s="19">
        <v>0.1690625</v>
      </c>
      <c r="C13413" s="10" t="s">
        <v>84</v>
      </c>
      <c r="D13413" s="10" t="s">
        <v>209</v>
      </c>
      <c r="E13413" s="13">
        <v>14.0</v>
      </c>
      <c r="F13413" s="16">
        <f>E13413-1</f>
        <v>13</v>
      </c>
      <c r="J13413" s="10" t="s">
        <v>3655</v>
      </c>
    </row>
    <row r="13414">
      <c r="A13414" s="10" t="s">
        <v>3601</v>
      </c>
      <c r="B13414" s="19">
        <v>0.17064814814814816</v>
      </c>
      <c r="C13414" s="10" t="s">
        <v>70</v>
      </c>
      <c r="D13414" s="10" t="s">
        <v>120</v>
      </c>
      <c r="E13414" s="13">
        <v>14.0</v>
      </c>
      <c r="F13414" s="16"/>
      <c r="H13414" s="10" t="s">
        <v>1796</v>
      </c>
      <c r="J13414" s="10" t="s">
        <v>3663</v>
      </c>
    </row>
    <row r="13415">
      <c r="A13415" s="10" t="s">
        <v>3601</v>
      </c>
      <c r="B13415" s="19">
        <v>0.17429398148148148</v>
      </c>
      <c r="C13415" s="10" t="s">
        <v>82</v>
      </c>
      <c r="D13415" s="10" t="s">
        <v>131</v>
      </c>
      <c r="E13415" s="13">
        <v>24.0</v>
      </c>
      <c r="F13415" s="16">
        <f>E13415-6</f>
        <v>18</v>
      </c>
    </row>
    <row r="13416">
      <c r="A13416" s="10" t="s">
        <v>3601</v>
      </c>
      <c r="B13416" s="19">
        <v>0.17431712962962964</v>
      </c>
      <c r="C13416" s="10" t="s">
        <v>964</v>
      </c>
      <c r="D13416" s="10" t="s">
        <v>131</v>
      </c>
      <c r="E13416" s="13">
        <v>9.0</v>
      </c>
      <c r="F13416" s="16">
        <f>E13416--1</f>
        <v>10</v>
      </c>
    </row>
    <row r="13417">
      <c r="A13417" s="10" t="s">
        <v>3601</v>
      </c>
      <c r="B13417" s="19">
        <v>0.18890046296296295</v>
      </c>
      <c r="C13417" s="10" t="s">
        <v>66</v>
      </c>
      <c r="D13417" s="10" t="s">
        <v>93</v>
      </c>
      <c r="E13417" s="13" t="s">
        <v>75</v>
      </c>
      <c r="F13417" s="13" t="s">
        <v>75</v>
      </c>
      <c r="J13417" s="10" t="s">
        <v>2265</v>
      </c>
    </row>
    <row r="13418">
      <c r="A13418" s="10" t="s">
        <v>3601</v>
      </c>
      <c r="B13418" s="19">
        <v>0.18890046296296295</v>
      </c>
      <c r="C13418" s="10" t="s">
        <v>66</v>
      </c>
      <c r="D13418" s="10" t="s">
        <v>93</v>
      </c>
      <c r="E13418" s="13">
        <v>19.0</v>
      </c>
      <c r="F13418" s="16">
        <f>E13418-12</f>
        <v>7</v>
      </c>
      <c r="J13418" s="10" t="s">
        <v>3664</v>
      </c>
    </row>
    <row r="13419">
      <c r="A13419" s="10" t="s">
        <v>3601</v>
      </c>
      <c r="B13419" s="19">
        <v>0.18900462962962963</v>
      </c>
      <c r="C13419" s="10" t="s">
        <v>66</v>
      </c>
      <c r="D13419" s="10" t="s">
        <v>93</v>
      </c>
      <c r="E13419" s="13" t="s">
        <v>75</v>
      </c>
      <c r="F13419" s="13" t="s">
        <v>75</v>
      </c>
      <c r="J13419" s="10" t="s">
        <v>2265</v>
      </c>
    </row>
    <row r="13420">
      <c r="A13420" s="10" t="s">
        <v>3601</v>
      </c>
      <c r="B13420" s="19">
        <v>0.18900462962962963</v>
      </c>
      <c r="C13420" s="10" t="s">
        <v>66</v>
      </c>
      <c r="D13420" s="10" t="s">
        <v>93</v>
      </c>
      <c r="E13420" s="13">
        <v>24.0</v>
      </c>
      <c r="F13420" s="16">
        <f>E13420-12</f>
        <v>12</v>
      </c>
      <c r="J13420" s="10" t="s">
        <v>3664</v>
      </c>
    </row>
    <row r="13421">
      <c r="A13421" s="10" t="s">
        <v>3601</v>
      </c>
      <c r="B13421" s="19">
        <v>0.18916666666666668</v>
      </c>
      <c r="C13421" s="10" t="s">
        <v>66</v>
      </c>
      <c r="D13421" s="10" t="s">
        <v>91</v>
      </c>
      <c r="E13421" s="13">
        <v>17.0</v>
      </c>
      <c r="F13421" s="16"/>
      <c r="H13421" s="10" t="s">
        <v>3665</v>
      </c>
    </row>
    <row r="13422">
      <c r="A13422" s="10" t="s">
        <v>3601</v>
      </c>
      <c r="B13422" s="19">
        <v>0.19091435185185185</v>
      </c>
      <c r="C13422" s="10" t="s">
        <v>66</v>
      </c>
      <c r="D13422" s="10" t="s">
        <v>91</v>
      </c>
      <c r="E13422" s="13">
        <v>13.0</v>
      </c>
      <c r="F13422" s="16"/>
      <c r="H13422" s="10" t="s">
        <v>3666</v>
      </c>
      <c r="J13422" s="10" t="s">
        <v>3564</v>
      </c>
    </row>
    <row r="13423">
      <c r="A13423" s="10" t="s">
        <v>3601</v>
      </c>
      <c r="B13423" s="19">
        <v>0.19091435185185185</v>
      </c>
      <c r="C13423" s="10" t="s">
        <v>66</v>
      </c>
      <c r="D13423" s="10" t="s">
        <v>91</v>
      </c>
      <c r="E13423" s="13">
        <v>9.0</v>
      </c>
      <c r="F13423" s="16"/>
      <c r="H13423" s="10" t="s">
        <v>3667</v>
      </c>
      <c r="J13423" s="10" t="s">
        <v>3564</v>
      </c>
    </row>
    <row r="13424">
      <c r="A13424" s="10" t="s">
        <v>3601</v>
      </c>
      <c r="B13424" s="19">
        <v>0.19675925925925927</v>
      </c>
      <c r="C13424" s="10" t="s">
        <v>70</v>
      </c>
      <c r="D13424" s="10" t="s">
        <v>91</v>
      </c>
      <c r="E13424" s="13">
        <v>16.0</v>
      </c>
      <c r="F13424" s="16"/>
      <c r="H13424" s="10" t="s">
        <v>3668</v>
      </c>
      <c r="J13424" s="10" t="s">
        <v>3274</v>
      </c>
    </row>
    <row r="13425">
      <c r="A13425" s="10" t="s">
        <v>3601</v>
      </c>
      <c r="B13425" s="19">
        <v>0.20043981481481482</v>
      </c>
      <c r="C13425" s="10" t="s">
        <v>964</v>
      </c>
      <c r="D13425" s="10" t="s">
        <v>91</v>
      </c>
      <c r="E13425" s="13">
        <v>14.0</v>
      </c>
      <c r="F13425" s="16"/>
      <c r="H13425" s="10" t="s">
        <v>3669</v>
      </c>
      <c r="J13425" s="10" t="s">
        <v>1608</v>
      </c>
    </row>
    <row r="13426">
      <c r="A13426" s="10" t="s">
        <v>3601</v>
      </c>
      <c r="B13426" s="19">
        <v>0.21092592592592593</v>
      </c>
      <c r="C13426" s="10" t="s">
        <v>3086</v>
      </c>
      <c r="D13426" s="10" t="s">
        <v>93</v>
      </c>
      <c r="E13426" s="13">
        <v>25.0</v>
      </c>
      <c r="F13426" s="16">
        <f>E13426-11</f>
        <v>14</v>
      </c>
      <c r="J13426" s="10" t="s">
        <v>3670</v>
      </c>
    </row>
    <row r="13427">
      <c r="A13427" s="10" t="s">
        <v>3601</v>
      </c>
      <c r="B13427" s="19">
        <v>0.2153125</v>
      </c>
      <c r="C13427" s="10" t="s">
        <v>69</v>
      </c>
      <c r="D13427" s="10" t="s">
        <v>166</v>
      </c>
      <c r="E13427" s="13">
        <v>13.0</v>
      </c>
      <c r="F13427" s="13" t="s">
        <v>75</v>
      </c>
      <c r="J13427" s="10" t="s">
        <v>3671</v>
      </c>
    </row>
    <row r="13428">
      <c r="A13428" s="10" t="s">
        <v>3601</v>
      </c>
      <c r="B13428" s="19">
        <v>0.2153125</v>
      </c>
      <c r="C13428" s="10" t="s">
        <v>70</v>
      </c>
      <c r="D13428" s="10" t="s">
        <v>166</v>
      </c>
      <c r="E13428" s="13">
        <v>14.0</v>
      </c>
      <c r="F13428" s="13" t="s">
        <v>75</v>
      </c>
      <c r="J13428" s="10" t="s">
        <v>3672</v>
      </c>
    </row>
    <row r="13429">
      <c r="A13429" s="10" t="s">
        <v>3601</v>
      </c>
      <c r="B13429" s="19">
        <v>0.2156712962962963</v>
      </c>
      <c r="C13429" s="10" t="s">
        <v>66</v>
      </c>
      <c r="D13429" s="10" t="s">
        <v>166</v>
      </c>
      <c r="E13429" s="13">
        <v>19.0</v>
      </c>
      <c r="F13429" s="16">
        <f>E13429-4</f>
        <v>15</v>
      </c>
    </row>
    <row r="13430">
      <c r="A13430" s="10" t="s">
        <v>3601</v>
      </c>
      <c r="B13430" s="19">
        <v>0.21569444444444444</v>
      </c>
      <c r="C13430" s="10" t="s">
        <v>964</v>
      </c>
      <c r="D13430" s="10" t="s">
        <v>166</v>
      </c>
      <c r="E13430" s="13">
        <v>26.0</v>
      </c>
      <c r="F13430" s="16">
        <f>E13430-10</f>
        <v>16</v>
      </c>
    </row>
    <row r="13431">
      <c r="A13431" s="10" t="s">
        <v>3601</v>
      </c>
      <c r="B13431" s="19">
        <v>0.21780092592592593</v>
      </c>
      <c r="C13431" s="10" t="s">
        <v>964</v>
      </c>
      <c r="D13431" s="10" t="s">
        <v>91</v>
      </c>
      <c r="E13431" s="13">
        <v>10.0</v>
      </c>
      <c r="F13431" s="16"/>
      <c r="H13431" s="10" t="s">
        <v>3673</v>
      </c>
      <c r="J13431" s="10" t="s">
        <v>3674</v>
      </c>
    </row>
    <row r="13432">
      <c r="A13432" s="10" t="s">
        <v>3601</v>
      </c>
      <c r="B13432" s="19">
        <v>0.2190162037037037</v>
      </c>
      <c r="C13432" s="10" t="s">
        <v>69</v>
      </c>
      <c r="D13432" s="10" t="s">
        <v>166</v>
      </c>
      <c r="E13432" s="13">
        <v>13.0</v>
      </c>
      <c r="F13432" s="13" t="s">
        <v>75</v>
      </c>
      <c r="J13432" s="10" t="s">
        <v>3671</v>
      </c>
    </row>
    <row r="13433">
      <c r="A13433" s="10" t="s">
        <v>3601</v>
      </c>
      <c r="B13433" s="19">
        <v>0.2190162037037037</v>
      </c>
      <c r="C13433" s="10" t="s">
        <v>69</v>
      </c>
      <c r="D13433" s="10" t="s">
        <v>76</v>
      </c>
      <c r="E13433" s="13">
        <v>1.0</v>
      </c>
      <c r="F13433" s="16"/>
      <c r="J13433" s="10" t="s">
        <v>1579</v>
      </c>
    </row>
    <row r="13434">
      <c r="A13434" s="10" t="s">
        <v>3601</v>
      </c>
      <c r="B13434" s="19">
        <v>0.22099537037037037</v>
      </c>
      <c r="C13434" s="10" t="s">
        <v>70</v>
      </c>
      <c r="D13434" s="10" t="s">
        <v>166</v>
      </c>
      <c r="E13434" s="13" t="s">
        <v>75</v>
      </c>
      <c r="F13434" s="13" t="s">
        <v>75</v>
      </c>
      <c r="J13434" s="10" t="s">
        <v>3675</v>
      </c>
    </row>
    <row r="13435">
      <c r="A13435" s="10" t="s">
        <v>3601</v>
      </c>
      <c r="B13435" s="19">
        <v>0.22174768518518517</v>
      </c>
      <c r="C13435" s="10" t="s">
        <v>3086</v>
      </c>
      <c r="D13435" s="10" t="s">
        <v>93</v>
      </c>
      <c r="E13435" s="13">
        <v>18.0</v>
      </c>
      <c r="F13435" s="16">
        <f>E13435-11</f>
        <v>7</v>
      </c>
      <c r="J13435" s="10" t="s">
        <v>3676</v>
      </c>
    </row>
    <row r="13436">
      <c r="A13436" s="10" t="s">
        <v>3601</v>
      </c>
      <c r="B13436" s="19">
        <v>0.22186342592592592</v>
      </c>
      <c r="C13436" s="10" t="s">
        <v>3086</v>
      </c>
      <c r="D13436" s="10" t="s">
        <v>91</v>
      </c>
      <c r="E13436" s="13">
        <v>12.0</v>
      </c>
      <c r="F13436" s="16"/>
      <c r="H13436" s="10" t="s">
        <v>3677</v>
      </c>
    </row>
    <row r="13437">
      <c r="A13437" s="10" t="s">
        <v>3601</v>
      </c>
      <c r="B13437" s="19">
        <v>0.2226736111111111</v>
      </c>
      <c r="C13437" s="10" t="s">
        <v>964</v>
      </c>
      <c r="D13437" s="10" t="s">
        <v>91</v>
      </c>
      <c r="E13437" s="13">
        <v>20.0</v>
      </c>
      <c r="F13437" s="16"/>
      <c r="H13437" s="10" t="s">
        <v>3678</v>
      </c>
      <c r="J13437" s="10" t="s">
        <v>3674</v>
      </c>
    </row>
    <row r="13438">
      <c r="A13438" s="10" t="s">
        <v>3679</v>
      </c>
      <c r="B13438" s="19">
        <v>0.01431712962962963</v>
      </c>
      <c r="C13438" s="10" t="s">
        <v>84</v>
      </c>
      <c r="D13438" s="10" t="s">
        <v>67</v>
      </c>
      <c r="E13438" s="13" t="s">
        <v>75</v>
      </c>
      <c r="F13438" s="13" t="s">
        <v>75</v>
      </c>
      <c r="J13438" s="10" t="s">
        <v>160</v>
      </c>
    </row>
    <row r="13439">
      <c r="A13439" s="10" t="s">
        <v>3679</v>
      </c>
      <c r="B13439" s="19">
        <v>0.01431712962962963</v>
      </c>
      <c r="C13439" s="10" t="s">
        <v>84</v>
      </c>
      <c r="D13439" s="10" t="s">
        <v>67</v>
      </c>
      <c r="E13439" s="13">
        <v>22.0</v>
      </c>
      <c r="F13439" s="16">
        <f>E13439-5</f>
        <v>17</v>
      </c>
      <c r="J13439" s="10" t="s">
        <v>161</v>
      </c>
    </row>
    <row r="13440">
      <c r="A13440" s="10" t="s">
        <v>3679</v>
      </c>
      <c r="B13440" s="19">
        <v>0.01431712962962963</v>
      </c>
      <c r="C13440" s="10" t="s">
        <v>3086</v>
      </c>
      <c r="D13440" s="10" t="s">
        <v>67</v>
      </c>
      <c r="E13440" s="13" t="s">
        <v>75</v>
      </c>
      <c r="F13440" s="13" t="s">
        <v>75</v>
      </c>
      <c r="J13440" s="10" t="s">
        <v>160</v>
      </c>
    </row>
    <row r="13441">
      <c r="A13441" s="10" t="s">
        <v>3679</v>
      </c>
      <c r="B13441" s="19">
        <v>0.01431712962962963</v>
      </c>
      <c r="C13441" s="10" t="s">
        <v>3086</v>
      </c>
      <c r="D13441" s="10" t="s">
        <v>67</v>
      </c>
      <c r="E13441" s="13">
        <v>10.0</v>
      </c>
      <c r="F13441" s="16">
        <f>E13441-1</f>
        <v>9</v>
      </c>
      <c r="J13441" s="10" t="s">
        <v>161</v>
      </c>
    </row>
    <row r="13442">
      <c r="A13442" s="10" t="s">
        <v>3679</v>
      </c>
      <c r="B13442" s="19">
        <v>0.014791666666666667</v>
      </c>
      <c r="C13442" s="10" t="s">
        <v>82</v>
      </c>
      <c r="D13442" s="10" t="s">
        <v>67</v>
      </c>
      <c r="E13442" s="13">
        <v>19.0</v>
      </c>
      <c r="F13442" s="16">
        <f>E13442-4</f>
        <v>15</v>
      </c>
      <c r="J13442" s="10" t="s">
        <v>2454</v>
      </c>
    </row>
    <row r="13443">
      <c r="A13443" s="10" t="s">
        <v>3679</v>
      </c>
      <c r="B13443" s="19">
        <v>0.016608796296296295</v>
      </c>
      <c r="C13443" s="10" t="s">
        <v>3086</v>
      </c>
      <c r="D13443" s="10" t="s">
        <v>67</v>
      </c>
      <c r="E13443" s="13" t="s">
        <v>75</v>
      </c>
      <c r="F13443" s="13" t="s">
        <v>75</v>
      </c>
      <c r="J13443" s="10" t="s">
        <v>160</v>
      </c>
    </row>
    <row r="13444">
      <c r="A13444" s="10" t="s">
        <v>3679</v>
      </c>
      <c r="B13444" s="19">
        <v>0.016608796296296295</v>
      </c>
      <c r="C13444" s="10" t="s">
        <v>3086</v>
      </c>
      <c r="D13444" s="10" t="s">
        <v>67</v>
      </c>
      <c r="E13444" s="13">
        <v>6.0</v>
      </c>
      <c r="F13444" s="16">
        <f>E13444-1</f>
        <v>5</v>
      </c>
      <c r="J13444" s="10" t="s">
        <v>161</v>
      </c>
    </row>
    <row r="13445">
      <c r="A13445" s="10" t="s">
        <v>3679</v>
      </c>
      <c r="B13445" s="19">
        <v>0.016828703703703703</v>
      </c>
      <c r="C13445" s="10" t="s">
        <v>964</v>
      </c>
      <c r="D13445" s="10" t="s">
        <v>67</v>
      </c>
      <c r="E13445" s="13">
        <v>29.0</v>
      </c>
      <c r="F13445" s="13">
        <v>19.0</v>
      </c>
      <c r="J13445" s="10" t="s">
        <v>160</v>
      </c>
    </row>
    <row r="13446">
      <c r="A13446" s="10" t="s">
        <v>3679</v>
      </c>
      <c r="B13446" s="19">
        <v>0.016828703703703703</v>
      </c>
      <c r="C13446" s="10" t="s">
        <v>964</v>
      </c>
      <c r="D13446" s="10" t="s">
        <v>67</v>
      </c>
      <c r="E13446" s="13">
        <v>27.0</v>
      </c>
      <c r="F13446" s="13">
        <v>17.0</v>
      </c>
      <c r="J13446" s="10" t="s">
        <v>161</v>
      </c>
    </row>
    <row r="13447">
      <c r="A13447" s="10" t="s">
        <v>3679</v>
      </c>
      <c r="B13447" s="19">
        <v>0.0178125</v>
      </c>
      <c r="C13447" s="10" t="s">
        <v>69</v>
      </c>
      <c r="D13447" s="10" t="s">
        <v>154</v>
      </c>
      <c r="E13447" s="13">
        <v>4.0</v>
      </c>
      <c r="F13447" s="16">
        <f>E13447-1</f>
        <v>3</v>
      </c>
      <c r="J13447" s="10" t="s">
        <v>2498</v>
      </c>
    </row>
    <row r="13448">
      <c r="A13448" s="10" t="s">
        <v>3679</v>
      </c>
      <c r="B13448" s="19">
        <v>0.01804398148148148</v>
      </c>
      <c r="C13448" s="10" t="s">
        <v>69</v>
      </c>
      <c r="D13448" s="10" t="s">
        <v>154</v>
      </c>
      <c r="E13448" s="13" t="s">
        <v>75</v>
      </c>
      <c r="F13448" s="13" t="s">
        <v>75</v>
      </c>
      <c r="J13448" s="10" t="s">
        <v>274</v>
      </c>
    </row>
    <row r="13449">
      <c r="A13449" s="10" t="s">
        <v>3679</v>
      </c>
      <c r="B13449" s="19">
        <v>0.01920138888888889</v>
      </c>
      <c r="C13449" s="10" t="s">
        <v>70</v>
      </c>
      <c r="D13449" s="10" t="s">
        <v>67</v>
      </c>
      <c r="E13449" s="13" t="s">
        <v>68</v>
      </c>
      <c r="F13449" s="13">
        <v>20.0</v>
      </c>
      <c r="J13449" s="10" t="s">
        <v>160</v>
      </c>
    </row>
    <row r="13450">
      <c r="A13450" s="10" t="s">
        <v>3679</v>
      </c>
      <c r="B13450" s="19">
        <v>0.01920138888888889</v>
      </c>
      <c r="C13450" s="10" t="s">
        <v>70</v>
      </c>
      <c r="D13450" s="10" t="s">
        <v>67</v>
      </c>
      <c r="E13450" s="13">
        <v>6.0</v>
      </c>
      <c r="F13450" s="13">
        <v>2.0</v>
      </c>
      <c r="J13450" s="10" t="s">
        <v>161</v>
      </c>
    </row>
    <row r="13451">
      <c r="A13451" s="10" t="s">
        <v>3679</v>
      </c>
      <c r="B13451" s="19">
        <v>0.01925925925925926</v>
      </c>
      <c r="C13451" s="10" t="s">
        <v>82</v>
      </c>
      <c r="D13451" s="10" t="s">
        <v>67</v>
      </c>
      <c r="E13451" s="13">
        <v>19.0</v>
      </c>
      <c r="F13451" s="16">
        <f>E13451-4</f>
        <v>15</v>
      </c>
      <c r="J13451" s="10" t="s">
        <v>2454</v>
      </c>
    </row>
    <row r="13452">
      <c r="A13452" s="10" t="s">
        <v>3679</v>
      </c>
      <c r="B13452" s="19">
        <v>0.01920138888888889</v>
      </c>
      <c r="C13452" s="10" t="s">
        <v>964</v>
      </c>
      <c r="D13452" s="10" t="s">
        <v>67</v>
      </c>
      <c r="E13452" s="13">
        <v>17.0</v>
      </c>
      <c r="F13452" s="16">
        <f>E13452-10</f>
        <v>7</v>
      </c>
    </row>
    <row r="13453">
      <c r="A13453" s="10" t="s">
        <v>3679</v>
      </c>
      <c r="B13453" s="19">
        <v>0.024675925925925928</v>
      </c>
      <c r="C13453" s="10" t="s">
        <v>69</v>
      </c>
      <c r="D13453" s="10" t="s">
        <v>129</v>
      </c>
      <c r="E13453" s="13" t="s">
        <v>88</v>
      </c>
      <c r="F13453" s="13">
        <v>1.0</v>
      </c>
      <c r="J13453" s="10" t="s">
        <v>2498</v>
      </c>
    </row>
    <row r="13454">
      <c r="A13454" s="10" t="s">
        <v>3679</v>
      </c>
      <c r="B13454" s="19">
        <v>0.025868055555555554</v>
      </c>
      <c r="C13454" s="10" t="s">
        <v>964</v>
      </c>
      <c r="D13454" s="10" t="s">
        <v>67</v>
      </c>
      <c r="E13454" s="13" t="s">
        <v>75</v>
      </c>
      <c r="F13454" s="13" t="s">
        <v>75</v>
      </c>
      <c r="J13454" s="10" t="s">
        <v>160</v>
      </c>
    </row>
    <row r="13455">
      <c r="A13455" s="10" t="s">
        <v>3679</v>
      </c>
      <c r="B13455" s="19">
        <v>0.025868055555555554</v>
      </c>
      <c r="C13455" s="10" t="s">
        <v>964</v>
      </c>
      <c r="D13455" s="10" t="s">
        <v>67</v>
      </c>
      <c r="E13455" s="13" t="s">
        <v>75</v>
      </c>
      <c r="F13455" s="13" t="s">
        <v>75</v>
      </c>
      <c r="J13455" s="10" t="s">
        <v>161</v>
      </c>
    </row>
    <row r="13456">
      <c r="A13456" s="10" t="s">
        <v>3679</v>
      </c>
      <c r="B13456" s="19">
        <v>0.026412037037037036</v>
      </c>
      <c r="C13456" s="10" t="s">
        <v>69</v>
      </c>
      <c r="D13456" s="10" t="s">
        <v>129</v>
      </c>
      <c r="E13456" s="13">
        <v>7.0</v>
      </c>
      <c r="F13456" s="16">
        <f>E13456-2</f>
        <v>5</v>
      </c>
      <c r="J13456" s="10" t="s">
        <v>2498</v>
      </c>
    </row>
    <row r="13457">
      <c r="A13457" s="10" t="s">
        <v>3679</v>
      </c>
      <c r="B13457" s="19">
        <v>0.029027777777777777</v>
      </c>
      <c r="C13457" s="10" t="s">
        <v>964</v>
      </c>
      <c r="D13457" s="10" t="s">
        <v>120</v>
      </c>
      <c r="E13457" s="13">
        <v>12.0</v>
      </c>
      <c r="F13457" s="16"/>
      <c r="J13457" s="10" t="s">
        <v>3680</v>
      </c>
    </row>
    <row r="13458">
      <c r="A13458" s="10" t="s">
        <v>3679</v>
      </c>
      <c r="B13458" s="19">
        <v>0.031226851851851853</v>
      </c>
      <c r="C13458" s="10" t="s">
        <v>964</v>
      </c>
      <c r="D13458" s="10" t="s">
        <v>67</v>
      </c>
      <c r="E13458" s="13">
        <v>18.0</v>
      </c>
      <c r="F13458" s="13" t="s">
        <v>75</v>
      </c>
      <c r="J13458" s="10" t="s">
        <v>2634</v>
      </c>
    </row>
    <row r="13459">
      <c r="A13459" s="10" t="s">
        <v>3679</v>
      </c>
      <c r="B13459" s="19">
        <v>0.03488425925925926</v>
      </c>
      <c r="C13459" s="10" t="s">
        <v>964</v>
      </c>
      <c r="D13459" s="10" t="s">
        <v>67</v>
      </c>
      <c r="E13459" s="13" t="s">
        <v>75</v>
      </c>
      <c r="F13459" s="13" t="s">
        <v>75</v>
      </c>
    </row>
    <row r="13460">
      <c r="A13460" s="10" t="s">
        <v>3679</v>
      </c>
      <c r="B13460" s="19">
        <v>0.03528935185185185</v>
      </c>
      <c r="C13460" s="10" t="s">
        <v>964</v>
      </c>
      <c r="D13460" s="10" t="s">
        <v>67</v>
      </c>
      <c r="E13460" s="13" t="s">
        <v>75</v>
      </c>
      <c r="F13460" s="13" t="s">
        <v>75</v>
      </c>
      <c r="J13460" s="10" t="s">
        <v>2634</v>
      </c>
    </row>
    <row r="13461">
      <c r="A13461" s="10" t="s">
        <v>3679</v>
      </c>
      <c r="B13461" s="19">
        <v>0.03528935185185185</v>
      </c>
      <c r="C13461" s="10" t="s">
        <v>964</v>
      </c>
      <c r="D13461" s="10" t="s">
        <v>67</v>
      </c>
      <c r="E13461" s="13" t="s">
        <v>75</v>
      </c>
      <c r="F13461" s="13" t="s">
        <v>75</v>
      </c>
      <c r="J13461" s="10" t="s">
        <v>2265</v>
      </c>
    </row>
    <row r="13462">
      <c r="A13462" s="10" t="s">
        <v>3679</v>
      </c>
      <c r="B13462" s="19">
        <v>0.03528935185185185</v>
      </c>
      <c r="C13462" s="10" t="s">
        <v>82</v>
      </c>
      <c r="D13462" s="10" t="s">
        <v>67</v>
      </c>
      <c r="E13462" s="13">
        <v>17.0</v>
      </c>
      <c r="F13462" s="16">
        <f>E13462-4</f>
        <v>13</v>
      </c>
      <c r="J13462" s="10" t="s">
        <v>2454</v>
      </c>
    </row>
    <row r="13463">
      <c r="A13463" s="10" t="s">
        <v>3679</v>
      </c>
      <c r="B13463" s="19">
        <v>0.0369212962962963</v>
      </c>
      <c r="C13463" s="10" t="s">
        <v>66</v>
      </c>
      <c r="D13463" s="10" t="s">
        <v>81</v>
      </c>
      <c r="E13463" s="13">
        <v>21.0</v>
      </c>
      <c r="F13463" s="16">
        <f>E13463-5</f>
        <v>16</v>
      </c>
    </row>
    <row r="13464">
      <c r="A13464" s="10" t="s">
        <v>3679</v>
      </c>
      <c r="B13464" s="19">
        <v>0.03709490740740741</v>
      </c>
      <c r="C13464" s="10" t="s">
        <v>82</v>
      </c>
      <c r="D13464" s="10" t="s">
        <v>81</v>
      </c>
      <c r="E13464" s="13">
        <v>8.0</v>
      </c>
      <c r="F13464" s="16">
        <f t="shared" ref="F13464:F13466" si="32">E13464-1</f>
        <v>7</v>
      </c>
      <c r="J13464" s="10" t="s">
        <v>3681</v>
      </c>
    </row>
    <row r="13465">
      <c r="A13465" s="10" t="s">
        <v>3679</v>
      </c>
      <c r="B13465" s="19">
        <v>0.037141203703703704</v>
      </c>
      <c r="C13465" s="10" t="s">
        <v>69</v>
      </c>
      <c r="D13465" s="10" t="s">
        <v>81</v>
      </c>
      <c r="E13465" s="13">
        <v>3.0</v>
      </c>
      <c r="F13465" s="16">
        <f t="shared" si="32"/>
        <v>2</v>
      </c>
      <c r="J13465" s="10" t="s">
        <v>3682</v>
      </c>
    </row>
    <row r="13466">
      <c r="A13466" s="10" t="s">
        <v>3679</v>
      </c>
      <c r="B13466" s="19">
        <v>0.03737268518518518</v>
      </c>
      <c r="C13466" s="10" t="s">
        <v>3086</v>
      </c>
      <c r="D13466" s="10" t="s">
        <v>81</v>
      </c>
      <c r="E13466" s="13">
        <v>5.0</v>
      </c>
      <c r="F13466" s="16">
        <f t="shared" si="32"/>
        <v>4</v>
      </c>
      <c r="J13466" s="10" t="s">
        <v>3392</v>
      </c>
    </row>
    <row r="13467">
      <c r="A13467" s="10" t="s">
        <v>3679</v>
      </c>
      <c r="B13467" s="19">
        <v>0.037395833333333336</v>
      </c>
      <c r="C13467" s="10" t="s">
        <v>84</v>
      </c>
      <c r="D13467" s="10" t="s">
        <v>81</v>
      </c>
      <c r="E13467" s="13">
        <v>16.0</v>
      </c>
      <c r="F13467" s="16">
        <f>E13467-8</f>
        <v>8</v>
      </c>
    </row>
    <row r="13468">
      <c r="A13468" s="10" t="s">
        <v>3679</v>
      </c>
      <c r="B13468" s="19">
        <v>0.03743055555555556</v>
      </c>
      <c r="C13468" s="10" t="s">
        <v>964</v>
      </c>
      <c r="D13468" s="10" t="s">
        <v>81</v>
      </c>
      <c r="E13468" s="13">
        <v>19.0</v>
      </c>
      <c r="F13468" s="16">
        <f t="shared" ref="F13468:F13469" si="33">E13468-3</f>
        <v>16</v>
      </c>
    </row>
    <row r="13469">
      <c r="A13469" s="10" t="s">
        <v>3679</v>
      </c>
      <c r="B13469" s="19">
        <v>0.03744212962962963</v>
      </c>
      <c r="C13469" s="10" t="s">
        <v>70</v>
      </c>
      <c r="D13469" s="10" t="s">
        <v>81</v>
      </c>
      <c r="E13469" s="13">
        <v>15.0</v>
      </c>
      <c r="F13469" s="16">
        <f t="shared" si="33"/>
        <v>12</v>
      </c>
    </row>
    <row r="13470">
      <c r="A13470" s="10" t="s">
        <v>3679</v>
      </c>
      <c r="B13470" s="19">
        <v>0.03815972222222222</v>
      </c>
      <c r="C13470" s="10" t="s">
        <v>66</v>
      </c>
      <c r="D13470" s="10" t="s">
        <v>81</v>
      </c>
      <c r="E13470" s="13">
        <v>14.0</v>
      </c>
      <c r="F13470" s="16">
        <f>E13470-5</f>
        <v>9</v>
      </c>
    </row>
    <row r="13471">
      <c r="A13471" s="10" t="s">
        <v>3679</v>
      </c>
      <c r="B13471" s="19">
        <v>0.038217592592592595</v>
      </c>
      <c r="C13471" s="10" t="s">
        <v>69</v>
      </c>
      <c r="D13471" s="10" t="s">
        <v>81</v>
      </c>
      <c r="E13471" s="13">
        <v>12.0</v>
      </c>
      <c r="F13471" s="16">
        <f t="shared" ref="F13471:F13473" si="34">E13471-1</f>
        <v>11</v>
      </c>
      <c r="J13471" s="10" t="s">
        <v>2454</v>
      </c>
    </row>
    <row r="13472">
      <c r="A13472" s="10" t="s">
        <v>3679</v>
      </c>
      <c r="B13472" s="19">
        <v>0.03827546296296296</v>
      </c>
      <c r="C13472" s="10" t="s">
        <v>82</v>
      </c>
      <c r="D13472" s="10" t="s">
        <v>81</v>
      </c>
      <c r="E13472" s="13">
        <v>14.0</v>
      </c>
      <c r="F13472" s="16">
        <f t="shared" si="34"/>
        <v>13</v>
      </c>
      <c r="J13472" s="10" t="s">
        <v>2454</v>
      </c>
    </row>
    <row r="13473">
      <c r="A13473" s="10" t="s">
        <v>3679</v>
      </c>
      <c r="B13473" s="19">
        <v>0.03831018518518518</v>
      </c>
      <c r="C13473" s="10" t="s">
        <v>3086</v>
      </c>
      <c r="D13473" s="10" t="s">
        <v>81</v>
      </c>
      <c r="E13473" s="13">
        <v>7.0</v>
      </c>
      <c r="F13473" s="16">
        <f t="shared" si="34"/>
        <v>6</v>
      </c>
      <c r="J13473" s="10" t="s">
        <v>3683</v>
      </c>
    </row>
    <row r="13474">
      <c r="A13474" s="10" t="s">
        <v>3679</v>
      </c>
      <c r="B13474" s="19">
        <v>0.038344907407407404</v>
      </c>
      <c r="C13474" s="10" t="s">
        <v>84</v>
      </c>
      <c r="D13474" s="10" t="s">
        <v>81</v>
      </c>
      <c r="E13474" s="13">
        <v>25.0</v>
      </c>
      <c r="F13474" s="16">
        <f>E13474-8</f>
        <v>17</v>
      </c>
    </row>
    <row r="13475">
      <c r="A13475" s="10" t="s">
        <v>3679</v>
      </c>
      <c r="B13475" s="19">
        <v>0.03836805555555556</v>
      </c>
      <c r="C13475" s="10" t="s">
        <v>964</v>
      </c>
      <c r="D13475" s="10" t="s">
        <v>81</v>
      </c>
      <c r="E13475" s="13">
        <v>6.0</v>
      </c>
      <c r="F13475" s="16">
        <f t="shared" ref="F13475:F13476" si="35">E13475-3</f>
        <v>3</v>
      </c>
      <c r="J13475" s="10" t="s">
        <v>3684</v>
      </c>
    </row>
    <row r="13476">
      <c r="A13476" s="10" t="s">
        <v>3679</v>
      </c>
      <c r="B13476" s="19">
        <v>0.03840277777777778</v>
      </c>
      <c r="C13476" s="10" t="s">
        <v>70</v>
      </c>
      <c r="D13476" s="10" t="s">
        <v>81</v>
      </c>
      <c r="E13476" s="13">
        <v>9.0</v>
      </c>
      <c r="F13476" s="16">
        <f t="shared" si="35"/>
        <v>6</v>
      </c>
      <c r="J13476" s="10" t="s">
        <v>3685</v>
      </c>
    </row>
    <row r="13477">
      <c r="A13477" s="10" t="s">
        <v>3679</v>
      </c>
      <c r="B13477" s="19">
        <v>0.039467592592592596</v>
      </c>
      <c r="C13477" s="10" t="s">
        <v>69</v>
      </c>
      <c r="D13477" s="10" t="s">
        <v>67</v>
      </c>
      <c r="E13477" s="13">
        <v>10.0</v>
      </c>
      <c r="F13477" s="16">
        <f>E13477-4</f>
        <v>6</v>
      </c>
      <c r="J13477" s="10" t="s">
        <v>2454</v>
      </c>
    </row>
    <row r="13478">
      <c r="A13478" s="10" t="s">
        <v>3679</v>
      </c>
      <c r="B13478" s="19">
        <v>0.040185185185185185</v>
      </c>
      <c r="C13478" s="10" t="s">
        <v>964</v>
      </c>
      <c r="D13478" s="10" t="s">
        <v>67</v>
      </c>
      <c r="E13478" s="13" t="s">
        <v>75</v>
      </c>
      <c r="F13478" s="13" t="s">
        <v>75</v>
      </c>
      <c r="J13478" s="10" t="s">
        <v>160</v>
      </c>
    </row>
    <row r="13479">
      <c r="A13479" s="10" t="s">
        <v>3679</v>
      </c>
      <c r="B13479" s="19">
        <v>0.040185185185185185</v>
      </c>
      <c r="C13479" s="10" t="s">
        <v>964</v>
      </c>
      <c r="D13479" s="10" t="s">
        <v>67</v>
      </c>
      <c r="E13479" s="13">
        <v>20.0</v>
      </c>
      <c r="F13479" s="16">
        <f>E13479-10</f>
        <v>10</v>
      </c>
      <c r="J13479" s="10" t="s">
        <v>161</v>
      </c>
    </row>
    <row r="13480">
      <c r="A13480" s="10" t="s">
        <v>3679</v>
      </c>
      <c r="B13480" s="19">
        <v>0.04114583333333333</v>
      </c>
      <c r="C13480" s="10" t="s">
        <v>82</v>
      </c>
      <c r="D13480" s="10" t="s">
        <v>67</v>
      </c>
      <c r="E13480" s="13">
        <v>15.0</v>
      </c>
      <c r="F13480" s="16">
        <f>E13480-1</f>
        <v>14</v>
      </c>
      <c r="J13480" s="10" t="s">
        <v>2454</v>
      </c>
    </row>
    <row r="13481">
      <c r="A13481" s="10" t="s">
        <v>3679</v>
      </c>
      <c r="B13481" s="19">
        <v>0.04438657407407407</v>
      </c>
      <c r="C13481" s="10" t="s">
        <v>69</v>
      </c>
      <c r="D13481" s="10" t="s">
        <v>120</v>
      </c>
      <c r="E13481" s="13">
        <v>17.0</v>
      </c>
      <c r="F13481" s="16"/>
      <c r="J13481" s="10" t="s">
        <v>3686</v>
      </c>
    </row>
    <row r="13482">
      <c r="A13482" s="10" t="s">
        <v>3679</v>
      </c>
      <c r="B13482" s="19">
        <v>0.04715277777777778</v>
      </c>
      <c r="C13482" s="10" t="s">
        <v>66</v>
      </c>
      <c r="D13482" s="10" t="s">
        <v>83</v>
      </c>
      <c r="E13482" s="13" t="s">
        <v>68</v>
      </c>
      <c r="F13482" s="13">
        <v>20.0</v>
      </c>
    </row>
    <row r="13483">
      <c r="A13483" s="10" t="s">
        <v>3679</v>
      </c>
      <c r="B13483" s="19">
        <v>0.05146990740740741</v>
      </c>
      <c r="C13483" s="10" t="s">
        <v>3086</v>
      </c>
      <c r="D13483" s="10" t="s">
        <v>67</v>
      </c>
      <c r="E13483" s="13" t="s">
        <v>75</v>
      </c>
      <c r="F13483" s="13" t="s">
        <v>75</v>
      </c>
      <c r="J13483" s="10" t="s">
        <v>160</v>
      </c>
    </row>
    <row r="13484">
      <c r="A13484" s="10" t="s">
        <v>3679</v>
      </c>
      <c r="B13484" s="19">
        <v>0.05146990740740741</v>
      </c>
      <c r="C13484" s="10" t="s">
        <v>3086</v>
      </c>
      <c r="D13484" s="10" t="s">
        <v>67</v>
      </c>
      <c r="E13484" s="13">
        <v>8.0</v>
      </c>
      <c r="F13484" s="16">
        <f>E13484-1</f>
        <v>7</v>
      </c>
      <c r="J13484" s="10" t="s">
        <v>161</v>
      </c>
    </row>
    <row r="13485">
      <c r="A13485" s="10" t="s">
        <v>3679</v>
      </c>
      <c r="B13485" s="19">
        <v>0.05148148148148148</v>
      </c>
      <c r="C13485" s="10" t="s">
        <v>82</v>
      </c>
      <c r="D13485" s="10" t="s">
        <v>67</v>
      </c>
      <c r="E13485" s="13">
        <v>23.0</v>
      </c>
      <c r="F13485" s="16">
        <f>E13485-9</f>
        <v>14</v>
      </c>
      <c r="J13485" s="10"/>
    </row>
    <row r="13486">
      <c r="A13486" s="10" t="s">
        <v>3679</v>
      </c>
      <c r="B13486" s="19">
        <v>0.05188657407407407</v>
      </c>
      <c r="C13486" s="10" t="s">
        <v>70</v>
      </c>
      <c r="D13486" s="10" t="s">
        <v>67</v>
      </c>
      <c r="E13486" s="13">
        <v>18.0</v>
      </c>
      <c r="F13486" s="16">
        <f t="shared" ref="F13486:F13487" si="36">E13486-4</f>
        <v>14</v>
      </c>
      <c r="J13486" s="10" t="s">
        <v>160</v>
      </c>
    </row>
    <row r="13487">
      <c r="A13487" s="10" t="s">
        <v>3679</v>
      </c>
      <c r="B13487" s="19">
        <v>0.05188657407407407</v>
      </c>
      <c r="C13487" s="10" t="s">
        <v>70</v>
      </c>
      <c r="D13487" s="10" t="s">
        <v>67</v>
      </c>
      <c r="E13487" s="13">
        <v>8.0</v>
      </c>
      <c r="F13487" s="16">
        <f t="shared" si="36"/>
        <v>4</v>
      </c>
      <c r="J13487" s="10" t="s">
        <v>161</v>
      </c>
    </row>
    <row r="13488">
      <c r="A13488" s="10" t="s">
        <v>3679</v>
      </c>
      <c r="B13488" s="19">
        <v>0.05240740740740741</v>
      </c>
      <c r="C13488" s="10" t="s">
        <v>69</v>
      </c>
      <c r="D13488" s="10" t="s">
        <v>67</v>
      </c>
      <c r="E13488" s="13" t="s">
        <v>75</v>
      </c>
      <c r="F13488" s="13" t="s">
        <v>75</v>
      </c>
      <c r="J13488" s="10" t="s">
        <v>160</v>
      </c>
    </row>
    <row r="13489">
      <c r="A13489" s="10" t="s">
        <v>3679</v>
      </c>
      <c r="B13489" s="19">
        <v>0.05240740740740741</v>
      </c>
      <c r="C13489" s="10" t="s">
        <v>69</v>
      </c>
      <c r="D13489" s="10" t="s">
        <v>67</v>
      </c>
      <c r="E13489" s="13">
        <v>13.0</v>
      </c>
      <c r="F13489" s="16">
        <f>E13489-5</f>
        <v>8</v>
      </c>
      <c r="J13489" s="10" t="s">
        <v>161</v>
      </c>
    </row>
    <row r="13490">
      <c r="A13490" s="10" t="s">
        <v>3679</v>
      </c>
      <c r="B13490" s="19">
        <v>0.05244212962962963</v>
      </c>
      <c r="C13490" s="10" t="s">
        <v>84</v>
      </c>
      <c r="D13490" s="10" t="s">
        <v>67</v>
      </c>
      <c r="E13490" s="13" t="s">
        <v>75</v>
      </c>
      <c r="F13490" s="13" t="s">
        <v>75</v>
      </c>
      <c r="J13490" s="10" t="s">
        <v>160</v>
      </c>
    </row>
    <row r="13491">
      <c r="A13491" s="10" t="s">
        <v>3679</v>
      </c>
      <c r="B13491" s="19">
        <v>0.05244212962962963</v>
      </c>
      <c r="C13491" s="10" t="s">
        <v>84</v>
      </c>
      <c r="D13491" s="10" t="s">
        <v>67</v>
      </c>
      <c r="E13491" s="13">
        <v>16.0</v>
      </c>
      <c r="F13491" s="16">
        <f>E13491-5</f>
        <v>11</v>
      </c>
      <c r="J13491" s="10" t="s">
        <v>161</v>
      </c>
    </row>
    <row r="13492">
      <c r="A13492" s="10" t="s">
        <v>3679</v>
      </c>
      <c r="B13492" s="19">
        <v>0.06145833333333333</v>
      </c>
      <c r="C13492" s="10" t="s">
        <v>964</v>
      </c>
      <c r="D13492" s="10" t="s">
        <v>67</v>
      </c>
      <c r="E13492" s="13">
        <v>16.0</v>
      </c>
      <c r="F13492" s="16">
        <f>E13492-10</f>
        <v>6</v>
      </c>
    </row>
    <row r="13493">
      <c r="A13493" s="10" t="s">
        <v>3679</v>
      </c>
      <c r="B13493" s="19">
        <v>0.06211805555555556</v>
      </c>
      <c r="C13493" s="10" t="s">
        <v>82</v>
      </c>
      <c r="D13493" s="10" t="s">
        <v>83</v>
      </c>
      <c r="E13493" s="13">
        <v>25.0</v>
      </c>
      <c r="F13493" s="16">
        <f>E13493-11</f>
        <v>14</v>
      </c>
    </row>
    <row r="13494">
      <c r="A13494" s="10" t="s">
        <v>3679</v>
      </c>
      <c r="B13494" s="19">
        <v>0.06490740740740741</v>
      </c>
      <c r="C13494" s="10" t="s">
        <v>69</v>
      </c>
      <c r="D13494" s="10" t="s">
        <v>71</v>
      </c>
      <c r="E13494" s="13">
        <v>22.0</v>
      </c>
      <c r="F13494" s="16">
        <f>E13494-5</f>
        <v>17</v>
      </c>
    </row>
    <row r="13495">
      <c r="A13495" s="10" t="s">
        <v>3679</v>
      </c>
      <c r="B13495" s="19">
        <v>0.06621527777777778</v>
      </c>
      <c r="C13495" s="10" t="s">
        <v>82</v>
      </c>
      <c r="D13495" s="10" t="s">
        <v>76</v>
      </c>
      <c r="E13495" s="13">
        <v>53.0</v>
      </c>
      <c r="F13495" s="16"/>
      <c r="J13495" s="10" t="s">
        <v>2402</v>
      </c>
    </row>
    <row r="13496">
      <c r="A13496" s="10" t="s">
        <v>3679</v>
      </c>
      <c r="B13496" s="19">
        <v>0.06695601851851851</v>
      </c>
      <c r="C13496" s="10" t="s">
        <v>82</v>
      </c>
      <c r="D13496" s="10" t="s">
        <v>76</v>
      </c>
      <c r="E13496" s="13">
        <v>10.0</v>
      </c>
      <c r="F13496" s="16"/>
      <c r="J13496" s="10" t="s">
        <v>3384</v>
      </c>
    </row>
    <row r="13497">
      <c r="A13497" s="10" t="s">
        <v>3679</v>
      </c>
      <c r="B13497" s="19">
        <v>0.06965277777777777</v>
      </c>
      <c r="C13497" s="10" t="s">
        <v>82</v>
      </c>
      <c r="D13497" s="10" t="s">
        <v>76</v>
      </c>
      <c r="E13497" s="13">
        <v>2.0</v>
      </c>
      <c r="F13497" s="16"/>
      <c r="J13497" s="10" t="s">
        <v>3384</v>
      </c>
    </row>
    <row r="13498">
      <c r="A13498" s="10" t="s">
        <v>3679</v>
      </c>
      <c r="B13498" s="19">
        <v>0.06831018518518518</v>
      </c>
      <c r="C13498" s="10" t="s">
        <v>964</v>
      </c>
      <c r="D13498" s="10" t="s">
        <v>67</v>
      </c>
      <c r="E13498" s="13">
        <v>18.0</v>
      </c>
      <c r="F13498" s="16">
        <f>E13498-10</f>
        <v>8</v>
      </c>
    </row>
    <row r="13499">
      <c r="A13499" s="10" t="s">
        <v>3679</v>
      </c>
      <c r="B13499" s="19">
        <v>0.06935185185185185</v>
      </c>
      <c r="C13499" s="10" t="s">
        <v>66</v>
      </c>
      <c r="D13499" s="10" t="s">
        <v>67</v>
      </c>
      <c r="E13499" s="13">
        <v>16.0</v>
      </c>
      <c r="F13499" s="16">
        <f>E13499-3</f>
        <v>13</v>
      </c>
    </row>
    <row r="13500">
      <c r="A13500" s="10" t="s">
        <v>3679</v>
      </c>
      <c r="B13500" s="19">
        <v>0.06984953703703704</v>
      </c>
      <c r="C13500" s="10" t="s">
        <v>69</v>
      </c>
      <c r="D13500" s="10" t="s">
        <v>67</v>
      </c>
      <c r="E13500" s="13">
        <v>25.0</v>
      </c>
      <c r="F13500" s="16">
        <f>E13500-5</f>
        <v>20</v>
      </c>
    </row>
    <row r="13501">
      <c r="A13501" s="10" t="s">
        <v>3679</v>
      </c>
      <c r="B13501" s="19">
        <v>0.06994212962962963</v>
      </c>
      <c r="C13501" s="10" t="s">
        <v>964</v>
      </c>
      <c r="D13501" s="10" t="s">
        <v>67</v>
      </c>
      <c r="E13501" s="13" t="s">
        <v>75</v>
      </c>
      <c r="F13501" s="13" t="s">
        <v>75</v>
      </c>
      <c r="J13501" s="10" t="s">
        <v>160</v>
      </c>
    </row>
    <row r="13502">
      <c r="A13502" s="10" t="s">
        <v>3679</v>
      </c>
      <c r="B13502" s="19">
        <v>0.06994212962962963</v>
      </c>
      <c r="C13502" s="10" t="s">
        <v>964</v>
      </c>
      <c r="D13502" s="10" t="s">
        <v>67</v>
      </c>
      <c r="E13502" s="13">
        <v>25.0</v>
      </c>
      <c r="F13502" s="16">
        <f t="shared" ref="F13502:F13503" si="37">E13502-10</f>
        <v>15</v>
      </c>
      <c r="J13502" s="10" t="s">
        <v>161</v>
      </c>
    </row>
    <row r="13503">
      <c r="A13503" s="10" t="s">
        <v>3679</v>
      </c>
      <c r="B13503" s="19">
        <v>0.08649305555555556</v>
      </c>
      <c r="C13503" s="10" t="s">
        <v>964</v>
      </c>
      <c r="D13503" s="10" t="s">
        <v>67</v>
      </c>
      <c r="E13503" s="13">
        <v>14.0</v>
      </c>
      <c r="F13503" s="16">
        <f t="shared" si="37"/>
        <v>4</v>
      </c>
      <c r="J13503" s="10" t="s">
        <v>161</v>
      </c>
    </row>
    <row r="13504">
      <c r="A13504" s="10" t="s">
        <v>3679</v>
      </c>
      <c r="B13504" s="19">
        <v>0.09192129629629629</v>
      </c>
      <c r="C13504" s="10" t="s">
        <v>964</v>
      </c>
      <c r="D13504" s="10" t="s">
        <v>67</v>
      </c>
      <c r="E13504" s="13" t="s">
        <v>75</v>
      </c>
      <c r="F13504" s="13" t="s">
        <v>75</v>
      </c>
      <c r="J13504" s="10" t="s">
        <v>160</v>
      </c>
    </row>
    <row r="13505">
      <c r="A13505" s="10" t="s">
        <v>3679</v>
      </c>
      <c r="B13505" s="19">
        <v>0.09192129629629629</v>
      </c>
      <c r="C13505" s="10" t="s">
        <v>964</v>
      </c>
      <c r="D13505" s="10" t="s">
        <v>67</v>
      </c>
      <c r="E13505" s="13">
        <v>20.0</v>
      </c>
      <c r="F13505" s="16">
        <f>E13505-10</f>
        <v>10</v>
      </c>
      <c r="J13505" s="10" t="s">
        <v>161</v>
      </c>
    </row>
    <row r="13506">
      <c r="A13506" s="10" t="s">
        <v>3679</v>
      </c>
      <c r="B13506" s="19">
        <v>0.09283564814814815</v>
      </c>
      <c r="C13506" s="10" t="s">
        <v>964</v>
      </c>
      <c r="D13506" s="10" t="s">
        <v>3424</v>
      </c>
      <c r="E13506" s="13">
        <v>14.0</v>
      </c>
      <c r="F13506" s="16">
        <f t="shared" ref="F13506:F13507" si="38">E13506</f>
        <v>14</v>
      </c>
    </row>
    <row r="13507">
      <c r="A13507" s="10" t="s">
        <v>3679</v>
      </c>
      <c r="B13507" s="19">
        <v>0.09306712962962962</v>
      </c>
      <c r="C13507" s="10" t="s">
        <v>964</v>
      </c>
      <c r="D13507" s="10" t="s">
        <v>3424</v>
      </c>
      <c r="E13507" s="13">
        <v>12.0</v>
      </c>
      <c r="F13507" s="16">
        <f t="shared" si="38"/>
        <v>12</v>
      </c>
    </row>
    <row r="13508">
      <c r="A13508" s="10" t="s">
        <v>3679</v>
      </c>
      <c r="B13508" s="19">
        <v>0.0939699074074074</v>
      </c>
      <c r="C13508" s="10" t="s">
        <v>69</v>
      </c>
      <c r="D13508" s="10" t="s">
        <v>67</v>
      </c>
      <c r="E13508" s="13" t="s">
        <v>88</v>
      </c>
      <c r="F13508" s="13">
        <v>1.0</v>
      </c>
    </row>
    <row r="13509">
      <c r="A13509" s="10" t="s">
        <v>3679</v>
      </c>
      <c r="B13509" s="19">
        <v>0.0939699074074074</v>
      </c>
      <c r="C13509" s="10" t="s">
        <v>82</v>
      </c>
      <c r="D13509" s="10" t="s">
        <v>67</v>
      </c>
      <c r="E13509" s="13">
        <v>25.0</v>
      </c>
      <c r="F13509" s="16">
        <f>E13509-9</f>
        <v>16</v>
      </c>
    </row>
    <row r="13510">
      <c r="A13510" s="10" t="s">
        <v>3679</v>
      </c>
      <c r="B13510" s="19">
        <v>0.09538194444444445</v>
      </c>
      <c r="C13510" s="10" t="s">
        <v>66</v>
      </c>
      <c r="D13510" s="10" t="s">
        <v>67</v>
      </c>
      <c r="E13510" s="13" t="s">
        <v>68</v>
      </c>
      <c r="F13510" s="13">
        <v>20.0</v>
      </c>
    </row>
    <row r="13511">
      <c r="A13511" s="10" t="s">
        <v>3679</v>
      </c>
      <c r="B13511" s="19">
        <v>0.09701388888888889</v>
      </c>
      <c r="C13511" s="10" t="s">
        <v>69</v>
      </c>
      <c r="D13511" s="10" t="s">
        <v>76</v>
      </c>
      <c r="E13511" s="13">
        <v>17.0</v>
      </c>
      <c r="F13511" s="16"/>
      <c r="J13511" s="10" t="s">
        <v>2402</v>
      </c>
    </row>
    <row r="13512">
      <c r="A13512" s="10" t="s">
        <v>3679</v>
      </c>
      <c r="B13512" s="19">
        <v>0.09721064814814814</v>
      </c>
      <c r="C13512" s="10" t="s">
        <v>69</v>
      </c>
      <c r="D13512" s="10" t="s">
        <v>3424</v>
      </c>
      <c r="E13512" s="13">
        <v>5.0</v>
      </c>
      <c r="F13512" s="16">
        <f>E13512</f>
        <v>5</v>
      </c>
    </row>
    <row r="13513">
      <c r="A13513" s="10" t="s">
        <v>3679</v>
      </c>
      <c r="B13513" s="19">
        <v>0.10144675925925926</v>
      </c>
      <c r="C13513" s="10" t="s">
        <v>66</v>
      </c>
      <c r="D13513" s="10" t="s">
        <v>67</v>
      </c>
      <c r="E13513" s="13">
        <v>16.0</v>
      </c>
      <c r="F13513" s="16">
        <f>E13513-3</f>
        <v>13</v>
      </c>
    </row>
    <row r="13514">
      <c r="A13514" s="10" t="s">
        <v>3679</v>
      </c>
      <c r="B13514" s="19">
        <v>0.1025</v>
      </c>
      <c r="C13514" s="10" t="s">
        <v>964</v>
      </c>
      <c r="D13514" s="10" t="s">
        <v>71</v>
      </c>
      <c r="E13514" s="13" t="s">
        <v>75</v>
      </c>
      <c r="F13514" s="13" t="s">
        <v>75</v>
      </c>
      <c r="J13514" s="10" t="s">
        <v>160</v>
      </c>
    </row>
    <row r="13515">
      <c r="A13515" s="10" t="s">
        <v>3679</v>
      </c>
      <c r="B13515" s="19">
        <v>0.1025</v>
      </c>
      <c r="C13515" s="10" t="s">
        <v>964</v>
      </c>
      <c r="D13515" s="10" t="s">
        <v>71</v>
      </c>
      <c r="E13515" s="13">
        <v>13.0</v>
      </c>
      <c r="F13515" s="16">
        <f>E13515-10</f>
        <v>3</v>
      </c>
      <c r="J13515" s="10" t="s">
        <v>161</v>
      </c>
    </row>
    <row r="13516">
      <c r="A13516" s="10" t="s">
        <v>3679</v>
      </c>
      <c r="B13516" s="19">
        <v>0.10378472222222222</v>
      </c>
      <c r="C13516" s="10" t="s">
        <v>3086</v>
      </c>
      <c r="D13516" s="10" t="s">
        <v>71</v>
      </c>
      <c r="E13516" s="13" t="s">
        <v>75</v>
      </c>
      <c r="F13516" s="13" t="s">
        <v>75</v>
      </c>
      <c r="J13516" s="10" t="s">
        <v>160</v>
      </c>
    </row>
    <row r="13517">
      <c r="A13517" s="10" t="s">
        <v>3679</v>
      </c>
      <c r="B13517" s="19">
        <v>0.10378472222222222</v>
      </c>
      <c r="C13517" s="10" t="s">
        <v>3086</v>
      </c>
      <c r="D13517" s="10" t="s">
        <v>71</v>
      </c>
      <c r="E13517" s="13">
        <v>17.0</v>
      </c>
      <c r="F13517" s="16">
        <f>E13517-6</f>
        <v>11</v>
      </c>
      <c r="J13517" s="10" t="s">
        <v>161</v>
      </c>
    </row>
    <row r="13518">
      <c r="A13518" s="10" t="s">
        <v>3679</v>
      </c>
      <c r="B13518" s="19">
        <v>0.10380787037037037</v>
      </c>
      <c r="C13518" s="10" t="s">
        <v>82</v>
      </c>
      <c r="D13518" s="10" t="s">
        <v>71</v>
      </c>
      <c r="E13518" s="13">
        <v>25.0</v>
      </c>
      <c r="F13518" s="16">
        <f t="shared" ref="F13518:F13519" si="39">E13518-9</f>
        <v>16</v>
      </c>
    </row>
    <row r="13519">
      <c r="A13519" s="10" t="s">
        <v>3679</v>
      </c>
      <c r="B13519" s="19">
        <v>0.10381944444444445</v>
      </c>
      <c r="C13519" s="10" t="s">
        <v>70</v>
      </c>
      <c r="D13519" s="10" t="s">
        <v>71</v>
      </c>
      <c r="E13519" s="13">
        <v>20.0</v>
      </c>
      <c r="F13519" s="16">
        <f t="shared" si="39"/>
        <v>11</v>
      </c>
    </row>
    <row r="13520">
      <c r="A13520" s="10" t="s">
        <v>3679</v>
      </c>
      <c r="B13520" s="19">
        <v>0.1039236111111111</v>
      </c>
      <c r="C13520" s="10" t="s">
        <v>964</v>
      </c>
      <c r="D13520" s="10" t="s">
        <v>71</v>
      </c>
      <c r="E13520" s="13" t="s">
        <v>75</v>
      </c>
      <c r="F13520" s="13" t="s">
        <v>75</v>
      </c>
      <c r="J13520" s="10" t="s">
        <v>160</v>
      </c>
    </row>
    <row r="13521">
      <c r="A13521" s="10" t="s">
        <v>3679</v>
      </c>
      <c r="B13521" s="19">
        <v>0.1039236111111111</v>
      </c>
      <c r="C13521" s="10" t="s">
        <v>964</v>
      </c>
      <c r="D13521" s="10" t="s">
        <v>71</v>
      </c>
      <c r="E13521" s="13">
        <v>25.0</v>
      </c>
      <c r="F13521" s="16">
        <f>E13521-10</f>
        <v>15</v>
      </c>
      <c r="J13521" s="10" t="s">
        <v>161</v>
      </c>
    </row>
    <row r="13522">
      <c r="A13522" s="10" t="s">
        <v>3679</v>
      </c>
      <c r="B13522" s="19">
        <v>0.1068287037037037</v>
      </c>
      <c r="C13522" s="10" t="s">
        <v>66</v>
      </c>
      <c r="D13522" s="10" t="s">
        <v>67</v>
      </c>
      <c r="E13522" s="13">
        <v>19.0</v>
      </c>
      <c r="F13522" s="16">
        <f>E13522-3</f>
        <v>16</v>
      </c>
    </row>
    <row r="13523">
      <c r="A13523" s="10" t="s">
        <v>3679</v>
      </c>
      <c r="B13523" s="19">
        <v>0.11200231481481482</v>
      </c>
      <c r="C13523" s="10" t="s">
        <v>70</v>
      </c>
      <c r="D13523" s="10" t="s">
        <v>71</v>
      </c>
      <c r="E13523" s="13">
        <v>28.0</v>
      </c>
      <c r="F13523" s="16">
        <f t="shared" ref="F13523:F13524" si="40">E13523-9</f>
        <v>19</v>
      </c>
    </row>
    <row r="13524">
      <c r="A13524" s="10" t="s">
        <v>3679</v>
      </c>
      <c r="B13524" s="19">
        <v>0.11700231481481481</v>
      </c>
      <c r="C13524" s="10" t="s">
        <v>70</v>
      </c>
      <c r="D13524" s="10" t="s">
        <v>71</v>
      </c>
      <c r="E13524" s="13">
        <v>27.0</v>
      </c>
      <c r="F13524" s="16">
        <f t="shared" si="40"/>
        <v>18</v>
      </c>
    </row>
    <row r="13525">
      <c r="A13525" s="10" t="s">
        <v>3679</v>
      </c>
      <c r="B13525" s="19">
        <v>0.12</v>
      </c>
      <c r="C13525" s="10" t="s">
        <v>82</v>
      </c>
      <c r="D13525" s="10" t="s">
        <v>71</v>
      </c>
      <c r="E13525" s="13" t="s">
        <v>88</v>
      </c>
      <c r="F13525" s="13">
        <v>1.0</v>
      </c>
    </row>
    <row r="13526">
      <c r="A13526" s="10" t="s">
        <v>3679</v>
      </c>
      <c r="B13526" s="19">
        <v>0.12525462962962963</v>
      </c>
      <c r="C13526" s="10" t="s">
        <v>66</v>
      </c>
      <c r="D13526" s="10" t="s">
        <v>127</v>
      </c>
      <c r="E13526" s="13">
        <v>19.0</v>
      </c>
      <c r="F13526" s="16">
        <f>E13526-5</f>
        <v>14</v>
      </c>
    </row>
    <row r="13527">
      <c r="A13527" s="10" t="s">
        <v>3679</v>
      </c>
      <c r="B13527" s="19">
        <v>0.15274305555555556</v>
      </c>
      <c r="C13527" s="10" t="s">
        <v>69</v>
      </c>
      <c r="D13527" s="10" t="s">
        <v>76</v>
      </c>
      <c r="E13527" s="13">
        <v>98.0</v>
      </c>
      <c r="F13527" s="16"/>
      <c r="J13527" s="10" t="s">
        <v>2402</v>
      </c>
    </row>
    <row r="13528">
      <c r="A13528" s="10" t="s">
        <v>3679</v>
      </c>
      <c r="B13528" s="19">
        <v>0.15524305555555556</v>
      </c>
      <c r="C13528" s="10" t="s">
        <v>964</v>
      </c>
      <c r="D13528" s="10" t="s">
        <v>76</v>
      </c>
      <c r="E13528" s="13">
        <v>3.0</v>
      </c>
      <c r="F13528" s="16"/>
      <c r="J13528" s="10" t="s">
        <v>2402</v>
      </c>
    </row>
    <row r="13529">
      <c r="A13529" s="10" t="s">
        <v>3679</v>
      </c>
      <c r="B13529" s="19">
        <v>0.16300925925925927</v>
      </c>
      <c r="C13529" s="10" t="s">
        <v>69</v>
      </c>
      <c r="D13529" s="10" t="s">
        <v>67</v>
      </c>
      <c r="E13529" s="13">
        <v>7.0</v>
      </c>
      <c r="F13529" s="16">
        <f t="shared" ref="F13529:F13530" si="41">E13529-5</f>
        <v>2</v>
      </c>
    </row>
    <row r="13530">
      <c r="A13530" s="10" t="s">
        <v>3679</v>
      </c>
      <c r="B13530" s="19">
        <v>0.1635300925925926</v>
      </c>
      <c r="C13530" s="10" t="s">
        <v>69</v>
      </c>
      <c r="D13530" s="10" t="s">
        <v>154</v>
      </c>
      <c r="E13530" s="13">
        <v>21.0</v>
      </c>
      <c r="F13530" s="16">
        <f t="shared" si="41"/>
        <v>16</v>
      </c>
    </row>
    <row r="13531">
      <c r="A13531" s="10" t="s">
        <v>3679</v>
      </c>
      <c r="B13531" s="19">
        <v>0.17038194444444443</v>
      </c>
      <c r="C13531" s="10" t="s">
        <v>70</v>
      </c>
      <c r="D13531" s="10" t="s">
        <v>127</v>
      </c>
      <c r="E13531" s="13">
        <v>15.0</v>
      </c>
      <c r="F13531" s="16">
        <f>E13531-1</f>
        <v>14</v>
      </c>
    </row>
    <row r="13532">
      <c r="A13532" s="10" t="s">
        <v>3679</v>
      </c>
      <c r="B13532" s="19">
        <v>0.17310185185185184</v>
      </c>
      <c r="C13532" s="10" t="s">
        <v>82</v>
      </c>
      <c r="D13532" s="10" t="s">
        <v>76</v>
      </c>
      <c r="E13532" s="13">
        <v>5.0</v>
      </c>
      <c r="F13532" s="13">
        <v>2.0</v>
      </c>
      <c r="J13532" s="10" t="s">
        <v>3687</v>
      </c>
    </row>
    <row r="13533">
      <c r="A13533" s="10" t="s">
        <v>3679</v>
      </c>
      <c r="B13533" s="19">
        <v>0.1734837962962963</v>
      </c>
      <c r="C13533" s="10" t="s">
        <v>69</v>
      </c>
      <c r="D13533" s="10" t="s">
        <v>76</v>
      </c>
      <c r="E13533" s="13">
        <v>9.0</v>
      </c>
      <c r="F13533" s="13">
        <v>6.0</v>
      </c>
      <c r="J13533" s="10" t="s">
        <v>3687</v>
      </c>
    </row>
    <row r="13534">
      <c r="A13534" s="10" t="s">
        <v>3679</v>
      </c>
      <c r="B13534" s="19">
        <v>0.17369212962962963</v>
      </c>
      <c r="C13534" s="10" t="s">
        <v>3086</v>
      </c>
      <c r="D13534" s="10" t="s">
        <v>76</v>
      </c>
      <c r="E13534" s="13">
        <v>9.0</v>
      </c>
      <c r="F13534" s="13">
        <v>8.0</v>
      </c>
      <c r="J13534" s="10" t="s">
        <v>3687</v>
      </c>
    </row>
    <row r="13535">
      <c r="A13535" s="10" t="s">
        <v>3679</v>
      </c>
      <c r="B13535" s="19">
        <v>0.1738310185185185</v>
      </c>
      <c r="C13535" s="10" t="s">
        <v>84</v>
      </c>
      <c r="D13535" s="10" t="s">
        <v>76</v>
      </c>
      <c r="E13535" s="13">
        <v>14.0</v>
      </c>
      <c r="F13535" s="13">
        <v>12.0</v>
      </c>
      <c r="J13535" s="10" t="s">
        <v>3687</v>
      </c>
    </row>
    <row r="13536">
      <c r="A13536" s="10" t="s">
        <v>3679</v>
      </c>
      <c r="B13536" s="19">
        <v>0.1741087962962963</v>
      </c>
      <c r="C13536" s="10" t="s">
        <v>70</v>
      </c>
      <c r="D13536" s="10" t="s">
        <v>76</v>
      </c>
      <c r="E13536" s="13">
        <v>11.0</v>
      </c>
      <c r="F13536" s="13">
        <v>8.0</v>
      </c>
      <c r="J13536" s="10" t="s">
        <v>3687</v>
      </c>
    </row>
    <row r="13537">
      <c r="A13537" s="10" t="s">
        <v>3679</v>
      </c>
      <c r="B13537" s="19">
        <v>0.17451388888888889</v>
      </c>
      <c r="C13537" s="10" t="s">
        <v>66</v>
      </c>
      <c r="D13537" s="10" t="s">
        <v>76</v>
      </c>
      <c r="E13537" s="13">
        <v>9.0</v>
      </c>
      <c r="F13537" s="13">
        <v>5.0</v>
      </c>
      <c r="J13537" s="10" t="s">
        <v>3687</v>
      </c>
    </row>
    <row r="13538">
      <c r="A13538" s="10" t="s">
        <v>3679</v>
      </c>
      <c r="B13538" s="19">
        <v>0.17451388888888889</v>
      </c>
      <c r="C13538" s="10" t="s">
        <v>66</v>
      </c>
      <c r="D13538" s="10" t="s">
        <v>76</v>
      </c>
      <c r="E13538" s="13">
        <v>8.0</v>
      </c>
      <c r="F13538" s="13">
        <v>4.0</v>
      </c>
      <c r="J13538" s="10" t="s">
        <v>3687</v>
      </c>
    </row>
    <row r="13539">
      <c r="A13539" s="10" t="s">
        <v>3679</v>
      </c>
      <c r="B13539" s="19">
        <v>0.17469907407407406</v>
      </c>
      <c r="C13539" s="10" t="s">
        <v>964</v>
      </c>
      <c r="D13539" s="10" t="s">
        <v>76</v>
      </c>
      <c r="E13539" s="13">
        <v>6.0</v>
      </c>
      <c r="F13539" s="13">
        <v>3.0</v>
      </c>
      <c r="J13539" s="10" t="s">
        <v>3687</v>
      </c>
    </row>
    <row r="13540">
      <c r="A13540" s="10" t="s">
        <v>3688</v>
      </c>
      <c r="B13540" s="19">
        <v>0.008645833333333333</v>
      </c>
      <c r="C13540" s="10" t="s">
        <v>82</v>
      </c>
      <c r="D13540" s="10" t="s">
        <v>3424</v>
      </c>
      <c r="E13540" s="13">
        <v>16.0</v>
      </c>
      <c r="F13540" s="13">
        <v>16.0</v>
      </c>
    </row>
    <row r="13541">
      <c r="A13541" s="10" t="s">
        <v>3688</v>
      </c>
      <c r="B13541" s="19">
        <v>0.015671296296296298</v>
      </c>
      <c r="C13541" s="10" t="s">
        <v>69</v>
      </c>
      <c r="D13541" s="10" t="s">
        <v>127</v>
      </c>
      <c r="E13541" s="13">
        <v>16.0</v>
      </c>
      <c r="F13541" s="16">
        <f>E13541-1</f>
        <v>15</v>
      </c>
    </row>
    <row r="13542">
      <c r="A13542" s="10" t="s">
        <v>3688</v>
      </c>
      <c r="B13542" s="19">
        <v>0.02673611111111111</v>
      </c>
      <c r="C13542" s="10" t="s">
        <v>82</v>
      </c>
      <c r="D13542" s="10" t="s">
        <v>80</v>
      </c>
      <c r="E13542" s="13" t="s">
        <v>68</v>
      </c>
      <c r="F13542" s="13">
        <v>20.0</v>
      </c>
      <c r="J13542" s="10" t="s">
        <v>85</v>
      </c>
    </row>
    <row r="13543">
      <c r="A13543" s="10" t="s">
        <v>3688</v>
      </c>
      <c r="B13543" s="19">
        <v>0.02673611111111111</v>
      </c>
      <c r="C13543" s="10" t="s">
        <v>82</v>
      </c>
      <c r="D13543" s="10" t="s">
        <v>80</v>
      </c>
      <c r="E13543" s="13" t="s">
        <v>68</v>
      </c>
      <c r="F13543" s="13">
        <v>20.0</v>
      </c>
      <c r="J13543" s="10" t="s">
        <v>86</v>
      </c>
    </row>
    <row r="13544">
      <c r="A13544" s="10" t="s">
        <v>3688</v>
      </c>
      <c r="B13544" s="19">
        <v>0.03159722222222222</v>
      </c>
      <c r="C13544" s="10" t="s">
        <v>82</v>
      </c>
      <c r="D13544" s="10" t="s">
        <v>71</v>
      </c>
      <c r="E13544" s="13">
        <v>19.0</v>
      </c>
      <c r="F13544" s="16">
        <f>E13544-9</f>
        <v>10</v>
      </c>
    </row>
    <row r="13545">
      <c r="A13545" s="10" t="s">
        <v>3688</v>
      </c>
      <c r="B13545" s="19">
        <v>0.033171296296296296</v>
      </c>
      <c r="C13545" s="10" t="s">
        <v>82</v>
      </c>
      <c r="D13545" s="10" t="s">
        <v>166</v>
      </c>
      <c r="E13545" s="13">
        <v>26.0</v>
      </c>
      <c r="F13545" s="13" t="s">
        <v>75</v>
      </c>
      <c r="J13545" s="10" t="s">
        <v>3689</v>
      </c>
    </row>
    <row r="13546">
      <c r="A13546" s="10" t="s">
        <v>3688</v>
      </c>
      <c r="B13546" s="19">
        <v>0.03770833333333334</v>
      </c>
      <c r="C13546" s="10" t="s">
        <v>82</v>
      </c>
      <c r="D13546" s="10" t="s">
        <v>365</v>
      </c>
      <c r="E13546" s="13">
        <v>20.0</v>
      </c>
      <c r="F13546" s="16">
        <f>E13546-11</f>
        <v>9</v>
      </c>
    </row>
    <row r="13547">
      <c r="A13547" s="10" t="s">
        <v>3688</v>
      </c>
      <c r="B13547" s="19">
        <v>0.03770833333333334</v>
      </c>
      <c r="C13547" s="10" t="s">
        <v>70</v>
      </c>
      <c r="D13547" s="10" t="s">
        <v>365</v>
      </c>
      <c r="E13547" s="13">
        <v>32.0</v>
      </c>
      <c r="F13547" s="13">
        <v>18.0</v>
      </c>
    </row>
    <row r="13548">
      <c r="A13548" s="10" t="s">
        <v>3688</v>
      </c>
      <c r="B13548" s="19">
        <v>0.045856481481481484</v>
      </c>
      <c r="C13548" s="10" t="s">
        <v>69</v>
      </c>
      <c r="D13548" s="10" t="s">
        <v>166</v>
      </c>
      <c r="E13548" s="13">
        <v>25.0</v>
      </c>
      <c r="F13548" s="16">
        <f>E13548-10</f>
        <v>15</v>
      </c>
      <c r="J13548" s="10" t="s">
        <v>3690</v>
      </c>
    </row>
    <row r="13549">
      <c r="A13549" s="10" t="s">
        <v>3688</v>
      </c>
      <c r="B13549" s="19">
        <v>0.04822916666666666</v>
      </c>
      <c r="C13549" s="10" t="s">
        <v>69</v>
      </c>
      <c r="D13549" s="10" t="s">
        <v>67</v>
      </c>
      <c r="E13549" s="13" t="s">
        <v>75</v>
      </c>
      <c r="F13549" s="13" t="s">
        <v>75</v>
      </c>
      <c r="J13549" s="10" t="s">
        <v>3691</v>
      </c>
    </row>
    <row r="13550">
      <c r="A13550" s="10" t="s">
        <v>3688</v>
      </c>
      <c r="B13550" s="19">
        <v>0.04822916666666666</v>
      </c>
      <c r="C13550" s="10" t="s">
        <v>69</v>
      </c>
      <c r="D13550" s="10" t="s">
        <v>67</v>
      </c>
      <c r="E13550" s="13">
        <v>9.0</v>
      </c>
      <c r="F13550" s="13" t="s">
        <v>75</v>
      </c>
      <c r="J13550" s="10" t="s">
        <v>3692</v>
      </c>
    </row>
    <row r="13551">
      <c r="A13551" s="10" t="s">
        <v>3688</v>
      </c>
      <c r="B13551" s="19">
        <v>0.04884259259259259</v>
      </c>
      <c r="C13551" s="10" t="s">
        <v>69</v>
      </c>
      <c r="D13551" s="10" t="s">
        <v>83</v>
      </c>
      <c r="E13551" s="13" t="s">
        <v>68</v>
      </c>
      <c r="F13551" s="13">
        <v>20.0</v>
      </c>
    </row>
    <row r="13552">
      <c r="A13552" s="10" t="s">
        <v>3688</v>
      </c>
      <c r="B13552" s="19">
        <v>0.06074074074074074</v>
      </c>
      <c r="C13552" s="10" t="s">
        <v>70</v>
      </c>
      <c r="D13552" s="10" t="s">
        <v>71</v>
      </c>
      <c r="E13552" s="13">
        <v>16.0</v>
      </c>
      <c r="F13552" s="16">
        <f>E13552-9</f>
        <v>7</v>
      </c>
    </row>
    <row r="13553">
      <c r="A13553" s="10" t="s">
        <v>3688</v>
      </c>
      <c r="B13553" s="19">
        <v>0.06694444444444445</v>
      </c>
      <c r="C13553" s="10" t="s">
        <v>964</v>
      </c>
      <c r="D13553" s="10" t="s">
        <v>71</v>
      </c>
      <c r="E13553" s="13">
        <v>17.0</v>
      </c>
      <c r="F13553" s="16">
        <f>E13553-10</f>
        <v>7</v>
      </c>
    </row>
    <row r="13554">
      <c r="A13554" s="10" t="s">
        <v>3688</v>
      </c>
      <c r="B13554" s="19">
        <v>0.06956018518518518</v>
      </c>
      <c r="C13554" s="10" t="s">
        <v>66</v>
      </c>
      <c r="D13554" s="10" t="s">
        <v>127</v>
      </c>
      <c r="E13554" s="13" t="s">
        <v>68</v>
      </c>
      <c r="F13554" s="13">
        <v>20.0</v>
      </c>
    </row>
    <row r="13555">
      <c r="A13555" s="10" t="s">
        <v>3688</v>
      </c>
      <c r="B13555" s="19">
        <v>0.07109953703703703</v>
      </c>
      <c r="C13555" s="10" t="s">
        <v>69</v>
      </c>
      <c r="D13555" s="10" t="s">
        <v>83</v>
      </c>
      <c r="E13555" s="13">
        <v>12.0</v>
      </c>
      <c r="F13555" s="16">
        <f>E13555-1</f>
        <v>11</v>
      </c>
    </row>
    <row r="13556">
      <c r="A13556" s="10" t="s">
        <v>3688</v>
      </c>
      <c r="B13556" s="19">
        <v>0.07135416666666666</v>
      </c>
      <c r="C13556" s="10" t="s">
        <v>69</v>
      </c>
      <c r="D13556" s="10" t="s">
        <v>83</v>
      </c>
      <c r="E13556" s="13">
        <v>20.0</v>
      </c>
      <c r="F13556" s="16"/>
      <c r="J13556" s="10" t="s">
        <v>274</v>
      </c>
    </row>
    <row r="13557">
      <c r="A13557" s="10" t="s">
        <v>3688</v>
      </c>
      <c r="B13557" s="19">
        <v>0.0858912037037037</v>
      </c>
      <c r="C13557" s="10" t="s">
        <v>3086</v>
      </c>
      <c r="D13557" s="10" t="s">
        <v>67</v>
      </c>
      <c r="E13557" s="13" t="s">
        <v>75</v>
      </c>
      <c r="F13557" s="13" t="s">
        <v>75</v>
      </c>
      <c r="J13557" s="10" t="s">
        <v>160</v>
      </c>
    </row>
    <row r="13558">
      <c r="A13558" s="10" t="s">
        <v>3688</v>
      </c>
      <c r="B13558" s="19">
        <v>0.0858912037037037</v>
      </c>
      <c r="C13558" s="10" t="s">
        <v>3086</v>
      </c>
      <c r="D13558" s="10" t="s">
        <v>67</v>
      </c>
      <c r="E13558" s="13">
        <v>9.0</v>
      </c>
      <c r="F13558" s="16">
        <f>E13558-1</f>
        <v>8</v>
      </c>
      <c r="J13558" s="10" t="s">
        <v>161</v>
      </c>
    </row>
    <row r="13559">
      <c r="A13559" s="10" t="s">
        <v>3688</v>
      </c>
      <c r="B13559" s="19">
        <v>0.10251157407407407</v>
      </c>
      <c r="C13559" s="10" t="s">
        <v>70</v>
      </c>
      <c r="D13559" s="10" t="s">
        <v>67</v>
      </c>
      <c r="E13559" s="13">
        <v>16.0</v>
      </c>
      <c r="F13559" s="16">
        <f>E13559-4</f>
        <v>12</v>
      </c>
    </row>
    <row r="13560">
      <c r="A13560" s="10" t="s">
        <v>3688</v>
      </c>
      <c r="B13560" s="19">
        <v>0.1182175925925926</v>
      </c>
      <c r="C13560" s="10" t="s">
        <v>66</v>
      </c>
      <c r="D13560" s="10" t="s">
        <v>67</v>
      </c>
      <c r="E13560" s="13">
        <v>21.0</v>
      </c>
      <c r="F13560" s="16">
        <f>E13560-3</f>
        <v>18</v>
      </c>
    </row>
    <row r="13561">
      <c r="A13561" s="10" t="s">
        <v>3688</v>
      </c>
      <c r="B13561" s="19">
        <v>0.1363425925925926</v>
      </c>
      <c r="C13561" s="10" t="s">
        <v>3086</v>
      </c>
      <c r="D13561" s="10" t="s">
        <v>166</v>
      </c>
      <c r="E13561" s="13">
        <v>10.0</v>
      </c>
      <c r="F13561" s="16">
        <f>E13561-6</f>
        <v>4</v>
      </c>
    </row>
    <row r="13562">
      <c r="A13562" s="10" t="s">
        <v>3688</v>
      </c>
      <c r="B13562" s="19">
        <v>0.13671296296296295</v>
      </c>
      <c r="C13562" s="10" t="s">
        <v>964</v>
      </c>
      <c r="D13562" s="10" t="s">
        <v>71</v>
      </c>
      <c r="E13562" s="13">
        <v>13.0</v>
      </c>
      <c r="F13562" s="16">
        <f>E13562-10</f>
        <v>3</v>
      </c>
    </row>
    <row r="13563">
      <c r="A13563" s="10" t="s">
        <v>3688</v>
      </c>
      <c r="B13563" s="19">
        <v>0.13688657407407406</v>
      </c>
      <c r="C13563" s="10" t="s">
        <v>3086</v>
      </c>
      <c r="D13563" s="10" t="s">
        <v>127</v>
      </c>
      <c r="E13563" s="13">
        <v>9.0</v>
      </c>
      <c r="F13563" s="16">
        <f>E13563-3</f>
        <v>6</v>
      </c>
    </row>
    <row r="13564">
      <c r="A13564" s="10" t="s">
        <v>3688</v>
      </c>
      <c r="B13564" s="19">
        <v>0.13799768518518518</v>
      </c>
      <c r="C13564" s="10" t="s">
        <v>3086</v>
      </c>
      <c r="D13564" s="10" t="s">
        <v>166</v>
      </c>
      <c r="E13564" s="13" t="s">
        <v>88</v>
      </c>
      <c r="F13564" s="13">
        <v>1.0</v>
      </c>
      <c r="J13564" s="10" t="s">
        <v>3693</v>
      </c>
    </row>
    <row r="13565">
      <c r="A13565" s="10" t="s">
        <v>3688</v>
      </c>
      <c r="B13565" s="19">
        <v>0.13799768518518518</v>
      </c>
      <c r="C13565" s="10" t="s">
        <v>3086</v>
      </c>
      <c r="D13565" s="10" t="s">
        <v>166</v>
      </c>
      <c r="E13565" s="13">
        <v>12.0</v>
      </c>
      <c r="F13565" s="13">
        <f>E13565-6</f>
        <v>6</v>
      </c>
      <c r="J13565" s="10" t="s">
        <v>3694</v>
      </c>
    </row>
    <row r="13566">
      <c r="A13566" s="10" t="s">
        <v>3688</v>
      </c>
      <c r="B13566" s="19">
        <v>0.14493055555555556</v>
      </c>
      <c r="C13566" s="10" t="s">
        <v>82</v>
      </c>
      <c r="D13566" s="10" t="s">
        <v>361</v>
      </c>
      <c r="E13566" s="13">
        <v>18.0</v>
      </c>
      <c r="F13566" s="16">
        <f>E13566-11</f>
        <v>7</v>
      </c>
    </row>
    <row r="13567">
      <c r="A13567" s="10" t="s">
        <v>3695</v>
      </c>
      <c r="B13567" s="19">
        <v>0.011377314814814814</v>
      </c>
      <c r="C13567" s="10" t="s">
        <v>82</v>
      </c>
      <c r="D13567" s="10" t="s">
        <v>67</v>
      </c>
      <c r="E13567" s="13">
        <v>16.0</v>
      </c>
      <c r="F13567" s="13">
        <f>E13567-9</f>
        <v>7</v>
      </c>
    </row>
    <row r="13568">
      <c r="A13568" s="10" t="s">
        <v>3695</v>
      </c>
      <c r="B13568" s="19">
        <v>0.016180555555555556</v>
      </c>
      <c r="C13568" s="10" t="s">
        <v>82</v>
      </c>
      <c r="D13568" s="10" t="s">
        <v>361</v>
      </c>
      <c r="E13568" s="13">
        <v>27.0</v>
      </c>
      <c r="F13568" s="16">
        <f t="shared" ref="F13568:F13569" si="42">E13568-11</f>
        <v>16</v>
      </c>
    </row>
    <row r="13569">
      <c r="A13569" s="10" t="s">
        <v>3695</v>
      </c>
      <c r="B13569" s="19">
        <v>0.01778935185185185</v>
      </c>
      <c r="C13569" s="10" t="s">
        <v>82</v>
      </c>
      <c r="D13569" s="10" t="s">
        <v>365</v>
      </c>
      <c r="E13569" s="13">
        <v>27.0</v>
      </c>
      <c r="F13569" s="13">
        <f t="shared" si="42"/>
        <v>16</v>
      </c>
    </row>
    <row r="13570">
      <c r="A13570" s="10" t="s">
        <v>3695</v>
      </c>
      <c r="B13570" s="19">
        <v>0.01778935185185185</v>
      </c>
      <c r="C13570" s="10" t="s">
        <v>70</v>
      </c>
      <c r="D13570" s="10" t="s">
        <v>365</v>
      </c>
      <c r="E13570" s="13">
        <v>30.0</v>
      </c>
      <c r="F13570" s="13">
        <f>E13570-14</f>
        <v>16</v>
      </c>
    </row>
    <row r="13571">
      <c r="A13571" s="10" t="s">
        <v>3695</v>
      </c>
      <c r="B13571" s="19">
        <v>0.020462962962962964</v>
      </c>
      <c r="C13571" s="10" t="s">
        <v>82</v>
      </c>
      <c r="D13571" s="10" t="s">
        <v>131</v>
      </c>
      <c r="E13571" s="13">
        <v>12.0</v>
      </c>
      <c r="F13571" s="16">
        <f>E13571-6</f>
        <v>6</v>
      </c>
    </row>
    <row r="13572">
      <c r="A13572" s="10" t="s">
        <v>3695</v>
      </c>
      <c r="B13572" s="19">
        <v>0.022754629629629628</v>
      </c>
      <c r="C13572" s="10" t="s">
        <v>69</v>
      </c>
      <c r="D13572" s="10" t="s">
        <v>320</v>
      </c>
      <c r="E13572" s="13" t="s">
        <v>88</v>
      </c>
      <c r="F13572" s="13">
        <v>1.0</v>
      </c>
    </row>
    <row r="13573">
      <c r="A13573" s="10" t="s">
        <v>3695</v>
      </c>
      <c r="B13573" s="19">
        <v>0.0259375</v>
      </c>
      <c r="C13573" s="10" t="s">
        <v>964</v>
      </c>
      <c r="D13573" s="10" t="s">
        <v>71</v>
      </c>
      <c r="E13573" s="13">
        <v>24.0</v>
      </c>
      <c r="F13573" s="16">
        <f>E13573-10</f>
        <v>14</v>
      </c>
    </row>
    <row r="13574">
      <c r="A13574" s="10" t="s">
        <v>3695</v>
      </c>
      <c r="B13574" s="19">
        <v>0.029861111111111113</v>
      </c>
      <c r="C13574" s="10" t="s">
        <v>69</v>
      </c>
      <c r="D13574" s="10" t="s">
        <v>73</v>
      </c>
      <c r="E13574" s="13">
        <v>15.0</v>
      </c>
      <c r="F13574" s="13">
        <f>E13574-9</f>
        <v>6</v>
      </c>
    </row>
    <row r="13575">
      <c r="A13575" s="10" t="s">
        <v>3695</v>
      </c>
      <c r="B13575" s="19">
        <v>0.04247685185185185</v>
      </c>
      <c r="C13575" s="10" t="s">
        <v>84</v>
      </c>
      <c r="D13575" s="10" t="s">
        <v>83</v>
      </c>
      <c r="E13575" s="13">
        <v>19.0</v>
      </c>
      <c r="F13575" s="16">
        <f>E13575-6</f>
        <v>13</v>
      </c>
    </row>
    <row r="13576">
      <c r="A13576" s="10" t="s">
        <v>3695</v>
      </c>
      <c r="B13576" s="19">
        <v>0.0534375</v>
      </c>
      <c r="C13576" s="10" t="s">
        <v>82</v>
      </c>
      <c r="D13576" s="10" t="s">
        <v>83</v>
      </c>
      <c r="E13576" s="13">
        <v>22.0</v>
      </c>
      <c r="F13576" s="13">
        <f>E13576-11</f>
        <v>11</v>
      </c>
    </row>
    <row r="13577">
      <c r="A13577" s="10" t="s">
        <v>3695</v>
      </c>
      <c r="B13577" s="19">
        <v>0.0667824074074074</v>
      </c>
      <c r="C13577" s="10" t="s">
        <v>66</v>
      </c>
      <c r="D13577" s="10" t="s">
        <v>67</v>
      </c>
      <c r="E13577" s="13">
        <v>16.0</v>
      </c>
      <c r="F13577" s="13">
        <f>E13577-3</f>
        <v>13</v>
      </c>
    </row>
    <row r="13578">
      <c r="A13578" s="10" t="s">
        <v>3695</v>
      </c>
      <c r="B13578" s="19">
        <v>0.06708333333333333</v>
      </c>
      <c r="C13578" s="10" t="s">
        <v>3086</v>
      </c>
      <c r="D13578" s="10" t="s">
        <v>78</v>
      </c>
      <c r="E13578" s="13">
        <v>29.0</v>
      </c>
      <c r="F13578" s="13">
        <v>19.0</v>
      </c>
    </row>
    <row r="13579">
      <c r="A13579" s="10" t="s">
        <v>3695</v>
      </c>
      <c r="B13579" s="19">
        <v>0.0677662037037037</v>
      </c>
      <c r="C13579" s="10" t="s">
        <v>70</v>
      </c>
      <c r="D13579" s="10" t="s">
        <v>78</v>
      </c>
      <c r="E13579" s="13">
        <v>23.0</v>
      </c>
      <c r="F13579" s="16">
        <f>E13579-10</f>
        <v>13</v>
      </c>
    </row>
    <row r="13580">
      <c r="A13580" s="10" t="s">
        <v>3695</v>
      </c>
      <c r="B13580" s="19">
        <v>0.0713425925925926</v>
      </c>
      <c r="C13580" s="10" t="s">
        <v>82</v>
      </c>
      <c r="D13580" s="10" t="s">
        <v>67</v>
      </c>
      <c r="E13580" s="13">
        <v>18.0</v>
      </c>
      <c r="F13580" s="16">
        <f>E13580-9</f>
        <v>9</v>
      </c>
    </row>
    <row r="13581">
      <c r="A13581" s="10" t="s">
        <v>3695</v>
      </c>
      <c r="B13581" s="19">
        <v>0.07673611111111112</v>
      </c>
      <c r="C13581" s="10" t="s">
        <v>70</v>
      </c>
      <c r="D13581" s="10" t="s">
        <v>125</v>
      </c>
      <c r="E13581" s="13" t="s">
        <v>75</v>
      </c>
      <c r="F13581" s="13" t="s">
        <v>75</v>
      </c>
      <c r="J13581" s="10" t="s">
        <v>2263</v>
      </c>
    </row>
    <row r="13582">
      <c r="A13582" s="10" t="s">
        <v>3695</v>
      </c>
      <c r="B13582" s="19">
        <v>0.07673611111111112</v>
      </c>
      <c r="C13582" s="10" t="s">
        <v>70</v>
      </c>
      <c r="D13582" s="10" t="s">
        <v>125</v>
      </c>
      <c r="E13582" s="13" t="s">
        <v>68</v>
      </c>
      <c r="F13582" s="13">
        <v>20.0</v>
      </c>
    </row>
    <row r="13583">
      <c r="A13583" s="10" t="s">
        <v>3695</v>
      </c>
      <c r="B13583" s="19">
        <v>0.0778125</v>
      </c>
      <c r="C13583" s="10" t="s">
        <v>70</v>
      </c>
      <c r="D13583" s="10" t="s">
        <v>71</v>
      </c>
      <c r="E13583" s="13">
        <v>16.0</v>
      </c>
      <c r="F13583" s="16">
        <f>E13583-9</f>
        <v>7</v>
      </c>
    </row>
    <row r="13584">
      <c r="A13584" s="10" t="s">
        <v>3695</v>
      </c>
      <c r="B13584" s="19">
        <v>0.083125</v>
      </c>
      <c r="C13584" s="10" t="s">
        <v>66</v>
      </c>
      <c r="D13584" s="10" t="s">
        <v>67</v>
      </c>
      <c r="E13584" s="13">
        <v>18.0</v>
      </c>
      <c r="F13584" s="13">
        <f>E13584-3</f>
        <v>15</v>
      </c>
    </row>
    <row r="13585">
      <c r="A13585" s="10" t="s">
        <v>3695</v>
      </c>
      <c r="B13585" s="19">
        <v>0.08524305555555556</v>
      </c>
      <c r="C13585" s="10" t="s">
        <v>70</v>
      </c>
      <c r="D13585" s="10" t="s">
        <v>67</v>
      </c>
      <c r="E13585" s="13">
        <v>15.0</v>
      </c>
      <c r="F13585" s="16">
        <f>E13585-4</f>
        <v>11</v>
      </c>
    </row>
    <row r="13586">
      <c r="A13586" s="10" t="s">
        <v>3695</v>
      </c>
      <c r="B13586" s="19">
        <v>0.08618055555555555</v>
      </c>
      <c r="C13586" s="10" t="s">
        <v>66</v>
      </c>
      <c r="D13586" s="10" t="s">
        <v>67</v>
      </c>
      <c r="E13586" s="13">
        <v>14.0</v>
      </c>
      <c r="F13586" s="16">
        <f>E13586-3</f>
        <v>11</v>
      </c>
    </row>
    <row r="13587">
      <c r="A13587" s="10" t="s">
        <v>3695</v>
      </c>
      <c r="B13587" s="19">
        <v>0.09969907407407408</v>
      </c>
      <c r="C13587" s="10" t="s">
        <v>66</v>
      </c>
      <c r="D13587" s="10" t="s">
        <v>67</v>
      </c>
      <c r="E13587" s="13">
        <v>8.0</v>
      </c>
      <c r="F13587" s="13" t="s">
        <v>75</v>
      </c>
      <c r="J13587" s="10" t="s">
        <v>2508</v>
      </c>
    </row>
    <row r="13588">
      <c r="A13588" s="10" t="s">
        <v>3695</v>
      </c>
      <c r="B13588" s="19">
        <v>0.1356712962962963</v>
      </c>
      <c r="C13588" s="10" t="s">
        <v>84</v>
      </c>
      <c r="D13588" s="10" t="s">
        <v>87</v>
      </c>
      <c r="E13588" s="13">
        <v>12.0</v>
      </c>
      <c r="F13588" s="13">
        <v>9.0</v>
      </c>
      <c r="J13588" s="10" t="s">
        <v>2263</v>
      </c>
    </row>
    <row r="13589">
      <c r="A13589" s="10" t="s">
        <v>3695</v>
      </c>
      <c r="B13589" s="19">
        <v>0.1356712962962963</v>
      </c>
      <c r="C13589" s="10" t="s">
        <v>84</v>
      </c>
      <c r="D13589" s="10" t="s">
        <v>87</v>
      </c>
      <c r="E13589" s="13">
        <v>12.0</v>
      </c>
      <c r="F13589" s="13">
        <v>9.0</v>
      </c>
    </row>
    <row r="13590">
      <c r="A13590" s="10" t="s">
        <v>3695</v>
      </c>
      <c r="B13590" s="19">
        <v>0.13572916666666668</v>
      </c>
      <c r="C13590" s="10" t="s">
        <v>70</v>
      </c>
      <c r="D13590" s="10" t="s">
        <v>87</v>
      </c>
      <c r="E13590" s="13">
        <v>16.0</v>
      </c>
      <c r="F13590" s="16">
        <f>E13590-5</f>
        <v>11</v>
      </c>
    </row>
    <row r="13591">
      <c r="A13591" s="10" t="s">
        <v>3695</v>
      </c>
      <c r="B13591" s="19">
        <v>0.13663194444444443</v>
      </c>
      <c r="C13591" s="10" t="s">
        <v>70</v>
      </c>
      <c r="D13591" s="10" t="s">
        <v>93</v>
      </c>
      <c r="E13591" s="13">
        <v>17.0</v>
      </c>
      <c r="F13591" s="13">
        <f>E13591-12</f>
        <v>5</v>
      </c>
      <c r="J13591" s="10" t="s">
        <v>3696</v>
      </c>
    </row>
    <row r="13592">
      <c r="A13592" s="10" t="s">
        <v>3695</v>
      </c>
      <c r="B13592" s="19">
        <v>0.13668981481481482</v>
      </c>
      <c r="C13592" s="10" t="s">
        <v>70</v>
      </c>
      <c r="D13592" s="10" t="s">
        <v>93</v>
      </c>
      <c r="E13592" s="13">
        <v>29.0</v>
      </c>
      <c r="F13592" s="13">
        <v>17.0</v>
      </c>
      <c r="J13592" s="10" t="s">
        <v>3696</v>
      </c>
    </row>
    <row r="13593">
      <c r="A13593" s="10" t="s">
        <v>3695</v>
      </c>
      <c r="B13593" s="19">
        <v>0.1375462962962963</v>
      </c>
      <c r="C13593" s="10" t="s">
        <v>70</v>
      </c>
      <c r="D13593" s="10" t="s">
        <v>93</v>
      </c>
      <c r="E13593" s="13">
        <v>20.0</v>
      </c>
      <c r="F13593" s="16">
        <f t="shared" ref="F13593:F13594" si="43">E13593-11</f>
        <v>9</v>
      </c>
      <c r="J13593" s="10" t="s">
        <v>3697</v>
      </c>
    </row>
    <row r="13594">
      <c r="A13594" s="10" t="s">
        <v>3695</v>
      </c>
      <c r="B13594" s="19">
        <v>0.13663194444444443</v>
      </c>
      <c r="C13594" s="10" t="s">
        <v>70</v>
      </c>
      <c r="D13594" s="10" t="s">
        <v>93</v>
      </c>
      <c r="E13594" s="13">
        <v>17.0</v>
      </c>
      <c r="F13594" s="16">
        <f t="shared" si="43"/>
        <v>6</v>
      </c>
      <c r="J13594" s="10" t="s">
        <v>3697</v>
      </c>
    </row>
    <row r="13595">
      <c r="A13595" s="10" t="s">
        <v>3695</v>
      </c>
      <c r="B13595" s="19">
        <v>0.13858796296296297</v>
      </c>
      <c r="C13595" s="10" t="s">
        <v>84</v>
      </c>
      <c r="D13595" s="10" t="s">
        <v>79</v>
      </c>
      <c r="E13595" s="13">
        <v>28.0</v>
      </c>
      <c r="F13595" s="13">
        <v>19.0</v>
      </c>
    </row>
    <row r="13596">
      <c r="A13596" s="10" t="s">
        <v>3695</v>
      </c>
      <c r="B13596" s="19">
        <v>0.13975694444444445</v>
      </c>
      <c r="C13596" s="10" t="s">
        <v>84</v>
      </c>
      <c r="D13596" s="10" t="s">
        <v>93</v>
      </c>
      <c r="E13596" s="13">
        <v>26.0</v>
      </c>
      <c r="F13596" s="16">
        <f t="shared" ref="F13596:F13598" si="44">E13596-9</f>
        <v>17</v>
      </c>
      <c r="J13596" s="10" t="s">
        <v>3698</v>
      </c>
    </row>
    <row r="13597">
      <c r="A13597" s="10" t="s">
        <v>3695</v>
      </c>
      <c r="B13597" s="19">
        <v>0.14017361111111112</v>
      </c>
      <c r="C13597" s="10" t="s">
        <v>84</v>
      </c>
      <c r="D13597" s="10" t="s">
        <v>93</v>
      </c>
      <c r="E13597" s="13">
        <v>26.0</v>
      </c>
      <c r="F13597" s="16">
        <f t="shared" si="44"/>
        <v>17</v>
      </c>
      <c r="J13597" s="10" t="s">
        <v>3698</v>
      </c>
    </row>
    <row r="13598">
      <c r="A13598" s="10" t="s">
        <v>3699</v>
      </c>
      <c r="B13598" s="19">
        <v>0.016145833333333335</v>
      </c>
      <c r="C13598" s="10" t="s">
        <v>82</v>
      </c>
      <c r="D13598" s="10" t="s">
        <v>71</v>
      </c>
      <c r="E13598" s="13">
        <v>15.0</v>
      </c>
      <c r="F13598" s="13">
        <f t="shared" si="44"/>
        <v>6</v>
      </c>
    </row>
    <row r="13599">
      <c r="A13599" s="10" t="s">
        <v>3699</v>
      </c>
      <c r="B13599" s="19">
        <v>0.016666666666666666</v>
      </c>
      <c r="C13599" s="10" t="s">
        <v>3086</v>
      </c>
      <c r="D13599" s="10" t="s">
        <v>67</v>
      </c>
      <c r="E13599" s="13">
        <v>13.0</v>
      </c>
      <c r="F13599" s="16">
        <f>E13599-1</f>
        <v>12</v>
      </c>
    </row>
    <row r="13600">
      <c r="A13600" s="10" t="s">
        <v>3699</v>
      </c>
      <c r="B13600" s="19">
        <v>0.018680555555555554</v>
      </c>
      <c r="C13600" s="10" t="s">
        <v>82</v>
      </c>
      <c r="D13600" s="10" t="s">
        <v>67</v>
      </c>
      <c r="E13600" s="13">
        <v>15.0</v>
      </c>
      <c r="F13600" s="13">
        <f>E13600-9</f>
        <v>6</v>
      </c>
    </row>
    <row r="13601">
      <c r="A13601" s="10" t="s">
        <v>3699</v>
      </c>
      <c r="B13601" s="19">
        <v>0.020833333333333332</v>
      </c>
      <c r="C13601" s="10" t="s">
        <v>82</v>
      </c>
      <c r="D13601" s="10" t="s">
        <v>131</v>
      </c>
      <c r="E13601" s="13">
        <v>19.0</v>
      </c>
      <c r="F13601" s="13">
        <v>14.0</v>
      </c>
    </row>
    <row r="13602">
      <c r="A13602" s="10" t="s">
        <v>3699</v>
      </c>
      <c r="B13602" s="19">
        <v>0.022581018518518518</v>
      </c>
      <c r="C13602" s="10" t="s">
        <v>3086</v>
      </c>
      <c r="D13602" s="10" t="s">
        <v>83</v>
      </c>
      <c r="E13602" s="13">
        <v>23.0</v>
      </c>
      <c r="F13602" s="16">
        <f>E13602-13</f>
        <v>10</v>
      </c>
    </row>
    <row r="13603">
      <c r="A13603" s="10" t="s">
        <v>3699</v>
      </c>
      <c r="B13603" s="19">
        <v>0.025752314814814815</v>
      </c>
      <c r="C13603" s="10" t="s">
        <v>3086</v>
      </c>
      <c r="D13603" s="10" t="s">
        <v>365</v>
      </c>
      <c r="E13603" s="13">
        <v>8.0</v>
      </c>
      <c r="F13603" s="13">
        <f>E13603-3</f>
        <v>5</v>
      </c>
    </row>
    <row r="13604">
      <c r="A13604" s="10" t="s">
        <v>3699</v>
      </c>
      <c r="B13604" s="19">
        <v>0.03125</v>
      </c>
      <c r="C13604" s="10" t="s">
        <v>70</v>
      </c>
      <c r="D13604" s="10" t="s">
        <v>67</v>
      </c>
      <c r="E13604" s="13">
        <v>22.0</v>
      </c>
      <c r="F13604" s="16">
        <f>E13604-4</f>
        <v>18</v>
      </c>
    </row>
    <row r="13605">
      <c r="A13605" s="10" t="s">
        <v>3699</v>
      </c>
      <c r="B13605" s="19">
        <v>0.03125</v>
      </c>
      <c r="C13605" s="10" t="s">
        <v>964</v>
      </c>
      <c r="D13605" s="10" t="s">
        <v>67</v>
      </c>
      <c r="E13605" s="13">
        <v>17.0</v>
      </c>
      <c r="F13605" s="13">
        <f>E13605-10</f>
        <v>7</v>
      </c>
    </row>
    <row r="13606">
      <c r="A13606" s="10" t="s">
        <v>3699</v>
      </c>
      <c r="B13606" s="19">
        <v>0.03260416666666666</v>
      </c>
      <c r="C13606" s="10" t="s">
        <v>964</v>
      </c>
      <c r="D13606" s="10" t="s">
        <v>67</v>
      </c>
      <c r="E13606" s="13">
        <v>26.0</v>
      </c>
      <c r="F13606" s="13" t="s">
        <v>75</v>
      </c>
      <c r="J13606" s="10" t="s">
        <v>2508</v>
      </c>
    </row>
    <row r="13607">
      <c r="A13607" s="10" t="s">
        <v>3699</v>
      </c>
      <c r="B13607" s="19">
        <v>0.033761574074074076</v>
      </c>
      <c r="C13607" s="10" t="s">
        <v>66</v>
      </c>
      <c r="D13607" s="10" t="s">
        <v>125</v>
      </c>
      <c r="E13607" s="13">
        <v>23.0</v>
      </c>
      <c r="F13607" s="13">
        <f>E13607-10-0</f>
        <v>13</v>
      </c>
      <c r="J13607" s="10" t="s">
        <v>953</v>
      </c>
    </row>
    <row r="13608">
      <c r="A13608" s="10" t="s">
        <v>3699</v>
      </c>
      <c r="B13608" s="19">
        <v>0.033761574074074076</v>
      </c>
      <c r="C13608" s="10" t="s">
        <v>69</v>
      </c>
      <c r="D13608" s="10" t="s">
        <v>125</v>
      </c>
      <c r="E13608" s="13">
        <v>31.0</v>
      </c>
      <c r="F13608" s="13">
        <f>E13608-4-10</f>
        <v>17</v>
      </c>
      <c r="J13608" s="10" t="s">
        <v>953</v>
      </c>
    </row>
    <row r="13609">
      <c r="A13609" s="10" t="s">
        <v>3699</v>
      </c>
      <c r="B13609" s="19">
        <v>0.033761574074074076</v>
      </c>
      <c r="C13609" s="10" t="s">
        <v>82</v>
      </c>
      <c r="D13609" s="10" t="s">
        <v>125</v>
      </c>
      <c r="E13609" s="13">
        <v>29.0</v>
      </c>
      <c r="F13609" s="13">
        <f>E13609-2-10</f>
        <v>17</v>
      </c>
      <c r="J13609" s="10" t="s">
        <v>953</v>
      </c>
    </row>
    <row r="13610">
      <c r="A13610" s="10" t="s">
        <v>3699</v>
      </c>
      <c r="B13610" s="19">
        <v>0.033761574074074076</v>
      </c>
      <c r="C13610" s="10" t="s">
        <v>3086</v>
      </c>
      <c r="D13610" s="10" t="s">
        <v>125</v>
      </c>
      <c r="E13610" s="13">
        <v>43.0</v>
      </c>
      <c r="F13610" s="13">
        <f>E13610-15-10</f>
        <v>18</v>
      </c>
      <c r="J13610" s="10" t="s">
        <v>953</v>
      </c>
    </row>
    <row r="13611">
      <c r="A13611" s="10" t="s">
        <v>3699</v>
      </c>
      <c r="B13611" s="19">
        <v>0.033761574074074076</v>
      </c>
      <c r="C13611" s="10" t="s">
        <v>84</v>
      </c>
      <c r="D13611" s="10" t="s">
        <v>125</v>
      </c>
      <c r="E13611" s="13">
        <v>23.0</v>
      </c>
      <c r="F13611" s="13">
        <f>E13611-3-10</f>
        <v>10</v>
      </c>
      <c r="J13611" s="10" t="s">
        <v>953</v>
      </c>
    </row>
    <row r="13612">
      <c r="A13612" s="10" t="s">
        <v>3699</v>
      </c>
      <c r="B13612" s="19">
        <v>0.033761574074074076</v>
      </c>
      <c r="C13612" s="10" t="s">
        <v>964</v>
      </c>
      <c r="D13612" s="10" t="s">
        <v>125</v>
      </c>
      <c r="E13612" s="13">
        <v>19.0</v>
      </c>
      <c r="F13612" s="13">
        <f>E13612-2-10</f>
        <v>7</v>
      </c>
      <c r="J13612" s="10" t="s">
        <v>953</v>
      </c>
    </row>
    <row r="13613">
      <c r="A13613" s="10" t="s">
        <v>3699</v>
      </c>
      <c r="B13613" s="19">
        <v>0.033761574074074076</v>
      </c>
      <c r="C13613" s="10" t="s">
        <v>70</v>
      </c>
      <c r="D13613" s="10" t="s">
        <v>125</v>
      </c>
      <c r="E13613" s="13">
        <v>25.0</v>
      </c>
      <c r="F13613" s="13">
        <f>E13613-10-10</f>
        <v>5</v>
      </c>
      <c r="J13613" s="10" t="s">
        <v>953</v>
      </c>
    </row>
    <row r="13614">
      <c r="A13614" s="10" t="s">
        <v>3699</v>
      </c>
      <c r="B13614" s="19">
        <v>0.041493055555555554</v>
      </c>
      <c r="C13614" s="10" t="s">
        <v>70</v>
      </c>
      <c r="D13614" s="10" t="s">
        <v>67</v>
      </c>
      <c r="E13614" s="13" t="s">
        <v>88</v>
      </c>
      <c r="F13614" s="13">
        <v>1.0</v>
      </c>
    </row>
    <row r="13615">
      <c r="A13615" s="10" t="s">
        <v>3699</v>
      </c>
      <c r="B13615" s="19">
        <v>0.042847222222222224</v>
      </c>
      <c r="C13615" s="10" t="s">
        <v>82</v>
      </c>
      <c r="D13615" s="10" t="s">
        <v>67</v>
      </c>
      <c r="E13615" s="13">
        <v>24.0</v>
      </c>
      <c r="F13615" s="13">
        <f>E13615-9</f>
        <v>15</v>
      </c>
    </row>
    <row r="13616">
      <c r="A13616" s="10" t="s">
        <v>3699</v>
      </c>
      <c r="B13616" s="19">
        <v>0.0708912037037037</v>
      </c>
      <c r="C13616" s="10" t="s">
        <v>69</v>
      </c>
      <c r="D13616" s="10" t="s">
        <v>129</v>
      </c>
      <c r="E13616" s="13">
        <v>20.0</v>
      </c>
      <c r="F13616" s="16">
        <f>E13616-4</f>
        <v>16</v>
      </c>
    </row>
    <row r="13617">
      <c r="A13617" s="10" t="s">
        <v>3699</v>
      </c>
      <c r="B13617" s="19">
        <v>0.07251157407407408</v>
      </c>
      <c r="C13617" s="10" t="s">
        <v>66</v>
      </c>
      <c r="D13617" s="10" t="s">
        <v>125</v>
      </c>
      <c r="E13617" s="13">
        <v>29.0</v>
      </c>
      <c r="F13617" s="13">
        <f>E13617-10</f>
        <v>19</v>
      </c>
      <c r="J13617" s="10" t="s">
        <v>953</v>
      </c>
    </row>
    <row r="13618">
      <c r="A13618" s="10" t="s">
        <v>3699</v>
      </c>
      <c r="B13618" s="19">
        <v>0.07251157407407408</v>
      </c>
      <c r="C13618" s="10" t="s">
        <v>69</v>
      </c>
      <c r="D13618" s="10" t="s">
        <v>125</v>
      </c>
      <c r="E13618" s="13">
        <v>19.0</v>
      </c>
      <c r="F13618" s="13">
        <f>E13618-5-10</f>
        <v>4</v>
      </c>
      <c r="J13618" s="10" t="s">
        <v>953</v>
      </c>
    </row>
    <row r="13619">
      <c r="A13619" s="10" t="s">
        <v>3699</v>
      </c>
      <c r="B13619" s="19">
        <v>0.07251157407407408</v>
      </c>
      <c r="C13619" s="10" t="s">
        <v>82</v>
      </c>
      <c r="D13619" s="10" t="s">
        <v>125</v>
      </c>
      <c r="E13619" s="13">
        <v>15.0</v>
      </c>
      <c r="F13619" s="13">
        <f>E13619-2-10</f>
        <v>3</v>
      </c>
      <c r="J13619" s="10" t="s">
        <v>953</v>
      </c>
    </row>
    <row r="13620">
      <c r="A13620" s="10" t="s">
        <v>3699</v>
      </c>
      <c r="B13620" s="19">
        <v>0.07251157407407408</v>
      </c>
      <c r="C13620" s="10" t="s">
        <v>3086</v>
      </c>
      <c r="D13620" s="10" t="s">
        <v>125</v>
      </c>
      <c r="E13620" s="13">
        <v>36.0</v>
      </c>
      <c r="F13620" s="13">
        <f>E13620-15-10</f>
        <v>11</v>
      </c>
      <c r="J13620" s="10" t="s">
        <v>953</v>
      </c>
    </row>
    <row r="13621">
      <c r="A13621" s="10" t="s">
        <v>3699</v>
      </c>
      <c r="B13621" s="19">
        <v>0.07251157407407408</v>
      </c>
      <c r="C13621" s="10" t="s">
        <v>84</v>
      </c>
      <c r="D13621" s="10" t="s">
        <v>125</v>
      </c>
      <c r="E13621" s="13">
        <v>31.0</v>
      </c>
      <c r="F13621" s="13">
        <f>E13621-3-10</f>
        <v>18</v>
      </c>
      <c r="J13621" s="10" t="s">
        <v>953</v>
      </c>
    </row>
    <row r="13622">
      <c r="A13622" s="10" t="s">
        <v>3699</v>
      </c>
      <c r="B13622" s="19">
        <v>0.07251157407407408</v>
      </c>
      <c r="C13622" s="10" t="s">
        <v>964</v>
      </c>
      <c r="D13622" s="10" t="s">
        <v>125</v>
      </c>
      <c r="E13622" s="13">
        <v>16.0</v>
      </c>
      <c r="F13622" s="13">
        <f>E13622-2-10</f>
        <v>4</v>
      </c>
      <c r="J13622" s="10" t="s">
        <v>953</v>
      </c>
    </row>
    <row r="13623">
      <c r="A13623" s="10" t="s">
        <v>3699</v>
      </c>
      <c r="B13623" s="19">
        <v>0.07251157407407408</v>
      </c>
      <c r="C13623" s="10" t="s">
        <v>70</v>
      </c>
      <c r="D13623" s="10" t="s">
        <v>125</v>
      </c>
      <c r="E13623" s="13">
        <v>38.0</v>
      </c>
      <c r="F13623" s="13">
        <f>E13623-10-10</f>
        <v>18</v>
      </c>
      <c r="J13623" s="10" t="s">
        <v>953</v>
      </c>
    </row>
    <row r="13624">
      <c r="A13624" s="10" t="s">
        <v>3699</v>
      </c>
      <c r="B13624" s="19">
        <v>0.07409722222222222</v>
      </c>
      <c r="C13624" s="10" t="s">
        <v>3086</v>
      </c>
      <c r="D13624" s="10" t="s">
        <v>67</v>
      </c>
      <c r="E13624" s="13">
        <v>10.0</v>
      </c>
      <c r="F13624" s="16">
        <f>E13624-1</f>
        <v>9</v>
      </c>
    </row>
    <row r="13625">
      <c r="A13625" s="10" t="s">
        <v>3699</v>
      </c>
      <c r="B13625" s="19">
        <v>0.07447916666666667</v>
      </c>
      <c r="C13625" s="10" t="s">
        <v>82</v>
      </c>
      <c r="D13625" s="10" t="s">
        <v>67</v>
      </c>
      <c r="E13625" s="13" t="s">
        <v>68</v>
      </c>
      <c r="F13625" s="13">
        <v>20.0</v>
      </c>
    </row>
    <row r="13626">
      <c r="A13626" s="10" t="s">
        <v>3699</v>
      </c>
      <c r="B13626" s="19">
        <v>0.07504629629629629</v>
      </c>
      <c r="C13626" s="10" t="s">
        <v>70</v>
      </c>
      <c r="D13626" s="10" t="s">
        <v>79</v>
      </c>
      <c r="E13626" s="13">
        <v>12.0</v>
      </c>
      <c r="F13626" s="13">
        <v>2.0</v>
      </c>
      <c r="J13626" s="10" t="s">
        <v>2992</v>
      </c>
    </row>
    <row r="13627">
      <c r="A13627" s="10" t="s">
        <v>3699</v>
      </c>
      <c r="B13627" s="19">
        <v>0.07570601851851852</v>
      </c>
      <c r="C13627" s="10" t="s">
        <v>70</v>
      </c>
      <c r="D13627" s="10" t="s">
        <v>3700</v>
      </c>
      <c r="E13627" s="13">
        <v>30.0</v>
      </c>
      <c r="F13627" s="16">
        <f>E13627-10-10</f>
        <v>10</v>
      </c>
      <c r="J13627" s="10" t="s">
        <v>953</v>
      </c>
    </row>
    <row r="13628">
      <c r="A13628" s="10" t="s">
        <v>3699</v>
      </c>
      <c r="B13628" s="19">
        <v>0.07837962962962963</v>
      </c>
      <c r="C13628" s="10" t="s">
        <v>3086</v>
      </c>
      <c r="D13628" s="10" t="s">
        <v>83</v>
      </c>
      <c r="E13628" s="13">
        <v>23.0</v>
      </c>
      <c r="F13628" s="13">
        <v>10.0</v>
      </c>
      <c r="J13628" s="10" t="s">
        <v>2265</v>
      </c>
    </row>
    <row r="13629">
      <c r="A13629" s="10" t="s">
        <v>3699</v>
      </c>
      <c r="B13629" s="19">
        <v>0.07837962962962963</v>
      </c>
      <c r="C13629" s="10" t="s">
        <v>3086</v>
      </c>
      <c r="D13629" s="10" t="s">
        <v>83</v>
      </c>
      <c r="E13629" s="13">
        <v>23.0</v>
      </c>
      <c r="F13629" s="13">
        <v>10.0</v>
      </c>
    </row>
    <row r="13630">
      <c r="A13630" s="10" t="s">
        <v>3699</v>
      </c>
      <c r="B13630" s="19">
        <v>0.07899305555555555</v>
      </c>
      <c r="C13630" s="10" t="s">
        <v>3086</v>
      </c>
      <c r="D13630" s="10" t="s">
        <v>217</v>
      </c>
      <c r="E13630" s="13">
        <v>31.0</v>
      </c>
      <c r="F13630" s="16">
        <f t="shared" ref="F13630:F13631" si="45">E13630-15-10</f>
        <v>6</v>
      </c>
    </row>
    <row r="13631">
      <c r="A13631" s="10" t="s">
        <v>3699</v>
      </c>
      <c r="B13631" s="19">
        <v>0.08078703703703703</v>
      </c>
      <c r="C13631" s="10" t="s">
        <v>3086</v>
      </c>
      <c r="D13631" s="10" t="s">
        <v>125</v>
      </c>
      <c r="E13631" s="13">
        <v>44.0</v>
      </c>
      <c r="F13631" s="16">
        <f t="shared" si="45"/>
        <v>19</v>
      </c>
      <c r="J13631" s="10" t="s">
        <v>953</v>
      </c>
    </row>
    <row r="13632">
      <c r="A13632" s="10" t="s">
        <v>3699</v>
      </c>
      <c r="B13632" s="19">
        <v>0.08078703703703703</v>
      </c>
      <c r="C13632" s="10" t="s">
        <v>82</v>
      </c>
      <c r="D13632" s="10" t="s">
        <v>125</v>
      </c>
      <c r="E13632" s="13">
        <v>23.0</v>
      </c>
      <c r="F13632" s="16">
        <f>E13632-2-10</f>
        <v>11</v>
      </c>
      <c r="J13632" s="10" t="s">
        <v>953</v>
      </c>
    </row>
    <row r="13633">
      <c r="A13633" s="10" t="s">
        <v>3699</v>
      </c>
      <c r="B13633" s="19">
        <v>0.08078703703703703</v>
      </c>
      <c r="C13633" s="10" t="s">
        <v>69</v>
      </c>
      <c r="D13633" s="10" t="s">
        <v>125</v>
      </c>
      <c r="E13633" s="13">
        <v>30.0</v>
      </c>
      <c r="F13633" s="16">
        <f>E13633-4-10</f>
        <v>16</v>
      </c>
      <c r="J13633" s="10" t="s">
        <v>953</v>
      </c>
    </row>
    <row r="13634">
      <c r="A13634" s="10" t="s">
        <v>3699</v>
      </c>
      <c r="B13634" s="19">
        <v>0.08159722222222222</v>
      </c>
      <c r="C13634" s="10" t="s">
        <v>82</v>
      </c>
      <c r="D13634" s="10" t="s">
        <v>67</v>
      </c>
      <c r="E13634" s="13">
        <v>24.0</v>
      </c>
      <c r="F13634" s="16">
        <f>E13634-9</f>
        <v>15</v>
      </c>
    </row>
    <row r="13635">
      <c r="A13635" s="10" t="s">
        <v>3699</v>
      </c>
      <c r="B13635" s="19">
        <v>0.08255787037037036</v>
      </c>
      <c r="C13635" s="10" t="s">
        <v>3086</v>
      </c>
      <c r="D13635" s="10" t="s">
        <v>67</v>
      </c>
      <c r="E13635" s="13">
        <v>10.0</v>
      </c>
      <c r="F13635" s="16">
        <f>E13635-1</f>
        <v>9</v>
      </c>
    </row>
    <row r="13636">
      <c r="A13636" s="10" t="s">
        <v>3699</v>
      </c>
      <c r="B13636" s="19">
        <v>0.08763888888888889</v>
      </c>
      <c r="C13636" s="10" t="s">
        <v>82</v>
      </c>
      <c r="D13636" s="10" t="s">
        <v>131</v>
      </c>
      <c r="E13636" s="13">
        <v>10.0</v>
      </c>
      <c r="F13636" s="16">
        <f>E13636-5</f>
        <v>5</v>
      </c>
    </row>
    <row r="13637">
      <c r="A13637" s="10" t="s">
        <v>3699</v>
      </c>
      <c r="B13637" s="19">
        <v>0.08851851851851852</v>
      </c>
      <c r="C13637" s="10" t="s">
        <v>3086</v>
      </c>
      <c r="D13637" s="10" t="s">
        <v>125</v>
      </c>
      <c r="E13637" s="13">
        <v>31.0</v>
      </c>
      <c r="F13637" s="16">
        <f>E13637-15</f>
        <v>16</v>
      </c>
    </row>
    <row r="13638">
      <c r="A13638" s="10" t="s">
        <v>3699</v>
      </c>
      <c r="B13638" s="19">
        <v>0.08929398148148149</v>
      </c>
      <c r="C13638" s="10" t="s">
        <v>3086</v>
      </c>
      <c r="D13638" s="10" t="s">
        <v>93</v>
      </c>
      <c r="E13638" s="13" t="s">
        <v>75</v>
      </c>
      <c r="F13638" s="13" t="s">
        <v>75</v>
      </c>
      <c r="J13638" s="10" t="s">
        <v>2263</v>
      </c>
    </row>
    <row r="13639">
      <c r="A13639" s="10" t="s">
        <v>3699</v>
      </c>
      <c r="B13639" s="19">
        <v>0.08929398148148149</v>
      </c>
      <c r="C13639" s="10" t="s">
        <v>3086</v>
      </c>
      <c r="D13639" s="10" t="s">
        <v>93</v>
      </c>
      <c r="E13639" s="13">
        <v>19.0</v>
      </c>
      <c r="F13639" s="16">
        <f>E13639-11</f>
        <v>8</v>
      </c>
      <c r="J13639" s="10" t="s">
        <v>3701</v>
      </c>
    </row>
    <row r="13640">
      <c r="A13640" s="10" t="s">
        <v>3699</v>
      </c>
      <c r="B13640" s="19">
        <v>0.08943287037037037</v>
      </c>
      <c r="C13640" s="10" t="s">
        <v>3086</v>
      </c>
      <c r="D13640" s="10" t="s">
        <v>91</v>
      </c>
      <c r="E13640" s="13">
        <v>34.0</v>
      </c>
      <c r="F13640" s="16"/>
      <c r="H13640" s="10" t="s">
        <v>3702</v>
      </c>
    </row>
    <row r="13641">
      <c r="A13641" s="10" t="s">
        <v>3699</v>
      </c>
      <c r="B13641" s="19">
        <v>0.08929398148148149</v>
      </c>
      <c r="C13641" s="10" t="s">
        <v>3086</v>
      </c>
      <c r="D13641" s="10" t="s">
        <v>93</v>
      </c>
      <c r="E13641" s="13">
        <v>13.0</v>
      </c>
      <c r="F13641" s="13">
        <v>2.0</v>
      </c>
      <c r="J13641" s="10" t="s">
        <v>3701</v>
      </c>
    </row>
    <row r="13642">
      <c r="A13642" s="10" t="s">
        <v>3699</v>
      </c>
      <c r="B13642" s="19">
        <v>0.09048611111111111</v>
      </c>
      <c r="C13642" s="10" t="s">
        <v>82</v>
      </c>
      <c r="D13642" s="10" t="s">
        <v>91</v>
      </c>
      <c r="E13642" s="13">
        <v>23.0</v>
      </c>
      <c r="F13642" s="16"/>
      <c r="H13642" s="10" t="s">
        <v>3703</v>
      </c>
      <c r="I13642" s="10">
        <v>1.0</v>
      </c>
      <c r="J13642" s="10" t="s">
        <v>3704</v>
      </c>
    </row>
    <row r="13643">
      <c r="A13643" s="10" t="s">
        <v>3699</v>
      </c>
      <c r="B13643" s="19">
        <v>0.09386574074074074</v>
      </c>
      <c r="C13643" s="10" t="s">
        <v>82</v>
      </c>
      <c r="D13643" s="10" t="s">
        <v>91</v>
      </c>
      <c r="E13643" s="13">
        <v>28.0</v>
      </c>
      <c r="F13643" s="16"/>
      <c r="H13643" s="10" t="s">
        <v>3705</v>
      </c>
    </row>
    <row r="13644">
      <c r="A13644" s="10" t="s">
        <v>3699</v>
      </c>
      <c r="B13644" s="19">
        <v>0.08929398148148149</v>
      </c>
      <c r="C13644" s="10" t="s">
        <v>3086</v>
      </c>
      <c r="D13644" s="10" t="s">
        <v>93</v>
      </c>
      <c r="E13644" s="13" t="s">
        <v>68</v>
      </c>
      <c r="F13644" s="13">
        <v>20.0</v>
      </c>
      <c r="J13644" s="10" t="s">
        <v>3706</v>
      </c>
    </row>
    <row r="13645">
      <c r="A13645" s="10" t="s">
        <v>3699</v>
      </c>
      <c r="B13645" s="19">
        <v>0.08943287037037037</v>
      </c>
      <c r="C13645" s="10" t="s">
        <v>3086</v>
      </c>
      <c r="D13645" s="10" t="s">
        <v>91</v>
      </c>
      <c r="E13645" s="13">
        <v>50.0</v>
      </c>
      <c r="F13645" s="16"/>
      <c r="H13645" s="10" t="s">
        <v>3707</v>
      </c>
      <c r="I13645" s="10">
        <v>1.0</v>
      </c>
      <c r="J13645" s="10" t="s">
        <v>3708</v>
      </c>
    </row>
    <row r="13646">
      <c r="A13646" s="10" t="s">
        <v>3699</v>
      </c>
      <c r="B13646" s="19">
        <v>0.09802083333333333</v>
      </c>
      <c r="C13646" s="10" t="s">
        <v>69</v>
      </c>
      <c r="D13646" s="10" t="s">
        <v>87</v>
      </c>
      <c r="E13646" s="13">
        <v>22.0</v>
      </c>
      <c r="F13646" s="16">
        <f>E13646-4</f>
        <v>18</v>
      </c>
    </row>
    <row r="13647">
      <c r="A13647" s="10" t="s">
        <v>3699</v>
      </c>
      <c r="B13647" s="19">
        <v>0.09802083333333333</v>
      </c>
      <c r="C13647" s="10" t="s">
        <v>3086</v>
      </c>
      <c r="D13647" s="10" t="s">
        <v>87</v>
      </c>
      <c r="E13647" s="13">
        <v>22.0</v>
      </c>
      <c r="F13647" s="16">
        <f>E13647-6</f>
        <v>16</v>
      </c>
    </row>
    <row r="13648">
      <c r="A13648" s="10" t="s">
        <v>3699</v>
      </c>
      <c r="B13648" s="19">
        <v>0.09802083333333333</v>
      </c>
      <c r="C13648" s="10" t="s">
        <v>82</v>
      </c>
      <c r="D13648" s="10" t="s">
        <v>87</v>
      </c>
      <c r="E13648" s="13">
        <v>13.0</v>
      </c>
      <c r="F13648" s="16">
        <f>E13648-2</f>
        <v>11</v>
      </c>
    </row>
    <row r="13649">
      <c r="A13649" s="10" t="s">
        <v>3699</v>
      </c>
      <c r="B13649" s="19">
        <v>0.10072916666666666</v>
      </c>
      <c r="C13649" s="10" t="s">
        <v>82</v>
      </c>
      <c r="D13649" s="10" t="s">
        <v>166</v>
      </c>
      <c r="E13649" s="13">
        <v>18.0</v>
      </c>
      <c r="F13649" s="16">
        <f>E13649-9</f>
        <v>9</v>
      </c>
      <c r="J13649" s="10" t="s">
        <v>3709</v>
      </c>
    </row>
    <row r="13650">
      <c r="A13650" s="10" t="s">
        <v>3699</v>
      </c>
      <c r="B13650" s="19">
        <v>0.11578703703703704</v>
      </c>
      <c r="C13650" s="10" t="s">
        <v>82</v>
      </c>
      <c r="D13650" s="10" t="s">
        <v>91</v>
      </c>
      <c r="E13650" s="13">
        <v>43.0</v>
      </c>
      <c r="F13650" s="16"/>
      <c r="H13650" s="10" t="s">
        <v>3710</v>
      </c>
      <c r="I13650" s="10">
        <v>2.0</v>
      </c>
      <c r="J13650" s="10" t="s">
        <v>3711</v>
      </c>
    </row>
    <row r="13651">
      <c r="A13651" s="10" t="s">
        <v>3699</v>
      </c>
      <c r="B13651" s="19">
        <v>0.1025</v>
      </c>
      <c r="C13651" s="10" t="s">
        <v>3086</v>
      </c>
      <c r="D13651" s="10" t="s">
        <v>100</v>
      </c>
      <c r="E13651" s="13">
        <v>14.0</v>
      </c>
      <c r="F13651" s="16">
        <f>E13651-10</f>
        <v>4</v>
      </c>
      <c r="H13651" s="10" t="s">
        <v>3581</v>
      </c>
      <c r="J13651" s="10" t="s">
        <v>3712</v>
      </c>
    </row>
    <row r="13652">
      <c r="A13652" s="10" t="s">
        <v>3699</v>
      </c>
      <c r="B13652" s="19">
        <v>0.1025</v>
      </c>
      <c r="C13652" s="10" t="s">
        <v>82</v>
      </c>
      <c r="D13652" s="10" t="s">
        <v>100</v>
      </c>
      <c r="E13652" s="13" t="s">
        <v>75</v>
      </c>
      <c r="F13652" s="13" t="s">
        <v>75</v>
      </c>
      <c r="J13652" s="10" t="s">
        <v>3713</v>
      </c>
    </row>
    <row r="13653">
      <c r="A13653" s="10" t="s">
        <v>3699</v>
      </c>
      <c r="B13653" s="19">
        <v>0.10553240740740741</v>
      </c>
      <c r="C13653" s="10" t="s">
        <v>3086</v>
      </c>
      <c r="D13653" s="10" t="s">
        <v>83</v>
      </c>
      <c r="E13653" s="13">
        <v>31.0</v>
      </c>
      <c r="F13653" s="16">
        <f>E13653-13</f>
        <v>18</v>
      </c>
    </row>
    <row r="13654">
      <c r="A13654" s="10" t="s">
        <v>3699</v>
      </c>
      <c r="B13654" s="19">
        <v>0.10564814814814814</v>
      </c>
      <c r="C13654" s="10" t="s">
        <v>3086</v>
      </c>
      <c r="D13654" s="10" t="s">
        <v>217</v>
      </c>
      <c r="E13654" s="13">
        <v>29.0</v>
      </c>
      <c r="F13654" s="16">
        <f>E13654-15</f>
        <v>14</v>
      </c>
    </row>
    <row r="13655">
      <c r="A13655" s="10" t="s">
        <v>3699</v>
      </c>
      <c r="B13655" s="19">
        <v>0.10603009259259259</v>
      </c>
      <c r="C13655" s="10" t="s">
        <v>3086</v>
      </c>
      <c r="D13655" s="10" t="s">
        <v>166</v>
      </c>
      <c r="E13655" s="13" t="s">
        <v>68</v>
      </c>
      <c r="F13655" s="13">
        <v>20.0</v>
      </c>
      <c r="J13655" s="10" t="s">
        <v>3714</v>
      </c>
    </row>
    <row r="13656">
      <c r="A13656" s="10" t="s">
        <v>3699</v>
      </c>
      <c r="B13656" s="19">
        <v>0.1065625</v>
      </c>
      <c r="C13656" s="10" t="s">
        <v>3086</v>
      </c>
      <c r="D13656" s="10" t="s">
        <v>127</v>
      </c>
      <c r="E13656" s="13" t="s">
        <v>88</v>
      </c>
      <c r="F13656" s="13">
        <v>1.0</v>
      </c>
    </row>
    <row r="13657">
      <c r="A13657" s="10" t="s">
        <v>3699</v>
      </c>
      <c r="B13657" s="19">
        <v>0.10670138888888889</v>
      </c>
      <c r="C13657" s="10" t="s">
        <v>3086</v>
      </c>
      <c r="D13657" s="10" t="s">
        <v>87</v>
      </c>
      <c r="E13657" s="13">
        <v>19.0</v>
      </c>
      <c r="F13657" s="16">
        <f>E13657-5</f>
        <v>14</v>
      </c>
    </row>
    <row r="13658">
      <c r="A13658" s="10" t="s">
        <v>3699</v>
      </c>
      <c r="B13658" s="19">
        <v>0.10670138888888889</v>
      </c>
      <c r="C13658" s="10" t="s">
        <v>82</v>
      </c>
      <c r="D13658" s="10" t="s">
        <v>87</v>
      </c>
      <c r="E13658" s="13">
        <v>11.0</v>
      </c>
      <c r="F13658" s="16">
        <f>E13658-2</f>
        <v>9</v>
      </c>
    </row>
    <row r="13659">
      <c r="A13659" s="10" t="s">
        <v>3699</v>
      </c>
      <c r="B13659" s="19">
        <v>0.10670138888888889</v>
      </c>
      <c r="C13659" s="10" t="s">
        <v>69</v>
      </c>
      <c r="D13659" s="10" t="s">
        <v>87</v>
      </c>
      <c r="E13659" s="13">
        <v>13.0</v>
      </c>
      <c r="F13659" s="16">
        <f>E13659-4</f>
        <v>9</v>
      </c>
    </row>
    <row r="13660">
      <c r="A13660" s="10" t="s">
        <v>3699</v>
      </c>
      <c r="B13660" s="19">
        <v>0.1078125</v>
      </c>
      <c r="C13660" s="10" t="s">
        <v>3086</v>
      </c>
      <c r="D13660" s="10" t="s">
        <v>89</v>
      </c>
      <c r="E13660" s="13">
        <v>13.0</v>
      </c>
      <c r="F13660" s="16">
        <f>E13660-8</f>
        <v>5</v>
      </c>
      <c r="J13660" s="10" t="s">
        <v>3715</v>
      </c>
    </row>
    <row r="13661">
      <c r="A13661" s="10" t="s">
        <v>3699</v>
      </c>
      <c r="B13661" s="19">
        <v>0.1097800925925926</v>
      </c>
      <c r="C13661" s="10" t="s">
        <v>69</v>
      </c>
      <c r="D13661" s="10" t="s">
        <v>100</v>
      </c>
      <c r="E13661" s="13">
        <v>21.0</v>
      </c>
      <c r="F13661" s="16">
        <f>E13661-4</f>
        <v>17</v>
      </c>
      <c r="H13661" s="10" t="s">
        <v>3716</v>
      </c>
      <c r="J13661" s="10" t="s">
        <v>3717</v>
      </c>
    </row>
    <row r="13662">
      <c r="A13662" s="10" t="s">
        <v>3699</v>
      </c>
      <c r="B13662" s="19">
        <v>0.1097800925925926</v>
      </c>
      <c r="C13662" s="10" t="s">
        <v>82</v>
      </c>
      <c r="D13662" s="10" t="s">
        <v>100</v>
      </c>
      <c r="E13662" s="13">
        <v>13.0</v>
      </c>
      <c r="F13662" s="16">
        <f>E13662-2</f>
        <v>11</v>
      </c>
      <c r="H13662" s="10" t="s">
        <v>3718</v>
      </c>
      <c r="J13662" s="10" t="s">
        <v>3717</v>
      </c>
    </row>
    <row r="13663">
      <c r="A13663" s="10" t="s">
        <v>3699</v>
      </c>
      <c r="B13663" s="19">
        <v>0.1108449074074074</v>
      </c>
      <c r="C13663" s="10" t="s">
        <v>3086</v>
      </c>
      <c r="D13663" s="10" t="s">
        <v>100</v>
      </c>
      <c r="E13663" s="13">
        <v>19.0</v>
      </c>
      <c r="F13663" s="16">
        <f>E13663-10</f>
        <v>9</v>
      </c>
      <c r="H13663" s="10"/>
      <c r="J13663" s="10" t="s">
        <v>3719</v>
      </c>
    </row>
    <row r="13664">
      <c r="A13664" s="10" t="s">
        <v>3699</v>
      </c>
      <c r="B13664" s="19">
        <v>0.11086805555555555</v>
      </c>
      <c r="C13664" s="10" t="s">
        <v>82</v>
      </c>
      <c r="D13664" s="10" t="s">
        <v>91</v>
      </c>
      <c r="E13664" s="13">
        <v>40.0</v>
      </c>
      <c r="F13664" s="16"/>
      <c r="H13664" s="10" t="s">
        <v>3720</v>
      </c>
      <c r="J13664" s="10" t="s">
        <v>3721</v>
      </c>
    </row>
    <row r="13665">
      <c r="A13665" s="10" t="s">
        <v>3699</v>
      </c>
      <c r="B13665" s="19">
        <v>0.1119212962962963</v>
      </c>
      <c r="C13665" s="10" t="s">
        <v>3086</v>
      </c>
      <c r="D13665" s="10" t="s">
        <v>93</v>
      </c>
      <c r="E13665" s="13">
        <v>27.0</v>
      </c>
      <c r="F13665" s="16">
        <f>E13665-11</f>
        <v>16</v>
      </c>
      <c r="J13665" s="10" t="s">
        <v>3722</v>
      </c>
    </row>
    <row r="13666">
      <c r="A13666" s="10" t="s">
        <v>3699</v>
      </c>
      <c r="B13666" s="19">
        <v>0.11202546296296297</v>
      </c>
      <c r="C13666" s="10" t="s">
        <v>3086</v>
      </c>
      <c r="D13666" s="10" t="s">
        <v>91</v>
      </c>
      <c r="E13666" s="13">
        <v>19.0</v>
      </c>
      <c r="F13666" s="16"/>
      <c r="H13666" s="10" t="s">
        <v>3723</v>
      </c>
      <c r="I13666" s="10">
        <v>1.0</v>
      </c>
      <c r="J13666" s="10" t="s">
        <v>3724</v>
      </c>
    </row>
    <row r="13667">
      <c r="A13667" s="10" t="s">
        <v>3699</v>
      </c>
      <c r="B13667" s="19">
        <v>0.11454861111111111</v>
      </c>
      <c r="C13667" s="10" t="s">
        <v>70</v>
      </c>
      <c r="D13667" s="10" t="s">
        <v>67</v>
      </c>
      <c r="E13667" s="13">
        <v>15.0</v>
      </c>
      <c r="F13667" s="16">
        <f>E13667-4</f>
        <v>11</v>
      </c>
    </row>
    <row r="13668">
      <c r="A13668" s="10" t="s">
        <v>3699</v>
      </c>
      <c r="B13668" s="19">
        <v>0.11516203703703703</v>
      </c>
      <c r="C13668" s="10" t="s">
        <v>70</v>
      </c>
      <c r="D13668" s="10" t="s">
        <v>79</v>
      </c>
      <c r="E13668" s="13">
        <v>27.0</v>
      </c>
      <c r="F13668" s="16">
        <f t="shared" ref="F13668:F13669" si="46">E13668-10</f>
        <v>17</v>
      </c>
      <c r="J13668" s="10" t="s">
        <v>2263</v>
      </c>
    </row>
    <row r="13669">
      <c r="A13669" s="10" t="s">
        <v>3699</v>
      </c>
      <c r="B13669" s="19">
        <v>0.11516203703703703</v>
      </c>
      <c r="C13669" s="10" t="s">
        <v>70</v>
      </c>
      <c r="D13669" s="10" t="s">
        <v>79</v>
      </c>
      <c r="E13669" s="13">
        <v>29.0</v>
      </c>
      <c r="F13669" s="16">
        <f t="shared" si="46"/>
        <v>19</v>
      </c>
    </row>
    <row r="13670">
      <c r="A13670" s="10" t="s">
        <v>3699</v>
      </c>
      <c r="B13670" s="19">
        <v>0.11886574074074074</v>
      </c>
      <c r="C13670" s="10" t="s">
        <v>66</v>
      </c>
      <c r="D13670" s="10" t="s">
        <v>67</v>
      </c>
      <c r="E13670" s="13">
        <v>16.0</v>
      </c>
      <c r="F13670" s="16">
        <f>E13670-3</f>
        <v>13</v>
      </c>
    </row>
    <row r="13671">
      <c r="A13671" s="10" t="s">
        <v>3699</v>
      </c>
      <c r="B13671" s="19">
        <v>0.11886574074074074</v>
      </c>
      <c r="C13671" s="10" t="s">
        <v>964</v>
      </c>
      <c r="D13671" s="10" t="s">
        <v>67</v>
      </c>
      <c r="E13671" s="13">
        <v>13.0</v>
      </c>
      <c r="F13671" s="16">
        <f>E13671-10</f>
        <v>3</v>
      </c>
    </row>
    <row r="13672">
      <c r="A13672" s="10" t="s">
        <v>3699</v>
      </c>
      <c r="B13672" s="19">
        <v>0.11886574074074074</v>
      </c>
      <c r="C13672" s="10" t="s">
        <v>84</v>
      </c>
      <c r="D13672" s="10" t="s">
        <v>67</v>
      </c>
      <c r="E13672" s="13" t="s">
        <v>88</v>
      </c>
      <c r="F13672" s="13">
        <v>1.0</v>
      </c>
    </row>
    <row r="13673">
      <c r="A13673" s="10" t="s">
        <v>3699</v>
      </c>
      <c r="B13673" s="19">
        <v>0.12447916666666667</v>
      </c>
      <c r="C13673" s="10" t="s">
        <v>82</v>
      </c>
      <c r="D13673" s="10" t="s">
        <v>361</v>
      </c>
      <c r="E13673" s="13">
        <v>15.0</v>
      </c>
      <c r="F13673" s="16">
        <f>E13673-11</f>
        <v>4</v>
      </c>
    </row>
    <row r="13674">
      <c r="A13674" s="10" t="s">
        <v>3699</v>
      </c>
      <c r="B13674" s="19">
        <v>0.12817129629629628</v>
      </c>
      <c r="C13674" s="10" t="s">
        <v>82</v>
      </c>
      <c r="D13674" s="10" t="s">
        <v>131</v>
      </c>
      <c r="E13674" s="13">
        <v>18.0</v>
      </c>
      <c r="F13674" s="16">
        <f>E13674-5</f>
        <v>13</v>
      </c>
    </row>
    <row r="13675">
      <c r="A13675" s="10" t="s">
        <v>3699</v>
      </c>
      <c r="B13675" s="19">
        <v>0.12883101851851853</v>
      </c>
      <c r="C13675" s="10" t="s">
        <v>3086</v>
      </c>
      <c r="D13675" s="10" t="s">
        <v>217</v>
      </c>
      <c r="E13675" s="13">
        <v>22.0</v>
      </c>
      <c r="F13675" s="16">
        <f>E13675-15</f>
        <v>7</v>
      </c>
      <c r="J13675" s="10" t="s">
        <v>3725</v>
      </c>
    </row>
    <row r="13676">
      <c r="A13676" s="10" t="s">
        <v>3699</v>
      </c>
      <c r="B13676" s="19">
        <v>0.13011574074074075</v>
      </c>
      <c r="C13676" s="10" t="s">
        <v>70</v>
      </c>
      <c r="D13676" s="10" t="s">
        <v>67</v>
      </c>
      <c r="E13676" s="13" t="s">
        <v>88</v>
      </c>
      <c r="F13676" s="13">
        <v>1.0</v>
      </c>
    </row>
    <row r="13677">
      <c r="A13677" s="10" t="s">
        <v>3699</v>
      </c>
      <c r="B13677" s="19">
        <v>0.13071759259259258</v>
      </c>
      <c r="C13677" s="10" t="s">
        <v>964</v>
      </c>
      <c r="D13677" s="10" t="s">
        <v>67</v>
      </c>
      <c r="E13677" s="13">
        <v>12.0</v>
      </c>
      <c r="F13677" s="16">
        <f>E13677-9</f>
        <v>3</v>
      </c>
    </row>
    <row r="13678">
      <c r="A13678" s="10" t="s">
        <v>3699</v>
      </c>
      <c r="B13678" s="19">
        <v>0.13071759259259258</v>
      </c>
      <c r="C13678" s="10" t="s">
        <v>964</v>
      </c>
      <c r="D13678" s="10" t="s">
        <v>67</v>
      </c>
      <c r="E13678" s="13" t="s">
        <v>68</v>
      </c>
      <c r="F13678" s="13">
        <v>20.0</v>
      </c>
      <c r="J13678" s="10" t="s">
        <v>2265</v>
      </c>
    </row>
    <row r="13679">
      <c r="A13679" s="10" t="s">
        <v>3699</v>
      </c>
      <c r="B13679" s="19">
        <v>0.13071759259259258</v>
      </c>
      <c r="C13679" s="10" t="s">
        <v>66</v>
      </c>
      <c r="D13679" s="10" t="s">
        <v>67</v>
      </c>
      <c r="E13679" s="13">
        <v>19.0</v>
      </c>
      <c r="F13679" s="16">
        <f>E13679-3</f>
        <v>16</v>
      </c>
    </row>
    <row r="13680">
      <c r="A13680" s="10" t="s">
        <v>3699</v>
      </c>
      <c r="B13680" s="19">
        <v>0.13071759259259258</v>
      </c>
      <c r="C13680" s="10" t="s">
        <v>66</v>
      </c>
      <c r="D13680" s="10" t="s">
        <v>67</v>
      </c>
      <c r="E13680" s="13" t="s">
        <v>68</v>
      </c>
      <c r="F13680" s="13">
        <v>20.0</v>
      </c>
      <c r="J13680" s="10" t="s">
        <v>2265</v>
      </c>
    </row>
    <row r="13681">
      <c r="A13681" s="10" t="s">
        <v>3699</v>
      </c>
      <c r="B13681" s="19">
        <v>0.13327546296296297</v>
      </c>
      <c r="C13681" s="10" t="s">
        <v>3086</v>
      </c>
      <c r="D13681" s="10" t="s">
        <v>83</v>
      </c>
      <c r="E13681" s="13">
        <v>25.0</v>
      </c>
      <c r="F13681" s="16">
        <f>E13681-13</f>
        <v>12</v>
      </c>
    </row>
    <row r="13682">
      <c r="A13682" s="10" t="s">
        <v>3699</v>
      </c>
      <c r="B13682" s="19">
        <v>0.1337962962962963</v>
      </c>
      <c r="C13682" s="10" t="s">
        <v>3086</v>
      </c>
      <c r="D13682" s="10" t="s">
        <v>217</v>
      </c>
      <c r="E13682" s="13">
        <v>28.0</v>
      </c>
      <c r="F13682" s="16">
        <f>E13682-15</f>
        <v>13</v>
      </c>
    </row>
    <row r="13683">
      <c r="A13683" s="10" t="s">
        <v>3726</v>
      </c>
      <c r="B13683" s="19">
        <v>0.00912037037037037</v>
      </c>
      <c r="C13683" s="10" t="s">
        <v>82</v>
      </c>
      <c r="D13683" s="10" t="s">
        <v>87</v>
      </c>
      <c r="E13683" s="13">
        <v>21.0</v>
      </c>
      <c r="F13683" s="13">
        <f>E13683-2</f>
        <v>19</v>
      </c>
    </row>
    <row r="13684">
      <c r="A13684" s="10" t="s">
        <v>3726</v>
      </c>
      <c r="B13684" s="19">
        <v>0.00917824074074074</v>
      </c>
      <c r="C13684" s="10" t="s">
        <v>3086</v>
      </c>
      <c r="D13684" s="10" t="s">
        <v>87</v>
      </c>
      <c r="E13684" s="13">
        <v>18.0</v>
      </c>
      <c r="F13684" s="16">
        <f>E13684-5</f>
        <v>13</v>
      </c>
    </row>
    <row r="13685">
      <c r="A13685" s="10" t="s">
        <v>3726</v>
      </c>
      <c r="B13685" s="19">
        <v>0.009305555555555555</v>
      </c>
      <c r="C13685" s="10" t="s">
        <v>69</v>
      </c>
      <c r="D13685" s="10" t="s">
        <v>87</v>
      </c>
      <c r="E13685" s="13" t="s">
        <v>88</v>
      </c>
      <c r="F13685" s="13">
        <v>1.0</v>
      </c>
    </row>
    <row r="13686">
      <c r="A13686" s="10" t="s">
        <v>3726</v>
      </c>
      <c r="B13686" s="19">
        <v>0.010486111111111111</v>
      </c>
      <c r="C13686" s="10" t="s">
        <v>82</v>
      </c>
      <c r="D13686" s="10" t="s">
        <v>89</v>
      </c>
      <c r="E13686" s="13">
        <v>17.0</v>
      </c>
      <c r="F13686" s="13">
        <f>E13686-10</f>
        <v>7</v>
      </c>
      <c r="J13686" s="10" t="s">
        <v>151</v>
      </c>
    </row>
    <row r="13687">
      <c r="A13687" s="10" t="s">
        <v>3726</v>
      </c>
      <c r="B13687" s="19">
        <v>0.011689814814814814</v>
      </c>
      <c r="C13687" s="10" t="s">
        <v>3086</v>
      </c>
      <c r="D13687" s="10" t="s">
        <v>125</v>
      </c>
      <c r="E13687" s="13">
        <v>24.0</v>
      </c>
      <c r="F13687" s="16">
        <f>E13687-15</f>
        <v>9</v>
      </c>
    </row>
    <row r="13688">
      <c r="A13688" s="10" t="s">
        <v>3726</v>
      </c>
      <c r="B13688" s="19">
        <v>0.012592592592592593</v>
      </c>
      <c r="C13688" s="10" t="s">
        <v>82</v>
      </c>
      <c r="D13688" s="10" t="s">
        <v>131</v>
      </c>
      <c r="E13688" s="13" t="s">
        <v>68</v>
      </c>
      <c r="F13688" s="13">
        <v>20.0</v>
      </c>
      <c r="J13688" s="10" t="s">
        <v>1416</v>
      </c>
    </row>
    <row r="13689">
      <c r="A13689" s="10" t="s">
        <v>3726</v>
      </c>
      <c r="B13689" s="19">
        <v>0.01505787037037037</v>
      </c>
      <c r="C13689" s="10" t="s">
        <v>70</v>
      </c>
      <c r="D13689" s="10" t="s">
        <v>67</v>
      </c>
      <c r="E13689" s="13">
        <v>15.0</v>
      </c>
      <c r="F13689" s="16">
        <f>E13689-4</f>
        <v>11</v>
      </c>
    </row>
    <row r="13690">
      <c r="A13690" s="10" t="s">
        <v>3726</v>
      </c>
      <c r="B13690" s="19">
        <v>0.015868055555555555</v>
      </c>
      <c r="C13690" s="10" t="s">
        <v>70</v>
      </c>
      <c r="D13690" s="10" t="s">
        <v>78</v>
      </c>
      <c r="E13690" s="13">
        <v>22.0</v>
      </c>
      <c r="F13690" s="13">
        <f>E13690-10</f>
        <v>12</v>
      </c>
    </row>
    <row r="13691">
      <c r="A13691" s="10" t="s">
        <v>3726</v>
      </c>
      <c r="B13691" s="19">
        <v>0.021111111111111112</v>
      </c>
      <c r="C13691" s="10" t="s">
        <v>3086</v>
      </c>
      <c r="D13691" s="10" t="s">
        <v>217</v>
      </c>
      <c r="E13691" s="13">
        <v>21.0</v>
      </c>
      <c r="F13691" s="13">
        <f>E13691-15</f>
        <v>6</v>
      </c>
    </row>
    <row r="13692">
      <c r="A13692" s="10" t="s">
        <v>3726</v>
      </c>
      <c r="B13692" s="19">
        <v>0.02127314814814815</v>
      </c>
      <c r="C13692" s="10" t="s">
        <v>3086</v>
      </c>
      <c r="D13692" s="10" t="s">
        <v>83</v>
      </c>
      <c r="E13692" s="13">
        <v>23.0</v>
      </c>
      <c r="F13692" s="13">
        <f>E13692-13</f>
        <v>10</v>
      </c>
    </row>
    <row r="13693">
      <c r="A13693" s="10" t="s">
        <v>3726</v>
      </c>
      <c r="B13693" s="19">
        <v>0.03135416666666667</v>
      </c>
      <c r="C13693" s="10" t="s">
        <v>66</v>
      </c>
      <c r="D13693" s="10" t="s">
        <v>67</v>
      </c>
      <c r="E13693" s="13" t="s">
        <v>68</v>
      </c>
      <c r="F13693" s="13">
        <v>20.0</v>
      </c>
    </row>
    <row r="13694">
      <c r="A13694" s="10" t="s">
        <v>3726</v>
      </c>
      <c r="B13694" s="19">
        <v>0.03152777777777778</v>
      </c>
      <c r="C13694" s="10" t="s">
        <v>66</v>
      </c>
      <c r="D13694" s="10" t="s">
        <v>76</v>
      </c>
      <c r="E13694" s="13">
        <v>2.0</v>
      </c>
      <c r="F13694" s="13"/>
      <c r="J13694" s="10" t="s">
        <v>2507</v>
      </c>
    </row>
    <row r="13695">
      <c r="A13695" s="10" t="s">
        <v>3726</v>
      </c>
      <c r="B13695" s="19">
        <v>0.032268518518518516</v>
      </c>
      <c r="C13695" s="10" t="s">
        <v>82</v>
      </c>
      <c r="D13695" s="10" t="s">
        <v>131</v>
      </c>
      <c r="E13695" s="13">
        <v>15.0</v>
      </c>
      <c r="F13695" s="13">
        <f>E13695-5</f>
        <v>10</v>
      </c>
    </row>
    <row r="13696">
      <c r="A13696" s="10" t="s">
        <v>3726</v>
      </c>
      <c r="B13696" s="19">
        <v>0.038703703703703705</v>
      </c>
      <c r="C13696" s="10" t="s">
        <v>3086</v>
      </c>
      <c r="D13696" s="10" t="s">
        <v>67</v>
      </c>
      <c r="E13696" s="13" t="s">
        <v>75</v>
      </c>
      <c r="F13696" s="13" t="s">
        <v>75</v>
      </c>
      <c r="J13696" s="10" t="s">
        <v>2263</v>
      </c>
    </row>
    <row r="13697">
      <c r="A13697" s="10" t="s">
        <v>3726</v>
      </c>
      <c r="B13697" s="19">
        <v>0.038703703703703705</v>
      </c>
      <c r="C13697" s="10" t="s">
        <v>3086</v>
      </c>
      <c r="D13697" s="10" t="s">
        <v>67</v>
      </c>
      <c r="E13697" s="13">
        <v>22.0</v>
      </c>
      <c r="F13697" s="13" t="s">
        <v>75</v>
      </c>
      <c r="J13697" s="10" t="s">
        <v>2508</v>
      </c>
    </row>
    <row r="13698">
      <c r="A13698" s="10" t="s">
        <v>3726</v>
      </c>
      <c r="B13698" s="19">
        <v>0.04056712962962963</v>
      </c>
      <c r="C13698" s="10" t="s">
        <v>66</v>
      </c>
      <c r="D13698" s="10" t="s">
        <v>67</v>
      </c>
      <c r="E13698" s="13">
        <v>20.0</v>
      </c>
      <c r="F13698" s="13" t="s">
        <v>75</v>
      </c>
      <c r="J13698" s="10" t="s">
        <v>2508</v>
      </c>
    </row>
    <row r="13699">
      <c r="A13699" s="10" t="s">
        <v>3726</v>
      </c>
      <c r="B13699" s="19">
        <v>0.043194444444444445</v>
      </c>
      <c r="C13699" s="10" t="s">
        <v>69</v>
      </c>
      <c r="D13699" s="10" t="s">
        <v>76</v>
      </c>
      <c r="E13699" s="13">
        <v>99.0</v>
      </c>
      <c r="F13699" s="13"/>
      <c r="J13699" s="10" t="s">
        <v>2509</v>
      </c>
    </row>
    <row r="13700">
      <c r="A13700" s="10" t="s">
        <v>3726</v>
      </c>
      <c r="B13700" s="19">
        <v>0.05503472222222222</v>
      </c>
      <c r="C13700" s="10" t="s">
        <v>70</v>
      </c>
      <c r="D13700" s="10" t="s">
        <v>131</v>
      </c>
      <c r="E13700" s="13">
        <v>23.0</v>
      </c>
      <c r="F13700" s="13">
        <v>19.0</v>
      </c>
    </row>
    <row r="13701">
      <c r="A13701" s="10" t="s">
        <v>3726</v>
      </c>
      <c r="B13701" s="19">
        <v>0.055636574074074074</v>
      </c>
      <c r="C13701" s="10" t="s">
        <v>70</v>
      </c>
      <c r="D13701" s="10" t="s">
        <v>361</v>
      </c>
      <c r="E13701" s="13">
        <v>18.0</v>
      </c>
      <c r="F13701" s="13">
        <v>14.0</v>
      </c>
    </row>
    <row r="13702">
      <c r="A13702" s="10" t="s">
        <v>3726</v>
      </c>
      <c r="B13702" s="19">
        <v>0.061099537037037036</v>
      </c>
      <c r="C13702" s="10" t="s">
        <v>66</v>
      </c>
      <c r="D13702" s="10" t="s">
        <v>361</v>
      </c>
      <c r="E13702" s="13" t="s">
        <v>88</v>
      </c>
      <c r="F13702" s="13">
        <v>1.0</v>
      </c>
    </row>
    <row r="13703">
      <c r="A13703" s="10" t="s">
        <v>3726</v>
      </c>
      <c r="B13703" s="19">
        <v>0.0628125</v>
      </c>
      <c r="C13703" s="10" t="s">
        <v>69</v>
      </c>
      <c r="D13703" s="10" t="s">
        <v>67</v>
      </c>
      <c r="E13703" s="13">
        <v>22.0</v>
      </c>
      <c r="F13703" s="13">
        <f>E13703-5</f>
        <v>17</v>
      </c>
    </row>
    <row r="13704">
      <c r="A13704" s="10" t="s">
        <v>3726</v>
      </c>
      <c r="B13704" s="19">
        <v>0.06311342592592592</v>
      </c>
      <c r="C13704" s="10" t="s">
        <v>964</v>
      </c>
      <c r="D13704" s="10" t="s">
        <v>67</v>
      </c>
      <c r="E13704" s="13" t="s">
        <v>68</v>
      </c>
      <c r="F13704" s="13">
        <v>20.0</v>
      </c>
    </row>
    <row r="13705">
      <c r="A13705" s="10" t="s">
        <v>3726</v>
      </c>
      <c r="B13705" s="19">
        <v>0.08061342592592592</v>
      </c>
      <c r="C13705" s="10" t="s">
        <v>82</v>
      </c>
      <c r="D13705" s="10" t="s">
        <v>127</v>
      </c>
      <c r="E13705" s="13">
        <v>18.0</v>
      </c>
      <c r="F13705" s="13">
        <f>E13705-9</f>
        <v>9</v>
      </c>
    </row>
    <row r="13706">
      <c r="A13706" s="10" t="s">
        <v>3726</v>
      </c>
      <c r="B13706" s="19">
        <v>0.08341435185185185</v>
      </c>
      <c r="C13706" s="10" t="s">
        <v>964</v>
      </c>
      <c r="D13706" s="10" t="s">
        <v>67</v>
      </c>
      <c r="E13706" s="13">
        <v>19.0</v>
      </c>
      <c r="F13706" s="13">
        <f>E13706-10</f>
        <v>9</v>
      </c>
    </row>
    <row r="13707">
      <c r="A13707" s="10" t="s">
        <v>3726</v>
      </c>
      <c r="B13707" s="19">
        <v>0.0834375</v>
      </c>
      <c r="C13707" s="10" t="s">
        <v>66</v>
      </c>
      <c r="D13707" s="10" t="s">
        <v>67</v>
      </c>
      <c r="E13707" s="13">
        <v>20.0</v>
      </c>
      <c r="F13707" s="13">
        <f>E13707-3</f>
        <v>17</v>
      </c>
    </row>
    <row r="13708">
      <c r="A13708" s="10" t="s">
        <v>3726</v>
      </c>
      <c r="B13708" s="19">
        <v>0.08427083333333334</v>
      </c>
      <c r="C13708" s="10" t="s">
        <v>66</v>
      </c>
      <c r="D13708" s="10" t="s">
        <v>71</v>
      </c>
      <c r="E13708" s="13" t="s">
        <v>68</v>
      </c>
      <c r="F13708" s="13">
        <v>20.0</v>
      </c>
    </row>
    <row r="13709">
      <c r="A13709" s="10" t="s">
        <v>3726</v>
      </c>
      <c r="B13709" s="19">
        <v>0.08949074074074075</v>
      </c>
      <c r="C13709" s="10" t="s">
        <v>70</v>
      </c>
      <c r="D13709" s="10" t="s">
        <v>125</v>
      </c>
      <c r="E13709" s="13">
        <v>18.0</v>
      </c>
      <c r="F13709" s="16">
        <f>E13709-10</f>
        <v>8</v>
      </c>
    </row>
    <row r="13710">
      <c r="A13710" s="10" t="s">
        <v>3726</v>
      </c>
      <c r="B13710" s="19">
        <v>0.08986111111111111</v>
      </c>
      <c r="C13710" s="10" t="s">
        <v>70</v>
      </c>
      <c r="D13710" s="10" t="s">
        <v>67</v>
      </c>
      <c r="E13710" s="13">
        <v>8.0</v>
      </c>
      <c r="F13710" s="13">
        <f>E13710-4</f>
        <v>4</v>
      </c>
    </row>
    <row r="13711">
      <c r="A13711" s="10" t="s">
        <v>3726</v>
      </c>
      <c r="B13711" s="19">
        <v>0.09278935185185185</v>
      </c>
      <c r="C13711" s="10" t="s">
        <v>69</v>
      </c>
      <c r="D13711" s="10" t="s">
        <v>67</v>
      </c>
      <c r="E13711" s="13">
        <v>11.0</v>
      </c>
      <c r="F13711" s="13">
        <f>E13711-5</f>
        <v>6</v>
      </c>
    </row>
    <row r="13712">
      <c r="A13712" s="10" t="s">
        <v>3726</v>
      </c>
      <c r="B13712" s="19">
        <v>0.0960300925925926</v>
      </c>
      <c r="C13712" s="10" t="s">
        <v>3086</v>
      </c>
      <c r="D13712" s="10" t="s">
        <v>125</v>
      </c>
      <c r="E13712" s="13">
        <v>34.0</v>
      </c>
      <c r="F13712" s="16">
        <f>E13712-15</f>
        <v>19</v>
      </c>
    </row>
    <row r="13713">
      <c r="A13713" s="10" t="s">
        <v>3726</v>
      </c>
      <c r="B13713" s="19">
        <v>0.09805555555555556</v>
      </c>
      <c r="C13713" s="10" t="s">
        <v>69</v>
      </c>
      <c r="D13713" s="10" t="s">
        <v>80</v>
      </c>
      <c r="E13713" s="13" t="s">
        <v>75</v>
      </c>
      <c r="F13713" s="13" t="s">
        <v>75</v>
      </c>
      <c r="J13713" s="10" t="s">
        <v>2263</v>
      </c>
    </row>
    <row r="13714">
      <c r="A13714" s="10" t="s">
        <v>3726</v>
      </c>
      <c r="B13714" s="19">
        <v>0.09805555555555556</v>
      </c>
      <c r="C13714" s="10" t="s">
        <v>69</v>
      </c>
      <c r="D13714" s="10" t="s">
        <v>80</v>
      </c>
      <c r="E13714" s="13">
        <v>25.0</v>
      </c>
      <c r="F13714" s="13">
        <f>E13714-6</f>
        <v>19</v>
      </c>
    </row>
    <row r="13715">
      <c r="A13715" s="10" t="s">
        <v>3726</v>
      </c>
      <c r="B13715" s="19">
        <v>0.10010416666666666</v>
      </c>
      <c r="C13715" s="10" t="s">
        <v>66</v>
      </c>
      <c r="D13715" s="10" t="s">
        <v>71</v>
      </c>
      <c r="E13715" s="13">
        <v>16.0</v>
      </c>
      <c r="F13715" s="16">
        <f>E13715--2</f>
        <v>18</v>
      </c>
    </row>
    <row r="13716">
      <c r="A13716" s="10" t="s">
        <v>3726</v>
      </c>
      <c r="B13716" s="19">
        <v>0.10013888888888889</v>
      </c>
      <c r="C13716" s="10" t="s">
        <v>964</v>
      </c>
      <c r="D13716" s="10" t="s">
        <v>71</v>
      </c>
      <c r="E13716" s="13">
        <v>20.0</v>
      </c>
      <c r="F13716" s="16">
        <f>E13716-10</f>
        <v>10</v>
      </c>
    </row>
    <row r="13717">
      <c r="A13717" s="10" t="s">
        <v>3726</v>
      </c>
      <c r="B13717" s="19">
        <v>0.10613425925925926</v>
      </c>
      <c r="C13717" s="10" t="s">
        <v>66</v>
      </c>
      <c r="D13717" s="10" t="s">
        <v>125</v>
      </c>
      <c r="E13717" s="13">
        <v>2.0</v>
      </c>
      <c r="F13717" s="16">
        <f>E13717-0</f>
        <v>2</v>
      </c>
    </row>
    <row r="13718">
      <c r="A13718" s="10" t="s">
        <v>3726</v>
      </c>
      <c r="B13718" s="19">
        <v>0.10615740740740741</v>
      </c>
      <c r="C13718" s="10" t="s">
        <v>69</v>
      </c>
      <c r="D13718" s="10" t="s">
        <v>125</v>
      </c>
      <c r="E13718" s="13">
        <v>16.0</v>
      </c>
      <c r="F13718" s="16">
        <f>E13718-4</f>
        <v>12</v>
      </c>
    </row>
    <row r="13719">
      <c r="A13719" s="10" t="s">
        <v>3726</v>
      </c>
      <c r="B13719" s="19">
        <v>0.10616898148148148</v>
      </c>
      <c r="C13719" s="10" t="s">
        <v>82</v>
      </c>
      <c r="D13719" s="10" t="s">
        <v>125</v>
      </c>
      <c r="E13719" s="13">
        <v>17.0</v>
      </c>
      <c r="F13719" s="16">
        <f>E13719-2</f>
        <v>15</v>
      </c>
    </row>
    <row r="13720">
      <c r="A13720" s="10" t="s">
        <v>3726</v>
      </c>
      <c r="B13720" s="19">
        <v>0.10618055555555556</v>
      </c>
      <c r="C13720" s="10" t="s">
        <v>3086</v>
      </c>
      <c r="D13720" s="10" t="s">
        <v>125</v>
      </c>
      <c r="E13720" s="13">
        <v>33.0</v>
      </c>
      <c r="F13720" s="16">
        <f>E13720-15</f>
        <v>18</v>
      </c>
    </row>
    <row r="13721">
      <c r="A13721" s="10" t="s">
        <v>3726</v>
      </c>
      <c r="B13721" s="19">
        <v>0.10630787037037037</v>
      </c>
      <c r="C13721" s="10" t="s">
        <v>84</v>
      </c>
      <c r="D13721" s="10" t="s">
        <v>125</v>
      </c>
      <c r="E13721" s="13">
        <v>7.0</v>
      </c>
      <c r="F13721" s="16">
        <f>E13721-3</f>
        <v>4</v>
      </c>
    </row>
    <row r="13722">
      <c r="A13722" s="10" t="s">
        <v>3726</v>
      </c>
      <c r="B13722" s="19">
        <v>0.10633101851851852</v>
      </c>
      <c r="C13722" s="10" t="s">
        <v>964</v>
      </c>
      <c r="D13722" s="10" t="s">
        <v>125</v>
      </c>
      <c r="E13722" s="13">
        <v>20.0</v>
      </c>
      <c r="F13722" s="16">
        <f>E13722-2</f>
        <v>18</v>
      </c>
    </row>
    <row r="13723">
      <c r="A13723" s="10" t="s">
        <v>3726</v>
      </c>
      <c r="B13723" s="19">
        <v>0.10634259259259259</v>
      </c>
      <c r="C13723" s="10" t="s">
        <v>70</v>
      </c>
      <c r="D13723" s="10" t="s">
        <v>125</v>
      </c>
      <c r="E13723" s="13">
        <v>26.0</v>
      </c>
      <c r="F13723" s="13">
        <f>E13723-10</f>
        <v>16</v>
      </c>
    </row>
    <row r="13724">
      <c r="A13724" s="10" t="s">
        <v>3726</v>
      </c>
      <c r="B13724" s="19">
        <v>0.12618055555555555</v>
      </c>
      <c r="C13724" s="10" t="s">
        <v>82</v>
      </c>
      <c r="D13724" s="10" t="s">
        <v>83</v>
      </c>
      <c r="E13724" s="13">
        <v>32.0</v>
      </c>
      <c r="F13724" s="13" t="s">
        <v>75</v>
      </c>
      <c r="J13724" s="10" t="s">
        <v>2508</v>
      </c>
    </row>
    <row r="13725">
      <c r="A13725" s="10" t="s">
        <v>3726</v>
      </c>
      <c r="B13725" s="19">
        <v>0.1280787037037037</v>
      </c>
      <c r="C13725" s="10" t="s">
        <v>82</v>
      </c>
      <c r="D13725" s="10" t="s">
        <v>365</v>
      </c>
      <c r="E13725" s="13">
        <v>15.0</v>
      </c>
      <c r="F13725" s="16">
        <f>E13725-11</f>
        <v>4</v>
      </c>
    </row>
    <row r="13726">
      <c r="A13726" s="10" t="s">
        <v>3726</v>
      </c>
      <c r="B13726" s="19">
        <v>0.12925925925925927</v>
      </c>
      <c r="C13726" s="10" t="s">
        <v>82</v>
      </c>
      <c r="D13726" s="10" t="s">
        <v>83</v>
      </c>
      <c r="E13726" s="13">
        <v>15.0</v>
      </c>
      <c r="F13726" s="13" t="s">
        <v>75</v>
      </c>
      <c r="J13726" s="10" t="s">
        <v>2508</v>
      </c>
    </row>
    <row r="13727">
      <c r="A13727" s="10" t="s">
        <v>3726</v>
      </c>
      <c r="B13727" s="19">
        <v>0.12969907407407408</v>
      </c>
      <c r="C13727" s="10" t="s">
        <v>3086</v>
      </c>
      <c r="D13727" s="10" t="s">
        <v>83</v>
      </c>
      <c r="E13727" s="13" t="s">
        <v>75</v>
      </c>
      <c r="F13727" s="13" t="s">
        <v>75</v>
      </c>
      <c r="J13727" s="10" t="s">
        <v>2263</v>
      </c>
    </row>
    <row r="13728">
      <c r="A13728" s="10" t="s">
        <v>3726</v>
      </c>
      <c r="B13728" s="19">
        <v>0.12969907407407408</v>
      </c>
      <c r="C13728" s="10" t="s">
        <v>3086</v>
      </c>
      <c r="D13728" s="10" t="s">
        <v>83</v>
      </c>
      <c r="E13728" s="13">
        <v>29.0</v>
      </c>
      <c r="F13728" s="13" t="s">
        <v>75</v>
      </c>
      <c r="J13728" s="10" t="s">
        <v>2508</v>
      </c>
    </row>
    <row r="13729">
      <c r="A13729" s="10" t="s">
        <v>3726</v>
      </c>
      <c r="B13729" s="19">
        <v>0.14379629629629628</v>
      </c>
      <c r="C13729" s="10" t="s">
        <v>82</v>
      </c>
      <c r="D13729" s="10" t="s">
        <v>83</v>
      </c>
      <c r="E13729" s="13">
        <v>24.0</v>
      </c>
      <c r="F13729" s="13">
        <f t="shared" ref="F13729:F13730" si="47">E13729-11</f>
        <v>13</v>
      </c>
      <c r="J13729" s="10" t="s">
        <v>2263</v>
      </c>
    </row>
    <row r="13730">
      <c r="A13730" s="10" t="s">
        <v>3726</v>
      </c>
      <c r="B13730" s="19">
        <v>0.14379629629629628</v>
      </c>
      <c r="C13730" s="10" t="s">
        <v>82</v>
      </c>
      <c r="D13730" s="10" t="s">
        <v>83</v>
      </c>
      <c r="E13730" s="13">
        <v>27.0</v>
      </c>
      <c r="F13730" s="16">
        <f t="shared" si="47"/>
        <v>16</v>
      </c>
    </row>
    <row r="13731">
      <c r="A13731" s="10" t="s">
        <v>3727</v>
      </c>
      <c r="B13731" s="19">
        <v>0.009895833333333333</v>
      </c>
      <c r="C13731" s="10" t="s">
        <v>66</v>
      </c>
      <c r="D13731" s="10" t="s">
        <v>67</v>
      </c>
      <c r="E13731" s="13">
        <v>17.0</v>
      </c>
      <c r="F13731" s="16">
        <f>E13731-3</f>
        <v>14</v>
      </c>
    </row>
    <row r="13732">
      <c r="A13732" s="10" t="s">
        <v>3727</v>
      </c>
      <c r="B13732" s="19">
        <v>0.011655092592592592</v>
      </c>
      <c r="C13732" s="10" t="s">
        <v>84</v>
      </c>
      <c r="D13732" s="10" t="s">
        <v>83</v>
      </c>
      <c r="E13732" s="13">
        <v>25.0</v>
      </c>
      <c r="F13732" s="13">
        <v>19.0</v>
      </c>
    </row>
    <row r="13733">
      <c r="A13733" s="10" t="s">
        <v>3727</v>
      </c>
      <c r="B13733" s="19">
        <v>0.013599537037037037</v>
      </c>
      <c r="C13733" s="10" t="s">
        <v>70</v>
      </c>
      <c r="D13733" s="10" t="s">
        <v>129</v>
      </c>
      <c r="E13733" s="13">
        <v>19.0</v>
      </c>
      <c r="F13733" s="13">
        <v>15.0</v>
      </c>
    </row>
    <row r="13734">
      <c r="A13734" s="10" t="s">
        <v>3727</v>
      </c>
      <c r="B13734" s="19">
        <v>0.015127314814814816</v>
      </c>
      <c r="C13734" s="10" t="s">
        <v>70</v>
      </c>
      <c r="D13734" s="10" t="s">
        <v>129</v>
      </c>
      <c r="E13734" s="13">
        <v>17.0</v>
      </c>
      <c r="F13734" s="16">
        <f>E13734-5</f>
        <v>12</v>
      </c>
    </row>
    <row r="13735">
      <c r="A13735" s="10" t="s">
        <v>3727</v>
      </c>
      <c r="B13735" s="19">
        <v>0.015532407407407408</v>
      </c>
      <c r="C13735" s="10" t="s">
        <v>66</v>
      </c>
      <c r="D13735" s="10" t="s">
        <v>129</v>
      </c>
      <c r="E13735" s="13">
        <v>17.0</v>
      </c>
      <c r="F13735" s="16">
        <f>E13735-0</f>
        <v>17</v>
      </c>
    </row>
    <row r="13736">
      <c r="A13736" s="10" t="s">
        <v>3727</v>
      </c>
      <c r="B13736" s="19">
        <v>0.015601851851851851</v>
      </c>
      <c r="C13736" s="10" t="s">
        <v>70</v>
      </c>
      <c r="D13736" s="10" t="s">
        <v>129</v>
      </c>
      <c r="E13736" s="13">
        <v>18.0</v>
      </c>
      <c r="F13736" s="16">
        <f>E13736-5</f>
        <v>13</v>
      </c>
    </row>
    <row r="13737">
      <c r="A13737" s="10" t="s">
        <v>3727</v>
      </c>
      <c r="B13737" s="19">
        <v>0.015625</v>
      </c>
      <c r="C13737" s="10" t="s">
        <v>84</v>
      </c>
      <c r="D13737" s="10" t="s">
        <v>129</v>
      </c>
      <c r="E13737" s="13">
        <v>22.0</v>
      </c>
      <c r="F13737" s="16">
        <f>E13737-3</f>
        <v>19</v>
      </c>
    </row>
    <row r="13738">
      <c r="A13738" s="10" t="s">
        <v>3727</v>
      </c>
      <c r="B13738" s="19">
        <v>0.016840277777777777</v>
      </c>
      <c r="C13738" s="10" t="s">
        <v>70</v>
      </c>
      <c r="D13738" s="10" t="s">
        <v>361</v>
      </c>
      <c r="E13738" s="13">
        <v>15.0</v>
      </c>
      <c r="F13738" s="16">
        <f>E13738-4</f>
        <v>11</v>
      </c>
    </row>
    <row r="13739">
      <c r="A13739" s="10" t="s">
        <v>3727</v>
      </c>
      <c r="B13739" s="19">
        <v>0.018229166666666668</v>
      </c>
      <c r="C13739" s="10" t="s">
        <v>70</v>
      </c>
      <c r="D13739" s="10" t="s">
        <v>129</v>
      </c>
      <c r="E13739" s="13">
        <v>10.0</v>
      </c>
      <c r="F13739" s="16">
        <f>E13739-5</f>
        <v>5</v>
      </c>
    </row>
    <row r="13740">
      <c r="A13740" s="10" t="s">
        <v>3727</v>
      </c>
      <c r="B13740" s="19">
        <v>0.01920138888888889</v>
      </c>
      <c r="C13740" s="10" t="s">
        <v>84</v>
      </c>
      <c r="D13740" s="10" t="s">
        <v>129</v>
      </c>
      <c r="E13740" s="13">
        <v>13.0</v>
      </c>
      <c r="F13740" s="16">
        <f>E13740-3</f>
        <v>10</v>
      </c>
    </row>
    <row r="13741">
      <c r="A13741" s="10" t="s">
        <v>3727</v>
      </c>
      <c r="B13741" s="19">
        <v>0.019641203703703702</v>
      </c>
      <c r="C13741" s="10" t="s">
        <v>84</v>
      </c>
      <c r="D13741" s="10" t="s">
        <v>209</v>
      </c>
      <c r="E13741" s="13" t="s">
        <v>75</v>
      </c>
      <c r="F13741" s="13" t="s">
        <v>75</v>
      </c>
      <c r="J13741" s="10" t="s">
        <v>2263</v>
      </c>
    </row>
    <row r="13742">
      <c r="A13742" s="10" t="s">
        <v>3727</v>
      </c>
      <c r="B13742" s="19">
        <v>0.019641203703703702</v>
      </c>
      <c r="C13742" s="10" t="s">
        <v>84</v>
      </c>
      <c r="D13742" s="10" t="s">
        <v>209</v>
      </c>
      <c r="E13742" s="13">
        <v>22.0</v>
      </c>
      <c r="F13742" s="16">
        <f>E13742-4</f>
        <v>18</v>
      </c>
    </row>
    <row r="13743">
      <c r="A13743" s="10" t="s">
        <v>3727</v>
      </c>
      <c r="B13743" s="19">
        <v>0.02070601851851852</v>
      </c>
      <c r="C13743" s="10" t="s">
        <v>66</v>
      </c>
      <c r="D13743" s="10" t="s">
        <v>79</v>
      </c>
      <c r="E13743" s="13">
        <v>20.0</v>
      </c>
      <c r="F13743" s="13">
        <v>14.0</v>
      </c>
    </row>
    <row r="13744">
      <c r="A13744" s="10" t="s">
        <v>3727</v>
      </c>
      <c r="B13744" s="19">
        <v>0.020729166666666667</v>
      </c>
      <c r="C13744" s="10" t="s">
        <v>70</v>
      </c>
      <c r="D13744" s="10" t="s">
        <v>79</v>
      </c>
      <c r="E13744" s="13">
        <v>26.0</v>
      </c>
      <c r="F13744" s="16">
        <f>E13744-10</f>
        <v>16</v>
      </c>
    </row>
    <row r="13745">
      <c r="A13745" s="10" t="s">
        <v>3727</v>
      </c>
      <c r="B13745" s="19">
        <v>0.02074074074074074</v>
      </c>
      <c r="C13745" s="10" t="s">
        <v>84</v>
      </c>
      <c r="D13745" s="10" t="s">
        <v>79</v>
      </c>
      <c r="E13745" s="13">
        <v>15.0</v>
      </c>
      <c r="F13745" s="16">
        <f>E13745-5</f>
        <v>10</v>
      </c>
    </row>
    <row r="13746">
      <c r="A13746" s="10" t="s">
        <v>3727</v>
      </c>
      <c r="B13746" s="19">
        <v>0.024027777777777776</v>
      </c>
      <c r="C13746" s="10" t="s">
        <v>66</v>
      </c>
      <c r="D13746" s="10" t="s">
        <v>67</v>
      </c>
      <c r="E13746" s="13">
        <v>19.0</v>
      </c>
      <c r="F13746" s="16">
        <f>E13746-3</f>
        <v>16</v>
      </c>
    </row>
    <row r="13747">
      <c r="A13747" s="10" t="s">
        <v>3727</v>
      </c>
      <c r="B13747" s="19">
        <v>0.027789351851851853</v>
      </c>
      <c r="C13747" s="10" t="s">
        <v>84</v>
      </c>
      <c r="D13747" s="10" t="s">
        <v>78</v>
      </c>
      <c r="E13747" s="13" t="s">
        <v>68</v>
      </c>
      <c r="F13747" s="13">
        <v>20.0</v>
      </c>
    </row>
    <row r="13748">
      <c r="A13748" s="10" t="s">
        <v>3727</v>
      </c>
      <c r="B13748" s="19">
        <v>0.0278125</v>
      </c>
      <c r="C13748" s="10" t="s">
        <v>66</v>
      </c>
      <c r="D13748" s="10" t="s">
        <v>78</v>
      </c>
      <c r="E13748" s="13">
        <v>5.0</v>
      </c>
      <c r="F13748" s="16">
        <f>E13748-0</f>
        <v>5</v>
      </c>
    </row>
    <row r="13749">
      <c r="A13749" s="10" t="s">
        <v>3727</v>
      </c>
      <c r="B13749" s="19">
        <v>0.0278125</v>
      </c>
      <c r="C13749" s="10" t="s">
        <v>70</v>
      </c>
      <c r="D13749" s="10" t="s">
        <v>78</v>
      </c>
      <c r="E13749" s="13" t="s">
        <v>88</v>
      </c>
      <c r="F13749" s="13">
        <v>1.0</v>
      </c>
    </row>
    <row r="13750">
      <c r="A13750" s="10" t="s">
        <v>3727</v>
      </c>
      <c r="B13750" s="19">
        <v>0.028877314814814814</v>
      </c>
      <c r="C13750" s="10" t="s">
        <v>66</v>
      </c>
      <c r="D13750" s="10" t="s">
        <v>67</v>
      </c>
      <c r="E13750" s="13">
        <v>18.0</v>
      </c>
      <c r="F13750" s="16">
        <f>E13750-3</f>
        <v>15</v>
      </c>
    </row>
    <row r="13751">
      <c r="A13751" s="10" t="s">
        <v>3727</v>
      </c>
      <c r="B13751" s="19">
        <v>0.03207175925925926</v>
      </c>
      <c r="C13751" s="10" t="s">
        <v>66</v>
      </c>
      <c r="D13751" s="10" t="s">
        <v>129</v>
      </c>
      <c r="E13751" s="13">
        <v>4.0</v>
      </c>
      <c r="F13751" s="16">
        <f>E13751-0</f>
        <v>4</v>
      </c>
    </row>
    <row r="13752">
      <c r="A13752" s="10" t="s">
        <v>3727</v>
      </c>
      <c r="B13752" s="19">
        <v>0.032372685185185185</v>
      </c>
      <c r="C13752" s="10" t="s">
        <v>84</v>
      </c>
      <c r="D13752" s="10" t="s">
        <v>210</v>
      </c>
      <c r="E13752" s="13">
        <v>13.0</v>
      </c>
      <c r="F13752" s="16">
        <f>E13752-4</f>
        <v>9</v>
      </c>
      <c r="J13752" s="10" t="s">
        <v>3728</v>
      </c>
    </row>
    <row r="13753">
      <c r="A13753" s="10" t="s">
        <v>3727</v>
      </c>
      <c r="B13753" s="19">
        <v>0.03277777777777778</v>
      </c>
      <c r="C13753" s="10" t="s">
        <v>70</v>
      </c>
      <c r="D13753" s="10" t="s">
        <v>87</v>
      </c>
      <c r="E13753" s="13">
        <v>22.0</v>
      </c>
      <c r="F13753" s="13" t="s">
        <v>75</v>
      </c>
      <c r="J13753" s="10" t="s">
        <v>3315</v>
      </c>
    </row>
    <row r="13754">
      <c r="A13754" s="10" t="s">
        <v>3727</v>
      </c>
      <c r="B13754" s="19">
        <v>0.0328125</v>
      </c>
      <c r="C13754" s="10" t="s">
        <v>66</v>
      </c>
      <c r="D13754" s="10" t="s">
        <v>87</v>
      </c>
      <c r="E13754" s="13" t="s">
        <v>68</v>
      </c>
      <c r="F13754" s="13">
        <v>20.0</v>
      </c>
    </row>
    <row r="13755">
      <c r="A13755" s="10" t="s">
        <v>3727</v>
      </c>
      <c r="B13755" s="19">
        <v>0.032858796296296296</v>
      </c>
      <c r="C13755" s="10" t="s">
        <v>84</v>
      </c>
      <c r="D13755" s="10" t="s">
        <v>87</v>
      </c>
      <c r="E13755" s="13" t="s">
        <v>75</v>
      </c>
      <c r="F13755" s="13" t="s">
        <v>75</v>
      </c>
      <c r="J13755" s="10" t="s">
        <v>2263</v>
      </c>
    </row>
    <row r="13756">
      <c r="A13756" s="10" t="s">
        <v>3727</v>
      </c>
      <c r="B13756" s="19">
        <v>0.032858796296296296</v>
      </c>
      <c r="C13756" s="10" t="s">
        <v>84</v>
      </c>
      <c r="D13756" s="10" t="s">
        <v>87</v>
      </c>
      <c r="E13756" s="13">
        <v>18.0</v>
      </c>
      <c r="F13756" s="16">
        <f>E13756-3</f>
        <v>15</v>
      </c>
    </row>
    <row r="13757">
      <c r="A13757" s="10" t="s">
        <v>3727</v>
      </c>
      <c r="B13757" s="19">
        <v>0.03383101851851852</v>
      </c>
      <c r="C13757" s="10" t="s">
        <v>70</v>
      </c>
      <c r="D13757" s="10" t="s">
        <v>93</v>
      </c>
      <c r="E13757" s="13">
        <v>18.0</v>
      </c>
      <c r="F13757" s="16">
        <f>E13757-12</f>
        <v>6</v>
      </c>
      <c r="J13757" s="10" t="s">
        <v>3729</v>
      </c>
    </row>
    <row r="13758">
      <c r="A13758" s="10" t="s">
        <v>3727</v>
      </c>
      <c r="B13758" s="19">
        <v>0.03398148148148148</v>
      </c>
      <c r="C13758" s="10" t="s">
        <v>70</v>
      </c>
      <c r="D13758" s="10" t="s">
        <v>91</v>
      </c>
      <c r="E13758" s="13">
        <v>12.0</v>
      </c>
      <c r="F13758" s="16"/>
      <c r="H13758" s="10" t="s">
        <v>3730</v>
      </c>
    </row>
    <row r="13759">
      <c r="A13759" s="10" t="s">
        <v>3727</v>
      </c>
      <c r="B13759" s="19">
        <v>0.03415509259259259</v>
      </c>
      <c r="C13759" s="10" t="s">
        <v>70</v>
      </c>
      <c r="D13759" s="10" t="s">
        <v>93</v>
      </c>
      <c r="E13759" s="13" t="s">
        <v>75</v>
      </c>
      <c r="F13759" s="13" t="s">
        <v>75</v>
      </c>
      <c r="J13759" s="10" t="s">
        <v>3729</v>
      </c>
    </row>
    <row r="13760">
      <c r="A13760" s="10" t="s">
        <v>3727</v>
      </c>
      <c r="B13760" s="19">
        <v>0.03415509259259259</v>
      </c>
      <c r="C13760" s="10" t="s">
        <v>70</v>
      </c>
      <c r="D13760" s="10" t="s">
        <v>91</v>
      </c>
      <c r="E13760" s="13">
        <v>9.0</v>
      </c>
      <c r="F13760" s="16"/>
      <c r="H13760" s="10" t="s">
        <v>3731</v>
      </c>
    </row>
    <row r="13761">
      <c r="A13761" s="10" t="s">
        <v>3727</v>
      </c>
      <c r="B13761" s="19">
        <v>0.03840277777777778</v>
      </c>
      <c r="C13761" s="10" t="s">
        <v>82</v>
      </c>
      <c r="D13761" s="10" t="s">
        <v>67</v>
      </c>
      <c r="E13761" s="13" t="s">
        <v>88</v>
      </c>
      <c r="F13761" s="13">
        <v>1.0</v>
      </c>
    </row>
    <row r="13762">
      <c r="A13762" s="10" t="s">
        <v>3727</v>
      </c>
      <c r="B13762" s="19">
        <v>0.041527777777777775</v>
      </c>
      <c r="C13762" s="10" t="s">
        <v>964</v>
      </c>
      <c r="D13762" s="10" t="s">
        <v>67</v>
      </c>
      <c r="E13762" s="13">
        <v>16.0</v>
      </c>
      <c r="F13762" s="16">
        <f>E13762-5</f>
        <v>11</v>
      </c>
    </row>
    <row r="13763">
      <c r="A13763" s="10" t="s">
        <v>3727</v>
      </c>
      <c r="B13763" s="19">
        <v>0.04393518518518519</v>
      </c>
      <c r="C13763" s="10" t="s">
        <v>69</v>
      </c>
      <c r="D13763" s="10" t="s">
        <v>83</v>
      </c>
      <c r="E13763" s="13">
        <v>23.0</v>
      </c>
      <c r="F13763" s="13" t="s">
        <v>75</v>
      </c>
      <c r="J13763" s="10" t="s">
        <v>2508</v>
      </c>
    </row>
    <row r="13764">
      <c r="A13764" s="10" t="s">
        <v>3727</v>
      </c>
      <c r="B13764" s="19">
        <v>0.045578703703703705</v>
      </c>
      <c r="C13764" s="10" t="s">
        <v>3086</v>
      </c>
      <c r="D13764" s="10" t="s">
        <v>125</v>
      </c>
      <c r="E13764" s="13" t="s">
        <v>75</v>
      </c>
      <c r="F13764" s="13" t="s">
        <v>75</v>
      </c>
    </row>
    <row r="13765">
      <c r="A13765" s="10" t="s">
        <v>3727</v>
      </c>
      <c r="B13765" s="19">
        <v>0.045578703703703705</v>
      </c>
      <c r="C13765" s="10" t="s">
        <v>3086</v>
      </c>
      <c r="D13765" s="10" t="s">
        <v>125</v>
      </c>
      <c r="E13765" s="13">
        <v>30.0</v>
      </c>
      <c r="F13765" s="16">
        <f>E13765-15</f>
        <v>15</v>
      </c>
    </row>
    <row r="13766">
      <c r="A13766" s="10" t="s">
        <v>3727</v>
      </c>
      <c r="B13766" s="19">
        <v>0.04621527777777778</v>
      </c>
      <c r="C13766" s="10" t="s">
        <v>3086</v>
      </c>
      <c r="D13766" s="10" t="s">
        <v>67</v>
      </c>
      <c r="E13766" s="13" t="s">
        <v>75</v>
      </c>
      <c r="F13766" s="13" t="s">
        <v>75</v>
      </c>
      <c r="J13766" s="10" t="s">
        <v>2265</v>
      </c>
    </row>
    <row r="13767">
      <c r="A13767" s="10" t="s">
        <v>3727</v>
      </c>
      <c r="B13767" s="19">
        <v>0.04621527777777778</v>
      </c>
      <c r="C13767" s="10" t="s">
        <v>3086</v>
      </c>
      <c r="D13767" s="10" t="s">
        <v>67</v>
      </c>
      <c r="E13767" s="13">
        <v>19.0</v>
      </c>
      <c r="F13767" s="16">
        <f>E13767-1</f>
        <v>18</v>
      </c>
      <c r="J13767" s="10" t="s">
        <v>2508</v>
      </c>
    </row>
    <row r="13768">
      <c r="A13768" s="10" t="s">
        <v>3727</v>
      </c>
      <c r="B13768" s="19">
        <v>0.04850694444444444</v>
      </c>
      <c r="C13768" s="10" t="s">
        <v>69</v>
      </c>
      <c r="D13768" s="10" t="s">
        <v>129</v>
      </c>
      <c r="E13768" s="13">
        <v>9.0</v>
      </c>
      <c r="F13768" s="13">
        <f>E13768-4</f>
        <v>5</v>
      </c>
    </row>
    <row r="13769">
      <c r="A13769" s="10" t="s">
        <v>3727</v>
      </c>
      <c r="B13769" s="19">
        <v>0.051805555555555556</v>
      </c>
      <c r="C13769" s="10" t="s">
        <v>3086</v>
      </c>
      <c r="D13769" s="10" t="s">
        <v>125</v>
      </c>
      <c r="E13769" s="13" t="s">
        <v>75</v>
      </c>
      <c r="F13769" s="13" t="s">
        <v>75</v>
      </c>
      <c r="J13769" s="10" t="s">
        <v>2263</v>
      </c>
    </row>
    <row r="13770">
      <c r="A13770" s="10" t="s">
        <v>3727</v>
      </c>
      <c r="B13770" s="19">
        <v>0.051805555555555556</v>
      </c>
      <c r="C13770" s="10" t="s">
        <v>3086</v>
      </c>
      <c r="D13770" s="10" t="s">
        <v>125</v>
      </c>
      <c r="E13770" s="13">
        <v>32.0</v>
      </c>
      <c r="F13770" s="16">
        <f>E13770-15</f>
        <v>17</v>
      </c>
    </row>
    <row r="13771">
      <c r="A13771" s="10" t="s">
        <v>3727</v>
      </c>
      <c r="B13771" s="19">
        <v>0.05184027777777778</v>
      </c>
      <c r="C13771" s="10" t="s">
        <v>69</v>
      </c>
      <c r="D13771" s="10" t="s">
        <v>125</v>
      </c>
      <c r="E13771" s="13">
        <v>19.0</v>
      </c>
      <c r="F13771" s="13" t="s">
        <v>75</v>
      </c>
      <c r="J13771" s="10" t="s">
        <v>2508</v>
      </c>
    </row>
    <row r="13772">
      <c r="A13772" s="10" t="s">
        <v>3727</v>
      </c>
      <c r="B13772" s="19">
        <v>0.053125</v>
      </c>
      <c r="C13772" s="10" t="s">
        <v>3086</v>
      </c>
      <c r="D13772" s="10" t="s">
        <v>83</v>
      </c>
      <c r="E13772" s="13" t="s">
        <v>75</v>
      </c>
      <c r="F13772" s="13" t="s">
        <v>75</v>
      </c>
      <c r="J13772" s="10" t="s">
        <v>2263</v>
      </c>
    </row>
    <row r="13773">
      <c r="A13773" s="10" t="s">
        <v>3727</v>
      </c>
      <c r="B13773" s="19">
        <v>0.053125</v>
      </c>
      <c r="C13773" s="10" t="s">
        <v>3086</v>
      </c>
      <c r="D13773" s="10" t="s">
        <v>83</v>
      </c>
      <c r="E13773" s="13" t="s">
        <v>68</v>
      </c>
      <c r="F13773" s="13">
        <v>20.0</v>
      </c>
    </row>
    <row r="13774">
      <c r="A13774" s="10" t="s">
        <v>3727</v>
      </c>
      <c r="B13774" s="19">
        <v>0.05326388888888889</v>
      </c>
      <c r="C13774" s="10" t="s">
        <v>3086</v>
      </c>
      <c r="D13774" s="10" t="s">
        <v>76</v>
      </c>
      <c r="E13774" s="13">
        <v>2.0</v>
      </c>
      <c r="F13774" s="16"/>
      <c r="J13774" s="10" t="s">
        <v>2507</v>
      </c>
    </row>
    <row r="13775">
      <c r="A13775" s="10" t="s">
        <v>3727</v>
      </c>
      <c r="B13775" s="19">
        <v>0.055127314814814816</v>
      </c>
      <c r="C13775" s="10" t="s">
        <v>69</v>
      </c>
      <c r="D13775" s="10" t="s">
        <v>67</v>
      </c>
      <c r="E13775" s="13">
        <v>24.0</v>
      </c>
      <c r="F13775" s="16">
        <f>E13775-5</f>
        <v>19</v>
      </c>
    </row>
    <row r="13776">
      <c r="A13776" s="10" t="s">
        <v>3727</v>
      </c>
      <c r="B13776" s="19">
        <v>0.058611111111111114</v>
      </c>
      <c r="C13776" s="10" t="s">
        <v>964</v>
      </c>
      <c r="D13776" s="10" t="s">
        <v>78</v>
      </c>
      <c r="E13776" s="13">
        <v>13.0</v>
      </c>
      <c r="F13776" s="16">
        <f>E13776-2</f>
        <v>11</v>
      </c>
    </row>
    <row r="13777">
      <c r="A13777" s="10" t="s">
        <v>3727</v>
      </c>
      <c r="B13777" s="19">
        <v>0.05931712962962963</v>
      </c>
      <c r="C13777" s="10" t="s">
        <v>82</v>
      </c>
      <c r="D13777" s="10" t="s">
        <v>87</v>
      </c>
      <c r="E13777" s="13">
        <v>9.0</v>
      </c>
      <c r="F13777" s="16">
        <f>E13777-1</f>
        <v>8</v>
      </c>
    </row>
    <row r="13778">
      <c r="A13778" s="10" t="s">
        <v>3727</v>
      </c>
      <c r="B13778" s="19">
        <v>0.0593287037037037</v>
      </c>
      <c r="C13778" s="10" t="s">
        <v>69</v>
      </c>
      <c r="D13778" s="10" t="s">
        <v>87</v>
      </c>
      <c r="E13778" s="13">
        <v>9.0</v>
      </c>
      <c r="F13778" s="16">
        <f>E13778-4</f>
        <v>5</v>
      </c>
    </row>
    <row r="13779">
      <c r="A13779" s="10" t="s">
        <v>3727</v>
      </c>
      <c r="B13779" s="19">
        <v>0.059444444444444446</v>
      </c>
      <c r="C13779" s="10" t="s">
        <v>3086</v>
      </c>
      <c r="D13779" s="10" t="s">
        <v>87</v>
      </c>
      <c r="E13779" s="13" t="s">
        <v>88</v>
      </c>
      <c r="F13779" s="13">
        <v>1.0</v>
      </c>
    </row>
    <row r="13780">
      <c r="A13780" s="10" t="s">
        <v>3727</v>
      </c>
      <c r="B13780" s="19">
        <v>0.05951388888888889</v>
      </c>
      <c r="C13780" s="10" t="s">
        <v>964</v>
      </c>
      <c r="D13780" s="10" t="s">
        <v>87</v>
      </c>
      <c r="E13780" s="13">
        <v>4.0</v>
      </c>
      <c r="F13780" s="16">
        <f>E13780-2</f>
        <v>2</v>
      </c>
    </row>
    <row r="13781">
      <c r="A13781" s="10" t="s">
        <v>3727</v>
      </c>
      <c r="B13781" s="19">
        <v>0.059756944444444446</v>
      </c>
      <c r="C13781" s="10" t="s">
        <v>3086</v>
      </c>
      <c r="D13781" s="10" t="s">
        <v>3424</v>
      </c>
      <c r="E13781" s="13">
        <v>12.0</v>
      </c>
      <c r="F13781" s="16">
        <f>E13781</f>
        <v>12</v>
      </c>
    </row>
    <row r="13782">
      <c r="A13782" s="10" t="s">
        <v>3727</v>
      </c>
      <c r="B13782" s="19">
        <v>0.06511574074074074</v>
      </c>
      <c r="C13782" s="10" t="s">
        <v>82</v>
      </c>
      <c r="D13782" s="10" t="s">
        <v>91</v>
      </c>
      <c r="E13782" s="13">
        <v>38.0</v>
      </c>
      <c r="F13782" s="16"/>
      <c r="H13782" s="10" t="s">
        <v>3732</v>
      </c>
    </row>
    <row r="13783">
      <c r="A13783" s="10" t="s">
        <v>3727</v>
      </c>
      <c r="B13783" s="19">
        <v>0.06513888888888889</v>
      </c>
      <c r="C13783" s="10" t="s">
        <v>82</v>
      </c>
      <c r="D13783" s="10" t="s">
        <v>3424</v>
      </c>
      <c r="E13783" s="13">
        <v>5.0</v>
      </c>
      <c r="F13783" s="16">
        <f>E13783</f>
        <v>5</v>
      </c>
      <c r="J13783" s="10" t="s">
        <v>3733</v>
      </c>
    </row>
    <row r="13784">
      <c r="A13784" s="10" t="s">
        <v>3727</v>
      </c>
      <c r="B13784" s="19">
        <v>0.06761574074074074</v>
      </c>
      <c r="C13784" s="10" t="s">
        <v>3086</v>
      </c>
      <c r="D13784" s="10" t="s">
        <v>93</v>
      </c>
      <c r="E13784" s="13">
        <v>26.0</v>
      </c>
      <c r="F13784" s="13">
        <v>15.0</v>
      </c>
      <c r="J13784" s="10" t="s">
        <v>3734</v>
      </c>
    </row>
    <row r="13785">
      <c r="A13785" s="10" t="s">
        <v>3727</v>
      </c>
      <c r="B13785" s="19">
        <v>0.06787037037037037</v>
      </c>
      <c r="C13785" s="10" t="s">
        <v>3086</v>
      </c>
      <c r="D13785" s="10" t="s">
        <v>91</v>
      </c>
      <c r="E13785" s="13">
        <v>40.0</v>
      </c>
      <c r="F13785" s="16"/>
      <c r="H13785" s="10" t="s">
        <v>3735</v>
      </c>
    </row>
    <row r="13786">
      <c r="A13786" s="10" t="s">
        <v>3727</v>
      </c>
      <c r="B13786" s="19">
        <v>0.06847222222222223</v>
      </c>
      <c r="C13786" s="10" t="s">
        <v>3086</v>
      </c>
      <c r="D13786" s="10" t="s">
        <v>93</v>
      </c>
      <c r="E13786" s="13">
        <v>13.0</v>
      </c>
      <c r="F13786" s="13">
        <v>2.0</v>
      </c>
      <c r="J13786" s="10" t="s">
        <v>3734</v>
      </c>
    </row>
    <row r="13787">
      <c r="A13787" s="10" t="s">
        <v>3727</v>
      </c>
      <c r="B13787" s="19">
        <v>0.07028935185185185</v>
      </c>
      <c r="C13787" s="10" t="s">
        <v>964</v>
      </c>
      <c r="D13787" s="10" t="s">
        <v>81</v>
      </c>
      <c r="E13787" s="13" t="s">
        <v>75</v>
      </c>
      <c r="F13787" s="13" t="s">
        <v>75</v>
      </c>
      <c r="J13787" s="10" t="s">
        <v>2263</v>
      </c>
    </row>
    <row r="13788">
      <c r="A13788" s="10" t="s">
        <v>3727</v>
      </c>
      <c r="B13788" s="19">
        <v>0.07028935185185185</v>
      </c>
      <c r="C13788" s="10" t="s">
        <v>964</v>
      </c>
      <c r="D13788" s="10" t="s">
        <v>81</v>
      </c>
      <c r="E13788" s="13" t="s">
        <v>75</v>
      </c>
      <c r="F13788" s="13" t="s">
        <v>75</v>
      </c>
    </row>
    <row r="13789">
      <c r="A13789" s="10" t="s">
        <v>3727</v>
      </c>
      <c r="B13789" s="19">
        <v>0.07177083333333334</v>
      </c>
      <c r="C13789" s="10" t="s">
        <v>82</v>
      </c>
      <c r="D13789" s="10" t="s">
        <v>91</v>
      </c>
      <c r="E13789" s="13">
        <v>10.0</v>
      </c>
      <c r="F13789" s="16"/>
      <c r="H13789" s="10" t="s">
        <v>3736</v>
      </c>
      <c r="J13789" s="10" t="s">
        <v>3332</v>
      </c>
    </row>
    <row r="13790">
      <c r="A13790" s="10" t="s">
        <v>3727</v>
      </c>
      <c r="B13790" s="19">
        <v>0.07217592592592592</v>
      </c>
      <c r="C13790" s="10" t="s">
        <v>69</v>
      </c>
      <c r="D13790" s="10" t="s">
        <v>89</v>
      </c>
      <c r="E13790" s="13">
        <v>17.0</v>
      </c>
      <c r="F13790" s="16">
        <f>E13790-9</f>
        <v>8</v>
      </c>
      <c r="J13790" s="10" t="s">
        <v>90</v>
      </c>
    </row>
    <row r="13791">
      <c r="A13791" s="10" t="s">
        <v>3727</v>
      </c>
      <c r="B13791" s="19">
        <v>0.0724537037037037</v>
      </c>
      <c r="C13791" s="10" t="s">
        <v>69</v>
      </c>
      <c r="D13791" s="10" t="s">
        <v>91</v>
      </c>
      <c r="E13791" s="13">
        <v>34.0</v>
      </c>
      <c r="F13791" s="16"/>
      <c r="H13791" s="10" t="s">
        <v>3737</v>
      </c>
    </row>
    <row r="13792">
      <c r="A13792" s="10" t="s">
        <v>3727</v>
      </c>
      <c r="B13792" s="19">
        <v>0.0732175925925926</v>
      </c>
      <c r="C13792" s="10" t="s">
        <v>964</v>
      </c>
      <c r="D13792" s="10" t="s">
        <v>91</v>
      </c>
      <c r="E13792" s="13">
        <v>10.0</v>
      </c>
      <c r="F13792" s="16"/>
      <c r="H13792" s="10" t="s">
        <v>3738</v>
      </c>
      <c r="J13792" s="10" t="s">
        <v>1330</v>
      </c>
    </row>
    <row r="13793">
      <c r="A13793" s="10" t="s">
        <v>3727</v>
      </c>
      <c r="B13793" s="19">
        <v>0.07465277777777778</v>
      </c>
      <c r="C13793" s="10" t="s">
        <v>82</v>
      </c>
      <c r="D13793" s="10" t="s">
        <v>100</v>
      </c>
      <c r="E13793" s="13">
        <v>18.0</v>
      </c>
      <c r="F13793" s="16">
        <f t="shared" ref="F13793:F13794" si="48">E13793-2</f>
        <v>16</v>
      </c>
      <c r="H13793" s="10" t="s">
        <v>3739</v>
      </c>
      <c r="J13793" s="10" t="s">
        <v>3740</v>
      </c>
    </row>
    <row r="13794">
      <c r="A13794" s="10" t="s">
        <v>3727</v>
      </c>
      <c r="B13794" s="19">
        <v>0.07501157407407408</v>
      </c>
      <c r="C13794" s="10" t="s">
        <v>964</v>
      </c>
      <c r="D13794" s="10" t="s">
        <v>100</v>
      </c>
      <c r="E13794" s="13">
        <v>16.0</v>
      </c>
      <c r="F13794" s="16">
        <f t="shared" si="48"/>
        <v>14</v>
      </c>
      <c r="H13794" s="10" t="s">
        <v>3741</v>
      </c>
      <c r="J13794" s="10" t="s">
        <v>3742</v>
      </c>
    </row>
    <row r="13795">
      <c r="A13795" s="10" t="s">
        <v>3727</v>
      </c>
      <c r="B13795" s="19">
        <v>0.07506944444444444</v>
      </c>
      <c r="C13795" s="10" t="s">
        <v>3086</v>
      </c>
      <c r="D13795" s="10" t="s">
        <v>100</v>
      </c>
      <c r="E13795" s="13">
        <v>16.0</v>
      </c>
      <c r="F13795" s="16">
        <f>E13795-10</f>
        <v>6</v>
      </c>
      <c r="H13795" s="10" t="s">
        <v>3743</v>
      </c>
      <c r="J13795" s="10" t="s">
        <v>3742</v>
      </c>
    </row>
    <row r="13796">
      <c r="A13796" s="10" t="s">
        <v>3727</v>
      </c>
      <c r="B13796" s="19">
        <v>0.07518518518518519</v>
      </c>
      <c r="C13796" s="10" t="s">
        <v>69</v>
      </c>
      <c r="D13796" s="10" t="s">
        <v>100</v>
      </c>
      <c r="E13796" s="13">
        <v>16.0</v>
      </c>
      <c r="F13796" s="16">
        <f>E13796-4</f>
        <v>12</v>
      </c>
      <c r="H13796" s="10" t="s">
        <v>3744</v>
      </c>
      <c r="J13796" s="10" t="s">
        <v>3742</v>
      </c>
    </row>
    <row r="13797">
      <c r="A13797" s="10" t="s">
        <v>3727</v>
      </c>
      <c r="B13797" s="19">
        <v>0.07799768518518518</v>
      </c>
      <c r="C13797" s="10" t="s">
        <v>3086</v>
      </c>
      <c r="D13797" s="10" t="s">
        <v>125</v>
      </c>
      <c r="E13797" s="13" t="s">
        <v>75</v>
      </c>
      <c r="F13797" s="13" t="s">
        <v>75</v>
      </c>
      <c r="J13797" s="10" t="s">
        <v>2263</v>
      </c>
    </row>
    <row r="13798">
      <c r="A13798" s="10" t="s">
        <v>3727</v>
      </c>
      <c r="B13798" s="19">
        <v>0.07799768518518518</v>
      </c>
      <c r="C13798" s="10" t="s">
        <v>3086</v>
      </c>
      <c r="D13798" s="10" t="s">
        <v>125</v>
      </c>
      <c r="E13798" s="13">
        <v>29.0</v>
      </c>
      <c r="F13798" s="16">
        <f>E13798-15</f>
        <v>14</v>
      </c>
    </row>
    <row r="13799">
      <c r="A13799" s="10" t="s">
        <v>3727</v>
      </c>
      <c r="B13799" s="19">
        <v>0.07866898148148148</v>
      </c>
      <c r="C13799" s="10" t="s">
        <v>3086</v>
      </c>
      <c r="D13799" s="10" t="s">
        <v>93</v>
      </c>
      <c r="E13799" s="13" t="s">
        <v>75</v>
      </c>
      <c r="F13799" s="13" t="s">
        <v>75</v>
      </c>
      <c r="J13799" s="10" t="s">
        <v>2263</v>
      </c>
    </row>
    <row r="13800">
      <c r="A13800" s="10" t="s">
        <v>3727</v>
      </c>
      <c r="B13800" s="19">
        <v>0.07866898148148148</v>
      </c>
      <c r="C13800" s="10" t="s">
        <v>3086</v>
      </c>
      <c r="D13800" s="10" t="s">
        <v>93</v>
      </c>
      <c r="E13800" s="13" t="s">
        <v>68</v>
      </c>
      <c r="F13800" s="13">
        <v>20.0</v>
      </c>
      <c r="J13800" s="10" t="s">
        <v>3745</v>
      </c>
    </row>
    <row r="13801">
      <c r="A13801" s="10" t="s">
        <v>3727</v>
      </c>
      <c r="B13801" s="19">
        <v>0.0789699074074074</v>
      </c>
      <c r="C13801" s="10" t="s">
        <v>3086</v>
      </c>
      <c r="D13801" s="10" t="s">
        <v>91</v>
      </c>
      <c r="E13801" s="13">
        <v>52.0</v>
      </c>
      <c r="F13801" s="16"/>
      <c r="H13801" s="10" t="s">
        <v>3746</v>
      </c>
      <c r="I13801" s="10">
        <v>1.0</v>
      </c>
      <c r="J13801" s="10" t="s">
        <v>3747</v>
      </c>
    </row>
    <row r="13802">
      <c r="A13802" s="10" t="s">
        <v>3727</v>
      </c>
      <c r="B13802" s="19">
        <v>0.07912037037037037</v>
      </c>
      <c r="C13802" s="10" t="s">
        <v>3086</v>
      </c>
      <c r="D13802" s="10" t="s">
        <v>76</v>
      </c>
      <c r="E13802" s="13">
        <v>1.0</v>
      </c>
      <c r="F13802" s="16"/>
      <c r="J13802" s="10" t="s">
        <v>3748</v>
      </c>
    </row>
    <row r="13803">
      <c r="A13803" s="10" t="s">
        <v>3727</v>
      </c>
      <c r="B13803" s="19">
        <v>0.08034722222222222</v>
      </c>
      <c r="C13803" s="10" t="s">
        <v>3086</v>
      </c>
      <c r="D13803" s="10" t="s">
        <v>93</v>
      </c>
      <c r="E13803" s="13">
        <v>24.0</v>
      </c>
      <c r="F13803" s="13">
        <f>E13803-11</f>
        <v>13</v>
      </c>
      <c r="J13803" s="10" t="s">
        <v>2263</v>
      </c>
    </row>
    <row r="13804">
      <c r="A13804" s="10" t="s">
        <v>3727</v>
      </c>
      <c r="B13804" s="19">
        <v>0.08034722222222222</v>
      </c>
      <c r="C13804" s="10" t="s">
        <v>3086</v>
      </c>
      <c r="D13804" s="10" t="s">
        <v>93</v>
      </c>
      <c r="E13804" s="13" t="s">
        <v>68</v>
      </c>
      <c r="F13804" s="13">
        <v>20.0</v>
      </c>
      <c r="J13804" s="10" t="s">
        <v>3749</v>
      </c>
    </row>
    <row r="13805">
      <c r="A13805" s="10" t="s">
        <v>3727</v>
      </c>
      <c r="B13805" s="19">
        <v>0.08050925925925925</v>
      </c>
      <c r="C13805" s="10" t="s">
        <v>3086</v>
      </c>
      <c r="D13805" s="10" t="s">
        <v>91</v>
      </c>
      <c r="E13805" s="13">
        <v>12.0</v>
      </c>
      <c r="F13805" s="16"/>
      <c r="H13805" s="10" t="s">
        <v>3750</v>
      </c>
    </row>
    <row r="13806">
      <c r="A13806" s="10" t="s">
        <v>3727</v>
      </c>
      <c r="B13806" s="19">
        <v>0.08063657407407407</v>
      </c>
      <c r="C13806" s="10" t="s">
        <v>3086</v>
      </c>
      <c r="D13806" s="10" t="s">
        <v>76</v>
      </c>
      <c r="E13806" s="13">
        <v>2.0</v>
      </c>
      <c r="F13806" s="16"/>
      <c r="J13806" s="10" t="s">
        <v>3748</v>
      </c>
    </row>
    <row r="13807">
      <c r="A13807" s="10" t="s">
        <v>3727</v>
      </c>
      <c r="B13807" s="19">
        <v>0.08108796296296296</v>
      </c>
      <c r="C13807" s="10" t="s">
        <v>3086</v>
      </c>
      <c r="D13807" s="10" t="s">
        <v>78</v>
      </c>
      <c r="E13807" s="13">
        <v>17.0</v>
      </c>
      <c r="F13807" s="16">
        <f>E13807-10</f>
        <v>7</v>
      </c>
    </row>
    <row r="13808">
      <c r="A13808" s="10" t="s">
        <v>3727</v>
      </c>
      <c r="B13808" s="19">
        <v>0.08291666666666667</v>
      </c>
      <c r="C13808" s="10" t="s">
        <v>964</v>
      </c>
      <c r="D13808" s="10" t="s">
        <v>120</v>
      </c>
      <c r="E13808" s="13">
        <v>14.0</v>
      </c>
      <c r="F13808" s="16"/>
      <c r="H13808" s="10" t="s">
        <v>3751</v>
      </c>
      <c r="J13808" s="10" t="s">
        <v>3752</v>
      </c>
    </row>
    <row r="13809">
      <c r="A13809" s="10" t="s">
        <v>3727</v>
      </c>
      <c r="B13809" s="19">
        <v>0.08362268518518519</v>
      </c>
      <c r="C13809" s="10" t="s">
        <v>964</v>
      </c>
      <c r="D13809" s="10" t="s">
        <v>81</v>
      </c>
      <c r="E13809" s="13" t="s">
        <v>75</v>
      </c>
      <c r="F13809" s="13" t="s">
        <v>75</v>
      </c>
      <c r="J13809" s="10" t="s">
        <v>2263</v>
      </c>
    </row>
    <row r="13810">
      <c r="A13810" s="10" t="s">
        <v>3727</v>
      </c>
      <c r="B13810" s="19">
        <v>0.08362268518518519</v>
      </c>
      <c r="C13810" s="10" t="s">
        <v>964</v>
      </c>
      <c r="D13810" s="10" t="s">
        <v>81</v>
      </c>
      <c r="E13810" s="13" t="s">
        <v>75</v>
      </c>
      <c r="F13810" s="13" t="s">
        <v>75</v>
      </c>
    </row>
    <row r="13811">
      <c r="A13811" s="10" t="s">
        <v>3727</v>
      </c>
      <c r="B13811" s="19">
        <v>0.08594907407407408</v>
      </c>
      <c r="C13811" s="10" t="s">
        <v>69</v>
      </c>
      <c r="D13811" s="10" t="s">
        <v>89</v>
      </c>
      <c r="E13811" s="13">
        <v>14.0</v>
      </c>
      <c r="F13811" s="16">
        <f>E13811-10</f>
        <v>4</v>
      </c>
      <c r="J13811" s="10" t="s">
        <v>3753</v>
      </c>
    </row>
    <row r="13812">
      <c r="A13812" s="10" t="s">
        <v>3727</v>
      </c>
      <c r="B13812" s="19">
        <v>0.08612268518518519</v>
      </c>
      <c r="C13812" s="10" t="s">
        <v>69</v>
      </c>
      <c r="D13812" s="10" t="s">
        <v>91</v>
      </c>
      <c r="E13812" s="13">
        <v>10.0</v>
      </c>
      <c r="F13812" s="16"/>
      <c r="H13812" s="10" t="s">
        <v>3754</v>
      </c>
    </row>
    <row r="13813">
      <c r="A13813" s="10" t="s">
        <v>3727</v>
      </c>
      <c r="B13813" s="19">
        <v>0.08707175925925927</v>
      </c>
      <c r="C13813" s="10" t="s">
        <v>964</v>
      </c>
      <c r="D13813" s="10" t="s">
        <v>91</v>
      </c>
      <c r="E13813" s="13">
        <v>9.0</v>
      </c>
      <c r="F13813" s="16"/>
      <c r="H13813" s="10" t="s">
        <v>3755</v>
      </c>
      <c r="J13813" s="10" t="s">
        <v>1330</v>
      </c>
    </row>
    <row r="13814">
      <c r="A13814" s="10" t="s">
        <v>3727</v>
      </c>
      <c r="B13814" s="19">
        <v>0.08777777777777777</v>
      </c>
      <c r="C13814" s="10" t="s">
        <v>964</v>
      </c>
      <c r="D13814" s="10" t="s">
        <v>91</v>
      </c>
      <c r="E13814" s="13">
        <v>10.0</v>
      </c>
      <c r="F13814" s="16"/>
      <c r="H13814" s="10" t="s">
        <v>3756</v>
      </c>
      <c r="J13814" s="10" t="s">
        <v>1608</v>
      </c>
    </row>
    <row r="13815">
      <c r="A13815" s="10" t="s">
        <v>3727</v>
      </c>
      <c r="B13815" s="19">
        <v>0.0894675925925926</v>
      </c>
      <c r="C13815" s="10" t="s">
        <v>3086</v>
      </c>
      <c r="D13815" s="10" t="s">
        <v>93</v>
      </c>
      <c r="E13815" s="13" t="s">
        <v>75</v>
      </c>
      <c r="F13815" s="13" t="s">
        <v>75</v>
      </c>
      <c r="J13815" s="10" t="s">
        <v>2263</v>
      </c>
    </row>
    <row r="13816">
      <c r="A13816" s="10" t="s">
        <v>3727</v>
      </c>
      <c r="B13816" s="19">
        <v>0.0894675925925926</v>
      </c>
      <c r="C13816" s="10" t="s">
        <v>3086</v>
      </c>
      <c r="D13816" s="10" t="s">
        <v>93</v>
      </c>
      <c r="E13816" s="13">
        <v>29.0</v>
      </c>
      <c r="F13816" s="16">
        <f>E13816-11</f>
        <v>18</v>
      </c>
      <c r="J13816" s="10" t="s">
        <v>3757</v>
      </c>
    </row>
    <row r="13817">
      <c r="A13817" s="10" t="s">
        <v>3727</v>
      </c>
      <c r="B13817" s="19">
        <v>0.08972222222222222</v>
      </c>
      <c r="C13817" s="10" t="s">
        <v>3086</v>
      </c>
      <c r="D13817" s="10" t="s">
        <v>91</v>
      </c>
      <c r="E13817" s="13">
        <v>37.0</v>
      </c>
      <c r="F13817" s="16"/>
      <c r="H13817" s="10" t="s">
        <v>3758</v>
      </c>
      <c r="I13817" s="10">
        <v>1.0</v>
      </c>
      <c r="J13817" s="10" t="s">
        <v>3759</v>
      </c>
    </row>
    <row r="13818">
      <c r="A13818" s="10" t="s">
        <v>3727</v>
      </c>
      <c r="B13818" s="19">
        <v>0.08989583333333333</v>
      </c>
      <c r="C13818" s="10" t="s">
        <v>3086</v>
      </c>
      <c r="D13818" s="10" t="s">
        <v>93</v>
      </c>
      <c r="E13818" s="13">
        <v>23.0</v>
      </c>
      <c r="F13818" s="16">
        <f>E13818-11</f>
        <v>12</v>
      </c>
      <c r="J13818" s="10" t="s">
        <v>3760</v>
      </c>
    </row>
    <row r="13819">
      <c r="A13819" s="10" t="s">
        <v>3727</v>
      </c>
      <c r="B13819" s="19">
        <v>0.08994212962962964</v>
      </c>
      <c r="C13819" s="10" t="s">
        <v>3086</v>
      </c>
      <c r="D13819" s="10" t="s">
        <v>91</v>
      </c>
      <c r="E13819" s="13">
        <v>8.0</v>
      </c>
      <c r="F13819" s="16"/>
      <c r="H13819" s="10" t="s">
        <v>3761</v>
      </c>
    </row>
    <row r="13820">
      <c r="A13820" s="10" t="s">
        <v>3727</v>
      </c>
      <c r="B13820" s="19">
        <v>0.09079861111111111</v>
      </c>
      <c r="C13820" s="10" t="s">
        <v>964</v>
      </c>
      <c r="D13820" s="10" t="s">
        <v>91</v>
      </c>
      <c r="E13820" s="13">
        <v>17.0</v>
      </c>
      <c r="F13820" s="16"/>
      <c r="H13820" s="10" t="s">
        <v>3762</v>
      </c>
      <c r="J13820" s="10" t="s">
        <v>3763</v>
      </c>
    </row>
    <row r="13821">
      <c r="A13821" s="10" t="s">
        <v>3727</v>
      </c>
      <c r="B13821" s="19">
        <v>0.09104166666666667</v>
      </c>
      <c r="C13821" s="10" t="s">
        <v>964</v>
      </c>
      <c r="D13821" s="10" t="s">
        <v>81</v>
      </c>
      <c r="E13821" s="13" t="s">
        <v>75</v>
      </c>
      <c r="F13821" s="13" t="s">
        <v>75</v>
      </c>
      <c r="J13821" s="10" t="s">
        <v>2263</v>
      </c>
    </row>
    <row r="13822">
      <c r="A13822" s="10" t="s">
        <v>3727</v>
      </c>
      <c r="B13822" s="19">
        <v>0.09104166666666667</v>
      </c>
      <c r="C13822" s="10" t="s">
        <v>964</v>
      </c>
      <c r="D13822" s="10" t="s">
        <v>81</v>
      </c>
      <c r="E13822" s="13" t="s">
        <v>75</v>
      </c>
      <c r="F13822" s="13" t="s">
        <v>75</v>
      </c>
    </row>
    <row r="13823">
      <c r="A13823" s="10" t="s">
        <v>3727</v>
      </c>
      <c r="B13823" s="19">
        <v>0.09131944444444444</v>
      </c>
      <c r="C13823" s="10" t="s">
        <v>964</v>
      </c>
      <c r="D13823" s="10" t="s">
        <v>120</v>
      </c>
      <c r="E13823" s="13">
        <v>9.0</v>
      </c>
      <c r="F13823" s="16"/>
      <c r="H13823" s="10" t="s">
        <v>3764</v>
      </c>
      <c r="J13823" s="10" t="s">
        <v>3765</v>
      </c>
    </row>
    <row r="13824">
      <c r="A13824" s="10" t="s">
        <v>3727</v>
      </c>
      <c r="B13824" s="19">
        <v>0.09174768518518518</v>
      </c>
      <c r="C13824" s="10" t="s">
        <v>82</v>
      </c>
      <c r="D13824" s="10" t="s">
        <v>120</v>
      </c>
      <c r="E13824" s="13">
        <v>17.0</v>
      </c>
      <c r="F13824" s="16"/>
      <c r="H13824" s="10" t="s">
        <v>3766</v>
      </c>
      <c r="J13824" s="10" t="s">
        <v>3765</v>
      </c>
    </row>
    <row r="13825">
      <c r="A13825" s="10" t="s">
        <v>3727</v>
      </c>
      <c r="B13825" s="19">
        <v>0.09217592592592593</v>
      </c>
      <c r="C13825" s="10" t="s">
        <v>69</v>
      </c>
      <c r="D13825" s="10" t="s">
        <v>78</v>
      </c>
      <c r="E13825" s="13">
        <v>9.0</v>
      </c>
      <c r="F13825" s="16">
        <f>E13825-4</f>
        <v>5</v>
      </c>
      <c r="H13825" s="10" t="s">
        <v>3767</v>
      </c>
      <c r="J13825" s="10" t="s">
        <v>3768</v>
      </c>
    </row>
    <row r="13826">
      <c r="A13826" s="10" t="s">
        <v>3727</v>
      </c>
      <c r="B13826" s="19">
        <v>0.09428240740740741</v>
      </c>
      <c r="C13826" s="10" t="s">
        <v>69</v>
      </c>
      <c r="D13826" s="10" t="s">
        <v>91</v>
      </c>
      <c r="E13826" s="13">
        <v>17.0</v>
      </c>
      <c r="F13826" s="16"/>
      <c r="H13826" s="10" t="s">
        <v>3762</v>
      </c>
      <c r="J13826" s="10" t="s">
        <v>263</v>
      </c>
    </row>
    <row r="13827">
      <c r="A13827" s="10" t="s">
        <v>3727</v>
      </c>
      <c r="B13827" s="19">
        <v>0.09479166666666666</v>
      </c>
      <c r="C13827" s="10" t="s">
        <v>964</v>
      </c>
      <c r="D13827" s="10" t="s">
        <v>91</v>
      </c>
      <c r="E13827" s="13">
        <v>15.0</v>
      </c>
      <c r="F13827" s="16"/>
      <c r="H13827" s="10" t="s">
        <v>3769</v>
      </c>
      <c r="I13827" s="10">
        <v>1.0</v>
      </c>
      <c r="J13827" s="10" t="s">
        <v>3770</v>
      </c>
    </row>
    <row r="13828">
      <c r="A13828" s="10" t="s">
        <v>3727</v>
      </c>
      <c r="B13828" s="19">
        <v>0.11819444444444445</v>
      </c>
      <c r="C13828" s="10" t="s">
        <v>964</v>
      </c>
      <c r="D13828" s="10" t="s">
        <v>120</v>
      </c>
      <c r="E13828" s="13">
        <v>20.0</v>
      </c>
      <c r="F13828" s="16"/>
      <c r="H13828" s="10" t="s">
        <v>3771</v>
      </c>
      <c r="J13828" s="10" t="s">
        <v>1194</v>
      </c>
    </row>
    <row r="13829">
      <c r="A13829" s="10" t="s">
        <v>3727</v>
      </c>
      <c r="B13829" s="19">
        <v>0.1183912037037037</v>
      </c>
      <c r="C13829" s="10" t="s">
        <v>964</v>
      </c>
      <c r="D13829" s="10" t="s">
        <v>120</v>
      </c>
      <c r="E13829" s="13">
        <v>13.0</v>
      </c>
      <c r="F13829" s="16"/>
      <c r="H13829" s="10" t="s">
        <v>3772</v>
      </c>
    </row>
    <row r="13830">
      <c r="A13830" s="10" t="s">
        <v>3727</v>
      </c>
      <c r="B13830" s="19">
        <v>0.12089120370370371</v>
      </c>
      <c r="C13830" s="10" t="s">
        <v>69</v>
      </c>
      <c r="D13830" s="10" t="s">
        <v>129</v>
      </c>
      <c r="E13830" s="13" t="s">
        <v>75</v>
      </c>
      <c r="F13830" s="13" t="s">
        <v>75</v>
      </c>
      <c r="J13830" s="10" t="s">
        <v>2263</v>
      </c>
    </row>
    <row r="13831">
      <c r="A13831" s="10" t="s">
        <v>3727</v>
      </c>
      <c r="B13831" s="19">
        <v>0.12089120370370371</v>
      </c>
      <c r="C13831" s="10" t="s">
        <v>69</v>
      </c>
      <c r="D13831" s="10" t="s">
        <v>129</v>
      </c>
      <c r="E13831" s="13">
        <v>23.0</v>
      </c>
      <c r="F13831" s="13" t="s">
        <v>75</v>
      </c>
      <c r="J13831" s="10" t="s">
        <v>2508</v>
      </c>
    </row>
    <row r="13832">
      <c r="A13832" s="10" t="s">
        <v>3727</v>
      </c>
      <c r="B13832" s="19">
        <v>0.1250462962962963</v>
      </c>
      <c r="C13832" s="10" t="s">
        <v>964</v>
      </c>
      <c r="D13832" s="10" t="s">
        <v>120</v>
      </c>
      <c r="E13832" s="13" t="s">
        <v>75</v>
      </c>
      <c r="F13832" s="13" t="s">
        <v>75</v>
      </c>
      <c r="J13832" s="10" t="s">
        <v>1194</v>
      </c>
    </row>
    <row r="13833">
      <c r="A13833" s="10" t="s">
        <v>3727</v>
      </c>
      <c r="B13833" s="19">
        <v>0.1250462962962963</v>
      </c>
      <c r="C13833" s="10" t="s">
        <v>964</v>
      </c>
      <c r="D13833" s="10" t="s">
        <v>120</v>
      </c>
      <c r="E13833" s="13">
        <v>37.0</v>
      </c>
      <c r="F13833" s="16"/>
      <c r="H13833" s="10" t="s">
        <v>3773</v>
      </c>
      <c r="J13833" s="10" t="s">
        <v>1194</v>
      </c>
    </row>
    <row r="13834">
      <c r="A13834" s="10" t="s">
        <v>3727</v>
      </c>
      <c r="B13834" s="19">
        <v>0.12523148148148147</v>
      </c>
      <c r="C13834" s="10" t="s">
        <v>964</v>
      </c>
      <c r="D13834" s="10" t="s">
        <v>361</v>
      </c>
      <c r="E13834" s="13" t="s">
        <v>75</v>
      </c>
      <c r="F13834" s="13" t="s">
        <v>75</v>
      </c>
    </row>
    <row r="13835">
      <c r="A13835" s="10" t="s">
        <v>3727</v>
      </c>
      <c r="B13835" s="19">
        <v>0.12525462962962963</v>
      </c>
      <c r="C13835" s="10" t="s">
        <v>82</v>
      </c>
      <c r="D13835" s="10" t="s">
        <v>361</v>
      </c>
      <c r="E13835" s="13">
        <v>30.0</v>
      </c>
      <c r="F13835" s="16">
        <f>E13835-11</f>
        <v>19</v>
      </c>
    </row>
    <row r="13836">
      <c r="A13836" s="10" t="s">
        <v>3727</v>
      </c>
      <c r="B13836" s="19">
        <v>0.12528935185185186</v>
      </c>
      <c r="C13836" s="10" t="s">
        <v>69</v>
      </c>
      <c r="D13836" s="10" t="s">
        <v>361</v>
      </c>
      <c r="E13836" s="13">
        <v>7.0</v>
      </c>
      <c r="F13836" s="16">
        <f>E13836-1</f>
        <v>6</v>
      </c>
    </row>
    <row r="13837">
      <c r="A13837" s="10" t="s">
        <v>3727</v>
      </c>
      <c r="B13837" s="19">
        <v>0.12569444444444444</v>
      </c>
      <c r="C13837" s="10" t="s">
        <v>82</v>
      </c>
      <c r="D13837" s="10" t="s">
        <v>83</v>
      </c>
      <c r="E13837" s="13">
        <v>20.0</v>
      </c>
      <c r="F13837" s="13" t="s">
        <v>75</v>
      </c>
      <c r="J13837" s="10" t="s">
        <v>2508</v>
      </c>
    </row>
    <row r="13838">
      <c r="A13838" s="10" t="s">
        <v>3727</v>
      </c>
      <c r="B13838" s="19">
        <v>0.14234953703703704</v>
      </c>
      <c r="C13838" s="10" t="s">
        <v>82</v>
      </c>
      <c r="D13838" s="10" t="s">
        <v>131</v>
      </c>
      <c r="E13838" s="13">
        <v>15.0</v>
      </c>
      <c r="F13838" s="13" t="s">
        <v>75</v>
      </c>
      <c r="J13838" s="10" t="s">
        <v>2508</v>
      </c>
    </row>
    <row r="13839">
      <c r="A13839" s="10" t="s">
        <v>3727</v>
      </c>
      <c r="B13839" s="19">
        <v>0.14604166666666665</v>
      </c>
      <c r="C13839" s="10" t="s">
        <v>66</v>
      </c>
      <c r="D13839" s="10" t="s">
        <v>127</v>
      </c>
      <c r="E13839" s="13">
        <v>23.0</v>
      </c>
      <c r="F13839" s="16">
        <f t="shared" ref="F13839:F13840" si="49">E13839-5</f>
        <v>18</v>
      </c>
    </row>
    <row r="13840">
      <c r="A13840" s="10" t="s">
        <v>3774</v>
      </c>
      <c r="B13840" s="19">
        <v>0.02136574074074074</v>
      </c>
      <c r="C13840" s="10" t="s">
        <v>69</v>
      </c>
      <c r="D13840" s="10" t="s">
        <v>67</v>
      </c>
      <c r="E13840" s="13">
        <v>16.0</v>
      </c>
      <c r="F13840" s="16">
        <f t="shared" si="49"/>
        <v>11</v>
      </c>
    </row>
    <row r="13841">
      <c r="A13841" s="10" t="s">
        <v>3774</v>
      </c>
      <c r="B13841" s="19">
        <v>0.02295138888888889</v>
      </c>
      <c r="C13841" s="10" t="s">
        <v>69</v>
      </c>
      <c r="D13841" s="10" t="s">
        <v>365</v>
      </c>
      <c r="E13841" s="13">
        <v>20.0</v>
      </c>
      <c r="F13841" s="13">
        <f>E13841-1</f>
        <v>19</v>
      </c>
    </row>
    <row r="13842">
      <c r="A13842" s="10" t="s">
        <v>3774</v>
      </c>
      <c r="B13842" s="19">
        <v>0.04365740740740741</v>
      </c>
      <c r="C13842" s="10" t="s">
        <v>964</v>
      </c>
      <c r="D13842" s="10" t="s">
        <v>71</v>
      </c>
      <c r="E13842" s="13">
        <v>17.0</v>
      </c>
      <c r="F13842" s="13">
        <f>E13842-10</f>
        <v>7</v>
      </c>
    </row>
    <row r="13843">
      <c r="A13843" s="10" t="s">
        <v>3774</v>
      </c>
      <c r="B13843" s="19">
        <v>0.05103009259259259</v>
      </c>
      <c r="C13843" s="10" t="s">
        <v>70</v>
      </c>
      <c r="D13843" s="10" t="s">
        <v>83</v>
      </c>
      <c r="E13843" s="13" t="s">
        <v>75</v>
      </c>
      <c r="F13843" s="13" t="s">
        <v>75</v>
      </c>
      <c r="J13843" s="10" t="s">
        <v>2263</v>
      </c>
    </row>
    <row r="13844">
      <c r="A13844" s="10" t="s">
        <v>3774</v>
      </c>
      <c r="B13844" s="19">
        <v>0.05103009259259259</v>
      </c>
      <c r="C13844" s="10" t="s">
        <v>70</v>
      </c>
      <c r="D13844" s="10" t="s">
        <v>83</v>
      </c>
      <c r="E13844" s="13">
        <v>30.0</v>
      </c>
      <c r="F13844" s="16">
        <f>E13844-14</f>
        <v>16</v>
      </c>
    </row>
    <row r="13845">
      <c r="A13845" s="10" t="s">
        <v>3774</v>
      </c>
      <c r="B13845" s="19">
        <v>0.05241898148148148</v>
      </c>
      <c r="C13845" s="10" t="s">
        <v>70</v>
      </c>
      <c r="D13845" s="10" t="s">
        <v>127</v>
      </c>
      <c r="E13845" s="13">
        <v>20.0</v>
      </c>
      <c r="F13845" s="13">
        <v>19.0</v>
      </c>
    </row>
    <row r="13846">
      <c r="A13846" s="10" t="s">
        <v>3774</v>
      </c>
      <c r="B13846" s="19">
        <v>0.06630787037037036</v>
      </c>
      <c r="C13846" s="10" t="s">
        <v>3086</v>
      </c>
      <c r="D13846" s="10" t="s">
        <v>3775</v>
      </c>
      <c r="E13846" s="13">
        <v>15.0</v>
      </c>
      <c r="F13846" s="16">
        <f>E13846-8</f>
        <v>7</v>
      </c>
      <c r="J13846" s="10" t="s">
        <v>3776</v>
      </c>
    </row>
    <row r="13847">
      <c r="A13847" s="10" t="s">
        <v>3774</v>
      </c>
      <c r="B13847" s="19">
        <v>0.06681712962962963</v>
      </c>
      <c r="C13847" s="10" t="s">
        <v>3086</v>
      </c>
      <c r="D13847" s="10" t="s">
        <v>3775</v>
      </c>
      <c r="E13847" s="13" t="s">
        <v>68</v>
      </c>
      <c r="F13847" s="13">
        <v>20.0</v>
      </c>
      <c r="J13847" s="10" t="s">
        <v>3776</v>
      </c>
    </row>
    <row r="13848">
      <c r="A13848" s="10" t="s">
        <v>3774</v>
      </c>
      <c r="B13848" s="19">
        <v>0.08978009259259259</v>
      </c>
      <c r="C13848" s="10" t="s">
        <v>82</v>
      </c>
      <c r="D13848" s="10" t="s">
        <v>361</v>
      </c>
      <c r="E13848" s="13">
        <v>16.0</v>
      </c>
      <c r="F13848" s="16">
        <f>E13848-11</f>
        <v>5</v>
      </c>
    </row>
    <row r="13849">
      <c r="A13849" s="10" t="s">
        <v>3774</v>
      </c>
      <c r="B13849" s="19">
        <v>0.14251157407407408</v>
      </c>
      <c r="C13849" s="10" t="s">
        <v>70</v>
      </c>
      <c r="D13849" s="10" t="s">
        <v>320</v>
      </c>
      <c r="E13849" s="13">
        <v>11.0</v>
      </c>
      <c r="F13849" s="13">
        <v>7.0</v>
      </c>
    </row>
    <row r="13850">
      <c r="A13850" s="10" t="s">
        <v>3774</v>
      </c>
      <c r="B13850" s="19">
        <v>0.14553240740740742</v>
      </c>
      <c r="C13850" s="10" t="s">
        <v>70</v>
      </c>
      <c r="D13850" s="10" t="s">
        <v>166</v>
      </c>
      <c r="E13850" s="13">
        <v>16.0</v>
      </c>
      <c r="F13850" s="13">
        <v>7.0</v>
      </c>
      <c r="J13850" s="10" t="s">
        <v>2263</v>
      </c>
    </row>
    <row r="13851">
      <c r="A13851" s="10" t="s">
        <v>3774</v>
      </c>
      <c r="B13851" s="19">
        <v>0.14553240740740742</v>
      </c>
      <c r="C13851" s="10" t="s">
        <v>70</v>
      </c>
      <c r="D13851" s="10" t="s">
        <v>166</v>
      </c>
      <c r="E13851" s="13">
        <v>25.0</v>
      </c>
      <c r="F13851" s="13">
        <f>E13851-9</f>
        <v>16</v>
      </c>
      <c r="J13851" s="10" t="s">
        <v>3777</v>
      </c>
    </row>
    <row r="13852">
      <c r="A13852" s="10" t="s">
        <v>3774</v>
      </c>
      <c r="B13852" s="19">
        <v>0.14731481481481482</v>
      </c>
      <c r="C13852" s="10" t="s">
        <v>82</v>
      </c>
      <c r="D13852" s="10" t="s">
        <v>361</v>
      </c>
      <c r="E13852" s="13">
        <v>15.0</v>
      </c>
      <c r="F13852" s="13">
        <v>4.0</v>
      </c>
    </row>
    <row r="13853">
      <c r="A13853" s="10" t="s">
        <v>3774</v>
      </c>
      <c r="B13853" s="19">
        <v>0.1486574074074074</v>
      </c>
      <c r="C13853" s="10" t="s">
        <v>964</v>
      </c>
      <c r="D13853" s="10" t="s">
        <v>67</v>
      </c>
      <c r="E13853" s="13">
        <v>31.0</v>
      </c>
      <c r="F13853" s="13" t="s">
        <v>75</v>
      </c>
      <c r="J13853" s="10" t="s">
        <v>2508</v>
      </c>
    </row>
    <row r="13854">
      <c r="A13854" s="10" t="s">
        <v>3774</v>
      </c>
      <c r="B13854" s="19">
        <v>0.1596064814814815</v>
      </c>
      <c r="C13854" s="10" t="s">
        <v>84</v>
      </c>
      <c r="D13854" s="10" t="s">
        <v>67</v>
      </c>
      <c r="E13854" s="13">
        <v>18.0</v>
      </c>
      <c r="F13854" s="16">
        <f>E13854-5</f>
        <v>13</v>
      </c>
    </row>
    <row r="13855">
      <c r="A13855" s="10" t="s">
        <v>3774</v>
      </c>
      <c r="B13855" s="19">
        <v>0.16364583333333332</v>
      </c>
      <c r="C13855" s="27" t="s">
        <v>84</v>
      </c>
      <c r="D13855" s="27" t="s">
        <v>81</v>
      </c>
      <c r="E13855" s="10">
        <v>10.0</v>
      </c>
      <c r="F13855">
        <f>E13855-8</f>
        <v>2</v>
      </c>
    </row>
    <row r="13856">
      <c r="A13856" s="10" t="s">
        <v>3774</v>
      </c>
      <c r="B13856" s="19">
        <v>0.1659837962962963</v>
      </c>
      <c r="C13856" s="10" t="s">
        <v>84</v>
      </c>
      <c r="D13856" s="10" t="s">
        <v>67</v>
      </c>
      <c r="E13856" s="13">
        <v>21.0</v>
      </c>
      <c r="F13856" s="13">
        <f>E13856-5</f>
        <v>16</v>
      </c>
    </row>
    <row r="13857">
      <c r="A13857" s="10" t="s">
        <v>3778</v>
      </c>
      <c r="B13857" s="19">
        <v>0.012280092592592592</v>
      </c>
      <c r="C13857" s="10" t="s">
        <v>3779</v>
      </c>
      <c r="D13857" s="10" t="s">
        <v>87</v>
      </c>
      <c r="E13857" s="13">
        <v>26.0</v>
      </c>
      <c r="F13857" s="13" t="s">
        <v>75</v>
      </c>
    </row>
    <row r="13858">
      <c r="A13858" s="10" t="s">
        <v>3778</v>
      </c>
      <c r="B13858" s="19">
        <v>0.012303240740740741</v>
      </c>
      <c r="C13858" s="10" t="s">
        <v>84</v>
      </c>
      <c r="D13858" s="10" t="s">
        <v>87</v>
      </c>
      <c r="E13858" s="13" t="s">
        <v>88</v>
      </c>
      <c r="F13858" s="13">
        <v>1.0</v>
      </c>
    </row>
    <row r="13859">
      <c r="A13859" s="10" t="s">
        <v>3778</v>
      </c>
      <c r="B13859" s="19">
        <v>0.012395833333333333</v>
      </c>
      <c r="C13859" s="10" t="s">
        <v>3780</v>
      </c>
      <c r="D13859" s="10" t="s">
        <v>87</v>
      </c>
      <c r="E13859" s="13">
        <v>19.0</v>
      </c>
      <c r="F13859" s="13" t="s">
        <v>75</v>
      </c>
    </row>
    <row r="13860">
      <c r="A13860" s="10" t="s">
        <v>3778</v>
      </c>
      <c r="B13860" s="19">
        <v>0.012453703703703703</v>
      </c>
      <c r="C13860" s="10" t="s">
        <v>3781</v>
      </c>
      <c r="D13860" s="10" t="s">
        <v>87</v>
      </c>
      <c r="E13860" s="13">
        <v>10.0</v>
      </c>
      <c r="F13860" s="13" t="s">
        <v>75</v>
      </c>
    </row>
    <row r="13861">
      <c r="A13861" s="10" t="s">
        <v>3778</v>
      </c>
      <c r="B13861" s="19">
        <v>0.012465277777777778</v>
      </c>
      <c r="C13861" s="10" t="s">
        <v>3782</v>
      </c>
      <c r="D13861" s="10" t="s">
        <v>87</v>
      </c>
      <c r="E13861" s="13">
        <v>12.0</v>
      </c>
      <c r="F13861" s="13" t="s">
        <v>75</v>
      </c>
    </row>
    <row r="13862">
      <c r="A13862" s="10" t="s">
        <v>3778</v>
      </c>
      <c r="B13862" s="19">
        <v>0.012708333333333334</v>
      </c>
      <c r="C13862" s="10" t="s">
        <v>3783</v>
      </c>
      <c r="D13862" s="10" t="s">
        <v>87</v>
      </c>
      <c r="E13862" s="13">
        <v>4.0</v>
      </c>
      <c r="F13862" s="13" t="s">
        <v>75</v>
      </c>
    </row>
    <row r="13863">
      <c r="A13863" s="10" t="s">
        <v>3778</v>
      </c>
      <c r="B13863" s="19">
        <v>0.012708333333333334</v>
      </c>
      <c r="C13863" s="10" t="s">
        <v>3784</v>
      </c>
      <c r="D13863" s="10" t="s">
        <v>87</v>
      </c>
      <c r="E13863" s="13" t="s">
        <v>88</v>
      </c>
      <c r="F13863" s="13">
        <v>1.0</v>
      </c>
    </row>
    <row r="13864">
      <c r="A13864" s="10" t="s">
        <v>3778</v>
      </c>
      <c r="B13864" s="19">
        <v>0.01306712962962963</v>
      </c>
      <c r="C13864" s="10" t="s">
        <v>3779</v>
      </c>
      <c r="D13864" s="10" t="s">
        <v>93</v>
      </c>
      <c r="E13864" s="13" t="s">
        <v>68</v>
      </c>
      <c r="F13864" s="13">
        <v>20.0</v>
      </c>
      <c r="J13864" s="10" t="s">
        <v>3785</v>
      </c>
    </row>
    <row r="13865">
      <c r="A13865" s="10" t="s">
        <v>3778</v>
      </c>
      <c r="B13865" s="19">
        <v>0.013368055555555555</v>
      </c>
      <c r="C13865" s="10" t="s">
        <v>3779</v>
      </c>
      <c r="D13865" s="10" t="s">
        <v>91</v>
      </c>
      <c r="E13865" s="13">
        <v>24.0</v>
      </c>
      <c r="F13865" s="16"/>
      <c r="H13865" s="10" t="s">
        <v>3786</v>
      </c>
    </row>
    <row r="13866">
      <c r="A13866" s="10" t="s">
        <v>3778</v>
      </c>
      <c r="B13866" s="19">
        <v>0.014189814814814815</v>
      </c>
      <c r="C13866" s="10" t="s">
        <v>3780</v>
      </c>
      <c r="D13866" s="10" t="s">
        <v>93</v>
      </c>
      <c r="E13866" s="13">
        <v>22.0</v>
      </c>
      <c r="F13866" s="13" t="s">
        <v>75</v>
      </c>
      <c r="J13866" s="10" t="s">
        <v>3785</v>
      </c>
    </row>
    <row r="13867">
      <c r="A13867" s="10" t="s">
        <v>3778</v>
      </c>
      <c r="B13867" s="19">
        <v>0.014305555555555556</v>
      </c>
      <c r="C13867" s="10" t="s">
        <v>3780</v>
      </c>
      <c r="D13867" s="10" t="s">
        <v>91</v>
      </c>
      <c r="E13867" s="13">
        <v>9.0</v>
      </c>
      <c r="F13867" s="13"/>
      <c r="H13867" s="10" t="s">
        <v>3787</v>
      </c>
    </row>
    <row r="13868">
      <c r="A13868" s="10" t="s">
        <v>3778</v>
      </c>
      <c r="B13868" s="19">
        <v>0.014849537037037038</v>
      </c>
      <c r="C13868" s="10" t="s">
        <v>3782</v>
      </c>
      <c r="D13868" s="10" t="s">
        <v>93</v>
      </c>
      <c r="E13868" s="13">
        <v>22.0</v>
      </c>
      <c r="F13868" s="13">
        <f>E13868-9</f>
        <v>13</v>
      </c>
      <c r="J13868" s="10" t="s">
        <v>3788</v>
      </c>
    </row>
    <row r="13869">
      <c r="A13869" s="10" t="s">
        <v>3778</v>
      </c>
      <c r="B13869" s="19">
        <v>0.015347222222222222</v>
      </c>
      <c r="C13869" s="10" t="s">
        <v>3782</v>
      </c>
      <c r="D13869" s="10" t="s">
        <v>91</v>
      </c>
      <c r="E13869" s="13">
        <v>16.0</v>
      </c>
      <c r="F13869" s="13"/>
      <c r="H13869" s="10" t="s">
        <v>3789</v>
      </c>
    </row>
    <row r="13870">
      <c r="A13870" s="10" t="s">
        <v>3778</v>
      </c>
      <c r="B13870" s="19">
        <v>0.01685185185185185</v>
      </c>
      <c r="C13870" s="10" t="s">
        <v>84</v>
      </c>
      <c r="D13870" s="10" t="s">
        <v>93</v>
      </c>
      <c r="E13870" s="13">
        <v>27.0</v>
      </c>
      <c r="F13870" s="13">
        <v>18.0</v>
      </c>
      <c r="J13870" s="10" t="s">
        <v>3790</v>
      </c>
    </row>
    <row r="13871">
      <c r="A13871" s="10" t="s">
        <v>3778</v>
      </c>
      <c r="B13871" s="19">
        <v>0.01685185185185185</v>
      </c>
      <c r="C13871" s="10" t="s">
        <v>84</v>
      </c>
      <c r="D13871" s="10" t="s">
        <v>93</v>
      </c>
      <c r="E13871" s="13" t="s">
        <v>88</v>
      </c>
      <c r="F13871" s="13">
        <v>1.0</v>
      </c>
      <c r="J13871" s="10" t="s">
        <v>2263</v>
      </c>
    </row>
    <row r="13872">
      <c r="A13872" s="10" t="s">
        <v>3778</v>
      </c>
      <c r="B13872" s="19">
        <v>0.017418981481481483</v>
      </c>
      <c r="C13872" s="10" t="s">
        <v>84</v>
      </c>
      <c r="D13872" s="10" t="s">
        <v>91</v>
      </c>
      <c r="E13872" s="13">
        <v>30.0</v>
      </c>
      <c r="F13872" s="13"/>
      <c r="H13872" s="10" t="s">
        <v>3791</v>
      </c>
    </row>
    <row r="13873">
      <c r="A13873" s="10" t="s">
        <v>3778</v>
      </c>
      <c r="B13873" s="19">
        <v>0.01787037037037037</v>
      </c>
      <c r="C13873" s="10" t="s">
        <v>84</v>
      </c>
      <c r="D13873" s="10" t="s">
        <v>93</v>
      </c>
      <c r="E13873" s="13">
        <v>21.0</v>
      </c>
      <c r="F13873" s="13">
        <v>18.0</v>
      </c>
      <c r="J13873" s="10" t="s">
        <v>3790</v>
      </c>
    </row>
    <row r="13874">
      <c r="A13874" s="10" t="s">
        <v>3778</v>
      </c>
      <c r="B13874" s="19">
        <v>0.01787037037037037</v>
      </c>
      <c r="C13874" s="10" t="s">
        <v>84</v>
      </c>
      <c r="D13874" s="10" t="s">
        <v>93</v>
      </c>
      <c r="E13874" s="13" t="s">
        <v>75</v>
      </c>
      <c r="F13874" s="13" t="s">
        <v>75</v>
      </c>
      <c r="J13874" s="10" t="s">
        <v>2263</v>
      </c>
    </row>
    <row r="13875">
      <c r="A13875" s="10" t="s">
        <v>3778</v>
      </c>
      <c r="B13875" s="19">
        <v>0.018113425925925925</v>
      </c>
      <c r="C13875" s="10" t="s">
        <v>84</v>
      </c>
      <c r="D13875" s="10" t="s">
        <v>91</v>
      </c>
      <c r="E13875" s="13">
        <v>20.0</v>
      </c>
      <c r="F13875" s="13"/>
      <c r="H13875" s="10" t="s">
        <v>3792</v>
      </c>
    </row>
    <row r="13876">
      <c r="A13876" s="10" t="s">
        <v>3778</v>
      </c>
      <c r="B13876" s="19">
        <v>0.01923611111111111</v>
      </c>
      <c r="C13876" s="10" t="s">
        <v>84</v>
      </c>
      <c r="D13876" s="10" t="s">
        <v>584</v>
      </c>
      <c r="E13876" s="13" t="s">
        <v>75</v>
      </c>
      <c r="F13876" s="13" t="s">
        <v>75</v>
      </c>
      <c r="J13876" s="10" t="s">
        <v>2263</v>
      </c>
    </row>
    <row r="13877">
      <c r="A13877" s="10" t="s">
        <v>3778</v>
      </c>
      <c r="B13877" s="19">
        <v>0.01923611111111111</v>
      </c>
      <c r="C13877" s="10" t="s">
        <v>84</v>
      </c>
      <c r="D13877" s="10" t="s">
        <v>584</v>
      </c>
      <c r="E13877" s="13">
        <v>23.0</v>
      </c>
      <c r="F13877" s="13">
        <f>E13877-10</f>
        <v>13</v>
      </c>
      <c r="J13877" s="10" t="s">
        <v>3793</v>
      </c>
    </row>
    <row r="13878">
      <c r="A13878" s="10" t="s">
        <v>3778</v>
      </c>
      <c r="B13878" s="19">
        <v>0.019525462962962963</v>
      </c>
      <c r="C13878" s="10" t="s">
        <v>3781</v>
      </c>
      <c r="D13878" s="10" t="s">
        <v>91</v>
      </c>
      <c r="E13878" s="13">
        <v>30.0</v>
      </c>
      <c r="F13878" s="13"/>
      <c r="J13878" s="10" t="s">
        <v>3794</v>
      </c>
    </row>
    <row r="13879">
      <c r="A13879" s="10" t="s">
        <v>3778</v>
      </c>
      <c r="B13879" s="19">
        <v>0.020462962962962964</v>
      </c>
      <c r="C13879" s="10" t="s">
        <v>3783</v>
      </c>
      <c r="D13879" s="10" t="s">
        <v>93</v>
      </c>
      <c r="E13879" s="13" t="s">
        <v>88</v>
      </c>
      <c r="F13879" s="13">
        <v>1.0</v>
      </c>
      <c r="J13879" s="10" t="s">
        <v>3788</v>
      </c>
    </row>
    <row r="13880">
      <c r="A13880" s="10" t="s">
        <v>3778</v>
      </c>
      <c r="B13880" s="19">
        <v>0.020891203703703703</v>
      </c>
      <c r="C13880" s="10" t="s">
        <v>3783</v>
      </c>
      <c r="D13880" s="10" t="s">
        <v>93</v>
      </c>
      <c r="E13880" s="13">
        <v>28.0</v>
      </c>
      <c r="F13880" s="13">
        <v>19.0</v>
      </c>
      <c r="J13880" s="10" t="s">
        <v>3788</v>
      </c>
    </row>
    <row r="13881">
      <c r="A13881" s="10" t="s">
        <v>3778</v>
      </c>
      <c r="B13881" s="19">
        <v>0.0209375</v>
      </c>
      <c r="C13881" s="10" t="s">
        <v>3782</v>
      </c>
      <c r="D13881" s="10" t="s">
        <v>93</v>
      </c>
      <c r="E13881" s="13">
        <v>26.0</v>
      </c>
      <c r="F13881" s="13">
        <f>E13881-9</f>
        <v>17</v>
      </c>
      <c r="J13881" s="10" t="s">
        <v>3788</v>
      </c>
    </row>
    <row r="13882">
      <c r="A13882" s="10" t="s">
        <v>3778</v>
      </c>
      <c r="B13882" s="19">
        <v>0.021030092592592593</v>
      </c>
      <c r="C13882" s="10" t="s">
        <v>3783</v>
      </c>
      <c r="D13882" s="10" t="s">
        <v>91</v>
      </c>
      <c r="E13882" s="13">
        <v>11.0</v>
      </c>
      <c r="F13882" s="13"/>
      <c r="H13882" s="10" t="s">
        <v>3795</v>
      </c>
    </row>
    <row r="13883">
      <c r="A13883" s="10" t="s">
        <v>3778</v>
      </c>
      <c r="B13883" s="19">
        <v>0.021030092592592593</v>
      </c>
      <c r="C13883" s="10" t="s">
        <v>3782</v>
      </c>
      <c r="D13883" s="10" t="s">
        <v>91</v>
      </c>
      <c r="E13883" s="13">
        <v>9.0</v>
      </c>
      <c r="F13883" s="13"/>
      <c r="H13883" s="10" t="s">
        <v>3796</v>
      </c>
    </row>
    <row r="13884">
      <c r="A13884" s="10" t="s">
        <v>3778</v>
      </c>
      <c r="B13884" s="19">
        <v>0.021574074074074075</v>
      </c>
      <c r="C13884" s="10" t="s">
        <v>84</v>
      </c>
      <c r="D13884" s="10" t="s">
        <v>100</v>
      </c>
      <c r="E13884" s="13" t="s">
        <v>75</v>
      </c>
      <c r="F13884" s="13" t="s">
        <v>75</v>
      </c>
      <c r="J13884" s="10" t="s">
        <v>2263</v>
      </c>
    </row>
    <row r="13885">
      <c r="A13885" s="10" t="s">
        <v>3778</v>
      </c>
      <c r="B13885" s="19">
        <v>0.021574074074074075</v>
      </c>
      <c r="C13885" s="10" t="s">
        <v>84</v>
      </c>
      <c r="D13885" s="10" t="s">
        <v>100</v>
      </c>
      <c r="E13885" s="13">
        <v>18.0</v>
      </c>
      <c r="F13885" s="13">
        <f>E13885-4</f>
        <v>14</v>
      </c>
      <c r="J13885" s="10" t="s">
        <v>3797</v>
      </c>
    </row>
    <row r="13886">
      <c r="A13886" s="10" t="s">
        <v>3778</v>
      </c>
      <c r="B13886" s="19">
        <v>0.022916666666666665</v>
      </c>
      <c r="C13886" s="10" t="s">
        <v>3784</v>
      </c>
      <c r="D13886" s="10" t="s">
        <v>91</v>
      </c>
      <c r="E13886" s="13">
        <v>8.0</v>
      </c>
      <c r="F13886" s="13" t="s">
        <v>75</v>
      </c>
      <c r="H13886" s="10" t="s">
        <v>3798</v>
      </c>
      <c r="J13886" s="10" t="s">
        <v>3799</v>
      </c>
    </row>
    <row r="13887">
      <c r="A13887" s="10" t="s">
        <v>3778</v>
      </c>
      <c r="B13887" s="19">
        <v>0.02340277777777778</v>
      </c>
      <c r="C13887" s="10" t="s">
        <v>84</v>
      </c>
      <c r="D13887" s="10" t="s">
        <v>100</v>
      </c>
      <c r="E13887" s="13" t="s">
        <v>75</v>
      </c>
      <c r="F13887" s="13" t="s">
        <v>75</v>
      </c>
      <c r="J13887" s="10" t="s">
        <v>2263</v>
      </c>
    </row>
    <row r="13888">
      <c r="A13888" s="10" t="s">
        <v>3778</v>
      </c>
      <c r="B13888" s="19">
        <v>0.02340277777777778</v>
      </c>
      <c r="C13888" s="10" t="s">
        <v>84</v>
      </c>
      <c r="D13888" s="10" t="s">
        <v>100</v>
      </c>
      <c r="E13888" s="13">
        <v>23.0</v>
      </c>
      <c r="F13888" s="13">
        <f>E13888-4</f>
        <v>19</v>
      </c>
      <c r="J13888" s="10" t="s">
        <v>3800</v>
      </c>
    </row>
    <row r="13889">
      <c r="A13889" s="10" t="s">
        <v>3778</v>
      </c>
      <c r="B13889" s="19">
        <v>0.02361111111111111</v>
      </c>
      <c r="C13889" s="10" t="s">
        <v>3779</v>
      </c>
      <c r="D13889" s="10" t="s">
        <v>91</v>
      </c>
      <c r="E13889" s="13">
        <v>17.0</v>
      </c>
      <c r="F13889" s="13"/>
      <c r="H13889" s="10" t="s">
        <v>3801</v>
      </c>
      <c r="J13889" s="10" t="s">
        <v>3799</v>
      </c>
    </row>
    <row r="13890">
      <c r="A13890" s="10" t="s">
        <v>3778</v>
      </c>
      <c r="B13890" s="19">
        <v>0.024293981481481482</v>
      </c>
      <c r="C13890" s="10" t="s">
        <v>84</v>
      </c>
      <c r="D13890" s="10" t="s">
        <v>100</v>
      </c>
      <c r="E13890" s="13" t="s">
        <v>75</v>
      </c>
      <c r="F13890" s="13" t="s">
        <v>75</v>
      </c>
      <c r="J13890" s="10" t="s">
        <v>2263</v>
      </c>
    </row>
    <row r="13891">
      <c r="A13891" s="10" t="s">
        <v>3778</v>
      </c>
      <c r="B13891" s="19">
        <v>0.024293981481481482</v>
      </c>
      <c r="C13891" s="10" t="s">
        <v>84</v>
      </c>
      <c r="D13891" s="10" t="s">
        <v>100</v>
      </c>
      <c r="E13891" s="13">
        <v>14.0</v>
      </c>
      <c r="F13891" s="13">
        <f>E13891-4</f>
        <v>10</v>
      </c>
      <c r="J13891" s="10" t="s">
        <v>3800</v>
      </c>
    </row>
    <row r="13892">
      <c r="A13892" s="10" t="s">
        <v>3778</v>
      </c>
      <c r="B13892" s="19">
        <v>0.024756944444444446</v>
      </c>
      <c r="C13892" s="10" t="s">
        <v>3780</v>
      </c>
      <c r="D13892" s="10" t="s">
        <v>91</v>
      </c>
      <c r="E13892" s="13">
        <v>20.0</v>
      </c>
      <c r="F13892" s="13"/>
      <c r="H13892" s="10" t="s">
        <v>3802</v>
      </c>
      <c r="J13892" s="10" t="s">
        <v>3799</v>
      </c>
    </row>
    <row r="13893">
      <c r="A13893" s="10" t="s">
        <v>3778</v>
      </c>
      <c r="B13893" s="19">
        <v>0.025104166666666667</v>
      </c>
      <c r="C13893" s="10" t="s">
        <v>3782</v>
      </c>
      <c r="D13893" s="10" t="s">
        <v>93</v>
      </c>
      <c r="E13893" s="13" t="s">
        <v>75</v>
      </c>
      <c r="F13893" s="13" t="s">
        <v>75</v>
      </c>
      <c r="J13893" s="10" t="s">
        <v>2263</v>
      </c>
    </row>
    <row r="13894">
      <c r="A13894" s="10" t="s">
        <v>3778</v>
      </c>
      <c r="B13894" s="19">
        <v>0.025104166666666667</v>
      </c>
      <c r="C13894" s="10" t="s">
        <v>3782</v>
      </c>
      <c r="D13894" s="10" t="s">
        <v>93</v>
      </c>
      <c r="E13894" s="13">
        <v>20.0</v>
      </c>
      <c r="F13894" s="13" t="s">
        <v>75</v>
      </c>
      <c r="J13894" s="10" t="s">
        <v>3803</v>
      </c>
    </row>
    <row r="13895">
      <c r="A13895" s="10" t="s">
        <v>3778</v>
      </c>
      <c r="B13895" s="19">
        <v>0.025219907407407406</v>
      </c>
      <c r="C13895" s="10" t="s">
        <v>3782</v>
      </c>
      <c r="D13895" s="10" t="s">
        <v>93</v>
      </c>
      <c r="E13895" s="13" t="s">
        <v>75</v>
      </c>
      <c r="F13895" s="13" t="s">
        <v>75</v>
      </c>
      <c r="J13895" s="10" t="s">
        <v>2263</v>
      </c>
    </row>
    <row r="13896">
      <c r="A13896" s="10" t="s">
        <v>3778</v>
      </c>
      <c r="B13896" s="19">
        <v>0.025219907407407406</v>
      </c>
      <c r="C13896" s="10" t="s">
        <v>3782</v>
      </c>
      <c r="D13896" s="10" t="s">
        <v>93</v>
      </c>
      <c r="E13896" s="13">
        <v>25.0</v>
      </c>
      <c r="F13896" s="13">
        <v>16.0</v>
      </c>
      <c r="J13896" s="10" t="s">
        <v>3803</v>
      </c>
    </row>
    <row r="13897">
      <c r="A13897" s="10" t="s">
        <v>3778</v>
      </c>
      <c r="B13897" s="19">
        <v>0.02533564814814815</v>
      </c>
      <c r="C13897" s="10" t="s">
        <v>3782</v>
      </c>
      <c r="D13897" s="10" t="s">
        <v>91</v>
      </c>
      <c r="E13897" s="13">
        <v>11.0</v>
      </c>
      <c r="F13897" s="13"/>
      <c r="H13897" s="10" t="s">
        <v>3804</v>
      </c>
    </row>
    <row r="13898">
      <c r="A13898" s="10" t="s">
        <v>3778</v>
      </c>
      <c r="B13898" s="19">
        <v>0.025439814814814814</v>
      </c>
      <c r="C13898" s="10" t="s">
        <v>3782</v>
      </c>
      <c r="D13898" s="10" t="s">
        <v>91</v>
      </c>
      <c r="E13898" s="13">
        <v>14.0</v>
      </c>
      <c r="F13898" s="13"/>
      <c r="H13898" s="10" t="s">
        <v>3805</v>
      </c>
    </row>
    <row r="13899">
      <c r="A13899" s="10" t="s">
        <v>3778</v>
      </c>
      <c r="B13899" s="19">
        <v>0.027974537037037037</v>
      </c>
      <c r="C13899" s="10" t="s">
        <v>84</v>
      </c>
      <c r="D13899" s="10" t="s">
        <v>93</v>
      </c>
      <c r="E13899" s="13" t="s">
        <v>88</v>
      </c>
      <c r="F13899" s="13">
        <v>1.0</v>
      </c>
      <c r="J13899" s="10" t="s">
        <v>2263</v>
      </c>
    </row>
    <row r="13900">
      <c r="A13900" s="10" t="s">
        <v>3778</v>
      </c>
      <c r="B13900" s="19">
        <v>0.027974537037037037</v>
      </c>
      <c r="C13900" s="10" t="s">
        <v>84</v>
      </c>
      <c r="D13900" s="10" t="s">
        <v>93</v>
      </c>
      <c r="E13900" s="13">
        <v>17.0</v>
      </c>
      <c r="F13900" s="13">
        <f>E13900-12</f>
        <v>5</v>
      </c>
      <c r="J13900" s="10" t="s">
        <v>3790</v>
      </c>
    </row>
    <row r="13901">
      <c r="A13901" s="10" t="s">
        <v>3778</v>
      </c>
      <c r="B13901" s="19">
        <v>0.028275462962962964</v>
      </c>
      <c r="C13901" s="10" t="s">
        <v>84</v>
      </c>
      <c r="D13901" s="10" t="s">
        <v>93</v>
      </c>
      <c r="E13901" s="13" t="s">
        <v>88</v>
      </c>
      <c r="F13901" s="13">
        <v>1.0</v>
      </c>
      <c r="J13901" s="10" t="s">
        <v>2263</v>
      </c>
    </row>
    <row r="13902">
      <c r="A13902" s="10" t="s">
        <v>3778</v>
      </c>
      <c r="B13902" s="19">
        <v>0.028275462962962964</v>
      </c>
      <c r="C13902" s="10" t="s">
        <v>84</v>
      </c>
      <c r="D13902" s="10" t="s">
        <v>93</v>
      </c>
      <c r="E13902" s="13">
        <v>23.0</v>
      </c>
      <c r="F13902" s="13">
        <f>E13902-12</f>
        <v>11</v>
      </c>
      <c r="J13902" s="10" t="s">
        <v>3790</v>
      </c>
    </row>
    <row r="13903">
      <c r="A13903" s="10" t="s">
        <v>3778</v>
      </c>
      <c r="B13903" s="19">
        <v>0.028680555555555556</v>
      </c>
      <c r="C13903" s="10" t="s">
        <v>84</v>
      </c>
      <c r="D13903" s="10" t="s">
        <v>91</v>
      </c>
      <c r="E13903" s="13">
        <v>45.0</v>
      </c>
      <c r="F13903" s="13"/>
      <c r="H13903" s="10" t="s">
        <v>3806</v>
      </c>
      <c r="I13903" s="10">
        <v>1.0</v>
      </c>
      <c r="J13903" s="10" t="s">
        <v>3807</v>
      </c>
    </row>
    <row r="13904">
      <c r="A13904" s="10" t="s">
        <v>3778</v>
      </c>
      <c r="B13904" s="19">
        <v>0.029363425925925925</v>
      </c>
      <c r="C13904" s="10" t="s">
        <v>3782</v>
      </c>
      <c r="D13904" s="10" t="s">
        <v>91</v>
      </c>
      <c r="E13904" s="13">
        <v>30.0</v>
      </c>
      <c r="F13904" s="13"/>
      <c r="J13904" s="10" t="s">
        <v>3808</v>
      </c>
    </row>
    <row r="13905">
      <c r="A13905" s="10" t="s">
        <v>3778</v>
      </c>
      <c r="B13905" s="19">
        <v>0.029502314814814815</v>
      </c>
      <c r="C13905" s="10" t="s">
        <v>3783</v>
      </c>
      <c r="D13905" s="10" t="s">
        <v>100</v>
      </c>
      <c r="E13905" s="13" t="s">
        <v>75</v>
      </c>
      <c r="F13905" s="13" t="s">
        <v>75</v>
      </c>
      <c r="H13905" s="10" t="s">
        <v>3809</v>
      </c>
      <c r="J13905" s="10" t="s">
        <v>3810</v>
      </c>
    </row>
    <row r="13906">
      <c r="A13906" s="10" t="s">
        <v>3778</v>
      </c>
      <c r="B13906" s="19">
        <v>0.029513888888888888</v>
      </c>
      <c r="C13906" s="10" t="s">
        <v>3781</v>
      </c>
      <c r="D13906" s="10" t="s">
        <v>100</v>
      </c>
      <c r="E13906" s="13" t="s">
        <v>75</v>
      </c>
      <c r="F13906" s="13" t="s">
        <v>75</v>
      </c>
      <c r="H13906" s="10" t="s">
        <v>3811</v>
      </c>
      <c r="J13906" s="10" t="s">
        <v>3812</v>
      </c>
    </row>
    <row r="13907">
      <c r="A13907" s="10" t="s">
        <v>3778</v>
      </c>
      <c r="B13907" s="19">
        <v>0.029548611111111112</v>
      </c>
      <c r="C13907" s="10" t="s">
        <v>84</v>
      </c>
      <c r="D13907" s="10" t="s">
        <v>100</v>
      </c>
      <c r="E13907" s="13" t="s">
        <v>75</v>
      </c>
      <c r="F13907" s="13" t="s">
        <v>75</v>
      </c>
      <c r="J13907" s="10" t="s">
        <v>2263</v>
      </c>
    </row>
    <row r="13908">
      <c r="A13908" s="10" t="s">
        <v>3778</v>
      </c>
      <c r="B13908" s="19">
        <v>0.029548611111111112</v>
      </c>
      <c r="C13908" s="10" t="s">
        <v>84</v>
      </c>
      <c r="D13908" s="10" t="s">
        <v>100</v>
      </c>
      <c r="E13908" s="13" t="s">
        <v>75</v>
      </c>
      <c r="F13908" s="13" t="s">
        <v>75</v>
      </c>
      <c r="H13908" s="10" t="s">
        <v>3813</v>
      </c>
      <c r="J13908" s="10" t="s">
        <v>3814</v>
      </c>
    </row>
    <row r="13909">
      <c r="A13909" s="10" t="s">
        <v>3778</v>
      </c>
      <c r="B13909" s="19">
        <v>0.029548611111111112</v>
      </c>
      <c r="C13909" s="10" t="s">
        <v>3780</v>
      </c>
      <c r="D13909" s="10" t="s">
        <v>100</v>
      </c>
      <c r="E13909" s="13" t="s">
        <v>75</v>
      </c>
      <c r="F13909" s="13" t="s">
        <v>75</v>
      </c>
      <c r="H13909" s="10" t="s">
        <v>3815</v>
      </c>
      <c r="J13909" s="10" t="s">
        <v>3816</v>
      </c>
    </row>
    <row r="13910">
      <c r="A13910" s="10" t="s">
        <v>3778</v>
      </c>
      <c r="B13910" s="19">
        <v>0.032442129629629626</v>
      </c>
      <c r="C13910" s="10" t="s">
        <v>84</v>
      </c>
      <c r="D13910" s="10" t="s">
        <v>584</v>
      </c>
      <c r="E13910" s="13" t="s">
        <v>75</v>
      </c>
      <c r="F13910" s="13" t="s">
        <v>75</v>
      </c>
      <c r="J13910" s="10" t="s">
        <v>2263</v>
      </c>
    </row>
    <row r="13911">
      <c r="A13911" s="10" t="s">
        <v>3778</v>
      </c>
      <c r="B13911" s="19">
        <v>0.032442129629629626</v>
      </c>
      <c r="C13911" s="10" t="s">
        <v>84</v>
      </c>
      <c r="D13911" s="10" t="s">
        <v>584</v>
      </c>
      <c r="E13911" s="13">
        <v>27.0</v>
      </c>
      <c r="F13911" s="13">
        <f>E13911-10</f>
        <v>17</v>
      </c>
      <c r="J13911" s="10" t="s">
        <v>3817</v>
      </c>
    </row>
    <row r="13912">
      <c r="A13912" s="10" t="s">
        <v>3778</v>
      </c>
      <c r="B13912" s="19">
        <v>0.03269675925925926</v>
      </c>
      <c r="C13912" s="10" t="s">
        <v>3783</v>
      </c>
      <c r="D13912" s="10" t="s">
        <v>91</v>
      </c>
      <c r="E13912" s="13">
        <v>21.0</v>
      </c>
      <c r="F13912" s="13"/>
      <c r="H13912" s="10" t="s">
        <v>3818</v>
      </c>
      <c r="J13912" s="10" t="s">
        <v>3794</v>
      </c>
    </row>
    <row r="13913">
      <c r="A13913" s="10" t="s">
        <v>3778</v>
      </c>
      <c r="B13913" s="19">
        <v>0.033136574074074075</v>
      </c>
      <c r="C13913" s="10" t="s">
        <v>3784</v>
      </c>
      <c r="D13913" s="10" t="s">
        <v>93</v>
      </c>
      <c r="E13913" s="13" t="s">
        <v>75</v>
      </c>
      <c r="F13913" s="13" t="s">
        <v>75</v>
      </c>
      <c r="J13913" s="10" t="s">
        <v>2263</v>
      </c>
    </row>
    <row r="13914">
      <c r="A13914" s="10" t="s">
        <v>3778</v>
      </c>
      <c r="B13914" s="19">
        <v>0.033136574074074075</v>
      </c>
      <c r="C13914" s="10" t="s">
        <v>3784</v>
      </c>
      <c r="D13914" s="10" t="s">
        <v>93</v>
      </c>
      <c r="E13914" s="13">
        <v>27.0</v>
      </c>
      <c r="F13914" s="13" t="s">
        <v>75</v>
      </c>
    </row>
    <row r="13915">
      <c r="A13915" s="10" t="s">
        <v>3778</v>
      </c>
      <c r="B13915" s="19">
        <v>0.03328703703703704</v>
      </c>
      <c r="C13915" s="10" t="s">
        <v>3784</v>
      </c>
      <c r="D13915" s="10" t="s">
        <v>91</v>
      </c>
      <c r="E13915" s="13">
        <v>26.0</v>
      </c>
      <c r="F13915" s="13" t="s">
        <v>75</v>
      </c>
      <c r="H13915" s="10" t="s">
        <v>3819</v>
      </c>
      <c r="J13915" s="10" t="s">
        <v>3820</v>
      </c>
    </row>
    <row r="13916">
      <c r="A13916" s="10" t="s">
        <v>3778</v>
      </c>
      <c r="B13916" s="19">
        <v>0.0353587962962963</v>
      </c>
      <c r="C13916" s="10" t="s">
        <v>3780</v>
      </c>
      <c r="D13916" s="10" t="s">
        <v>93</v>
      </c>
      <c r="E13916" s="13" t="s">
        <v>75</v>
      </c>
      <c r="F13916" s="13" t="s">
        <v>75</v>
      </c>
      <c r="J13916" s="10" t="s">
        <v>2263</v>
      </c>
    </row>
    <row r="13917">
      <c r="A13917" s="10" t="s">
        <v>3778</v>
      </c>
      <c r="B13917" s="19">
        <v>0.0353587962962963</v>
      </c>
      <c r="C13917" s="10" t="s">
        <v>3780</v>
      </c>
      <c r="D13917" s="10" t="s">
        <v>93</v>
      </c>
      <c r="E13917" s="13">
        <v>19.0</v>
      </c>
      <c r="F13917" s="13" t="s">
        <v>75</v>
      </c>
      <c r="H13917" s="10"/>
      <c r="J13917" s="10" t="s">
        <v>3785</v>
      </c>
    </row>
    <row r="13918">
      <c r="A13918" s="10" t="s">
        <v>3778</v>
      </c>
      <c r="B13918" s="19">
        <v>0.0353587962962963</v>
      </c>
      <c r="C13918" s="10" t="s">
        <v>3780</v>
      </c>
      <c r="D13918" s="10" t="s">
        <v>91</v>
      </c>
      <c r="E13918" s="13">
        <v>4.0</v>
      </c>
      <c r="F13918" s="13"/>
      <c r="H13918" s="10" t="s">
        <v>3821</v>
      </c>
      <c r="J13918" s="10" t="s">
        <v>3822</v>
      </c>
    </row>
    <row r="13919">
      <c r="A13919" s="10" t="s">
        <v>3778</v>
      </c>
      <c r="B13919" s="19">
        <v>0.03646990740740741</v>
      </c>
      <c r="C13919" s="10" t="s">
        <v>84</v>
      </c>
      <c r="D13919" s="10" t="s">
        <v>93</v>
      </c>
      <c r="E13919" s="13" t="s">
        <v>75</v>
      </c>
      <c r="F13919" s="13" t="s">
        <v>75</v>
      </c>
      <c r="J13919" s="10" t="s">
        <v>2263</v>
      </c>
    </row>
    <row r="13920">
      <c r="A13920" s="10" t="s">
        <v>3778</v>
      </c>
      <c r="B13920" s="19">
        <v>0.03646990740740741</v>
      </c>
      <c r="C13920" s="10" t="s">
        <v>84</v>
      </c>
      <c r="D13920" s="10" t="s">
        <v>93</v>
      </c>
      <c r="E13920" s="13">
        <v>28.0</v>
      </c>
      <c r="F13920" s="13">
        <f>E13920-12</f>
        <v>16</v>
      </c>
      <c r="J13920" s="10" t="s">
        <v>3790</v>
      </c>
    </row>
    <row r="13921">
      <c r="A13921" s="10" t="s">
        <v>3778</v>
      </c>
      <c r="B13921" s="19">
        <v>0.028680555555555556</v>
      </c>
      <c r="C13921" s="10" t="s">
        <v>84</v>
      </c>
      <c r="D13921" s="10" t="s">
        <v>91</v>
      </c>
      <c r="E13921" s="13">
        <v>39.0</v>
      </c>
      <c r="F13921" s="13"/>
      <c r="H13921" s="10" t="s">
        <v>3823</v>
      </c>
      <c r="I13921" s="10">
        <v>1.0</v>
      </c>
      <c r="J13921" s="10" t="s">
        <v>3824</v>
      </c>
    </row>
    <row r="13922">
      <c r="A13922" s="10" t="s">
        <v>3778</v>
      </c>
      <c r="B13922" s="19">
        <v>0.03768518518518518</v>
      </c>
      <c r="C13922" s="10" t="s">
        <v>3781</v>
      </c>
      <c r="D13922" s="10" t="s">
        <v>91</v>
      </c>
      <c r="E13922" s="13">
        <v>30.0</v>
      </c>
      <c r="F13922" s="13"/>
      <c r="J13922" s="10" t="s">
        <v>3808</v>
      </c>
    </row>
    <row r="13923">
      <c r="A13923" s="10" t="s">
        <v>3778</v>
      </c>
      <c r="B13923" s="19">
        <v>0.037800925925925925</v>
      </c>
      <c r="C13923" s="10" t="s">
        <v>3783</v>
      </c>
      <c r="D13923" s="10" t="s">
        <v>100</v>
      </c>
      <c r="E13923" s="13">
        <v>19.0</v>
      </c>
      <c r="F13923" s="13" t="s">
        <v>75</v>
      </c>
      <c r="H13923" s="10" t="s">
        <v>3825</v>
      </c>
      <c r="J13923" s="10" t="s">
        <v>3826</v>
      </c>
    </row>
    <row r="13924">
      <c r="A13924" s="10" t="s">
        <v>3778</v>
      </c>
      <c r="B13924" s="19">
        <v>0.037870370370370374</v>
      </c>
      <c r="C13924" s="10" t="s">
        <v>3780</v>
      </c>
      <c r="D13924" s="10" t="s">
        <v>100</v>
      </c>
      <c r="E13924" s="13" t="s">
        <v>75</v>
      </c>
      <c r="F13924" s="13" t="s">
        <v>75</v>
      </c>
      <c r="H13924" s="10" t="s">
        <v>3815</v>
      </c>
      <c r="J13924" s="10" t="s">
        <v>3827</v>
      </c>
    </row>
    <row r="13925">
      <c r="A13925" s="10" t="s">
        <v>3778</v>
      </c>
      <c r="B13925" s="19">
        <v>0.038043981481481484</v>
      </c>
      <c r="C13925" s="10" t="s">
        <v>84</v>
      </c>
      <c r="D13925" s="10" t="s">
        <v>100</v>
      </c>
      <c r="E13925" s="13" t="s">
        <v>75</v>
      </c>
      <c r="F13925" s="13" t="s">
        <v>75</v>
      </c>
      <c r="J13925" s="10" t="s">
        <v>2263</v>
      </c>
    </row>
    <row r="13926">
      <c r="A13926" s="10" t="s">
        <v>3778</v>
      </c>
      <c r="B13926" s="19">
        <v>0.038043981481481484</v>
      </c>
      <c r="C13926" s="10" t="s">
        <v>84</v>
      </c>
      <c r="D13926" s="10" t="s">
        <v>100</v>
      </c>
      <c r="E13926" s="13" t="s">
        <v>75</v>
      </c>
      <c r="F13926" s="13" t="s">
        <v>75</v>
      </c>
      <c r="H13926" s="10" t="s">
        <v>3813</v>
      </c>
      <c r="J13926" s="10" t="s">
        <v>3828</v>
      </c>
    </row>
    <row r="13927">
      <c r="A13927" s="10" t="s">
        <v>3778</v>
      </c>
      <c r="B13927" s="19">
        <v>0.03836805555555556</v>
      </c>
      <c r="C13927" s="10" t="s">
        <v>3829</v>
      </c>
      <c r="D13927" s="10" t="s">
        <v>100</v>
      </c>
      <c r="E13927" s="13" t="s">
        <v>68</v>
      </c>
      <c r="F13927" s="13">
        <v>20.0</v>
      </c>
      <c r="H13927" s="10" t="s">
        <v>3830</v>
      </c>
      <c r="J13927" s="10" t="s">
        <v>3826</v>
      </c>
    </row>
    <row r="13928">
      <c r="A13928" s="10" t="s">
        <v>3778</v>
      </c>
      <c r="B13928" s="19">
        <v>0.03944444444444444</v>
      </c>
      <c r="C13928" s="10" t="s">
        <v>84</v>
      </c>
      <c r="D13928" s="10" t="s">
        <v>93</v>
      </c>
      <c r="E13928" s="13" t="s">
        <v>75</v>
      </c>
      <c r="F13928" s="13" t="s">
        <v>75</v>
      </c>
      <c r="J13928" s="10" t="s">
        <v>2263</v>
      </c>
    </row>
    <row r="13929">
      <c r="A13929" s="10" t="s">
        <v>3778</v>
      </c>
      <c r="B13929" s="19">
        <v>0.03944444444444444</v>
      </c>
      <c r="C13929" s="10" t="s">
        <v>84</v>
      </c>
      <c r="D13929" s="10" t="s">
        <v>93</v>
      </c>
      <c r="E13929" s="13">
        <v>19.0</v>
      </c>
      <c r="F13929" s="13">
        <f>E13929-10</f>
        <v>9</v>
      </c>
      <c r="J13929" s="10" t="s">
        <v>3831</v>
      </c>
    </row>
    <row r="13930">
      <c r="A13930" s="10" t="s">
        <v>3778</v>
      </c>
      <c r="B13930" s="19">
        <v>0.039699074074074074</v>
      </c>
      <c r="C13930" s="10" t="s">
        <v>84</v>
      </c>
      <c r="D13930" s="10" t="s">
        <v>91</v>
      </c>
      <c r="E13930" s="13">
        <v>15.0</v>
      </c>
      <c r="F13930" s="13"/>
      <c r="H13930" s="10" t="s">
        <v>3832</v>
      </c>
      <c r="I13930" s="10">
        <v>1.0</v>
      </c>
      <c r="J13930" s="10" t="s">
        <v>3833</v>
      </c>
    </row>
    <row r="13931">
      <c r="A13931" s="10" t="s">
        <v>3778</v>
      </c>
      <c r="B13931" s="19">
        <v>0.03993055555555555</v>
      </c>
      <c r="C13931" s="10" t="s">
        <v>3784</v>
      </c>
      <c r="D13931" s="10" t="s">
        <v>100</v>
      </c>
      <c r="E13931" s="13" t="s">
        <v>88</v>
      </c>
      <c r="F13931" s="13">
        <v>1.0</v>
      </c>
      <c r="H13931" s="10" t="s">
        <v>3834</v>
      </c>
      <c r="I13931" s="10">
        <v>1.0</v>
      </c>
      <c r="J13931" s="10" t="s">
        <v>3835</v>
      </c>
    </row>
    <row r="13932">
      <c r="A13932" s="10" t="s">
        <v>3778</v>
      </c>
      <c r="B13932" s="19">
        <v>0.040150462962962964</v>
      </c>
      <c r="C13932" s="10" t="s">
        <v>3783</v>
      </c>
      <c r="D13932" s="10" t="s">
        <v>91</v>
      </c>
      <c r="E13932" s="13">
        <v>21.0</v>
      </c>
      <c r="F13932" s="13"/>
      <c r="J13932" s="10" t="s">
        <v>3808</v>
      </c>
    </row>
    <row r="13933">
      <c r="A13933" s="10" t="s">
        <v>3778</v>
      </c>
      <c r="B13933" s="19">
        <v>0.040601851851851854</v>
      </c>
      <c r="C13933" s="10" t="s">
        <v>84</v>
      </c>
      <c r="D13933" s="10" t="s">
        <v>100</v>
      </c>
      <c r="E13933" s="13" t="s">
        <v>75</v>
      </c>
      <c r="F13933" s="13" t="s">
        <v>75</v>
      </c>
      <c r="J13933" s="10" t="s">
        <v>2263</v>
      </c>
    </row>
    <row r="13934">
      <c r="A13934" s="10" t="s">
        <v>3778</v>
      </c>
      <c r="B13934" s="19">
        <v>0.040601851851851854</v>
      </c>
      <c r="C13934" s="10" t="s">
        <v>84</v>
      </c>
      <c r="D13934" s="10" t="s">
        <v>100</v>
      </c>
      <c r="E13934" s="13">
        <v>22.0</v>
      </c>
      <c r="F13934" s="13">
        <f>E13934-4</f>
        <v>18</v>
      </c>
      <c r="H13934" s="10" t="s">
        <v>3818</v>
      </c>
      <c r="J13934" s="10" t="s">
        <v>3836</v>
      </c>
    </row>
    <row r="13935">
      <c r="A13935" s="10" t="s">
        <v>3778</v>
      </c>
      <c r="B13935" s="19">
        <v>0.04133101851851852</v>
      </c>
      <c r="C13935" s="10" t="s">
        <v>3779</v>
      </c>
      <c r="D13935" s="10" t="s">
        <v>93</v>
      </c>
      <c r="E13935" s="13" t="s">
        <v>75</v>
      </c>
      <c r="F13935" s="13" t="s">
        <v>75</v>
      </c>
      <c r="J13935" s="10" t="s">
        <v>2263</v>
      </c>
    </row>
    <row r="13936">
      <c r="A13936" s="10" t="s">
        <v>3778</v>
      </c>
      <c r="B13936" s="19">
        <v>0.04133101851851852</v>
      </c>
      <c r="C13936" s="10" t="s">
        <v>3779</v>
      </c>
      <c r="D13936" s="10" t="s">
        <v>93</v>
      </c>
      <c r="E13936" s="13">
        <v>22.0</v>
      </c>
      <c r="F13936" s="13" t="s">
        <v>75</v>
      </c>
      <c r="J13936" s="10" t="s">
        <v>3785</v>
      </c>
    </row>
    <row r="13937">
      <c r="A13937" s="10" t="s">
        <v>3778</v>
      </c>
      <c r="B13937" s="19">
        <v>0.04145833333333333</v>
      </c>
      <c r="C13937" s="10" t="s">
        <v>3779</v>
      </c>
      <c r="D13937" s="10" t="s">
        <v>91</v>
      </c>
      <c r="E13937" s="13">
        <v>12.0</v>
      </c>
      <c r="F13937" s="13"/>
      <c r="H13937" s="10" t="s">
        <v>3837</v>
      </c>
      <c r="J13937" s="10" t="s">
        <v>3838</v>
      </c>
    </row>
    <row r="13938">
      <c r="A13938" s="10" t="s">
        <v>3778</v>
      </c>
      <c r="B13938" s="19">
        <v>0.042118055555555554</v>
      </c>
      <c r="C13938" s="10" t="s">
        <v>84</v>
      </c>
      <c r="D13938" s="10" t="s">
        <v>93</v>
      </c>
      <c r="E13938" s="13" t="s">
        <v>75</v>
      </c>
      <c r="F13938" s="13" t="s">
        <v>75</v>
      </c>
      <c r="J13938" s="10" t="s">
        <v>2263</v>
      </c>
    </row>
    <row r="13939">
      <c r="A13939" s="10" t="s">
        <v>3778</v>
      </c>
      <c r="B13939" s="19">
        <v>0.042118055555555554</v>
      </c>
      <c r="C13939" s="10" t="s">
        <v>84</v>
      </c>
      <c r="D13939" s="10" t="s">
        <v>93</v>
      </c>
      <c r="E13939" s="13">
        <v>26.0</v>
      </c>
      <c r="F13939" s="13">
        <f>E13939-10</f>
        <v>16</v>
      </c>
      <c r="J13939" s="10" t="s">
        <v>3839</v>
      </c>
    </row>
    <row r="13940">
      <c r="A13940" s="10" t="s">
        <v>3778</v>
      </c>
      <c r="B13940" s="19">
        <v>0.04251157407407408</v>
      </c>
      <c r="C13940" s="10" t="s">
        <v>84</v>
      </c>
      <c r="D13940" s="10" t="s">
        <v>91</v>
      </c>
      <c r="E13940" s="13">
        <v>35.0</v>
      </c>
      <c r="F13940" s="13"/>
      <c r="H13940" s="10" t="s">
        <v>3840</v>
      </c>
      <c r="I13940" s="10">
        <v>1.0</v>
      </c>
      <c r="J13940" s="10" t="s">
        <v>3841</v>
      </c>
    </row>
    <row r="13941">
      <c r="A13941" s="10" t="s">
        <v>3778</v>
      </c>
      <c r="B13941" s="19">
        <v>0.04261574074074074</v>
      </c>
      <c r="C13941" s="10" t="s">
        <v>3779</v>
      </c>
      <c r="D13941" s="10" t="s">
        <v>91</v>
      </c>
      <c r="E13941" s="13">
        <v>4.0</v>
      </c>
      <c r="F13941" s="13"/>
      <c r="H13941" s="10" t="s">
        <v>3821</v>
      </c>
      <c r="J13941" s="10" t="s">
        <v>3838</v>
      </c>
    </row>
    <row r="13942">
      <c r="A13942" s="10" t="s">
        <v>3778</v>
      </c>
      <c r="B13942" s="19">
        <v>0.04657407407407407</v>
      </c>
      <c r="C13942" s="10" t="s">
        <v>84</v>
      </c>
      <c r="D13942" s="10" t="s">
        <v>67</v>
      </c>
      <c r="E13942" s="13">
        <v>18.0</v>
      </c>
      <c r="F13942" s="13">
        <f t="shared" ref="F13942:F13944" si="50">E13942-5</f>
        <v>13</v>
      </c>
      <c r="H13942" s="10" t="s">
        <v>3842</v>
      </c>
    </row>
    <row r="13943">
      <c r="A13943" s="10" t="s">
        <v>3778</v>
      </c>
      <c r="B13943" s="19">
        <v>0.056331018518518516</v>
      </c>
      <c r="C13943" s="10" t="s">
        <v>69</v>
      </c>
      <c r="D13943" s="10" t="s">
        <v>71</v>
      </c>
      <c r="E13943" s="13">
        <v>15.0</v>
      </c>
      <c r="F13943" s="13">
        <f t="shared" si="50"/>
        <v>10</v>
      </c>
    </row>
    <row r="13944">
      <c r="A13944" s="10" t="s">
        <v>3778</v>
      </c>
      <c r="B13944" s="19">
        <v>0.0568287037037037</v>
      </c>
      <c r="C13944" s="10" t="s">
        <v>69</v>
      </c>
      <c r="D13944" s="10" t="s">
        <v>67</v>
      </c>
      <c r="E13944" s="13">
        <v>23.0</v>
      </c>
      <c r="F13944" s="13">
        <f t="shared" si="50"/>
        <v>18</v>
      </c>
    </row>
    <row r="13945">
      <c r="A13945" s="10" t="s">
        <v>3778</v>
      </c>
      <c r="B13945" s="19">
        <v>0.06216435185185185</v>
      </c>
      <c r="C13945" s="10" t="s">
        <v>66</v>
      </c>
      <c r="D13945" s="10" t="s">
        <v>76</v>
      </c>
      <c r="E13945" s="13">
        <v>3.0</v>
      </c>
      <c r="F13945" s="13"/>
      <c r="J13945" s="10" t="s">
        <v>3843</v>
      </c>
    </row>
    <row r="13946">
      <c r="A13946" s="10" t="s">
        <v>3778</v>
      </c>
      <c r="B13946" s="19">
        <v>0.06216435185185185</v>
      </c>
      <c r="C13946" s="10" t="s">
        <v>69</v>
      </c>
      <c r="D13946" s="10" t="s">
        <v>76</v>
      </c>
      <c r="E13946" s="13">
        <v>5.0</v>
      </c>
      <c r="F13946" s="13"/>
      <c r="J13946" s="10" t="s">
        <v>3843</v>
      </c>
    </row>
    <row r="13947">
      <c r="A13947" s="10" t="s">
        <v>3778</v>
      </c>
      <c r="B13947" s="19">
        <v>0.0621875</v>
      </c>
      <c r="C13947" s="10" t="s">
        <v>70</v>
      </c>
      <c r="D13947" s="10" t="s">
        <v>76</v>
      </c>
      <c r="E13947" s="13">
        <v>2.0</v>
      </c>
      <c r="F13947" s="13"/>
      <c r="J13947" s="10" t="s">
        <v>3843</v>
      </c>
    </row>
    <row r="13948">
      <c r="A13948" s="10" t="s">
        <v>3778</v>
      </c>
      <c r="B13948" s="19">
        <v>0.06219907407407407</v>
      </c>
      <c r="C13948" s="10" t="s">
        <v>84</v>
      </c>
      <c r="D13948" s="10" t="s">
        <v>76</v>
      </c>
      <c r="E13948" s="13">
        <v>1.0</v>
      </c>
      <c r="F13948" s="13"/>
      <c r="J13948" s="10" t="s">
        <v>3843</v>
      </c>
    </row>
    <row r="13949">
      <c r="A13949" s="10" t="s">
        <v>3778</v>
      </c>
      <c r="B13949" s="19">
        <v>0.06267361111111111</v>
      </c>
      <c r="C13949" s="10" t="s">
        <v>82</v>
      </c>
      <c r="D13949" s="10" t="s">
        <v>76</v>
      </c>
      <c r="E13949" s="13">
        <v>3.0</v>
      </c>
      <c r="F13949" s="13"/>
      <c r="J13949" s="10" t="s">
        <v>3843</v>
      </c>
    </row>
    <row r="13950">
      <c r="A13950" s="10" t="s">
        <v>3778</v>
      </c>
      <c r="B13950" s="19">
        <v>0.06375</v>
      </c>
      <c r="C13950" s="10" t="s">
        <v>964</v>
      </c>
      <c r="D13950" s="10" t="s">
        <v>67</v>
      </c>
      <c r="E13950" s="13" t="s">
        <v>68</v>
      </c>
      <c r="F13950" s="13">
        <v>20.0</v>
      </c>
    </row>
    <row r="13951">
      <c r="A13951" s="10" t="s">
        <v>3778</v>
      </c>
      <c r="B13951" s="19">
        <v>0.07295138888888889</v>
      </c>
      <c r="C13951" s="10" t="s">
        <v>964</v>
      </c>
      <c r="D13951" s="10" t="s">
        <v>71</v>
      </c>
      <c r="E13951" s="13">
        <v>17.0</v>
      </c>
      <c r="F13951" s="13">
        <f>E13951-10</f>
        <v>7</v>
      </c>
    </row>
    <row r="13952">
      <c r="A13952" s="10" t="s">
        <v>3778</v>
      </c>
      <c r="B13952" s="19">
        <v>0.09649305555555555</v>
      </c>
      <c r="C13952" s="10" t="s">
        <v>82</v>
      </c>
      <c r="D13952" s="10" t="s">
        <v>76</v>
      </c>
      <c r="E13952" s="13">
        <v>65.0</v>
      </c>
      <c r="F13952" s="13"/>
      <c r="J13952" s="10" t="s">
        <v>3844</v>
      </c>
    </row>
    <row r="13953">
      <c r="A13953" s="10" t="s">
        <v>3778</v>
      </c>
      <c r="B13953" s="19">
        <v>0.1000925925925926</v>
      </c>
      <c r="C13953" s="10" t="s">
        <v>964</v>
      </c>
      <c r="D13953" s="10" t="s">
        <v>67</v>
      </c>
      <c r="E13953" s="13">
        <v>29.0</v>
      </c>
      <c r="F13953" s="13">
        <f>E13953-10</f>
        <v>19</v>
      </c>
    </row>
    <row r="13954">
      <c r="A13954" s="10" t="s">
        <v>3778</v>
      </c>
      <c r="B13954" s="19">
        <v>0.10503472222222222</v>
      </c>
      <c r="C13954" s="10" t="s">
        <v>82</v>
      </c>
      <c r="D13954" s="10" t="s">
        <v>3424</v>
      </c>
      <c r="E13954" s="13">
        <v>3.0</v>
      </c>
      <c r="F13954" s="13">
        <f>E13954</f>
        <v>3</v>
      </c>
      <c r="J13954" s="10" t="s">
        <v>3845</v>
      </c>
    </row>
    <row r="13955">
      <c r="A13955" s="10" t="s">
        <v>3778</v>
      </c>
      <c r="B13955" s="19">
        <v>0.10594907407407407</v>
      </c>
      <c r="C13955" s="10" t="s">
        <v>964</v>
      </c>
      <c r="D13955" s="10" t="s">
        <v>154</v>
      </c>
      <c r="E13955" s="13">
        <v>13.0</v>
      </c>
      <c r="F13955" s="13">
        <f>E13955-5</f>
        <v>8</v>
      </c>
    </row>
    <row r="13956">
      <c r="A13956" s="10" t="s">
        <v>3778</v>
      </c>
      <c r="B13956" s="19">
        <v>0.10700231481481481</v>
      </c>
      <c r="C13956" s="10" t="s">
        <v>69</v>
      </c>
      <c r="D13956" s="10" t="s">
        <v>209</v>
      </c>
      <c r="E13956" s="13">
        <v>21.0</v>
      </c>
      <c r="F13956" s="13">
        <f t="shared" ref="F13956:F13957" si="51">E13956-3</f>
        <v>18</v>
      </c>
      <c r="J13956" s="10" t="s">
        <v>3846</v>
      </c>
    </row>
    <row r="13957">
      <c r="A13957" s="10" t="s">
        <v>3778</v>
      </c>
      <c r="B13957" s="19">
        <v>0.10700231481481481</v>
      </c>
      <c r="C13957" s="10" t="s">
        <v>82</v>
      </c>
      <c r="D13957" s="10" t="s">
        <v>209</v>
      </c>
      <c r="E13957" s="13">
        <v>8.0</v>
      </c>
      <c r="F13957" s="13">
        <f t="shared" si="51"/>
        <v>5</v>
      </c>
      <c r="J13957" s="10" t="s">
        <v>3846</v>
      </c>
    </row>
    <row r="13958">
      <c r="A13958" s="10" t="s">
        <v>3778</v>
      </c>
      <c r="B13958" s="19">
        <v>0.10700231481481481</v>
      </c>
      <c r="C13958" s="10" t="s">
        <v>84</v>
      </c>
      <c r="D13958" s="10" t="s">
        <v>209</v>
      </c>
      <c r="E13958" s="13">
        <v>25.0</v>
      </c>
      <c r="F13958" s="13">
        <f>E13958-10</f>
        <v>15</v>
      </c>
      <c r="J13958" s="10" t="s">
        <v>3846</v>
      </c>
    </row>
    <row r="13959">
      <c r="A13959" s="10" t="s">
        <v>3778</v>
      </c>
      <c r="B13959" s="19">
        <v>0.10810185185185185</v>
      </c>
      <c r="C13959" s="10" t="s">
        <v>82</v>
      </c>
      <c r="D13959" s="10" t="s">
        <v>67</v>
      </c>
      <c r="E13959" s="13" t="s">
        <v>68</v>
      </c>
      <c r="F13959" s="13">
        <v>20.0</v>
      </c>
      <c r="J13959" s="10" t="s">
        <v>3846</v>
      </c>
    </row>
    <row r="13960">
      <c r="A13960" s="10" t="s">
        <v>3778</v>
      </c>
      <c r="B13960" s="19">
        <v>0.10810185185185185</v>
      </c>
      <c r="C13960" s="10" t="s">
        <v>69</v>
      </c>
      <c r="D13960" s="10" t="s">
        <v>67</v>
      </c>
      <c r="E13960" s="13">
        <v>15.0</v>
      </c>
      <c r="F13960" s="13">
        <f t="shared" ref="F13960:F13961" si="52">E13960-4</f>
        <v>11</v>
      </c>
      <c r="J13960" s="10" t="s">
        <v>3846</v>
      </c>
    </row>
    <row r="13961">
      <c r="A13961" s="10" t="s">
        <v>3778</v>
      </c>
      <c r="B13961" s="19">
        <v>0.10810185185185185</v>
      </c>
      <c r="C13961" s="10" t="s">
        <v>84</v>
      </c>
      <c r="D13961" s="10" t="s">
        <v>67</v>
      </c>
      <c r="E13961" s="13">
        <v>19.0</v>
      </c>
      <c r="F13961" s="13">
        <f t="shared" si="52"/>
        <v>15</v>
      </c>
      <c r="J13961" s="10" t="s">
        <v>3846</v>
      </c>
    </row>
    <row r="13962">
      <c r="A13962" s="10" t="s">
        <v>3778</v>
      </c>
      <c r="B13962" s="19">
        <v>0.11145833333333334</v>
      </c>
      <c r="C13962" s="10" t="s">
        <v>82</v>
      </c>
      <c r="D13962" s="10" t="s">
        <v>209</v>
      </c>
      <c r="E13962" s="13">
        <v>19.0</v>
      </c>
      <c r="F13962" s="13">
        <f t="shared" ref="F13962:F13963" si="53">E13962-3</f>
        <v>16</v>
      </c>
      <c r="J13962" s="10" t="s">
        <v>3846</v>
      </c>
    </row>
    <row r="13963">
      <c r="A13963" s="10" t="s">
        <v>3778</v>
      </c>
      <c r="B13963" s="19">
        <v>0.11145833333333334</v>
      </c>
      <c r="C13963" s="10" t="s">
        <v>69</v>
      </c>
      <c r="D13963" s="10" t="s">
        <v>209</v>
      </c>
      <c r="E13963" s="13">
        <v>15.0</v>
      </c>
      <c r="F13963" s="13">
        <f t="shared" si="53"/>
        <v>12</v>
      </c>
      <c r="J13963" s="10" t="s">
        <v>3846</v>
      </c>
    </row>
    <row r="13964">
      <c r="A13964" s="10" t="s">
        <v>3778</v>
      </c>
      <c r="B13964" s="19">
        <v>0.11149305555555555</v>
      </c>
      <c r="C13964" s="10" t="s">
        <v>82</v>
      </c>
      <c r="D13964" s="10" t="s">
        <v>76</v>
      </c>
      <c r="E13964" s="13">
        <v>3.0</v>
      </c>
      <c r="F13964" s="13"/>
      <c r="J13964" s="10" t="s">
        <v>2507</v>
      </c>
    </row>
    <row r="13965">
      <c r="A13965" s="10" t="s">
        <v>3778</v>
      </c>
      <c r="B13965" s="19">
        <v>0.11178240740740741</v>
      </c>
      <c r="C13965" s="10" t="s">
        <v>70</v>
      </c>
      <c r="D13965" s="10" t="s">
        <v>67</v>
      </c>
      <c r="E13965" s="13">
        <v>6.0</v>
      </c>
      <c r="F13965" s="13">
        <v>2.0</v>
      </c>
    </row>
    <row r="13966">
      <c r="A13966" s="10" t="s">
        <v>3778</v>
      </c>
      <c r="B13966" s="19">
        <v>0.11267361111111111</v>
      </c>
      <c r="C13966" s="10" t="s">
        <v>3086</v>
      </c>
      <c r="D13966" s="10" t="s">
        <v>67</v>
      </c>
      <c r="E13966" s="13">
        <v>12.0</v>
      </c>
      <c r="F13966" s="13">
        <f>E13966-1</f>
        <v>11</v>
      </c>
    </row>
    <row r="13967">
      <c r="A13967" s="10" t="s">
        <v>3778</v>
      </c>
      <c r="B13967" s="19">
        <v>0.11267361111111111</v>
      </c>
      <c r="C13967" s="10" t="s">
        <v>82</v>
      </c>
      <c r="D13967" s="10" t="s">
        <v>67</v>
      </c>
      <c r="E13967" s="13">
        <v>7.0</v>
      </c>
      <c r="F13967" s="13">
        <f t="shared" ref="F13967:F13968" si="54">E13967-4</f>
        <v>3</v>
      </c>
      <c r="J13967" s="10" t="s">
        <v>3846</v>
      </c>
    </row>
    <row r="13968">
      <c r="A13968" s="10" t="s">
        <v>3778</v>
      </c>
      <c r="B13968" s="19">
        <v>0.11267361111111111</v>
      </c>
      <c r="C13968" s="10" t="s">
        <v>69</v>
      </c>
      <c r="D13968" s="10" t="s">
        <v>67</v>
      </c>
      <c r="E13968" s="13">
        <v>19.0</v>
      </c>
      <c r="F13968" s="13">
        <f t="shared" si="54"/>
        <v>15</v>
      </c>
      <c r="J13968" s="10" t="s">
        <v>3846</v>
      </c>
    </row>
    <row r="13969">
      <c r="A13969" s="10" t="s">
        <v>3778</v>
      </c>
      <c r="B13969" s="19">
        <v>0.11386574074074074</v>
      </c>
      <c r="C13969" s="10" t="s">
        <v>82</v>
      </c>
      <c r="D13969" s="10" t="s">
        <v>209</v>
      </c>
      <c r="E13969" s="13">
        <v>15.0</v>
      </c>
      <c r="F13969" s="13">
        <f t="shared" ref="F13969:F13970" si="55">E13969-3</f>
        <v>12</v>
      </c>
      <c r="J13969" s="10" t="s">
        <v>3846</v>
      </c>
    </row>
    <row r="13970">
      <c r="A13970" s="10" t="s">
        <v>3778</v>
      </c>
      <c r="B13970" s="19">
        <v>0.11386574074074074</v>
      </c>
      <c r="C13970" s="10" t="s">
        <v>69</v>
      </c>
      <c r="D13970" s="10" t="s">
        <v>209</v>
      </c>
      <c r="E13970" s="13">
        <v>17.0</v>
      </c>
      <c r="F13970" s="13">
        <f t="shared" si="55"/>
        <v>14</v>
      </c>
      <c r="J13970" s="10" t="s">
        <v>3846</v>
      </c>
    </row>
    <row r="13971">
      <c r="A13971" s="10" t="s">
        <v>3778</v>
      </c>
      <c r="B13971" s="19">
        <v>0.11392361111111111</v>
      </c>
      <c r="C13971" s="10" t="s">
        <v>82</v>
      </c>
      <c r="D13971" s="10" t="s">
        <v>76</v>
      </c>
      <c r="E13971" s="13">
        <v>3.0</v>
      </c>
      <c r="F13971" s="13"/>
      <c r="J13971" s="10" t="s">
        <v>2507</v>
      </c>
    </row>
    <row r="13972">
      <c r="A13972" s="10" t="s">
        <v>3778</v>
      </c>
      <c r="B13972" s="19">
        <v>0.11502314814814815</v>
      </c>
      <c r="C13972" s="10" t="s">
        <v>82</v>
      </c>
      <c r="D13972" s="10" t="s">
        <v>67</v>
      </c>
      <c r="E13972" s="13" t="s">
        <v>75</v>
      </c>
      <c r="F13972" s="13" t="s">
        <v>75</v>
      </c>
      <c r="J13972" s="10" t="s">
        <v>3846</v>
      </c>
    </row>
    <row r="13973">
      <c r="A13973" s="10" t="s">
        <v>3778</v>
      </c>
      <c r="B13973" s="19">
        <v>0.11502314814814815</v>
      </c>
      <c r="C13973" s="10" t="s">
        <v>69</v>
      </c>
      <c r="D13973" s="10" t="s">
        <v>67</v>
      </c>
      <c r="E13973" s="13">
        <v>20.0</v>
      </c>
      <c r="F13973" s="13">
        <f>E13973-4</f>
        <v>16</v>
      </c>
      <c r="J13973" s="10" t="s">
        <v>3846</v>
      </c>
    </row>
    <row r="13974">
      <c r="A13974" s="10" t="s">
        <v>3778</v>
      </c>
      <c r="B13974" s="19">
        <v>0.11561342592592593</v>
      </c>
      <c r="C13974" s="10" t="s">
        <v>82</v>
      </c>
      <c r="D13974" s="10" t="s">
        <v>100</v>
      </c>
      <c r="E13974" s="13" t="s">
        <v>68</v>
      </c>
      <c r="F13974" s="13">
        <v>20.0</v>
      </c>
      <c r="J13974" s="10" t="s">
        <v>3846</v>
      </c>
    </row>
    <row r="13975">
      <c r="A13975" s="10" t="s">
        <v>3778</v>
      </c>
      <c r="B13975" s="19">
        <v>0.11561342592592593</v>
      </c>
      <c r="C13975" s="10" t="s">
        <v>69</v>
      </c>
      <c r="D13975" s="10" t="s">
        <v>100</v>
      </c>
      <c r="E13975" s="13">
        <v>21.0</v>
      </c>
      <c r="F13975" s="13">
        <f t="shared" ref="F13975:F13977" si="56">E13975-3</f>
        <v>18</v>
      </c>
      <c r="J13975" s="10" t="s">
        <v>3846</v>
      </c>
    </row>
    <row r="13976">
      <c r="A13976" s="10" t="s">
        <v>3778</v>
      </c>
      <c r="B13976" s="19">
        <v>0.11655092592592593</v>
      </c>
      <c r="C13976" s="10" t="s">
        <v>66</v>
      </c>
      <c r="D13976" s="10" t="s">
        <v>67</v>
      </c>
      <c r="E13976" s="13">
        <v>19.0</v>
      </c>
      <c r="F13976" s="13">
        <f t="shared" si="56"/>
        <v>16</v>
      </c>
      <c r="J13976" s="10" t="s">
        <v>2265</v>
      </c>
    </row>
    <row r="13977">
      <c r="A13977" s="10" t="s">
        <v>3778</v>
      </c>
      <c r="B13977" s="19">
        <v>0.11655092592592593</v>
      </c>
      <c r="C13977" s="10" t="s">
        <v>66</v>
      </c>
      <c r="D13977" s="10" t="s">
        <v>67</v>
      </c>
      <c r="E13977" s="13">
        <v>16.0</v>
      </c>
      <c r="F13977" s="13">
        <f t="shared" si="56"/>
        <v>13</v>
      </c>
    </row>
    <row r="13978">
      <c r="A13978" s="10" t="s">
        <v>3778</v>
      </c>
      <c r="B13978" s="19">
        <v>0.11773148148148148</v>
      </c>
      <c r="C13978" s="10" t="s">
        <v>66</v>
      </c>
      <c r="D13978" s="10" t="s">
        <v>584</v>
      </c>
      <c r="E13978" s="13">
        <v>6.0</v>
      </c>
      <c r="F13978" s="13">
        <f>E13978-2</f>
        <v>4</v>
      </c>
    </row>
    <row r="13979">
      <c r="A13979" s="10" t="s">
        <v>3778</v>
      </c>
      <c r="B13979" s="19">
        <v>0.11814814814814815</v>
      </c>
      <c r="C13979" s="10" t="s">
        <v>82</v>
      </c>
      <c r="D13979" s="10" t="s">
        <v>209</v>
      </c>
      <c r="E13979" s="13">
        <v>6.0</v>
      </c>
      <c r="F13979" s="13" t="s">
        <v>75</v>
      </c>
      <c r="J13979" s="10" t="s">
        <v>3847</v>
      </c>
    </row>
    <row r="13980">
      <c r="A13980" s="10" t="s">
        <v>3778</v>
      </c>
      <c r="B13980" s="19">
        <v>0.11925925925925926</v>
      </c>
      <c r="C13980" s="10" t="s">
        <v>69</v>
      </c>
      <c r="D13980" s="10" t="s">
        <v>67</v>
      </c>
      <c r="E13980" s="13">
        <v>12.0</v>
      </c>
      <c r="F13980" s="13">
        <f>E13980-4</f>
        <v>8</v>
      </c>
      <c r="J13980" s="10" t="s">
        <v>3846</v>
      </c>
    </row>
    <row r="13981">
      <c r="A13981" s="10" t="s">
        <v>3778</v>
      </c>
      <c r="B13981" s="19">
        <v>0.11925925925925926</v>
      </c>
      <c r="C13981" s="10" t="s">
        <v>964</v>
      </c>
      <c r="D13981" s="10" t="s">
        <v>67</v>
      </c>
      <c r="E13981" s="13">
        <v>13.0</v>
      </c>
      <c r="F13981" s="13">
        <f>E13981-10</f>
        <v>3</v>
      </c>
    </row>
    <row r="13982">
      <c r="A13982" s="10" t="s">
        <v>3778</v>
      </c>
      <c r="B13982" s="19">
        <v>0.12060185185185185</v>
      </c>
      <c r="C13982" s="10" t="s">
        <v>66</v>
      </c>
      <c r="D13982" s="10" t="s">
        <v>67</v>
      </c>
      <c r="E13982" s="13" t="s">
        <v>68</v>
      </c>
      <c r="F13982" s="13">
        <v>20.0</v>
      </c>
    </row>
    <row r="13983">
      <c r="A13983" s="10" t="s">
        <v>3778</v>
      </c>
      <c r="B13983" s="19">
        <v>0.12443287037037037</v>
      </c>
      <c r="C13983" s="10" t="s">
        <v>69</v>
      </c>
      <c r="D13983" s="10" t="s">
        <v>125</v>
      </c>
      <c r="E13983" s="13">
        <v>8.0</v>
      </c>
      <c r="F13983" s="13">
        <f>E13983-4</f>
        <v>4</v>
      </c>
      <c r="J13983" s="10" t="s">
        <v>3848</v>
      </c>
    </row>
    <row r="13984">
      <c r="A13984" s="10" t="s">
        <v>3778</v>
      </c>
      <c r="B13984" s="19">
        <v>0.12443287037037037</v>
      </c>
      <c r="C13984" s="10" t="s">
        <v>82</v>
      </c>
      <c r="D13984" s="10" t="s">
        <v>125</v>
      </c>
      <c r="E13984" s="13">
        <f>F13984+4</f>
        <v>6</v>
      </c>
      <c r="F13984" s="13">
        <v>2.0</v>
      </c>
      <c r="J13984" s="10" t="s">
        <v>3848</v>
      </c>
    </row>
    <row r="13985">
      <c r="A13985" s="10" t="s">
        <v>3778</v>
      </c>
      <c r="B13985" s="19">
        <v>0.12443287037037037</v>
      </c>
      <c r="C13985" s="10" t="s">
        <v>82</v>
      </c>
      <c r="D13985" s="10" t="s">
        <v>76</v>
      </c>
      <c r="E13985" s="13">
        <v>1.0</v>
      </c>
      <c r="F13985" s="13"/>
      <c r="J13985" s="10" t="s">
        <v>2507</v>
      </c>
    </row>
    <row r="13986">
      <c r="A13986" s="10" t="s">
        <v>3778</v>
      </c>
      <c r="B13986" s="19">
        <v>0.12605324074074073</v>
      </c>
      <c r="C13986" s="10" t="s">
        <v>82</v>
      </c>
      <c r="D13986" s="10" t="s">
        <v>67</v>
      </c>
      <c r="E13986" s="13" t="s">
        <v>75</v>
      </c>
      <c r="F13986" s="13" t="s">
        <v>75</v>
      </c>
      <c r="J13986" s="10" t="s">
        <v>2263</v>
      </c>
    </row>
    <row r="13987">
      <c r="A13987" s="10" t="s">
        <v>3778</v>
      </c>
      <c r="B13987" s="19">
        <v>0.12605324074074073</v>
      </c>
      <c r="C13987" s="10" t="s">
        <v>82</v>
      </c>
      <c r="D13987" s="10" t="s">
        <v>67</v>
      </c>
      <c r="E13987" s="13">
        <v>28.0</v>
      </c>
      <c r="F13987" s="13" t="s">
        <v>75</v>
      </c>
      <c r="J13987" s="10" t="s">
        <v>3849</v>
      </c>
    </row>
    <row r="13988">
      <c r="A13988" s="10" t="s">
        <v>3778</v>
      </c>
      <c r="B13988" s="19">
        <v>0.12605324074074073</v>
      </c>
      <c r="C13988" s="10" t="s">
        <v>69</v>
      </c>
      <c r="D13988" s="10" t="s">
        <v>67</v>
      </c>
      <c r="E13988" s="13" t="s">
        <v>75</v>
      </c>
      <c r="F13988" s="13" t="s">
        <v>75</v>
      </c>
      <c r="J13988" s="10" t="s">
        <v>2263</v>
      </c>
    </row>
    <row r="13989">
      <c r="A13989" s="10" t="s">
        <v>3778</v>
      </c>
      <c r="B13989" s="19">
        <v>0.12605324074074073</v>
      </c>
      <c r="C13989" s="10" t="s">
        <v>69</v>
      </c>
      <c r="D13989" s="10" t="s">
        <v>67</v>
      </c>
      <c r="E13989" s="13">
        <v>16.0</v>
      </c>
      <c r="F13989" s="13">
        <f>E13989-5</f>
        <v>11</v>
      </c>
      <c r="J13989" s="10" t="s">
        <v>3848</v>
      </c>
    </row>
    <row r="13990">
      <c r="A13990" s="10" t="s">
        <v>3778</v>
      </c>
      <c r="B13990" s="19">
        <v>0.14101851851851852</v>
      </c>
      <c r="C13990" s="10" t="s">
        <v>964</v>
      </c>
      <c r="D13990" s="10" t="s">
        <v>67</v>
      </c>
      <c r="E13990" s="13">
        <v>22.0</v>
      </c>
      <c r="F13990" s="13">
        <f t="shared" ref="F13990:F13991" si="57">E13990-10</f>
        <v>12</v>
      </c>
    </row>
    <row r="13991">
      <c r="A13991" s="10" t="s">
        <v>3778</v>
      </c>
      <c r="B13991" s="19">
        <v>0.14152777777777778</v>
      </c>
      <c r="C13991" s="10" t="s">
        <v>964</v>
      </c>
      <c r="D13991" s="10" t="s">
        <v>67</v>
      </c>
      <c r="E13991" s="13">
        <v>23.0</v>
      </c>
      <c r="F13991" s="13">
        <f t="shared" si="57"/>
        <v>13</v>
      </c>
    </row>
    <row r="13992">
      <c r="A13992" s="10" t="s">
        <v>3778</v>
      </c>
      <c r="B13992" s="19">
        <v>0.14237268518518517</v>
      </c>
      <c r="C13992" s="10" t="s">
        <v>66</v>
      </c>
      <c r="D13992" s="10" t="s">
        <v>3424</v>
      </c>
      <c r="E13992" s="13">
        <v>19.0</v>
      </c>
      <c r="F13992" s="13">
        <f>E13992</f>
        <v>19</v>
      </c>
      <c r="J13992" s="10" t="s">
        <v>3850</v>
      </c>
    </row>
    <row r="13993">
      <c r="A13993" s="10" t="s">
        <v>3778</v>
      </c>
      <c r="B13993" s="19">
        <v>0.14351851851851852</v>
      </c>
      <c r="C13993" s="10" t="s">
        <v>964</v>
      </c>
      <c r="D13993" s="10" t="s">
        <v>67</v>
      </c>
      <c r="E13993" s="13">
        <v>26.0</v>
      </c>
      <c r="F13993" s="13">
        <f>E13993-10</f>
        <v>16</v>
      </c>
    </row>
    <row r="13994">
      <c r="A13994" s="10" t="s">
        <v>3778</v>
      </c>
      <c r="B13994" s="19">
        <v>0.14351851851851852</v>
      </c>
      <c r="C13994" s="10" t="s">
        <v>69</v>
      </c>
      <c r="D13994" s="10" t="s">
        <v>67</v>
      </c>
      <c r="E13994" s="13" t="s">
        <v>75</v>
      </c>
      <c r="F13994" s="13" t="s">
        <v>75</v>
      </c>
      <c r="J13994" s="10" t="s">
        <v>3846</v>
      </c>
    </row>
    <row r="13995">
      <c r="A13995" s="10" t="s">
        <v>3778</v>
      </c>
      <c r="B13995" s="19">
        <v>0.14351851851851852</v>
      </c>
      <c r="C13995" s="10" t="s">
        <v>69</v>
      </c>
      <c r="D13995" s="10" t="s">
        <v>67</v>
      </c>
      <c r="E13995" s="13">
        <v>23.0</v>
      </c>
      <c r="F13995" s="13">
        <f>E13995-4</f>
        <v>19</v>
      </c>
      <c r="J13995" s="10" t="s">
        <v>3846</v>
      </c>
    </row>
    <row r="13996">
      <c r="A13996" s="10" t="s">
        <v>3778</v>
      </c>
      <c r="B13996" s="19">
        <v>0.14351851851851852</v>
      </c>
      <c r="C13996" s="10" t="s">
        <v>84</v>
      </c>
      <c r="D13996" s="10" t="s">
        <v>67</v>
      </c>
      <c r="E13996" s="13" t="s">
        <v>75</v>
      </c>
      <c r="F13996" s="13" t="s">
        <v>75</v>
      </c>
      <c r="J13996" s="10" t="s">
        <v>3846</v>
      </c>
    </row>
    <row r="13997">
      <c r="A13997" s="10" t="s">
        <v>3778</v>
      </c>
      <c r="B13997" s="19">
        <v>0.14351851851851852</v>
      </c>
      <c r="C13997" s="10" t="s">
        <v>84</v>
      </c>
      <c r="D13997" s="10" t="s">
        <v>67</v>
      </c>
      <c r="E13997" s="13">
        <v>22.0</v>
      </c>
      <c r="F13997" s="13">
        <f>E13997-4</f>
        <v>18</v>
      </c>
      <c r="J13997" s="10" t="s">
        <v>3846</v>
      </c>
    </row>
    <row r="13998">
      <c r="A13998" s="10" t="s">
        <v>3778</v>
      </c>
      <c r="B13998" s="19">
        <v>0.14351851851851852</v>
      </c>
      <c r="C13998" s="10" t="s">
        <v>82</v>
      </c>
      <c r="D13998" s="10" t="s">
        <v>67</v>
      </c>
      <c r="E13998" s="13" t="s">
        <v>75</v>
      </c>
      <c r="F13998" s="13" t="s">
        <v>75</v>
      </c>
      <c r="J13998" s="10" t="s">
        <v>3846</v>
      </c>
    </row>
    <row r="13999">
      <c r="A13999" s="10" t="s">
        <v>3778</v>
      </c>
      <c r="B13999" s="19">
        <v>0.14351851851851852</v>
      </c>
      <c r="C13999" s="10" t="s">
        <v>82</v>
      </c>
      <c r="D13999" s="10" t="s">
        <v>67</v>
      </c>
      <c r="E13999" s="13">
        <v>16.0</v>
      </c>
      <c r="F13999" s="13">
        <f>E13999-4</f>
        <v>12</v>
      </c>
      <c r="J13999" s="10" t="s">
        <v>3846</v>
      </c>
    </row>
    <row r="14000">
      <c r="A14000" s="10" t="s">
        <v>3778</v>
      </c>
      <c r="B14000" s="19">
        <v>0.1491435185185185</v>
      </c>
      <c r="C14000" s="10" t="s">
        <v>66</v>
      </c>
      <c r="D14000" s="10" t="s">
        <v>67</v>
      </c>
      <c r="E14000" s="13">
        <v>19.0</v>
      </c>
      <c r="F14000" s="13">
        <f>E14000-3</f>
        <v>16</v>
      </c>
    </row>
    <row r="14001">
      <c r="A14001" s="10" t="s">
        <v>3778</v>
      </c>
      <c r="B14001" s="19">
        <v>0.15362268518518518</v>
      </c>
      <c r="C14001" s="10" t="s">
        <v>964</v>
      </c>
      <c r="D14001" s="10" t="s">
        <v>71</v>
      </c>
      <c r="E14001" s="13">
        <v>24.0</v>
      </c>
      <c r="F14001" s="13">
        <f>E14001-10</f>
        <v>14</v>
      </c>
    </row>
    <row r="14002">
      <c r="A14002" s="10" t="s">
        <v>3778</v>
      </c>
      <c r="B14002" s="19">
        <v>0.15476851851851853</v>
      </c>
      <c r="C14002" s="10" t="s">
        <v>82</v>
      </c>
      <c r="D14002" s="10" t="s">
        <v>127</v>
      </c>
      <c r="E14002" s="13" t="s">
        <v>88</v>
      </c>
      <c r="F14002" s="13">
        <v>1.0</v>
      </c>
    </row>
    <row r="14003">
      <c r="A14003" s="10" t="s">
        <v>3778</v>
      </c>
      <c r="B14003" s="19">
        <v>0.15762731481481482</v>
      </c>
      <c r="C14003" s="10" t="s">
        <v>964</v>
      </c>
      <c r="D14003" s="10" t="s">
        <v>127</v>
      </c>
      <c r="E14003" s="13">
        <v>21.0</v>
      </c>
      <c r="F14003" s="13">
        <f>E14003-3</f>
        <v>18</v>
      </c>
    </row>
    <row r="14004">
      <c r="A14004" s="10" t="s">
        <v>3851</v>
      </c>
      <c r="B14004" s="19">
        <v>0.008414351851851852</v>
      </c>
      <c r="C14004" s="10" t="s">
        <v>69</v>
      </c>
      <c r="D14004" s="10" t="s">
        <v>127</v>
      </c>
      <c r="E14004" s="13">
        <v>13.0</v>
      </c>
      <c r="F14004" s="16">
        <f>E14004-6</f>
        <v>7</v>
      </c>
    </row>
    <row r="14005">
      <c r="A14005" s="10" t="s">
        <v>3851</v>
      </c>
      <c r="B14005" s="19">
        <v>0.009340277777777777</v>
      </c>
      <c r="C14005" s="10" t="s">
        <v>66</v>
      </c>
      <c r="D14005" s="10" t="s">
        <v>127</v>
      </c>
      <c r="E14005" s="13">
        <v>20.0</v>
      </c>
      <c r="F14005" s="13">
        <f>E14005-5</f>
        <v>15</v>
      </c>
    </row>
    <row r="14006">
      <c r="A14006" s="10" t="s">
        <v>3851</v>
      </c>
      <c r="B14006" s="19">
        <v>0.012013888888888888</v>
      </c>
      <c r="C14006" s="10" t="s">
        <v>69</v>
      </c>
      <c r="D14006" s="10" t="s">
        <v>320</v>
      </c>
      <c r="E14006" s="13">
        <f>F14006+5</f>
        <v>24</v>
      </c>
      <c r="F14006" s="13">
        <v>19.0</v>
      </c>
    </row>
    <row r="14007">
      <c r="A14007" s="10" t="s">
        <v>3851</v>
      </c>
      <c r="B14007" s="19">
        <v>0.012291666666666666</v>
      </c>
      <c r="C14007" s="10" t="s">
        <v>69</v>
      </c>
      <c r="D14007" s="10" t="s">
        <v>76</v>
      </c>
      <c r="E14007" s="13">
        <v>4.0</v>
      </c>
      <c r="F14007" s="13"/>
    </row>
    <row r="14008">
      <c r="A14008" s="10" t="s">
        <v>3851</v>
      </c>
      <c r="B14008" s="19">
        <v>0.013449074074074073</v>
      </c>
      <c r="C14008" s="10" t="s">
        <v>66</v>
      </c>
      <c r="D14008" s="10" t="s">
        <v>125</v>
      </c>
      <c r="E14008" s="13">
        <v>2.0</v>
      </c>
      <c r="F14008" s="16">
        <f t="shared" ref="F14008:F14009" si="58">E14008-0</f>
        <v>2</v>
      </c>
      <c r="J14008" s="10" t="s">
        <v>2263</v>
      </c>
    </row>
    <row r="14009">
      <c r="A14009" s="10" t="s">
        <v>3851</v>
      </c>
      <c r="B14009" s="19">
        <v>0.013449074074074073</v>
      </c>
      <c r="C14009" s="10" t="s">
        <v>66</v>
      </c>
      <c r="D14009" s="10" t="s">
        <v>125</v>
      </c>
      <c r="E14009" s="13">
        <v>4.0</v>
      </c>
      <c r="F14009" s="13">
        <f t="shared" si="58"/>
        <v>4</v>
      </c>
    </row>
    <row r="14010">
      <c r="A14010" s="10" t="s">
        <v>3851</v>
      </c>
      <c r="B14010" s="19">
        <v>0.013449074074074073</v>
      </c>
      <c r="C14010" s="10" t="s">
        <v>69</v>
      </c>
      <c r="D14010" s="10" t="s">
        <v>125</v>
      </c>
      <c r="E14010" s="13" t="s">
        <v>75</v>
      </c>
      <c r="F14010" s="13" t="s">
        <v>75</v>
      </c>
      <c r="J14010" s="10" t="s">
        <v>2263</v>
      </c>
    </row>
    <row r="14011">
      <c r="A14011" s="10" t="s">
        <v>3851</v>
      </c>
      <c r="B14011" s="19">
        <v>0.013449074074074073</v>
      </c>
      <c r="C14011" s="10" t="s">
        <v>69</v>
      </c>
      <c r="D14011" s="10" t="s">
        <v>125</v>
      </c>
      <c r="E14011" s="13">
        <v>14.0</v>
      </c>
      <c r="F14011" s="13">
        <f>E14011-4</f>
        <v>10</v>
      </c>
    </row>
    <row r="14012">
      <c r="A14012" s="10" t="s">
        <v>3851</v>
      </c>
      <c r="B14012" s="19">
        <v>0.013449074074074073</v>
      </c>
      <c r="C14012" s="10" t="s">
        <v>82</v>
      </c>
      <c r="D14012" s="10" t="s">
        <v>125</v>
      </c>
      <c r="E14012" s="13" t="s">
        <v>75</v>
      </c>
      <c r="F14012" s="13" t="s">
        <v>75</v>
      </c>
      <c r="J14012" s="10" t="s">
        <v>2263</v>
      </c>
    </row>
    <row r="14013">
      <c r="A14013" s="10" t="s">
        <v>3851</v>
      </c>
      <c r="B14013" s="19">
        <v>0.013449074074074073</v>
      </c>
      <c r="C14013" s="10" t="s">
        <v>82</v>
      </c>
      <c r="D14013" s="10" t="s">
        <v>125</v>
      </c>
      <c r="E14013" s="13">
        <v>13.0</v>
      </c>
      <c r="F14013" s="13">
        <f>E14013-2</f>
        <v>11</v>
      </c>
    </row>
    <row r="14014">
      <c r="A14014" s="10" t="s">
        <v>3851</v>
      </c>
      <c r="B14014" s="19">
        <v>0.013449074074074073</v>
      </c>
      <c r="C14014" s="10" t="s">
        <v>3086</v>
      </c>
      <c r="D14014" s="10" t="s">
        <v>125</v>
      </c>
      <c r="E14014" s="13" t="s">
        <v>75</v>
      </c>
      <c r="F14014" s="13" t="s">
        <v>75</v>
      </c>
      <c r="J14014" s="10" t="s">
        <v>2263</v>
      </c>
    </row>
    <row r="14015">
      <c r="A14015" s="10" t="s">
        <v>3851</v>
      </c>
      <c r="B14015" s="19">
        <v>0.013449074074074073</v>
      </c>
      <c r="C14015" s="10" t="s">
        <v>3086</v>
      </c>
      <c r="D14015" s="10" t="s">
        <v>125</v>
      </c>
      <c r="E14015" s="13">
        <v>25.0</v>
      </c>
      <c r="F14015" s="13">
        <f>E14015-15</f>
        <v>10</v>
      </c>
    </row>
    <row r="14016">
      <c r="A14016" s="10" t="s">
        <v>3851</v>
      </c>
      <c r="B14016" s="19">
        <v>0.013449074074074073</v>
      </c>
      <c r="C14016" s="10" t="s">
        <v>84</v>
      </c>
      <c r="D14016" s="10" t="s">
        <v>125</v>
      </c>
      <c r="E14016" s="13" t="s">
        <v>75</v>
      </c>
      <c r="F14016" s="13" t="s">
        <v>75</v>
      </c>
      <c r="J14016" s="10" t="s">
        <v>2263</v>
      </c>
    </row>
    <row r="14017">
      <c r="A14017" s="10" t="s">
        <v>3851</v>
      </c>
      <c r="B14017" s="19">
        <v>0.013449074074074073</v>
      </c>
      <c r="C14017" s="10" t="s">
        <v>84</v>
      </c>
      <c r="D14017" s="10" t="s">
        <v>125</v>
      </c>
      <c r="E14017" s="13">
        <v>20.0</v>
      </c>
      <c r="F14017" s="13">
        <f>E14017-3</f>
        <v>17</v>
      </c>
    </row>
    <row r="14018">
      <c r="A14018" s="10" t="s">
        <v>3851</v>
      </c>
      <c r="B14018" s="19">
        <v>0.013449074074074073</v>
      </c>
      <c r="C14018" s="10" t="s">
        <v>964</v>
      </c>
      <c r="D14018" s="10" t="s">
        <v>125</v>
      </c>
      <c r="E14018" s="13" t="s">
        <v>75</v>
      </c>
      <c r="F14018" s="13" t="s">
        <v>75</v>
      </c>
      <c r="J14018" s="10" t="s">
        <v>2263</v>
      </c>
    </row>
    <row r="14019">
      <c r="A14019" s="10" t="s">
        <v>3851</v>
      </c>
      <c r="B14019" s="19">
        <v>0.013449074074074073</v>
      </c>
      <c r="C14019" s="10" t="s">
        <v>964</v>
      </c>
      <c r="D14019" s="10" t="s">
        <v>125</v>
      </c>
      <c r="E14019" s="13">
        <v>21.0</v>
      </c>
      <c r="F14019" s="13">
        <f>E14019-2</f>
        <v>19</v>
      </c>
    </row>
    <row r="14020">
      <c r="A14020" s="10" t="s">
        <v>3851</v>
      </c>
      <c r="B14020" s="19">
        <v>0.013449074074074073</v>
      </c>
      <c r="C14020" s="10" t="s">
        <v>70</v>
      </c>
      <c r="D14020" s="10" t="s">
        <v>125</v>
      </c>
      <c r="E14020" s="13" t="s">
        <v>75</v>
      </c>
      <c r="F14020" s="13" t="s">
        <v>75</v>
      </c>
      <c r="J14020" s="10" t="s">
        <v>2263</v>
      </c>
    </row>
    <row r="14021">
      <c r="A14021" s="10" t="s">
        <v>3851</v>
      </c>
      <c r="B14021" s="19">
        <v>0.013449074074074073</v>
      </c>
      <c r="C14021" s="10" t="s">
        <v>70</v>
      </c>
      <c r="D14021" s="10" t="s">
        <v>125</v>
      </c>
      <c r="E14021" s="13">
        <v>18.0</v>
      </c>
      <c r="F14021" s="13">
        <f t="shared" ref="F14021:F14023" si="59">E14021-10</f>
        <v>8</v>
      </c>
    </row>
    <row r="14022">
      <c r="A14022" s="10" t="s">
        <v>3851</v>
      </c>
      <c r="B14022" s="19">
        <v>0.019074074074074073</v>
      </c>
      <c r="C14022" s="10" t="s">
        <v>964</v>
      </c>
      <c r="D14022" s="10" t="s">
        <v>67</v>
      </c>
      <c r="E14022" s="13">
        <v>21.0</v>
      </c>
      <c r="F14022" s="13">
        <f t="shared" si="59"/>
        <v>11</v>
      </c>
    </row>
    <row r="14023">
      <c r="A14023" s="10" t="s">
        <v>3851</v>
      </c>
      <c r="B14023" s="19">
        <v>0.021111111111111112</v>
      </c>
      <c r="C14023" s="10" t="s">
        <v>964</v>
      </c>
      <c r="D14023" s="10" t="s">
        <v>67</v>
      </c>
      <c r="E14023" s="13">
        <v>15.0</v>
      </c>
      <c r="F14023" s="13">
        <f t="shared" si="59"/>
        <v>5</v>
      </c>
    </row>
    <row r="14024">
      <c r="A14024" s="10" t="s">
        <v>3851</v>
      </c>
      <c r="B14024" s="19">
        <v>0.024039351851851853</v>
      </c>
      <c r="C14024" s="10" t="s">
        <v>69</v>
      </c>
      <c r="D14024" s="10" t="s">
        <v>67</v>
      </c>
      <c r="E14024" s="13">
        <v>10.0</v>
      </c>
      <c r="F14024" s="13">
        <f>E14024-5</f>
        <v>5</v>
      </c>
    </row>
    <row r="14025">
      <c r="A14025" s="10" t="s">
        <v>3851</v>
      </c>
      <c r="B14025" s="19">
        <v>0.024039351851851853</v>
      </c>
      <c r="C14025" s="10" t="s">
        <v>964</v>
      </c>
      <c r="D14025" s="10" t="s">
        <v>67</v>
      </c>
      <c r="E14025" s="13">
        <v>16.0</v>
      </c>
      <c r="F14025" s="13">
        <f>E14025-10</f>
        <v>6</v>
      </c>
    </row>
    <row r="14026">
      <c r="A14026" s="10" t="s">
        <v>3851</v>
      </c>
      <c r="B14026" s="19">
        <v>0.025925925925925925</v>
      </c>
      <c r="C14026" s="10" t="s">
        <v>69</v>
      </c>
      <c r="D14026" s="10" t="s">
        <v>79</v>
      </c>
      <c r="E14026" s="13">
        <v>16.0</v>
      </c>
      <c r="F14026" s="13">
        <f>E14026-3</f>
        <v>13</v>
      </c>
    </row>
    <row r="14027">
      <c r="A14027" s="10" t="s">
        <v>3851</v>
      </c>
      <c r="B14027" s="19">
        <v>0.025925925925925925</v>
      </c>
      <c r="C14027" s="10" t="s">
        <v>66</v>
      </c>
      <c r="D14027" s="10" t="s">
        <v>79</v>
      </c>
      <c r="E14027" s="13">
        <v>23.0</v>
      </c>
      <c r="F14027" s="13">
        <f>E14027-6</f>
        <v>17</v>
      </c>
    </row>
    <row r="14028">
      <c r="A14028" s="10" t="s">
        <v>3851</v>
      </c>
      <c r="B14028" s="19">
        <v>0.025925925925925925</v>
      </c>
      <c r="C14028" s="10" t="s">
        <v>82</v>
      </c>
      <c r="D14028" s="10" t="s">
        <v>79</v>
      </c>
      <c r="E14028" s="13">
        <v>14.0</v>
      </c>
      <c r="F14028" s="13">
        <f>E14028-1</f>
        <v>13</v>
      </c>
    </row>
    <row r="14029">
      <c r="A14029" s="10" t="s">
        <v>3851</v>
      </c>
      <c r="B14029" s="19">
        <v>0.025925925925925925</v>
      </c>
      <c r="C14029" s="10" t="s">
        <v>3086</v>
      </c>
      <c r="D14029" s="10" t="s">
        <v>79</v>
      </c>
      <c r="E14029" s="13">
        <v>15.0</v>
      </c>
      <c r="F14029" s="13">
        <f>E14029-5</f>
        <v>10</v>
      </c>
    </row>
    <row r="14030">
      <c r="A14030" s="10" t="s">
        <v>3851</v>
      </c>
      <c r="B14030" s="19">
        <v>0.025925925925925925</v>
      </c>
      <c r="C14030" s="10" t="s">
        <v>84</v>
      </c>
      <c r="D14030" s="10" t="s">
        <v>79</v>
      </c>
      <c r="E14030" s="13">
        <v>25.0</v>
      </c>
      <c r="F14030" s="13">
        <f>E14030-9</f>
        <v>16</v>
      </c>
    </row>
    <row r="14031">
      <c r="A14031" s="10" t="s">
        <v>3851</v>
      </c>
      <c r="B14031" s="19">
        <v>0.025925925925925925</v>
      </c>
      <c r="C14031" s="10" t="s">
        <v>964</v>
      </c>
      <c r="D14031" s="10" t="s">
        <v>79</v>
      </c>
      <c r="E14031" s="13">
        <v>14.0</v>
      </c>
      <c r="F14031" s="13">
        <f>E14031-0</f>
        <v>14</v>
      </c>
    </row>
    <row r="14032">
      <c r="A14032" s="10" t="s">
        <v>3851</v>
      </c>
      <c r="B14032" s="19">
        <v>0.029791666666666668</v>
      </c>
      <c r="C14032" s="10" t="s">
        <v>964</v>
      </c>
      <c r="D14032" s="10" t="s">
        <v>71</v>
      </c>
      <c r="E14032" s="13">
        <v>13.0</v>
      </c>
      <c r="F14032" s="13">
        <f>E14032-10</f>
        <v>3</v>
      </c>
    </row>
    <row r="14033">
      <c r="A14033" s="10" t="s">
        <v>3851</v>
      </c>
      <c r="B14033" s="19">
        <v>0.03674768518518518</v>
      </c>
      <c r="C14033" s="10" t="s">
        <v>84</v>
      </c>
      <c r="D14033" s="10" t="s">
        <v>79</v>
      </c>
      <c r="E14033" s="13">
        <v>12.0</v>
      </c>
      <c r="F14033" s="13">
        <f>E14033-9</f>
        <v>3</v>
      </c>
    </row>
    <row r="14034">
      <c r="A14034" s="10" t="s">
        <v>3851</v>
      </c>
      <c r="B14034" s="19">
        <v>0.03796296296296296</v>
      </c>
      <c r="C14034" s="10" t="s">
        <v>84</v>
      </c>
      <c r="D14034" s="10" t="s">
        <v>87</v>
      </c>
      <c r="E14034" s="13" t="s">
        <v>75</v>
      </c>
      <c r="F14034" s="13" t="s">
        <v>75</v>
      </c>
      <c r="J14034" s="10" t="s">
        <v>2263</v>
      </c>
    </row>
    <row r="14035">
      <c r="A14035" s="10" t="s">
        <v>3851</v>
      </c>
      <c r="B14035" s="19">
        <v>0.03796296296296296</v>
      </c>
      <c r="C14035" s="10" t="s">
        <v>84</v>
      </c>
      <c r="D14035" s="10" t="s">
        <v>87</v>
      </c>
      <c r="E14035" s="13">
        <v>17.0</v>
      </c>
      <c r="F14035" s="13">
        <f>E14035-3</f>
        <v>14</v>
      </c>
    </row>
    <row r="14036">
      <c r="A14036" s="10" t="s">
        <v>3851</v>
      </c>
      <c r="B14036" s="19">
        <v>0.03796296296296296</v>
      </c>
      <c r="C14036" s="10" t="s">
        <v>3086</v>
      </c>
      <c r="D14036" s="10" t="s">
        <v>87</v>
      </c>
      <c r="E14036" s="13">
        <v>16.0</v>
      </c>
      <c r="F14036" s="13">
        <f t="shared" ref="F14036:F14037" si="60">E14036-5</f>
        <v>11</v>
      </c>
    </row>
    <row r="14037">
      <c r="A14037" s="10" t="s">
        <v>3851</v>
      </c>
      <c r="B14037" s="19">
        <v>0.03796296296296296</v>
      </c>
      <c r="C14037" s="10" t="s">
        <v>70</v>
      </c>
      <c r="D14037" s="10" t="s">
        <v>87</v>
      </c>
      <c r="E14037" s="13">
        <v>15.0</v>
      </c>
      <c r="F14037" s="13">
        <f t="shared" si="60"/>
        <v>10</v>
      </c>
    </row>
    <row r="14038">
      <c r="A14038" s="10" t="s">
        <v>3851</v>
      </c>
      <c r="B14038" s="19">
        <v>0.03796296296296296</v>
      </c>
      <c r="C14038" s="10" t="s">
        <v>66</v>
      </c>
      <c r="D14038" s="10" t="s">
        <v>87</v>
      </c>
      <c r="E14038" s="13">
        <v>13.0</v>
      </c>
      <c r="F14038" s="13">
        <f>E14038-2</f>
        <v>11</v>
      </c>
    </row>
    <row r="14039">
      <c r="A14039" s="10" t="s">
        <v>3851</v>
      </c>
      <c r="B14039" s="19">
        <v>0.03796296296296296</v>
      </c>
      <c r="C14039" s="10" t="s">
        <v>69</v>
      </c>
      <c r="D14039" s="10" t="s">
        <v>87</v>
      </c>
      <c r="E14039" s="13">
        <v>10.0</v>
      </c>
      <c r="F14039" s="13">
        <f>E14039-4</f>
        <v>6</v>
      </c>
    </row>
    <row r="14040">
      <c r="A14040" s="10" t="s">
        <v>3851</v>
      </c>
      <c r="B14040" s="19">
        <v>0.03796296296296296</v>
      </c>
      <c r="C14040" s="10" t="s">
        <v>964</v>
      </c>
      <c r="D14040" s="10" t="s">
        <v>87</v>
      </c>
      <c r="E14040" s="13">
        <v>8.0</v>
      </c>
      <c r="F14040" s="13">
        <f>E14040-2</f>
        <v>6</v>
      </c>
    </row>
    <row r="14041">
      <c r="A14041" s="10" t="s">
        <v>3851</v>
      </c>
      <c r="B14041" s="19">
        <v>0.03796296296296296</v>
      </c>
      <c r="C14041" s="10" t="s">
        <v>82</v>
      </c>
      <c r="D14041" s="10" t="s">
        <v>87</v>
      </c>
      <c r="E14041" s="13">
        <v>6.0</v>
      </c>
      <c r="F14041" s="13">
        <f>E14041-1</f>
        <v>5</v>
      </c>
    </row>
    <row r="14042">
      <c r="A14042" s="10" t="s">
        <v>3851</v>
      </c>
      <c r="B14042" s="19">
        <v>0.04017361111111111</v>
      </c>
      <c r="C14042" s="10" t="s">
        <v>84</v>
      </c>
      <c r="D14042" s="10" t="s">
        <v>81</v>
      </c>
      <c r="E14042" s="13">
        <v>27.0</v>
      </c>
      <c r="F14042" s="13">
        <v>19.0</v>
      </c>
    </row>
    <row r="14043">
      <c r="A14043" s="10" t="s">
        <v>3851</v>
      </c>
      <c r="B14043" s="19">
        <v>0.04059027777777778</v>
      </c>
      <c r="C14043" s="10" t="s">
        <v>84</v>
      </c>
      <c r="D14043" s="10" t="s">
        <v>79</v>
      </c>
      <c r="E14043" s="13" t="s">
        <v>75</v>
      </c>
      <c r="F14043" s="13" t="s">
        <v>75</v>
      </c>
      <c r="J14043" s="10" t="s">
        <v>2263</v>
      </c>
    </row>
    <row r="14044">
      <c r="A14044" s="10" t="s">
        <v>3851</v>
      </c>
      <c r="B14044" s="19">
        <v>0.04059027777777778</v>
      </c>
      <c r="C14044" s="10" t="s">
        <v>84</v>
      </c>
      <c r="D14044" s="10" t="s">
        <v>79</v>
      </c>
      <c r="E14044" s="13">
        <v>26.0</v>
      </c>
      <c r="F14044" s="13">
        <f>E14044-9</f>
        <v>17</v>
      </c>
    </row>
    <row r="14045">
      <c r="A14045" s="10" t="s">
        <v>3851</v>
      </c>
      <c r="B14045" s="19">
        <v>0.04179398148148148</v>
      </c>
      <c r="C14045" s="10" t="s">
        <v>3086</v>
      </c>
      <c r="D14045" s="10" t="s">
        <v>78</v>
      </c>
      <c r="E14045" s="13">
        <v>20.0</v>
      </c>
      <c r="F14045" s="13">
        <v>2.0</v>
      </c>
      <c r="J14045" s="10" t="s">
        <v>2942</v>
      </c>
    </row>
    <row r="14046">
      <c r="A14046" s="10" t="s">
        <v>3851</v>
      </c>
      <c r="B14046" s="19">
        <v>0.0421875</v>
      </c>
      <c r="C14046" s="10" t="s">
        <v>3086</v>
      </c>
      <c r="D14046" s="10" t="s">
        <v>93</v>
      </c>
      <c r="E14046" s="13">
        <v>30.0</v>
      </c>
      <c r="F14046" s="13">
        <v>19.0</v>
      </c>
      <c r="J14046" s="10" t="s">
        <v>3852</v>
      </c>
    </row>
    <row r="14047">
      <c r="A14047" s="10" t="s">
        <v>3851</v>
      </c>
      <c r="B14047" s="19">
        <v>0.04234953703703704</v>
      </c>
      <c r="C14047" s="10" t="s">
        <v>3086</v>
      </c>
      <c r="D14047" s="10" t="s">
        <v>91</v>
      </c>
      <c r="E14047" s="13">
        <v>28.0</v>
      </c>
      <c r="F14047" s="13"/>
      <c r="H14047" s="10" t="s">
        <v>3853</v>
      </c>
    </row>
    <row r="14048">
      <c r="A14048" s="10" t="s">
        <v>3851</v>
      </c>
      <c r="B14048" s="19">
        <v>0.04247685185185185</v>
      </c>
      <c r="C14048" s="10" t="s">
        <v>3086</v>
      </c>
      <c r="D14048" s="10" t="s">
        <v>81</v>
      </c>
      <c r="E14048" s="13">
        <v>21.0</v>
      </c>
      <c r="F14048" s="13">
        <v>19.0</v>
      </c>
    </row>
    <row r="14049">
      <c r="A14049" s="10" t="s">
        <v>3851</v>
      </c>
      <c r="B14049" s="19">
        <v>0.04313657407407408</v>
      </c>
      <c r="C14049" s="10" t="s">
        <v>3086</v>
      </c>
      <c r="D14049" s="10" t="s">
        <v>93</v>
      </c>
      <c r="E14049" s="13" t="s">
        <v>68</v>
      </c>
      <c r="F14049" s="13">
        <v>20.0</v>
      </c>
      <c r="J14049" s="10" t="s">
        <v>3854</v>
      </c>
    </row>
    <row r="14050">
      <c r="A14050" s="10" t="s">
        <v>3851</v>
      </c>
      <c r="B14050" s="19">
        <v>0.04318287037037037</v>
      </c>
      <c r="C14050" s="10" t="s">
        <v>3086</v>
      </c>
      <c r="D14050" s="10" t="s">
        <v>91</v>
      </c>
      <c r="E14050" s="13">
        <v>7.0</v>
      </c>
      <c r="F14050" s="13"/>
      <c r="H14050" s="10" t="s">
        <v>3855</v>
      </c>
    </row>
    <row r="14051">
      <c r="A14051" s="10" t="s">
        <v>3851</v>
      </c>
      <c r="B14051" s="19">
        <v>0.043229166666666666</v>
      </c>
      <c r="C14051" s="10" t="s">
        <v>3086</v>
      </c>
      <c r="D14051" s="10" t="s">
        <v>93</v>
      </c>
      <c r="E14051" s="13">
        <v>26.0</v>
      </c>
      <c r="F14051" s="13">
        <f>E14051-11</f>
        <v>15</v>
      </c>
      <c r="J14051" s="10" t="s">
        <v>3854</v>
      </c>
    </row>
    <row r="14052">
      <c r="A14052" s="10" t="s">
        <v>3851</v>
      </c>
      <c r="B14052" s="19">
        <v>0.043287037037037034</v>
      </c>
      <c r="C14052" s="10" t="s">
        <v>3086</v>
      </c>
      <c r="D14052" s="10" t="s">
        <v>91</v>
      </c>
      <c r="E14052" s="13">
        <v>11.0</v>
      </c>
      <c r="F14052" s="13"/>
      <c r="H14052" s="10" t="s">
        <v>3856</v>
      </c>
    </row>
    <row r="14053">
      <c r="A14053" s="10" t="s">
        <v>3851</v>
      </c>
      <c r="B14053" s="19">
        <v>0.04366898148148148</v>
      </c>
      <c r="C14053" s="10" t="s">
        <v>70</v>
      </c>
      <c r="D14053" s="10" t="s">
        <v>81</v>
      </c>
      <c r="E14053" s="13" t="s">
        <v>75</v>
      </c>
      <c r="F14053" s="13" t="s">
        <v>75</v>
      </c>
      <c r="J14053" s="10" t="s">
        <v>2263</v>
      </c>
    </row>
    <row r="14054">
      <c r="A14054" s="10" t="s">
        <v>3851</v>
      </c>
      <c r="B14054" s="19">
        <v>0.04366898148148148</v>
      </c>
      <c r="C14054" s="10" t="s">
        <v>70</v>
      </c>
      <c r="D14054" s="10" t="s">
        <v>81</v>
      </c>
      <c r="E14054" s="13">
        <v>24.0</v>
      </c>
      <c r="F14054" s="13">
        <f>E14054-8</f>
        <v>16</v>
      </c>
    </row>
    <row r="14055">
      <c r="A14055" s="10" t="s">
        <v>3851</v>
      </c>
      <c r="B14055" s="19">
        <v>0.044328703703703703</v>
      </c>
      <c r="C14055" s="10" t="s">
        <v>70</v>
      </c>
      <c r="D14055" s="10" t="s">
        <v>93</v>
      </c>
      <c r="E14055" s="13">
        <v>21.0</v>
      </c>
      <c r="F14055" s="13">
        <f>E14055-12</f>
        <v>9</v>
      </c>
      <c r="J14055" s="10" t="s">
        <v>3857</v>
      </c>
    </row>
    <row r="14056">
      <c r="A14056" s="10" t="s">
        <v>3851</v>
      </c>
      <c r="B14056" s="19">
        <v>0.044502314814814814</v>
      </c>
      <c r="C14056" s="10" t="s">
        <v>70</v>
      </c>
      <c r="D14056" s="10" t="s">
        <v>91</v>
      </c>
      <c r="E14056" s="13">
        <v>15.0</v>
      </c>
      <c r="F14056" s="13"/>
    </row>
    <row r="14057">
      <c r="A14057" s="10" t="s">
        <v>3851</v>
      </c>
      <c r="B14057" s="19">
        <v>0.044780092592592594</v>
      </c>
      <c r="C14057" s="10" t="s">
        <v>70</v>
      </c>
      <c r="D14057" s="10" t="s">
        <v>93</v>
      </c>
      <c r="E14057" s="13" t="s">
        <v>88</v>
      </c>
      <c r="F14057" s="13">
        <v>1.0</v>
      </c>
      <c r="J14057" s="10" t="s">
        <v>3857</v>
      </c>
    </row>
    <row r="14058">
      <c r="A14058" s="10" t="s">
        <v>3851</v>
      </c>
      <c r="B14058" s="19">
        <v>0.04515046296296296</v>
      </c>
      <c r="C14058" s="10" t="s">
        <v>70</v>
      </c>
      <c r="D14058" s="10" t="s">
        <v>93</v>
      </c>
      <c r="E14058" s="13">
        <v>20.0</v>
      </c>
      <c r="F14058" s="13">
        <f t="shared" ref="F14058:F14059" si="61">E14058-12</f>
        <v>8</v>
      </c>
      <c r="J14058" s="10" t="s">
        <v>3857</v>
      </c>
    </row>
    <row r="14059">
      <c r="A14059" s="10" t="s">
        <v>3851</v>
      </c>
      <c r="B14059" s="19">
        <v>0.04517361111111111</v>
      </c>
      <c r="C14059" s="10" t="s">
        <v>70</v>
      </c>
      <c r="D14059" s="10" t="s">
        <v>93</v>
      </c>
      <c r="E14059" s="13">
        <v>30.0</v>
      </c>
      <c r="F14059" s="13">
        <f t="shared" si="61"/>
        <v>18</v>
      </c>
      <c r="J14059" s="10" t="s">
        <v>3857</v>
      </c>
    </row>
    <row r="14060">
      <c r="A14060" s="10" t="s">
        <v>3851</v>
      </c>
      <c r="B14060" s="19">
        <v>0.04534722222222222</v>
      </c>
      <c r="C14060" s="10" t="s">
        <v>70</v>
      </c>
      <c r="D14060" s="10" t="s">
        <v>91</v>
      </c>
      <c r="E14060" s="13">
        <v>15.0</v>
      </c>
      <c r="F14060" s="13"/>
      <c r="H14060" s="10" t="s">
        <v>3858</v>
      </c>
    </row>
    <row r="14061">
      <c r="A14061" s="10" t="s">
        <v>3851</v>
      </c>
      <c r="B14061" s="19">
        <v>0.04560185185185185</v>
      </c>
      <c r="C14061" s="10" t="s">
        <v>70</v>
      </c>
      <c r="D14061" s="10" t="s">
        <v>91</v>
      </c>
      <c r="E14061" s="13">
        <v>9.0</v>
      </c>
      <c r="F14061" s="13"/>
      <c r="H14061" s="10" t="s">
        <v>3859</v>
      </c>
    </row>
    <row r="14062">
      <c r="A14062" s="10" t="s">
        <v>3851</v>
      </c>
      <c r="B14062" s="19">
        <v>0.04699074074074074</v>
      </c>
      <c r="C14062" s="10" t="s">
        <v>70</v>
      </c>
      <c r="D14062" s="10" t="s">
        <v>81</v>
      </c>
      <c r="E14062" s="13">
        <v>21.0</v>
      </c>
      <c r="F14062" s="13">
        <f>E14062-8</f>
        <v>13</v>
      </c>
    </row>
    <row r="14063">
      <c r="A14063" s="10" t="s">
        <v>3851</v>
      </c>
      <c r="B14063" s="19">
        <v>0.05164351851851852</v>
      </c>
      <c r="C14063" s="10" t="s">
        <v>66</v>
      </c>
      <c r="D14063" s="10" t="s">
        <v>91</v>
      </c>
      <c r="E14063" s="13">
        <v>31.0</v>
      </c>
      <c r="F14063" s="13"/>
      <c r="H14063" s="10" t="s">
        <v>3860</v>
      </c>
      <c r="J14063" s="10" t="s">
        <v>1419</v>
      </c>
    </row>
    <row r="14064">
      <c r="A14064" s="10" t="s">
        <v>3851</v>
      </c>
      <c r="B14064" s="19">
        <v>0.05204861111111111</v>
      </c>
      <c r="C14064" s="10" t="s">
        <v>82</v>
      </c>
      <c r="D14064" s="10" t="s">
        <v>81</v>
      </c>
      <c r="E14064" s="13">
        <v>17.0</v>
      </c>
      <c r="F14064" s="13">
        <f t="shared" ref="F14064:F14065" si="62">E14064-8</f>
        <v>9</v>
      </c>
      <c r="J14064" s="10" t="s">
        <v>3861</v>
      </c>
    </row>
    <row r="14065">
      <c r="A14065" s="10" t="s">
        <v>3851</v>
      </c>
      <c r="B14065" s="19">
        <v>0.05204861111111111</v>
      </c>
      <c r="C14065" s="10" t="s">
        <v>84</v>
      </c>
      <c r="D14065" s="10" t="s">
        <v>81</v>
      </c>
      <c r="E14065" s="13">
        <v>20.0</v>
      </c>
      <c r="F14065" s="13">
        <f t="shared" si="62"/>
        <v>12</v>
      </c>
      <c r="J14065" s="10" t="s">
        <v>3861</v>
      </c>
    </row>
    <row r="14066">
      <c r="A14066" s="10" t="s">
        <v>3851</v>
      </c>
      <c r="B14066" s="19">
        <v>0.05710648148148148</v>
      </c>
      <c r="C14066" s="10" t="s">
        <v>84</v>
      </c>
      <c r="D14066" s="10" t="s">
        <v>93</v>
      </c>
      <c r="E14066" s="13" t="s">
        <v>75</v>
      </c>
      <c r="F14066" s="13" t="s">
        <v>75</v>
      </c>
      <c r="J14066" s="10" t="s">
        <v>2263</v>
      </c>
    </row>
    <row r="14067">
      <c r="A14067" s="10" t="s">
        <v>3851</v>
      </c>
      <c r="B14067" s="19">
        <v>0.05710648148148148</v>
      </c>
      <c r="C14067" s="10" t="s">
        <v>84</v>
      </c>
      <c r="D14067" s="10" t="s">
        <v>93</v>
      </c>
      <c r="E14067" s="13">
        <v>15.0</v>
      </c>
      <c r="F14067" s="13">
        <v>2.0</v>
      </c>
      <c r="J14067" s="10" t="s">
        <v>3862</v>
      </c>
    </row>
    <row r="14068">
      <c r="A14068" s="10" t="s">
        <v>3851</v>
      </c>
      <c r="B14068" s="19">
        <v>0.05710648148148148</v>
      </c>
      <c r="C14068" s="10" t="s">
        <v>84</v>
      </c>
      <c r="D14068" s="10" t="s">
        <v>76</v>
      </c>
      <c r="E14068" s="13">
        <v>2.0</v>
      </c>
      <c r="F14068" s="13"/>
      <c r="J14068" s="10" t="s">
        <v>1579</v>
      </c>
    </row>
    <row r="14069">
      <c r="A14069" s="10" t="s">
        <v>3851</v>
      </c>
      <c r="B14069" s="19">
        <v>0.05767361111111111</v>
      </c>
      <c r="C14069" s="10" t="s">
        <v>84</v>
      </c>
      <c r="D14069" s="10" t="s">
        <v>91</v>
      </c>
      <c r="E14069" s="13">
        <v>30.0</v>
      </c>
      <c r="F14069" s="13"/>
      <c r="H14069" s="10" t="s">
        <v>3863</v>
      </c>
    </row>
    <row r="14070">
      <c r="A14070" s="10" t="s">
        <v>3851</v>
      </c>
      <c r="B14070" s="19">
        <v>0.05821759259259259</v>
      </c>
      <c r="C14070" s="10" t="s">
        <v>84</v>
      </c>
      <c r="D14070" s="10" t="s">
        <v>91</v>
      </c>
      <c r="E14070" s="13">
        <v>15.0</v>
      </c>
      <c r="F14070" s="13"/>
      <c r="H14070" s="10" t="s">
        <v>3858</v>
      </c>
      <c r="J14070" s="10" t="s">
        <v>3864</v>
      </c>
    </row>
    <row r="14071">
      <c r="A14071" s="10" t="s">
        <v>3851</v>
      </c>
      <c r="B14071" s="19">
        <v>0.058715277777777776</v>
      </c>
      <c r="C14071" s="10" t="s">
        <v>84</v>
      </c>
      <c r="D14071" s="10" t="s">
        <v>93</v>
      </c>
      <c r="E14071" s="13" t="s">
        <v>75</v>
      </c>
      <c r="F14071" s="13" t="s">
        <v>75</v>
      </c>
      <c r="J14071" s="10" t="s">
        <v>2263</v>
      </c>
    </row>
    <row r="14072">
      <c r="A14072" s="10" t="s">
        <v>3851</v>
      </c>
      <c r="B14072" s="19">
        <v>0.058715277777777776</v>
      </c>
      <c r="C14072" s="10" t="s">
        <v>84</v>
      </c>
      <c r="D14072" s="10" t="s">
        <v>93</v>
      </c>
      <c r="E14072" s="13" t="s">
        <v>68</v>
      </c>
      <c r="F14072" s="13">
        <v>20.0</v>
      </c>
      <c r="J14072" s="10" t="s">
        <v>3862</v>
      </c>
    </row>
    <row r="14073">
      <c r="A14073" s="10" t="s">
        <v>3851</v>
      </c>
      <c r="B14073" s="19">
        <v>0.058912037037037034</v>
      </c>
      <c r="C14073" s="10" t="s">
        <v>84</v>
      </c>
      <c r="D14073" s="10" t="s">
        <v>91</v>
      </c>
      <c r="E14073" s="13">
        <v>58.0</v>
      </c>
      <c r="F14073" s="13"/>
      <c r="H14073" s="10" t="s">
        <v>3865</v>
      </c>
      <c r="I14073" s="10">
        <v>1.0</v>
      </c>
      <c r="J14073" s="10" t="s">
        <v>3866</v>
      </c>
    </row>
    <row r="14074">
      <c r="A14074" s="10" t="s">
        <v>3851</v>
      </c>
      <c r="B14074" s="19">
        <v>0.06072916666666667</v>
      </c>
      <c r="C14074" s="10" t="s">
        <v>84</v>
      </c>
      <c r="D14074" s="10" t="s">
        <v>93</v>
      </c>
      <c r="E14074" s="13" t="s">
        <v>75</v>
      </c>
      <c r="F14074" s="13" t="s">
        <v>75</v>
      </c>
      <c r="J14074" s="10" t="s">
        <v>2263</v>
      </c>
    </row>
    <row r="14075">
      <c r="A14075" s="10" t="s">
        <v>3851</v>
      </c>
      <c r="B14075" s="19">
        <v>0.06072916666666667</v>
      </c>
      <c r="C14075" s="10" t="s">
        <v>84</v>
      </c>
      <c r="D14075" s="10" t="s">
        <v>93</v>
      </c>
      <c r="E14075" s="13">
        <v>14.0</v>
      </c>
      <c r="F14075" s="13">
        <f>E14075-9</f>
        <v>5</v>
      </c>
      <c r="J14075" s="10" t="s">
        <v>3867</v>
      </c>
    </row>
    <row r="14076">
      <c r="A14076" s="10" t="s">
        <v>3851</v>
      </c>
      <c r="B14076" s="19">
        <v>0.06163194444444445</v>
      </c>
      <c r="C14076" s="10" t="s">
        <v>3086</v>
      </c>
      <c r="D14076" s="10" t="s">
        <v>93</v>
      </c>
      <c r="E14076" s="13" t="s">
        <v>75</v>
      </c>
      <c r="F14076" s="13" t="s">
        <v>75</v>
      </c>
      <c r="J14076" s="10" t="s">
        <v>2263</v>
      </c>
    </row>
    <row r="14077">
      <c r="A14077" s="10" t="s">
        <v>3851</v>
      </c>
      <c r="B14077" s="19">
        <v>0.06163194444444445</v>
      </c>
      <c r="C14077" s="10" t="s">
        <v>3086</v>
      </c>
      <c r="D14077" s="10" t="s">
        <v>93</v>
      </c>
      <c r="E14077" s="13">
        <v>17.0</v>
      </c>
      <c r="F14077" s="13">
        <f>E14077-11</f>
        <v>6</v>
      </c>
      <c r="J14077" s="10" t="s">
        <v>3868</v>
      </c>
    </row>
    <row r="14078">
      <c r="A14078" s="10" t="s">
        <v>3851</v>
      </c>
      <c r="B14078" s="19">
        <v>0.06171296296296296</v>
      </c>
      <c r="C14078" s="10" t="s">
        <v>3086</v>
      </c>
      <c r="D14078" s="10" t="s">
        <v>91</v>
      </c>
      <c r="E14078" s="13">
        <v>34.0</v>
      </c>
      <c r="F14078" s="13"/>
      <c r="H14078" s="10" t="s">
        <v>3869</v>
      </c>
      <c r="J14078" s="10"/>
    </row>
    <row r="14079">
      <c r="A14079" s="10" t="s">
        <v>3851</v>
      </c>
      <c r="B14079" s="19">
        <v>0.061967592592592595</v>
      </c>
      <c r="C14079" s="10" t="s">
        <v>3086</v>
      </c>
      <c r="D14079" s="10" t="s">
        <v>93</v>
      </c>
      <c r="E14079" s="13" t="s">
        <v>75</v>
      </c>
      <c r="F14079" s="13" t="s">
        <v>75</v>
      </c>
      <c r="J14079" s="10" t="s">
        <v>2263</v>
      </c>
    </row>
    <row r="14080">
      <c r="A14080" s="10" t="s">
        <v>3851</v>
      </c>
      <c r="B14080" s="19">
        <v>0.061967592592592595</v>
      </c>
      <c r="C14080" s="10" t="s">
        <v>3086</v>
      </c>
      <c r="D14080" s="10" t="s">
        <v>93</v>
      </c>
      <c r="E14080" s="13">
        <v>17.0</v>
      </c>
      <c r="F14080" s="13">
        <f>E14080-11</f>
        <v>6</v>
      </c>
      <c r="J14080" s="10" t="s">
        <v>3868</v>
      </c>
    </row>
    <row r="14081">
      <c r="A14081" s="10" t="s">
        <v>3851</v>
      </c>
      <c r="B14081" s="19">
        <v>0.06211805555555556</v>
      </c>
      <c r="C14081" s="10" t="s">
        <v>3086</v>
      </c>
      <c r="D14081" s="10" t="s">
        <v>91</v>
      </c>
      <c r="E14081" s="13">
        <v>10.0</v>
      </c>
      <c r="F14081" s="13"/>
      <c r="H14081" s="10" t="s">
        <v>3870</v>
      </c>
    </row>
    <row r="14082">
      <c r="A14082" s="10" t="s">
        <v>3851</v>
      </c>
      <c r="B14082" s="19">
        <v>0.06259259259259259</v>
      </c>
      <c r="C14082" s="10" t="s">
        <v>70</v>
      </c>
      <c r="D14082" s="10" t="s">
        <v>93</v>
      </c>
      <c r="E14082" s="13" t="s">
        <v>75</v>
      </c>
      <c r="F14082" s="13" t="s">
        <v>75</v>
      </c>
      <c r="J14082" s="10" t="s">
        <v>3871</v>
      </c>
    </row>
    <row r="14083">
      <c r="A14083" s="10" t="s">
        <v>3851</v>
      </c>
      <c r="B14083" s="19">
        <v>0.06259259259259259</v>
      </c>
      <c r="C14083" s="10" t="s">
        <v>70</v>
      </c>
      <c r="D14083" s="10" t="s">
        <v>93</v>
      </c>
      <c r="E14083" s="13" t="s">
        <v>68</v>
      </c>
      <c r="F14083" s="13">
        <v>20.0</v>
      </c>
      <c r="J14083" s="10" t="s">
        <v>3872</v>
      </c>
    </row>
    <row r="14084">
      <c r="A14084" s="10" t="s">
        <v>3851</v>
      </c>
      <c r="B14084" s="19">
        <v>0.06282407407407407</v>
      </c>
      <c r="C14084" s="10" t="s">
        <v>70</v>
      </c>
      <c r="D14084" s="10" t="s">
        <v>91</v>
      </c>
      <c r="E14084" s="13">
        <v>9.0</v>
      </c>
      <c r="F14084" s="13"/>
      <c r="H14084" s="10" t="s">
        <v>3873</v>
      </c>
      <c r="J14084" s="10"/>
    </row>
    <row r="14085">
      <c r="A14085" s="10" t="s">
        <v>3851</v>
      </c>
      <c r="B14085" s="19">
        <v>0.06320601851851852</v>
      </c>
      <c r="C14085" s="10" t="s">
        <v>70</v>
      </c>
      <c r="D14085" s="10" t="s">
        <v>93</v>
      </c>
      <c r="E14085" s="13" t="s">
        <v>75</v>
      </c>
      <c r="F14085" s="13" t="s">
        <v>75</v>
      </c>
      <c r="J14085" s="10" t="s">
        <v>3871</v>
      </c>
    </row>
    <row r="14086">
      <c r="A14086" s="10" t="s">
        <v>3851</v>
      </c>
      <c r="B14086" s="19">
        <v>0.06320601851851852</v>
      </c>
      <c r="C14086" s="10" t="s">
        <v>70</v>
      </c>
      <c r="D14086" s="10" t="s">
        <v>93</v>
      </c>
      <c r="E14086" s="13">
        <v>23.0</v>
      </c>
      <c r="F14086" s="13">
        <f>E14086-12</f>
        <v>11</v>
      </c>
      <c r="J14086" s="10" t="s">
        <v>3872</v>
      </c>
    </row>
    <row r="14087">
      <c r="A14087" s="10" t="s">
        <v>3851</v>
      </c>
      <c r="B14087" s="19">
        <v>0.0633912037037037</v>
      </c>
      <c r="C14087" s="10" t="s">
        <v>70</v>
      </c>
      <c r="D14087" s="10" t="s">
        <v>91</v>
      </c>
      <c r="E14087" s="13">
        <v>13.0</v>
      </c>
      <c r="F14087" s="13"/>
      <c r="H14087" s="10" t="s">
        <v>3874</v>
      </c>
    </row>
    <row r="14088">
      <c r="A14088" s="10" t="s">
        <v>3851</v>
      </c>
      <c r="B14088" s="19">
        <v>0.06357638888888889</v>
      </c>
      <c r="C14088" s="10" t="s">
        <v>70</v>
      </c>
      <c r="D14088" s="10" t="s">
        <v>93</v>
      </c>
      <c r="E14088" s="13" t="s">
        <v>75</v>
      </c>
      <c r="F14088" s="13" t="s">
        <v>75</v>
      </c>
      <c r="J14088" s="10" t="s">
        <v>3871</v>
      </c>
    </row>
    <row r="14089">
      <c r="A14089" s="10" t="s">
        <v>3851</v>
      </c>
      <c r="B14089" s="19">
        <v>0.06357638888888889</v>
      </c>
      <c r="C14089" s="10" t="s">
        <v>70</v>
      </c>
      <c r="D14089" s="10" t="s">
        <v>93</v>
      </c>
      <c r="E14089" s="13">
        <v>20.0</v>
      </c>
      <c r="F14089" s="13">
        <f>E14089-12</f>
        <v>8</v>
      </c>
      <c r="J14089" s="10" t="s">
        <v>3875</v>
      </c>
    </row>
    <row r="14090">
      <c r="A14090" s="10" t="s">
        <v>3851</v>
      </c>
      <c r="B14090" s="19">
        <v>0.06377314814814815</v>
      </c>
      <c r="C14090" s="10" t="s">
        <v>70</v>
      </c>
      <c r="D14090" s="10" t="s">
        <v>91</v>
      </c>
      <c r="E14090" s="13">
        <v>14.0</v>
      </c>
      <c r="F14090" s="13"/>
      <c r="H14090" s="10" t="s">
        <v>3876</v>
      </c>
    </row>
    <row r="14091">
      <c r="A14091" s="10" t="s">
        <v>3851</v>
      </c>
      <c r="B14091" s="19">
        <v>0.06385416666666667</v>
      </c>
      <c r="C14091" s="10" t="s">
        <v>70</v>
      </c>
      <c r="D14091" s="10" t="s">
        <v>93</v>
      </c>
      <c r="E14091" s="13" t="s">
        <v>75</v>
      </c>
      <c r="F14091" s="13" t="s">
        <v>75</v>
      </c>
      <c r="J14091" s="10" t="s">
        <v>3871</v>
      </c>
    </row>
    <row r="14092">
      <c r="A14092" s="10" t="s">
        <v>3851</v>
      </c>
      <c r="B14092" s="19">
        <v>0.06385416666666667</v>
      </c>
      <c r="C14092" s="10" t="s">
        <v>70</v>
      </c>
      <c r="D14092" s="10" t="s">
        <v>93</v>
      </c>
      <c r="E14092" s="13">
        <f>F14092+12</f>
        <v>31</v>
      </c>
      <c r="F14092" s="13">
        <v>19.0</v>
      </c>
      <c r="J14092" s="10" t="s">
        <v>3875</v>
      </c>
    </row>
    <row r="14093">
      <c r="A14093" s="10" t="s">
        <v>3851</v>
      </c>
      <c r="B14093" s="19">
        <v>0.06392361111111111</v>
      </c>
      <c r="C14093" s="10" t="s">
        <v>70</v>
      </c>
      <c r="D14093" s="10" t="s">
        <v>91</v>
      </c>
      <c r="E14093" s="13">
        <v>15.0</v>
      </c>
      <c r="F14093" s="13"/>
      <c r="H14093" s="10" t="s">
        <v>3877</v>
      </c>
    </row>
    <row r="14094">
      <c r="A14094" s="10" t="s">
        <v>3851</v>
      </c>
      <c r="B14094" s="19">
        <v>0.06457175925925926</v>
      </c>
      <c r="C14094" s="10" t="s">
        <v>70</v>
      </c>
      <c r="D14094" s="10" t="s">
        <v>93</v>
      </c>
      <c r="E14094" s="13">
        <v>22.0</v>
      </c>
      <c r="F14094" s="13">
        <f t="shared" ref="F14094:F14095" si="63">E14094-12</f>
        <v>10</v>
      </c>
      <c r="J14094" s="10" t="s">
        <v>3871</v>
      </c>
    </row>
    <row r="14095">
      <c r="A14095" s="10" t="s">
        <v>3851</v>
      </c>
      <c r="B14095" s="19">
        <v>0.06457175925925926</v>
      </c>
      <c r="C14095" s="10" t="s">
        <v>70</v>
      </c>
      <c r="D14095" s="10" t="s">
        <v>93</v>
      </c>
      <c r="E14095" s="13">
        <v>22.0</v>
      </c>
      <c r="F14095" s="13">
        <f t="shared" si="63"/>
        <v>10</v>
      </c>
      <c r="J14095" s="10" t="s">
        <v>3872</v>
      </c>
    </row>
    <row r="14096">
      <c r="A14096" s="10" t="s">
        <v>3851</v>
      </c>
      <c r="B14096" s="19">
        <v>0.06466435185185185</v>
      </c>
      <c r="C14096" s="10" t="s">
        <v>70</v>
      </c>
      <c r="D14096" s="10" t="s">
        <v>91</v>
      </c>
      <c r="E14096" s="13">
        <v>14.0</v>
      </c>
      <c r="F14096" s="13"/>
      <c r="H14096" s="10" t="s">
        <v>3876</v>
      </c>
    </row>
    <row r="14097">
      <c r="A14097" s="10" t="s">
        <v>3851</v>
      </c>
      <c r="B14097" s="19">
        <v>0.06524305555555555</v>
      </c>
      <c r="C14097" s="10" t="s">
        <v>70</v>
      </c>
      <c r="D14097" s="10" t="s">
        <v>93</v>
      </c>
      <c r="E14097" s="13">
        <v>22.0</v>
      </c>
      <c r="F14097" s="13">
        <f t="shared" ref="F14097:F14098" si="64">E14097-12</f>
        <v>10</v>
      </c>
      <c r="J14097" s="10" t="s">
        <v>3871</v>
      </c>
    </row>
    <row r="14098">
      <c r="A14098" s="10" t="s">
        <v>3851</v>
      </c>
      <c r="B14098" s="19">
        <v>0.06524305555555555</v>
      </c>
      <c r="C14098" s="10" t="s">
        <v>70</v>
      </c>
      <c r="D14098" s="10" t="s">
        <v>93</v>
      </c>
      <c r="E14098" s="13">
        <v>22.0</v>
      </c>
      <c r="F14098" s="13">
        <f t="shared" si="64"/>
        <v>10</v>
      </c>
      <c r="J14098" s="10" t="s">
        <v>3872</v>
      </c>
    </row>
    <row r="14099">
      <c r="A14099" s="10" t="s">
        <v>3851</v>
      </c>
      <c r="B14099" s="19">
        <v>0.0654050925925926</v>
      </c>
      <c r="C14099" s="10" t="s">
        <v>70</v>
      </c>
      <c r="D14099" s="10" t="s">
        <v>76</v>
      </c>
      <c r="E14099" s="13">
        <v>4.0</v>
      </c>
      <c r="F14099" s="13"/>
      <c r="J14099" s="10" t="s">
        <v>1579</v>
      </c>
    </row>
    <row r="14100">
      <c r="A14100" s="10" t="s">
        <v>3851</v>
      </c>
      <c r="B14100" s="19">
        <v>0.06542824074074075</v>
      </c>
      <c r="C14100" s="10" t="s">
        <v>70</v>
      </c>
      <c r="D14100" s="10" t="s">
        <v>91</v>
      </c>
      <c r="E14100" s="13">
        <v>15.0</v>
      </c>
      <c r="F14100" s="13"/>
      <c r="H14100" s="10" t="s">
        <v>3877</v>
      </c>
      <c r="I14100" s="10">
        <v>1.0</v>
      </c>
      <c r="J14100" s="10" t="s">
        <v>3878</v>
      </c>
    </row>
    <row r="14101">
      <c r="A14101" s="10" t="s">
        <v>3851</v>
      </c>
      <c r="B14101" s="19">
        <v>0.07149305555555556</v>
      </c>
      <c r="C14101" s="10" t="s">
        <v>69</v>
      </c>
      <c r="D14101" s="10" t="s">
        <v>120</v>
      </c>
      <c r="E14101" s="13" t="s">
        <v>75</v>
      </c>
      <c r="F14101" s="13" t="s">
        <v>75</v>
      </c>
      <c r="H14101" s="10" t="s">
        <v>3879</v>
      </c>
      <c r="J14101" s="10" t="s">
        <v>155</v>
      </c>
    </row>
    <row r="14102">
      <c r="A14102" s="10" t="s">
        <v>3851</v>
      </c>
      <c r="B14102" s="19">
        <v>0.07216435185185185</v>
      </c>
      <c r="C14102" s="10" t="s">
        <v>964</v>
      </c>
      <c r="D14102" s="10" t="s">
        <v>67</v>
      </c>
      <c r="E14102" s="13">
        <v>24.0</v>
      </c>
      <c r="F14102" s="13">
        <f>E14102-10</f>
        <v>14</v>
      </c>
    </row>
    <row r="14103">
      <c r="A14103" s="10" t="s">
        <v>3851</v>
      </c>
      <c r="B14103" s="19">
        <v>0.07311342592592593</v>
      </c>
      <c r="C14103" s="10" t="s">
        <v>66</v>
      </c>
      <c r="D14103" s="10" t="s">
        <v>120</v>
      </c>
      <c r="E14103" s="13">
        <v>35.0</v>
      </c>
      <c r="F14103" s="13"/>
      <c r="H14103" s="10" t="s">
        <v>3880</v>
      </c>
      <c r="J14103" s="10" t="s">
        <v>3881</v>
      </c>
    </row>
    <row r="14104">
      <c r="A14104" s="10" t="s">
        <v>3851</v>
      </c>
      <c r="B14104" s="19">
        <v>0.09167824074074074</v>
      </c>
      <c r="C14104" s="10" t="s">
        <v>3086</v>
      </c>
      <c r="D14104" s="10" t="s">
        <v>83</v>
      </c>
      <c r="E14104" s="13">
        <v>32.0</v>
      </c>
      <c r="F14104" s="13">
        <v>19.0</v>
      </c>
    </row>
    <row r="14105">
      <c r="A14105" s="10" t="s">
        <v>3851</v>
      </c>
      <c r="B14105" s="19">
        <v>0.09398148148148149</v>
      </c>
      <c r="C14105" s="10" t="s">
        <v>3086</v>
      </c>
      <c r="D14105" s="10" t="s">
        <v>129</v>
      </c>
      <c r="E14105" s="13">
        <v>15.0</v>
      </c>
      <c r="F14105" s="13">
        <v>3.0</v>
      </c>
    </row>
    <row r="14106">
      <c r="A14106" s="10" t="s">
        <v>3851</v>
      </c>
      <c r="B14106" s="19">
        <v>0.09450231481481482</v>
      </c>
      <c r="C14106" s="10" t="s">
        <v>3086</v>
      </c>
      <c r="D14106" s="10" t="s">
        <v>67</v>
      </c>
      <c r="E14106" s="13">
        <v>6.0</v>
      </c>
      <c r="F14106" s="13">
        <f>E14106-1</f>
        <v>5</v>
      </c>
    </row>
    <row r="14107">
      <c r="A14107" s="10" t="s">
        <v>3851</v>
      </c>
      <c r="B14107" s="19">
        <v>0.09600694444444445</v>
      </c>
      <c r="C14107" s="10" t="s">
        <v>82</v>
      </c>
      <c r="D14107" s="10" t="s">
        <v>67</v>
      </c>
      <c r="E14107" s="13">
        <v>16.0</v>
      </c>
      <c r="F14107" s="13">
        <f>E14107-9</f>
        <v>7</v>
      </c>
    </row>
    <row r="14108">
      <c r="A14108" s="10" t="s">
        <v>3851</v>
      </c>
      <c r="B14108" s="19">
        <v>0.10523148148148148</v>
      </c>
      <c r="C14108" s="10" t="s">
        <v>82</v>
      </c>
      <c r="D14108" s="10" t="s">
        <v>3424</v>
      </c>
      <c r="E14108" s="13">
        <v>12.0</v>
      </c>
      <c r="F14108" s="13">
        <f t="shared" ref="F14108:F14109" si="65">E14108</f>
        <v>12</v>
      </c>
      <c r="J14108" s="10" t="s">
        <v>3882</v>
      </c>
    </row>
    <row r="14109">
      <c r="A14109" s="10" t="s">
        <v>3851</v>
      </c>
      <c r="B14109" s="19">
        <v>0.10546296296296297</v>
      </c>
      <c r="C14109" s="10" t="s">
        <v>3086</v>
      </c>
      <c r="D14109" s="10" t="s">
        <v>3424</v>
      </c>
      <c r="E14109" s="13">
        <v>8.0</v>
      </c>
      <c r="F14109" s="13">
        <f t="shared" si="65"/>
        <v>8</v>
      </c>
      <c r="J14109" s="10" t="s">
        <v>3882</v>
      </c>
    </row>
    <row r="14110">
      <c r="A14110" s="10" t="s">
        <v>3851</v>
      </c>
      <c r="B14110" s="19">
        <v>0.10806712962962962</v>
      </c>
      <c r="C14110" s="10" t="s">
        <v>82</v>
      </c>
      <c r="D14110" s="10" t="s">
        <v>79</v>
      </c>
      <c r="E14110" s="13">
        <v>13.0</v>
      </c>
      <c r="F14110" s="13">
        <f>E14110-2</f>
        <v>11</v>
      </c>
      <c r="J14110" s="10" t="s">
        <v>3883</v>
      </c>
    </row>
    <row r="14111">
      <c r="A14111" s="10" t="s">
        <v>3851</v>
      </c>
      <c r="B14111" s="19">
        <v>0.108125</v>
      </c>
      <c r="C14111" s="10" t="s">
        <v>3086</v>
      </c>
      <c r="D14111" s="10" t="s">
        <v>79</v>
      </c>
      <c r="E14111" s="13" t="s">
        <v>88</v>
      </c>
      <c r="F14111" s="13">
        <v>1.0</v>
      </c>
    </row>
    <row r="14112">
      <c r="A14112" s="10" t="s">
        <v>3851</v>
      </c>
      <c r="B14112" s="19">
        <v>0.10957175925925926</v>
      </c>
      <c r="C14112" s="10" t="s">
        <v>84</v>
      </c>
      <c r="D14112" s="10" t="s">
        <v>67</v>
      </c>
      <c r="E14112" s="13">
        <v>24.0</v>
      </c>
      <c r="F14112" s="13">
        <v>19.0</v>
      </c>
    </row>
    <row r="14113">
      <c r="A14113" s="10" t="s">
        <v>3851</v>
      </c>
      <c r="B14113" s="19">
        <v>0.10957175925925926</v>
      </c>
      <c r="C14113" s="10" t="s">
        <v>82</v>
      </c>
      <c r="D14113" s="10" t="s">
        <v>67</v>
      </c>
      <c r="E14113" s="13" t="s">
        <v>75</v>
      </c>
      <c r="F14113" s="13" t="s">
        <v>75</v>
      </c>
      <c r="J14113" s="10" t="s">
        <v>3883</v>
      </c>
    </row>
    <row r="14114">
      <c r="A14114" s="10" t="s">
        <v>3851</v>
      </c>
      <c r="B14114" s="19">
        <v>0.11243055555555556</v>
      </c>
      <c r="C14114" s="10" t="s">
        <v>3086</v>
      </c>
      <c r="D14114" s="10" t="s">
        <v>83</v>
      </c>
      <c r="E14114" s="13">
        <v>23.0</v>
      </c>
      <c r="F14114" s="13">
        <f>E14114-13</f>
        <v>10</v>
      </c>
    </row>
    <row r="14115">
      <c r="A14115" s="10" t="s">
        <v>3851</v>
      </c>
      <c r="B14115" s="19">
        <v>0.1125462962962963</v>
      </c>
      <c r="C14115" s="10" t="s">
        <v>3086</v>
      </c>
      <c r="D14115" s="10" t="s">
        <v>81</v>
      </c>
      <c r="E14115" s="13">
        <v>17.0</v>
      </c>
      <c r="F14115" s="13">
        <f>E14115-1</f>
        <v>16</v>
      </c>
    </row>
    <row r="14116">
      <c r="A14116" s="10" t="s">
        <v>3851</v>
      </c>
      <c r="B14116" s="19">
        <v>0.1128125</v>
      </c>
      <c r="C14116" s="10" t="s">
        <v>84</v>
      </c>
      <c r="D14116" s="10" t="s">
        <v>81</v>
      </c>
      <c r="E14116" s="13">
        <v>22.0</v>
      </c>
      <c r="F14116" s="13">
        <f>E14116-8</f>
        <v>14</v>
      </c>
    </row>
    <row r="14117">
      <c r="A14117" s="10" t="s">
        <v>3851</v>
      </c>
      <c r="B14117" s="19">
        <v>0.11532407407407408</v>
      </c>
      <c r="C14117" s="10" t="s">
        <v>3086</v>
      </c>
      <c r="D14117" s="10" t="s">
        <v>79</v>
      </c>
      <c r="E14117" s="13">
        <v>22.0</v>
      </c>
      <c r="F14117" s="13">
        <f>E14117-5</f>
        <v>17</v>
      </c>
    </row>
    <row r="14118">
      <c r="A14118" s="10" t="s">
        <v>3851</v>
      </c>
      <c r="B14118" s="19">
        <v>0.11532407407407408</v>
      </c>
      <c r="C14118" s="10" t="s">
        <v>84</v>
      </c>
      <c r="D14118" s="10" t="s">
        <v>79</v>
      </c>
      <c r="E14118" s="13">
        <v>24.0</v>
      </c>
      <c r="F14118" s="13">
        <f>E14118-9</f>
        <v>15</v>
      </c>
    </row>
    <row r="14119">
      <c r="A14119" s="10" t="s">
        <v>3851</v>
      </c>
      <c r="B14119" s="19">
        <v>0.11585648148148148</v>
      </c>
      <c r="C14119" s="10" t="s">
        <v>3086</v>
      </c>
      <c r="D14119" s="10" t="s">
        <v>83</v>
      </c>
      <c r="E14119" s="13">
        <v>25.0</v>
      </c>
      <c r="F14119" s="13">
        <f t="shared" ref="F14119:F14120" si="66">E14119-13</f>
        <v>12</v>
      </c>
    </row>
    <row r="14120">
      <c r="A14120" s="10" t="s">
        <v>3851</v>
      </c>
      <c r="B14120" s="19">
        <v>0.1160763888888889</v>
      </c>
      <c r="C14120" s="10" t="s">
        <v>3086</v>
      </c>
      <c r="D14120" s="10" t="s">
        <v>83</v>
      </c>
      <c r="E14120" s="13">
        <v>28.0</v>
      </c>
      <c r="F14120" s="13">
        <f t="shared" si="66"/>
        <v>15</v>
      </c>
    </row>
    <row r="14121">
      <c r="A14121" s="10" t="s">
        <v>3851</v>
      </c>
      <c r="B14121" s="19">
        <v>0.11673611111111111</v>
      </c>
      <c r="C14121" s="10" t="s">
        <v>3086</v>
      </c>
      <c r="D14121" s="10" t="s">
        <v>81</v>
      </c>
      <c r="E14121" s="13">
        <v>21.0</v>
      </c>
      <c r="F14121" s="13">
        <f>E14121-1</f>
        <v>20</v>
      </c>
    </row>
    <row r="14122">
      <c r="A14122" s="10" t="s">
        <v>3851</v>
      </c>
      <c r="B14122" s="19">
        <v>0.1167824074074074</v>
      </c>
      <c r="C14122" s="10" t="s">
        <v>84</v>
      </c>
      <c r="D14122" s="10" t="s">
        <v>81</v>
      </c>
      <c r="E14122" s="13">
        <v>25.0</v>
      </c>
      <c r="F14122" s="13">
        <f>E14122-8</f>
        <v>17</v>
      </c>
    </row>
    <row r="14123">
      <c r="A14123" s="10" t="s">
        <v>3851</v>
      </c>
      <c r="B14123" s="19">
        <v>0.11731481481481482</v>
      </c>
      <c r="C14123" s="10" t="s">
        <v>3086</v>
      </c>
      <c r="D14123" s="10" t="s">
        <v>129</v>
      </c>
      <c r="E14123" s="13">
        <v>24.0</v>
      </c>
      <c r="F14123" s="13">
        <f>E14123-5</f>
        <v>19</v>
      </c>
    </row>
    <row r="14124">
      <c r="A14124" s="10" t="s">
        <v>3851</v>
      </c>
      <c r="B14124" s="19">
        <v>0.11733796296296296</v>
      </c>
      <c r="C14124" s="10" t="s">
        <v>84</v>
      </c>
      <c r="D14124" s="10" t="s">
        <v>129</v>
      </c>
      <c r="E14124" s="13" t="s">
        <v>68</v>
      </c>
      <c r="F14124" s="13">
        <v>20.0</v>
      </c>
    </row>
    <row r="14125">
      <c r="A14125" s="10" t="s">
        <v>3851</v>
      </c>
      <c r="B14125" s="19">
        <v>0.11856481481481482</v>
      </c>
      <c r="C14125" s="10" t="s">
        <v>84</v>
      </c>
      <c r="D14125" s="10" t="s">
        <v>67</v>
      </c>
      <c r="E14125" s="13">
        <v>10.0</v>
      </c>
      <c r="F14125" s="13">
        <f>E14125-5</f>
        <v>5</v>
      </c>
    </row>
    <row r="14126">
      <c r="A14126" s="10" t="s">
        <v>3851</v>
      </c>
      <c r="B14126" s="19">
        <v>0.11962962962962963</v>
      </c>
      <c r="C14126" s="10" t="s">
        <v>84</v>
      </c>
      <c r="D14126" s="10" t="s">
        <v>209</v>
      </c>
      <c r="E14126" s="13">
        <v>21.0</v>
      </c>
      <c r="F14126" s="13">
        <f>E14126-4</f>
        <v>17</v>
      </c>
    </row>
    <row r="14127">
      <c r="A14127" s="10" t="s">
        <v>3851</v>
      </c>
      <c r="B14127" s="19">
        <v>0.11983796296296297</v>
      </c>
      <c r="C14127" s="10" t="s">
        <v>84</v>
      </c>
      <c r="D14127" s="10" t="s">
        <v>81</v>
      </c>
      <c r="E14127" s="13">
        <v>15.0</v>
      </c>
      <c r="F14127" s="13">
        <f>E14127-8</f>
        <v>7</v>
      </c>
    </row>
    <row r="14128">
      <c r="A14128" s="10" t="s">
        <v>3851</v>
      </c>
      <c r="B14128" s="19">
        <v>0.12045138888888889</v>
      </c>
      <c r="C14128" s="10" t="s">
        <v>84</v>
      </c>
      <c r="D14128" s="10" t="s">
        <v>100</v>
      </c>
      <c r="E14128" s="13" t="s">
        <v>75</v>
      </c>
      <c r="F14128" s="13" t="s">
        <v>75</v>
      </c>
      <c r="J14128" s="10" t="s">
        <v>2263</v>
      </c>
    </row>
    <row r="14129">
      <c r="A14129" s="10" t="s">
        <v>3851</v>
      </c>
      <c r="B14129" s="19">
        <v>0.12045138888888889</v>
      </c>
      <c r="C14129" s="10" t="s">
        <v>84</v>
      </c>
      <c r="D14129" s="10" t="s">
        <v>100</v>
      </c>
      <c r="E14129" s="13">
        <v>21.0</v>
      </c>
      <c r="F14129" s="13">
        <f>E14129-4</f>
        <v>17</v>
      </c>
    </row>
    <row r="14130">
      <c r="A14130" s="10" t="s">
        <v>3851</v>
      </c>
      <c r="B14130" s="19">
        <v>0.12047453703703703</v>
      </c>
      <c r="C14130" s="10" t="s">
        <v>3086</v>
      </c>
      <c r="D14130" s="10" t="s">
        <v>100</v>
      </c>
      <c r="E14130" s="13" t="s">
        <v>75</v>
      </c>
      <c r="F14130" s="13" t="s">
        <v>75</v>
      </c>
      <c r="J14130" s="10" t="s">
        <v>2263</v>
      </c>
    </row>
    <row r="14131">
      <c r="A14131" s="10" t="s">
        <v>3851</v>
      </c>
      <c r="B14131" s="19">
        <v>0.12047453703703703</v>
      </c>
      <c r="C14131" s="10" t="s">
        <v>3086</v>
      </c>
      <c r="D14131" s="10" t="s">
        <v>100</v>
      </c>
      <c r="E14131" s="13">
        <v>24.0</v>
      </c>
      <c r="F14131" s="13">
        <f>E14131-10</f>
        <v>14</v>
      </c>
    </row>
    <row r="14132">
      <c r="A14132" s="10" t="s">
        <v>3851</v>
      </c>
      <c r="B14132" s="19">
        <v>0.12333333333333334</v>
      </c>
      <c r="C14132" s="10" t="s">
        <v>69</v>
      </c>
      <c r="D14132" s="10" t="s">
        <v>79</v>
      </c>
      <c r="E14132" s="13">
        <v>14.0</v>
      </c>
      <c r="F14132" s="13">
        <f>E14132-2</f>
        <v>12</v>
      </c>
      <c r="J14132" s="10" t="s">
        <v>3883</v>
      </c>
    </row>
    <row r="14133">
      <c r="A14133" s="10" t="s">
        <v>3851</v>
      </c>
      <c r="B14133" s="19">
        <v>0.12408564814814815</v>
      </c>
      <c r="C14133" s="10" t="s">
        <v>66</v>
      </c>
      <c r="D14133" s="10" t="s">
        <v>67</v>
      </c>
      <c r="E14133" s="13">
        <v>18.0</v>
      </c>
      <c r="F14133" s="13">
        <f>E14133-3</f>
        <v>15</v>
      </c>
    </row>
    <row r="14134">
      <c r="A14134" s="10" t="s">
        <v>3851</v>
      </c>
      <c r="B14134" s="19">
        <v>0.12408564814814815</v>
      </c>
      <c r="C14134" s="10" t="s">
        <v>964</v>
      </c>
      <c r="D14134" s="10" t="s">
        <v>67</v>
      </c>
      <c r="E14134" s="13">
        <v>26.0</v>
      </c>
      <c r="F14134" s="13">
        <f>E14134-10</f>
        <v>16</v>
      </c>
    </row>
    <row r="14135">
      <c r="A14135" s="10" t="s">
        <v>3851</v>
      </c>
      <c r="B14135" s="19">
        <v>0.1277199074074074</v>
      </c>
      <c r="C14135" s="10" t="s">
        <v>964</v>
      </c>
      <c r="D14135" s="10" t="s">
        <v>130</v>
      </c>
      <c r="E14135" s="13">
        <v>18.0</v>
      </c>
      <c r="F14135" s="13">
        <f>E14135--1</f>
        <v>19</v>
      </c>
    </row>
    <row r="14136">
      <c r="A14136" s="10" t="s">
        <v>3851</v>
      </c>
      <c r="B14136" s="19">
        <v>0.14390046296296297</v>
      </c>
      <c r="C14136" s="10" t="s">
        <v>70</v>
      </c>
      <c r="D14136" s="10" t="s">
        <v>67</v>
      </c>
      <c r="E14136" s="13">
        <v>18.0</v>
      </c>
      <c r="F14136" s="13">
        <f>E14136-4</f>
        <v>14</v>
      </c>
    </row>
    <row r="14137">
      <c r="A14137" s="10" t="s">
        <v>3851</v>
      </c>
      <c r="B14137" s="19">
        <v>0.1451851851851852</v>
      </c>
      <c r="C14137" s="10" t="s">
        <v>82</v>
      </c>
      <c r="D14137" s="10" t="s">
        <v>67</v>
      </c>
      <c r="E14137" s="13">
        <v>21.0</v>
      </c>
      <c r="F14137" s="13">
        <f>E14137-9</f>
        <v>12</v>
      </c>
    </row>
    <row r="14138">
      <c r="A14138" s="10" t="s">
        <v>3851</v>
      </c>
      <c r="B14138" s="19">
        <v>0.1490625</v>
      </c>
      <c r="C14138" s="10" t="s">
        <v>964</v>
      </c>
      <c r="D14138" s="10" t="s">
        <v>67</v>
      </c>
      <c r="E14138" s="13">
        <v>12.0</v>
      </c>
      <c r="F14138" s="13">
        <f>E14138-10</f>
        <v>2</v>
      </c>
    </row>
    <row r="14139">
      <c r="A14139" s="10" t="s">
        <v>3884</v>
      </c>
      <c r="B14139" s="19">
        <v>0.008912037037037038</v>
      </c>
      <c r="C14139" s="10" t="s">
        <v>69</v>
      </c>
      <c r="D14139" s="10" t="s">
        <v>87</v>
      </c>
      <c r="E14139" s="13">
        <v>22.0</v>
      </c>
      <c r="F14139" s="16">
        <f>E14139-4</f>
        <v>18</v>
      </c>
    </row>
    <row r="14140">
      <c r="A14140" s="10" t="s">
        <v>3884</v>
      </c>
      <c r="B14140" s="19">
        <v>0.008912037037037038</v>
      </c>
      <c r="C14140" s="10" t="s">
        <v>964</v>
      </c>
      <c r="D14140" s="10" t="s">
        <v>87</v>
      </c>
      <c r="E14140" s="13">
        <v>22.0</v>
      </c>
      <c r="F14140" s="13">
        <f>E14140-2</f>
        <v>20</v>
      </c>
    </row>
    <row r="14141">
      <c r="A14141" s="10" t="s">
        <v>3884</v>
      </c>
      <c r="B14141" s="19">
        <v>0.008958333333333334</v>
      </c>
      <c r="C14141" s="10" t="s">
        <v>3086</v>
      </c>
      <c r="D14141" s="10" t="s">
        <v>87</v>
      </c>
      <c r="E14141" s="13" t="s">
        <v>68</v>
      </c>
      <c r="F14141" s="13">
        <v>20.0</v>
      </c>
    </row>
    <row r="14142">
      <c r="A14142" s="10" t="s">
        <v>3884</v>
      </c>
      <c r="B14142" s="19">
        <v>0.00931712962962963</v>
      </c>
      <c r="C14142" s="10" t="s">
        <v>70</v>
      </c>
      <c r="D14142" s="10" t="s">
        <v>87</v>
      </c>
      <c r="E14142" s="13">
        <v>18.0</v>
      </c>
      <c r="F14142" s="13">
        <f>E14142-5</f>
        <v>13</v>
      </c>
    </row>
    <row r="14143">
      <c r="A14143" s="10" t="s">
        <v>3884</v>
      </c>
      <c r="B14143" s="19">
        <v>0.009386574074074073</v>
      </c>
      <c r="C14143" s="10" t="s">
        <v>82</v>
      </c>
      <c r="D14143" s="10" t="s">
        <v>87</v>
      </c>
      <c r="E14143" s="13">
        <v>13.0</v>
      </c>
      <c r="F14143" s="16">
        <f>E14143-1</f>
        <v>12</v>
      </c>
    </row>
    <row r="14144">
      <c r="A14144" s="10" t="s">
        <v>3884</v>
      </c>
      <c r="B14144" s="19">
        <v>0.009386574074074073</v>
      </c>
      <c r="C14144" s="10" t="s">
        <v>66</v>
      </c>
      <c r="D14144" s="10" t="s">
        <v>87</v>
      </c>
      <c r="E14144" s="13">
        <v>10.0</v>
      </c>
      <c r="F14144" s="13">
        <f>E14144-0</f>
        <v>10</v>
      </c>
    </row>
    <row r="14145">
      <c r="A14145" s="10" t="s">
        <v>3884</v>
      </c>
      <c r="B14145" s="19">
        <v>0.00951388888888889</v>
      </c>
      <c r="C14145" s="10" t="s">
        <v>84</v>
      </c>
      <c r="D14145" s="10" t="s">
        <v>87</v>
      </c>
      <c r="E14145" s="13" t="s">
        <v>75</v>
      </c>
      <c r="F14145" s="13" t="s">
        <v>75</v>
      </c>
      <c r="J14145" s="10" t="s">
        <v>2263</v>
      </c>
    </row>
    <row r="14146">
      <c r="A14146" s="10" t="s">
        <v>3884</v>
      </c>
      <c r="B14146" s="19">
        <v>0.00951388888888889</v>
      </c>
      <c r="C14146" s="10" t="s">
        <v>84</v>
      </c>
      <c r="D14146" s="10" t="s">
        <v>87</v>
      </c>
      <c r="E14146" s="13">
        <v>8.0</v>
      </c>
      <c r="F14146" s="13">
        <f>E14146-3</f>
        <v>5</v>
      </c>
    </row>
    <row r="14147">
      <c r="A14147" s="10" t="s">
        <v>3884</v>
      </c>
      <c r="B14147" s="19">
        <v>0.01138888888888889</v>
      </c>
      <c r="C14147" s="10" t="s">
        <v>69</v>
      </c>
      <c r="D14147" s="10" t="s">
        <v>89</v>
      </c>
      <c r="E14147" s="13">
        <v>29.0</v>
      </c>
      <c r="F14147" s="16">
        <f>E14147-10</f>
        <v>19</v>
      </c>
      <c r="J14147" s="10" t="s">
        <v>3885</v>
      </c>
    </row>
    <row r="14148">
      <c r="A14148" s="10" t="s">
        <v>3884</v>
      </c>
      <c r="B14148" s="19">
        <v>0.011446759259259259</v>
      </c>
      <c r="C14148" s="10" t="s">
        <v>69</v>
      </c>
      <c r="D14148" s="10" t="s">
        <v>91</v>
      </c>
      <c r="E14148" s="13">
        <v>9.0</v>
      </c>
      <c r="F14148" s="13"/>
      <c r="H14148" s="10" t="s">
        <v>3886</v>
      </c>
    </row>
    <row r="14149">
      <c r="A14149" s="10" t="s">
        <v>3884</v>
      </c>
      <c r="B14149" s="19">
        <v>0.014826388888888889</v>
      </c>
      <c r="C14149" s="10" t="s">
        <v>66</v>
      </c>
      <c r="D14149" s="10" t="s">
        <v>81</v>
      </c>
      <c r="E14149" s="13">
        <v>15.0</v>
      </c>
      <c r="F14149" s="16">
        <f>E14149-5</f>
        <v>10</v>
      </c>
      <c r="H14149" s="10" t="s">
        <v>3887</v>
      </c>
      <c r="J14149" s="10" t="s">
        <v>3888</v>
      </c>
    </row>
    <row r="14150">
      <c r="A14150" s="10" t="s">
        <v>3884</v>
      </c>
      <c r="B14150" s="19">
        <v>0.014918981481481481</v>
      </c>
      <c r="C14150" s="10" t="s">
        <v>69</v>
      </c>
      <c r="D14150" s="10" t="s">
        <v>81</v>
      </c>
      <c r="E14150" s="13">
        <v>7.0</v>
      </c>
      <c r="F14150" s="13">
        <f>E14150-4</f>
        <v>3</v>
      </c>
      <c r="H14150" s="10" t="s">
        <v>3889</v>
      </c>
      <c r="J14150" s="10" t="s">
        <v>3888</v>
      </c>
    </row>
    <row r="14151">
      <c r="A14151" s="10" t="s">
        <v>3884</v>
      </c>
      <c r="B14151" s="19">
        <v>0.015034722222222222</v>
      </c>
      <c r="C14151" s="10" t="s">
        <v>82</v>
      </c>
      <c r="D14151" s="10" t="s">
        <v>81</v>
      </c>
      <c r="E14151" s="13">
        <v>9.0</v>
      </c>
      <c r="F14151" s="16">
        <f>E14151-3</f>
        <v>6</v>
      </c>
      <c r="H14151" s="10" t="s">
        <v>3890</v>
      </c>
      <c r="J14151" s="10" t="s">
        <v>3888</v>
      </c>
    </row>
    <row r="14152">
      <c r="A14152" s="10" t="s">
        <v>3884</v>
      </c>
      <c r="B14152" s="19">
        <v>0.015173611111111112</v>
      </c>
      <c r="C14152" s="10" t="s">
        <v>69</v>
      </c>
      <c r="D14152" s="10" t="s">
        <v>81</v>
      </c>
      <c r="E14152" s="13" t="s">
        <v>75</v>
      </c>
      <c r="F14152" s="13" t="s">
        <v>75</v>
      </c>
      <c r="J14152" s="10" t="s">
        <v>2263</v>
      </c>
    </row>
    <row r="14153">
      <c r="A14153" s="10" t="s">
        <v>3884</v>
      </c>
      <c r="B14153" s="19">
        <v>0.015173611111111112</v>
      </c>
      <c r="C14153" s="10" t="s">
        <v>69</v>
      </c>
      <c r="D14153" s="10" t="s">
        <v>81</v>
      </c>
      <c r="E14153" s="13">
        <v>21.0</v>
      </c>
      <c r="F14153" s="16">
        <f>E14153-4</f>
        <v>17</v>
      </c>
      <c r="J14153" s="10" t="s">
        <v>3891</v>
      </c>
    </row>
    <row r="14154">
      <c r="A14154" s="10" t="s">
        <v>3884</v>
      </c>
      <c r="B14154" s="19">
        <v>0.0153125</v>
      </c>
      <c r="C14154" s="10" t="s">
        <v>3086</v>
      </c>
      <c r="D14154" s="10" t="s">
        <v>81</v>
      </c>
      <c r="E14154" s="13">
        <v>22.0</v>
      </c>
      <c r="F14154" s="13" t="s">
        <v>75</v>
      </c>
      <c r="H14154" s="10" t="s">
        <v>3892</v>
      </c>
      <c r="J14154" s="10" t="s">
        <v>3893</v>
      </c>
    </row>
    <row r="14155">
      <c r="A14155" s="10" t="s">
        <v>3884</v>
      </c>
      <c r="B14155" s="19">
        <v>0.01545138888888889</v>
      </c>
      <c r="C14155" s="10" t="s">
        <v>84</v>
      </c>
      <c r="D14155" s="10" t="s">
        <v>81</v>
      </c>
      <c r="E14155" s="13">
        <v>27.0</v>
      </c>
      <c r="F14155" s="13" t="s">
        <v>75</v>
      </c>
      <c r="H14155" s="10" t="s">
        <v>3894</v>
      </c>
      <c r="J14155" s="10" t="s">
        <v>3893</v>
      </c>
    </row>
    <row r="14156">
      <c r="A14156" s="10" t="s">
        <v>3884</v>
      </c>
      <c r="B14156" s="19">
        <v>0.015509259259259259</v>
      </c>
      <c r="C14156" s="10" t="s">
        <v>964</v>
      </c>
      <c r="D14156" s="10" t="s">
        <v>81</v>
      </c>
      <c r="E14156" s="13">
        <v>19.0</v>
      </c>
      <c r="F14156" s="13" t="s">
        <v>75</v>
      </c>
      <c r="H14156" s="10" t="s">
        <v>3895</v>
      </c>
      <c r="J14156" s="10" t="s">
        <v>3893</v>
      </c>
    </row>
    <row r="14157">
      <c r="A14157" s="10" t="s">
        <v>3884</v>
      </c>
      <c r="B14157" s="19">
        <v>0.015555555555555555</v>
      </c>
      <c r="C14157" s="10" t="s">
        <v>70</v>
      </c>
      <c r="D14157" s="10" t="s">
        <v>81</v>
      </c>
      <c r="E14157" s="13">
        <v>30.0</v>
      </c>
      <c r="F14157" s="13" t="s">
        <v>75</v>
      </c>
      <c r="H14157" s="10" t="s">
        <v>3896</v>
      </c>
      <c r="J14157" s="10" t="s">
        <v>3893</v>
      </c>
    </row>
    <row r="14158">
      <c r="A14158" s="10" t="s">
        <v>3884</v>
      </c>
      <c r="B14158" s="19">
        <v>0.01662037037037037</v>
      </c>
      <c r="C14158" s="10" t="s">
        <v>3086</v>
      </c>
      <c r="D14158" s="10" t="s">
        <v>93</v>
      </c>
      <c r="E14158" s="13">
        <v>14.0</v>
      </c>
      <c r="F14158" s="13">
        <f>E14158-11</f>
        <v>3</v>
      </c>
      <c r="J14158" s="10" t="s">
        <v>3897</v>
      </c>
    </row>
    <row r="14159">
      <c r="A14159" s="10" t="s">
        <v>3884</v>
      </c>
      <c r="B14159" s="19">
        <v>0.01659722222222222</v>
      </c>
      <c r="C14159" s="10" t="s">
        <v>3086</v>
      </c>
      <c r="D14159" s="10" t="s">
        <v>76</v>
      </c>
      <c r="E14159" s="13">
        <v>1.0</v>
      </c>
      <c r="F14159" s="13"/>
      <c r="J14159" s="10" t="s">
        <v>1579</v>
      </c>
    </row>
    <row r="14160">
      <c r="A14160" s="10" t="s">
        <v>3884</v>
      </c>
      <c r="B14160" s="19">
        <v>0.01814814814814815</v>
      </c>
      <c r="C14160" s="10" t="s">
        <v>70</v>
      </c>
      <c r="D14160" s="10" t="s">
        <v>93</v>
      </c>
      <c r="E14160" s="13">
        <v>31.0</v>
      </c>
      <c r="F14160" s="13">
        <v>19.0</v>
      </c>
      <c r="J14160" s="10" t="s">
        <v>3898</v>
      </c>
    </row>
    <row r="14161">
      <c r="A14161" s="10" t="s">
        <v>3884</v>
      </c>
      <c r="B14161" s="19">
        <v>0.01826388888888889</v>
      </c>
      <c r="C14161" s="10" t="s">
        <v>70</v>
      </c>
      <c r="D14161" s="10" t="s">
        <v>93</v>
      </c>
      <c r="E14161" s="13">
        <v>25.0</v>
      </c>
      <c r="F14161" s="13">
        <f>E14161-12</f>
        <v>13</v>
      </c>
      <c r="J14161" s="10" t="s">
        <v>3898</v>
      </c>
    </row>
    <row r="14162">
      <c r="A14162" s="10" t="s">
        <v>3884</v>
      </c>
      <c r="B14162" s="19">
        <v>0.018449074074074073</v>
      </c>
      <c r="C14162" s="10" t="s">
        <v>70</v>
      </c>
      <c r="D14162" s="10" t="s">
        <v>91</v>
      </c>
      <c r="E14162" s="13">
        <v>26.0</v>
      </c>
      <c r="F14162" s="13"/>
      <c r="H14162" s="10" t="s">
        <v>3899</v>
      </c>
    </row>
    <row r="14163">
      <c r="A14163" s="10" t="s">
        <v>3884</v>
      </c>
      <c r="B14163" s="19">
        <v>0.01884259259259259</v>
      </c>
      <c r="C14163" s="10" t="s">
        <v>70</v>
      </c>
      <c r="D14163" s="10" t="s">
        <v>93</v>
      </c>
      <c r="E14163" s="13">
        <v>31.0</v>
      </c>
      <c r="F14163" s="13">
        <f t="shared" ref="F14163:F14164" si="67">E14163-12</f>
        <v>19</v>
      </c>
      <c r="J14163" s="10" t="s">
        <v>3900</v>
      </c>
    </row>
    <row r="14164">
      <c r="A14164" s="10" t="s">
        <v>3884</v>
      </c>
      <c r="B14164" s="19">
        <v>0.018900462962962963</v>
      </c>
      <c r="C14164" s="10" t="s">
        <v>70</v>
      </c>
      <c r="D14164" s="10" t="s">
        <v>93</v>
      </c>
      <c r="E14164" s="13">
        <v>29.0</v>
      </c>
      <c r="F14164" s="13">
        <f t="shared" si="67"/>
        <v>17</v>
      </c>
      <c r="J14164" s="10" t="s">
        <v>3900</v>
      </c>
    </row>
    <row r="14165">
      <c r="A14165" s="10" t="s">
        <v>3884</v>
      </c>
      <c r="B14165" s="19">
        <v>0.019004629629629628</v>
      </c>
      <c r="C14165" s="10" t="s">
        <v>70</v>
      </c>
      <c r="D14165" s="10" t="s">
        <v>91</v>
      </c>
      <c r="E14165" s="13">
        <v>13.0</v>
      </c>
      <c r="F14165" s="13"/>
      <c r="H14165" s="10" t="s">
        <v>3901</v>
      </c>
    </row>
    <row r="14166">
      <c r="A14166" s="10" t="s">
        <v>3884</v>
      </c>
      <c r="B14166" s="19">
        <v>0.018900462962962963</v>
      </c>
      <c r="C14166" s="10" t="s">
        <v>70</v>
      </c>
      <c r="D14166" s="10" t="s">
        <v>91</v>
      </c>
      <c r="E14166" s="13">
        <v>15.0</v>
      </c>
      <c r="F14166" s="13"/>
      <c r="H14166" s="10" t="s">
        <v>3902</v>
      </c>
    </row>
    <row r="14167">
      <c r="A14167" s="10" t="s">
        <v>3884</v>
      </c>
      <c r="B14167" s="19">
        <v>0.020983796296296296</v>
      </c>
      <c r="C14167" s="10" t="s">
        <v>66</v>
      </c>
      <c r="D14167" s="10" t="s">
        <v>93</v>
      </c>
      <c r="E14167" s="13">
        <v>29.0</v>
      </c>
      <c r="F14167" s="13">
        <f t="shared" ref="F14167:F14168" si="68">E14167-13</f>
        <v>16</v>
      </c>
      <c r="J14167" s="10" t="s">
        <v>3903</v>
      </c>
    </row>
    <row r="14168">
      <c r="A14168" s="10" t="s">
        <v>3884</v>
      </c>
      <c r="B14168" s="19">
        <v>0.021076388888888888</v>
      </c>
      <c r="C14168" s="10" t="s">
        <v>66</v>
      </c>
      <c r="D14168" s="10" t="s">
        <v>93</v>
      </c>
      <c r="E14168" s="13">
        <v>23.0</v>
      </c>
      <c r="F14168" s="13">
        <f t="shared" si="68"/>
        <v>10</v>
      </c>
      <c r="J14168" s="10" t="s">
        <v>3903</v>
      </c>
    </row>
    <row r="14169">
      <c r="A14169" s="10" t="s">
        <v>3884</v>
      </c>
      <c r="B14169" s="19">
        <v>0.021469907407407406</v>
      </c>
      <c r="C14169" s="10" t="s">
        <v>66</v>
      </c>
      <c r="D14169" s="10" t="s">
        <v>91</v>
      </c>
      <c r="E14169" s="13">
        <v>17.0</v>
      </c>
      <c r="F14169" s="13"/>
      <c r="H14169" s="10" t="s">
        <v>3904</v>
      </c>
    </row>
    <row r="14170">
      <c r="A14170" s="10" t="s">
        <v>3884</v>
      </c>
      <c r="B14170" s="19">
        <v>0.021527777777777778</v>
      </c>
      <c r="C14170" s="10" t="s">
        <v>66</v>
      </c>
      <c r="D14170" s="10" t="s">
        <v>91</v>
      </c>
      <c r="E14170" s="13">
        <v>17.0</v>
      </c>
      <c r="F14170" s="13"/>
      <c r="H14170" s="10" t="s">
        <v>3904</v>
      </c>
    </row>
    <row r="14171">
      <c r="A14171" s="10" t="s">
        <v>3884</v>
      </c>
      <c r="B14171" s="19">
        <v>0.021689814814814815</v>
      </c>
      <c r="C14171" s="10" t="s">
        <v>66</v>
      </c>
      <c r="D14171" s="10" t="s">
        <v>91</v>
      </c>
      <c r="E14171" s="13">
        <v>21.0</v>
      </c>
      <c r="F14171" s="13"/>
      <c r="H14171" s="10" t="s">
        <v>3905</v>
      </c>
      <c r="J14171" s="10" t="s">
        <v>3906</v>
      </c>
    </row>
    <row r="14172">
      <c r="A14172" s="10" t="s">
        <v>3884</v>
      </c>
      <c r="B14172" s="19">
        <v>0.02241898148148148</v>
      </c>
      <c r="C14172" s="10" t="s">
        <v>84</v>
      </c>
      <c r="D14172" s="10" t="s">
        <v>93</v>
      </c>
      <c r="E14172" s="13">
        <v>21.0</v>
      </c>
      <c r="F14172" s="13">
        <f>E14172-12</f>
        <v>9</v>
      </c>
      <c r="J14172" s="10" t="s">
        <v>3907</v>
      </c>
    </row>
    <row r="14173">
      <c r="A14173" s="10" t="s">
        <v>3884</v>
      </c>
      <c r="B14173" s="19">
        <v>0.022743055555555555</v>
      </c>
      <c r="C14173" s="10" t="s">
        <v>84</v>
      </c>
      <c r="D14173" s="10" t="s">
        <v>91</v>
      </c>
      <c r="E14173" s="13">
        <v>38.0</v>
      </c>
      <c r="F14173" s="13"/>
      <c r="H14173" s="10" t="s">
        <v>3908</v>
      </c>
      <c r="I14173" s="10">
        <v>1.0</v>
      </c>
      <c r="J14173" s="10" t="s">
        <v>3909</v>
      </c>
    </row>
    <row r="14174">
      <c r="A14174" s="10" t="s">
        <v>3884</v>
      </c>
      <c r="B14174" s="19">
        <v>0.023981481481481482</v>
      </c>
      <c r="C14174" s="10" t="s">
        <v>84</v>
      </c>
      <c r="D14174" s="10" t="s">
        <v>93</v>
      </c>
      <c r="E14174" s="13" t="s">
        <v>75</v>
      </c>
      <c r="F14174" s="13" t="s">
        <v>75</v>
      </c>
      <c r="J14174" s="10" t="s">
        <v>3907</v>
      </c>
    </row>
    <row r="14175">
      <c r="A14175" s="10" t="s">
        <v>3884</v>
      </c>
      <c r="B14175" s="19">
        <v>0.024270833333333332</v>
      </c>
      <c r="C14175" s="10" t="s">
        <v>84</v>
      </c>
      <c r="D14175" s="10" t="s">
        <v>91</v>
      </c>
      <c r="E14175" s="13">
        <v>28.0</v>
      </c>
      <c r="F14175" s="13"/>
      <c r="H14175" s="10" t="s">
        <v>3910</v>
      </c>
      <c r="J14175" s="10" t="s">
        <v>3911</v>
      </c>
    </row>
    <row r="14176">
      <c r="A14176" s="10" t="s">
        <v>3884</v>
      </c>
      <c r="B14176" s="19">
        <v>0.025520833333333333</v>
      </c>
      <c r="C14176" s="10" t="s">
        <v>3086</v>
      </c>
      <c r="D14176" s="10" t="s">
        <v>93</v>
      </c>
      <c r="E14176" s="13" t="s">
        <v>68</v>
      </c>
      <c r="F14176" s="13">
        <v>20.0</v>
      </c>
      <c r="J14176" s="10" t="s">
        <v>3912</v>
      </c>
    </row>
    <row r="14177">
      <c r="A14177" s="10" t="s">
        <v>3884</v>
      </c>
      <c r="B14177" s="19">
        <v>0.025613425925925925</v>
      </c>
      <c r="C14177" s="10" t="s">
        <v>3086</v>
      </c>
      <c r="D14177" s="10" t="s">
        <v>91</v>
      </c>
      <c r="E14177" s="13">
        <v>8.0</v>
      </c>
      <c r="F14177" s="13"/>
      <c r="H14177" s="10" t="s">
        <v>3913</v>
      </c>
    </row>
    <row r="14178">
      <c r="A14178" s="10" t="s">
        <v>3884</v>
      </c>
      <c r="B14178" s="19">
        <v>0.025659722222222223</v>
      </c>
      <c r="C14178" s="10" t="s">
        <v>3086</v>
      </c>
      <c r="D14178" s="10" t="s">
        <v>93</v>
      </c>
      <c r="E14178" s="13">
        <v>22.0</v>
      </c>
      <c r="F14178" s="13">
        <f>E14178-11</f>
        <v>11</v>
      </c>
      <c r="J14178" s="10" t="s">
        <v>3912</v>
      </c>
    </row>
    <row r="14179">
      <c r="A14179" s="10" t="s">
        <v>3884</v>
      </c>
      <c r="B14179" s="19">
        <v>0.025706018518518517</v>
      </c>
      <c r="C14179" s="10" t="s">
        <v>3086</v>
      </c>
      <c r="D14179" s="10" t="s">
        <v>91</v>
      </c>
      <c r="E14179" s="13">
        <v>9.0</v>
      </c>
      <c r="F14179" s="13"/>
      <c r="H14179" s="10" t="s">
        <v>3914</v>
      </c>
    </row>
    <row r="14180">
      <c r="A14180" s="10" t="s">
        <v>3884</v>
      </c>
      <c r="B14180" s="19">
        <v>0.025833333333333333</v>
      </c>
      <c r="C14180" s="10" t="s">
        <v>3086</v>
      </c>
      <c r="D14180" s="10" t="s">
        <v>93</v>
      </c>
      <c r="E14180" s="13">
        <v>23.0</v>
      </c>
      <c r="F14180" s="13">
        <f>E14180-11</f>
        <v>12</v>
      </c>
      <c r="J14180" s="10" t="s">
        <v>3912</v>
      </c>
    </row>
    <row r="14181">
      <c r="A14181" s="10" t="s">
        <v>3884</v>
      </c>
      <c r="B14181" s="19">
        <v>0.02585648148148148</v>
      </c>
      <c r="C14181" s="10" t="s">
        <v>3086</v>
      </c>
      <c r="D14181" s="10" t="s">
        <v>91</v>
      </c>
      <c r="E14181" s="13">
        <v>10.0</v>
      </c>
      <c r="F14181" s="13"/>
      <c r="H14181" s="10" t="s">
        <v>3915</v>
      </c>
    </row>
    <row r="14182">
      <c r="A14182" s="10" t="s">
        <v>3884</v>
      </c>
      <c r="B14182" s="19">
        <v>0.027037037037037037</v>
      </c>
      <c r="C14182" s="10" t="s">
        <v>69</v>
      </c>
      <c r="D14182" s="10" t="s">
        <v>91</v>
      </c>
      <c r="E14182" s="13">
        <v>22.0</v>
      </c>
      <c r="F14182" s="13"/>
      <c r="H14182" s="10" t="s">
        <v>3916</v>
      </c>
      <c r="J14182" s="10" t="s">
        <v>104</v>
      </c>
    </row>
    <row r="14183">
      <c r="A14183" s="10" t="s">
        <v>3884</v>
      </c>
      <c r="B14183" s="19">
        <v>0.027546296296296298</v>
      </c>
      <c r="C14183" s="10" t="s">
        <v>69</v>
      </c>
      <c r="D14183" s="10" t="s">
        <v>79</v>
      </c>
      <c r="E14183" s="13">
        <v>9.0</v>
      </c>
      <c r="F14183" s="13">
        <f>E14183-3</f>
        <v>6</v>
      </c>
    </row>
    <row r="14184">
      <c r="A14184" s="10" t="s">
        <v>3884</v>
      </c>
      <c r="B14184" s="19">
        <v>0.029386574074074075</v>
      </c>
      <c r="C14184" s="10" t="s">
        <v>66</v>
      </c>
      <c r="D14184" s="10" t="s">
        <v>81</v>
      </c>
      <c r="E14184" s="13" t="s">
        <v>68</v>
      </c>
      <c r="F14184" s="13">
        <v>20.0</v>
      </c>
      <c r="H14184" s="10" t="s">
        <v>3917</v>
      </c>
      <c r="J14184" s="10" t="s">
        <v>3918</v>
      </c>
    </row>
    <row r="14185">
      <c r="A14185" s="10" t="s">
        <v>3884</v>
      </c>
      <c r="B14185" s="19">
        <v>0.029456018518518517</v>
      </c>
      <c r="C14185" s="10" t="s">
        <v>69</v>
      </c>
      <c r="D14185" s="10" t="s">
        <v>81</v>
      </c>
      <c r="E14185" s="13">
        <v>19.0</v>
      </c>
      <c r="F14185" s="13">
        <f t="shared" ref="F14185:F14186" si="69">E14185-4</f>
        <v>15</v>
      </c>
      <c r="H14185" s="10" t="s">
        <v>3919</v>
      </c>
      <c r="J14185" s="10" t="s">
        <v>3918</v>
      </c>
    </row>
    <row r="14186">
      <c r="A14186" s="10" t="s">
        <v>3884</v>
      </c>
      <c r="B14186" s="19">
        <v>0.029548611111111112</v>
      </c>
      <c r="C14186" s="10" t="s">
        <v>82</v>
      </c>
      <c r="D14186" s="10" t="s">
        <v>81</v>
      </c>
      <c r="E14186" s="13">
        <v>7.0</v>
      </c>
      <c r="F14186" s="13">
        <f t="shared" si="69"/>
        <v>3</v>
      </c>
      <c r="H14186" s="10" t="s">
        <v>3920</v>
      </c>
      <c r="J14186" s="10" t="s">
        <v>3921</v>
      </c>
    </row>
    <row r="14187">
      <c r="A14187" s="10" t="s">
        <v>3884</v>
      </c>
      <c r="B14187" s="19">
        <v>0.02960648148148148</v>
      </c>
      <c r="C14187" s="10" t="s">
        <v>84</v>
      </c>
      <c r="D14187" s="10" t="s">
        <v>81</v>
      </c>
      <c r="E14187" s="13">
        <v>15.0</v>
      </c>
      <c r="F14187" s="13" t="s">
        <v>75</v>
      </c>
      <c r="H14187" s="10" t="s">
        <v>3922</v>
      </c>
      <c r="J14187" s="10" t="s">
        <v>3923</v>
      </c>
    </row>
    <row r="14188">
      <c r="A14188" s="10" t="s">
        <v>3884</v>
      </c>
      <c r="B14188" s="19">
        <v>0.029675925925925925</v>
      </c>
      <c r="C14188" s="10" t="s">
        <v>70</v>
      </c>
      <c r="D14188" s="10" t="s">
        <v>81</v>
      </c>
      <c r="E14188" s="13">
        <v>31.0</v>
      </c>
      <c r="F14188" s="13" t="s">
        <v>75</v>
      </c>
      <c r="H14188" s="10" t="s">
        <v>3924</v>
      </c>
      <c r="J14188" s="10" t="s">
        <v>3923</v>
      </c>
    </row>
    <row r="14189">
      <c r="A14189" s="10" t="s">
        <v>3884</v>
      </c>
      <c r="B14189" s="19">
        <v>0.030532407407407407</v>
      </c>
      <c r="C14189" s="10" t="s">
        <v>69</v>
      </c>
      <c r="D14189" s="10" t="s">
        <v>81</v>
      </c>
      <c r="E14189" s="13" t="s">
        <v>75</v>
      </c>
      <c r="F14189" s="13" t="s">
        <v>75</v>
      </c>
      <c r="J14189" s="10" t="s">
        <v>2263</v>
      </c>
    </row>
    <row r="14190">
      <c r="A14190" s="10" t="s">
        <v>3884</v>
      </c>
      <c r="B14190" s="19">
        <v>0.030532407407407407</v>
      </c>
      <c r="C14190" s="10" t="s">
        <v>69</v>
      </c>
      <c r="D14190" s="10" t="s">
        <v>81</v>
      </c>
      <c r="E14190" s="13">
        <v>20.0</v>
      </c>
      <c r="F14190" s="13">
        <f>E14190-4</f>
        <v>16</v>
      </c>
      <c r="J14190" s="10" t="s">
        <v>3925</v>
      </c>
    </row>
    <row r="14191">
      <c r="A14191" s="10" t="s">
        <v>3884</v>
      </c>
      <c r="B14191" s="19">
        <v>0.03211805555555555</v>
      </c>
      <c r="C14191" s="10" t="s">
        <v>70</v>
      </c>
      <c r="D14191" s="10" t="s">
        <v>93</v>
      </c>
      <c r="E14191" s="13">
        <v>19.0</v>
      </c>
      <c r="F14191" s="13">
        <f>E14191-12</f>
        <v>7</v>
      </c>
      <c r="J14191" s="10" t="s">
        <v>3926</v>
      </c>
    </row>
    <row r="14192">
      <c r="A14192" s="10" t="s">
        <v>3884</v>
      </c>
      <c r="B14192" s="19">
        <v>0.03221064814814815</v>
      </c>
      <c r="C14192" s="10" t="s">
        <v>70</v>
      </c>
      <c r="D14192" s="10" t="s">
        <v>76</v>
      </c>
      <c r="E14192" s="13">
        <v>1.0</v>
      </c>
      <c r="F14192" s="13"/>
      <c r="J14192" s="10" t="s">
        <v>1579</v>
      </c>
    </row>
    <row r="14193">
      <c r="A14193" s="10" t="s">
        <v>3884</v>
      </c>
      <c r="B14193" s="19">
        <v>0.032303240740740743</v>
      </c>
      <c r="C14193" s="10" t="s">
        <v>70</v>
      </c>
      <c r="D14193" s="10" t="s">
        <v>93</v>
      </c>
      <c r="E14193" s="13">
        <v>21.0</v>
      </c>
      <c r="F14193" s="13">
        <f>E14193-12</f>
        <v>9</v>
      </c>
      <c r="J14193" s="10" t="s">
        <v>3927</v>
      </c>
    </row>
    <row r="14194">
      <c r="A14194" s="10" t="s">
        <v>3884</v>
      </c>
      <c r="B14194" s="19">
        <v>0.03246527777777778</v>
      </c>
      <c r="C14194" s="10" t="s">
        <v>70</v>
      </c>
      <c r="D14194" s="10" t="s">
        <v>91</v>
      </c>
      <c r="E14194" s="13">
        <v>13.0</v>
      </c>
      <c r="F14194" s="13"/>
      <c r="H14194" s="10" t="s">
        <v>3928</v>
      </c>
    </row>
    <row r="14195">
      <c r="A14195" s="10" t="s">
        <v>3884</v>
      </c>
      <c r="B14195" s="19">
        <v>0.0325</v>
      </c>
      <c r="C14195" s="10" t="s">
        <v>70</v>
      </c>
      <c r="D14195" s="10" t="s">
        <v>91</v>
      </c>
      <c r="E14195" s="13">
        <v>15.0</v>
      </c>
      <c r="F14195" s="13"/>
      <c r="H14195" s="10" t="s">
        <v>3929</v>
      </c>
    </row>
    <row r="14196">
      <c r="A14196" s="10" t="s">
        <v>3884</v>
      </c>
      <c r="B14196" s="19">
        <v>0.03326388888888889</v>
      </c>
      <c r="C14196" s="10" t="s">
        <v>70</v>
      </c>
      <c r="D14196" s="10" t="s">
        <v>93</v>
      </c>
      <c r="E14196" s="13">
        <v>28.0</v>
      </c>
      <c r="F14196" s="13">
        <f>E14196-12</f>
        <v>16</v>
      </c>
      <c r="J14196" s="10" t="s">
        <v>3930</v>
      </c>
    </row>
    <row r="14197">
      <c r="A14197" s="10" t="s">
        <v>3884</v>
      </c>
      <c r="B14197" s="19">
        <v>0.03340277777777778</v>
      </c>
      <c r="C14197" s="10" t="s">
        <v>70</v>
      </c>
      <c r="D14197" s="10" t="s">
        <v>91</v>
      </c>
      <c r="E14197" s="13">
        <v>10.0</v>
      </c>
      <c r="F14197" s="13"/>
      <c r="H14197" s="10" t="s">
        <v>3915</v>
      </c>
    </row>
    <row r="14198">
      <c r="A14198" s="10" t="s">
        <v>3884</v>
      </c>
      <c r="B14198" s="19">
        <v>0.033935185185185186</v>
      </c>
      <c r="C14198" s="10" t="s">
        <v>82</v>
      </c>
      <c r="D14198" s="10" t="s">
        <v>93</v>
      </c>
      <c r="E14198" s="13">
        <v>18.0</v>
      </c>
      <c r="F14198" s="13">
        <f t="shared" ref="F14198:F14199" si="70">E14198-9</f>
        <v>9</v>
      </c>
      <c r="J14198" s="10" t="s">
        <v>3931</v>
      </c>
    </row>
    <row r="14199">
      <c r="A14199" s="10" t="s">
        <v>3884</v>
      </c>
      <c r="B14199" s="19">
        <v>0.03387731481481481</v>
      </c>
      <c r="C14199" s="10" t="s">
        <v>82</v>
      </c>
      <c r="D14199" s="10" t="s">
        <v>93</v>
      </c>
      <c r="E14199" s="13">
        <v>25.0</v>
      </c>
      <c r="F14199" s="13">
        <f t="shared" si="70"/>
        <v>16</v>
      </c>
      <c r="J14199" s="10" t="s">
        <v>3931</v>
      </c>
    </row>
    <row r="14200">
      <c r="A14200" s="10" t="s">
        <v>3884</v>
      </c>
      <c r="B14200" s="19">
        <v>0.034131944444444444</v>
      </c>
      <c r="C14200" s="10" t="s">
        <v>82</v>
      </c>
      <c r="D14200" s="10" t="s">
        <v>91</v>
      </c>
      <c r="E14200" s="13">
        <v>25.0</v>
      </c>
      <c r="F14200" s="13"/>
      <c r="H14200" s="10" t="s">
        <v>3932</v>
      </c>
    </row>
    <row r="14201">
      <c r="A14201" s="10" t="s">
        <v>3884</v>
      </c>
      <c r="B14201" s="19">
        <v>0.03420138888888889</v>
      </c>
      <c r="C14201" s="10" t="s">
        <v>82</v>
      </c>
      <c r="D14201" s="10" t="s">
        <v>91</v>
      </c>
      <c r="E14201" s="13">
        <v>21.0</v>
      </c>
      <c r="F14201" s="13"/>
      <c r="H14201" s="10" t="s">
        <v>3933</v>
      </c>
    </row>
    <row r="14202">
      <c r="A14202" s="10" t="s">
        <v>3884</v>
      </c>
      <c r="B14202" s="19">
        <v>0.03487268518518519</v>
      </c>
      <c r="C14202" s="10" t="s">
        <v>66</v>
      </c>
      <c r="D14202" s="10" t="s">
        <v>89</v>
      </c>
      <c r="E14202" s="13">
        <v>25.0</v>
      </c>
      <c r="F14202" s="13">
        <f t="shared" ref="F14202:F14204" si="71">E14202-10</f>
        <v>15</v>
      </c>
      <c r="J14202" s="10" t="s">
        <v>3934</v>
      </c>
    </row>
    <row r="14203">
      <c r="A14203" s="10" t="s">
        <v>3884</v>
      </c>
      <c r="B14203" s="19">
        <v>0.03488425925925926</v>
      </c>
      <c r="C14203" s="10" t="s">
        <v>66</v>
      </c>
      <c r="D14203" s="10" t="s">
        <v>89</v>
      </c>
      <c r="E14203" s="13">
        <v>16.0</v>
      </c>
      <c r="F14203" s="13">
        <f t="shared" si="71"/>
        <v>6</v>
      </c>
      <c r="J14203" s="10" t="s">
        <v>3934</v>
      </c>
    </row>
    <row r="14204">
      <c r="A14204" s="10" t="s">
        <v>3884</v>
      </c>
      <c r="B14204" s="19">
        <v>0.034930555555555555</v>
      </c>
      <c r="C14204" s="10" t="s">
        <v>66</v>
      </c>
      <c r="D14204" s="10" t="s">
        <v>89</v>
      </c>
      <c r="E14204" s="13">
        <v>22.0</v>
      </c>
      <c r="F14204" s="13">
        <f t="shared" si="71"/>
        <v>12</v>
      </c>
      <c r="J14204" s="10" t="s">
        <v>3934</v>
      </c>
    </row>
    <row r="14205">
      <c r="A14205" s="10" t="s">
        <v>3884</v>
      </c>
      <c r="B14205" s="19">
        <v>0.03505787037037037</v>
      </c>
      <c r="C14205" s="10" t="s">
        <v>66</v>
      </c>
      <c r="D14205" s="10" t="s">
        <v>91</v>
      </c>
      <c r="E14205" s="13">
        <v>6.0</v>
      </c>
      <c r="F14205" s="13"/>
      <c r="H14205" s="10" t="s">
        <v>3935</v>
      </c>
    </row>
    <row r="14206">
      <c r="A14206" s="10" t="s">
        <v>3884</v>
      </c>
      <c r="B14206" s="19">
        <v>0.03509259259259259</v>
      </c>
      <c r="C14206" s="10" t="s">
        <v>66</v>
      </c>
      <c r="D14206" s="10" t="s">
        <v>91</v>
      </c>
      <c r="E14206" s="13">
        <v>5.0</v>
      </c>
      <c r="F14206" s="13"/>
      <c r="H14206" s="10" t="s">
        <v>3936</v>
      </c>
      <c r="I14206" s="10">
        <v>1.0</v>
      </c>
      <c r="J14206" s="10" t="s">
        <v>3937</v>
      </c>
    </row>
    <row r="14207">
      <c r="A14207" s="10" t="s">
        <v>3884</v>
      </c>
      <c r="B14207" s="19">
        <v>0.035902777777777777</v>
      </c>
      <c r="C14207" s="10" t="s">
        <v>84</v>
      </c>
      <c r="D14207" s="10" t="s">
        <v>93</v>
      </c>
      <c r="E14207" s="13">
        <v>19.0</v>
      </c>
      <c r="F14207" s="13">
        <f>E14207-12</f>
        <v>7</v>
      </c>
      <c r="J14207" s="10" t="s">
        <v>3938</v>
      </c>
    </row>
    <row r="14208">
      <c r="A14208" s="10" t="s">
        <v>3884</v>
      </c>
      <c r="B14208" s="19">
        <v>0.03646990740740741</v>
      </c>
      <c r="C14208" s="10" t="s">
        <v>84</v>
      </c>
      <c r="D14208" s="10" t="s">
        <v>91</v>
      </c>
      <c r="E14208" s="13">
        <v>25.0</v>
      </c>
      <c r="F14208" s="13"/>
      <c r="H14208" s="10" t="s">
        <v>3932</v>
      </c>
      <c r="J14208" s="10" t="s">
        <v>3939</v>
      </c>
    </row>
    <row r="14209">
      <c r="A14209" s="10" t="s">
        <v>3884</v>
      </c>
      <c r="B14209" s="19">
        <v>0.03760416666666667</v>
      </c>
      <c r="C14209" s="10" t="s">
        <v>66</v>
      </c>
      <c r="D14209" s="10" t="s">
        <v>67</v>
      </c>
      <c r="E14209" s="13">
        <v>21.0</v>
      </c>
      <c r="F14209" s="13">
        <f>E14209-3</f>
        <v>18</v>
      </c>
    </row>
    <row r="14210">
      <c r="A14210" s="10" t="s">
        <v>3884</v>
      </c>
      <c r="B14210" s="19">
        <v>0.043784722222222225</v>
      </c>
      <c r="C14210" s="10" t="s">
        <v>964</v>
      </c>
      <c r="D14210" s="10" t="s">
        <v>120</v>
      </c>
      <c r="E14210" s="13">
        <v>23.0</v>
      </c>
      <c r="F14210" s="13"/>
    </row>
    <row r="14211">
      <c r="A14211" s="10" t="s">
        <v>3884</v>
      </c>
      <c r="B14211" s="19">
        <v>0.04438657407407407</v>
      </c>
      <c r="C14211" s="10" t="s">
        <v>66</v>
      </c>
      <c r="D14211" s="10" t="s">
        <v>67</v>
      </c>
      <c r="E14211" s="13">
        <v>16.0</v>
      </c>
      <c r="F14211" s="13">
        <f>E14211-3</f>
        <v>13</v>
      </c>
    </row>
    <row r="14212">
      <c r="A14212" s="10" t="s">
        <v>3884</v>
      </c>
      <c r="B14212" s="19">
        <v>0.04438657407407407</v>
      </c>
      <c r="C14212" s="10" t="s">
        <v>84</v>
      </c>
      <c r="D14212" s="10" t="s">
        <v>67</v>
      </c>
      <c r="E14212" s="13">
        <v>16.0</v>
      </c>
      <c r="F14212" s="13">
        <f>E14212-5</f>
        <v>11</v>
      </c>
    </row>
    <row r="14213">
      <c r="A14213" s="10" t="s">
        <v>3884</v>
      </c>
      <c r="B14213" s="19">
        <v>0.046608796296296294</v>
      </c>
      <c r="C14213" s="10" t="s">
        <v>82</v>
      </c>
      <c r="D14213" s="10" t="s">
        <v>67</v>
      </c>
      <c r="E14213" s="13">
        <v>21.0</v>
      </c>
      <c r="F14213" s="13">
        <f>E14213-9</f>
        <v>12</v>
      </c>
    </row>
    <row r="14214">
      <c r="A14214" s="10" t="s">
        <v>3884</v>
      </c>
      <c r="B14214" s="19">
        <v>0.05137731481481481</v>
      </c>
      <c r="C14214" s="10" t="s">
        <v>66</v>
      </c>
      <c r="D14214" s="10" t="s">
        <v>79</v>
      </c>
      <c r="E14214" s="13">
        <v>11.0</v>
      </c>
      <c r="F14214" s="13">
        <f>E14214-6</f>
        <v>5</v>
      </c>
      <c r="H14214" s="10" t="s">
        <v>3940</v>
      </c>
    </row>
    <row r="14215">
      <c r="A14215" s="10" t="s">
        <v>3884</v>
      </c>
      <c r="B14215" s="19">
        <v>0.05146990740740741</v>
      </c>
      <c r="C14215" s="10" t="s">
        <v>69</v>
      </c>
      <c r="D14215" s="10" t="s">
        <v>79</v>
      </c>
      <c r="E14215" s="13">
        <v>6.0</v>
      </c>
      <c r="F14215" s="13">
        <f>E14215-3</f>
        <v>3</v>
      </c>
      <c r="H14215" s="10" t="s">
        <v>619</v>
      </c>
    </row>
    <row r="14216">
      <c r="A14216" s="10" t="s">
        <v>3884</v>
      </c>
      <c r="B14216" s="19">
        <v>0.05153935185185185</v>
      </c>
      <c r="C14216" s="10" t="s">
        <v>82</v>
      </c>
      <c r="D14216" s="10" t="s">
        <v>79</v>
      </c>
      <c r="E14216" s="13">
        <v>20.0</v>
      </c>
      <c r="F14216" s="13">
        <f>E14216-9</f>
        <v>11</v>
      </c>
      <c r="J14216" s="10" t="s">
        <v>3941</v>
      </c>
    </row>
    <row r="14217">
      <c r="A14217" s="10" t="s">
        <v>3884</v>
      </c>
      <c r="B14217" s="19">
        <v>0.051550925925925924</v>
      </c>
      <c r="C14217" s="10" t="s">
        <v>3086</v>
      </c>
      <c r="D14217" s="10" t="s">
        <v>79</v>
      </c>
      <c r="E14217" s="13">
        <v>20.0</v>
      </c>
      <c r="F14217" s="13">
        <f>E14217-5</f>
        <v>15</v>
      </c>
    </row>
    <row r="14218">
      <c r="A14218" s="10" t="s">
        <v>3884</v>
      </c>
      <c r="B14218" s="19">
        <v>0.05164351851851852</v>
      </c>
      <c r="C14218" s="10" t="s">
        <v>84</v>
      </c>
      <c r="D14218" s="10" t="s">
        <v>79</v>
      </c>
      <c r="E14218" s="13">
        <v>18.0</v>
      </c>
      <c r="F14218" s="13">
        <f>E14218-9</f>
        <v>9</v>
      </c>
    </row>
    <row r="14219">
      <c r="A14219" s="10" t="s">
        <v>3884</v>
      </c>
      <c r="B14219" s="19">
        <v>0.05167824074074074</v>
      </c>
      <c r="C14219" s="10" t="s">
        <v>964</v>
      </c>
      <c r="D14219" s="10" t="s">
        <v>79</v>
      </c>
      <c r="E14219" s="13">
        <v>8.0</v>
      </c>
      <c r="F14219" s="13">
        <f>E14219-0</f>
        <v>8</v>
      </c>
      <c r="H14219" s="10" t="s">
        <v>3942</v>
      </c>
    </row>
    <row r="14220">
      <c r="A14220" s="10" t="s">
        <v>3884</v>
      </c>
      <c r="B14220" s="19">
        <v>0.051770833333333335</v>
      </c>
      <c r="C14220" s="10" t="s">
        <v>70</v>
      </c>
      <c r="D14220" s="10" t="s">
        <v>79</v>
      </c>
      <c r="E14220" s="13">
        <v>19.0</v>
      </c>
      <c r="F14220" s="13">
        <f>E14220-10</f>
        <v>9</v>
      </c>
    </row>
    <row r="14221">
      <c r="A14221" s="10" t="s">
        <v>3884</v>
      </c>
      <c r="B14221" s="19">
        <v>0.05241898148148148</v>
      </c>
      <c r="C14221" s="10" t="s">
        <v>66</v>
      </c>
      <c r="D14221" s="10" t="s">
        <v>79</v>
      </c>
      <c r="E14221" s="13">
        <v>25.0</v>
      </c>
      <c r="F14221" s="13">
        <f>E14221-6</f>
        <v>19</v>
      </c>
    </row>
    <row r="14222">
      <c r="A14222" s="10" t="s">
        <v>3884</v>
      </c>
      <c r="B14222" s="19">
        <v>0.0525</v>
      </c>
      <c r="C14222" s="10" t="s">
        <v>69</v>
      </c>
      <c r="D14222" s="10" t="s">
        <v>79</v>
      </c>
      <c r="E14222" s="13">
        <v>15.0</v>
      </c>
      <c r="F14222" s="13" t="s">
        <v>75</v>
      </c>
      <c r="J14222" s="10" t="s">
        <v>2508</v>
      </c>
    </row>
    <row r="14223">
      <c r="A14223" s="10" t="s">
        <v>3884</v>
      </c>
      <c r="B14223" s="19">
        <v>0.052569444444444446</v>
      </c>
      <c r="C14223" s="10" t="s">
        <v>964</v>
      </c>
      <c r="D14223" s="10" t="s">
        <v>79</v>
      </c>
      <c r="E14223" s="13">
        <v>12.0</v>
      </c>
      <c r="F14223" s="13">
        <f>E14223-0</f>
        <v>12</v>
      </c>
      <c r="H14223" s="10" t="s">
        <v>3943</v>
      </c>
    </row>
    <row r="14224">
      <c r="A14224" s="10" t="s">
        <v>3884</v>
      </c>
      <c r="B14224" s="19">
        <v>0.05319444444444445</v>
      </c>
      <c r="C14224" s="10" t="s">
        <v>82</v>
      </c>
      <c r="D14224" s="10" t="s">
        <v>79</v>
      </c>
      <c r="E14224" s="13">
        <v>18.0</v>
      </c>
      <c r="F14224" s="13">
        <f>E14224-9</f>
        <v>9</v>
      </c>
      <c r="J14224" s="10" t="s">
        <v>3941</v>
      </c>
    </row>
    <row r="14225">
      <c r="A14225" s="10" t="s">
        <v>3884</v>
      </c>
      <c r="B14225" s="19">
        <v>0.053703703703703705</v>
      </c>
      <c r="C14225" s="10" t="s">
        <v>70</v>
      </c>
      <c r="D14225" s="10" t="s">
        <v>67</v>
      </c>
      <c r="E14225" s="13">
        <v>16.0</v>
      </c>
      <c r="F14225" s="13">
        <f>E14225-4</f>
        <v>12</v>
      </c>
    </row>
    <row r="14226">
      <c r="A14226" s="10" t="s">
        <v>3884</v>
      </c>
      <c r="B14226" s="19">
        <v>0.05503472222222222</v>
      </c>
      <c r="C14226" s="10" t="s">
        <v>70</v>
      </c>
      <c r="D14226" s="10" t="s">
        <v>79</v>
      </c>
      <c r="E14226" s="13" t="s">
        <v>68</v>
      </c>
      <c r="F14226" s="13">
        <v>20.0</v>
      </c>
    </row>
    <row r="14227">
      <c r="A14227" s="10" t="s">
        <v>3884</v>
      </c>
      <c r="B14227" s="19">
        <v>0.061030092592592594</v>
      </c>
      <c r="C14227" s="10" t="s">
        <v>70</v>
      </c>
      <c r="D14227" s="10" t="s">
        <v>67</v>
      </c>
      <c r="E14227" s="13" t="s">
        <v>88</v>
      </c>
      <c r="F14227" s="13">
        <v>1.0</v>
      </c>
    </row>
    <row r="14228">
      <c r="A14228" s="10" t="s">
        <v>3884</v>
      </c>
      <c r="B14228" s="19">
        <v>0.06104166666666667</v>
      </c>
      <c r="C14228" s="10" t="s">
        <v>964</v>
      </c>
      <c r="D14228" s="10" t="s">
        <v>67</v>
      </c>
      <c r="E14228" s="13" t="s">
        <v>75</v>
      </c>
      <c r="F14228" s="13" t="s">
        <v>75</v>
      </c>
      <c r="J14228" s="10" t="s">
        <v>2265</v>
      </c>
    </row>
    <row r="14229">
      <c r="A14229" s="10" t="s">
        <v>3884</v>
      </c>
      <c r="B14229" s="19">
        <v>0.06104166666666667</v>
      </c>
      <c r="C14229" s="10" t="s">
        <v>964</v>
      </c>
      <c r="D14229" s="10" t="s">
        <v>67</v>
      </c>
      <c r="E14229" s="13">
        <v>21.0</v>
      </c>
      <c r="F14229" s="13">
        <f>E14229-10</f>
        <v>11</v>
      </c>
    </row>
    <row r="14230">
      <c r="A14230" s="10" t="s">
        <v>3884</v>
      </c>
      <c r="B14230" s="19">
        <v>0.06444444444444444</v>
      </c>
      <c r="C14230" s="10" t="s">
        <v>3086</v>
      </c>
      <c r="D14230" s="10" t="s">
        <v>83</v>
      </c>
      <c r="E14230" s="13">
        <v>23.0</v>
      </c>
      <c r="F14230" s="13">
        <f t="shared" ref="F14230:F14231" si="72">E14230-13</f>
        <v>10</v>
      </c>
    </row>
    <row r="14231">
      <c r="A14231" s="10" t="s">
        <v>3884</v>
      </c>
      <c r="B14231" s="19">
        <v>0.06579861111111111</v>
      </c>
      <c r="C14231" s="10" t="s">
        <v>3086</v>
      </c>
      <c r="D14231" s="10" t="s">
        <v>83</v>
      </c>
      <c r="E14231" s="13">
        <v>28.0</v>
      </c>
      <c r="F14231" s="13">
        <f t="shared" si="72"/>
        <v>15</v>
      </c>
    </row>
    <row r="14232">
      <c r="A14232" s="10" t="s">
        <v>3884</v>
      </c>
      <c r="B14232" s="19">
        <v>0.06791666666666667</v>
      </c>
      <c r="C14232" s="10" t="s">
        <v>82</v>
      </c>
      <c r="D14232" s="10" t="s">
        <v>120</v>
      </c>
      <c r="E14232" s="13" t="s">
        <v>75</v>
      </c>
      <c r="F14232" s="13"/>
      <c r="H14232" s="10" t="s">
        <v>3944</v>
      </c>
      <c r="J14232" s="10" t="s">
        <v>155</v>
      </c>
    </row>
    <row r="14233">
      <c r="A14233" s="10" t="s">
        <v>3884</v>
      </c>
      <c r="B14233" s="19">
        <v>0.06791666666666667</v>
      </c>
      <c r="C14233" s="10" t="s">
        <v>66</v>
      </c>
      <c r="D14233" s="10" t="s">
        <v>120</v>
      </c>
      <c r="E14233" s="13" t="s">
        <v>75</v>
      </c>
      <c r="F14233" s="13"/>
      <c r="H14233" s="10" t="s">
        <v>3945</v>
      </c>
      <c r="J14233" s="10" t="s">
        <v>155</v>
      </c>
    </row>
    <row r="14234">
      <c r="A14234" s="10" t="s">
        <v>3884</v>
      </c>
      <c r="B14234" s="19">
        <v>0.06791666666666667</v>
      </c>
      <c r="C14234" s="10" t="s">
        <v>70</v>
      </c>
      <c r="D14234" s="10" t="s">
        <v>120</v>
      </c>
      <c r="E14234" s="13" t="s">
        <v>75</v>
      </c>
      <c r="F14234" s="13"/>
      <c r="H14234" s="10" t="s">
        <v>3946</v>
      </c>
      <c r="J14234" s="10" t="s">
        <v>155</v>
      </c>
    </row>
    <row r="14235">
      <c r="A14235" s="10" t="s">
        <v>3884</v>
      </c>
      <c r="B14235" s="19">
        <v>0.06791666666666667</v>
      </c>
      <c r="C14235" s="10" t="s">
        <v>964</v>
      </c>
      <c r="D14235" s="10" t="s">
        <v>120</v>
      </c>
      <c r="E14235" s="13" t="s">
        <v>75</v>
      </c>
      <c r="F14235" s="13"/>
      <c r="H14235" s="10" t="s">
        <v>3473</v>
      </c>
      <c r="J14235" s="10" t="s">
        <v>155</v>
      </c>
    </row>
    <row r="14236">
      <c r="A14236" s="10" t="s">
        <v>3884</v>
      </c>
      <c r="B14236" s="19">
        <v>0.06791666666666667</v>
      </c>
      <c r="C14236" s="10" t="s">
        <v>84</v>
      </c>
      <c r="D14236" s="10" t="s">
        <v>120</v>
      </c>
      <c r="E14236" s="13" t="s">
        <v>75</v>
      </c>
      <c r="F14236" s="13"/>
      <c r="H14236" s="10" t="s">
        <v>3947</v>
      </c>
      <c r="J14236" s="10" t="s">
        <v>155</v>
      </c>
    </row>
    <row r="14237">
      <c r="A14237" s="10" t="s">
        <v>3884</v>
      </c>
      <c r="B14237" s="19">
        <v>0.06791666666666667</v>
      </c>
      <c r="C14237" s="10" t="s">
        <v>3086</v>
      </c>
      <c r="D14237" s="10" t="s">
        <v>120</v>
      </c>
      <c r="E14237" s="13" t="s">
        <v>75</v>
      </c>
      <c r="F14237" s="13"/>
      <c r="H14237" s="10" t="s">
        <v>3948</v>
      </c>
      <c r="J14237" s="10" t="s">
        <v>155</v>
      </c>
    </row>
    <row r="14238">
      <c r="A14238" s="10" t="s">
        <v>3884</v>
      </c>
      <c r="B14238" s="19">
        <v>0.07819444444444444</v>
      </c>
      <c r="C14238" s="10" t="s">
        <v>964</v>
      </c>
      <c r="D14238" s="10" t="s">
        <v>67</v>
      </c>
      <c r="E14238" s="13" t="s">
        <v>75</v>
      </c>
      <c r="F14238" s="13" t="s">
        <v>75</v>
      </c>
      <c r="J14238" s="10" t="s">
        <v>2263</v>
      </c>
    </row>
    <row r="14239">
      <c r="A14239" s="10" t="s">
        <v>3884</v>
      </c>
      <c r="B14239" s="19">
        <v>0.07819444444444444</v>
      </c>
      <c r="C14239" s="10" t="s">
        <v>964</v>
      </c>
      <c r="D14239" s="10" t="s">
        <v>67</v>
      </c>
      <c r="E14239" s="13">
        <v>25.0</v>
      </c>
      <c r="F14239" s="13">
        <f>E14239-10</f>
        <v>15</v>
      </c>
    </row>
    <row r="14240">
      <c r="A14240" s="10" t="s">
        <v>3884</v>
      </c>
      <c r="B14240" s="19">
        <v>0.07950231481481482</v>
      </c>
      <c r="C14240" s="10" t="s">
        <v>964</v>
      </c>
      <c r="D14240" s="10" t="s">
        <v>67</v>
      </c>
      <c r="E14240" s="13" t="s">
        <v>75</v>
      </c>
      <c r="F14240" s="13" t="s">
        <v>75</v>
      </c>
      <c r="J14240" s="10" t="s">
        <v>2263</v>
      </c>
    </row>
    <row r="14241">
      <c r="A14241" s="10" t="s">
        <v>3884</v>
      </c>
      <c r="B14241" s="19">
        <v>0.07950231481481482</v>
      </c>
      <c r="C14241" s="10" t="s">
        <v>964</v>
      </c>
      <c r="D14241" s="10" t="s">
        <v>67</v>
      </c>
      <c r="E14241" s="13">
        <v>22.0</v>
      </c>
      <c r="F14241" s="13">
        <f>E14241-10</f>
        <v>12</v>
      </c>
    </row>
    <row r="14242">
      <c r="A14242" s="10" t="s">
        <v>3884</v>
      </c>
      <c r="B14242" s="19">
        <v>0.08108796296296296</v>
      </c>
      <c r="C14242" s="10" t="s">
        <v>964</v>
      </c>
      <c r="D14242" s="10" t="s">
        <v>67</v>
      </c>
      <c r="E14242" s="13" t="s">
        <v>75</v>
      </c>
      <c r="F14242" s="13" t="s">
        <v>75</v>
      </c>
      <c r="J14242" s="10" t="s">
        <v>2263</v>
      </c>
    </row>
    <row r="14243">
      <c r="A14243" s="10" t="s">
        <v>3884</v>
      </c>
      <c r="B14243" s="19">
        <v>0.08108796296296296</v>
      </c>
      <c r="C14243" s="10" t="s">
        <v>964</v>
      </c>
      <c r="D14243" s="10" t="s">
        <v>67</v>
      </c>
      <c r="E14243" s="13">
        <v>28.0</v>
      </c>
      <c r="F14243" s="13">
        <f>E14243-10</f>
        <v>18</v>
      </c>
    </row>
    <row r="14244">
      <c r="A14244" s="10" t="s">
        <v>3884</v>
      </c>
      <c r="B14244" s="19">
        <v>0.08237268518518519</v>
      </c>
      <c r="C14244" s="10" t="s">
        <v>964</v>
      </c>
      <c r="D14244" s="10" t="s">
        <v>83</v>
      </c>
      <c r="E14244" s="13">
        <v>15.0</v>
      </c>
      <c r="F14244" s="13">
        <f t="shared" ref="F14244:F14245" si="73">E14244--1</f>
        <v>16</v>
      </c>
    </row>
    <row r="14245">
      <c r="A14245" s="10" t="s">
        <v>3884</v>
      </c>
      <c r="B14245" s="19">
        <v>0.08393518518518518</v>
      </c>
      <c r="C14245" s="10" t="s">
        <v>964</v>
      </c>
      <c r="D14245" s="10" t="s">
        <v>131</v>
      </c>
      <c r="E14245" s="13">
        <v>10.0</v>
      </c>
      <c r="F14245" s="13">
        <f t="shared" si="73"/>
        <v>11</v>
      </c>
    </row>
    <row r="14246">
      <c r="A14246" s="10" t="s">
        <v>3884</v>
      </c>
      <c r="B14246" s="19">
        <v>0.08465277777777777</v>
      </c>
      <c r="C14246" s="10" t="s">
        <v>964</v>
      </c>
      <c r="D14246" s="10" t="s">
        <v>67</v>
      </c>
      <c r="E14246" s="13" t="s">
        <v>75</v>
      </c>
      <c r="F14246" s="13" t="s">
        <v>75</v>
      </c>
      <c r="J14246" s="10" t="s">
        <v>2263</v>
      </c>
    </row>
    <row r="14247">
      <c r="A14247" s="10" t="s">
        <v>3884</v>
      </c>
      <c r="B14247" s="19">
        <v>0.08465277777777777</v>
      </c>
      <c r="C14247" s="10" t="s">
        <v>964</v>
      </c>
      <c r="D14247" s="10" t="s">
        <v>67</v>
      </c>
      <c r="E14247" s="13">
        <v>24.0</v>
      </c>
      <c r="F14247" s="13">
        <f>E14247-10</f>
        <v>14</v>
      </c>
    </row>
    <row r="14248">
      <c r="A14248" s="10" t="s">
        <v>3884</v>
      </c>
      <c r="B14248" s="19">
        <v>0.08722222222222223</v>
      </c>
      <c r="C14248" s="10" t="s">
        <v>964</v>
      </c>
      <c r="D14248" s="10" t="s">
        <v>67</v>
      </c>
      <c r="E14248" s="13" t="s">
        <v>75</v>
      </c>
      <c r="F14248" s="13" t="s">
        <v>75</v>
      </c>
      <c r="J14248" s="10" t="s">
        <v>2263</v>
      </c>
    </row>
    <row r="14249">
      <c r="A14249" s="10" t="s">
        <v>3884</v>
      </c>
      <c r="B14249" s="19">
        <v>0.08722222222222223</v>
      </c>
      <c r="C14249" s="10" t="s">
        <v>964</v>
      </c>
      <c r="D14249" s="10" t="s">
        <v>67</v>
      </c>
      <c r="E14249" s="13">
        <v>26.0</v>
      </c>
      <c r="F14249" s="13">
        <f>E14249-10</f>
        <v>16</v>
      </c>
    </row>
    <row r="14250">
      <c r="A14250" s="10" t="s">
        <v>3884</v>
      </c>
      <c r="B14250" s="28">
        <v>0.08751157407407407</v>
      </c>
      <c r="C14250" s="26" t="s">
        <v>964</v>
      </c>
      <c r="D14250" s="25" t="s">
        <v>125</v>
      </c>
      <c r="E14250" s="29" t="s">
        <v>75</v>
      </c>
      <c r="F14250" s="29" t="s">
        <v>75</v>
      </c>
      <c r="G14250" s="26"/>
      <c r="H14250" s="26"/>
      <c r="I14250" s="26"/>
      <c r="J14250" s="26" t="s">
        <v>2263</v>
      </c>
    </row>
    <row r="14251">
      <c r="A14251" s="10" t="s">
        <v>3884</v>
      </c>
      <c r="B14251" s="28">
        <v>0.08751157407407407</v>
      </c>
      <c r="C14251" s="26" t="s">
        <v>964</v>
      </c>
      <c r="D14251" s="25" t="s">
        <v>125</v>
      </c>
      <c r="E14251" s="30">
        <v>22.0</v>
      </c>
      <c r="F14251" s="29">
        <f>E14251-2</f>
        <v>20</v>
      </c>
      <c r="G14251" s="26"/>
      <c r="H14251" s="26"/>
      <c r="I14251" s="26"/>
      <c r="J14251" s="26"/>
    </row>
    <row r="14252">
      <c r="A14252" s="10" t="s">
        <v>3884</v>
      </c>
      <c r="B14252" s="19">
        <v>0.0914699074074074</v>
      </c>
      <c r="C14252" s="10" t="s">
        <v>82</v>
      </c>
      <c r="D14252" s="10" t="s">
        <v>361</v>
      </c>
      <c r="E14252" s="13">
        <v>18.0</v>
      </c>
      <c r="F14252" s="13">
        <f t="shared" ref="F14252:F14253" si="74">E14252-11</f>
        <v>7</v>
      </c>
    </row>
    <row r="14253">
      <c r="A14253" s="10" t="s">
        <v>3884</v>
      </c>
      <c r="B14253" s="19">
        <v>0.0926388888888889</v>
      </c>
      <c r="C14253" s="10" t="s">
        <v>82</v>
      </c>
      <c r="D14253" s="10" t="s">
        <v>361</v>
      </c>
      <c r="E14253" s="13">
        <v>26.0</v>
      </c>
      <c r="F14253" s="13">
        <f t="shared" si="74"/>
        <v>15</v>
      </c>
    </row>
    <row r="14254">
      <c r="A14254" s="10" t="s">
        <v>3884</v>
      </c>
      <c r="B14254" s="19">
        <v>0.11940972222222222</v>
      </c>
      <c r="C14254" s="10" t="s">
        <v>84</v>
      </c>
      <c r="D14254" s="10" t="s">
        <v>209</v>
      </c>
      <c r="E14254" s="13">
        <v>23.0</v>
      </c>
      <c r="F14254" s="13">
        <f>E14254-4</f>
        <v>19</v>
      </c>
    </row>
    <row r="14255">
      <c r="A14255" s="10" t="s">
        <v>3884</v>
      </c>
      <c r="B14255" s="19">
        <v>0.12047453703703703</v>
      </c>
      <c r="C14255" s="10" t="s">
        <v>69</v>
      </c>
      <c r="D14255" s="10" t="s">
        <v>209</v>
      </c>
      <c r="E14255" s="13">
        <v>11.0</v>
      </c>
      <c r="F14255" s="13" t="s">
        <v>75</v>
      </c>
      <c r="J14255" s="10" t="s">
        <v>2508</v>
      </c>
    </row>
    <row r="14256">
      <c r="A14256" s="10" t="s">
        <v>3884</v>
      </c>
      <c r="B14256" s="19">
        <v>0.12116898148148147</v>
      </c>
      <c r="C14256" s="10" t="s">
        <v>66</v>
      </c>
      <c r="D14256" s="10" t="s">
        <v>67</v>
      </c>
      <c r="E14256" s="13">
        <v>20.0</v>
      </c>
      <c r="F14256" s="13">
        <v>17.0</v>
      </c>
    </row>
    <row r="14257">
      <c r="A14257" s="10" t="s">
        <v>3884</v>
      </c>
      <c r="B14257" s="19">
        <v>0.12329861111111111</v>
      </c>
      <c r="C14257" s="10" t="s">
        <v>69</v>
      </c>
      <c r="D14257" s="10" t="s">
        <v>79</v>
      </c>
      <c r="E14257" s="13">
        <v>10.0</v>
      </c>
      <c r="F14257" s="13" t="s">
        <v>75</v>
      </c>
      <c r="J14257" s="10" t="s">
        <v>2508</v>
      </c>
    </row>
    <row r="14258">
      <c r="A14258" s="10" t="s">
        <v>3884</v>
      </c>
      <c r="B14258" s="19">
        <v>0.13152777777777777</v>
      </c>
      <c r="C14258" s="10" t="s">
        <v>82</v>
      </c>
      <c r="D14258" s="10" t="s">
        <v>3424</v>
      </c>
      <c r="E14258" s="13">
        <v>2.0</v>
      </c>
      <c r="F14258" s="13">
        <f t="shared" ref="F14258:F14259" si="75">E14258</f>
        <v>2</v>
      </c>
    </row>
    <row r="14259">
      <c r="A14259" s="10" t="s">
        <v>3884</v>
      </c>
      <c r="B14259" s="19">
        <v>0.13159722222222223</v>
      </c>
      <c r="C14259" s="10" t="s">
        <v>69</v>
      </c>
      <c r="D14259" s="10" t="s">
        <v>3424</v>
      </c>
      <c r="E14259" s="13">
        <v>5.0</v>
      </c>
      <c r="F14259" s="13">
        <f t="shared" si="75"/>
        <v>5</v>
      </c>
    </row>
    <row r="14260">
      <c r="A14260" s="10" t="s">
        <v>3884</v>
      </c>
      <c r="B14260" s="19">
        <v>0.13270833333333334</v>
      </c>
      <c r="C14260" s="10" t="s">
        <v>3086</v>
      </c>
      <c r="D14260" s="10" t="s">
        <v>154</v>
      </c>
      <c r="E14260" s="13">
        <v>4.0</v>
      </c>
      <c r="F14260" s="13">
        <f t="shared" ref="F14260:F14261" si="76">E14260-1</f>
        <v>3</v>
      </c>
      <c r="J14260" s="10" t="s">
        <v>2263</v>
      </c>
    </row>
    <row r="14261">
      <c r="A14261" s="10" t="s">
        <v>3884</v>
      </c>
      <c r="B14261" s="19">
        <v>0.13270833333333334</v>
      </c>
      <c r="C14261" s="10" t="s">
        <v>3086</v>
      </c>
      <c r="D14261" s="10" t="s">
        <v>154</v>
      </c>
      <c r="E14261" s="13">
        <v>11.0</v>
      </c>
      <c r="F14261" s="13">
        <f t="shared" si="76"/>
        <v>10</v>
      </c>
    </row>
    <row r="14262">
      <c r="A14262" s="10" t="s">
        <v>3884</v>
      </c>
      <c r="B14262" s="19">
        <v>0.13327546296296297</v>
      </c>
      <c r="C14262" s="10" t="s">
        <v>66</v>
      </c>
      <c r="D14262" s="10" t="s">
        <v>67</v>
      </c>
      <c r="E14262" s="13">
        <v>13.0</v>
      </c>
      <c r="F14262" s="13">
        <f>E14262-3</f>
        <v>10</v>
      </c>
    </row>
    <row r="14263">
      <c r="A14263" s="10" t="s">
        <v>3884</v>
      </c>
      <c r="B14263" s="19">
        <v>0.13440972222222222</v>
      </c>
      <c r="C14263" s="10" t="s">
        <v>82</v>
      </c>
      <c r="D14263" s="10" t="s">
        <v>361</v>
      </c>
      <c r="E14263" s="13" t="s">
        <v>75</v>
      </c>
      <c r="F14263" s="13" t="s">
        <v>75</v>
      </c>
      <c r="J14263" s="10" t="s">
        <v>2263</v>
      </c>
    </row>
    <row r="14264">
      <c r="A14264" s="10" t="s">
        <v>3884</v>
      </c>
      <c r="B14264" s="19">
        <v>0.13440972222222222</v>
      </c>
      <c r="C14264" s="10" t="s">
        <v>82</v>
      </c>
      <c r="D14264" s="10" t="s">
        <v>361</v>
      </c>
      <c r="E14264" s="13">
        <v>27.0</v>
      </c>
      <c r="F14264" s="13">
        <f>E14264-11</f>
        <v>16</v>
      </c>
    </row>
    <row r="14265">
      <c r="A14265" s="10" t="s">
        <v>3884</v>
      </c>
      <c r="B14265" s="19">
        <v>0.13440972222222222</v>
      </c>
      <c r="C14265" s="10" t="s">
        <v>70</v>
      </c>
      <c r="D14265" s="10" t="s">
        <v>361</v>
      </c>
      <c r="E14265" s="13" t="s">
        <v>75</v>
      </c>
      <c r="F14265" s="13" t="s">
        <v>75</v>
      </c>
      <c r="J14265" s="10" t="s">
        <v>2263</v>
      </c>
    </row>
    <row r="14266">
      <c r="A14266" s="10" t="s">
        <v>3884</v>
      </c>
      <c r="B14266" s="19">
        <v>0.13440972222222222</v>
      </c>
      <c r="C14266" s="10" t="s">
        <v>70</v>
      </c>
      <c r="D14266" s="10" t="s">
        <v>361</v>
      </c>
      <c r="E14266" s="13">
        <v>22.0</v>
      </c>
      <c r="F14266" s="13">
        <f>E14266-11</f>
        <v>11</v>
      </c>
    </row>
    <row r="14267">
      <c r="A14267" s="10" t="s">
        <v>3884</v>
      </c>
      <c r="B14267" s="19">
        <v>0.13516203703703702</v>
      </c>
      <c r="C14267" s="10" t="s">
        <v>82</v>
      </c>
      <c r="D14267" s="10" t="s">
        <v>78</v>
      </c>
      <c r="E14267" s="13">
        <v>5.0</v>
      </c>
      <c r="F14267" s="13">
        <f t="shared" ref="F14267:F14268" si="77">E14267-1</f>
        <v>4</v>
      </c>
    </row>
    <row r="14268">
      <c r="A14268" s="10" t="s">
        <v>3884</v>
      </c>
      <c r="B14268" s="19">
        <v>0.13516203703703702</v>
      </c>
      <c r="C14268" s="10" t="s">
        <v>82</v>
      </c>
      <c r="D14268" s="10" t="s">
        <v>78</v>
      </c>
      <c r="E14268" s="13">
        <v>13.0</v>
      </c>
      <c r="F14268" s="13">
        <f t="shared" si="77"/>
        <v>12</v>
      </c>
      <c r="J14268" s="10" t="s">
        <v>3949</v>
      </c>
    </row>
    <row r="14269">
      <c r="A14269" s="10" t="s">
        <v>3884</v>
      </c>
      <c r="B14269" s="19">
        <v>0.13854166666666667</v>
      </c>
      <c r="C14269" s="10" t="s">
        <v>82</v>
      </c>
      <c r="D14269" s="10" t="s">
        <v>3424</v>
      </c>
      <c r="E14269" s="13">
        <v>10.0</v>
      </c>
      <c r="F14269" s="13">
        <f>E14269</f>
        <v>10</v>
      </c>
    </row>
    <row r="14270">
      <c r="A14270" s="10" t="s">
        <v>3884</v>
      </c>
      <c r="B14270" s="19">
        <v>0.1491550925925926</v>
      </c>
      <c r="C14270" s="10" t="s">
        <v>69</v>
      </c>
      <c r="D14270" s="10" t="s">
        <v>76</v>
      </c>
      <c r="E14270" s="13">
        <v>2.0</v>
      </c>
      <c r="F14270" s="13"/>
      <c r="J14270" s="10" t="s">
        <v>3950</v>
      </c>
    </row>
    <row r="14271">
      <c r="A14271" s="10" t="s">
        <v>3884</v>
      </c>
      <c r="B14271" s="19">
        <v>0.1508912037037037</v>
      </c>
      <c r="C14271" s="10" t="s">
        <v>66</v>
      </c>
      <c r="D14271" s="10" t="s">
        <v>67</v>
      </c>
      <c r="E14271" s="13">
        <v>19.0</v>
      </c>
      <c r="F14271" s="13">
        <f>E14271-3</f>
        <v>16</v>
      </c>
    </row>
    <row r="14272">
      <c r="A14272" s="10" t="s">
        <v>3884</v>
      </c>
      <c r="B14272" s="19">
        <v>0.1508912037037037</v>
      </c>
      <c r="C14272" s="10" t="s">
        <v>70</v>
      </c>
      <c r="D14272" s="10" t="s">
        <v>67</v>
      </c>
      <c r="E14272" s="13">
        <v>9.0</v>
      </c>
      <c r="F14272" s="13">
        <f>E14272-4</f>
        <v>5</v>
      </c>
    </row>
    <row r="14273">
      <c r="A14273" s="10" t="s">
        <v>3884</v>
      </c>
      <c r="B14273" s="19">
        <v>0.15234953703703705</v>
      </c>
      <c r="C14273" s="10" t="s">
        <v>82</v>
      </c>
      <c r="D14273" s="10" t="s">
        <v>67</v>
      </c>
      <c r="E14273" s="13">
        <v>27.0</v>
      </c>
      <c r="F14273" s="13">
        <v>18.0</v>
      </c>
    </row>
    <row r="14274">
      <c r="A14274" s="10" t="s">
        <v>3884</v>
      </c>
      <c r="B14274" s="19">
        <v>0.15818287037037038</v>
      </c>
      <c r="C14274" s="10" t="s">
        <v>82</v>
      </c>
      <c r="D14274" s="10" t="s">
        <v>81</v>
      </c>
      <c r="E14274" s="13">
        <v>10.0</v>
      </c>
      <c r="F14274" s="13">
        <f>E14274-8</f>
        <v>2</v>
      </c>
    </row>
    <row r="14275">
      <c r="A14275" s="10" t="s">
        <v>3884</v>
      </c>
      <c r="B14275" s="19">
        <v>0.16122685185185184</v>
      </c>
      <c r="C14275" s="10" t="s">
        <v>82</v>
      </c>
      <c r="D14275" s="10" t="s">
        <v>91</v>
      </c>
      <c r="E14275" s="13">
        <v>55.0</v>
      </c>
      <c r="F14275" s="13"/>
      <c r="H14275" s="10" t="s">
        <v>3951</v>
      </c>
      <c r="J14275" s="10" t="s">
        <v>3952</v>
      </c>
    </row>
    <row r="14276">
      <c r="A14276" s="10" t="s">
        <v>3884</v>
      </c>
      <c r="B14276" s="19">
        <v>0.16122685185185184</v>
      </c>
      <c r="C14276" s="10" t="s">
        <v>70</v>
      </c>
      <c r="D14276" s="10" t="s">
        <v>91</v>
      </c>
      <c r="E14276" s="13">
        <v>66.0</v>
      </c>
      <c r="F14276" s="13"/>
      <c r="H14276" s="10" t="s">
        <v>3951</v>
      </c>
      <c r="J14276" s="10" t="s">
        <v>3952</v>
      </c>
    </row>
    <row r="14277">
      <c r="A14277" s="10" t="s">
        <v>3884</v>
      </c>
      <c r="B14277" s="19">
        <v>0.1629050925925926</v>
      </c>
      <c r="C14277" s="10" t="s">
        <v>66</v>
      </c>
      <c r="D14277" s="10" t="s">
        <v>67</v>
      </c>
      <c r="E14277" s="13">
        <v>19.0</v>
      </c>
      <c r="F14277" s="13">
        <f t="shared" ref="F14277:F14278" si="78">E14277-3</f>
        <v>16</v>
      </c>
      <c r="J14277" s="10" t="s">
        <v>2263</v>
      </c>
    </row>
    <row r="14278">
      <c r="A14278" s="10" t="s">
        <v>3884</v>
      </c>
      <c r="B14278" s="19">
        <v>0.1629050925925926</v>
      </c>
      <c r="C14278" s="10" t="s">
        <v>66</v>
      </c>
      <c r="D14278" s="10" t="s">
        <v>67</v>
      </c>
      <c r="E14278" s="13">
        <v>21.0</v>
      </c>
      <c r="F14278" s="13">
        <f t="shared" si="78"/>
        <v>18</v>
      </c>
    </row>
    <row r="14279">
      <c r="A14279" s="10" t="s">
        <v>3884</v>
      </c>
      <c r="B14279" s="19">
        <v>0.16292824074074075</v>
      </c>
      <c r="C14279" s="10" t="s">
        <v>3086</v>
      </c>
      <c r="D14279" s="10" t="s">
        <v>78</v>
      </c>
      <c r="E14279" s="13">
        <v>20.0</v>
      </c>
      <c r="F14279" s="13">
        <f>E14279-10</f>
        <v>10</v>
      </c>
    </row>
    <row r="14280">
      <c r="A14280" s="10" t="s">
        <v>3884</v>
      </c>
      <c r="B14280" s="19">
        <v>0.163125</v>
      </c>
      <c r="C14280" s="10" t="s">
        <v>3086</v>
      </c>
      <c r="D14280" s="10" t="s">
        <v>3424</v>
      </c>
      <c r="E14280" s="13">
        <v>12.0</v>
      </c>
      <c r="F14280" s="13">
        <f>E14280</f>
        <v>12</v>
      </c>
    </row>
    <row r="14281">
      <c r="A14281" s="10" t="s">
        <v>3884</v>
      </c>
      <c r="B14281" s="19">
        <v>0.16600694444444444</v>
      </c>
      <c r="C14281" s="10" t="s">
        <v>69</v>
      </c>
      <c r="D14281" s="10" t="s">
        <v>87</v>
      </c>
      <c r="E14281" s="13">
        <v>22.0</v>
      </c>
      <c r="F14281" s="13">
        <f>E14281-4</f>
        <v>18</v>
      </c>
    </row>
    <row r="14282">
      <c r="A14282" s="10" t="s">
        <v>3884</v>
      </c>
      <c r="B14282" s="19">
        <v>0.16600694444444444</v>
      </c>
      <c r="C14282" s="10" t="s">
        <v>70</v>
      </c>
      <c r="D14282" s="10" t="s">
        <v>87</v>
      </c>
      <c r="E14282" s="13">
        <v>23.0</v>
      </c>
      <c r="F14282" s="13">
        <f>E14282-5</f>
        <v>18</v>
      </c>
    </row>
    <row r="14283">
      <c r="A14283" s="10" t="s">
        <v>3884</v>
      </c>
      <c r="B14283" s="19">
        <v>0.16600694444444444</v>
      </c>
      <c r="C14283" s="10" t="s">
        <v>66</v>
      </c>
      <c r="D14283" s="10" t="s">
        <v>87</v>
      </c>
      <c r="E14283" s="13" t="s">
        <v>88</v>
      </c>
      <c r="F14283" s="13">
        <v>1.0</v>
      </c>
    </row>
    <row r="14284">
      <c r="A14284" s="10" t="s">
        <v>3884</v>
      </c>
      <c r="B14284" s="19">
        <v>0.16600694444444444</v>
      </c>
      <c r="C14284" s="10" t="s">
        <v>964</v>
      </c>
      <c r="D14284" s="10" t="s">
        <v>87</v>
      </c>
      <c r="E14284" s="13">
        <v>15.0</v>
      </c>
      <c r="F14284" s="13">
        <f>E14284-2</f>
        <v>13</v>
      </c>
    </row>
    <row r="14285">
      <c r="A14285" s="10" t="s">
        <v>3884</v>
      </c>
      <c r="B14285" s="19">
        <v>0.16600694444444444</v>
      </c>
      <c r="C14285" s="10" t="s">
        <v>84</v>
      </c>
      <c r="D14285" s="10" t="s">
        <v>87</v>
      </c>
      <c r="E14285" s="13">
        <v>15.0</v>
      </c>
      <c r="F14285" s="13">
        <f>E14285-3</f>
        <v>12</v>
      </c>
    </row>
    <row r="14286">
      <c r="A14286" s="10" t="s">
        <v>3884</v>
      </c>
      <c r="B14286" s="19">
        <v>0.16943287037037036</v>
      </c>
      <c r="C14286" s="10" t="s">
        <v>70</v>
      </c>
      <c r="D14286" s="10" t="s">
        <v>81</v>
      </c>
      <c r="E14286" s="13">
        <v>13.0</v>
      </c>
      <c r="F14286" s="13">
        <f>E14286-8</f>
        <v>5</v>
      </c>
      <c r="H14286" s="10" t="s">
        <v>3953</v>
      </c>
    </row>
    <row r="14287">
      <c r="A14287" s="10" t="s">
        <v>3884</v>
      </c>
      <c r="B14287" s="19">
        <v>0.16994212962962962</v>
      </c>
      <c r="C14287" s="10" t="s">
        <v>69</v>
      </c>
      <c r="D14287" s="10" t="s">
        <v>89</v>
      </c>
      <c r="E14287" s="13">
        <v>24.0</v>
      </c>
      <c r="F14287" s="13">
        <f>E14287-10</f>
        <v>14</v>
      </c>
      <c r="J14287" s="10" t="s">
        <v>90</v>
      </c>
    </row>
    <row r="14288">
      <c r="A14288" s="10" t="s">
        <v>3884</v>
      </c>
      <c r="B14288" s="19">
        <v>0.1700462962962963</v>
      </c>
      <c r="C14288" s="10" t="s">
        <v>69</v>
      </c>
      <c r="D14288" s="10" t="s">
        <v>91</v>
      </c>
      <c r="E14288" s="13">
        <v>15.0</v>
      </c>
      <c r="F14288" s="13"/>
      <c r="H14288" s="10" t="s">
        <v>3954</v>
      </c>
    </row>
    <row r="14289">
      <c r="A14289" s="10" t="s">
        <v>3884</v>
      </c>
      <c r="B14289" s="19">
        <v>0.17305555555555555</v>
      </c>
      <c r="C14289" s="10" t="s">
        <v>66</v>
      </c>
      <c r="D14289" s="10" t="s">
        <v>93</v>
      </c>
      <c r="E14289" s="13" t="s">
        <v>75</v>
      </c>
      <c r="F14289" s="13" t="s">
        <v>75</v>
      </c>
      <c r="J14289" s="10" t="s">
        <v>2263</v>
      </c>
    </row>
    <row r="14290">
      <c r="A14290" s="10" t="s">
        <v>3884</v>
      </c>
      <c r="B14290" s="19">
        <v>0.17305555555555555</v>
      </c>
      <c r="C14290" s="10" t="s">
        <v>66</v>
      </c>
      <c r="D14290" s="10" t="s">
        <v>93</v>
      </c>
      <c r="E14290" s="13">
        <v>30.0</v>
      </c>
      <c r="F14290" s="13">
        <f>E14290-13</f>
        <v>17</v>
      </c>
      <c r="J14290" s="10" t="s">
        <v>3955</v>
      </c>
    </row>
    <row r="14291">
      <c r="A14291" s="10" t="s">
        <v>3884</v>
      </c>
      <c r="B14291" s="19">
        <v>0.17396990740740742</v>
      </c>
      <c r="C14291" s="10" t="s">
        <v>66</v>
      </c>
      <c r="D14291" s="10" t="s">
        <v>93</v>
      </c>
      <c r="E14291" s="13" t="s">
        <v>75</v>
      </c>
      <c r="F14291" s="13" t="s">
        <v>75</v>
      </c>
      <c r="J14291" s="10" t="s">
        <v>2263</v>
      </c>
    </row>
    <row r="14292">
      <c r="A14292" s="10" t="s">
        <v>3884</v>
      </c>
      <c r="B14292" s="19">
        <v>0.17396990740740742</v>
      </c>
      <c r="C14292" s="10" t="s">
        <v>66</v>
      </c>
      <c r="D14292" s="10" t="s">
        <v>93</v>
      </c>
      <c r="E14292" s="13">
        <v>28.0</v>
      </c>
      <c r="F14292" s="13">
        <f>E14292-13</f>
        <v>15</v>
      </c>
      <c r="I14292" s="10">
        <v>1.0</v>
      </c>
      <c r="J14292" s="10" t="s">
        <v>3956</v>
      </c>
    </row>
    <row r="14293">
      <c r="A14293" s="10" t="s">
        <v>3884</v>
      </c>
      <c r="B14293" s="19">
        <v>0.17685185185185184</v>
      </c>
      <c r="C14293" s="10" t="s">
        <v>66</v>
      </c>
      <c r="D14293" s="10" t="s">
        <v>83</v>
      </c>
      <c r="E14293" s="13">
        <v>18.0</v>
      </c>
      <c r="F14293" s="13">
        <f>E14293-7</f>
        <v>11</v>
      </c>
    </row>
    <row r="14294">
      <c r="A14294" s="10" t="s">
        <v>3884</v>
      </c>
      <c r="B14294" s="19">
        <v>0.17685185185185184</v>
      </c>
      <c r="C14294" s="10" t="s">
        <v>3086</v>
      </c>
      <c r="D14294" s="10" t="s">
        <v>83</v>
      </c>
      <c r="E14294" s="13">
        <v>23.0</v>
      </c>
      <c r="F14294" s="13">
        <f>E14294-13</f>
        <v>10</v>
      </c>
    </row>
    <row r="14295">
      <c r="A14295" s="10" t="s">
        <v>3884</v>
      </c>
      <c r="B14295" s="19">
        <v>0.17685185185185184</v>
      </c>
      <c r="C14295" s="10" t="s">
        <v>70</v>
      </c>
      <c r="D14295" s="10" t="s">
        <v>83</v>
      </c>
      <c r="E14295" s="13">
        <v>20.0</v>
      </c>
      <c r="F14295" s="13">
        <f>E14295-1</f>
        <v>19</v>
      </c>
    </row>
    <row r="14296">
      <c r="A14296" s="31" t="s">
        <v>3957</v>
      </c>
      <c r="B14296" s="32">
        <v>0.013680555555555555</v>
      </c>
      <c r="C14296" s="31" t="s">
        <v>82</v>
      </c>
      <c r="D14296" s="31" t="s">
        <v>83</v>
      </c>
      <c r="E14296" s="33">
        <v>19.0</v>
      </c>
      <c r="F14296" s="33">
        <f>E14296-11</f>
        <v>8</v>
      </c>
      <c r="G14296" s="34"/>
      <c r="H14296" s="34"/>
      <c r="I14296" s="34"/>
      <c r="J14296" s="34"/>
    </row>
    <row r="14297">
      <c r="A14297" s="31" t="s">
        <v>3957</v>
      </c>
      <c r="B14297" s="32">
        <v>0.013680555555555555</v>
      </c>
      <c r="C14297" s="31" t="s">
        <v>3086</v>
      </c>
      <c r="D14297" s="31" t="s">
        <v>83</v>
      </c>
      <c r="E14297" s="33" t="s">
        <v>75</v>
      </c>
      <c r="F14297" s="33" t="s">
        <v>75</v>
      </c>
      <c r="G14297" s="34"/>
      <c r="H14297" s="34"/>
      <c r="I14297" s="34"/>
      <c r="J14297" s="34"/>
    </row>
    <row r="14298">
      <c r="A14298" s="31" t="s">
        <v>3957</v>
      </c>
      <c r="B14298" s="32">
        <v>0.014479166666666666</v>
      </c>
      <c r="C14298" s="31" t="s">
        <v>66</v>
      </c>
      <c r="D14298" s="31" t="s">
        <v>79</v>
      </c>
      <c r="E14298" s="33">
        <v>11.0</v>
      </c>
      <c r="F14298" s="33">
        <f>E14298-6</f>
        <v>5</v>
      </c>
      <c r="G14298" s="34"/>
      <c r="H14298" s="34"/>
      <c r="I14298" s="34"/>
      <c r="J14298" s="34"/>
    </row>
    <row r="14299">
      <c r="A14299" s="31" t="s">
        <v>3957</v>
      </c>
      <c r="B14299" s="32">
        <v>0.014513888888888889</v>
      </c>
      <c r="C14299" s="31" t="s">
        <v>82</v>
      </c>
      <c r="D14299" s="31" t="s">
        <v>79</v>
      </c>
      <c r="E14299" s="33">
        <v>15.0</v>
      </c>
      <c r="F14299" s="33">
        <f>E14299-1</f>
        <v>14</v>
      </c>
      <c r="G14299" s="34"/>
      <c r="H14299" s="34"/>
      <c r="I14299" s="34"/>
      <c r="J14299" s="34"/>
    </row>
    <row r="14300">
      <c r="A14300" s="31" t="s">
        <v>3957</v>
      </c>
      <c r="B14300" s="32">
        <v>0.014513888888888889</v>
      </c>
      <c r="C14300" s="31" t="s">
        <v>69</v>
      </c>
      <c r="D14300" s="31" t="s">
        <v>79</v>
      </c>
      <c r="E14300" s="33">
        <v>18.0</v>
      </c>
      <c r="F14300" s="33" t="s">
        <v>75</v>
      </c>
      <c r="G14300" s="34"/>
      <c r="H14300" s="34"/>
      <c r="I14300" s="34"/>
      <c r="J14300" s="34" t="s">
        <v>2508</v>
      </c>
    </row>
    <row r="14301">
      <c r="A14301" s="31" t="s">
        <v>3957</v>
      </c>
      <c r="B14301" s="32">
        <v>0.014537037037037038</v>
      </c>
      <c r="C14301" s="31" t="s">
        <v>3086</v>
      </c>
      <c r="D14301" s="31" t="s">
        <v>79</v>
      </c>
      <c r="E14301" s="33">
        <v>12.0</v>
      </c>
      <c r="F14301" s="33">
        <f>E14301-5</f>
        <v>7</v>
      </c>
      <c r="G14301" s="34"/>
      <c r="H14301" s="34"/>
      <c r="I14301" s="34"/>
      <c r="J14301" s="34"/>
    </row>
    <row r="14302">
      <c r="A14302" s="31" t="s">
        <v>3957</v>
      </c>
      <c r="B14302" s="32">
        <v>0.014560185185185185</v>
      </c>
      <c r="C14302" s="31" t="s">
        <v>84</v>
      </c>
      <c r="D14302" s="31" t="s">
        <v>79</v>
      </c>
      <c r="E14302" s="33">
        <v>14.0</v>
      </c>
      <c r="F14302" s="33">
        <f>E14302-9</f>
        <v>5</v>
      </c>
      <c r="G14302" s="34"/>
      <c r="H14302" s="34"/>
      <c r="I14302" s="34"/>
      <c r="J14302" s="34"/>
    </row>
    <row r="14303">
      <c r="A14303" s="31" t="s">
        <v>3957</v>
      </c>
      <c r="B14303" s="32">
        <v>0.01457175925925926</v>
      </c>
      <c r="C14303" s="31" t="s">
        <v>964</v>
      </c>
      <c r="D14303" s="31" t="s">
        <v>79</v>
      </c>
      <c r="E14303" s="33">
        <v>7.0</v>
      </c>
      <c r="F14303" s="33">
        <f>E14303-0</f>
        <v>7</v>
      </c>
      <c r="G14303" s="34"/>
      <c r="H14303" s="34"/>
      <c r="I14303" s="34"/>
      <c r="J14303" s="34"/>
    </row>
    <row r="14304">
      <c r="A14304" s="31" t="s">
        <v>3957</v>
      </c>
      <c r="B14304" s="32">
        <v>0.014594907407407407</v>
      </c>
      <c r="C14304" s="31" t="s">
        <v>70</v>
      </c>
      <c r="D14304" s="31" t="s">
        <v>79</v>
      </c>
      <c r="E14304" s="33">
        <v>25.0</v>
      </c>
      <c r="F14304" s="33">
        <f>E14304-10</f>
        <v>15</v>
      </c>
      <c r="G14304" s="34"/>
      <c r="H14304" s="34"/>
      <c r="I14304" s="34"/>
      <c r="J14304" s="34"/>
    </row>
    <row r="14305">
      <c r="A14305" s="31" t="s">
        <v>3957</v>
      </c>
      <c r="B14305" s="32">
        <v>0.015983796296296298</v>
      </c>
      <c r="C14305" s="31" t="s">
        <v>82</v>
      </c>
      <c r="D14305" s="31" t="s">
        <v>79</v>
      </c>
      <c r="E14305" s="33">
        <v>3.0</v>
      </c>
      <c r="F14305" s="33">
        <f>E14305-1</f>
        <v>2</v>
      </c>
      <c r="G14305" s="34"/>
      <c r="H14305" s="34"/>
      <c r="I14305" s="34"/>
      <c r="J14305" s="34"/>
    </row>
    <row r="14306">
      <c r="A14306" s="31" t="s">
        <v>3957</v>
      </c>
      <c r="B14306" s="32">
        <v>0.01601851851851852</v>
      </c>
      <c r="C14306" s="31" t="s">
        <v>66</v>
      </c>
      <c r="D14306" s="31" t="s">
        <v>79</v>
      </c>
      <c r="E14306" s="33">
        <v>24.0</v>
      </c>
      <c r="F14306" s="33">
        <f>E14306-6</f>
        <v>18</v>
      </c>
      <c r="G14306" s="34"/>
      <c r="H14306" s="34"/>
      <c r="I14306" s="34"/>
      <c r="J14306" s="34"/>
    </row>
    <row r="14307">
      <c r="A14307" s="31" t="s">
        <v>3957</v>
      </c>
      <c r="B14307" s="32">
        <v>0.016041666666666666</v>
      </c>
      <c r="C14307" s="31" t="s">
        <v>69</v>
      </c>
      <c r="D14307" s="31" t="s">
        <v>79</v>
      </c>
      <c r="E14307" s="33">
        <v>9.0</v>
      </c>
      <c r="F14307" s="33" t="s">
        <v>75</v>
      </c>
      <c r="G14307" s="34"/>
      <c r="H14307" s="34"/>
      <c r="I14307" s="34"/>
      <c r="J14307" s="34" t="s">
        <v>2508</v>
      </c>
    </row>
    <row r="14308">
      <c r="A14308" s="31" t="s">
        <v>3957</v>
      </c>
      <c r="B14308" s="32">
        <v>0.016064814814814816</v>
      </c>
      <c r="C14308" s="31" t="s">
        <v>3086</v>
      </c>
      <c r="D14308" s="31" t="s">
        <v>79</v>
      </c>
      <c r="E14308" s="33">
        <v>15.0</v>
      </c>
      <c r="F14308" s="33">
        <f>E14308-5</f>
        <v>10</v>
      </c>
      <c r="G14308" s="34"/>
      <c r="H14308" s="34"/>
      <c r="I14308" s="34"/>
      <c r="J14308" s="34"/>
    </row>
    <row r="14309">
      <c r="A14309" s="31" t="s">
        <v>3957</v>
      </c>
      <c r="B14309" s="32">
        <v>0.01607638888888889</v>
      </c>
      <c r="C14309" s="31" t="s">
        <v>84</v>
      </c>
      <c r="D14309" s="31" t="s">
        <v>79</v>
      </c>
      <c r="E14309" s="33">
        <v>19.0</v>
      </c>
      <c r="F14309" s="33">
        <f>E14309-9</f>
        <v>10</v>
      </c>
      <c r="G14309" s="34"/>
      <c r="H14309" s="34"/>
      <c r="I14309" s="34"/>
      <c r="J14309" s="34"/>
    </row>
    <row r="14310">
      <c r="A14310" s="31" t="s">
        <v>3957</v>
      </c>
      <c r="B14310" s="32">
        <v>0.016087962962962964</v>
      </c>
      <c r="C14310" s="31" t="s">
        <v>964</v>
      </c>
      <c r="D14310" s="31" t="s">
        <v>79</v>
      </c>
      <c r="E14310" s="33" t="s">
        <v>88</v>
      </c>
      <c r="F14310" s="33">
        <v>1.0</v>
      </c>
      <c r="G14310" s="34"/>
      <c r="H14310" s="34"/>
      <c r="I14310" s="34"/>
      <c r="J14310" s="34"/>
    </row>
    <row r="14311">
      <c r="A14311" s="31" t="s">
        <v>3957</v>
      </c>
      <c r="B14311" s="32">
        <v>0.01611111111111111</v>
      </c>
      <c r="C14311" s="31" t="s">
        <v>70</v>
      </c>
      <c r="D14311" s="31" t="s">
        <v>79</v>
      </c>
      <c r="E14311" s="33">
        <v>24.0</v>
      </c>
      <c r="F14311" s="33">
        <f>E14311-10</f>
        <v>14</v>
      </c>
      <c r="G14311" s="34"/>
      <c r="H14311" s="34"/>
      <c r="I14311" s="34"/>
      <c r="J14311" s="34"/>
    </row>
    <row r="14312">
      <c r="A14312" s="31" t="s">
        <v>3957</v>
      </c>
      <c r="B14312" s="32">
        <v>0.01783564814814815</v>
      </c>
      <c r="C14312" s="31" t="s">
        <v>69</v>
      </c>
      <c r="D14312" s="31" t="s">
        <v>83</v>
      </c>
      <c r="E14312" s="33">
        <v>20.0</v>
      </c>
      <c r="F14312" s="33">
        <f>E14312-1</f>
        <v>19</v>
      </c>
      <c r="G14312" s="34"/>
      <c r="H14312" s="34"/>
      <c r="I14312" s="34"/>
      <c r="J14312" s="34"/>
    </row>
    <row r="14313">
      <c r="A14313" s="31" t="s">
        <v>3957</v>
      </c>
      <c r="B14313" s="32">
        <v>0.01783564814814815</v>
      </c>
      <c r="C14313" s="31" t="s">
        <v>69</v>
      </c>
      <c r="D14313" s="31" t="s">
        <v>76</v>
      </c>
      <c r="E14313" s="33">
        <v>4.0</v>
      </c>
      <c r="F14313" s="33"/>
      <c r="G14313" s="34"/>
      <c r="H14313" s="34"/>
      <c r="I14313" s="34"/>
      <c r="J14313" s="34" t="s">
        <v>2507</v>
      </c>
    </row>
    <row r="14314">
      <c r="A14314" s="31" t="s">
        <v>3957</v>
      </c>
      <c r="B14314" s="32">
        <v>0.01783564814814815</v>
      </c>
      <c r="C14314" s="31" t="s">
        <v>3086</v>
      </c>
      <c r="D14314" s="31" t="s">
        <v>83</v>
      </c>
      <c r="E14314" s="33">
        <v>23.0</v>
      </c>
      <c r="F14314" s="33">
        <f>E14314-13</f>
        <v>10</v>
      </c>
      <c r="G14314" s="34"/>
      <c r="H14314" s="34"/>
      <c r="I14314" s="34"/>
      <c r="J14314" s="34"/>
    </row>
    <row r="14315">
      <c r="A14315" s="31" t="s">
        <v>3957</v>
      </c>
      <c r="B14315" s="32">
        <v>0.018692129629629628</v>
      </c>
      <c r="C14315" s="31" t="s">
        <v>82</v>
      </c>
      <c r="D14315" s="31" t="s">
        <v>154</v>
      </c>
      <c r="E14315" s="33">
        <v>11.0</v>
      </c>
      <c r="F14315" s="33">
        <f>E14315-4</f>
        <v>7</v>
      </c>
      <c r="G14315" s="34"/>
      <c r="H14315" s="34"/>
      <c r="I14315" s="34"/>
      <c r="J14315" s="34"/>
    </row>
    <row r="14316">
      <c r="A14316" s="31" t="s">
        <v>3957</v>
      </c>
      <c r="B14316" s="32">
        <v>0.01898148148148148</v>
      </c>
      <c r="C14316" s="31" t="s">
        <v>69</v>
      </c>
      <c r="D14316" s="31" t="s">
        <v>154</v>
      </c>
      <c r="E14316" s="33">
        <v>24.0</v>
      </c>
      <c r="F14316" s="33">
        <v>19.0</v>
      </c>
      <c r="G14316" s="34"/>
      <c r="H14316" s="34"/>
      <c r="I14316" s="34"/>
      <c r="J14316" s="34"/>
    </row>
    <row r="14317">
      <c r="A14317" s="31" t="s">
        <v>3957</v>
      </c>
      <c r="B14317" s="32">
        <v>0.019143518518518518</v>
      </c>
      <c r="C14317" s="31" t="s">
        <v>69</v>
      </c>
      <c r="D14317" s="31" t="s">
        <v>76</v>
      </c>
      <c r="E14317" s="33">
        <v>4.0</v>
      </c>
      <c r="F14317" s="33"/>
      <c r="G14317" s="34"/>
      <c r="H14317" s="34"/>
      <c r="I14317" s="34"/>
      <c r="J14317" s="34"/>
    </row>
    <row r="14318">
      <c r="A14318" s="31" t="s">
        <v>3957</v>
      </c>
      <c r="B14318" s="32">
        <v>0.020497685185185185</v>
      </c>
      <c r="C14318" s="31" t="s">
        <v>66</v>
      </c>
      <c r="D14318" s="31" t="s">
        <v>125</v>
      </c>
      <c r="E14318" s="33">
        <v>3.0</v>
      </c>
      <c r="F14318" s="33">
        <f>E14318-0</f>
        <v>3</v>
      </c>
      <c r="G14318" s="34"/>
      <c r="H14318" s="34"/>
      <c r="I14318" s="34"/>
      <c r="J14318" s="34" t="s">
        <v>2263</v>
      </c>
    </row>
    <row r="14319">
      <c r="A14319" s="31" t="s">
        <v>3957</v>
      </c>
      <c r="B14319" s="32">
        <v>0.020497685185185185</v>
      </c>
      <c r="C14319" s="31" t="s">
        <v>66</v>
      </c>
      <c r="D14319" s="31" t="s">
        <v>125</v>
      </c>
      <c r="E14319" s="33" t="s">
        <v>68</v>
      </c>
      <c r="F14319" s="33">
        <v>20.0</v>
      </c>
      <c r="G14319" s="34"/>
      <c r="H14319" s="34"/>
      <c r="I14319" s="34"/>
      <c r="J14319" s="34"/>
    </row>
    <row r="14320">
      <c r="A14320" s="31" t="s">
        <v>3957</v>
      </c>
      <c r="B14320" s="32">
        <v>0.020613425925925927</v>
      </c>
      <c r="C14320" s="31" t="s">
        <v>69</v>
      </c>
      <c r="D14320" s="31" t="s">
        <v>125</v>
      </c>
      <c r="E14320" s="33">
        <v>18.0</v>
      </c>
      <c r="F14320" s="33">
        <f>E14320-4</f>
        <v>14</v>
      </c>
      <c r="G14320" s="34"/>
      <c r="H14320" s="34"/>
      <c r="I14320" s="34"/>
      <c r="J14320" s="34" t="s">
        <v>2508</v>
      </c>
    </row>
    <row r="14321">
      <c r="A14321" s="31" t="s">
        <v>3957</v>
      </c>
      <c r="B14321" s="32">
        <v>0.020613425925925927</v>
      </c>
      <c r="C14321" s="31" t="s">
        <v>82</v>
      </c>
      <c r="D14321" s="31" t="s">
        <v>125</v>
      </c>
      <c r="E14321" s="33">
        <v>12.0</v>
      </c>
      <c r="F14321" s="33">
        <f>E14321-2</f>
        <v>10</v>
      </c>
      <c r="G14321" s="34"/>
      <c r="H14321" s="34"/>
      <c r="I14321" s="34"/>
      <c r="J14321" s="34"/>
    </row>
    <row r="14322">
      <c r="A14322" s="31" t="s">
        <v>3957</v>
      </c>
      <c r="B14322" s="32">
        <v>0.020636574074074075</v>
      </c>
      <c r="C14322" s="31" t="s">
        <v>3086</v>
      </c>
      <c r="D14322" s="31" t="s">
        <v>125</v>
      </c>
      <c r="E14322" s="33">
        <v>34.0</v>
      </c>
      <c r="F14322" s="33">
        <f>E14322-15</f>
        <v>19</v>
      </c>
      <c r="G14322" s="34"/>
      <c r="H14322" s="34"/>
      <c r="I14322" s="34"/>
      <c r="J14322" s="34"/>
    </row>
    <row r="14323">
      <c r="A14323" s="31" t="s">
        <v>3957</v>
      </c>
      <c r="B14323" s="32">
        <v>0.020648148148148148</v>
      </c>
      <c r="C14323" s="31" t="s">
        <v>84</v>
      </c>
      <c r="D14323" s="31" t="s">
        <v>125</v>
      </c>
      <c r="E14323" s="33">
        <v>9.0</v>
      </c>
      <c r="F14323" s="33">
        <f>E14323-3</f>
        <v>6</v>
      </c>
      <c r="G14323" s="34"/>
      <c r="H14323" s="34"/>
      <c r="I14323" s="34"/>
      <c r="J14323" s="34"/>
    </row>
    <row r="14324">
      <c r="A14324" s="31" t="s">
        <v>3957</v>
      </c>
      <c r="B14324" s="32">
        <v>0.02065972222222222</v>
      </c>
      <c r="C14324" s="31" t="s">
        <v>964</v>
      </c>
      <c r="D14324" s="31" t="s">
        <v>125</v>
      </c>
      <c r="E14324" s="33">
        <v>4.0</v>
      </c>
      <c r="F14324" s="33">
        <f>E14324-2</f>
        <v>2</v>
      </c>
      <c r="G14324" s="34"/>
      <c r="H14324" s="34"/>
      <c r="I14324" s="34"/>
      <c r="J14324" s="34"/>
    </row>
    <row r="14325">
      <c r="A14325" s="31" t="s">
        <v>3957</v>
      </c>
      <c r="B14325" s="32">
        <v>0.02068287037037037</v>
      </c>
      <c r="C14325" s="31" t="s">
        <v>70</v>
      </c>
      <c r="D14325" s="31" t="s">
        <v>125</v>
      </c>
      <c r="E14325" s="33">
        <v>21.0</v>
      </c>
      <c r="F14325" s="33">
        <f>E14325-10</f>
        <v>11</v>
      </c>
      <c r="G14325" s="34"/>
      <c r="H14325" s="34"/>
      <c r="I14325" s="34"/>
      <c r="J14325" s="34"/>
    </row>
    <row r="14326">
      <c r="A14326" s="31" t="s">
        <v>3957</v>
      </c>
      <c r="B14326" s="32">
        <v>0.022268518518518517</v>
      </c>
      <c r="C14326" s="31" t="s">
        <v>70</v>
      </c>
      <c r="D14326" s="31" t="s">
        <v>67</v>
      </c>
      <c r="E14326" s="33">
        <v>18.0</v>
      </c>
      <c r="F14326" s="33">
        <f>E14326-4</f>
        <v>14</v>
      </c>
      <c r="G14326" s="34"/>
      <c r="H14326" s="34"/>
      <c r="I14326" s="34"/>
      <c r="J14326" s="34"/>
    </row>
    <row r="14327">
      <c r="A14327" s="31" t="s">
        <v>3957</v>
      </c>
      <c r="B14327" s="32">
        <v>0.025555555555555557</v>
      </c>
      <c r="C14327" s="31" t="s">
        <v>69</v>
      </c>
      <c r="D14327" s="31" t="s">
        <v>154</v>
      </c>
      <c r="E14327" s="33" t="s">
        <v>75</v>
      </c>
      <c r="F14327" s="33" t="s">
        <v>75</v>
      </c>
      <c r="G14327" s="34"/>
      <c r="H14327" s="34"/>
      <c r="I14327" s="34"/>
      <c r="J14327" s="34" t="s">
        <v>2263</v>
      </c>
    </row>
    <row r="14328">
      <c r="A14328" s="31" t="s">
        <v>3957</v>
      </c>
      <c r="B14328" s="32">
        <v>0.025555555555555557</v>
      </c>
      <c r="C14328" s="31" t="s">
        <v>69</v>
      </c>
      <c r="D14328" s="31" t="s">
        <v>154</v>
      </c>
      <c r="E14328" s="33">
        <v>20.0</v>
      </c>
      <c r="F14328" s="33" t="s">
        <v>75</v>
      </c>
      <c r="G14328" s="34"/>
      <c r="H14328" s="34"/>
      <c r="I14328" s="34"/>
      <c r="J14328" s="34" t="s">
        <v>2508</v>
      </c>
    </row>
    <row r="14329">
      <c r="A14329" s="31" t="s">
        <v>3957</v>
      </c>
      <c r="B14329" s="32">
        <v>0.02832175925925926</v>
      </c>
      <c r="C14329" s="31" t="s">
        <v>70</v>
      </c>
      <c r="D14329" s="31" t="s">
        <v>83</v>
      </c>
      <c r="E14329" s="33">
        <v>21.0</v>
      </c>
      <c r="F14329" s="33" t="s">
        <v>75</v>
      </c>
      <c r="G14329" s="34"/>
      <c r="H14329" s="34"/>
      <c r="I14329" s="34"/>
      <c r="J14329" s="34" t="s">
        <v>2508</v>
      </c>
    </row>
    <row r="14330">
      <c r="A14330" s="31" t="s">
        <v>3957</v>
      </c>
      <c r="B14330" s="32">
        <v>0.028460648148148148</v>
      </c>
      <c r="C14330" s="31" t="s">
        <v>82</v>
      </c>
      <c r="D14330" s="31" t="s">
        <v>83</v>
      </c>
      <c r="E14330" s="33">
        <v>24.0</v>
      </c>
      <c r="F14330" s="33">
        <f>E14330-11</f>
        <v>13</v>
      </c>
      <c r="G14330" s="34"/>
      <c r="H14330" s="34"/>
      <c r="I14330" s="34"/>
      <c r="J14330" s="34"/>
    </row>
    <row r="14331">
      <c r="A14331" s="31" t="s">
        <v>3957</v>
      </c>
      <c r="B14331" s="32">
        <v>0.03155092592592593</v>
      </c>
      <c r="C14331" s="31" t="s">
        <v>69</v>
      </c>
      <c r="D14331" s="31" t="s">
        <v>67</v>
      </c>
      <c r="E14331" s="33">
        <v>26.0</v>
      </c>
      <c r="F14331" s="33" t="s">
        <v>75</v>
      </c>
      <c r="G14331" s="34"/>
      <c r="H14331" s="34"/>
      <c r="I14331" s="34"/>
      <c r="J14331" s="34" t="s">
        <v>2508</v>
      </c>
    </row>
    <row r="14332">
      <c r="A14332" s="31" t="s">
        <v>3957</v>
      </c>
      <c r="B14332" s="32">
        <v>0.03295138888888889</v>
      </c>
      <c r="C14332" s="31" t="s">
        <v>964</v>
      </c>
      <c r="D14332" s="31" t="s">
        <v>67</v>
      </c>
      <c r="E14332" s="33">
        <v>28.0</v>
      </c>
      <c r="F14332" s="33">
        <f t="shared" ref="F14332:F14333" si="79">E14332-10</f>
        <v>18</v>
      </c>
      <c r="G14332" s="34"/>
      <c r="H14332" s="34"/>
      <c r="I14332" s="34"/>
      <c r="J14332" s="34"/>
    </row>
    <row r="14333">
      <c r="A14333" s="31" t="s">
        <v>3957</v>
      </c>
      <c r="B14333" s="32">
        <v>0.03295138888888889</v>
      </c>
      <c r="C14333" s="31" t="s">
        <v>964</v>
      </c>
      <c r="D14333" s="31" t="s">
        <v>67</v>
      </c>
      <c r="E14333" s="33">
        <v>29.0</v>
      </c>
      <c r="F14333" s="33">
        <f t="shared" si="79"/>
        <v>19</v>
      </c>
      <c r="G14333" s="34"/>
      <c r="H14333" s="34"/>
      <c r="I14333" s="34"/>
      <c r="J14333" s="34" t="s">
        <v>2265</v>
      </c>
    </row>
    <row r="14334">
      <c r="A14334" s="31" t="s">
        <v>3957</v>
      </c>
      <c r="B14334" s="32">
        <v>0.036006944444444446</v>
      </c>
      <c r="C14334" s="31" t="s">
        <v>3086</v>
      </c>
      <c r="D14334" s="31" t="s">
        <v>125</v>
      </c>
      <c r="E14334" s="33">
        <v>27.0</v>
      </c>
      <c r="F14334" s="33">
        <f>E14334-15</f>
        <v>12</v>
      </c>
      <c r="G14334" s="34"/>
      <c r="H14334" s="34"/>
      <c r="I14334" s="34"/>
      <c r="J14334" s="34"/>
    </row>
    <row r="14335">
      <c r="A14335" s="31" t="s">
        <v>3957</v>
      </c>
      <c r="B14335" s="32">
        <v>0.03601851851851852</v>
      </c>
      <c r="C14335" s="31" t="s">
        <v>70</v>
      </c>
      <c r="D14335" s="31" t="s">
        <v>125</v>
      </c>
      <c r="E14335" s="33">
        <v>17.0</v>
      </c>
      <c r="F14335" s="33">
        <f>E14335-10</f>
        <v>7</v>
      </c>
      <c r="G14335" s="34"/>
      <c r="H14335" s="34"/>
      <c r="I14335" s="34"/>
      <c r="J14335" s="34"/>
    </row>
    <row r="14336">
      <c r="A14336" s="31" t="s">
        <v>3957</v>
      </c>
      <c r="B14336" s="32">
        <v>0.038564814814814816</v>
      </c>
      <c r="C14336" s="31" t="s">
        <v>964</v>
      </c>
      <c r="D14336" s="31" t="s">
        <v>80</v>
      </c>
      <c r="E14336" s="33" t="s">
        <v>75</v>
      </c>
      <c r="F14336" s="33" t="s">
        <v>75</v>
      </c>
      <c r="G14336" s="34"/>
      <c r="H14336" s="34"/>
      <c r="I14336" s="34"/>
      <c r="J14336" s="34" t="s">
        <v>2263</v>
      </c>
    </row>
    <row r="14337">
      <c r="A14337" s="31" t="s">
        <v>3957</v>
      </c>
      <c r="B14337" s="32">
        <v>0.038564814814814816</v>
      </c>
      <c r="C14337" s="31" t="s">
        <v>964</v>
      </c>
      <c r="D14337" s="31" t="s">
        <v>80</v>
      </c>
      <c r="E14337" s="33">
        <v>20.0</v>
      </c>
      <c r="F14337" s="33">
        <f>E14337-3</f>
        <v>17</v>
      </c>
      <c r="G14337" s="34"/>
      <c r="H14337" s="34"/>
      <c r="I14337" s="34"/>
      <c r="J14337" s="34"/>
    </row>
    <row r="14338">
      <c r="A14338" s="31" t="s">
        <v>3957</v>
      </c>
      <c r="B14338" s="32">
        <v>0.039016203703703706</v>
      </c>
      <c r="C14338" s="31" t="s">
        <v>964</v>
      </c>
      <c r="D14338" s="31" t="s">
        <v>80</v>
      </c>
      <c r="E14338" s="33" t="s">
        <v>75</v>
      </c>
      <c r="F14338" s="33" t="s">
        <v>75</v>
      </c>
      <c r="G14338" s="34"/>
      <c r="H14338" s="34"/>
      <c r="I14338" s="34"/>
      <c r="J14338" s="34" t="s">
        <v>2263</v>
      </c>
    </row>
    <row r="14339">
      <c r="A14339" s="31" t="s">
        <v>3957</v>
      </c>
      <c r="B14339" s="32">
        <v>0.039016203703703706</v>
      </c>
      <c r="C14339" s="31" t="s">
        <v>964</v>
      </c>
      <c r="D14339" s="31" t="s">
        <v>80</v>
      </c>
      <c r="E14339" s="33">
        <v>23.0</v>
      </c>
      <c r="F14339" s="33" t="s">
        <v>75</v>
      </c>
      <c r="G14339" s="34"/>
      <c r="H14339" s="34"/>
      <c r="I14339" s="34"/>
      <c r="J14339" s="34" t="s">
        <v>2508</v>
      </c>
    </row>
    <row r="14340">
      <c r="A14340" s="31" t="s">
        <v>3957</v>
      </c>
      <c r="B14340" s="32">
        <v>0.03962962962962963</v>
      </c>
      <c r="C14340" s="31" t="s">
        <v>964</v>
      </c>
      <c r="D14340" s="31" t="s">
        <v>80</v>
      </c>
      <c r="E14340" s="33" t="s">
        <v>75</v>
      </c>
      <c r="F14340" s="33" t="s">
        <v>75</v>
      </c>
      <c r="G14340" s="34"/>
      <c r="H14340" s="34"/>
      <c r="I14340" s="34"/>
      <c r="J14340" s="34" t="s">
        <v>2263</v>
      </c>
    </row>
    <row r="14341">
      <c r="A14341" s="31" t="s">
        <v>3957</v>
      </c>
      <c r="B14341" s="32">
        <v>0.03962962962962963</v>
      </c>
      <c r="C14341" s="31" t="s">
        <v>964</v>
      </c>
      <c r="D14341" s="31" t="s">
        <v>80</v>
      </c>
      <c r="E14341" s="33" t="s">
        <v>68</v>
      </c>
      <c r="F14341" s="33">
        <v>20.0</v>
      </c>
      <c r="G14341" s="34"/>
      <c r="H14341" s="34"/>
      <c r="I14341" s="34"/>
      <c r="J14341" s="34"/>
    </row>
    <row r="14342">
      <c r="A14342" s="31" t="s">
        <v>3957</v>
      </c>
      <c r="B14342" s="32">
        <v>0.04030092592592593</v>
      </c>
      <c r="C14342" s="31" t="s">
        <v>964</v>
      </c>
      <c r="D14342" s="31" t="s">
        <v>80</v>
      </c>
      <c r="E14342" s="33" t="s">
        <v>75</v>
      </c>
      <c r="F14342" s="33" t="s">
        <v>75</v>
      </c>
      <c r="G14342" s="34"/>
      <c r="H14342" s="34"/>
      <c r="I14342" s="34"/>
      <c r="J14342" s="34" t="s">
        <v>2263</v>
      </c>
    </row>
    <row r="14343">
      <c r="A14343" s="31" t="s">
        <v>3957</v>
      </c>
      <c r="B14343" s="32">
        <v>0.04030092592592593</v>
      </c>
      <c r="C14343" s="31" t="s">
        <v>964</v>
      </c>
      <c r="D14343" s="31" t="s">
        <v>80</v>
      </c>
      <c r="E14343" s="33">
        <v>15.0</v>
      </c>
      <c r="F14343" s="33">
        <f>E14343-3</f>
        <v>12</v>
      </c>
      <c r="G14343" s="34"/>
      <c r="H14343" s="34"/>
      <c r="I14343" s="34"/>
      <c r="J14343" s="34"/>
    </row>
    <row r="14344">
      <c r="A14344" s="31" t="s">
        <v>3957</v>
      </c>
      <c r="B14344" s="32">
        <v>0.0424537037037037</v>
      </c>
      <c r="C14344" s="31" t="s">
        <v>66</v>
      </c>
      <c r="D14344" s="31" t="s">
        <v>120</v>
      </c>
      <c r="E14344" s="33">
        <v>13.0</v>
      </c>
      <c r="F14344" s="33"/>
      <c r="G14344" s="34"/>
      <c r="H14344" s="34" t="s">
        <v>3958</v>
      </c>
      <c r="I14344" s="34"/>
      <c r="J14344" s="34" t="s">
        <v>3959</v>
      </c>
    </row>
    <row r="14345">
      <c r="A14345" s="31" t="s">
        <v>3957</v>
      </c>
      <c r="B14345" s="32">
        <v>0.04393518518518519</v>
      </c>
      <c r="C14345" s="31" t="s">
        <v>82</v>
      </c>
      <c r="D14345" s="31" t="s">
        <v>81</v>
      </c>
      <c r="E14345" s="33">
        <v>11.0</v>
      </c>
      <c r="F14345" s="33">
        <f t="shared" ref="F14345:F14346" si="80">E14345-3</f>
        <v>8</v>
      </c>
      <c r="G14345" s="34"/>
      <c r="H14345" s="34"/>
      <c r="I14345" s="34"/>
      <c r="J14345" s="34" t="s">
        <v>2263</v>
      </c>
    </row>
    <row r="14346">
      <c r="A14346" s="31" t="s">
        <v>3957</v>
      </c>
      <c r="B14346" s="32">
        <v>0.04393518518518519</v>
      </c>
      <c r="C14346" s="31" t="s">
        <v>82</v>
      </c>
      <c r="D14346" s="31" t="s">
        <v>81</v>
      </c>
      <c r="E14346" s="33">
        <v>11.0</v>
      </c>
      <c r="F14346" s="33">
        <f t="shared" si="80"/>
        <v>8</v>
      </c>
      <c r="G14346" s="34"/>
      <c r="H14346" s="34"/>
      <c r="I14346" s="34"/>
      <c r="J14346" s="34" t="s">
        <v>254</v>
      </c>
    </row>
    <row r="14347">
      <c r="A14347" s="31" t="s">
        <v>3957</v>
      </c>
      <c r="B14347" s="32">
        <v>0.045127314814814815</v>
      </c>
      <c r="C14347" s="31" t="s">
        <v>3086</v>
      </c>
      <c r="D14347" s="31" t="s">
        <v>67</v>
      </c>
      <c r="E14347" s="33" t="s">
        <v>75</v>
      </c>
      <c r="F14347" s="33" t="s">
        <v>75</v>
      </c>
      <c r="G14347" s="34"/>
      <c r="H14347" s="34"/>
      <c r="I14347" s="34"/>
      <c r="J14347" s="34" t="s">
        <v>2265</v>
      </c>
    </row>
    <row r="14348">
      <c r="A14348" s="31" t="s">
        <v>3957</v>
      </c>
      <c r="B14348" s="32">
        <v>0.045127314814814815</v>
      </c>
      <c r="C14348" s="31" t="s">
        <v>3086</v>
      </c>
      <c r="D14348" s="31" t="s">
        <v>67</v>
      </c>
      <c r="E14348" s="33">
        <v>6.0</v>
      </c>
      <c r="F14348" s="33">
        <f>E14348-1</f>
        <v>5</v>
      </c>
      <c r="G14348" s="34"/>
      <c r="H14348" s="34"/>
      <c r="I14348" s="34"/>
      <c r="J14348" s="34"/>
    </row>
    <row r="14349">
      <c r="A14349" s="31" t="s">
        <v>3957</v>
      </c>
      <c r="B14349" s="32">
        <v>0.045127314814814815</v>
      </c>
      <c r="C14349" s="31" t="s">
        <v>70</v>
      </c>
      <c r="D14349" s="31" t="s">
        <v>67</v>
      </c>
      <c r="E14349" s="33">
        <v>23.0</v>
      </c>
      <c r="F14349" s="33">
        <f>E14349-4</f>
        <v>19</v>
      </c>
      <c r="G14349" s="34"/>
      <c r="H14349" s="34"/>
      <c r="I14349" s="34"/>
      <c r="J14349" s="34"/>
    </row>
    <row r="14350">
      <c r="A14350" s="31" t="s">
        <v>3957</v>
      </c>
      <c r="B14350" s="32">
        <v>0.04788194444444444</v>
      </c>
      <c r="C14350" s="31" t="s">
        <v>3086</v>
      </c>
      <c r="D14350" s="31" t="s">
        <v>128</v>
      </c>
      <c r="E14350" s="33">
        <v>4.0</v>
      </c>
      <c r="F14350" s="33">
        <f>E14350-1</f>
        <v>3</v>
      </c>
      <c r="G14350" s="34"/>
      <c r="H14350" s="34"/>
      <c r="I14350" s="34"/>
      <c r="J14350" s="34"/>
    </row>
    <row r="14351">
      <c r="A14351" s="31" t="s">
        <v>3957</v>
      </c>
      <c r="B14351" s="32">
        <v>0.04945601851851852</v>
      </c>
      <c r="C14351" s="31" t="s">
        <v>70</v>
      </c>
      <c r="D14351" s="31" t="s">
        <v>83</v>
      </c>
      <c r="E14351" s="33">
        <v>21.0</v>
      </c>
      <c r="F14351" s="33">
        <f>E14351-13</f>
        <v>8</v>
      </c>
      <c r="G14351" s="34"/>
      <c r="H14351" s="34"/>
      <c r="I14351" s="34"/>
      <c r="J14351" s="34"/>
    </row>
    <row r="14352">
      <c r="A14352" s="31" t="s">
        <v>3957</v>
      </c>
      <c r="B14352" s="32">
        <v>0.0503125</v>
      </c>
      <c r="C14352" s="31" t="s">
        <v>70</v>
      </c>
      <c r="D14352" s="31" t="s">
        <v>67</v>
      </c>
      <c r="E14352" s="33">
        <v>13.0</v>
      </c>
      <c r="F14352" s="33">
        <f>E14352-4</f>
        <v>9</v>
      </c>
      <c r="G14352" s="34"/>
      <c r="H14352" s="34"/>
      <c r="I14352" s="34"/>
      <c r="J14352" s="34"/>
    </row>
    <row r="14353">
      <c r="A14353" s="31" t="s">
        <v>3957</v>
      </c>
      <c r="B14353" s="32">
        <v>0.05081018518518519</v>
      </c>
      <c r="C14353" s="31" t="s">
        <v>3086</v>
      </c>
      <c r="D14353" s="31" t="s">
        <v>125</v>
      </c>
      <c r="E14353" s="33" t="s">
        <v>75</v>
      </c>
      <c r="F14353" s="33" t="s">
        <v>75</v>
      </c>
      <c r="G14353" s="34"/>
      <c r="H14353" s="34"/>
      <c r="I14353" s="34"/>
      <c r="J14353" s="34" t="s">
        <v>2263</v>
      </c>
    </row>
    <row r="14354">
      <c r="A14354" s="31" t="s">
        <v>3957</v>
      </c>
      <c r="B14354" s="32">
        <v>0.05081018518518519</v>
      </c>
      <c r="C14354" s="31" t="s">
        <v>3086</v>
      </c>
      <c r="D14354" s="31" t="s">
        <v>125</v>
      </c>
      <c r="E14354" s="33">
        <v>29.0</v>
      </c>
      <c r="F14354" s="33">
        <f>E14354-15</f>
        <v>14</v>
      </c>
      <c r="G14354" s="34"/>
      <c r="H14354" s="34"/>
      <c r="I14354" s="34"/>
      <c r="J14354" s="34"/>
    </row>
    <row r="14355">
      <c r="A14355" s="31" t="s">
        <v>3957</v>
      </c>
      <c r="B14355" s="32">
        <v>0.05084490740740741</v>
      </c>
      <c r="C14355" s="31" t="s">
        <v>70</v>
      </c>
      <c r="D14355" s="31" t="s">
        <v>125</v>
      </c>
      <c r="E14355" s="33">
        <f>F14355+10</f>
        <v>29</v>
      </c>
      <c r="F14355" s="33">
        <v>19.0</v>
      </c>
      <c r="G14355" s="34"/>
      <c r="H14355" s="34"/>
      <c r="I14355" s="34"/>
      <c r="J14355" s="34"/>
    </row>
    <row r="14356">
      <c r="A14356" s="31" t="s">
        <v>3957</v>
      </c>
      <c r="B14356" s="32">
        <v>0.051863425925925924</v>
      </c>
      <c r="C14356" s="31" t="s">
        <v>70</v>
      </c>
      <c r="D14356" s="31" t="s">
        <v>128</v>
      </c>
      <c r="E14356" s="33">
        <v>20.0</v>
      </c>
      <c r="F14356" s="33">
        <f>E14356-4</f>
        <v>16</v>
      </c>
      <c r="G14356" s="34"/>
      <c r="H14356" s="34"/>
      <c r="I14356" s="34"/>
      <c r="J14356" s="34"/>
    </row>
    <row r="14357">
      <c r="A14357" s="31" t="s">
        <v>3957</v>
      </c>
      <c r="B14357" s="32">
        <v>0.05527777777777778</v>
      </c>
      <c r="C14357" s="31" t="s">
        <v>964</v>
      </c>
      <c r="D14357" s="31" t="s">
        <v>67</v>
      </c>
      <c r="E14357" s="33">
        <v>26.0</v>
      </c>
      <c r="F14357" s="33">
        <f t="shared" ref="F14357:F14358" si="81">E14357-10</f>
        <v>16</v>
      </c>
      <c r="G14357" s="34"/>
      <c r="H14357" s="34"/>
      <c r="I14357" s="34"/>
      <c r="J14357" s="34" t="s">
        <v>2265</v>
      </c>
    </row>
    <row r="14358">
      <c r="A14358" s="31" t="s">
        <v>3957</v>
      </c>
      <c r="B14358" s="32">
        <v>0.05527777777777778</v>
      </c>
      <c r="C14358" s="31" t="s">
        <v>964</v>
      </c>
      <c r="D14358" s="31" t="s">
        <v>67</v>
      </c>
      <c r="E14358" s="33">
        <v>17.0</v>
      </c>
      <c r="F14358" s="33">
        <f t="shared" si="81"/>
        <v>7</v>
      </c>
      <c r="G14358" s="34"/>
      <c r="H14358" s="34"/>
      <c r="I14358" s="34"/>
      <c r="J14358" s="34"/>
    </row>
    <row r="14359">
      <c r="A14359" s="31" t="s">
        <v>3957</v>
      </c>
      <c r="B14359" s="32">
        <v>0.056666666666666664</v>
      </c>
      <c r="C14359" s="31" t="s">
        <v>3086</v>
      </c>
      <c r="D14359" s="31" t="s">
        <v>125</v>
      </c>
      <c r="E14359" s="33" t="s">
        <v>75</v>
      </c>
      <c r="F14359" s="33" t="s">
        <v>75</v>
      </c>
      <c r="G14359" s="34"/>
      <c r="H14359" s="34"/>
      <c r="I14359" s="34"/>
      <c r="J14359" s="34" t="s">
        <v>2263</v>
      </c>
    </row>
    <row r="14360">
      <c r="A14360" s="31" t="s">
        <v>3957</v>
      </c>
      <c r="B14360" s="32">
        <v>0.056666666666666664</v>
      </c>
      <c r="C14360" s="31" t="s">
        <v>3086</v>
      </c>
      <c r="D14360" s="31" t="s">
        <v>125</v>
      </c>
      <c r="E14360" s="33">
        <v>33.0</v>
      </c>
      <c r="F14360" s="33">
        <f>E14360-+15</f>
        <v>18</v>
      </c>
      <c r="G14360" s="34"/>
      <c r="H14360" s="34"/>
      <c r="I14360" s="34"/>
      <c r="J14360" s="34"/>
    </row>
    <row r="14361">
      <c r="A14361" s="31" t="s">
        <v>3957</v>
      </c>
      <c r="B14361" s="32">
        <v>0.05667824074074074</v>
      </c>
      <c r="C14361" s="31" t="s">
        <v>69</v>
      </c>
      <c r="D14361" s="31" t="s">
        <v>125</v>
      </c>
      <c r="E14361" s="33">
        <v>25.0</v>
      </c>
      <c r="F14361" s="33" t="s">
        <v>75</v>
      </c>
      <c r="G14361" s="34"/>
      <c r="H14361" s="34"/>
      <c r="I14361" s="34"/>
      <c r="J14361" s="34" t="s">
        <v>2508</v>
      </c>
    </row>
    <row r="14362">
      <c r="A14362" s="31" t="s">
        <v>3957</v>
      </c>
      <c r="B14362" s="32">
        <v>0.05668981481481482</v>
      </c>
      <c r="C14362" s="31" t="s">
        <v>82</v>
      </c>
      <c r="D14362" s="31" t="s">
        <v>125</v>
      </c>
      <c r="E14362" s="33" t="s">
        <v>68</v>
      </c>
      <c r="F14362" s="33">
        <v>20.0</v>
      </c>
      <c r="G14362" s="34"/>
      <c r="H14362" s="34"/>
      <c r="I14362" s="34"/>
      <c r="J14362" s="34"/>
    </row>
    <row r="14363">
      <c r="A14363" s="31" t="s">
        <v>3957</v>
      </c>
      <c r="B14363" s="32">
        <v>0.05670138888888889</v>
      </c>
      <c r="C14363" s="31" t="s">
        <v>66</v>
      </c>
      <c r="D14363" s="31" t="s">
        <v>125</v>
      </c>
      <c r="E14363" s="33" t="s">
        <v>75</v>
      </c>
      <c r="F14363" s="33" t="s">
        <v>75</v>
      </c>
      <c r="G14363" s="34"/>
      <c r="H14363" s="34"/>
      <c r="I14363" s="34"/>
      <c r="J14363" s="34" t="s">
        <v>2263</v>
      </c>
    </row>
    <row r="14364">
      <c r="A14364" s="31" t="s">
        <v>3957</v>
      </c>
      <c r="B14364" s="32">
        <v>0.05670138888888889</v>
      </c>
      <c r="C14364" s="31" t="s">
        <v>66</v>
      </c>
      <c r="D14364" s="31" t="s">
        <v>125</v>
      </c>
      <c r="E14364" s="33">
        <v>14.0</v>
      </c>
      <c r="F14364" s="33">
        <f>E14364-0</f>
        <v>14</v>
      </c>
      <c r="G14364" s="34"/>
      <c r="H14364" s="34"/>
      <c r="I14364" s="34"/>
      <c r="J14364" s="34"/>
    </row>
    <row r="14365">
      <c r="A14365" s="31" t="s">
        <v>3957</v>
      </c>
      <c r="B14365" s="32">
        <v>0.05672453703703704</v>
      </c>
      <c r="C14365" s="31" t="s">
        <v>84</v>
      </c>
      <c r="D14365" s="31" t="s">
        <v>125</v>
      </c>
      <c r="E14365" s="33">
        <v>21.0</v>
      </c>
      <c r="F14365" s="33">
        <f>E14365-3</f>
        <v>18</v>
      </c>
      <c r="G14365" s="34"/>
      <c r="H14365" s="34"/>
      <c r="I14365" s="34"/>
      <c r="J14365" s="34"/>
    </row>
    <row r="14366">
      <c r="A14366" s="31" t="s">
        <v>3957</v>
      </c>
      <c r="B14366" s="32">
        <v>0.05672453703703704</v>
      </c>
      <c r="C14366" s="31" t="s">
        <v>964</v>
      </c>
      <c r="D14366" s="31" t="s">
        <v>125</v>
      </c>
      <c r="E14366" s="33">
        <v>21.0</v>
      </c>
      <c r="F14366" s="33">
        <f>E14366-2</f>
        <v>19</v>
      </c>
      <c r="G14366" s="34"/>
      <c r="H14366" s="34"/>
      <c r="I14366" s="34"/>
      <c r="J14366" s="34"/>
    </row>
    <row r="14367">
      <c r="A14367" s="31" t="s">
        <v>3957</v>
      </c>
      <c r="B14367" s="32">
        <v>0.05673611111111111</v>
      </c>
      <c r="C14367" s="31" t="s">
        <v>70</v>
      </c>
      <c r="D14367" s="31" t="s">
        <v>125</v>
      </c>
      <c r="E14367" s="33">
        <v>24.0</v>
      </c>
      <c r="F14367" s="33">
        <f>E14367-10</f>
        <v>14</v>
      </c>
      <c r="G14367" s="34"/>
      <c r="H14367" s="34"/>
      <c r="I14367" s="34"/>
      <c r="J14367" s="34"/>
    </row>
    <row r="14368">
      <c r="A14368" s="31" t="s">
        <v>3957</v>
      </c>
      <c r="B14368" s="32">
        <v>0.06535879629629629</v>
      </c>
      <c r="C14368" s="31" t="s">
        <v>82</v>
      </c>
      <c r="D14368" s="31" t="s">
        <v>67</v>
      </c>
      <c r="E14368" s="33">
        <f>F14368+9</f>
        <v>12</v>
      </c>
      <c r="F14368" s="33">
        <v>3.0</v>
      </c>
      <c r="G14368" s="34"/>
      <c r="H14368" s="34"/>
      <c r="I14368" s="34"/>
      <c r="J14368" s="34"/>
    </row>
    <row r="14369">
      <c r="A14369" s="31" t="s">
        <v>3957</v>
      </c>
      <c r="B14369" s="32">
        <v>0.0678125</v>
      </c>
      <c r="C14369" s="31" t="s">
        <v>3086</v>
      </c>
      <c r="D14369" s="31" t="s">
        <v>67</v>
      </c>
      <c r="E14369" s="33">
        <v>14.0</v>
      </c>
      <c r="F14369" s="33">
        <f>E14369-1</f>
        <v>13</v>
      </c>
      <c r="G14369" s="34"/>
      <c r="H14369" s="34"/>
      <c r="I14369" s="34"/>
      <c r="J14369" s="34"/>
    </row>
    <row r="14370">
      <c r="A14370" s="31" t="s">
        <v>3957</v>
      </c>
      <c r="B14370" s="32">
        <v>0.07405092592592592</v>
      </c>
      <c r="C14370" s="31" t="s">
        <v>3086</v>
      </c>
      <c r="D14370" s="31" t="s">
        <v>129</v>
      </c>
      <c r="E14370" s="33">
        <v>25.0</v>
      </c>
      <c r="F14370" s="33" t="s">
        <v>75</v>
      </c>
      <c r="G14370" s="34"/>
      <c r="H14370" s="34"/>
      <c r="I14370" s="34"/>
      <c r="J14370" s="34" t="s">
        <v>2508</v>
      </c>
    </row>
    <row r="14371">
      <c r="A14371" s="31" t="s">
        <v>3957</v>
      </c>
      <c r="B14371" s="32">
        <v>0.09405092592592593</v>
      </c>
      <c r="C14371" s="31" t="s">
        <v>66</v>
      </c>
      <c r="D14371" s="31" t="s">
        <v>125</v>
      </c>
      <c r="E14371" s="33" t="s">
        <v>75</v>
      </c>
      <c r="F14371" s="33" t="s">
        <v>75</v>
      </c>
      <c r="G14371" s="34"/>
      <c r="H14371" s="34"/>
      <c r="I14371" s="34"/>
      <c r="J14371" s="34" t="s">
        <v>2263</v>
      </c>
    </row>
    <row r="14372">
      <c r="A14372" s="31" t="s">
        <v>3957</v>
      </c>
      <c r="B14372" s="32">
        <v>0.09418981481481481</v>
      </c>
      <c r="C14372" s="31" t="s">
        <v>69</v>
      </c>
      <c r="D14372" s="31" t="s">
        <v>125</v>
      </c>
      <c r="E14372" s="33">
        <v>8.0</v>
      </c>
      <c r="F14372" s="33">
        <f>E14372-4</f>
        <v>4</v>
      </c>
      <c r="G14372" s="34"/>
      <c r="H14372" s="34"/>
      <c r="I14372" s="34"/>
      <c r="J14372" s="34"/>
    </row>
    <row r="14373">
      <c r="A14373" s="31" t="s">
        <v>3957</v>
      </c>
      <c r="B14373" s="32">
        <v>0.09421296296296296</v>
      </c>
      <c r="C14373" s="31" t="s">
        <v>82</v>
      </c>
      <c r="D14373" s="31" t="s">
        <v>125</v>
      </c>
      <c r="E14373" s="33">
        <v>6.0</v>
      </c>
      <c r="F14373" s="33">
        <f>E14373-2</f>
        <v>4</v>
      </c>
      <c r="G14373" s="34"/>
      <c r="H14373" s="34"/>
      <c r="I14373" s="34"/>
      <c r="J14373" s="34"/>
    </row>
    <row r="14374">
      <c r="A14374" s="31" t="s">
        <v>3957</v>
      </c>
      <c r="B14374" s="32">
        <v>0.09423611111111112</v>
      </c>
      <c r="C14374" s="31" t="s">
        <v>3086</v>
      </c>
      <c r="D14374" s="31" t="s">
        <v>125</v>
      </c>
      <c r="E14374" s="33" t="s">
        <v>75</v>
      </c>
      <c r="F14374" s="33" t="s">
        <v>75</v>
      </c>
      <c r="G14374" s="34"/>
      <c r="H14374" s="34"/>
      <c r="I14374" s="34"/>
      <c r="J14374" s="34" t="s">
        <v>2263</v>
      </c>
    </row>
    <row r="14375">
      <c r="A14375" s="31" t="s">
        <v>3957</v>
      </c>
      <c r="B14375" s="32">
        <v>0.09423611111111112</v>
      </c>
      <c r="C14375" s="31" t="s">
        <v>3086</v>
      </c>
      <c r="D14375" s="31" t="s">
        <v>125</v>
      </c>
      <c r="E14375" s="33">
        <v>24.0</v>
      </c>
      <c r="F14375" s="33">
        <f>E14375-15</f>
        <v>9</v>
      </c>
      <c r="G14375" s="34"/>
      <c r="H14375" s="34"/>
      <c r="I14375" s="34"/>
      <c r="J14375" s="34"/>
    </row>
    <row r="14376">
      <c r="A14376" s="31" t="s">
        <v>3957</v>
      </c>
      <c r="B14376" s="32">
        <v>0.09425925925925926</v>
      </c>
      <c r="C14376" s="31" t="s">
        <v>84</v>
      </c>
      <c r="D14376" s="31" t="s">
        <v>125</v>
      </c>
      <c r="E14376" s="33">
        <v>19.0</v>
      </c>
      <c r="F14376" s="33">
        <f>E14376-3</f>
        <v>16</v>
      </c>
      <c r="G14376" s="34"/>
      <c r="H14376" s="34"/>
      <c r="I14376" s="34"/>
      <c r="J14376" s="34"/>
    </row>
    <row r="14377">
      <c r="A14377" s="31" t="s">
        <v>3957</v>
      </c>
      <c r="B14377" s="32">
        <v>0.09427083333333333</v>
      </c>
      <c r="C14377" s="31" t="s">
        <v>964</v>
      </c>
      <c r="D14377" s="31" t="s">
        <v>125</v>
      </c>
      <c r="E14377" s="33">
        <v>7.0</v>
      </c>
      <c r="F14377" s="33">
        <f>E14377-2</f>
        <v>5</v>
      </c>
      <c r="G14377" s="34"/>
      <c r="H14377" s="34"/>
      <c r="I14377" s="34"/>
      <c r="J14377" s="34"/>
    </row>
    <row r="14378">
      <c r="A14378" s="31" t="s">
        <v>3957</v>
      </c>
      <c r="B14378" s="32">
        <v>0.09429398148148148</v>
      </c>
      <c r="C14378" s="31" t="s">
        <v>70</v>
      </c>
      <c r="D14378" s="31" t="s">
        <v>125</v>
      </c>
      <c r="E14378" s="33">
        <v>27.0</v>
      </c>
      <c r="F14378" s="33">
        <f>E14378-10</f>
        <v>17</v>
      </c>
      <c r="G14378" s="34"/>
      <c r="H14378" s="34"/>
      <c r="I14378" s="34"/>
      <c r="J14378" s="34"/>
    </row>
    <row r="14379">
      <c r="A14379" s="31" t="s">
        <v>3957</v>
      </c>
      <c r="B14379" s="32">
        <v>0.09564814814814815</v>
      </c>
      <c r="C14379" s="31" t="s">
        <v>69</v>
      </c>
      <c r="D14379" s="31" t="s">
        <v>83</v>
      </c>
      <c r="E14379" s="33">
        <v>13.0</v>
      </c>
      <c r="F14379" s="33">
        <f>E14379-1</f>
        <v>12</v>
      </c>
      <c r="G14379" s="34"/>
      <c r="H14379" s="34"/>
      <c r="I14379" s="34"/>
      <c r="J14379" s="34"/>
    </row>
    <row r="14380">
      <c r="A14380" s="31" t="s">
        <v>3957</v>
      </c>
      <c r="B14380" s="32">
        <v>0.09880787037037037</v>
      </c>
      <c r="C14380" s="31" t="s">
        <v>69</v>
      </c>
      <c r="D14380" s="31" t="s">
        <v>67</v>
      </c>
      <c r="E14380" s="33" t="s">
        <v>75</v>
      </c>
      <c r="F14380" s="33" t="s">
        <v>75</v>
      </c>
      <c r="G14380" s="34"/>
      <c r="H14380" s="34"/>
      <c r="I14380" s="34"/>
      <c r="J14380" s="34" t="s">
        <v>2263</v>
      </c>
    </row>
    <row r="14381">
      <c r="A14381" s="31" t="s">
        <v>3957</v>
      </c>
      <c r="B14381" s="32">
        <v>0.09880787037037037</v>
      </c>
      <c r="C14381" s="31" t="s">
        <v>69</v>
      </c>
      <c r="D14381" s="31" t="s">
        <v>67</v>
      </c>
      <c r="E14381" s="33">
        <v>15.0</v>
      </c>
      <c r="F14381" s="33">
        <f>E14381-5</f>
        <v>10</v>
      </c>
      <c r="G14381" s="34"/>
      <c r="H14381" s="34"/>
      <c r="I14381" s="34"/>
      <c r="J14381" s="34"/>
    </row>
    <row r="14382">
      <c r="A14382" s="31" t="s">
        <v>3957</v>
      </c>
      <c r="B14382" s="32">
        <v>0.10056712962962963</v>
      </c>
      <c r="C14382" s="31" t="s">
        <v>964</v>
      </c>
      <c r="D14382" s="31" t="s">
        <v>67</v>
      </c>
      <c r="E14382" s="33" t="s">
        <v>75</v>
      </c>
      <c r="F14382" s="33" t="s">
        <v>75</v>
      </c>
      <c r="G14382" s="34"/>
      <c r="H14382" s="34"/>
      <c r="I14382" s="34"/>
      <c r="J14382" s="34" t="s">
        <v>2265</v>
      </c>
    </row>
    <row r="14383">
      <c r="A14383" s="31" t="s">
        <v>3957</v>
      </c>
      <c r="B14383" s="32">
        <v>0.10056712962962963</v>
      </c>
      <c r="C14383" s="31" t="s">
        <v>964</v>
      </c>
      <c r="D14383" s="31" t="s">
        <v>67</v>
      </c>
      <c r="E14383" s="33" t="s">
        <v>88</v>
      </c>
      <c r="F14383" s="33">
        <v>1.0</v>
      </c>
      <c r="G14383" s="34"/>
      <c r="H14383" s="34"/>
      <c r="I14383" s="34"/>
      <c r="J14383" s="34"/>
    </row>
    <row r="14384">
      <c r="A14384" s="31" t="s">
        <v>3957</v>
      </c>
      <c r="B14384" s="32">
        <v>0.10421296296296297</v>
      </c>
      <c r="C14384" s="31" t="s">
        <v>66</v>
      </c>
      <c r="D14384" s="31" t="s">
        <v>67</v>
      </c>
      <c r="E14384" s="33">
        <v>19.0</v>
      </c>
      <c r="F14384" s="33">
        <f>E14384-3</f>
        <v>16</v>
      </c>
      <c r="G14384" s="34"/>
      <c r="H14384" s="34"/>
      <c r="I14384" s="34"/>
      <c r="J14384" s="34"/>
    </row>
    <row r="14385">
      <c r="A14385" s="31" t="s">
        <v>3957</v>
      </c>
      <c r="B14385" s="32">
        <v>0.10421296296296297</v>
      </c>
      <c r="C14385" s="31" t="s">
        <v>82</v>
      </c>
      <c r="D14385" s="31" t="s">
        <v>67</v>
      </c>
      <c r="E14385" s="33">
        <v>22.0</v>
      </c>
      <c r="F14385" s="33">
        <f>E14385-9</f>
        <v>13</v>
      </c>
      <c r="G14385" s="34"/>
      <c r="H14385" s="34"/>
      <c r="I14385" s="34"/>
      <c r="J14385" s="34"/>
    </row>
    <row r="14386">
      <c r="A14386" s="31" t="s">
        <v>3957</v>
      </c>
      <c r="B14386" s="32">
        <v>0.10438657407407408</v>
      </c>
      <c r="C14386" s="31" t="s">
        <v>3086</v>
      </c>
      <c r="D14386" s="31" t="s">
        <v>83</v>
      </c>
      <c r="E14386" s="33">
        <v>23.0</v>
      </c>
      <c r="F14386" s="33">
        <f>E14386-13</f>
        <v>10</v>
      </c>
      <c r="G14386" s="34"/>
      <c r="H14386" s="34"/>
      <c r="I14386" s="34"/>
      <c r="J14386" s="34"/>
    </row>
    <row r="14387">
      <c r="A14387" s="31" t="s">
        <v>3957</v>
      </c>
      <c r="B14387" s="32">
        <v>0.10447916666666666</v>
      </c>
      <c r="C14387" s="31" t="s">
        <v>3086</v>
      </c>
      <c r="D14387" s="31" t="s">
        <v>76</v>
      </c>
      <c r="E14387" s="33">
        <v>2.0</v>
      </c>
      <c r="F14387" s="33"/>
      <c r="G14387" s="34"/>
      <c r="H14387" s="34"/>
      <c r="I14387" s="34"/>
      <c r="J14387" s="34" t="s">
        <v>2507</v>
      </c>
    </row>
    <row r="14388">
      <c r="A14388" s="31" t="s">
        <v>3957</v>
      </c>
      <c r="B14388" s="32">
        <v>0.11106481481481481</v>
      </c>
      <c r="C14388" s="31" t="s">
        <v>82</v>
      </c>
      <c r="D14388" s="31" t="s">
        <v>83</v>
      </c>
      <c r="E14388" s="33" t="s">
        <v>88</v>
      </c>
      <c r="F14388" s="33">
        <v>1.0</v>
      </c>
      <c r="G14388" s="34"/>
      <c r="H14388" s="34"/>
      <c r="I14388" s="34"/>
      <c r="J14388" s="34"/>
    </row>
    <row r="14389">
      <c r="A14389" s="31" t="s">
        <v>3957</v>
      </c>
      <c r="B14389" s="32">
        <v>0.11271990740740741</v>
      </c>
      <c r="C14389" s="31" t="s">
        <v>82</v>
      </c>
      <c r="D14389" s="31" t="s">
        <v>361</v>
      </c>
      <c r="E14389" s="33">
        <v>28.0</v>
      </c>
      <c r="F14389" s="33">
        <f>E14389-11</f>
        <v>17</v>
      </c>
      <c r="G14389" s="34"/>
      <c r="H14389" s="34"/>
      <c r="I14389" s="34"/>
      <c r="J14389" s="34"/>
    </row>
    <row r="14390">
      <c r="A14390" s="31" t="s">
        <v>3957</v>
      </c>
      <c r="B14390" s="32">
        <v>0.11458333333333333</v>
      </c>
      <c r="C14390" s="31" t="s">
        <v>70</v>
      </c>
      <c r="D14390" s="31" t="s">
        <v>87</v>
      </c>
      <c r="E14390" s="33">
        <v>23.0</v>
      </c>
      <c r="F14390" s="33">
        <f>E14390-5</f>
        <v>18</v>
      </c>
      <c r="G14390" s="34"/>
      <c r="H14390" s="34"/>
      <c r="I14390" s="34"/>
      <c r="J14390" s="34"/>
    </row>
    <row r="14391">
      <c r="A14391" s="31" t="s">
        <v>3957</v>
      </c>
      <c r="B14391" s="32">
        <v>0.11458333333333333</v>
      </c>
      <c r="C14391" s="31" t="s">
        <v>69</v>
      </c>
      <c r="D14391" s="31" t="s">
        <v>87</v>
      </c>
      <c r="E14391" s="33">
        <v>23.0</v>
      </c>
      <c r="F14391" s="33">
        <f>E14391-4</f>
        <v>19</v>
      </c>
      <c r="G14391" s="34"/>
      <c r="H14391" s="34"/>
      <c r="I14391" s="34"/>
      <c r="J14391" s="34"/>
    </row>
    <row r="14392">
      <c r="A14392" s="31" t="s">
        <v>3957</v>
      </c>
      <c r="B14392" s="32">
        <v>0.11458333333333333</v>
      </c>
      <c r="C14392" s="31" t="s">
        <v>84</v>
      </c>
      <c r="D14392" s="31" t="s">
        <v>87</v>
      </c>
      <c r="E14392" s="33" t="s">
        <v>75</v>
      </c>
      <c r="F14392" s="33" t="s">
        <v>75</v>
      </c>
      <c r="G14392" s="34"/>
      <c r="H14392" s="34"/>
      <c r="I14392" s="34"/>
      <c r="J14392" s="34" t="s">
        <v>2263</v>
      </c>
    </row>
    <row r="14393">
      <c r="A14393" s="31" t="s">
        <v>3957</v>
      </c>
      <c r="B14393" s="32">
        <v>0.11458333333333333</v>
      </c>
      <c r="C14393" s="31" t="s">
        <v>84</v>
      </c>
      <c r="D14393" s="31" t="s">
        <v>87</v>
      </c>
      <c r="E14393" s="33">
        <v>21.0</v>
      </c>
      <c r="F14393" s="33">
        <f>E14393-3</f>
        <v>18</v>
      </c>
      <c r="G14393" s="34"/>
      <c r="H14393" s="34"/>
      <c r="I14393" s="34"/>
      <c r="J14393" s="34"/>
    </row>
    <row r="14394">
      <c r="A14394" s="31" t="s">
        <v>3957</v>
      </c>
      <c r="B14394" s="32">
        <v>0.11458333333333333</v>
      </c>
      <c r="C14394" s="31" t="s">
        <v>3086</v>
      </c>
      <c r="D14394" s="31" t="s">
        <v>87</v>
      </c>
      <c r="E14394" s="33">
        <v>14.0</v>
      </c>
      <c r="F14394" s="33">
        <f>E14394-5</f>
        <v>9</v>
      </c>
      <c r="G14394" s="34"/>
      <c r="H14394" s="34"/>
      <c r="I14394" s="34"/>
      <c r="J14394" s="34"/>
    </row>
    <row r="14395">
      <c r="A14395" s="31" t="s">
        <v>3957</v>
      </c>
      <c r="B14395" s="32">
        <v>0.11458333333333333</v>
      </c>
      <c r="C14395" s="31" t="s">
        <v>82</v>
      </c>
      <c r="D14395" s="31" t="s">
        <v>87</v>
      </c>
      <c r="E14395" s="33">
        <v>14.0</v>
      </c>
      <c r="F14395" s="33">
        <f>E14395-1</f>
        <v>13</v>
      </c>
      <c r="G14395" s="34"/>
      <c r="H14395" s="34"/>
      <c r="I14395" s="34"/>
      <c r="J14395" s="34"/>
    </row>
    <row r="14396">
      <c r="A14396" s="31" t="s">
        <v>3957</v>
      </c>
      <c r="B14396" s="32">
        <v>0.11458333333333333</v>
      </c>
      <c r="C14396" s="31" t="s">
        <v>66</v>
      </c>
      <c r="D14396" s="31" t="s">
        <v>87</v>
      </c>
      <c r="E14396" s="33">
        <v>13.0</v>
      </c>
      <c r="F14396" s="33">
        <f>E14396-0</f>
        <v>13</v>
      </c>
      <c r="G14396" s="34"/>
      <c r="H14396" s="34"/>
      <c r="I14396" s="34"/>
      <c r="J14396" s="34"/>
    </row>
    <row r="14397">
      <c r="A14397" s="31" t="s">
        <v>3957</v>
      </c>
      <c r="B14397" s="32">
        <v>0.11458333333333333</v>
      </c>
      <c r="C14397" s="31" t="s">
        <v>964</v>
      </c>
      <c r="D14397" s="31" t="s">
        <v>87</v>
      </c>
      <c r="E14397" s="33">
        <v>13.0</v>
      </c>
      <c r="F14397" s="33">
        <f>E14397-2</f>
        <v>11</v>
      </c>
      <c r="G14397" s="34"/>
      <c r="H14397" s="34"/>
      <c r="I14397" s="34"/>
      <c r="J14397" s="34"/>
    </row>
    <row r="14398">
      <c r="A14398" s="31" t="s">
        <v>3957</v>
      </c>
      <c r="B14398" s="32">
        <v>0.1184375</v>
      </c>
      <c r="C14398" s="31" t="s">
        <v>70</v>
      </c>
      <c r="D14398" s="31" t="s">
        <v>93</v>
      </c>
      <c r="E14398" s="33">
        <v>17.0</v>
      </c>
      <c r="F14398" s="33">
        <f t="shared" ref="F14398:F14399" si="82">E14398-12</f>
        <v>5</v>
      </c>
      <c r="G14398" s="34"/>
      <c r="H14398" s="34"/>
      <c r="I14398" s="34"/>
      <c r="J14398" s="34" t="s">
        <v>3960</v>
      </c>
    </row>
    <row r="14399">
      <c r="A14399" s="31" t="s">
        <v>3957</v>
      </c>
      <c r="B14399" s="32">
        <v>0.1184375</v>
      </c>
      <c r="C14399" s="31" t="s">
        <v>70</v>
      </c>
      <c r="D14399" s="31" t="s">
        <v>93</v>
      </c>
      <c r="E14399" s="33">
        <v>17.0</v>
      </c>
      <c r="F14399" s="33">
        <f t="shared" si="82"/>
        <v>5</v>
      </c>
      <c r="G14399" s="34"/>
      <c r="H14399" s="34"/>
      <c r="I14399" s="34"/>
      <c r="J14399" s="34" t="s">
        <v>3960</v>
      </c>
    </row>
    <row r="14400">
      <c r="A14400" s="31" t="s">
        <v>3957</v>
      </c>
      <c r="B14400" s="32">
        <v>0.11869212962962963</v>
      </c>
      <c r="C14400" s="31" t="s">
        <v>70</v>
      </c>
      <c r="D14400" s="31" t="s">
        <v>91</v>
      </c>
      <c r="E14400" s="33">
        <v>14.0</v>
      </c>
      <c r="F14400" s="33"/>
      <c r="G14400" s="34"/>
      <c r="H14400" s="34" t="s">
        <v>3961</v>
      </c>
      <c r="I14400" s="34"/>
      <c r="J14400" s="34"/>
    </row>
    <row r="14401">
      <c r="A14401" s="31" t="s">
        <v>3957</v>
      </c>
      <c r="B14401" s="32">
        <v>0.11872685185185185</v>
      </c>
      <c r="C14401" s="31" t="s">
        <v>70</v>
      </c>
      <c r="D14401" s="31" t="s">
        <v>91</v>
      </c>
      <c r="E14401" s="33">
        <v>10.0</v>
      </c>
      <c r="F14401" s="33"/>
      <c r="G14401" s="34"/>
      <c r="H14401" s="34" t="s">
        <v>3962</v>
      </c>
      <c r="I14401" s="34"/>
      <c r="J14401" s="34"/>
    </row>
    <row r="14402">
      <c r="A14402" s="31" t="s">
        <v>3957</v>
      </c>
      <c r="B14402" s="32">
        <v>0.11956018518518519</v>
      </c>
      <c r="C14402" s="31" t="s">
        <v>70</v>
      </c>
      <c r="D14402" s="31" t="s">
        <v>93</v>
      </c>
      <c r="E14402" s="33">
        <v>26.0</v>
      </c>
      <c r="F14402" s="33">
        <v>14.0</v>
      </c>
      <c r="G14402" s="34"/>
      <c r="H14402" s="34"/>
      <c r="I14402" s="34"/>
      <c r="J14402" s="34" t="s">
        <v>3963</v>
      </c>
    </row>
    <row r="14403">
      <c r="A14403" s="31" t="s">
        <v>3957</v>
      </c>
      <c r="B14403" s="32">
        <v>0.11960648148148148</v>
      </c>
      <c r="C14403" s="31" t="s">
        <v>70</v>
      </c>
      <c r="D14403" s="31" t="s">
        <v>93</v>
      </c>
      <c r="E14403" s="33">
        <v>14.0</v>
      </c>
      <c r="F14403" s="33">
        <f>E14403-10</f>
        <v>4</v>
      </c>
      <c r="G14403" s="34"/>
      <c r="H14403" s="34"/>
      <c r="I14403" s="34"/>
      <c r="J14403" s="34" t="s">
        <v>3963</v>
      </c>
    </row>
    <row r="14404">
      <c r="A14404" s="31" t="s">
        <v>3957</v>
      </c>
      <c r="B14404" s="32">
        <v>0.11967592592592592</v>
      </c>
      <c r="C14404" s="31" t="s">
        <v>70</v>
      </c>
      <c r="D14404" s="31" t="s">
        <v>91</v>
      </c>
      <c r="E14404" s="33">
        <v>10.0</v>
      </c>
      <c r="F14404" s="33"/>
      <c r="G14404" s="34"/>
      <c r="H14404" s="34" t="s">
        <v>3962</v>
      </c>
      <c r="I14404" s="34"/>
      <c r="J14404" s="34"/>
    </row>
    <row r="14405">
      <c r="A14405" s="31" t="s">
        <v>3957</v>
      </c>
      <c r="B14405" s="32">
        <v>0.12078703703703704</v>
      </c>
      <c r="C14405" s="31" t="s">
        <v>69</v>
      </c>
      <c r="D14405" s="31" t="s">
        <v>93</v>
      </c>
      <c r="E14405" s="33" t="s">
        <v>75</v>
      </c>
      <c r="F14405" s="33" t="s">
        <v>75</v>
      </c>
      <c r="G14405" s="34"/>
      <c r="H14405" s="34"/>
      <c r="I14405" s="34"/>
      <c r="J14405" s="34" t="s">
        <v>2263</v>
      </c>
    </row>
    <row r="14406">
      <c r="A14406" s="31" t="s">
        <v>3957</v>
      </c>
      <c r="B14406" s="32">
        <v>0.12078703703703704</v>
      </c>
      <c r="C14406" s="31" t="s">
        <v>69</v>
      </c>
      <c r="D14406" s="31" t="s">
        <v>93</v>
      </c>
      <c r="E14406" s="33">
        <v>27.0</v>
      </c>
      <c r="F14406" s="33">
        <f>E14406-9</f>
        <v>18</v>
      </c>
      <c r="G14406" s="34"/>
      <c r="H14406" s="34"/>
      <c r="I14406" s="34"/>
      <c r="J14406" s="34" t="s">
        <v>3964</v>
      </c>
    </row>
    <row r="14407">
      <c r="A14407" s="31" t="s">
        <v>3957</v>
      </c>
      <c r="B14407" s="32">
        <v>0.1209375</v>
      </c>
      <c r="C14407" s="31" t="s">
        <v>69</v>
      </c>
      <c r="D14407" s="31" t="s">
        <v>91</v>
      </c>
      <c r="E14407" s="33">
        <v>12.0</v>
      </c>
      <c r="F14407" s="33"/>
      <c r="G14407" s="34"/>
      <c r="H14407" s="34" t="s">
        <v>3965</v>
      </c>
      <c r="I14407" s="34"/>
      <c r="J14407" s="34"/>
    </row>
    <row r="14408">
      <c r="A14408" s="31" t="s">
        <v>3957</v>
      </c>
      <c r="B14408" s="32">
        <v>0.12210648148148148</v>
      </c>
      <c r="C14408" s="31" t="s">
        <v>84</v>
      </c>
      <c r="D14408" s="31" t="s">
        <v>93</v>
      </c>
      <c r="E14408" s="33" t="s">
        <v>75</v>
      </c>
      <c r="F14408" s="33" t="s">
        <v>75</v>
      </c>
      <c r="G14408" s="34"/>
      <c r="H14408" s="34"/>
      <c r="I14408" s="34"/>
      <c r="J14408" s="34" t="s">
        <v>2263</v>
      </c>
    </row>
    <row r="14409">
      <c r="A14409" s="31" t="s">
        <v>3957</v>
      </c>
      <c r="B14409" s="32">
        <v>0.12210648148148148</v>
      </c>
      <c r="C14409" s="31" t="s">
        <v>84</v>
      </c>
      <c r="D14409" s="31" t="s">
        <v>93</v>
      </c>
      <c r="E14409" s="33">
        <v>26.0</v>
      </c>
      <c r="F14409" s="33">
        <f>E14409-12</f>
        <v>14</v>
      </c>
      <c r="G14409" s="34"/>
      <c r="H14409" s="34"/>
      <c r="I14409" s="34"/>
      <c r="J14409" s="34" t="s">
        <v>3966</v>
      </c>
    </row>
    <row r="14410">
      <c r="A14410" s="31" t="s">
        <v>3957</v>
      </c>
      <c r="B14410" s="32">
        <v>0.12228009259259259</v>
      </c>
      <c r="C14410" s="31" t="s">
        <v>84</v>
      </c>
      <c r="D14410" s="31" t="s">
        <v>91</v>
      </c>
      <c r="E14410" s="33">
        <v>19.0</v>
      </c>
      <c r="F14410" s="33"/>
      <c r="G14410" s="34"/>
      <c r="H14410" s="34" t="s">
        <v>3967</v>
      </c>
      <c r="I14410" s="34"/>
      <c r="J14410" s="34"/>
    </row>
    <row r="14411">
      <c r="A14411" s="31" t="s">
        <v>3957</v>
      </c>
      <c r="B14411" s="32">
        <v>0.12283564814814815</v>
      </c>
      <c r="C14411" s="31" t="s">
        <v>84</v>
      </c>
      <c r="D14411" s="31" t="s">
        <v>93</v>
      </c>
      <c r="E14411" s="33" t="s">
        <v>75</v>
      </c>
      <c r="F14411" s="33" t="s">
        <v>75</v>
      </c>
      <c r="G14411" s="34"/>
      <c r="H14411" s="34"/>
      <c r="I14411" s="34"/>
      <c r="J14411" s="34" t="s">
        <v>2263</v>
      </c>
    </row>
    <row r="14412">
      <c r="A14412" s="31" t="s">
        <v>3957</v>
      </c>
      <c r="B14412" s="32">
        <v>0.12283564814814815</v>
      </c>
      <c r="C14412" s="31" t="s">
        <v>84</v>
      </c>
      <c r="D14412" s="31" t="s">
        <v>93</v>
      </c>
      <c r="E14412" s="33">
        <v>19.0</v>
      </c>
      <c r="F14412" s="33">
        <f>E14412-12</f>
        <v>7</v>
      </c>
      <c r="G14412" s="34"/>
      <c r="H14412" s="34"/>
      <c r="I14412" s="34"/>
      <c r="J14412" s="34" t="s">
        <v>3966</v>
      </c>
    </row>
    <row r="14413">
      <c r="A14413" s="31" t="s">
        <v>3957</v>
      </c>
      <c r="B14413" s="32">
        <v>0.12297453703703703</v>
      </c>
      <c r="C14413" s="31" t="s">
        <v>84</v>
      </c>
      <c r="D14413" s="31" t="s">
        <v>91</v>
      </c>
      <c r="E14413" s="33">
        <v>18.0</v>
      </c>
      <c r="F14413" s="33"/>
      <c r="G14413" s="34"/>
      <c r="H14413" s="34" t="s">
        <v>3968</v>
      </c>
      <c r="I14413" s="34"/>
      <c r="J14413" s="34"/>
    </row>
    <row r="14414">
      <c r="A14414" s="31" t="s">
        <v>3957</v>
      </c>
      <c r="B14414" s="32">
        <v>0.1253240740740741</v>
      </c>
      <c r="C14414" s="31" t="s">
        <v>66</v>
      </c>
      <c r="D14414" s="31" t="s">
        <v>91</v>
      </c>
      <c r="E14414" s="33">
        <v>16.0</v>
      </c>
      <c r="F14414" s="33"/>
      <c r="G14414" s="34"/>
      <c r="H14414" s="34"/>
      <c r="I14414" s="34"/>
      <c r="J14414" s="34" t="s">
        <v>3969</v>
      </c>
    </row>
    <row r="14415">
      <c r="A14415" s="31" t="s">
        <v>3957</v>
      </c>
      <c r="B14415" s="32">
        <v>0.12590277777777778</v>
      </c>
      <c r="C14415" s="31" t="s">
        <v>3086</v>
      </c>
      <c r="D14415" s="31" t="s">
        <v>93</v>
      </c>
      <c r="E14415" s="33" t="s">
        <v>75</v>
      </c>
      <c r="F14415" s="33" t="s">
        <v>75</v>
      </c>
      <c r="G14415" s="34"/>
      <c r="H14415" s="34"/>
      <c r="I14415" s="34"/>
      <c r="J14415" s="34" t="s">
        <v>2263</v>
      </c>
    </row>
    <row r="14416">
      <c r="A14416" s="31" t="s">
        <v>3957</v>
      </c>
      <c r="B14416" s="32">
        <v>0.12590277777777778</v>
      </c>
      <c r="C14416" s="31" t="s">
        <v>3086</v>
      </c>
      <c r="D14416" s="31" t="s">
        <v>93</v>
      </c>
      <c r="E14416" s="33">
        <v>22.0</v>
      </c>
      <c r="F14416" s="33">
        <f>E14416-11</f>
        <v>11</v>
      </c>
      <c r="G14416" s="34"/>
      <c r="H14416" s="34"/>
      <c r="I14416" s="34"/>
      <c r="J14416" s="34"/>
    </row>
    <row r="14417">
      <c r="A14417" s="31" t="s">
        <v>3957</v>
      </c>
      <c r="B14417" s="32">
        <v>0.12594907407407407</v>
      </c>
      <c r="C14417" s="31" t="s">
        <v>3086</v>
      </c>
      <c r="D14417" s="31" t="s">
        <v>91</v>
      </c>
      <c r="E14417" s="33">
        <v>33.0</v>
      </c>
      <c r="F14417" s="33"/>
      <c r="G14417" s="34"/>
      <c r="H14417" s="34" t="s">
        <v>3970</v>
      </c>
      <c r="I14417" s="34"/>
      <c r="J14417" s="34"/>
    </row>
    <row r="14418">
      <c r="A14418" s="31" t="s">
        <v>3957</v>
      </c>
      <c r="B14418" s="32">
        <v>0.12627314814814813</v>
      </c>
      <c r="C14418" s="31" t="s">
        <v>3086</v>
      </c>
      <c r="D14418" s="31" t="s">
        <v>93</v>
      </c>
      <c r="E14418" s="33" t="s">
        <v>75</v>
      </c>
      <c r="F14418" s="33" t="s">
        <v>75</v>
      </c>
      <c r="G14418" s="34"/>
      <c r="H14418" s="34"/>
      <c r="I14418" s="34"/>
      <c r="J14418" s="34" t="s">
        <v>2263</v>
      </c>
    </row>
    <row r="14419">
      <c r="A14419" s="31" t="s">
        <v>3957</v>
      </c>
      <c r="B14419" s="32">
        <v>0.12627314814814813</v>
      </c>
      <c r="C14419" s="31" t="s">
        <v>3086</v>
      </c>
      <c r="D14419" s="31" t="s">
        <v>93</v>
      </c>
      <c r="E14419" s="33">
        <v>24.0</v>
      </c>
      <c r="F14419" s="33">
        <f>E14419-11</f>
        <v>13</v>
      </c>
      <c r="G14419" s="34"/>
      <c r="H14419" s="34"/>
      <c r="I14419" s="34"/>
      <c r="J14419" s="34"/>
    </row>
    <row r="14420">
      <c r="A14420" s="31" t="s">
        <v>3957</v>
      </c>
      <c r="B14420" s="32">
        <v>0.1263425925925926</v>
      </c>
      <c r="C14420" s="31" t="s">
        <v>3086</v>
      </c>
      <c r="D14420" s="31" t="s">
        <v>91</v>
      </c>
      <c r="E14420" s="33">
        <v>18.0</v>
      </c>
      <c r="F14420" s="33"/>
      <c r="G14420" s="34"/>
      <c r="H14420" s="34" t="s">
        <v>3968</v>
      </c>
      <c r="I14420" s="34"/>
      <c r="J14420" s="34"/>
    </row>
    <row r="14421">
      <c r="A14421" s="31" t="s">
        <v>3957</v>
      </c>
      <c r="B14421" s="32">
        <v>0.13023148148148148</v>
      </c>
      <c r="C14421" s="31" t="s">
        <v>66</v>
      </c>
      <c r="D14421" s="31" t="s">
        <v>91</v>
      </c>
      <c r="E14421" s="33">
        <v>36.0</v>
      </c>
      <c r="F14421" s="33"/>
      <c r="G14421" s="34"/>
      <c r="H14421" s="34" t="s">
        <v>3971</v>
      </c>
      <c r="I14421" s="34"/>
      <c r="J14421" s="34"/>
    </row>
    <row r="14422">
      <c r="A14422" s="31" t="s">
        <v>3957</v>
      </c>
      <c r="B14422" s="32">
        <v>0.13197916666666668</v>
      </c>
      <c r="C14422" s="31" t="s">
        <v>70</v>
      </c>
      <c r="D14422" s="31" t="s">
        <v>93</v>
      </c>
      <c r="E14422" s="33">
        <f t="shared" ref="E14422:E14425" si="83">F14422+12</f>
        <v>31</v>
      </c>
      <c r="F14422" s="33">
        <v>19.0</v>
      </c>
      <c r="G14422" s="34"/>
      <c r="H14422" s="34"/>
      <c r="I14422" s="34"/>
      <c r="J14422" s="34" t="s">
        <v>3960</v>
      </c>
    </row>
    <row r="14423">
      <c r="A14423" s="31" t="s">
        <v>3957</v>
      </c>
      <c r="B14423" s="32">
        <v>0.13197916666666668</v>
      </c>
      <c r="C14423" s="31" t="s">
        <v>70</v>
      </c>
      <c r="D14423" s="31" t="s">
        <v>93</v>
      </c>
      <c r="E14423" s="33">
        <f t="shared" si="83"/>
        <v>29</v>
      </c>
      <c r="F14423" s="33">
        <v>17.0</v>
      </c>
      <c r="G14423" s="34"/>
      <c r="H14423" s="34"/>
      <c r="I14423" s="34"/>
      <c r="J14423" s="34" t="s">
        <v>2263</v>
      </c>
    </row>
    <row r="14424">
      <c r="A14424" s="31" t="s">
        <v>3957</v>
      </c>
      <c r="B14424" s="32">
        <v>0.13203703703703704</v>
      </c>
      <c r="C14424" s="31" t="s">
        <v>70</v>
      </c>
      <c r="D14424" s="31" t="s">
        <v>93</v>
      </c>
      <c r="E14424" s="33">
        <f t="shared" si="83"/>
        <v>31</v>
      </c>
      <c r="F14424" s="33">
        <v>19.0</v>
      </c>
      <c r="G14424" s="34"/>
      <c r="H14424" s="34"/>
      <c r="I14424" s="34"/>
      <c r="J14424" s="34" t="s">
        <v>3960</v>
      </c>
    </row>
    <row r="14425">
      <c r="A14425" s="31" t="s">
        <v>3957</v>
      </c>
      <c r="B14425" s="32">
        <v>0.13203703703703704</v>
      </c>
      <c r="C14425" s="31" t="s">
        <v>70</v>
      </c>
      <c r="D14425" s="31" t="s">
        <v>93</v>
      </c>
      <c r="E14425" s="33">
        <f t="shared" si="83"/>
        <v>19</v>
      </c>
      <c r="F14425" s="33">
        <v>7.0</v>
      </c>
      <c r="G14425" s="34"/>
      <c r="H14425" s="34"/>
      <c r="I14425" s="34"/>
      <c r="J14425" s="34" t="s">
        <v>2263</v>
      </c>
    </row>
    <row r="14426">
      <c r="A14426" s="31" t="s">
        <v>3957</v>
      </c>
      <c r="B14426" s="32">
        <v>0.1321412037037037</v>
      </c>
      <c r="C14426" s="31" t="s">
        <v>70</v>
      </c>
      <c r="D14426" s="31" t="s">
        <v>91</v>
      </c>
      <c r="E14426" s="33">
        <v>10.0</v>
      </c>
      <c r="F14426" s="33"/>
      <c r="G14426" s="34"/>
      <c r="H14426" s="34" t="s">
        <v>3962</v>
      </c>
      <c r="I14426" s="34"/>
      <c r="J14426" s="34"/>
    </row>
    <row r="14427">
      <c r="A14427" s="31" t="s">
        <v>3957</v>
      </c>
      <c r="B14427" s="32">
        <v>0.13219907407407408</v>
      </c>
      <c r="C14427" s="31" t="s">
        <v>70</v>
      </c>
      <c r="D14427" s="31" t="s">
        <v>91</v>
      </c>
      <c r="E14427" s="33">
        <v>13.0</v>
      </c>
      <c r="F14427" s="33"/>
      <c r="G14427" s="34"/>
      <c r="H14427" s="34" t="s">
        <v>3972</v>
      </c>
      <c r="I14427" s="34"/>
      <c r="J14427" s="34"/>
    </row>
    <row r="14428">
      <c r="A14428" s="31" t="s">
        <v>3957</v>
      </c>
      <c r="B14428" s="32">
        <v>0.13266203703703705</v>
      </c>
      <c r="C14428" s="31" t="s">
        <v>70</v>
      </c>
      <c r="D14428" s="31" t="s">
        <v>93</v>
      </c>
      <c r="E14428" s="33">
        <f>F14428+10</f>
        <v>12</v>
      </c>
      <c r="F14428" s="33">
        <v>2.0</v>
      </c>
      <c r="G14428" s="34"/>
      <c r="H14428" s="34"/>
      <c r="I14428" s="34"/>
      <c r="J14428" s="34" t="s">
        <v>2263</v>
      </c>
    </row>
    <row r="14429">
      <c r="A14429" s="31" t="s">
        <v>3957</v>
      </c>
      <c r="B14429" s="32">
        <v>0.13266203703703705</v>
      </c>
      <c r="C14429" s="31" t="s">
        <v>70</v>
      </c>
      <c r="D14429" s="31" t="s">
        <v>93</v>
      </c>
      <c r="E14429" s="33" t="s">
        <v>68</v>
      </c>
      <c r="F14429" s="33">
        <v>20.0</v>
      </c>
      <c r="G14429" s="34"/>
      <c r="H14429" s="34"/>
      <c r="I14429" s="34"/>
      <c r="J14429" s="34" t="s">
        <v>3973</v>
      </c>
    </row>
    <row r="14430">
      <c r="A14430" s="31" t="s">
        <v>3957</v>
      </c>
      <c r="B14430" s="32">
        <v>0.13266203703703705</v>
      </c>
      <c r="C14430" s="31" t="s">
        <v>70</v>
      </c>
      <c r="D14430" s="31" t="s">
        <v>93</v>
      </c>
      <c r="E14430" s="33" t="s">
        <v>75</v>
      </c>
      <c r="F14430" s="33" t="s">
        <v>75</v>
      </c>
      <c r="G14430" s="34"/>
      <c r="H14430" s="34"/>
      <c r="I14430" s="34"/>
      <c r="J14430" s="34" t="s">
        <v>2263</v>
      </c>
    </row>
    <row r="14431">
      <c r="A14431" s="31" t="s">
        <v>3957</v>
      </c>
      <c r="B14431" s="32">
        <v>0.13266203703703705</v>
      </c>
      <c r="C14431" s="31" t="s">
        <v>70</v>
      </c>
      <c r="D14431" s="31" t="s">
        <v>93</v>
      </c>
      <c r="E14431" s="33">
        <v>25.0</v>
      </c>
      <c r="F14431" s="33">
        <f>E14431-10</f>
        <v>15</v>
      </c>
      <c r="G14431" s="34"/>
      <c r="H14431" s="34"/>
      <c r="I14431" s="34"/>
      <c r="J14431" s="34" t="s">
        <v>3973</v>
      </c>
    </row>
    <row r="14432">
      <c r="A14432" s="31" t="s">
        <v>3957</v>
      </c>
      <c r="B14432" s="32">
        <v>0.13295138888888888</v>
      </c>
      <c r="C14432" s="31" t="s">
        <v>70</v>
      </c>
      <c r="D14432" s="31" t="s">
        <v>91</v>
      </c>
      <c r="E14432" s="33">
        <v>23.0</v>
      </c>
      <c r="F14432" s="33"/>
      <c r="G14432" s="34"/>
      <c r="H14432" s="34" t="s">
        <v>3974</v>
      </c>
      <c r="I14432" s="34"/>
      <c r="J14432" s="34"/>
    </row>
    <row r="14433">
      <c r="A14433" s="31" t="s">
        <v>3957</v>
      </c>
      <c r="B14433" s="32">
        <v>0.13297453703703704</v>
      </c>
      <c r="C14433" s="31" t="s">
        <v>70</v>
      </c>
      <c r="D14433" s="31" t="s">
        <v>91</v>
      </c>
      <c r="E14433" s="33">
        <v>10.0</v>
      </c>
      <c r="F14433" s="33"/>
      <c r="G14433" s="34"/>
      <c r="H14433" s="34" t="s">
        <v>3962</v>
      </c>
      <c r="I14433" s="35">
        <v>1.0</v>
      </c>
      <c r="J14433" s="34" t="s">
        <v>3975</v>
      </c>
    </row>
    <row r="14434">
      <c r="A14434" s="31" t="s">
        <v>3957</v>
      </c>
      <c r="B14434" s="32">
        <v>0.13872685185185185</v>
      </c>
      <c r="C14434" s="31" t="s">
        <v>69</v>
      </c>
      <c r="D14434" s="31" t="s">
        <v>93</v>
      </c>
      <c r="E14434" s="33">
        <v>25.0</v>
      </c>
      <c r="F14434" s="33">
        <f>E14434-9</f>
        <v>16</v>
      </c>
      <c r="G14434" s="34"/>
      <c r="H14434" s="34"/>
      <c r="I14434" s="34"/>
      <c r="J14434" s="34" t="s">
        <v>3976</v>
      </c>
    </row>
    <row r="14435">
      <c r="A14435" s="31" t="s">
        <v>3957</v>
      </c>
      <c r="B14435" s="32">
        <v>0.13900462962962962</v>
      </c>
      <c r="C14435" s="31" t="s">
        <v>69</v>
      </c>
      <c r="D14435" s="31" t="s">
        <v>91</v>
      </c>
      <c r="E14435" s="33">
        <v>11.0</v>
      </c>
      <c r="F14435" s="33"/>
      <c r="G14435" s="34"/>
      <c r="H14435" s="34" t="s">
        <v>3977</v>
      </c>
      <c r="I14435" s="34"/>
      <c r="J14435" s="34"/>
    </row>
    <row r="14436">
      <c r="A14436" s="31" t="s">
        <v>3957</v>
      </c>
      <c r="B14436" s="32">
        <v>0.13984953703703704</v>
      </c>
      <c r="C14436" s="31" t="s">
        <v>84</v>
      </c>
      <c r="D14436" s="31" t="s">
        <v>93</v>
      </c>
      <c r="E14436" s="33">
        <v>24.0</v>
      </c>
      <c r="F14436" s="33">
        <f>E14436-12</f>
        <v>12</v>
      </c>
      <c r="G14436" s="34"/>
      <c r="H14436" s="34"/>
      <c r="I14436" s="34"/>
      <c r="J14436" s="34" t="s">
        <v>3978</v>
      </c>
    </row>
    <row r="14437">
      <c r="A14437" s="31" t="s">
        <v>3957</v>
      </c>
      <c r="B14437" s="32">
        <v>0.14049768518518518</v>
      </c>
      <c r="C14437" s="31" t="s">
        <v>84</v>
      </c>
      <c r="D14437" s="31" t="s">
        <v>91</v>
      </c>
      <c r="E14437" s="33">
        <v>18.0</v>
      </c>
      <c r="F14437" s="33"/>
      <c r="G14437" s="34"/>
      <c r="H14437" s="34" t="s">
        <v>3979</v>
      </c>
      <c r="I14437" s="34"/>
      <c r="J14437" s="34"/>
    </row>
    <row r="14438">
      <c r="A14438" s="31" t="s">
        <v>3957</v>
      </c>
      <c r="B14438" s="32">
        <v>0.14055555555555554</v>
      </c>
      <c r="C14438" s="31" t="s">
        <v>84</v>
      </c>
      <c r="D14438" s="31" t="s">
        <v>91</v>
      </c>
      <c r="E14438" s="33">
        <v>7.0</v>
      </c>
      <c r="F14438" s="33"/>
      <c r="G14438" s="34"/>
      <c r="H14438" s="34"/>
      <c r="I14438" s="34"/>
      <c r="J14438" s="34" t="s">
        <v>3980</v>
      </c>
    </row>
    <row r="14439">
      <c r="A14439" s="31" t="s">
        <v>3957</v>
      </c>
      <c r="B14439" s="32">
        <v>0.14082175925925927</v>
      </c>
      <c r="C14439" s="31" t="s">
        <v>84</v>
      </c>
      <c r="D14439" s="31" t="s">
        <v>93</v>
      </c>
      <c r="E14439" s="33">
        <v>21.0</v>
      </c>
      <c r="F14439" s="33">
        <f>E14439-12</f>
        <v>9</v>
      </c>
      <c r="G14439" s="34"/>
      <c r="H14439" s="34"/>
      <c r="I14439" s="34"/>
      <c r="J14439" s="34" t="s">
        <v>3978</v>
      </c>
    </row>
    <row r="14440">
      <c r="A14440" s="31" t="s">
        <v>3957</v>
      </c>
      <c r="B14440" s="32">
        <v>0.1409490740740741</v>
      </c>
      <c r="C14440" s="31" t="s">
        <v>84</v>
      </c>
      <c r="D14440" s="31" t="s">
        <v>91</v>
      </c>
      <c r="E14440" s="33">
        <v>21.0</v>
      </c>
      <c r="F14440" s="33"/>
      <c r="G14440" s="34"/>
      <c r="H14440" s="34" t="s">
        <v>3981</v>
      </c>
      <c r="I14440" s="34"/>
      <c r="J14440" s="34"/>
    </row>
    <row r="14441">
      <c r="A14441" s="31" t="s">
        <v>3957</v>
      </c>
      <c r="B14441" s="32">
        <v>0.14171296296296296</v>
      </c>
      <c r="C14441" s="31" t="s">
        <v>84</v>
      </c>
      <c r="D14441" s="31" t="s">
        <v>209</v>
      </c>
      <c r="E14441" s="33">
        <v>19.0</v>
      </c>
      <c r="F14441" s="33">
        <f>E14441-4</f>
        <v>15</v>
      </c>
      <c r="G14441" s="34"/>
      <c r="H14441" s="34"/>
      <c r="I14441" s="34"/>
      <c r="J14441" s="34"/>
    </row>
    <row r="14442">
      <c r="A14442" s="31" t="s">
        <v>3957</v>
      </c>
      <c r="B14442" s="32">
        <v>0.14443287037037036</v>
      </c>
      <c r="C14442" s="31" t="s">
        <v>3086</v>
      </c>
      <c r="D14442" s="31" t="s">
        <v>93</v>
      </c>
      <c r="E14442" s="33" t="s">
        <v>88</v>
      </c>
      <c r="F14442" s="33">
        <v>1.0</v>
      </c>
      <c r="G14442" s="34"/>
      <c r="H14442" s="34"/>
      <c r="I14442" s="34"/>
      <c r="J14442" s="34" t="s">
        <v>3982</v>
      </c>
    </row>
    <row r="14443">
      <c r="A14443" s="31" t="s">
        <v>3957</v>
      </c>
      <c r="B14443" s="32">
        <v>0.1445486111111111</v>
      </c>
      <c r="C14443" s="31" t="s">
        <v>3086</v>
      </c>
      <c r="D14443" s="31" t="s">
        <v>91</v>
      </c>
      <c r="E14443" s="33">
        <v>5.0</v>
      </c>
      <c r="F14443" s="33"/>
      <c r="G14443" s="34"/>
      <c r="H14443" s="34" t="s">
        <v>3581</v>
      </c>
      <c r="I14443" s="34"/>
      <c r="J14443" s="34" t="s">
        <v>3983</v>
      </c>
    </row>
    <row r="14444">
      <c r="A14444" s="31" t="s">
        <v>3957</v>
      </c>
      <c r="B14444" s="32">
        <v>0.1449074074074074</v>
      </c>
      <c r="C14444" s="31" t="s">
        <v>3086</v>
      </c>
      <c r="D14444" s="31" t="s">
        <v>93</v>
      </c>
      <c r="E14444" s="33">
        <v>29.0</v>
      </c>
      <c r="F14444" s="33">
        <f>E14444-11</f>
        <v>18</v>
      </c>
      <c r="G14444" s="34"/>
      <c r="H14444" s="34"/>
      <c r="I14444" s="34"/>
      <c r="J14444" s="34" t="s">
        <v>3982</v>
      </c>
    </row>
    <row r="14445">
      <c r="A14445" s="31" t="s">
        <v>3957</v>
      </c>
      <c r="B14445" s="32">
        <v>0.14516203703703703</v>
      </c>
      <c r="C14445" s="31" t="s">
        <v>3086</v>
      </c>
      <c r="D14445" s="31" t="s">
        <v>91</v>
      </c>
      <c r="E14445" s="33">
        <v>42.0</v>
      </c>
      <c r="F14445" s="33"/>
      <c r="G14445" s="34"/>
      <c r="H14445" s="34" t="s">
        <v>3984</v>
      </c>
      <c r="I14445" s="35">
        <v>1.0</v>
      </c>
      <c r="J14445" s="34" t="s">
        <v>3985</v>
      </c>
    </row>
    <row r="14446">
      <c r="A14446" s="31" t="s">
        <v>3957</v>
      </c>
      <c r="B14446" s="32">
        <v>0.1466550925925926</v>
      </c>
      <c r="C14446" s="31" t="s">
        <v>82</v>
      </c>
      <c r="D14446" s="31" t="s">
        <v>91</v>
      </c>
      <c r="E14446" s="33">
        <v>36.0</v>
      </c>
      <c r="F14446" s="33"/>
      <c r="G14446" s="34"/>
      <c r="H14446" s="34" t="s">
        <v>3986</v>
      </c>
      <c r="I14446" s="34"/>
      <c r="J14446" s="34"/>
    </row>
    <row r="14447">
      <c r="A14447" s="31" t="s">
        <v>3957</v>
      </c>
      <c r="B14447" s="32">
        <v>0.1469212962962963</v>
      </c>
      <c r="C14447" s="31" t="s">
        <v>82</v>
      </c>
      <c r="D14447" s="31" t="s">
        <v>100</v>
      </c>
      <c r="E14447" s="33" t="s">
        <v>75</v>
      </c>
      <c r="F14447" s="33" t="s">
        <v>75</v>
      </c>
      <c r="G14447" s="34"/>
      <c r="H14447" s="34"/>
      <c r="I14447" s="34"/>
      <c r="J14447" s="34" t="s">
        <v>3987</v>
      </c>
    </row>
    <row r="14448">
      <c r="A14448" s="31" t="s">
        <v>3957</v>
      </c>
      <c r="B14448" s="32">
        <v>0.14748842592592593</v>
      </c>
      <c r="C14448" s="31" t="s">
        <v>66</v>
      </c>
      <c r="D14448" s="31" t="s">
        <v>3424</v>
      </c>
      <c r="E14448" s="33">
        <v>19.0</v>
      </c>
      <c r="F14448" s="33">
        <f t="shared" ref="F14448:F14450" si="84">E14448</f>
        <v>19</v>
      </c>
      <c r="G14448" s="34"/>
      <c r="H14448" s="34"/>
      <c r="I14448" s="34"/>
      <c r="J14448" s="34" t="s">
        <v>3988</v>
      </c>
    </row>
    <row r="14449">
      <c r="A14449" s="31" t="s">
        <v>3957</v>
      </c>
      <c r="B14449" s="32">
        <v>0.1475115740740741</v>
      </c>
      <c r="C14449" s="31" t="s">
        <v>82</v>
      </c>
      <c r="D14449" s="31" t="s">
        <v>3424</v>
      </c>
      <c r="E14449" s="33">
        <v>5.0</v>
      </c>
      <c r="F14449" s="33">
        <f t="shared" si="84"/>
        <v>5</v>
      </c>
      <c r="G14449" s="34"/>
      <c r="H14449" s="34"/>
      <c r="I14449" s="34"/>
      <c r="J14449" s="34"/>
    </row>
    <row r="14450">
      <c r="A14450" s="31" t="s">
        <v>3957</v>
      </c>
      <c r="B14450" s="32">
        <v>0.14752314814814815</v>
      </c>
      <c r="C14450" s="31" t="s">
        <v>964</v>
      </c>
      <c r="D14450" s="31" t="s">
        <v>3424</v>
      </c>
      <c r="E14450" s="33">
        <v>12.0</v>
      </c>
      <c r="F14450" s="33">
        <f t="shared" si="84"/>
        <v>12</v>
      </c>
      <c r="G14450" s="34"/>
      <c r="H14450" s="34"/>
      <c r="I14450" s="34"/>
      <c r="J14450" s="34"/>
    </row>
    <row r="14451">
      <c r="A14451" s="31" t="s">
        <v>3957</v>
      </c>
      <c r="B14451" s="32">
        <v>0.1476736111111111</v>
      </c>
      <c r="C14451" s="31" t="s">
        <v>66</v>
      </c>
      <c r="D14451" s="31" t="s">
        <v>3989</v>
      </c>
      <c r="E14451" s="33">
        <v>34.0</v>
      </c>
      <c r="F14451" s="33"/>
      <c r="G14451" s="34"/>
      <c r="H14451" s="34"/>
      <c r="I14451" s="34"/>
      <c r="J14451" s="34" t="s">
        <v>3990</v>
      </c>
    </row>
    <row r="14452">
      <c r="A14452" s="31" t="s">
        <v>3957</v>
      </c>
      <c r="B14452" s="32">
        <v>0.1521412037037037</v>
      </c>
      <c r="C14452" s="31" t="s">
        <v>66</v>
      </c>
      <c r="D14452" s="31" t="s">
        <v>3424</v>
      </c>
      <c r="E14452" s="33">
        <v>16.0</v>
      </c>
      <c r="F14452" s="33">
        <f>E14452</f>
        <v>16</v>
      </c>
      <c r="G14452" s="34"/>
      <c r="H14452" s="34"/>
      <c r="I14452" s="34"/>
      <c r="J14452" s="34"/>
    </row>
    <row r="14453">
      <c r="A14453" s="31" t="s">
        <v>3957</v>
      </c>
      <c r="B14453" s="32">
        <v>0.1260300925925926</v>
      </c>
      <c r="C14453" s="31" t="s">
        <v>70</v>
      </c>
      <c r="D14453" s="31" t="s">
        <v>93</v>
      </c>
      <c r="E14453" s="33" t="s">
        <v>75</v>
      </c>
      <c r="F14453" s="33"/>
      <c r="G14453" s="34"/>
      <c r="H14453" s="34"/>
      <c r="I14453" s="34"/>
      <c r="J14453" s="34" t="s">
        <v>2263</v>
      </c>
    </row>
    <row r="14454">
      <c r="A14454" s="31" t="s">
        <v>3957</v>
      </c>
      <c r="B14454" s="32">
        <v>0.1260300925925926</v>
      </c>
      <c r="C14454" s="31" t="s">
        <v>70</v>
      </c>
      <c r="D14454" s="31" t="s">
        <v>93</v>
      </c>
      <c r="E14454" s="33">
        <v>15.0</v>
      </c>
      <c r="F14454" s="33">
        <v>3.0</v>
      </c>
      <c r="G14454" s="34"/>
      <c r="H14454" s="34"/>
      <c r="I14454" s="34"/>
      <c r="J14454" s="34" t="s">
        <v>3991</v>
      </c>
    </row>
    <row r="14455">
      <c r="A14455" s="31" t="s">
        <v>3957</v>
      </c>
      <c r="B14455" s="32">
        <v>0.15399305555555556</v>
      </c>
      <c r="C14455" s="31" t="s">
        <v>70</v>
      </c>
      <c r="D14455" s="31" t="s">
        <v>91</v>
      </c>
      <c r="E14455" s="33">
        <v>9.0</v>
      </c>
      <c r="F14455" s="33"/>
      <c r="G14455" s="34"/>
      <c r="H14455" s="34" t="s">
        <v>3992</v>
      </c>
      <c r="I14455" s="34"/>
      <c r="J14455" s="34"/>
    </row>
    <row r="14456">
      <c r="A14456" s="31" t="s">
        <v>3957</v>
      </c>
      <c r="B14456" s="32">
        <v>0.1542824074074074</v>
      </c>
      <c r="C14456" s="31" t="s">
        <v>70</v>
      </c>
      <c r="D14456" s="31" t="s">
        <v>93</v>
      </c>
      <c r="E14456" s="33" t="s">
        <v>75</v>
      </c>
      <c r="F14456" s="33" t="s">
        <v>75</v>
      </c>
      <c r="G14456" s="34"/>
      <c r="H14456" s="34"/>
      <c r="I14456" s="34"/>
      <c r="J14456" s="34" t="s">
        <v>2263</v>
      </c>
    </row>
    <row r="14457">
      <c r="A14457" s="31" t="s">
        <v>3957</v>
      </c>
      <c r="B14457" s="32">
        <v>0.1542824074074074</v>
      </c>
      <c r="C14457" s="31" t="s">
        <v>70</v>
      </c>
      <c r="D14457" s="31" t="s">
        <v>93</v>
      </c>
      <c r="E14457" s="33">
        <v>20.0</v>
      </c>
      <c r="F14457" s="33">
        <f>E14457-12</f>
        <v>8</v>
      </c>
      <c r="G14457" s="34"/>
      <c r="H14457" s="34"/>
      <c r="I14457" s="34"/>
      <c r="J14457" s="34" t="s">
        <v>3991</v>
      </c>
    </row>
    <row r="14458">
      <c r="A14458" s="31" t="s">
        <v>3957</v>
      </c>
      <c r="B14458" s="32">
        <v>0.1542939814814815</v>
      </c>
      <c r="C14458" s="31" t="s">
        <v>70</v>
      </c>
      <c r="D14458" s="31" t="s">
        <v>91</v>
      </c>
      <c r="E14458" s="33">
        <v>13.0</v>
      </c>
      <c r="F14458" s="33"/>
      <c r="G14458" s="34"/>
      <c r="H14458" s="34" t="s">
        <v>3993</v>
      </c>
      <c r="I14458" s="34"/>
      <c r="J14458" s="34"/>
    </row>
    <row r="14459">
      <c r="A14459" s="31" t="s">
        <v>3957</v>
      </c>
      <c r="B14459" s="32">
        <v>0.15454861111111112</v>
      </c>
      <c r="C14459" s="31" t="s">
        <v>70</v>
      </c>
      <c r="D14459" s="31" t="s">
        <v>93</v>
      </c>
      <c r="E14459" s="33" t="s">
        <v>75</v>
      </c>
      <c r="F14459" s="33" t="s">
        <v>75</v>
      </c>
      <c r="G14459" s="34"/>
      <c r="H14459" s="34"/>
      <c r="I14459" s="34"/>
      <c r="J14459" s="34" t="s">
        <v>2263</v>
      </c>
    </row>
    <row r="14460">
      <c r="A14460" s="31" t="s">
        <v>3957</v>
      </c>
      <c r="B14460" s="32">
        <v>0.15454861111111112</v>
      </c>
      <c r="C14460" s="31" t="s">
        <v>70</v>
      </c>
      <c r="D14460" s="31" t="s">
        <v>93</v>
      </c>
      <c r="E14460" s="33">
        <v>20.0</v>
      </c>
      <c r="F14460" s="33">
        <f>E14460-10</f>
        <v>10</v>
      </c>
      <c r="G14460" s="34"/>
      <c r="H14460" s="34"/>
      <c r="I14460" s="34"/>
      <c r="J14460" s="34" t="s">
        <v>3994</v>
      </c>
    </row>
    <row r="14461">
      <c r="A14461" s="31" t="s">
        <v>3957</v>
      </c>
      <c r="B14461" s="32">
        <v>0.15460648148148148</v>
      </c>
      <c r="C14461" s="31" t="s">
        <v>70</v>
      </c>
      <c r="D14461" s="31" t="s">
        <v>93</v>
      </c>
      <c r="E14461" s="33">
        <v>23.0</v>
      </c>
      <c r="F14461" s="33">
        <v>11.0</v>
      </c>
      <c r="G14461" s="34"/>
      <c r="H14461" s="34"/>
      <c r="I14461" s="34"/>
      <c r="J14461" s="34" t="s">
        <v>3994</v>
      </c>
    </row>
    <row r="14462">
      <c r="A14462" s="31" t="s">
        <v>3957</v>
      </c>
      <c r="B14462" s="32">
        <v>0.15460648148148148</v>
      </c>
      <c r="C14462" s="31" t="s">
        <v>70</v>
      </c>
      <c r="D14462" s="31" t="s">
        <v>93</v>
      </c>
      <c r="E14462" s="33">
        <v>23.0</v>
      </c>
      <c r="F14462" s="33">
        <v>11.0</v>
      </c>
      <c r="G14462" s="34"/>
      <c r="H14462" s="34"/>
      <c r="I14462" s="34"/>
      <c r="J14462" s="34" t="s">
        <v>2263</v>
      </c>
    </row>
    <row r="14463">
      <c r="A14463" s="31" t="s">
        <v>3957</v>
      </c>
      <c r="B14463" s="32">
        <v>0.15474537037037037</v>
      </c>
      <c r="C14463" s="31" t="s">
        <v>70</v>
      </c>
      <c r="D14463" s="31" t="s">
        <v>91</v>
      </c>
      <c r="E14463" s="33">
        <v>11.0</v>
      </c>
      <c r="F14463" s="33"/>
      <c r="G14463" s="34"/>
      <c r="H14463" s="34" t="s">
        <v>3995</v>
      </c>
      <c r="I14463" s="34"/>
      <c r="J14463" s="34"/>
    </row>
    <row r="14464">
      <c r="A14464" s="31" t="s">
        <v>3957</v>
      </c>
      <c r="B14464" s="32">
        <v>0.15476851851851853</v>
      </c>
      <c r="C14464" s="31" t="s">
        <v>70</v>
      </c>
      <c r="D14464" s="31" t="s">
        <v>91</v>
      </c>
      <c r="E14464" s="33">
        <v>10.0</v>
      </c>
      <c r="F14464" s="33"/>
      <c r="G14464" s="34"/>
      <c r="H14464" s="34" t="s">
        <v>3996</v>
      </c>
      <c r="I14464" s="34"/>
      <c r="J14464" s="34"/>
    </row>
    <row r="14465">
      <c r="A14465" s="31" t="s">
        <v>3957</v>
      </c>
      <c r="B14465" s="32">
        <v>0.15579861111111112</v>
      </c>
      <c r="C14465" s="31" t="s">
        <v>69</v>
      </c>
      <c r="D14465" s="31" t="s">
        <v>93</v>
      </c>
      <c r="E14465" s="33" t="s">
        <v>68</v>
      </c>
      <c r="F14465" s="33">
        <v>20.0</v>
      </c>
      <c r="G14465" s="34"/>
      <c r="H14465" s="34"/>
      <c r="I14465" s="34"/>
      <c r="J14465" s="34" t="s">
        <v>3997</v>
      </c>
    </row>
    <row r="14466">
      <c r="A14466" s="31" t="s">
        <v>3957</v>
      </c>
      <c r="B14466" s="32">
        <v>0.1560300925925926</v>
      </c>
      <c r="C14466" s="31" t="s">
        <v>69</v>
      </c>
      <c r="D14466" s="31" t="s">
        <v>91</v>
      </c>
      <c r="E14466" s="33">
        <v>26.0</v>
      </c>
      <c r="F14466" s="33"/>
      <c r="G14466" s="34"/>
      <c r="H14466" s="34" t="s">
        <v>3998</v>
      </c>
      <c r="I14466" s="35">
        <v>1.0</v>
      </c>
      <c r="J14466" s="34" t="s">
        <v>3999</v>
      </c>
    </row>
    <row r="14467">
      <c r="A14467" s="31" t="s">
        <v>3957</v>
      </c>
      <c r="B14467" s="32">
        <v>0.15670138888888888</v>
      </c>
      <c r="C14467" s="31" t="s">
        <v>69</v>
      </c>
      <c r="D14467" s="31" t="s">
        <v>100</v>
      </c>
      <c r="E14467" s="33">
        <v>23.0</v>
      </c>
      <c r="F14467" s="33">
        <v>19.0</v>
      </c>
      <c r="G14467" s="34"/>
      <c r="H14467" s="34" t="s">
        <v>4000</v>
      </c>
      <c r="I14467" s="34"/>
      <c r="J14467" s="34" t="s">
        <v>4001</v>
      </c>
    </row>
    <row r="14468">
      <c r="A14468" s="31" t="s">
        <v>3957</v>
      </c>
      <c r="B14468" s="32">
        <v>0.15681712962962963</v>
      </c>
      <c r="C14468" s="31" t="s">
        <v>84</v>
      </c>
      <c r="D14468" s="31" t="s">
        <v>100</v>
      </c>
      <c r="E14468" s="33" t="s">
        <v>75</v>
      </c>
      <c r="F14468" s="33" t="s">
        <v>75</v>
      </c>
      <c r="G14468" s="34"/>
      <c r="H14468" s="34"/>
      <c r="I14468" s="34"/>
      <c r="J14468" s="34" t="s">
        <v>2263</v>
      </c>
    </row>
    <row r="14469">
      <c r="A14469" s="31" t="s">
        <v>3957</v>
      </c>
      <c r="B14469" s="32">
        <v>0.15681712962962963</v>
      </c>
      <c r="C14469" s="31" t="s">
        <v>84</v>
      </c>
      <c r="D14469" s="31" t="s">
        <v>100</v>
      </c>
      <c r="E14469" s="33">
        <v>19.0</v>
      </c>
      <c r="F14469" s="33">
        <f>E14469-4</f>
        <v>15</v>
      </c>
      <c r="G14469" s="34"/>
      <c r="H14469" s="34" t="s">
        <v>3787</v>
      </c>
      <c r="I14469" s="34"/>
      <c r="J14469" s="34"/>
    </row>
    <row r="14470">
      <c r="A14470" s="31" t="s">
        <v>3957</v>
      </c>
      <c r="B14470" s="32">
        <v>0.16135416666666666</v>
      </c>
      <c r="C14470" s="31" t="s">
        <v>69</v>
      </c>
      <c r="D14470" s="31" t="s">
        <v>83</v>
      </c>
      <c r="E14470" s="33">
        <v>19.0</v>
      </c>
      <c r="F14470" s="33" t="s">
        <v>75</v>
      </c>
      <c r="G14470" s="34"/>
      <c r="H14470" s="34"/>
      <c r="I14470" s="34"/>
      <c r="J14470" s="34" t="s">
        <v>2508</v>
      </c>
    </row>
    <row r="14471">
      <c r="A14471" s="31" t="s">
        <v>3957</v>
      </c>
      <c r="B14471" s="32">
        <v>0.16346064814814815</v>
      </c>
      <c r="C14471" s="31" t="s">
        <v>84</v>
      </c>
      <c r="D14471" s="31" t="s">
        <v>67</v>
      </c>
      <c r="E14471" s="33">
        <v>22.0</v>
      </c>
      <c r="F14471" s="33">
        <f>E14471-5</f>
        <v>17</v>
      </c>
      <c r="G14471" s="34"/>
      <c r="H14471" s="34"/>
      <c r="I14471" s="34"/>
      <c r="J14471" s="34"/>
    </row>
    <row r="14472">
      <c r="A14472" s="31" t="s">
        <v>3957</v>
      </c>
      <c r="B14472" s="32">
        <v>0.1652662037037037</v>
      </c>
      <c r="C14472" s="31" t="s">
        <v>69</v>
      </c>
      <c r="D14472" s="31" t="s">
        <v>3424</v>
      </c>
      <c r="E14472" s="33">
        <v>9.0</v>
      </c>
      <c r="F14472" s="33">
        <f>E14472</f>
        <v>9</v>
      </c>
      <c r="G14472" s="34"/>
      <c r="H14472" s="34"/>
      <c r="I14472" s="34"/>
      <c r="J14472" s="34"/>
    </row>
    <row r="14473">
      <c r="A14473" s="31" t="s">
        <v>3957</v>
      </c>
      <c r="B14473" s="32">
        <v>0.16652777777777777</v>
      </c>
      <c r="C14473" s="31" t="s">
        <v>69</v>
      </c>
      <c r="D14473" s="31" t="s">
        <v>67</v>
      </c>
      <c r="E14473" s="33">
        <v>18.0</v>
      </c>
      <c r="F14473" s="33" t="s">
        <v>75</v>
      </c>
      <c r="G14473" s="34"/>
      <c r="H14473" s="34"/>
      <c r="I14473" s="34"/>
      <c r="J14473" s="34" t="s">
        <v>2508</v>
      </c>
    </row>
    <row r="14474">
      <c r="A14474" s="31" t="s">
        <v>4002</v>
      </c>
      <c r="B14474" s="32">
        <v>0.015509259259259259</v>
      </c>
      <c r="C14474" s="31" t="s">
        <v>66</v>
      </c>
      <c r="D14474" s="31" t="s">
        <v>216</v>
      </c>
      <c r="E14474" s="33">
        <v>19.0</v>
      </c>
      <c r="F14474" s="33">
        <f>E14474-5</f>
        <v>14</v>
      </c>
      <c r="G14474" s="34"/>
      <c r="H14474" s="34"/>
      <c r="I14474" s="34"/>
      <c r="J14474" s="34"/>
    </row>
    <row r="14475">
      <c r="A14475" s="31" t="s">
        <v>4002</v>
      </c>
      <c r="B14475" s="32">
        <v>0.015532407407407408</v>
      </c>
      <c r="C14475" s="31" t="s">
        <v>3086</v>
      </c>
      <c r="D14475" s="31" t="s">
        <v>131</v>
      </c>
      <c r="E14475" s="33">
        <v>6.0</v>
      </c>
      <c r="F14475" s="33">
        <f>E14475-3</f>
        <v>3</v>
      </c>
      <c r="G14475" s="34"/>
      <c r="H14475" s="34"/>
      <c r="I14475" s="34"/>
      <c r="J14475" s="34"/>
    </row>
    <row r="14476">
      <c r="A14476" s="31" t="s">
        <v>4002</v>
      </c>
      <c r="B14476" s="32">
        <v>0.015821759259259258</v>
      </c>
      <c r="C14476" s="31" t="s">
        <v>82</v>
      </c>
      <c r="D14476" s="31" t="s">
        <v>3424</v>
      </c>
      <c r="E14476" s="33">
        <v>17.0</v>
      </c>
      <c r="F14476" s="33">
        <f>E14476</f>
        <v>17</v>
      </c>
      <c r="G14476" s="34"/>
      <c r="H14476" s="34"/>
      <c r="I14476" s="34"/>
      <c r="J14476" s="34"/>
    </row>
    <row r="14477">
      <c r="A14477" s="31" t="s">
        <v>4002</v>
      </c>
      <c r="B14477" s="32">
        <v>0.01599537037037037</v>
      </c>
      <c r="C14477" s="31" t="s">
        <v>82</v>
      </c>
      <c r="D14477" s="31" t="s">
        <v>76</v>
      </c>
      <c r="E14477" s="33">
        <v>81.0</v>
      </c>
      <c r="F14477" s="33"/>
      <c r="G14477" s="34"/>
      <c r="H14477" s="34"/>
      <c r="I14477" s="34"/>
      <c r="J14477" s="34" t="s">
        <v>4003</v>
      </c>
    </row>
    <row r="14478">
      <c r="A14478" s="31" t="s">
        <v>4002</v>
      </c>
      <c r="B14478" s="32">
        <v>0.017118055555555556</v>
      </c>
      <c r="C14478" s="31" t="s">
        <v>70</v>
      </c>
      <c r="D14478" s="31" t="s">
        <v>67</v>
      </c>
      <c r="E14478" s="33">
        <v>8.0</v>
      </c>
      <c r="F14478" s="33">
        <f>E14478-4</f>
        <v>4</v>
      </c>
      <c r="G14478" s="34"/>
      <c r="H14478" s="34"/>
      <c r="I14478" s="34"/>
      <c r="J14478" s="34"/>
    </row>
    <row r="14479">
      <c r="A14479" s="31" t="s">
        <v>4002</v>
      </c>
      <c r="B14479" s="32">
        <v>0.01824074074074074</v>
      </c>
      <c r="C14479" s="31" t="s">
        <v>66</v>
      </c>
      <c r="D14479" s="31" t="s">
        <v>67</v>
      </c>
      <c r="E14479" s="33">
        <v>19.0</v>
      </c>
      <c r="F14479" s="33">
        <f>E14479-3</f>
        <v>16</v>
      </c>
      <c r="G14479" s="34"/>
      <c r="H14479" s="34"/>
      <c r="I14479" s="34"/>
      <c r="J14479" s="34"/>
    </row>
    <row r="14480">
      <c r="A14480" s="31" t="s">
        <v>4002</v>
      </c>
      <c r="B14480" s="32">
        <v>0.019837962962962963</v>
      </c>
      <c r="C14480" s="31" t="s">
        <v>66</v>
      </c>
      <c r="D14480" s="31" t="s">
        <v>125</v>
      </c>
      <c r="E14480" s="33">
        <v>15.0</v>
      </c>
      <c r="F14480" s="33">
        <f>E14480-0</f>
        <v>15</v>
      </c>
      <c r="G14480" s="34"/>
      <c r="H14480" s="34"/>
      <c r="I14480" s="34"/>
      <c r="J14480" s="34"/>
    </row>
    <row r="14481">
      <c r="A14481" s="31" t="s">
        <v>4002</v>
      </c>
      <c r="B14481" s="32">
        <v>0.019837962962962963</v>
      </c>
      <c r="C14481" s="31" t="s">
        <v>3086</v>
      </c>
      <c r="D14481" s="31" t="s">
        <v>125</v>
      </c>
      <c r="E14481" s="33">
        <v>27.0</v>
      </c>
      <c r="F14481" s="33">
        <f>E14481-15</f>
        <v>12</v>
      </c>
      <c r="G14481" s="34"/>
      <c r="H14481" s="34"/>
      <c r="I14481" s="34"/>
      <c r="J14481" s="34"/>
    </row>
    <row r="14482">
      <c r="A14482" s="31" t="s">
        <v>4002</v>
      </c>
      <c r="B14482" s="32">
        <v>0.01990740740740741</v>
      </c>
      <c r="C14482" s="31" t="s">
        <v>3086</v>
      </c>
      <c r="D14482" s="31" t="s">
        <v>83</v>
      </c>
      <c r="E14482" s="33">
        <v>23.0</v>
      </c>
      <c r="F14482" s="33">
        <f>E14482-13</f>
        <v>10</v>
      </c>
      <c r="G14482" s="34"/>
      <c r="H14482" s="34"/>
      <c r="I14482" s="34"/>
      <c r="J14482" s="34"/>
    </row>
    <row r="14483">
      <c r="A14483" s="31" t="s">
        <v>4002</v>
      </c>
      <c r="B14483" s="32">
        <v>0.020196759259259258</v>
      </c>
      <c r="C14483" s="31" t="s">
        <v>66</v>
      </c>
      <c r="D14483" s="31" t="s">
        <v>67</v>
      </c>
      <c r="E14483" s="33">
        <v>20.0</v>
      </c>
      <c r="F14483" s="33">
        <f>E14483-3</f>
        <v>17</v>
      </c>
      <c r="G14483" s="34"/>
      <c r="H14483" s="34"/>
      <c r="I14483" s="34"/>
      <c r="J14483" s="34"/>
    </row>
    <row r="14484">
      <c r="A14484" s="31" t="s">
        <v>4002</v>
      </c>
      <c r="B14484" s="32">
        <v>0.020949074074074075</v>
      </c>
      <c r="C14484" s="31" t="s">
        <v>3086</v>
      </c>
      <c r="D14484" s="31" t="s">
        <v>79</v>
      </c>
      <c r="E14484" s="33">
        <v>15.0</v>
      </c>
      <c r="F14484" s="33">
        <v>10.0</v>
      </c>
      <c r="G14484" s="34"/>
      <c r="H14484" s="34"/>
      <c r="I14484" s="34"/>
      <c r="J14484" s="34"/>
    </row>
    <row r="14485">
      <c r="A14485" s="31" t="s">
        <v>4002</v>
      </c>
      <c r="B14485" s="32">
        <v>0.020972222222222222</v>
      </c>
      <c r="C14485" s="31" t="s">
        <v>66</v>
      </c>
      <c r="D14485" s="31" t="s">
        <v>79</v>
      </c>
      <c r="E14485" s="33">
        <v>14.0</v>
      </c>
      <c r="F14485" s="33">
        <f>E14485-6</f>
        <v>8</v>
      </c>
      <c r="G14485" s="34"/>
      <c r="H14485" s="34"/>
      <c r="I14485" s="34"/>
      <c r="J14485" s="34"/>
    </row>
    <row r="14486">
      <c r="A14486" s="31" t="s">
        <v>4002</v>
      </c>
      <c r="B14486" s="32">
        <v>0.021666666666666667</v>
      </c>
      <c r="C14486" s="31" t="s">
        <v>84</v>
      </c>
      <c r="D14486" s="31" t="s">
        <v>79</v>
      </c>
      <c r="E14486" s="33">
        <v>19.0</v>
      </c>
      <c r="F14486" s="33">
        <f>E14486-9</f>
        <v>10</v>
      </c>
      <c r="G14486" s="34"/>
      <c r="H14486" s="34"/>
      <c r="I14486" s="34"/>
      <c r="J14486" s="34"/>
    </row>
    <row r="14487">
      <c r="A14487" s="31" t="s">
        <v>4002</v>
      </c>
      <c r="B14487" s="32">
        <v>0.021863425925925925</v>
      </c>
      <c r="C14487" s="31" t="s">
        <v>69</v>
      </c>
      <c r="D14487" s="31" t="s">
        <v>79</v>
      </c>
      <c r="E14487" s="33">
        <v>22.0</v>
      </c>
      <c r="F14487" s="33">
        <f>E14487-3</f>
        <v>19</v>
      </c>
      <c r="G14487" s="34"/>
      <c r="H14487" s="34"/>
      <c r="I14487" s="34"/>
      <c r="J14487" s="34"/>
    </row>
    <row r="14488">
      <c r="A14488" s="31" t="s">
        <v>4002</v>
      </c>
      <c r="B14488" s="32">
        <v>0.02238425925925926</v>
      </c>
      <c r="C14488" s="31" t="s">
        <v>964</v>
      </c>
      <c r="D14488" s="31" t="s">
        <v>67</v>
      </c>
      <c r="E14488" s="33">
        <v>27.0</v>
      </c>
      <c r="F14488" s="33">
        <f>E14488-10</f>
        <v>17</v>
      </c>
      <c r="G14488" s="34"/>
      <c r="H14488" s="34"/>
      <c r="I14488" s="34"/>
      <c r="J14488" s="34"/>
    </row>
    <row r="14489">
      <c r="A14489" s="31" t="s">
        <v>4002</v>
      </c>
      <c r="B14489" s="32">
        <v>0.02516203703703704</v>
      </c>
      <c r="C14489" s="31" t="s">
        <v>66</v>
      </c>
      <c r="D14489" s="31" t="s">
        <v>67</v>
      </c>
      <c r="E14489" s="33">
        <v>11.0</v>
      </c>
      <c r="F14489" s="33">
        <f>E14489-3</f>
        <v>8</v>
      </c>
      <c r="G14489" s="34"/>
      <c r="H14489" s="34"/>
      <c r="I14489" s="34"/>
      <c r="J14489" s="34"/>
    </row>
    <row r="14490">
      <c r="A14490" s="31" t="s">
        <v>4002</v>
      </c>
      <c r="B14490" s="32">
        <v>0.025520833333333333</v>
      </c>
      <c r="C14490" s="31" t="s">
        <v>82</v>
      </c>
      <c r="D14490" s="31" t="s">
        <v>83</v>
      </c>
      <c r="E14490" s="33" t="s">
        <v>88</v>
      </c>
      <c r="F14490" s="33">
        <v>1.0</v>
      </c>
      <c r="G14490" s="34"/>
      <c r="H14490" s="34"/>
      <c r="I14490" s="34"/>
      <c r="J14490" s="34"/>
    </row>
    <row r="14491">
      <c r="A14491" s="31" t="s">
        <v>4002</v>
      </c>
      <c r="B14491" s="32">
        <v>0.026898148148148147</v>
      </c>
      <c r="C14491" s="31" t="s">
        <v>70</v>
      </c>
      <c r="D14491" s="31" t="s">
        <v>83</v>
      </c>
      <c r="E14491" s="33">
        <v>14.0</v>
      </c>
      <c r="F14491" s="33">
        <v>2.0</v>
      </c>
      <c r="G14491" s="34"/>
      <c r="H14491" s="34"/>
      <c r="I14491" s="34"/>
      <c r="J14491" s="34"/>
    </row>
    <row r="14492">
      <c r="A14492" s="31" t="s">
        <v>4002</v>
      </c>
      <c r="B14492" s="32">
        <v>0.03099537037037037</v>
      </c>
      <c r="C14492" s="31" t="s">
        <v>70</v>
      </c>
      <c r="D14492" s="31" t="s">
        <v>78</v>
      </c>
      <c r="E14492" s="33">
        <v>16.0</v>
      </c>
      <c r="F14492" s="33">
        <f>E14492-10</f>
        <v>6</v>
      </c>
      <c r="G14492" s="34"/>
      <c r="H14492" s="34"/>
      <c r="I14492" s="34"/>
      <c r="J14492" s="34"/>
    </row>
    <row r="14493">
      <c r="A14493" s="31" t="s">
        <v>4002</v>
      </c>
      <c r="B14493" s="32">
        <v>0.03232638888888889</v>
      </c>
      <c r="C14493" s="31" t="s">
        <v>70</v>
      </c>
      <c r="D14493" s="31" t="s">
        <v>67</v>
      </c>
      <c r="E14493" s="33">
        <v>14.0</v>
      </c>
      <c r="F14493" s="33">
        <f>E14493-4</f>
        <v>10</v>
      </c>
      <c r="G14493" s="34"/>
      <c r="H14493" s="34"/>
      <c r="I14493" s="34"/>
      <c r="J14493" s="34"/>
    </row>
    <row r="14494">
      <c r="A14494" s="31" t="s">
        <v>4002</v>
      </c>
      <c r="B14494" s="32">
        <v>0.03318287037037037</v>
      </c>
      <c r="C14494" s="31" t="s">
        <v>70</v>
      </c>
      <c r="D14494" s="31" t="s">
        <v>83</v>
      </c>
      <c r="E14494" s="33" t="s">
        <v>68</v>
      </c>
      <c r="F14494" s="33">
        <v>20.0</v>
      </c>
      <c r="G14494" s="34"/>
      <c r="H14494" s="34"/>
      <c r="I14494" s="34"/>
      <c r="J14494" s="34"/>
    </row>
    <row r="14495">
      <c r="A14495" s="31" t="s">
        <v>4002</v>
      </c>
      <c r="B14495" s="32">
        <v>0.035520833333333335</v>
      </c>
      <c r="C14495" s="31" t="s">
        <v>66</v>
      </c>
      <c r="D14495" s="31" t="s">
        <v>67</v>
      </c>
      <c r="E14495" s="33">
        <v>16.0</v>
      </c>
      <c r="F14495" s="33">
        <f>E14495-3</f>
        <v>13</v>
      </c>
      <c r="G14495" s="34"/>
      <c r="H14495" s="34"/>
      <c r="I14495" s="34"/>
      <c r="J14495" s="34"/>
    </row>
    <row r="14496">
      <c r="A14496" s="31" t="s">
        <v>4002</v>
      </c>
      <c r="B14496" s="32">
        <v>0.03576388888888889</v>
      </c>
      <c r="C14496" s="31" t="s">
        <v>66</v>
      </c>
      <c r="D14496" s="31" t="s">
        <v>209</v>
      </c>
      <c r="E14496" s="33">
        <v>16.0</v>
      </c>
      <c r="F14496" s="33">
        <f>E14496-1</f>
        <v>15</v>
      </c>
      <c r="G14496" s="34"/>
      <c r="H14496" s="34"/>
      <c r="I14496" s="34"/>
      <c r="J14496" s="34"/>
    </row>
    <row r="14497">
      <c r="A14497" s="31" t="s">
        <v>4002</v>
      </c>
      <c r="B14497" s="32">
        <v>0.036550925925925924</v>
      </c>
      <c r="C14497" s="31" t="s">
        <v>82</v>
      </c>
      <c r="D14497" s="31" t="s">
        <v>78</v>
      </c>
      <c r="E14497" s="33" t="s">
        <v>75</v>
      </c>
      <c r="F14497" s="33" t="s">
        <v>75</v>
      </c>
      <c r="G14497" s="34"/>
      <c r="H14497" s="34"/>
      <c r="I14497" s="34"/>
      <c r="J14497" s="34"/>
    </row>
    <row r="14498">
      <c r="A14498" s="31" t="s">
        <v>4002</v>
      </c>
      <c r="B14498" s="32">
        <v>0.036585648148148145</v>
      </c>
      <c r="C14498" s="31" t="s">
        <v>66</v>
      </c>
      <c r="D14498" s="31" t="s">
        <v>78</v>
      </c>
      <c r="E14498" s="33">
        <v>11.0</v>
      </c>
      <c r="F14498" s="33">
        <f>E14498-0</f>
        <v>11</v>
      </c>
      <c r="G14498" s="34"/>
      <c r="H14498" s="34"/>
      <c r="I14498" s="34"/>
      <c r="J14498" s="34"/>
    </row>
    <row r="14499">
      <c r="A14499" s="31" t="s">
        <v>4002</v>
      </c>
      <c r="B14499" s="32">
        <v>0.036585648148148145</v>
      </c>
      <c r="C14499" s="31" t="s">
        <v>69</v>
      </c>
      <c r="D14499" s="31" t="s">
        <v>78</v>
      </c>
      <c r="E14499" s="33">
        <v>18.0</v>
      </c>
      <c r="F14499" s="33">
        <f>E14499-4</f>
        <v>14</v>
      </c>
      <c r="G14499" s="34"/>
      <c r="H14499" s="34"/>
      <c r="I14499" s="34"/>
      <c r="J14499" s="34"/>
    </row>
    <row r="14500">
      <c r="A14500" s="31" t="s">
        <v>4002</v>
      </c>
      <c r="B14500" s="32">
        <v>0.03662037037037037</v>
      </c>
      <c r="C14500" s="31" t="s">
        <v>3086</v>
      </c>
      <c r="D14500" s="31" t="s">
        <v>78</v>
      </c>
      <c r="E14500" s="33">
        <v>20.0</v>
      </c>
      <c r="F14500" s="33">
        <f>E14500-10</f>
        <v>10</v>
      </c>
      <c r="G14500" s="34"/>
      <c r="H14500" s="34"/>
      <c r="I14500" s="34"/>
      <c r="J14500" s="34"/>
    </row>
    <row r="14501">
      <c r="A14501" s="31" t="s">
        <v>4002</v>
      </c>
      <c r="B14501" s="32">
        <v>0.036631944444444446</v>
      </c>
      <c r="C14501" s="31" t="s">
        <v>84</v>
      </c>
      <c r="D14501" s="31" t="s">
        <v>78</v>
      </c>
      <c r="E14501" s="33">
        <v>21.0</v>
      </c>
      <c r="F14501" s="33">
        <f>E14501-3</f>
        <v>18</v>
      </c>
      <c r="G14501" s="34"/>
      <c r="H14501" s="34"/>
      <c r="I14501" s="34"/>
      <c r="J14501" s="34"/>
    </row>
    <row r="14502">
      <c r="A14502" s="31" t="s">
        <v>4002</v>
      </c>
      <c r="B14502" s="32">
        <v>0.03665509259259259</v>
      </c>
      <c r="C14502" s="31" t="s">
        <v>964</v>
      </c>
      <c r="D14502" s="31" t="s">
        <v>78</v>
      </c>
      <c r="E14502" s="33">
        <v>23.0</v>
      </c>
      <c r="F14502" s="33" t="s">
        <v>75</v>
      </c>
      <c r="G14502" s="34"/>
      <c r="H14502" s="34"/>
      <c r="I14502" s="34"/>
      <c r="J14502" s="34"/>
    </row>
    <row r="14503">
      <c r="A14503" s="31" t="s">
        <v>4002</v>
      </c>
      <c r="B14503" s="32">
        <v>0.037662037037037036</v>
      </c>
      <c r="C14503" s="31" t="s">
        <v>69</v>
      </c>
      <c r="D14503" s="31" t="s">
        <v>67</v>
      </c>
      <c r="E14503" s="33">
        <v>23.0</v>
      </c>
      <c r="F14503" s="33">
        <f>E14503-5</f>
        <v>18</v>
      </c>
      <c r="G14503" s="34"/>
      <c r="H14503" s="34"/>
      <c r="I14503" s="34"/>
      <c r="J14503" s="34"/>
    </row>
    <row r="14504">
      <c r="A14504" s="31" t="s">
        <v>4002</v>
      </c>
      <c r="B14504" s="32">
        <v>0.04016203703703704</v>
      </c>
      <c r="C14504" s="31" t="s">
        <v>82</v>
      </c>
      <c r="D14504" s="31" t="s">
        <v>79</v>
      </c>
      <c r="E14504" s="33">
        <v>15.0</v>
      </c>
      <c r="F14504" s="33">
        <f>E14504-1</f>
        <v>14</v>
      </c>
      <c r="G14504" s="34"/>
      <c r="H14504" s="34"/>
      <c r="I14504" s="34"/>
      <c r="J14504" s="34"/>
    </row>
    <row r="14505">
      <c r="A14505" s="31" t="s">
        <v>4002</v>
      </c>
      <c r="B14505" s="32">
        <v>0.04016203703703704</v>
      </c>
      <c r="C14505" s="31" t="s">
        <v>69</v>
      </c>
      <c r="D14505" s="31" t="s">
        <v>79</v>
      </c>
      <c r="E14505" s="33">
        <v>15.0</v>
      </c>
      <c r="F14505" s="33">
        <f>E14505-3</f>
        <v>12</v>
      </c>
      <c r="G14505" s="34"/>
      <c r="H14505" s="34"/>
      <c r="I14505" s="34"/>
      <c r="J14505" s="34"/>
    </row>
    <row r="14506">
      <c r="A14506" s="31" t="s">
        <v>4002</v>
      </c>
      <c r="B14506" s="32">
        <v>0.04017361111111111</v>
      </c>
      <c r="C14506" s="31" t="s">
        <v>3086</v>
      </c>
      <c r="D14506" s="31" t="s">
        <v>79</v>
      </c>
      <c r="E14506" s="33">
        <v>15.0</v>
      </c>
      <c r="F14506" s="33">
        <f>E14506-5</f>
        <v>10</v>
      </c>
      <c r="G14506" s="34"/>
      <c r="H14506" s="34"/>
      <c r="I14506" s="34"/>
      <c r="J14506" s="34"/>
    </row>
    <row r="14507">
      <c r="A14507" s="31" t="s">
        <v>4002</v>
      </c>
      <c r="B14507" s="32">
        <v>0.04020833333333333</v>
      </c>
      <c r="C14507" s="31" t="s">
        <v>84</v>
      </c>
      <c r="D14507" s="31" t="s">
        <v>79</v>
      </c>
      <c r="E14507" s="33">
        <v>12.0</v>
      </c>
      <c r="F14507" s="33">
        <f>E14507-9</f>
        <v>3</v>
      </c>
      <c r="G14507" s="34"/>
      <c r="H14507" s="34"/>
      <c r="I14507" s="34"/>
      <c r="J14507" s="34"/>
    </row>
    <row r="14508">
      <c r="A14508" s="31" t="s">
        <v>4002</v>
      </c>
      <c r="B14508" s="32">
        <v>0.040219907407407406</v>
      </c>
      <c r="C14508" s="31" t="s">
        <v>964</v>
      </c>
      <c r="D14508" s="31" t="s">
        <v>79</v>
      </c>
      <c r="E14508" s="33">
        <v>13.0</v>
      </c>
      <c r="F14508" s="33">
        <f>E14508-0</f>
        <v>13</v>
      </c>
      <c r="G14508" s="34"/>
      <c r="H14508" s="34"/>
      <c r="I14508" s="34"/>
      <c r="J14508" s="34"/>
    </row>
    <row r="14509">
      <c r="A14509" s="31" t="s">
        <v>4002</v>
      </c>
      <c r="B14509" s="32">
        <v>0.04023148148148148</v>
      </c>
      <c r="C14509" s="31" t="s">
        <v>70</v>
      </c>
      <c r="D14509" s="31" t="s">
        <v>79</v>
      </c>
      <c r="E14509" s="33">
        <v>20.0</v>
      </c>
      <c r="F14509" s="33">
        <f>E14509-10</f>
        <v>10</v>
      </c>
      <c r="G14509" s="34"/>
      <c r="H14509" s="34"/>
      <c r="I14509" s="34"/>
      <c r="J14509" s="34"/>
    </row>
    <row r="14510">
      <c r="A14510" s="31" t="s">
        <v>4002</v>
      </c>
      <c r="B14510" s="32">
        <v>0.04023148148148148</v>
      </c>
      <c r="C14510" s="31" t="s">
        <v>66</v>
      </c>
      <c r="D14510" s="31" t="s">
        <v>79</v>
      </c>
      <c r="E14510" s="33">
        <v>13.0</v>
      </c>
      <c r="F14510" s="33">
        <f>E14510-6</f>
        <v>7</v>
      </c>
      <c r="G14510" s="34"/>
      <c r="H14510" s="34"/>
      <c r="I14510" s="34"/>
      <c r="J14510" s="34"/>
    </row>
    <row r="14511">
      <c r="A14511" s="31" t="s">
        <v>4002</v>
      </c>
      <c r="B14511" s="32">
        <v>0.04259259259259259</v>
      </c>
      <c r="C14511" s="31" t="s">
        <v>3086</v>
      </c>
      <c r="D14511" s="31" t="s">
        <v>83</v>
      </c>
      <c r="E14511" s="33">
        <v>23.0</v>
      </c>
      <c r="F14511" s="33">
        <f t="shared" ref="F14511:F14512" si="85">E14511-13</f>
        <v>10</v>
      </c>
      <c r="G14511" s="34"/>
      <c r="H14511" s="34"/>
      <c r="I14511" s="34"/>
      <c r="J14511" s="34"/>
    </row>
    <row r="14512">
      <c r="A14512" s="31" t="s">
        <v>4002</v>
      </c>
      <c r="B14512" s="32">
        <v>0.0433912037037037</v>
      </c>
      <c r="C14512" s="31" t="s">
        <v>3086</v>
      </c>
      <c r="D14512" s="31" t="s">
        <v>83</v>
      </c>
      <c r="E14512" s="33">
        <v>23.0</v>
      </c>
      <c r="F14512" s="33">
        <f t="shared" si="85"/>
        <v>10</v>
      </c>
      <c r="G14512" s="34"/>
      <c r="H14512" s="34"/>
      <c r="I14512" s="34"/>
      <c r="J14512" s="34"/>
    </row>
    <row r="14513">
      <c r="A14513" s="31" t="s">
        <v>4002</v>
      </c>
      <c r="B14513" s="32">
        <v>0.04375</v>
      </c>
      <c r="C14513" s="31" t="s">
        <v>69</v>
      </c>
      <c r="D14513" s="31" t="s">
        <v>67</v>
      </c>
      <c r="E14513" s="33" t="s">
        <v>75</v>
      </c>
      <c r="F14513" s="33" t="s">
        <v>75</v>
      </c>
      <c r="G14513" s="34"/>
      <c r="H14513" s="34"/>
      <c r="I14513" s="34"/>
      <c r="J14513" s="34" t="s">
        <v>2263</v>
      </c>
    </row>
    <row r="14514">
      <c r="A14514" s="31" t="s">
        <v>4002</v>
      </c>
      <c r="B14514" s="32">
        <v>0.04375</v>
      </c>
      <c r="C14514" s="31" t="s">
        <v>69</v>
      </c>
      <c r="D14514" s="31" t="s">
        <v>67</v>
      </c>
      <c r="E14514" s="33">
        <v>19.0</v>
      </c>
      <c r="F14514" s="33" t="s">
        <v>75</v>
      </c>
      <c r="G14514" s="34"/>
      <c r="H14514" s="34"/>
      <c r="I14514" s="34"/>
      <c r="J14514" s="34" t="s">
        <v>2508</v>
      </c>
    </row>
    <row r="14515">
      <c r="A14515" s="31" t="s">
        <v>4002</v>
      </c>
      <c r="B14515" s="32">
        <v>0.04525462962962963</v>
      </c>
      <c r="C14515" s="31" t="s">
        <v>82</v>
      </c>
      <c r="D14515" s="31" t="s">
        <v>83</v>
      </c>
      <c r="E14515" s="33">
        <v>19.0</v>
      </c>
      <c r="F14515" s="33">
        <f>E14515-11</f>
        <v>8</v>
      </c>
      <c r="G14515" s="34"/>
      <c r="H14515" s="34"/>
      <c r="I14515" s="34"/>
      <c r="J14515" s="34"/>
    </row>
    <row r="14516">
      <c r="A14516" s="31" t="s">
        <v>4002</v>
      </c>
      <c r="B14516" s="32">
        <v>0.04594907407407407</v>
      </c>
      <c r="C14516" s="31" t="s">
        <v>964</v>
      </c>
      <c r="D14516" s="31" t="s">
        <v>67</v>
      </c>
      <c r="E14516" s="33">
        <v>25.0</v>
      </c>
      <c r="F14516" s="33">
        <f>E14516-10</f>
        <v>15</v>
      </c>
      <c r="G14516" s="34"/>
      <c r="H14516" s="34"/>
      <c r="I14516" s="34"/>
      <c r="J14516" s="34"/>
    </row>
    <row r="14517">
      <c r="A14517" s="31" t="s">
        <v>4002</v>
      </c>
      <c r="B14517" s="32">
        <v>0.04704861111111111</v>
      </c>
      <c r="C14517" s="31" t="s">
        <v>3086</v>
      </c>
      <c r="D14517" s="31" t="s">
        <v>83</v>
      </c>
      <c r="E14517" s="33">
        <v>33.0</v>
      </c>
      <c r="F14517" s="33">
        <f>E14517-13</f>
        <v>20</v>
      </c>
      <c r="G14517" s="34"/>
      <c r="H14517" s="34"/>
      <c r="I14517" s="34"/>
      <c r="J14517" s="34"/>
    </row>
    <row r="14518">
      <c r="A14518" s="31" t="s">
        <v>4002</v>
      </c>
      <c r="B14518" s="32">
        <v>0.048275462962962964</v>
      </c>
      <c r="C14518" s="31" t="s">
        <v>82</v>
      </c>
      <c r="D14518" s="31" t="s">
        <v>83</v>
      </c>
      <c r="E14518" s="33">
        <v>28.0</v>
      </c>
      <c r="F14518" s="33">
        <f>E14518-11</f>
        <v>17</v>
      </c>
      <c r="G14518" s="34"/>
      <c r="H14518" s="34"/>
      <c r="I14518" s="34"/>
      <c r="J14518" s="34"/>
    </row>
    <row r="14519">
      <c r="A14519" s="31" t="s">
        <v>4002</v>
      </c>
      <c r="B14519" s="32">
        <v>0.050659722222222224</v>
      </c>
      <c r="C14519" s="31" t="s">
        <v>69</v>
      </c>
      <c r="D14519" s="31" t="s">
        <v>67</v>
      </c>
      <c r="E14519" s="33" t="s">
        <v>75</v>
      </c>
      <c r="F14519" s="33" t="s">
        <v>75</v>
      </c>
      <c r="G14519" s="34"/>
      <c r="H14519" s="34"/>
      <c r="I14519" s="34"/>
      <c r="J14519" s="34"/>
    </row>
    <row r="14520">
      <c r="A14520" s="31" t="s">
        <v>4002</v>
      </c>
      <c r="B14520" s="32">
        <v>0.050659722222222224</v>
      </c>
      <c r="C14520" s="31" t="s">
        <v>69</v>
      </c>
      <c r="D14520" s="31" t="s">
        <v>67</v>
      </c>
      <c r="E14520" s="33">
        <v>26.0</v>
      </c>
      <c r="F14520" s="33" t="s">
        <v>75</v>
      </c>
      <c r="G14520" s="34"/>
      <c r="H14520" s="34"/>
      <c r="I14520" s="34"/>
      <c r="J14520" s="34"/>
    </row>
    <row r="14521">
      <c r="A14521" s="31" t="s">
        <v>4002</v>
      </c>
      <c r="B14521" s="32">
        <v>0.05271990740740741</v>
      </c>
      <c r="C14521" s="31" t="s">
        <v>70</v>
      </c>
      <c r="D14521" s="31" t="s">
        <v>79</v>
      </c>
      <c r="E14521" s="33" t="s">
        <v>88</v>
      </c>
      <c r="F14521" s="33">
        <v>1.0</v>
      </c>
      <c r="G14521" s="34"/>
      <c r="H14521" s="34"/>
      <c r="I14521" s="34"/>
      <c r="J14521" s="34"/>
    </row>
    <row r="14522">
      <c r="A14522" s="31" t="s">
        <v>4002</v>
      </c>
      <c r="B14522" s="32">
        <v>0.05271990740740741</v>
      </c>
      <c r="C14522" s="31" t="s">
        <v>66</v>
      </c>
      <c r="D14522" s="31" t="s">
        <v>79</v>
      </c>
      <c r="E14522" s="33">
        <v>9.0</v>
      </c>
      <c r="F14522" s="33">
        <f>E14522-6</f>
        <v>3</v>
      </c>
      <c r="G14522" s="34"/>
      <c r="H14522" s="34"/>
      <c r="I14522" s="34"/>
      <c r="J14522" s="34"/>
    </row>
    <row r="14523">
      <c r="A14523" s="31" t="s">
        <v>4002</v>
      </c>
      <c r="B14523" s="32">
        <v>0.05271990740740741</v>
      </c>
      <c r="C14523" s="31" t="s">
        <v>69</v>
      </c>
      <c r="D14523" s="31" t="s">
        <v>79</v>
      </c>
      <c r="E14523" s="33">
        <v>21.0</v>
      </c>
      <c r="F14523" s="33">
        <f>E14523-3</f>
        <v>18</v>
      </c>
      <c r="G14523" s="34"/>
      <c r="H14523" s="34"/>
      <c r="I14523" s="34"/>
      <c r="J14523" s="34"/>
    </row>
    <row r="14524">
      <c r="A14524" s="31" t="s">
        <v>4002</v>
      </c>
      <c r="B14524" s="32">
        <v>0.05271990740740741</v>
      </c>
      <c r="C14524" s="31" t="s">
        <v>3086</v>
      </c>
      <c r="D14524" s="31" t="s">
        <v>79</v>
      </c>
      <c r="E14524" s="33">
        <v>15.0</v>
      </c>
      <c r="F14524" s="33">
        <f>E14524-5</f>
        <v>10</v>
      </c>
      <c r="G14524" s="34"/>
      <c r="H14524" s="34"/>
      <c r="I14524" s="34"/>
      <c r="J14524" s="34"/>
    </row>
    <row r="14525">
      <c r="A14525" s="31" t="s">
        <v>4002</v>
      </c>
      <c r="B14525" s="32">
        <v>0.05271990740740741</v>
      </c>
      <c r="C14525" s="31" t="s">
        <v>964</v>
      </c>
      <c r="D14525" s="31" t="s">
        <v>79</v>
      </c>
      <c r="E14525" s="33">
        <v>10.0</v>
      </c>
      <c r="F14525" s="33">
        <f>E14525-0</f>
        <v>10</v>
      </c>
      <c r="G14525" s="34"/>
      <c r="H14525" s="34"/>
      <c r="I14525" s="34"/>
      <c r="J14525" s="34"/>
    </row>
    <row r="14526">
      <c r="A14526" s="31" t="s">
        <v>4002</v>
      </c>
      <c r="B14526" s="32">
        <v>0.05414351851851852</v>
      </c>
      <c r="C14526" s="31" t="s">
        <v>964</v>
      </c>
      <c r="D14526" s="31" t="s">
        <v>67</v>
      </c>
      <c r="E14526" s="33">
        <v>27.0</v>
      </c>
      <c r="F14526" s="33">
        <f>E14526-10</f>
        <v>17</v>
      </c>
      <c r="G14526" s="34"/>
      <c r="H14526" s="34"/>
      <c r="I14526" s="34"/>
      <c r="J14526" s="34"/>
    </row>
    <row r="14527">
      <c r="A14527" s="31" t="s">
        <v>4002</v>
      </c>
      <c r="B14527" s="32">
        <v>0.05523148148148148</v>
      </c>
      <c r="C14527" s="31" t="s">
        <v>69</v>
      </c>
      <c r="D14527" s="31" t="s">
        <v>67</v>
      </c>
      <c r="E14527" s="33">
        <v>9.0</v>
      </c>
      <c r="F14527" s="33">
        <f>E14527-5</f>
        <v>4</v>
      </c>
      <c r="G14527" s="34"/>
      <c r="H14527" s="34"/>
      <c r="I14527" s="34"/>
      <c r="J14527" s="34"/>
    </row>
    <row r="14528">
      <c r="A14528" s="31" t="s">
        <v>4002</v>
      </c>
      <c r="B14528" s="32">
        <v>0.05592592592592593</v>
      </c>
      <c r="C14528" s="31" t="s">
        <v>3086</v>
      </c>
      <c r="D14528" s="31" t="s">
        <v>125</v>
      </c>
      <c r="E14528" s="33" t="s">
        <v>75</v>
      </c>
      <c r="F14528" s="33" t="s">
        <v>75</v>
      </c>
      <c r="G14528" s="34"/>
      <c r="H14528" s="34"/>
      <c r="I14528" s="34"/>
      <c r="J14528" s="34" t="s">
        <v>2263</v>
      </c>
    </row>
    <row r="14529">
      <c r="A14529" s="31" t="s">
        <v>4002</v>
      </c>
      <c r="B14529" s="32">
        <v>0.05592592592592593</v>
      </c>
      <c r="C14529" s="31" t="s">
        <v>3086</v>
      </c>
      <c r="D14529" s="31" t="s">
        <v>125</v>
      </c>
      <c r="E14529" s="33">
        <v>26.0</v>
      </c>
      <c r="F14529" s="33">
        <f>E14529-15</f>
        <v>11</v>
      </c>
      <c r="G14529" s="34"/>
      <c r="H14529" s="34"/>
      <c r="I14529" s="34"/>
      <c r="J14529" s="34"/>
    </row>
    <row r="14530">
      <c r="A14530" s="31" t="s">
        <v>4002</v>
      </c>
      <c r="B14530" s="32">
        <v>0.057256944444444444</v>
      </c>
      <c r="C14530" s="31" t="s">
        <v>964</v>
      </c>
      <c r="D14530" s="31" t="s">
        <v>71</v>
      </c>
      <c r="E14530" s="33">
        <v>28.0</v>
      </c>
      <c r="F14530" s="33">
        <f>E14530-10</f>
        <v>18</v>
      </c>
      <c r="G14530" s="34"/>
      <c r="H14530" s="34"/>
      <c r="I14530" s="34"/>
      <c r="J14530" s="34"/>
    </row>
    <row r="14531">
      <c r="A14531" s="31" t="s">
        <v>4002</v>
      </c>
      <c r="B14531" s="32">
        <v>0.062106481481481485</v>
      </c>
      <c r="C14531" s="31" t="s">
        <v>82</v>
      </c>
      <c r="D14531" s="31" t="s">
        <v>79</v>
      </c>
      <c r="E14531" s="33">
        <v>5.0</v>
      </c>
      <c r="F14531" s="33">
        <f>E14531-1</f>
        <v>4</v>
      </c>
      <c r="G14531" s="34"/>
      <c r="H14531" s="34"/>
      <c r="I14531" s="34"/>
      <c r="J14531" s="34"/>
    </row>
    <row r="14532">
      <c r="A14532" s="31" t="s">
        <v>4002</v>
      </c>
      <c r="B14532" s="32">
        <v>0.06313657407407407</v>
      </c>
      <c r="C14532" s="31" t="s">
        <v>84</v>
      </c>
      <c r="D14532" s="31" t="s">
        <v>79</v>
      </c>
      <c r="E14532" s="33" t="s">
        <v>88</v>
      </c>
      <c r="F14532" s="33">
        <v>1.0</v>
      </c>
      <c r="G14532" s="34"/>
      <c r="H14532" s="34"/>
      <c r="I14532" s="34"/>
      <c r="J14532" s="34"/>
    </row>
    <row r="14533">
      <c r="A14533" s="31" t="s">
        <v>4002</v>
      </c>
      <c r="B14533" s="32">
        <v>0.06685185185185186</v>
      </c>
      <c r="C14533" s="31" t="s">
        <v>66</v>
      </c>
      <c r="D14533" s="31" t="s">
        <v>83</v>
      </c>
      <c r="E14533" s="33">
        <v>26.0</v>
      </c>
      <c r="F14533" s="33">
        <f>E14533-7</f>
        <v>19</v>
      </c>
      <c r="G14533" s="34"/>
      <c r="H14533" s="34"/>
      <c r="I14533" s="34"/>
      <c r="J14533" s="34"/>
    </row>
    <row r="14534">
      <c r="A14534" s="31" t="s">
        <v>4002</v>
      </c>
      <c r="B14534" s="32">
        <v>0.06895833333333333</v>
      </c>
      <c r="C14534" s="31" t="s">
        <v>69</v>
      </c>
      <c r="D14534" s="31" t="s">
        <v>67</v>
      </c>
      <c r="E14534" s="33" t="s">
        <v>75</v>
      </c>
      <c r="F14534" s="33" t="s">
        <v>75</v>
      </c>
      <c r="G14534" s="34"/>
      <c r="H14534" s="34"/>
      <c r="I14534" s="34"/>
      <c r="J14534" s="34" t="s">
        <v>2263</v>
      </c>
    </row>
    <row r="14535">
      <c r="A14535" s="31" t="s">
        <v>4002</v>
      </c>
      <c r="B14535" s="32">
        <v>0.06895833333333333</v>
      </c>
      <c r="C14535" s="31" t="s">
        <v>69</v>
      </c>
      <c r="D14535" s="31" t="s">
        <v>67</v>
      </c>
      <c r="E14535" s="33" t="s">
        <v>68</v>
      </c>
      <c r="F14535" s="33">
        <v>20.0</v>
      </c>
      <c r="G14535" s="34"/>
      <c r="H14535" s="34"/>
      <c r="I14535" s="34"/>
      <c r="J14535" s="34"/>
    </row>
    <row r="14536">
      <c r="A14536" s="31" t="s">
        <v>4002</v>
      </c>
      <c r="B14536" s="32">
        <v>0.07094907407407407</v>
      </c>
      <c r="C14536" s="31" t="s">
        <v>3086</v>
      </c>
      <c r="D14536" s="31" t="s">
        <v>125</v>
      </c>
      <c r="E14536" s="33" t="s">
        <v>75</v>
      </c>
      <c r="F14536" s="33" t="s">
        <v>75</v>
      </c>
      <c r="G14536" s="34"/>
      <c r="H14536" s="34"/>
      <c r="I14536" s="34"/>
      <c r="J14536" s="34" t="s">
        <v>2263</v>
      </c>
    </row>
    <row r="14537">
      <c r="A14537" s="31" t="s">
        <v>4002</v>
      </c>
      <c r="B14537" s="32">
        <v>0.07094907407407407</v>
      </c>
      <c r="C14537" s="31" t="s">
        <v>3086</v>
      </c>
      <c r="D14537" s="31" t="s">
        <v>125</v>
      </c>
      <c r="E14537" s="33">
        <v>29.0</v>
      </c>
      <c r="F14537" s="33">
        <f>E14537-15</f>
        <v>14</v>
      </c>
      <c r="G14537" s="34"/>
      <c r="H14537" s="34"/>
      <c r="I14537" s="34"/>
      <c r="J14537" s="34"/>
    </row>
    <row r="14538">
      <c r="A14538" s="31" t="s">
        <v>4002</v>
      </c>
      <c r="B14538" s="32">
        <v>0.0725462962962963</v>
      </c>
      <c r="C14538" s="31" t="s">
        <v>70</v>
      </c>
      <c r="D14538" s="31" t="s">
        <v>67</v>
      </c>
      <c r="E14538" s="33">
        <f>F14538+4</f>
        <v>8</v>
      </c>
      <c r="F14538" s="33">
        <v>4.0</v>
      </c>
      <c r="G14538" s="34"/>
      <c r="H14538" s="34"/>
      <c r="I14538" s="34"/>
      <c r="J14538" s="34" t="s">
        <v>2263</v>
      </c>
    </row>
    <row r="14539">
      <c r="A14539" s="31" t="s">
        <v>4002</v>
      </c>
      <c r="B14539" s="32">
        <v>0.0725462962962963</v>
      </c>
      <c r="C14539" s="31" t="s">
        <v>70</v>
      </c>
      <c r="D14539" s="31" t="s">
        <v>67</v>
      </c>
      <c r="E14539" s="33" t="s">
        <v>68</v>
      </c>
      <c r="F14539" s="33">
        <v>20.0</v>
      </c>
      <c r="G14539" s="34"/>
      <c r="H14539" s="34"/>
      <c r="I14539" s="34"/>
      <c r="J14539" s="34"/>
    </row>
    <row r="14540">
      <c r="A14540" s="31" t="s">
        <v>4002</v>
      </c>
      <c r="B14540" s="32">
        <v>0.07579861111111111</v>
      </c>
      <c r="C14540" s="31" t="s">
        <v>84</v>
      </c>
      <c r="D14540" s="31" t="s">
        <v>209</v>
      </c>
      <c r="E14540" s="33" t="s">
        <v>75</v>
      </c>
      <c r="F14540" s="33" t="s">
        <v>75</v>
      </c>
      <c r="G14540" s="34"/>
      <c r="H14540" s="34"/>
      <c r="I14540" s="34"/>
      <c r="J14540" s="34" t="s">
        <v>2263</v>
      </c>
    </row>
    <row r="14541">
      <c r="A14541" s="31" t="s">
        <v>4002</v>
      </c>
      <c r="B14541" s="32">
        <v>0.07579861111111111</v>
      </c>
      <c r="C14541" s="31" t="s">
        <v>84</v>
      </c>
      <c r="D14541" s="31" t="s">
        <v>209</v>
      </c>
      <c r="E14541" s="33">
        <v>26.0</v>
      </c>
      <c r="F14541" s="33">
        <f>E14541-10</f>
        <v>16</v>
      </c>
      <c r="G14541" s="34"/>
      <c r="H14541" s="34"/>
      <c r="I14541" s="34"/>
      <c r="J14541" s="34" t="s">
        <v>4004</v>
      </c>
    </row>
    <row r="14542">
      <c r="A14542" s="31" t="s">
        <v>4002</v>
      </c>
      <c r="B14542" s="32">
        <v>0.10577546296296296</v>
      </c>
      <c r="C14542" s="31" t="s">
        <v>82</v>
      </c>
      <c r="D14542" s="31" t="s">
        <v>67</v>
      </c>
      <c r="E14542" s="33">
        <v>19.0</v>
      </c>
      <c r="F14542" s="33">
        <f>E14542-9</f>
        <v>10</v>
      </c>
      <c r="G14542" s="34"/>
      <c r="H14542" s="34"/>
      <c r="I14542" s="34"/>
      <c r="J14542" s="34"/>
    </row>
    <row r="14543">
      <c r="A14543" s="31" t="s">
        <v>4002</v>
      </c>
      <c r="B14543" s="32">
        <v>0.11135416666666667</v>
      </c>
      <c r="C14543" s="31" t="s">
        <v>69</v>
      </c>
      <c r="D14543" s="31" t="s">
        <v>83</v>
      </c>
      <c r="E14543" s="33">
        <v>8.0</v>
      </c>
      <c r="F14543" s="33">
        <v>3.0</v>
      </c>
      <c r="G14543" s="34"/>
      <c r="H14543" s="34"/>
      <c r="I14543" s="34"/>
      <c r="J14543" s="34"/>
    </row>
    <row r="14544">
      <c r="A14544" s="31" t="s">
        <v>4002</v>
      </c>
      <c r="B14544" s="32">
        <v>0.11245370370370371</v>
      </c>
      <c r="C14544" s="31" t="s">
        <v>70</v>
      </c>
      <c r="D14544" s="31" t="s">
        <v>83</v>
      </c>
      <c r="E14544" s="33">
        <v>17.0</v>
      </c>
      <c r="F14544" s="33">
        <f>E14544-14</f>
        <v>3</v>
      </c>
      <c r="G14544" s="34"/>
      <c r="H14544" s="34"/>
      <c r="I14544" s="34"/>
      <c r="J14544" s="34"/>
    </row>
    <row r="14545">
      <c r="A14545" s="31" t="s">
        <v>4002</v>
      </c>
      <c r="B14545" s="32">
        <v>0.11267361111111111</v>
      </c>
      <c r="C14545" s="31" t="s">
        <v>70</v>
      </c>
      <c r="D14545" s="31" t="s">
        <v>76</v>
      </c>
      <c r="E14545" s="33">
        <v>1.0</v>
      </c>
      <c r="F14545" s="33"/>
      <c r="G14545" s="34"/>
      <c r="H14545" s="34"/>
      <c r="I14545" s="34"/>
      <c r="J14545" s="34" t="s">
        <v>2507</v>
      </c>
    </row>
    <row r="14546">
      <c r="A14546" s="31" t="s">
        <v>4002</v>
      </c>
      <c r="B14546" s="32">
        <v>0.11429398148148148</v>
      </c>
      <c r="C14546" s="31" t="s">
        <v>66</v>
      </c>
      <c r="D14546" s="31" t="s">
        <v>76</v>
      </c>
      <c r="E14546" s="33">
        <v>59.0</v>
      </c>
      <c r="F14546" s="33"/>
      <c r="G14546" s="34"/>
      <c r="H14546" s="34"/>
      <c r="I14546" s="34"/>
      <c r="J14546" s="34" t="s">
        <v>4005</v>
      </c>
    </row>
    <row r="14547">
      <c r="A14547" s="31" t="s">
        <v>4002</v>
      </c>
      <c r="B14547" s="32">
        <v>0.12199074074074075</v>
      </c>
      <c r="C14547" s="31" t="s">
        <v>964</v>
      </c>
      <c r="D14547" s="31" t="s">
        <v>67</v>
      </c>
      <c r="E14547" s="33">
        <v>26.0</v>
      </c>
      <c r="F14547" s="33">
        <f>E14547-10</f>
        <v>16</v>
      </c>
      <c r="G14547" s="34"/>
      <c r="H14547" s="34"/>
      <c r="I14547" s="34"/>
      <c r="J14547" s="34"/>
    </row>
    <row r="14548">
      <c r="A14548" s="31" t="s">
        <v>4002</v>
      </c>
      <c r="B14548" s="32">
        <v>0.1270138888888889</v>
      </c>
      <c r="C14548" s="31" t="s">
        <v>69</v>
      </c>
      <c r="D14548" s="31" t="s">
        <v>87</v>
      </c>
      <c r="E14548" s="33">
        <v>22.0</v>
      </c>
      <c r="F14548" s="33">
        <f>E14548-4</f>
        <v>18</v>
      </c>
      <c r="G14548" s="34"/>
      <c r="H14548" s="34"/>
      <c r="I14548" s="34"/>
      <c r="J14548" s="34"/>
    </row>
    <row r="14549">
      <c r="A14549" s="31" t="s">
        <v>4002</v>
      </c>
      <c r="B14549" s="32">
        <v>0.12703703703703703</v>
      </c>
      <c r="C14549" s="31" t="s">
        <v>3086</v>
      </c>
      <c r="D14549" s="31" t="s">
        <v>87</v>
      </c>
      <c r="E14549" s="33">
        <v>22.0</v>
      </c>
      <c r="F14549" s="33">
        <f>E14549-5</f>
        <v>17</v>
      </c>
      <c r="G14549" s="34"/>
      <c r="H14549" s="34"/>
      <c r="I14549" s="34"/>
      <c r="J14549" s="34"/>
    </row>
    <row r="14550">
      <c r="A14550" s="31" t="s">
        <v>4002</v>
      </c>
      <c r="B14550" s="32">
        <v>0.12711805555555555</v>
      </c>
      <c r="C14550" s="31" t="s">
        <v>84</v>
      </c>
      <c r="D14550" s="31" t="s">
        <v>87</v>
      </c>
      <c r="E14550" s="33" t="s">
        <v>75</v>
      </c>
      <c r="F14550" s="33" t="s">
        <v>75</v>
      </c>
      <c r="G14550" s="34"/>
      <c r="H14550" s="34"/>
      <c r="I14550" s="34"/>
      <c r="J14550" s="34" t="s">
        <v>2263</v>
      </c>
    </row>
    <row r="14551">
      <c r="A14551" s="31" t="s">
        <v>4002</v>
      </c>
      <c r="B14551" s="32">
        <v>0.12711805555555555</v>
      </c>
      <c r="C14551" s="31" t="s">
        <v>84</v>
      </c>
      <c r="D14551" s="31" t="s">
        <v>87</v>
      </c>
      <c r="E14551" s="33">
        <v>20.0</v>
      </c>
      <c r="F14551" s="33">
        <f>E14551-3</f>
        <v>17</v>
      </c>
      <c r="G14551" s="34"/>
      <c r="H14551" s="34"/>
      <c r="I14551" s="34"/>
      <c r="J14551" s="34"/>
    </row>
    <row r="14552">
      <c r="A14552" s="31" t="s">
        <v>4002</v>
      </c>
      <c r="B14552" s="32">
        <v>0.12719907407407408</v>
      </c>
      <c r="C14552" s="31" t="s">
        <v>70</v>
      </c>
      <c r="D14552" s="31" t="s">
        <v>87</v>
      </c>
      <c r="E14552" s="33">
        <v>15.0</v>
      </c>
      <c r="F14552" s="33">
        <f>E14552-5</f>
        <v>10</v>
      </c>
      <c r="G14552" s="34"/>
      <c r="H14552" s="34"/>
      <c r="I14552" s="34"/>
      <c r="J14552" s="34"/>
    </row>
    <row r="14553">
      <c r="A14553" s="31" t="s">
        <v>4002</v>
      </c>
      <c r="B14553" s="32">
        <v>0.12719907407407408</v>
      </c>
      <c r="C14553" s="31" t="s">
        <v>964</v>
      </c>
      <c r="D14553" s="31" t="s">
        <v>87</v>
      </c>
      <c r="E14553" s="33">
        <v>15.0</v>
      </c>
      <c r="F14553" s="33">
        <f>E14553-2</f>
        <v>13</v>
      </c>
      <c r="G14553" s="34"/>
      <c r="H14553" s="34"/>
      <c r="I14553" s="34"/>
      <c r="J14553" s="34"/>
    </row>
    <row r="14554">
      <c r="A14554" s="31" t="s">
        <v>4002</v>
      </c>
      <c r="B14554" s="32">
        <v>0.1272222222222222</v>
      </c>
      <c r="C14554" s="31" t="s">
        <v>66</v>
      </c>
      <c r="D14554" s="31" t="s">
        <v>87</v>
      </c>
      <c r="E14554" s="33">
        <v>15.0</v>
      </c>
      <c r="F14554" s="33">
        <f>E14554-0</f>
        <v>15</v>
      </c>
      <c r="G14554" s="34"/>
      <c r="H14554" s="34"/>
      <c r="I14554" s="34"/>
      <c r="J14554" s="34"/>
    </row>
    <row r="14555">
      <c r="A14555" s="31" t="s">
        <v>4002</v>
      </c>
      <c r="B14555" s="32">
        <v>0.12736111111111112</v>
      </c>
      <c r="C14555" s="31" t="s">
        <v>82</v>
      </c>
      <c r="D14555" s="31" t="s">
        <v>87</v>
      </c>
      <c r="E14555" s="33">
        <v>9.0</v>
      </c>
      <c r="F14555" s="33">
        <f>E14555-1</f>
        <v>8</v>
      </c>
      <c r="G14555" s="34"/>
      <c r="H14555" s="34"/>
      <c r="I14555" s="34"/>
      <c r="J14555" s="34"/>
    </row>
    <row r="14556">
      <c r="A14556" s="31" t="s">
        <v>4002</v>
      </c>
      <c r="B14556" s="32">
        <v>0.1289699074074074</v>
      </c>
      <c r="C14556" s="31" t="s">
        <v>3086</v>
      </c>
      <c r="D14556" s="31" t="s">
        <v>91</v>
      </c>
      <c r="E14556" s="33">
        <v>28.0</v>
      </c>
      <c r="F14556" s="33"/>
      <c r="G14556" s="34"/>
      <c r="H14556" s="34" t="s">
        <v>4006</v>
      </c>
      <c r="I14556" s="34"/>
      <c r="J14556" s="34"/>
    </row>
    <row r="14557">
      <c r="A14557" s="31" t="s">
        <v>4002</v>
      </c>
      <c r="B14557" s="32">
        <v>0.1304861111111111</v>
      </c>
      <c r="C14557" s="31" t="s">
        <v>84</v>
      </c>
      <c r="D14557" s="31" t="s">
        <v>93</v>
      </c>
      <c r="E14557" s="33">
        <v>21.0</v>
      </c>
      <c r="F14557" s="33">
        <f>E14557-12</f>
        <v>9</v>
      </c>
      <c r="G14557" s="34"/>
      <c r="H14557" s="34"/>
      <c r="I14557" s="34"/>
      <c r="J14557" s="34" t="s">
        <v>4007</v>
      </c>
    </row>
    <row r="14558">
      <c r="A14558" s="31" t="s">
        <v>4002</v>
      </c>
      <c r="B14558" s="32">
        <v>0.1308449074074074</v>
      </c>
      <c r="C14558" s="31" t="s">
        <v>84</v>
      </c>
      <c r="D14558" s="31" t="s">
        <v>91</v>
      </c>
      <c r="E14558" s="33">
        <v>33.0</v>
      </c>
      <c r="F14558" s="33"/>
      <c r="G14558" s="34"/>
      <c r="H14558" s="34" t="s">
        <v>4008</v>
      </c>
      <c r="I14558" s="34"/>
      <c r="J14558" s="34" t="s">
        <v>4009</v>
      </c>
    </row>
    <row r="14559">
      <c r="A14559" s="31" t="s">
        <v>4002</v>
      </c>
      <c r="B14559" s="32">
        <v>0.13105324074074073</v>
      </c>
      <c r="C14559" s="31" t="s">
        <v>84</v>
      </c>
      <c r="D14559" s="31" t="s">
        <v>93</v>
      </c>
      <c r="E14559" s="33">
        <v>16.0</v>
      </c>
      <c r="F14559" s="33">
        <f t="shared" ref="F14559:F14561" si="86">E14559-12</f>
        <v>4</v>
      </c>
      <c r="G14559" s="34"/>
      <c r="H14559" s="34"/>
      <c r="I14559" s="34"/>
      <c r="J14559" s="34"/>
    </row>
    <row r="14560">
      <c r="A14560" s="31" t="s">
        <v>4002</v>
      </c>
      <c r="B14560" s="32">
        <v>0.1338425925925926</v>
      </c>
      <c r="C14560" s="31" t="s">
        <v>70</v>
      </c>
      <c r="D14560" s="31" t="s">
        <v>93</v>
      </c>
      <c r="E14560" s="33">
        <v>21.0</v>
      </c>
      <c r="F14560" s="33">
        <f t="shared" si="86"/>
        <v>9</v>
      </c>
      <c r="G14560" s="34"/>
      <c r="H14560" s="34"/>
      <c r="I14560" s="34"/>
      <c r="J14560" s="34" t="s">
        <v>4010</v>
      </c>
    </row>
    <row r="14561">
      <c r="A14561" s="31" t="s">
        <v>4002</v>
      </c>
      <c r="B14561" s="32">
        <v>0.1338425925925926</v>
      </c>
      <c r="C14561" s="31" t="s">
        <v>70</v>
      </c>
      <c r="D14561" s="31" t="s">
        <v>93</v>
      </c>
      <c r="E14561" s="33">
        <v>22.0</v>
      </c>
      <c r="F14561" s="33">
        <f t="shared" si="86"/>
        <v>10</v>
      </c>
      <c r="G14561" s="34"/>
      <c r="H14561" s="34"/>
      <c r="I14561" s="34"/>
      <c r="J14561" s="34" t="s">
        <v>4010</v>
      </c>
    </row>
    <row r="14562">
      <c r="A14562" s="31" t="s">
        <v>4002</v>
      </c>
      <c r="B14562" s="32">
        <v>0.13395833333333335</v>
      </c>
      <c r="C14562" s="31" t="s">
        <v>70</v>
      </c>
      <c r="D14562" s="31" t="s">
        <v>91</v>
      </c>
      <c r="E14562" s="33">
        <v>14.0</v>
      </c>
      <c r="F14562" s="33"/>
      <c r="G14562" s="34"/>
      <c r="H14562" s="34" t="s">
        <v>4011</v>
      </c>
      <c r="I14562" s="34"/>
      <c r="J14562" s="34"/>
    </row>
    <row r="14563">
      <c r="A14563" s="31" t="s">
        <v>4002</v>
      </c>
      <c r="B14563" s="32">
        <v>0.13412037037037036</v>
      </c>
      <c r="C14563" s="31" t="s">
        <v>70</v>
      </c>
      <c r="D14563" s="31" t="s">
        <v>91</v>
      </c>
      <c r="E14563" s="33">
        <v>10.0</v>
      </c>
      <c r="F14563" s="33"/>
      <c r="G14563" s="34"/>
      <c r="H14563" s="34" t="s">
        <v>4012</v>
      </c>
      <c r="I14563" s="34"/>
      <c r="J14563" s="34"/>
    </row>
    <row r="14564">
      <c r="A14564" s="31" t="s">
        <v>4002</v>
      </c>
      <c r="B14564" s="32">
        <v>0.13445601851851852</v>
      </c>
      <c r="C14564" s="31" t="s">
        <v>70</v>
      </c>
      <c r="D14564" s="31" t="s">
        <v>93</v>
      </c>
      <c r="E14564" s="33">
        <v>17.0</v>
      </c>
      <c r="F14564" s="33">
        <f t="shared" ref="F14564:F14565" si="87">E14564-10</f>
        <v>7</v>
      </c>
      <c r="G14564" s="34"/>
      <c r="H14564" s="34"/>
      <c r="I14564" s="34"/>
      <c r="J14564" s="34" t="s">
        <v>4013</v>
      </c>
    </row>
    <row r="14565">
      <c r="A14565" s="31" t="s">
        <v>4002</v>
      </c>
      <c r="B14565" s="32">
        <v>0.13445601851851852</v>
      </c>
      <c r="C14565" s="31" t="s">
        <v>70</v>
      </c>
      <c r="D14565" s="31" t="s">
        <v>93</v>
      </c>
      <c r="E14565" s="33">
        <v>18.0</v>
      </c>
      <c r="F14565" s="33">
        <f t="shared" si="87"/>
        <v>8</v>
      </c>
      <c r="G14565" s="34"/>
      <c r="H14565" s="34"/>
      <c r="I14565" s="34"/>
      <c r="J14565" s="34" t="s">
        <v>4013</v>
      </c>
    </row>
    <row r="14566">
      <c r="A14566" s="31" t="s">
        <v>4002</v>
      </c>
      <c r="B14566" s="32">
        <v>0.13469907407407408</v>
      </c>
      <c r="C14566" s="31" t="s">
        <v>70</v>
      </c>
      <c r="D14566" s="31" t="s">
        <v>91</v>
      </c>
      <c r="E14566" s="33">
        <v>12.0</v>
      </c>
      <c r="F14566" s="33"/>
      <c r="G14566" s="34"/>
      <c r="H14566" s="34" t="s">
        <v>4014</v>
      </c>
      <c r="I14566" s="34"/>
      <c r="J14566" s="34"/>
    </row>
    <row r="14567">
      <c r="A14567" s="31" t="s">
        <v>4002</v>
      </c>
      <c r="B14567" s="32">
        <v>0.13469907407407408</v>
      </c>
      <c r="C14567" s="31" t="s">
        <v>70</v>
      </c>
      <c r="D14567" s="31" t="s">
        <v>91</v>
      </c>
      <c r="E14567" s="33">
        <v>11.0</v>
      </c>
      <c r="F14567" s="33"/>
      <c r="G14567" s="34"/>
      <c r="H14567" s="34" t="s">
        <v>4015</v>
      </c>
      <c r="I14567" s="34"/>
      <c r="J14567" s="34"/>
    </row>
    <row r="14568">
      <c r="A14568" s="31" t="s">
        <v>4002</v>
      </c>
      <c r="B14568" s="32">
        <v>0.13608796296296297</v>
      </c>
      <c r="C14568" s="31" t="s">
        <v>69</v>
      </c>
      <c r="D14568" s="31" t="s">
        <v>3424</v>
      </c>
      <c r="E14568" s="33">
        <v>11.0</v>
      </c>
      <c r="F14568" s="33">
        <f>E14568</f>
        <v>11</v>
      </c>
      <c r="G14568" s="34"/>
      <c r="H14568" s="34"/>
      <c r="I14568" s="34"/>
      <c r="J14568" s="34"/>
    </row>
    <row r="14569">
      <c r="A14569" s="31" t="s">
        <v>4002</v>
      </c>
      <c r="B14569" s="32">
        <v>0.1366550925925926</v>
      </c>
      <c r="C14569" s="31" t="s">
        <v>66</v>
      </c>
      <c r="D14569" s="31" t="s">
        <v>166</v>
      </c>
      <c r="E14569" s="33" t="s">
        <v>75</v>
      </c>
      <c r="F14569" s="33" t="s">
        <v>75</v>
      </c>
      <c r="G14569" s="34"/>
      <c r="H14569" s="34"/>
      <c r="I14569" s="34"/>
      <c r="J14569" s="34" t="s">
        <v>2263</v>
      </c>
    </row>
    <row r="14570">
      <c r="A14570" s="31" t="s">
        <v>4002</v>
      </c>
      <c r="B14570" s="32">
        <v>0.1366550925925926</v>
      </c>
      <c r="C14570" s="31" t="s">
        <v>66</v>
      </c>
      <c r="D14570" s="31" t="s">
        <v>166</v>
      </c>
      <c r="E14570" s="33">
        <v>20.0</v>
      </c>
      <c r="F14570" s="33">
        <f>E14570-4</f>
        <v>16</v>
      </c>
      <c r="G14570" s="34"/>
      <c r="H14570" s="34"/>
      <c r="I14570" s="34"/>
      <c r="J14570" s="34"/>
    </row>
    <row r="14571">
      <c r="A14571" s="31" t="s">
        <v>4002</v>
      </c>
      <c r="B14571" s="32">
        <v>0.13734953703703703</v>
      </c>
      <c r="C14571" s="31" t="s">
        <v>66</v>
      </c>
      <c r="D14571" s="31" t="s">
        <v>89</v>
      </c>
      <c r="E14571" s="33">
        <v>17.0</v>
      </c>
      <c r="F14571" s="33">
        <f t="shared" ref="F14571:F14573" si="88">E14571-10</f>
        <v>7</v>
      </c>
      <c r="G14571" s="34"/>
      <c r="H14571" s="34"/>
      <c r="I14571" s="34"/>
      <c r="J14571" s="34" t="s">
        <v>4016</v>
      </c>
    </row>
    <row r="14572">
      <c r="A14572" s="31" t="s">
        <v>4002</v>
      </c>
      <c r="B14572" s="32">
        <v>0.13739583333333333</v>
      </c>
      <c r="C14572" s="31" t="s">
        <v>66</v>
      </c>
      <c r="D14572" s="31" t="s">
        <v>89</v>
      </c>
      <c r="E14572" s="33">
        <v>15.0</v>
      </c>
      <c r="F14572" s="33">
        <f t="shared" si="88"/>
        <v>5</v>
      </c>
      <c r="G14572" s="34"/>
      <c r="H14572" s="34"/>
      <c r="I14572" s="34"/>
      <c r="J14572" s="34" t="s">
        <v>4016</v>
      </c>
    </row>
    <row r="14573">
      <c r="A14573" s="31" t="s">
        <v>4002</v>
      </c>
      <c r="B14573" s="32">
        <v>0.13743055555555556</v>
      </c>
      <c r="C14573" s="31" t="s">
        <v>66</v>
      </c>
      <c r="D14573" s="31" t="s">
        <v>89</v>
      </c>
      <c r="E14573" s="33">
        <v>20.0</v>
      </c>
      <c r="F14573" s="33">
        <f t="shared" si="88"/>
        <v>10</v>
      </c>
      <c r="G14573" s="34"/>
      <c r="H14573" s="34"/>
      <c r="I14573" s="34"/>
      <c r="J14573" s="34" t="s">
        <v>4016</v>
      </c>
    </row>
    <row r="14574">
      <c r="A14574" s="31" t="s">
        <v>4002</v>
      </c>
      <c r="B14574" s="32">
        <v>0.1375</v>
      </c>
      <c r="C14574" s="31" t="s">
        <v>66</v>
      </c>
      <c r="D14574" s="31" t="s">
        <v>91</v>
      </c>
      <c r="E14574" s="33">
        <v>12.0</v>
      </c>
      <c r="F14574" s="33"/>
      <c r="G14574" s="34"/>
      <c r="H14574" s="34" t="s">
        <v>4017</v>
      </c>
      <c r="I14574" s="34"/>
      <c r="J14574" s="34"/>
    </row>
    <row r="14575">
      <c r="A14575" s="31" t="s">
        <v>4002</v>
      </c>
      <c r="B14575" s="32">
        <v>0.13756944444444444</v>
      </c>
      <c r="C14575" s="31" t="s">
        <v>66</v>
      </c>
      <c r="D14575" s="31" t="s">
        <v>91</v>
      </c>
      <c r="E14575" s="33">
        <v>11.0</v>
      </c>
      <c r="F14575" s="33"/>
      <c r="G14575" s="34"/>
      <c r="H14575" s="34" t="s">
        <v>4018</v>
      </c>
      <c r="I14575" s="34"/>
      <c r="J14575" s="34"/>
    </row>
    <row r="14576">
      <c r="A14576" s="31" t="s">
        <v>4002</v>
      </c>
      <c r="B14576" s="32">
        <v>0.13917824074074073</v>
      </c>
      <c r="C14576" s="31" t="s">
        <v>82</v>
      </c>
      <c r="D14576" s="31" t="s">
        <v>89</v>
      </c>
      <c r="E14576" s="33">
        <v>24.0</v>
      </c>
      <c r="F14576" s="33">
        <f>E14576-10</f>
        <v>14</v>
      </c>
      <c r="G14576" s="34"/>
      <c r="H14576" s="34"/>
      <c r="I14576" s="34"/>
      <c r="J14576" s="34" t="s">
        <v>4019</v>
      </c>
    </row>
    <row r="14577">
      <c r="A14577" s="31" t="s">
        <v>4002</v>
      </c>
      <c r="B14577" s="32">
        <v>0.13927083333333334</v>
      </c>
      <c r="C14577" s="31" t="s">
        <v>82</v>
      </c>
      <c r="D14577" s="31" t="s">
        <v>91</v>
      </c>
      <c r="E14577" s="33">
        <v>13.0</v>
      </c>
      <c r="F14577" s="33"/>
      <c r="G14577" s="34"/>
      <c r="H14577" s="34" t="s">
        <v>4020</v>
      </c>
      <c r="I14577" s="34"/>
      <c r="J14577" s="34"/>
    </row>
    <row r="14578">
      <c r="A14578" s="31" t="s">
        <v>4002</v>
      </c>
      <c r="B14578" s="32">
        <v>0.13965277777777776</v>
      </c>
      <c r="C14578" s="31" t="s">
        <v>3086</v>
      </c>
      <c r="D14578" s="31" t="s">
        <v>166</v>
      </c>
      <c r="E14578" s="33" t="s">
        <v>75</v>
      </c>
      <c r="F14578" s="33" t="s">
        <v>75</v>
      </c>
      <c r="G14578" s="34"/>
      <c r="H14578" s="34"/>
      <c r="I14578" s="34"/>
      <c r="J14578" s="34" t="s">
        <v>2263</v>
      </c>
    </row>
    <row r="14579">
      <c r="A14579" s="31" t="s">
        <v>4002</v>
      </c>
      <c r="B14579" s="32">
        <v>0.13965277777777776</v>
      </c>
      <c r="C14579" s="31" t="s">
        <v>3086</v>
      </c>
      <c r="D14579" s="31" t="s">
        <v>166</v>
      </c>
      <c r="E14579" s="33">
        <v>25.0</v>
      </c>
      <c r="F14579" s="33" t="s">
        <v>75</v>
      </c>
      <c r="G14579" s="34"/>
      <c r="H14579" s="34"/>
      <c r="I14579" s="34"/>
      <c r="J14579" s="34" t="s">
        <v>1942</v>
      </c>
    </row>
    <row r="14580">
      <c r="A14580" s="31" t="s">
        <v>4002</v>
      </c>
      <c r="B14580" s="32">
        <v>0.13989583333333333</v>
      </c>
      <c r="C14580" s="31" t="s">
        <v>82</v>
      </c>
      <c r="D14580" s="31" t="s">
        <v>166</v>
      </c>
      <c r="E14580" s="33" t="s">
        <v>75</v>
      </c>
      <c r="F14580" s="33" t="s">
        <v>75</v>
      </c>
      <c r="G14580" s="34"/>
      <c r="H14580" s="34"/>
      <c r="I14580" s="34"/>
      <c r="J14580" s="34" t="s">
        <v>2263</v>
      </c>
    </row>
    <row r="14581">
      <c r="A14581" s="31" t="s">
        <v>4002</v>
      </c>
      <c r="B14581" s="32">
        <v>0.13989583333333333</v>
      </c>
      <c r="C14581" s="31" t="s">
        <v>82</v>
      </c>
      <c r="D14581" s="31" t="s">
        <v>166</v>
      </c>
      <c r="E14581" s="33">
        <v>28.0</v>
      </c>
      <c r="F14581" s="33">
        <f>E14581-9</f>
        <v>19</v>
      </c>
      <c r="G14581" s="34"/>
      <c r="H14581" s="34"/>
      <c r="I14581" s="34"/>
      <c r="J14581" s="34"/>
    </row>
    <row r="14582">
      <c r="A14582" s="31" t="s">
        <v>4002</v>
      </c>
      <c r="B14582" s="32">
        <v>0.14028935185185185</v>
      </c>
      <c r="C14582" s="31" t="s">
        <v>3086</v>
      </c>
      <c r="D14582" s="31" t="s">
        <v>93</v>
      </c>
      <c r="E14582" s="33">
        <v>16.0</v>
      </c>
      <c r="F14582" s="33" t="s">
        <v>75</v>
      </c>
      <c r="G14582" s="34"/>
      <c r="H14582" s="34"/>
      <c r="I14582" s="34"/>
      <c r="J14582" s="34" t="s">
        <v>4021</v>
      </c>
    </row>
    <row r="14583">
      <c r="A14583" s="31" t="s">
        <v>4002</v>
      </c>
      <c r="B14583" s="32">
        <v>0.14050925925925925</v>
      </c>
      <c r="C14583" s="31" t="s">
        <v>3086</v>
      </c>
      <c r="D14583" s="31" t="s">
        <v>93</v>
      </c>
      <c r="E14583" s="33">
        <v>15.0</v>
      </c>
      <c r="F14583" s="33">
        <f>E14583-11</f>
        <v>4</v>
      </c>
      <c r="G14583" s="34"/>
      <c r="H14583" s="34"/>
      <c r="I14583" s="34"/>
      <c r="J14583" s="34" t="s">
        <v>4022</v>
      </c>
    </row>
    <row r="14584">
      <c r="A14584" s="31" t="s">
        <v>4002</v>
      </c>
      <c r="B14584" s="32">
        <v>0.14054398148148148</v>
      </c>
      <c r="C14584" s="31" t="s">
        <v>3086</v>
      </c>
      <c r="D14584" s="31" t="s">
        <v>76</v>
      </c>
      <c r="E14584" s="33">
        <v>3.0</v>
      </c>
      <c r="F14584" s="33"/>
      <c r="G14584" s="34"/>
      <c r="H14584" s="34"/>
      <c r="I14584" s="34"/>
      <c r="J14584" s="34" t="s">
        <v>1579</v>
      </c>
    </row>
    <row r="14585">
      <c r="A14585" s="31" t="s">
        <v>4002</v>
      </c>
      <c r="B14585" s="32">
        <v>0.14077546296296295</v>
      </c>
      <c r="C14585" s="31" t="s">
        <v>3086</v>
      </c>
      <c r="D14585" s="31" t="s">
        <v>91</v>
      </c>
      <c r="E14585" s="33">
        <v>26.0</v>
      </c>
      <c r="F14585" s="33"/>
      <c r="G14585" s="34"/>
      <c r="H14585" s="34" t="s">
        <v>4008</v>
      </c>
      <c r="I14585" s="34"/>
      <c r="J14585" s="34"/>
    </row>
    <row r="14586">
      <c r="A14586" s="31" t="s">
        <v>4002</v>
      </c>
      <c r="B14586" s="32">
        <v>0.1433449074074074</v>
      </c>
      <c r="C14586" s="31" t="s">
        <v>84</v>
      </c>
      <c r="D14586" s="31" t="s">
        <v>166</v>
      </c>
      <c r="E14586" s="33" t="s">
        <v>75</v>
      </c>
      <c r="F14586" s="33" t="s">
        <v>75</v>
      </c>
      <c r="G14586" s="34"/>
      <c r="H14586" s="34"/>
      <c r="I14586" s="34"/>
      <c r="J14586" s="34" t="s">
        <v>2263</v>
      </c>
    </row>
    <row r="14587">
      <c r="A14587" s="31" t="s">
        <v>4002</v>
      </c>
      <c r="B14587" s="32">
        <v>0.1433449074074074</v>
      </c>
      <c r="C14587" s="31" t="s">
        <v>84</v>
      </c>
      <c r="D14587" s="31" t="s">
        <v>166</v>
      </c>
      <c r="E14587" s="33" t="s">
        <v>68</v>
      </c>
      <c r="F14587" s="33">
        <v>20.0</v>
      </c>
      <c r="G14587" s="34"/>
      <c r="H14587" s="34"/>
      <c r="I14587" s="34"/>
      <c r="J14587" s="34" t="s">
        <v>1942</v>
      </c>
    </row>
    <row r="14588">
      <c r="A14588" s="31" t="s">
        <v>4002</v>
      </c>
      <c r="B14588" s="32">
        <v>0.1436111111111111</v>
      </c>
      <c r="C14588" s="31" t="s">
        <v>84</v>
      </c>
      <c r="D14588" s="31" t="s">
        <v>93</v>
      </c>
      <c r="E14588" s="33" t="s">
        <v>75</v>
      </c>
      <c r="F14588" s="33" t="s">
        <v>75</v>
      </c>
      <c r="G14588" s="34"/>
      <c r="H14588" s="34"/>
      <c r="I14588" s="34"/>
      <c r="J14588" s="34" t="s">
        <v>2263</v>
      </c>
    </row>
    <row r="14589">
      <c r="A14589" s="31" t="s">
        <v>4002</v>
      </c>
      <c r="B14589" s="32">
        <v>0.1436111111111111</v>
      </c>
      <c r="C14589" s="31" t="s">
        <v>84</v>
      </c>
      <c r="D14589" s="31" t="s">
        <v>93</v>
      </c>
      <c r="E14589" s="33">
        <v>27.0</v>
      </c>
      <c r="F14589" s="33" t="s">
        <v>75</v>
      </c>
      <c r="G14589" s="34"/>
      <c r="H14589" s="34"/>
      <c r="I14589" s="34"/>
      <c r="J14589" s="34" t="s">
        <v>1942</v>
      </c>
    </row>
    <row r="14590">
      <c r="A14590" s="31" t="s">
        <v>4002</v>
      </c>
      <c r="B14590" s="32">
        <v>0.14447916666666666</v>
      </c>
      <c r="C14590" s="31" t="s">
        <v>84</v>
      </c>
      <c r="D14590" s="31" t="s">
        <v>91</v>
      </c>
      <c r="E14590" s="33">
        <v>29.0</v>
      </c>
      <c r="F14590" s="33"/>
      <c r="G14590" s="34"/>
      <c r="H14590" s="34" t="s">
        <v>4023</v>
      </c>
      <c r="I14590" s="34"/>
      <c r="J14590" s="34"/>
    </row>
    <row r="14591">
      <c r="A14591" s="31" t="s">
        <v>4002</v>
      </c>
      <c r="B14591" s="32">
        <v>0.14465277777777777</v>
      </c>
      <c r="C14591" s="31" t="s">
        <v>84</v>
      </c>
      <c r="D14591" s="31" t="s">
        <v>93</v>
      </c>
      <c r="E14591" s="33" t="s">
        <v>75</v>
      </c>
      <c r="F14591" s="33" t="s">
        <v>75</v>
      </c>
      <c r="G14591" s="34"/>
      <c r="H14591" s="34"/>
      <c r="I14591" s="34"/>
      <c r="J14591" s="34" t="s">
        <v>2263</v>
      </c>
    </row>
    <row r="14592">
      <c r="A14592" s="31" t="s">
        <v>4002</v>
      </c>
      <c r="B14592" s="32">
        <v>0.14465277777777777</v>
      </c>
      <c r="C14592" s="31" t="s">
        <v>84</v>
      </c>
      <c r="D14592" s="31" t="s">
        <v>93</v>
      </c>
      <c r="E14592" s="33">
        <v>22.0</v>
      </c>
      <c r="F14592" s="33" t="s">
        <v>75</v>
      </c>
      <c r="G14592" s="34"/>
      <c r="H14592" s="34"/>
      <c r="I14592" s="34"/>
      <c r="J14592" s="34" t="s">
        <v>1942</v>
      </c>
    </row>
    <row r="14593">
      <c r="A14593" s="31" t="s">
        <v>4002</v>
      </c>
      <c r="B14593" s="32">
        <v>0.1448611111111111</v>
      </c>
      <c r="C14593" s="31" t="s">
        <v>84</v>
      </c>
      <c r="D14593" s="31" t="s">
        <v>91</v>
      </c>
      <c r="E14593" s="33">
        <v>17.0</v>
      </c>
      <c r="F14593" s="33"/>
      <c r="G14593" s="34"/>
      <c r="H14593" s="34" t="s">
        <v>4024</v>
      </c>
      <c r="I14593" s="34"/>
      <c r="J14593" s="34"/>
    </row>
    <row r="14594">
      <c r="A14594" s="31" t="s">
        <v>4002</v>
      </c>
      <c r="B14594" s="32">
        <v>0.14730324074074075</v>
      </c>
      <c r="C14594" s="31" t="s">
        <v>70</v>
      </c>
      <c r="D14594" s="31" t="s">
        <v>93</v>
      </c>
      <c r="E14594" s="33" t="s">
        <v>75</v>
      </c>
      <c r="F14594" s="33" t="s">
        <v>75</v>
      </c>
      <c r="G14594" s="34"/>
      <c r="H14594" s="34"/>
      <c r="I14594" s="34"/>
      <c r="J14594" s="34" t="s">
        <v>2263</v>
      </c>
    </row>
    <row r="14595">
      <c r="A14595" s="31" t="s">
        <v>4002</v>
      </c>
      <c r="B14595" s="32">
        <v>0.14730324074074075</v>
      </c>
      <c r="C14595" s="31" t="s">
        <v>70</v>
      </c>
      <c r="D14595" s="31" t="s">
        <v>93</v>
      </c>
      <c r="E14595" s="33">
        <v>24.0</v>
      </c>
      <c r="F14595" s="33">
        <f>E14595-12</f>
        <v>12</v>
      </c>
      <c r="G14595" s="34"/>
      <c r="H14595" s="34"/>
      <c r="I14595" s="34"/>
      <c r="J14595" s="34" t="s">
        <v>4010</v>
      </c>
    </row>
    <row r="14596">
      <c r="A14596" s="31" t="s">
        <v>4002</v>
      </c>
      <c r="B14596" s="32">
        <v>0.14730324074074075</v>
      </c>
      <c r="C14596" s="31" t="s">
        <v>70</v>
      </c>
      <c r="D14596" s="31" t="s">
        <v>76</v>
      </c>
      <c r="E14596" s="33">
        <v>1.0</v>
      </c>
      <c r="F14596" s="33"/>
      <c r="G14596" s="34"/>
      <c r="H14596" s="34"/>
      <c r="I14596" s="34"/>
      <c r="J14596" s="34" t="s">
        <v>1579</v>
      </c>
    </row>
    <row r="14597">
      <c r="A14597" s="31" t="s">
        <v>4002</v>
      </c>
      <c r="B14597" s="32">
        <v>0.1474074074074074</v>
      </c>
      <c r="C14597" s="31" t="s">
        <v>70</v>
      </c>
      <c r="D14597" s="31" t="s">
        <v>93</v>
      </c>
      <c r="E14597" s="33" t="s">
        <v>75</v>
      </c>
      <c r="F14597" s="33" t="s">
        <v>75</v>
      </c>
      <c r="G14597" s="34"/>
      <c r="H14597" s="34"/>
      <c r="I14597" s="34"/>
      <c r="J14597" s="34" t="s">
        <v>2263</v>
      </c>
    </row>
    <row r="14598">
      <c r="A14598" s="31" t="s">
        <v>4002</v>
      </c>
      <c r="B14598" s="32">
        <v>0.1474074074074074</v>
      </c>
      <c r="C14598" s="31" t="s">
        <v>70</v>
      </c>
      <c r="D14598" s="31" t="s">
        <v>93</v>
      </c>
      <c r="E14598" s="33">
        <v>23.0</v>
      </c>
      <c r="F14598" s="33">
        <f>E14598-12</f>
        <v>11</v>
      </c>
      <c r="G14598" s="34"/>
      <c r="H14598" s="34"/>
      <c r="I14598" s="34"/>
      <c r="J14598" s="34" t="s">
        <v>4010</v>
      </c>
    </row>
    <row r="14599">
      <c r="A14599" s="31" t="s">
        <v>4002</v>
      </c>
      <c r="B14599" s="32">
        <v>0.1475462962962963</v>
      </c>
      <c r="C14599" s="31" t="s">
        <v>70</v>
      </c>
      <c r="D14599" s="31" t="s">
        <v>91</v>
      </c>
      <c r="E14599" s="33">
        <v>14.0</v>
      </c>
      <c r="F14599" s="33"/>
      <c r="G14599" s="34"/>
      <c r="H14599" s="34" t="s">
        <v>4011</v>
      </c>
      <c r="I14599" s="34"/>
      <c r="J14599" s="34"/>
    </row>
    <row r="14600">
      <c r="A14600" s="31" t="s">
        <v>4002</v>
      </c>
      <c r="B14600" s="32">
        <v>0.1475462962962963</v>
      </c>
      <c r="C14600" s="31" t="s">
        <v>70</v>
      </c>
      <c r="D14600" s="31" t="s">
        <v>91</v>
      </c>
      <c r="E14600" s="33">
        <v>8.0</v>
      </c>
      <c r="F14600" s="33"/>
      <c r="G14600" s="34"/>
      <c r="H14600" s="34" t="s">
        <v>4025</v>
      </c>
      <c r="I14600" s="34"/>
      <c r="J14600" s="34"/>
    </row>
    <row r="14601">
      <c r="A14601" s="31" t="s">
        <v>4002</v>
      </c>
      <c r="B14601" s="32">
        <v>0.14770833333333333</v>
      </c>
      <c r="C14601" s="31" t="s">
        <v>70</v>
      </c>
      <c r="D14601" s="31" t="s">
        <v>166</v>
      </c>
      <c r="E14601" s="33" t="s">
        <v>75</v>
      </c>
      <c r="F14601" s="33" t="s">
        <v>75</v>
      </c>
      <c r="G14601" s="34"/>
      <c r="H14601" s="34"/>
      <c r="I14601" s="34"/>
      <c r="J14601" s="34" t="s">
        <v>4026</v>
      </c>
    </row>
    <row r="14602">
      <c r="A14602" s="31" t="s">
        <v>4002</v>
      </c>
      <c r="B14602" s="32">
        <v>0.14770833333333333</v>
      </c>
      <c r="C14602" s="31" t="s">
        <v>70</v>
      </c>
      <c r="D14602" s="31" t="s">
        <v>166</v>
      </c>
      <c r="E14602" s="33" t="s">
        <v>75</v>
      </c>
      <c r="F14602" s="33">
        <v>19.0</v>
      </c>
      <c r="G14602" s="34"/>
      <c r="H14602" s="34"/>
      <c r="I14602" s="34"/>
      <c r="J14602" s="34" t="s">
        <v>1942</v>
      </c>
    </row>
    <row r="14603">
      <c r="A14603" s="31" t="s">
        <v>4002</v>
      </c>
      <c r="B14603" s="32">
        <v>0.1478472222222222</v>
      </c>
      <c r="C14603" s="31" t="s">
        <v>70</v>
      </c>
      <c r="D14603" s="31" t="s">
        <v>93</v>
      </c>
      <c r="E14603" s="33" t="s">
        <v>75</v>
      </c>
      <c r="F14603" s="33" t="s">
        <v>75</v>
      </c>
      <c r="G14603" s="34"/>
      <c r="H14603" s="34"/>
      <c r="I14603" s="34"/>
      <c r="J14603" s="34" t="s">
        <v>2263</v>
      </c>
    </row>
    <row r="14604">
      <c r="A14604" s="31" t="s">
        <v>4002</v>
      </c>
      <c r="B14604" s="32">
        <v>0.1478472222222222</v>
      </c>
      <c r="C14604" s="31" t="s">
        <v>70</v>
      </c>
      <c r="D14604" s="31" t="s">
        <v>93</v>
      </c>
      <c r="E14604" s="33">
        <f>F14604+10</f>
        <v>26</v>
      </c>
      <c r="F14604" s="33">
        <v>16.0</v>
      </c>
      <c r="G14604" s="34"/>
      <c r="H14604" s="34"/>
      <c r="I14604" s="34"/>
      <c r="J14604" s="34" t="s">
        <v>4013</v>
      </c>
    </row>
    <row r="14605">
      <c r="A14605" s="31" t="s">
        <v>4002</v>
      </c>
      <c r="B14605" s="32">
        <v>0.1478935185185185</v>
      </c>
      <c r="C14605" s="31" t="s">
        <v>70</v>
      </c>
      <c r="D14605" s="31" t="s">
        <v>93</v>
      </c>
      <c r="E14605" s="33" t="s">
        <v>75</v>
      </c>
      <c r="F14605" s="33" t="s">
        <v>75</v>
      </c>
      <c r="G14605" s="34"/>
      <c r="H14605" s="34"/>
      <c r="I14605" s="34"/>
      <c r="J14605" s="34" t="s">
        <v>2263</v>
      </c>
    </row>
    <row r="14606">
      <c r="A14606" s="31" t="s">
        <v>4002</v>
      </c>
      <c r="B14606" s="32">
        <v>0.1478935185185185</v>
      </c>
      <c r="C14606" s="31" t="s">
        <v>70</v>
      </c>
      <c r="D14606" s="31" t="s">
        <v>93</v>
      </c>
      <c r="E14606" s="33">
        <v>22.0</v>
      </c>
      <c r="F14606" s="33">
        <v>10.0</v>
      </c>
      <c r="G14606" s="34"/>
      <c r="H14606" s="34"/>
      <c r="I14606" s="34"/>
      <c r="J14606" s="34" t="s">
        <v>4013</v>
      </c>
    </row>
    <row r="14607">
      <c r="A14607" s="31" t="s">
        <v>4002</v>
      </c>
      <c r="B14607" s="32">
        <v>0.14798611111111112</v>
      </c>
      <c r="C14607" s="31" t="s">
        <v>70</v>
      </c>
      <c r="D14607" s="31" t="s">
        <v>91</v>
      </c>
      <c r="E14607" s="33">
        <v>14.0</v>
      </c>
      <c r="F14607" s="33"/>
      <c r="G14607" s="34"/>
      <c r="H14607" s="34" t="s">
        <v>4011</v>
      </c>
      <c r="I14607" s="34"/>
      <c r="J14607" s="34"/>
    </row>
    <row r="14608">
      <c r="A14608" s="31" t="s">
        <v>4002</v>
      </c>
      <c r="B14608" s="32">
        <v>0.14798611111111112</v>
      </c>
      <c r="C14608" s="31" t="s">
        <v>70</v>
      </c>
      <c r="D14608" s="31" t="s">
        <v>91</v>
      </c>
      <c r="E14608" s="33">
        <v>15.0</v>
      </c>
      <c r="F14608" s="33"/>
      <c r="G14608" s="34"/>
      <c r="H14608" s="34" t="s">
        <v>4027</v>
      </c>
      <c r="I14608" s="34"/>
      <c r="J14608" s="34"/>
    </row>
    <row r="14609">
      <c r="A14609" s="31" t="s">
        <v>4002</v>
      </c>
      <c r="B14609" s="32">
        <v>0.15006944444444445</v>
      </c>
      <c r="C14609" s="31" t="s">
        <v>66</v>
      </c>
      <c r="D14609" s="31" t="s">
        <v>93</v>
      </c>
      <c r="E14609" s="33" t="s">
        <v>75</v>
      </c>
      <c r="F14609" s="33" t="s">
        <v>75</v>
      </c>
      <c r="G14609" s="34"/>
      <c r="H14609" s="34"/>
      <c r="I14609" s="34"/>
      <c r="J14609" s="34" t="s">
        <v>2263</v>
      </c>
    </row>
    <row r="14610">
      <c r="A14610" s="31" t="s">
        <v>4002</v>
      </c>
      <c r="B14610" s="32">
        <v>0.15006944444444445</v>
      </c>
      <c r="C14610" s="31" t="s">
        <v>66</v>
      </c>
      <c r="D14610" s="31" t="s">
        <v>93</v>
      </c>
      <c r="E14610" s="33">
        <v>25.0</v>
      </c>
      <c r="F14610" s="33">
        <f>E14610-12</f>
        <v>13</v>
      </c>
      <c r="G14610" s="34"/>
      <c r="H14610" s="34"/>
      <c r="I14610" s="34"/>
      <c r="J14610" s="34" t="s">
        <v>4028</v>
      </c>
    </row>
    <row r="14611">
      <c r="A14611" s="31" t="s">
        <v>4002</v>
      </c>
      <c r="B14611" s="32">
        <v>0.15013888888888888</v>
      </c>
      <c r="C14611" s="31" t="s">
        <v>66</v>
      </c>
      <c r="D14611" s="31" t="s">
        <v>93</v>
      </c>
      <c r="E14611" s="33" t="s">
        <v>75</v>
      </c>
      <c r="F14611" s="33" t="s">
        <v>75</v>
      </c>
      <c r="G14611" s="34"/>
      <c r="H14611" s="34"/>
      <c r="I14611" s="34"/>
      <c r="J14611" s="34" t="s">
        <v>2263</v>
      </c>
    </row>
    <row r="14612">
      <c r="A14612" s="31" t="s">
        <v>4002</v>
      </c>
      <c r="B14612" s="32">
        <v>0.15013888888888888</v>
      </c>
      <c r="C14612" s="31" t="s">
        <v>66</v>
      </c>
      <c r="D14612" s="31" t="s">
        <v>93</v>
      </c>
      <c r="E14612" s="33">
        <v>21.0</v>
      </c>
      <c r="F14612" s="33">
        <f>E14612-12</f>
        <v>9</v>
      </c>
      <c r="G14612" s="34"/>
      <c r="H14612" s="34"/>
      <c r="I14612" s="34"/>
      <c r="J14612" s="34" t="s">
        <v>4028</v>
      </c>
    </row>
    <row r="14613">
      <c r="A14613" s="31" t="s">
        <v>4002</v>
      </c>
      <c r="B14613" s="32">
        <v>0.15038194444444444</v>
      </c>
      <c r="C14613" s="31" t="s">
        <v>66</v>
      </c>
      <c r="D14613" s="31" t="s">
        <v>91</v>
      </c>
      <c r="E14613" s="33">
        <v>45.0</v>
      </c>
      <c r="F14613" s="33"/>
      <c r="G14613" s="34"/>
      <c r="H14613" s="34" t="s">
        <v>4029</v>
      </c>
      <c r="I14613" s="35">
        <v>1.0</v>
      </c>
      <c r="J14613" s="34" t="s">
        <v>4030</v>
      </c>
    </row>
    <row r="14614">
      <c r="A14614" s="31" t="s">
        <v>4031</v>
      </c>
      <c r="B14614" s="32">
        <v>0.007060185185185185</v>
      </c>
      <c r="C14614" s="31" t="s">
        <v>82</v>
      </c>
      <c r="D14614" s="31" t="s">
        <v>3424</v>
      </c>
      <c r="E14614" s="33">
        <v>4.0</v>
      </c>
      <c r="F14614" s="33">
        <v>4.0</v>
      </c>
      <c r="G14614" s="34"/>
      <c r="H14614" s="34"/>
      <c r="I14614" s="34"/>
      <c r="J14614" s="34"/>
    </row>
    <row r="14615">
      <c r="A14615" s="31" t="s">
        <v>4031</v>
      </c>
      <c r="B14615" s="32">
        <v>0.007060185185185185</v>
      </c>
      <c r="C14615" s="31" t="s">
        <v>66</v>
      </c>
      <c r="D14615" s="31" t="s">
        <v>3424</v>
      </c>
      <c r="E14615" s="33">
        <v>10.0</v>
      </c>
      <c r="F14615" s="33">
        <v>10.0</v>
      </c>
      <c r="G14615" s="34"/>
      <c r="H14615" s="34"/>
      <c r="I14615" s="34"/>
      <c r="J14615" s="34"/>
    </row>
    <row r="14616">
      <c r="A14616" s="31" t="s">
        <v>4031</v>
      </c>
      <c r="B14616" s="32">
        <v>0.007546296296296297</v>
      </c>
      <c r="C14616" s="31" t="s">
        <v>82</v>
      </c>
      <c r="D14616" s="31" t="s">
        <v>67</v>
      </c>
      <c r="E14616" s="33" t="s">
        <v>88</v>
      </c>
      <c r="F14616" s="33">
        <v>1.0</v>
      </c>
      <c r="G14616" s="34"/>
      <c r="H14616" s="34"/>
      <c r="I14616" s="34"/>
      <c r="J14616" s="34"/>
    </row>
    <row r="14617">
      <c r="A14617" s="31" t="s">
        <v>4031</v>
      </c>
      <c r="B14617" s="32">
        <v>0.007719907407407407</v>
      </c>
      <c r="C14617" s="31" t="s">
        <v>69</v>
      </c>
      <c r="D14617" s="31" t="s">
        <v>67</v>
      </c>
      <c r="E14617" s="33" t="s">
        <v>68</v>
      </c>
      <c r="F14617" s="33">
        <v>20.0</v>
      </c>
      <c r="G14617" s="34"/>
      <c r="H14617" s="34"/>
      <c r="I14617" s="34"/>
      <c r="J14617" s="34"/>
    </row>
    <row r="14618">
      <c r="A14618" s="31" t="s">
        <v>4031</v>
      </c>
      <c r="B14618" s="32">
        <v>0.011261574074074075</v>
      </c>
      <c r="C14618" s="31" t="s">
        <v>70</v>
      </c>
      <c r="D14618" s="31" t="s">
        <v>67</v>
      </c>
      <c r="E14618" s="33">
        <v>12.0</v>
      </c>
      <c r="F14618" s="33">
        <f>E14618-3</f>
        <v>9</v>
      </c>
      <c r="G14618" s="34"/>
      <c r="H14618" s="34"/>
      <c r="I14618" s="34"/>
      <c r="J14618" s="34"/>
    </row>
    <row r="14619">
      <c r="A14619" s="31" t="s">
        <v>4031</v>
      </c>
      <c r="B14619" s="32">
        <v>0.019837962962962963</v>
      </c>
      <c r="C14619" s="31" t="s">
        <v>70</v>
      </c>
      <c r="D14619" s="31" t="s">
        <v>365</v>
      </c>
      <c r="E14619" s="33">
        <v>17.0</v>
      </c>
      <c r="F14619" s="33">
        <f>E14619-14</f>
        <v>3</v>
      </c>
      <c r="G14619" s="34"/>
      <c r="H14619" s="34"/>
      <c r="I14619" s="34"/>
      <c r="J14619" s="34"/>
    </row>
    <row r="14620">
      <c r="A14620" s="31" t="s">
        <v>4031</v>
      </c>
      <c r="B14620" s="32">
        <v>0.020277777777777777</v>
      </c>
      <c r="C14620" s="31" t="s">
        <v>3086</v>
      </c>
      <c r="D14620" s="31" t="s">
        <v>83</v>
      </c>
      <c r="E14620" s="33">
        <v>23.0</v>
      </c>
      <c r="F14620" s="33">
        <f>E14620-13</f>
        <v>10</v>
      </c>
      <c r="G14620" s="34"/>
      <c r="H14620" s="34"/>
      <c r="I14620" s="34"/>
      <c r="J14620" s="34"/>
    </row>
    <row r="14621">
      <c r="A14621" s="31" t="s">
        <v>4031</v>
      </c>
      <c r="B14621" s="32">
        <v>0.02065972222222222</v>
      </c>
      <c r="C14621" s="31" t="s">
        <v>964</v>
      </c>
      <c r="D14621" s="31" t="s">
        <v>128</v>
      </c>
      <c r="E14621" s="33">
        <v>19.0</v>
      </c>
      <c r="F14621" s="33">
        <f>E14621-10</f>
        <v>9</v>
      </c>
      <c r="G14621" s="34"/>
      <c r="H14621" s="34"/>
      <c r="I14621" s="34"/>
      <c r="J14621" s="34"/>
    </row>
    <row r="14622">
      <c r="A14622" s="31" t="s">
        <v>4031</v>
      </c>
      <c r="B14622" s="32">
        <v>0.023032407407407408</v>
      </c>
      <c r="C14622" s="31" t="s">
        <v>70</v>
      </c>
      <c r="D14622" s="31" t="s">
        <v>71</v>
      </c>
      <c r="E14622" s="33" t="s">
        <v>75</v>
      </c>
      <c r="F14622" s="33" t="s">
        <v>75</v>
      </c>
      <c r="G14622" s="34"/>
      <c r="H14622" s="34"/>
      <c r="I14622" s="34"/>
      <c r="J14622" s="34" t="s">
        <v>2263</v>
      </c>
    </row>
    <row r="14623">
      <c r="A14623" s="31" t="s">
        <v>4031</v>
      </c>
      <c r="B14623" s="32">
        <v>0.023032407407407408</v>
      </c>
      <c r="C14623" s="31" t="s">
        <v>70</v>
      </c>
      <c r="D14623" s="31" t="s">
        <v>71</v>
      </c>
      <c r="E14623" s="33">
        <v>21.0</v>
      </c>
      <c r="F14623" s="33">
        <v>12.0</v>
      </c>
      <c r="G14623" s="34"/>
      <c r="H14623" s="34"/>
      <c r="I14623" s="34"/>
      <c r="J14623" s="34"/>
    </row>
    <row r="14624">
      <c r="A14624" s="31" t="s">
        <v>4031</v>
      </c>
      <c r="B14624" s="32">
        <v>0.025104166666666667</v>
      </c>
      <c r="C14624" s="31" t="s">
        <v>82</v>
      </c>
      <c r="D14624" s="31" t="s">
        <v>125</v>
      </c>
      <c r="E14624" s="33">
        <v>6.0</v>
      </c>
      <c r="F14624" s="33">
        <f>E14624-2</f>
        <v>4</v>
      </c>
      <c r="G14624" s="34"/>
      <c r="H14624" s="34"/>
      <c r="I14624" s="34"/>
      <c r="J14624" s="34"/>
    </row>
    <row r="14625">
      <c r="A14625" s="31" t="s">
        <v>4031</v>
      </c>
      <c r="B14625" s="32">
        <v>0.025104166666666667</v>
      </c>
      <c r="C14625" s="31" t="s">
        <v>66</v>
      </c>
      <c r="D14625" s="31" t="s">
        <v>125</v>
      </c>
      <c r="E14625" s="33">
        <v>15.0</v>
      </c>
      <c r="F14625" s="33">
        <f>E14625-0</f>
        <v>15</v>
      </c>
      <c r="G14625" s="34"/>
      <c r="H14625" s="34"/>
      <c r="I14625" s="34"/>
      <c r="J14625" s="34"/>
    </row>
    <row r="14626">
      <c r="A14626" s="31" t="s">
        <v>4031</v>
      </c>
      <c r="B14626" s="32">
        <v>0.025104166666666667</v>
      </c>
      <c r="C14626" s="31" t="s">
        <v>69</v>
      </c>
      <c r="D14626" s="31" t="s">
        <v>125</v>
      </c>
      <c r="E14626" s="33">
        <v>15.0</v>
      </c>
      <c r="F14626" s="33">
        <f>E14626-4</f>
        <v>11</v>
      </c>
      <c r="G14626" s="34"/>
      <c r="H14626" s="34"/>
      <c r="I14626" s="34"/>
      <c r="J14626" s="34"/>
    </row>
    <row r="14627">
      <c r="A14627" s="31" t="s">
        <v>4031</v>
      </c>
      <c r="B14627" s="32">
        <v>0.025104166666666667</v>
      </c>
      <c r="C14627" s="31" t="s">
        <v>3086</v>
      </c>
      <c r="D14627" s="31" t="s">
        <v>125</v>
      </c>
      <c r="E14627" s="33" t="s">
        <v>75</v>
      </c>
      <c r="F14627" s="33" t="s">
        <v>75</v>
      </c>
      <c r="G14627" s="34"/>
      <c r="H14627" s="34"/>
      <c r="I14627" s="34"/>
      <c r="J14627" s="34" t="s">
        <v>2263</v>
      </c>
    </row>
    <row r="14628">
      <c r="A14628" s="31" t="s">
        <v>4031</v>
      </c>
      <c r="B14628" s="32">
        <v>0.025104166666666667</v>
      </c>
      <c r="C14628" s="31" t="s">
        <v>3086</v>
      </c>
      <c r="D14628" s="31" t="s">
        <v>125</v>
      </c>
      <c r="E14628" s="33">
        <v>23.0</v>
      </c>
      <c r="F14628" s="33">
        <f>E14628-15</f>
        <v>8</v>
      </c>
      <c r="G14628" s="34"/>
      <c r="H14628" s="34"/>
      <c r="I14628" s="34"/>
      <c r="J14628" s="34"/>
    </row>
    <row r="14629">
      <c r="A14629" s="31" t="s">
        <v>4031</v>
      </c>
      <c r="B14629" s="32">
        <v>0.025104166666666667</v>
      </c>
      <c r="C14629" s="31" t="s">
        <v>84</v>
      </c>
      <c r="D14629" s="31" t="s">
        <v>125</v>
      </c>
      <c r="E14629" s="33">
        <v>13.0</v>
      </c>
      <c r="F14629" s="33">
        <f>E14629-3</f>
        <v>10</v>
      </c>
      <c r="G14629" s="34"/>
      <c r="H14629" s="34"/>
      <c r="I14629" s="34"/>
      <c r="J14629" s="34"/>
    </row>
    <row r="14630">
      <c r="A14630" s="31" t="s">
        <v>4031</v>
      </c>
      <c r="B14630" s="32">
        <v>0.025104166666666667</v>
      </c>
      <c r="C14630" s="31" t="s">
        <v>70</v>
      </c>
      <c r="D14630" s="31" t="s">
        <v>125</v>
      </c>
      <c r="E14630" s="33">
        <v>12.0</v>
      </c>
      <c r="F14630" s="33">
        <f>E14630-10</f>
        <v>2</v>
      </c>
      <c r="G14630" s="34"/>
      <c r="H14630" s="34"/>
      <c r="I14630" s="34"/>
      <c r="J14630" s="34"/>
    </row>
    <row r="14631">
      <c r="A14631" s="31" t="s">
        <v>4031</v>
      </c>
      <c r="B14631" s="32">
        <v>0.025104166666666667</v>
      </c>
      <c r="C14631" s="31" t="s">
        <v>964</v>
      </c>
      <c r="D14631" s="31" t="s">
        <v>125</v>
      </c>
      <c r="E14631" s="33" t="s">
        <v>75</v>
      </c>
      <c r="F14631" s="33" t="s">
        <v>75</v>
      </c>
      <c r="G14631" s="34"/>
      <c r="H14631" s="34"/>
      <c r="I14631" s="34"/>
      <c r="J14631" s="34" t="s">
        <v>2263</v>
      </c>
    </row>
    <row r="14632">
      <c r="A14632" s="31" t="s">
        <v>4031</v>
      </c>
      <c r="B14632" s="32">
        <v>0.025104166666666667</v>
      </c>
      <c r="C14632" s="31" t="s">
        <v>964</v>
      </c>
      <c r="D14632" s="31" t="s">
        <v>125</v>
      </c>
      <c r="E14632" s="33">
        <v>21.0</v>
      </c>
      <c r="F14632" s="33">
        <f>E14632-2</f>
        <v>19</v>
      </c>
      <c r="G14632" s="34"/>
      <c r="H14632" s="34"/>
      <c r="I14632" s="34"/>
      <c r="J14632" s="34"/>
    </row>
    <row r="14633">
      <c r="A14633" s="31" t="s">
        <v>4031</v>
      </c>
      <c r="B14633" s="32">
        <v>0.028854166666666667</v>
      </c>
      <c r="C14633" s="31" t="s">
        <v>964</v>
      </c>
      <c r="D14633" s="31" t="s">
        <v>67</v>
      </c>
      <c r="E14633" s="33">
        <v>24.0</v>
      </c>
      <c r="F14633" s="33">
        <f>E14633-10</f>
        <v>14</v>
      </c>
      <c r="G14633" s="34"/>
      <c r="H14633" s="34"/>
      <c r="I14633" s="34"/>
      <c r="J14633" s="34"/>
    </row>
    <row r="14634">
      <c r="A14634" s="31" t="s">
        <v>4031</v>
      </c>
      <c r="B14634" s="32">
        <v>0.03269675925925926</v>
      </c>
      <c r="C14634" s="31" t="s">
        <v>82</v>
      </c>
      <c r="D14634" s="31" t="s">
        <v>131</v>
      </c>
      <c r="E14634" s="33">
        <v>17.0</v>
      </c>
      <c r="F14634" s="33">
        <f>E14634-5</f>
        <v>12</v>
      </c>
      <c r="G14634" s="34"/>
      <c r="H14634" s="34"/>
      <c r="I14634" s="34"/>
      <c r="J14634" s="34"/>
    </row>
    <row r="14635">
      <c r="A14635" s="31" t="s">
        <v>4031</v>
      </c>
      <c r="B14635" s="32">
        <v>0.03269675925925926</v>
      </c>
      <c r="C14635" s="31" t="s">
        <v>69</v>
      </c>
      <c r="D14635" s="31" t="s">
        <v>131</v>
      </c>
      <c r="E14635" s="33">
        <v>8.0</v>
      </c>
      <c r="F14635" s="33">
        <f>E14635-1</f>
        <v>7</v>
      </c>
      <c r="G14635" s="34"/>
      <c r="H14635" s="34"/>
      <c r="I14635" s="34"/>
      <c r="J14635" s="34"/>
    </row>
    <row r="14636">
      <c r="A14636" s="31" t="s">
        <v>4031</v>
      </c>
      <c r="B14636" s="32">
        <v>0.03420138888888889</v>
      </c>
      <c r="C14636" s="31" t="s">
        <v>82</v>
      </c>
      <c r="D14636" s="31" t="s">
        <v>361</v>
      </c>
      <c r="E14636" s="33">
        <v>31.0</v>
      </c>
      <c r="F14636" s="33" t="s">
        <v>75</v>
      </c>
      <c r="G14636" s="34"/>
      <c r="H14636" s="34"/>
      <c r="I14636" s="34"/>
      <c r="J14636" s="34" t="s">
        <v>2508</v>
      </c>
    </row>
    <row r="14637">
      <c r="A14637" s="31" t="s">
        <v>4031</v>
      </c>
      <c r="B14637" s="32">
        <v>0.03715277777777778</v>
      </c>
      <c r="C14637" s="31" t="s">
        <v>82</v>
      </c>
      <c r="D14637" s="31" t="s">
        <v>83</v>
      </c>
      <c r="E14637" s="33" t="s">
        <v>75</v>
      </c>
      <c r="F14637" s="33" t="s">
        <v>75</v>
      </c>
      <c r="G14637" s="34"/>
      <c r="H14637" s="34"/>
      <c r="I14637" s="34"/>
      <c r="J14637" s="34" t="s">
        <v>2263</v>
      </c>
    </row>
    <row r="14638">
      <c r="A14638" s="31" t="s">
        <v>4031</v>
      </c>
      <c r="B14638" s="32">
        <v>0.03715277777777778</v>
      </c>
      <c r="C14638" s="31" t="s">
        <v>82</v>
      </c>
      <c r="D14638" s="31" t="s">
        <v>83</v>
      </c>
      <c r="E14638" s="33" t="s">
        <v>68</v>
      </c>
      <c r="F14638" s="33">
        <v>20.0</v>
      </c>
      <c r="G14638" s="34"/>
      <c r="H14638" s="34"/>
      <c r="I14638" s="34"/>
      <c r="J14638" s="34"/>
    </row>
    <row r="14639">
      <c r="A14639" s="31" t="s">
        <v>4031</v>
      </c>
      <c r="B14639" s="32">
        <v>0.0372337962962963</v>
      </c>
      <c r="C14639" s="31" t="s">
        <v>66</v>
      </c>
      <c r="D14639" s="31" t="s">
        <v>67</v>
      </c>
      <c r="E14639" s="33">
        <v>18.0</v>
      </c>
      <c r="F14639" s="33">
        <f>E14639-3</f>
        <v>15</v>
      </c>
      <c r="G14639" s="34"/>
      <c r="H14639" s="34"/>
      <c r="I14639" s="34"/>
      <c r="J14639" s="34"/>
    </row>
    <row r="14640">
      <c r="A14640" s="31" t="s">
        <v>4031</v>
      </c>
      <c r="B14640" s="32">
        <v>0.0372337962962963</v>
      </c>
      <c r="C14640" s="31" t="s">
        <v>964</v>
      </c>
      <c r="D14640" s="31" t="s">
        <v>67</v>
      </c>
      <c r="E14640" s="33">
        <v>12.0</v>
      </c>
      <c r="F14640" s="33">
        <f>E14640-10</f>
        <v>2</v>
      </c>
      <c r="G14640" s="34"/>
      <c r="H14640" s="34"/>
      <c r="I14640" s="34"/>
      <c r="J14640" s="34"/>
    </row>
    <row r="14641">
      <c r="A14641" s="31" t="s">
        <v>4031</v>
      </c>
      <c r="B14641" s="32">
        <v>0.03736111111111111</v>
      </c>
      <c r="C14641" s="31" t="s">
        <v>69</v>
      </c>
      <c r="D14641" s="31" t="s">
        <v>83</v>
      </c>
      <c r="E14641" s="33" t="s">
        <v>75</v>
      </c>
      <c r="F14641" s="33" t="s">
        <v>75</v>
      </c>
      <c r="G14641" s="34"/>
      <c r="H14641" s="34"/>
      <c r="I14641" s="34"/>
      <c r="J14641" s="34"/>
    </row>
    <row r="14642">
      <c r="A14642" s="31" t="s">
        <v>4031</v>
      </c>
      <c r="B14642" s="32">
        <v>0.043333333333333335</v>
      </c>
      <c r="C14642" s="31" t="s">
        <v>66</v>
      </c>
      <c r="D14642" s="31" t="s">
        <v>125</v>
      </c>
      <c r="E14642" s="33">
        <v>17.0</v>
      </c>
      <c r="F14642" s="33">
        <f>E14642-0</f>
        <v>17</v>
      </c>
      <c r="G14642" s="34"/>
      <c r="H14642" s="34"/>
      <c r="I14642" s="34"/>
      <c r="J14642" s="34"/>
    </row>
    <row r="14643">
      <c r="A14643" s="31" t="s">
        <v>4031</v>
      </c>
      <c r="B14643" s="32">
        <v>0.043333333333333335</v>
      </c>
      <c r="C14643" s="31" t="s">
        <v>3086</v>
      </c>
      <c r="D14643" s="31" t="s">
        <v>125</v>
      </c>
      <c r="E14643" s="33" t="s">
        <v>75</v>
      </c>
      <c r="F14643" s="33" t="s">
        <v>75</v>
      </c>
      <c r="G14643" s="34"/>
      <c r="H14643" s="34"/>
      <c r="I14643" s="34"/>
      <c r="J14643" s="34" t="s">
        <v>2263</v>
      </c>
    </row>
    <row r="14644">
      <c r="A14644" s="31" t="s">
        <v>4031</v>
      </c>
      <c r="B14644" s="32">
        <v>0.043333333333333335</v>
      </c>
      <c r="C14644" s="31" t="s">
        <v>3086</v>
      </c>
      <c r="D14644" s="31" t="s">
        <v>125</v>
      </c>
      <c r="E14644" s="33">
        <v>26.0</v>
      </c>
      <c r="F14644" s="33">
        <f>E14644-15</f>
        <v>11</v>
      </c>
      <c r="G14644" s="34"/>
      <c r="H14644" s="34"/>
      <c r="I14644" s="34"/>
      <c r="J14644" s="34"/>
    </row>
    <row r="14645">
      <c r="A14645" s="31" t="s">
        <v>4031</v>
      </c>
      <c r="B14645" s="32">
        <v>0.047858796296296295</v>
      </c>
      <c r="C14645" s="31" t="s">
        <v>66</v>
      </c>
      <c r="D14645" s="31" t="s">
        <v>125</v>
      </c>
      <c r="E14645" s="33">
        <v>23.0</v>
      </c>
      <c r="F14645" s="33">
        <f>E14645-10</f>
        <v>13</v>
      </c>
      <c r="G14645" s="34"/>
      <c r="H14645" s="34"/>
      <c r="I14645" s="34"/>
      <c r="J14645" s="34" t="s">
        <v>953</v>
      </c>
    </row>
    <row r="14646">
      <c r="A14646" s="31" t="s">
        <v>4031</v>
      </c>
      <c r="B14646" s="32">
        <v>0.047858796296296295</v>
      </c>
      <c r="C14646" s="31" t="s">
        <v>69</v>
      </c>
      <c r="D14646" s="31" t="s">
        <v>125</v>
      </c>
      <c r="E14646" s="33">
        <v>30.0</v>
      </c>
      <c r="F14646" s="33">
        <f>E14646-10-4</f>
        <v>16</v>
      </c>
      <c r="G14646" s="34"/>
      <c r="H14646" s="34"/>
      <c r="I14646" s="34"/>
      <c r="J14646" s="34" t="s">
        <v>953</v>
      </c>
    </row>
    <row r="14647">
      <c r="A14647" s="31" t="s">
        <v>4031</v>
      </c>
      <c r="B14647" s="32">
        <v>0.047858796296296295</v>
      </c>
      <c r="C14647" s="31" t="s">
        <v>82</v>
      </c>
      <c r="D14647" s="31" t="s">
        <v>125</v>
      </c>
      <c r="E14647" s="33" t="s">
        <v>75</v>
      </c>
      <c r="F14647" s="33" t="s">
        <v>75</v>
      </c>
      <c r="G14647" s="34"/>
      <c r="H14647" s="34"/>
      <c r="I14647" s="34"/>
      <c r="J14647" s="34" t="s">
        <v>4032</v>
      </c>
    </row>
    <row r="14648">
      <c r="A14648" s="31" t="s">
        <v>4031</v>
      </c>
      <c r="B14648" s="32">
        <v>0.047858796296296295</v>
      </c>
      <c r="C14648" s="31" t="s">
        <v>82</v>
      </c>
      <c r="D14648" s="31" t="s">
        <v>125</v>
      </c>
      <c r="E14648" s="33" t="s">
        <v>75</v>
      </c>
      <c r="F14648" s="33" t="s">
        <v>75</v>
      </c>
      <c r="G14648" s="34"/>
      <c r="H14648" s="34"/>
      <c r="I14648" s="34"/>
      <c r="J14648" s="34" t="s">
        <v>953</v>
      </c>
    </row>
    <row r="14649">
      <c r="A14649" s="31" t="s">
        <v>4031</v>
      </c>
      <c r="B14649" s="32">
        <v>0.047858796296296295</v>
      </c>
      <c r="C14649" s="31" t="s">
        <v>3086</v>
      </c>
      <c r="D14649" s="31" t="s">
        <v>125</v>
      </c>
      <c r="E14649" s="33" t="s">
        <v>75</v>
      </c>
      <c r="F14649" s="33" t="s">
        <v>75</v>
      </c>
      <c r="G14649" s="34"/>
      <c r="H14649" s="34"/>
      <c r="I14649" s="34"/>
      <c r="J14649" s="34" t="s">
        <v>4032</v>
      </c>
    </row>
    <row r="14650">
      <c r="A14650" s="31" t="s">
        <v>4031</v>
      </c>
      <c r="B14650" s="32">
        <v>0.047858796296296295</v>
      </c>
      <c r="C14650" s="31" t="s">
        <v>3086</v>
      </c>
      <c r="D14650" s="31" t="s">
        <v>125</v>
      </c>
      <c r="E14650" s="33">
        <v>39.0</v>
      </c>
      <c r="F14650" s="33">
        <f>E14650-15-10</f>
        <v>14</v>
      </c>
      <c r="G14650" s="34"/>
      <c r="H14650" s="34"/>
      <c r="I14650" s="34"/>
      <c r="J14650" s="34" t="s">
        <v>953</v>
      </c>
    </row>
    <row r="14651">
      <c r="A14651" s="31" t="s">
        <v>4031</v>
      </c>
      <c r="B14651" s="32">
        <v>0.047858796296296295</v>
      </c>
      <c r="C14651" s="31" t="s">
        <v>84</v>
      </c>
      <c r="D14651" s="31" t="s">
        <v>125</v>
      </c>
      <c r="E14651" s="33">
        <f>F14651+10+3</f>
        <v>15</v>
      </c>
      <c r="F14651" s="33">
        <v>2.0</v>
      </c>
      <c r="G14651" s="34"/>
      <c r="H14651" s="34"/>
      <c r="I14651" s="34"/>
      <c r="J14651" s="34" t="s">
        <v>953</v>
      </c>
    </row>
    <row r="14652">
      <c r="A14652" s="31" t="s">
        <v>4031</v>
      </c>
      <c r="B14652" s="32">
        <v>0.047858796296296295</v>
      </c>
      <c r="C14652" s="31" t="s">
        <v>964</v>
      </c>
      <c r="D14652" s="31" t="s">
        <v>125</v>
      </c>
      <c r="E14652" s="33">
        <v>30.0</v>
      </c>
      <c r="F14652" s="33">
        <f>E14652-10-2</f>
        <v>18</v>
      </c>
      <c r="G14652" s="34"/>
      <c r="H14652" s="34"/>
      <c r="I14652" s="34"/>
      <c r="J14652" s="34" t="s">
        <v>953</v>
      </c>
    </row>
    <row r="14653">
      <c r="A14653" s="31" t="s">
        <v>4031</v>
      </c>
      <c r="B14653" s="32">
        <v>0.047858796296296295</v>
      </c>
      <c r="C14653" s="31" t="s">
        <v>70</v>
      </c>
      <c r="D14653" s="31" t="s">
        <v>125</v>
      </c>
      <c r="E14653" s="33">
        <v>23.0</v>
      </c>
      <c r="F14653" s="33">
        <f>E14653-10-10</f>
        <v>3</v>
      </c>
      <c r="G14653" s="34"/>
      <c r="H14653" s="34"/>
      <c r="I14653" s="34"/>
      <c r="J14653" s="34" t="s">
        <v>953</v>
      </c>
    </row>
    <row r="14654">
      <c r="A14654" s="31" t="s">
        <v>4031</v>
      </c>
      <c r="B14654" s="32">
        <v>0.051550925925925924</v>
      </c>
      <c r="C14654" s="31" t="s">
        <v>70</v>
      </c>
      <c r="D14654" s="31" t="s">
        <v>67</v>
      </c>
      <c r="E14654" s="33">
        <v>18.0</v>
      </c>
      <c r="F14654" s="33" t="s">
        <v>75</v>
      </c>
      <c r="G14654" s="34"/>
      <c r="H14654" s="34"/>
      <c r="I14654" s="34"/>
      <c r="J14654" s="34" t="s">
        <v>2508</v>
      </c>
    </row>
    <row r="14655">
      <c r="A14655" s="31" t="s">
        <v>4031</v>
      </c>
      <c r="B14655" s="32">
        <v>0.05494212962962963</v>
      </c>
      <c r="C14655" s="31" t="s">
        <v>82</v>
      </c>
      <c r="D14655" s="31" t="s">
        <v>67</v>
      </c>
      <c r="E14655" s="33">
        <v>25.0</v>
      </c>
      <c r="F14655" s="33">
        <f>E14655-9</f>
        <v>16</v>
      </c>
      <c r="G14655" s="34"/>
      <c r="H14655" s="34"/>
      <c r="I14655" s="34"/>
      <c r="J14655" s="34"/>
    </row>
    <row r="14656">
      <c r="A14656" s="31" t="s">
        <v>4031</v>
      </c>
      <c r="B14656" s="32">
        <v>0.05597222222222222</v>
      </c>
      <c r="C14656" s="31" t="s">
        <v>66</v>
      </c>
      <c r="D14656" s="31" t="s">
        <v>166</v>
      </c>
      <c r="E14656" s="33" t="s">
        <v>88</v>
      </c>
      <c r="F14656" s="33">
        <v>1.0</v>
      </c>
      <c r="G14656" s="34"/>
      <c r="H14656" s="34"/>
      <c r="I14656" s="34"/>
      <c r="J14656" s="34"/>
    </row>
    <row r="14657">
      <c r="A14657" s="31" t="s">
        <v>4031</v>
      </c>
      <c r="B14657" s="32">
        <v>0.05597222222222222</v>
      </c>
      <c r="C14657" s="31" t="s">
        <v>84</v>
      </c>
      <c r="D14657" s="31" t="s">
        <v>166</v>
      </c>
      <c r="E14657" s="33" t="s">
        <v>88</v>
      </c>
      <c r="F14657" s="33">
        <v>1.0</v>
      </c>
      <c r="G14657" s="34"/>
      <c r="H14657" s="34"/>
      <c r="I14657" s="34"/>
      <c r="J14657" s="34"/>
    </row>
    <row r="14658">
      <c r="A14658" s="31" t="s">
        <v>4031</v>
      </c>
      <c r="B14658" s="32">
        <v>0.05597222222222222</v>
      </c>
      <c r="C14658" s="31" t="s">
        <v>70</v>
      </c>
      <c r="D14658" s="31" t="s">
        <v>166</v>
      </c>
      <c r="E14658" s="33" t="s">
        <v>75</v>
      </c>
      <c r="F14658" s="33" t="s">
        <v>75</v>
      </c>
      <c r="G14658" s="34"/>
      <c r="H14658" s="34"/>
      <c r="I14658" s="34"/>
      <c r="J14658" s="34" t="s">
        <v>2263</v>
      </c>
    </row>
    <row r="14659">
      <c r="A14659" s="31" t="s">
        <v>4031</v>
      </c>
      <c r="B14659" s="32">
        <v>0.05597222222222222</v>
      </c>
      <c r="C14659" s="31" t="s">
        <v>70</v>
      </c>
      <c r="D14659" s="31" t="s">
        <v>166</v>
      </c>
      <c r="E14659" s="33">
        <v>24.0</v>
      </c>
      <c r="F14659" s="33">
        <f>E14659-9</f>
        <v>15</v>
      </c>
      <c r="G14659" s="34"/>
      <c r="H14659" s="34"/>
      <c r="I14659" s="34"/>
      <c r="J14659" s="34"/>
    </row>
    <row r="14660">
      <c r="A14660" s="31" t="s">
        <v>4031</v>
      </c>
      <c r="B14660" s="32">
        <v>0.05597222222222222</v>
      </c>
      <c r="C14660" s="31" t="s">
        <v>69</v>
      </c>
      <c r="D14660" s="31" t="s">
        <v>166</v>
      </c>
      <c r="E14660" s="33">
        <v>29.0</v>
      </c>
      <c r="F14660" s="33">
        <f>E14660-10</f>
        <v>19</v>
      </c>
      <c r="G14660" s="34"/>
      <c r="H14660" s="34"/>
      <c r="I14660" s="34"/>
      <c r="J14660" s="34"/>
    </row>
    <row r="14661">
      <c r="A14661" s="31" t="s">
        <v>4031</v>
      </c>
      <c r="B14661" s="32">
        <v>0.05597222222222222</v>
      </c>
      <c r="C14661" s="31" t="s">
        <v>3086</v>
      </c>
      <c r="D14661" s="31" t="s">
        <v>166</v>
      </c>
      <c r="E14661" s="33">
        <v>24.0</v>
      </c>
      <c r="F14661" s="33">
        <f>E14661-6</f>
        <v>18</v>
      </c>
      <c r="G14661" s="34"/>
      <c r="H14661" s="34"/>
      <c r="I14661" s="34"/>
      <c r="J14661" s="34"/>
    </row>
    <row r="14662">
      <c r="A14662" s="31" t="s">
        <v>4031</v>
      </c>
      <c r="B14662" s="32">
        <v>0.05597222222222222</v>
      </c>
      <c r="C14662" s="31" t="s">
        <v>82</v>
      </c>
      <c r="D14662" s="31" t="s">
        <v>166</v>
      </c>
      <c r="E14662" s="33">
        <v>25.0</v>
      </c>
      <c r="F14662" s="33">
        <f>E14662-9</f>
        <v>16</v>
      </c>
      <c r="G14662" s="34"/>
      <c r="H14662" s="34"/>
      <c r="I14662" s="34"/>
      <c r="J14662" s="34"/>
    </row>
    <row r="14663">
      <c r="A14663" s="31" t="s">
        <v>4031</v>
      </c>
      <c r="B14663" s="32">
        <v>0.05597222222222222</v>
      </c>
      <c r="C14663" s="31" t="s">
        <v>964</v>
      </c>
      <c r="D14663" s="31" t="s">
        <v>166</v>
      </c>
      <c r="E14663" s="33" t="s">
        <v>75</v>
      </c>
      <c r="F14663" s="33" t="s">
        <v>75</v>
      </c>
      <c r="G14663" s="34"/>
      <c r="H14663" s="34"/>
      <c r="I14663" s="34"/>
      <c r="J14663" s="34"/>
    </row>
    <row r="14664">
      <c r="A14664" s="31" t="s">
        <v>4031</v>
      </c>
      <c r="B14664" s="32">
        <v>0.04337962962962963</v>
      </c>
      <c r="C14664" s="31" t="s">
        <v>964</v>
      </c>
      <c r="D14664" s="31" t="s">
        <v>120</v>
      </c>
      <c r="E14664" s="33">
        <v>21.0</v>
      </c>
      <c r="F14664" s="33"/>
      <c r="G14664" s="34"/>
      <c r="H14664" s="34" t="s">
        <v>4033</v>
      </c>
      <c r="I14664" s="34"/>
      <c r="J14664" s="34" t="s">
        <v>4034</v>
      </c>
    </row>
    <row r="14665">
      <c r="A14665" s="31" t="s">
        <v>4031</v>
      </c>
      <c r="B14665" s="32">
        <v>0.05952546296296296</v>
      </c>
      <c r="C14665" s="31" t="s">
        <v>66</v>
      </c>
      <c r="D14665" s="31" t="s">
        <v>166</v>
      </c>
      <c r="E14665" s="33">
        <v>16.0</v>
      </c>
      <c r="F14665" s="33">
        <f>E14665-4</f>
        <v>12</v>
      </c>
      <c r="G14665" s="34"/>
      <c r="H14665" s="34"/>
      <c r="I14665" s="34"/>
      <c r="J14665" s="34"/>
    </row>
    <row r="14666">
      <c r="A14666" s="31" t="s">
        <v>4031</v>
      </c>
      <c r="B14666" s="32">
        <v>0.05952546296296296</v>
      </c>
      <c r="C14666" s="31" t="s">
        <v>84</v>
      </c>
      <c r="D14666" s="31" t="s">
        <v>166</v>
      </c>
      <c r="E14666" s="33">
        <v>20.0</v>
      </c>
      <c r="F14666" s="33">
        <f>E14666-1</f>
        <v>19</v>
      </c>
      <c r="G14666" s="34"/>
      <c r="H14666" s="34"/>
      <c r="I14666" s="34"/>
      <c r="J14666" s="34"/>
    </row>
    <row r="14667">
      <c r="A14667" s="31" t="s">
        <v>4031</v>
      </c>
      <c r="B14667" s="32">
        <v>0.05907407407407408</v>
      </c>
      <c r="C14667" s="31" t="s">
        <v>69</v>
      </c>
      <c r="D14667" s="31" t="s">
        <v>120</v>
      </c>
      <c r="E14667" s="33">
        <v>27.0</v>
      </c>
      <c r="F14667" s="33"/>
      <c r="G14667" s="34"/>
      <c r="H14667" s="34" t="s">
        <v>4035</v>
      </c>
      <c r="I14667" s="34"/>
      <c r="J14667" s="34" t="s">
        <v>1169</v>
      </c>
    </row>
    <row r="14668">
      <c r="A14668" s="31" t="s">
        <v>4031</v>
      </c>
      <c r="B14668" s="32">
        <v>0.06126157407407407</v>
      </c>
      <c r="C14668" s="31" t="s">
        <v>66</v>
      </c>
      <c r="D14668" s="31" t="s">
        <v>166</v>
      </c>
      <c r="E14668" s="33">
        <v>23.0</v>
      </c>
      <c r="F14668" s="33">
        <f>E14668-4</f>
        <v>19</v>
      </c>
      <c r="G14668" s="34"/>
      <c r="H14668" s="34"/>
      <c r="I14668" s="34"/>
      <c r="J14668" s="34" t="s">
        <v>4036</v>
      </c>
    </row>
    <row r="14669">
      <c r="A14669" s="31" t="s">
        <v>4031</v>
      </c>
      <c r="B14669" s="32">
        <v>0.06159722222222222</v>
      </c>
      <c r="C14669" s="31" t="s">
        <v>70</v>
      </c>
      <c r="D14669" s="31" t="s">
        <v>67</v>
      </c>
      <c r="E14669" s="33">
        <v>21.0</v>
      </c>
      <c r="F14669" s="33">
        <f>E14669-3</f>
        <v>18</v>
      </c>
      <c r="G14669" s="34"/>
      <c r="H14669" s="34"/>
      <c r="I14669" s="34"/>
      <c r="J14669" s="34"/>
    </row>
    <row r="14670">
      <c r="A14670" s="31" t="s">
        <v>4031</v>
      </c>
      <c r="B14670" s="32">
        <v>0.0654050925925926</v>
      </c>
      <c r="C14670" s="31" t="s">
        <v>82</v>
      </c>
      <c r="D14670" s="31" t="s">
        <v>3424</v>
      </c>
      <c r="E14670" s="33">
        <v>8.0</v>
      </c>
      <c r="F14670" s="33">
        <f t="shared" ref="F14670:F14672" si="89">E14670</f>
        <v>8</v>
      </c>
      <c r="G14670" s="34"/>
      <c r="H14670" s="34"/>
      <c r="I14670" s="34"/>
      <c r="J14670" s="34"/>
    </row>
    <row r="14671">
      <c r="A14671" s="31" t="s">
        <v>4031</v>
      </c>
      <c r="B14671" s="32">
        <v>0.06550925925925925</v>
      </c>
      <c r="C14671" s="31" t="s">
        <v>69</v>
      </c>
      <c r="D14671" s="31" t="s">
        <v>3424</v>
      </c>
      <c r="E14671" s="33">
        <v>2.0</v>
      </c>
      <c r="F14671" s="33">
        <f t="shared" si="89"/>
        <v>2</v>
      </c>
      <c r="G14671" s="34"/>
      <c r="H14671" s="34"/>
      <c r="I14671" s="34"/>
      <c r="J14671" s="34"/>
    </row>
    <row r="14672">
      <c r="A14672" s="31" t="s">
        <v>4031</v>
      </c>
      <c r="B14672" s="32">
        <v>0.0686574074074074</v>
      </c>
      <c r="C14672" s="31" t="s">
        <v>82</v>
      </c>
      <c r="D14672" s="31" t="s">
        <v>3424</v>
      </c>
      <c r="E14672" s="33">
        <v>8.0</v>
      </c>
      <c r="F14672" s="33">
        <f t="shared" si="89"/>
        <v>8</v>
      </c>
      <c r="G14672" s="34"/>
      <c r="H14672" s="34"/>
      <c r="I14672" s="34"/>
      <c r="J14672" s="34"/>
    </row>
    <row r="14673">
      <c r="A14673" s="31" t="s">
        <v>4031</v>
      </c>
      <c r="B14673" s="32">
        <v>0.06851851851851852</v>
      </c>
      <c r="C14673" s="31" t="s">
        <v>964</v>
      </c>
      <c r="D14673" s="31" t="s">
        <v>67</v>
      </c>
      <c r="E14673" s="33">
        <v>20.0</v>
      </c>
      <c r="F14673" s="33">
        <f>E14673-10</f>
        <v>10</v>
      </c>
      <c r="G14673" s="34"/>
      <c r="H14673" s="34"/>
      <c r="I14673" s="34"/>
      <c r="J14673" s="34"/>
    </row>
    <row r="14674">
      <c r="A14674" s="31" t="s">
        <v>4031</v>
      </c>
      <c r="B14674" s="32">
        <v>0.07039351851851852</v>
      </c>
      <c r="C14674" s="31" t="s">
        <v>82</v>
      </c>
      <c r="D14674" s="31" t="s">
        <v>67</v>
      </c>
      <c r="E14674" s="33">
        <v>18.0</v>
      </c>
      <c r="F14674" s="33" t="s">
        <v>75</v>
      </c>
      <c r="G14674" s="34"/>
      <c r="H14674" s="34"/>
      <c r="I14674" s="34"/>
      <c r="J14674" s="34" t="s">
        <v>2508</v>
      </c>
    </row>
    <row r="14675">
      <c r="A14675" s="31" t="s">
        <v>4031</v>
      </c>
      <c r="B14675" s="32">
        <v>0.07185185185185185</v>
      </c>
      <c r="C14675" s="31" t="s">
        <v>70</v>
      </c>
      <c r="D14675" s="31" t="s">
        <v>83</v>
      </c>
      <c r="E14675" s="33">
        <v>20.0</v>
      </c>
      <c r="F14675" s="33" t="s">
        <v>75</v>
      </c>
      <c r="G14675" s="34"/>
      <c r="H14675" s="34"/>
      <c r="I14675" s="34"/>
      <c r="J14675" s="34" t="s">
        <v>2508</v>
      </c>
    </row>
    <row r="14676">
      <c r="A14676" s="31" t="s">
        <v>4031</v>
      </c>
      <c r="B14676" s="32">
        <v>0.07425925925925926</v>
      </c>
      <c r="C14676" s="31" t="s">
        <v>82</v>
      </c>
      <c r="D14676" s="31" t="s">
        <v>67</v>
      </c>
      <c r="E14676" s="33">
        <v>19.0</v>
      </c>
      <c r="F14676" s="33">
        <f>E14676-9</f>
        <v>10</v>
      </c>
      <c r="G14676" s="34"/>
      <c r="H14676" s="34"/>
      <c r="I14676" s="34"/>
      <c r="J14676" s="34"/>
    </row>
    <row r="14677">
      <c r="A14677" s="31" t="s">
        <v>4031</v>
      </c>
      <c r="B14677" s="32">
        <v>0.07540509259259259</v>
      </c>
      <c r="C14677" s="31" t="s">
        <v>70</v>
      </c>
      <c r="D14677" s="31" t="s">
        <v>67</v>
      </c>
      <c r="E14677" s="33" t="s">
        <v>68</v>
      </c>
      <c r="F14677" s="33">
        <v>20.0</v>
      </c>
      <c r="G14677" s="34"/>
      <c r="H14677" s="34"/>
      <c r="I14677" s="34"/>
      <c r="J14677" s="34"/>
    </row>
    <row r="14678">
      <c r="A14678" s="31" t="s">
        <v>4031</v>
      </c>
      <c r="B14678" s="32">
        <v>0.07540509259259259</v>
      </c>
      <c r="C14678" s="31" t="s">
        <v>66</v>
      </c>
      <c r="D14678" s="31" t="s">
        <v>67</v>
      </c>
      <c r="E14678" s="33">
        <f>F14678+3</f>
        <v>19</v>
      </c>
      <c r="F14678" s="33">
        <v>16.0</v>
      </c>
      <c r="G14678" s="34"/>
      <c r="H14678" s="34"/>
      <c r="I14678" s="34"/>
      <c r="J14678" s="34"/>
    </row>
    <row r="14679">
      <c r="A14679" s="31" t="s">
        <v>4031</v>
      </c>
      <c r="B14679" s="32">
        <v>0.07648148148148148</v>
      </c>
      <c r="C14679" s="31" t="s">
        <v>66</v>
      </c>
      <c r="D14679" s="31" t="s">
        <v>67</v>
      </c>
      <c r="E14679" s="33">
        <v>19.0</v>
      </c>
      <c r="F14679" s="33">
        <f t="shared" ref="F14679:F14680" si="90">E14679-3</f>
        <v>16</v>
      </c>
      <c r="G14679" s="34"/>
      <c r="H14679" s="34"/>
      <c r="I14679" s="34"/>
      <c r="J14679" s="34" t="s">
        <v>2265</v>
      </c>
    </row>
    <row r="14680">
      <c r="A14680" s="31" t="s">
        <v>4031</v>
      </c>
      <c r="B14680" s="32">
        <v>0.07648148148148148</v>
      </c>
      <c r="C14680" s="31" t="s">
        <v>66</v>
      </c>
      <c r="D14680" s="31" t="s">
        <v>67</v>
      </c>
      <c r="E14680" s="33">
        <v>18.0</v>
      </c>
      <c r="F14680" s="33">
        <f t="shared" si="90"/>
        <v>15</v>
      </c>
      <c r="G14680" s="34"/>
      <c r="H14680" s="34"/>
      <c r="I14680" s="34"/>
      <c r="J14680" s="34"/>
    </row>
    <row r="14681">
      <c r="A14681" s="31" t="s">
        <v>4031</v>
      </c>
      <c r="B14681" s="32">
        <v>0.0787962962962963</v>
      </c>
      <c r="C14681" s="31" t="s">
        <v>82</v>
      </c>
      <c r="D14681" s="31" t="s">
        <v>120</v>
      </c>
      <c r="E14681" s="33" t="s">
        <v>75</v>
      </c>
      <c r="F14681" s="33"/>
      <c r="G14681" s="34"/>
      <c r="H14681" s="34" t="s">
        <v>3944</v>
      </c>
      <c r="I14681" s="34"/>
      <c r="J14681" s="34" t="s">
        <v>3663</v>
      </c>
    </row>
    <row r="14682">
      <c r="A14682" s="31" t="s">
        <v>4031</v>
      </c>
      <c r="B14682" s="32">
        <v>0.0787962962962963</v>
      </c>
      <c r="C14682" s="31" t="s">
        <v>84</v>
      </c>
      <c r="D14682" s="31" t="s">
        <v>120</v>
      </c>
      <c r="E14682" s="33" t="s">
        <v>75</v>
      </c>
      <c r="F14682" s="33"/>
      <c r="G14682" s="34"/>
      <c r="H14682" s="34" t="s">
        <v>3947</v>
      </c>
      <c r="I14682" s="34"/>
      <c r="J14682" s="34" t="s">
        <v>3663</v>
      </c>
    </row>
    <row r="14683">
      <c r="A14683" s="31" t="s">
        <v>4031</v>
      </c>
      <c r="B14683" s="32">
        <v>0.07893518518518519</v>
      </c>
      <c r="C14683" s="31" t="s">
        <v>3086</v>
      </c>
      <c r="D14683" s="31" t="s">
        <v>131</v>
      </c>
      <c r="E14683" s="33">
        <v>10.0</v>
      </c>
      <c r="F14683" s="33">
        <f>E14683-3</f>
        <v>7</v>
      </c>
      <c r="G14683" s="34"/>
      <c r="H14683" s="34"/>
      <c r="I14683" s="34"/>
      <c r="J14683" s="34"/>
    </row>
    <row r="14684">
      <c r="A14684" s="31" t="s">
        <v>4031</v>
      </c>
      <c r="B14684" s="32">
        <v>0.07967592592592593</v>
      </c>
      <c r="C14684" s="31" t="s">
        <v>3086</v>
      </c>
      <c r="D14684" s="31" t="s">
        <v>125</v>
      </c>
      <c r="E14684" s="33">
        <v>34.0</v>
      </c>
      <c r="F14684" s="33">
        <f>E14684-15</f>
        <v>19</v>
      </c>
      <c r="G14684" s="34"/>
      <c r="H14684" s="34"/>
      <c r="I14684" s="34"/>
      <c r="J14684" s="34"/>
    </row>
    <row r="14685">
      <c r="A14685" s="31" t="s">
        <v>4031</v>
      </c>
      <c r="B14685" s="32">
        <v>0.08023148148148149</v>
      </c>
      <c r="C14685" s="31" t="s">
        <v>3086</v>
      </c>
      <c r="D14685" s="31" t="s">
        <v>67</v>
      </c>
      <c r="E14685" s="33">
        <v>19.0</v>
      </c>
      <c r="F14685" s="33">
        <f>E14685-1</f>
        <v>18</v>
      </c>
      <c r="G14685" s="34"/>
      <c r="H14685" s="34"/>
      <c r="I14685" s="34"/>
      <c r="J14685" s="34"/>
    </row>
    <row r="14686">
      <c r="A14686" s="31" t="s">
        <v>4031</v>
      </c>
      <c r="B14686" s="32">
        <v>0.08642361111111112</v>
      </c>
      <c r="C14686" s="31" t="s">
        <v>66</v>
      </c>
      <c r="D14686" s="31" t="s">
        <v>3424</v>
      </c>
      <c r="E14686" s="33">
        <v>9.0</v>
      </c>
      <c r="F14686" s="33">
        <f>E14686</f>
        <v>9</v>
      </c>
      <c r="G14686" s="34"/>
      <c r="H14686" s="34"/>
      <c r="I14686" s="34"/>
      <c r="J14686" s="34"/>
    </row>
    <row r="14687">
      <c r="A14687" s="31" t="s">
        <v>4031</v>
      </c>
      <c r="B14687" s="32">
        <v>0.1032175925925926</v>
      </c>
      <c r="C14687" s="31" t="s">
        <v>70</v>
      </c>
      <c r="D14687" s="31" t="s">
        <v>67</v>
      </c>
      <c r="E14687" s="33">
        <v>17.0</v>
      </c>
      <c r="F14687" s="33">
        <f>E14687-4</f>
        <v>13</v>
      </c>
      <c r="G14687" s="34"/>
      <c r="H14687" s="34"/>
      <c r="I14687" s="34"/>
      <c r="J14687" s="34"/>
    </row>
    <row r="14688">
      <c r="A14688" s="31" t="s">
        <v>4031</v>
      </c>
      <c r="B14688" s="32">
        <v>0.10401620370370371</v>
      </c>
      <c r="C14688" s="31" t="s">
        <v>69</v>
      </c>
      <c r="D14688" s="31" t="s">
        <v>125</v>
      </c>
      <c r="E14688" s="33">
        <v>31.0</v>
      </c>
      <c r="F14688" s="33">
        <f>E14688-4-10</f>
        <v>17</v>
      </c>
      <c r="G14688" s="34"/>
      <c r="H14688" s="34"/>
      <c r="I14688" s="34"/>
      <c r="J14688" s="34" t="s">
        <v>953</v>
      </c>
    </row>
    <row r="14689">
      <c r="A14689" s="31" t="s">
        <v>4031</v>
      </c>
      <c r="B14689" s="32">
        <v>0.10474537037037036</v>
      </c>
      <c r="C14689" s="31" t="s">
        <v>82</v>
      </c>
      <c r="D14689" s="31" t="s">
        <v>67</v>
      </c>
      <c r="E14689" s="33" t="s">
        <v>68</v>
      </c>
      <c r="F14689" s="33">
        <v>20.0</v>
      </c>
      <c r="G14689" s="34"/>
      <c r="H14689" s="34"/>
      <c r="I14689" s="34"/>
      <c r="J14689" s="34"/>
    </row>
    <row r="14690">
      <c r="A14690" s="31" t="s">
        <v>4031</v>
      </c>
      <c r="B14690" s="32">
        <v>0.10741898148148148</v>
      </c>
      <c r="C14690" s="31" t="s">
        <v>70</v>
      </c>
      <c r="D14690" s="31" t="s">
        <v>71</v>
      </c>
      <c r="E14690" s="33">
        <v>24.0</v>
      </c>
      <c r="F14690" s="33">
        <f>E14690-9</f>
        <v>15</v>
      </c>
      <c r="G14690" s="34"/>
      <c r="H14690" s="34"/>
      <c r="I14690" s="34"/>
      <c r="J14690" s="34"/>
    </row>
    <row r="14691">
      <c r="A14691" s="31" t="s">
        <v>4031</v>
      </c>
      <c r="B14691" s="32">
        <v>0.10741898148148148</v>
      </c>
      <c r="C14691" s="31" t="s">
        <v>964</v>
      </c>
      <c r="D14691" s="31" t="s">
        <v>71</v>
      </c>
      <c r="E14691" s="33">
        <v>30.0</v>
      </c>
      <c r="F14691" s="33" t="s">
        <v>75</v>
      </c>
      <c r="G14691" s="34"/>
      <c r="H14691" s="34"/>
      <c r="I14691" s="34"/>
      <c r="J14691" s="34" t="s">
        <v>2508</v>
      </c>
    </row>
    <row r="14692">
      <c r="A14692" s="31" t="s">
        <v>4031</v>
      </c>
      <c r="B14692" s="32">
        <v>0.11331018518518518</v>
      </c>
      <c r="C14692" s="31" t="s">
        <v>3086</v>
      </c>
      <c r="D14692" s="31" t="s">
        <v>87</v>
      </c>
      <c r="E14692" s="33">
        <v>20.0</v>
      </c>
      <c r="F14692" s="33">
        <f>E14692-5</f>
        <v>15</v>
      </c>
      <c r="G14692" s="34"/>
      <c r="H14692" s="34"/>
      <c r="I14692" s="34"/>
      <c r="J14692" s="34"/>
    </row>
    <row r="14693">
      <c r="A14693" s="31" t="s">
        <v>4031</v>
      </c>
      <c r="B14693" s="32">
        <v>0.11331018518518518</v>
      </c>
      <c r="C14693" s="31" t="s">
        <v>69</v>
      </c>
      <c r="D14693" s="31" t="s">
        <v>87</v>
      </c>
      <c r="E14693" s="33">
        <v>21.0</v>
      </c>
      <c r="F14693" s="33">
        <f>E14693-4</f>
        <v>17</v>
      </c>
      <c r="G14693" s="34"/>
      <c r="H14693" s="34"/>
      <c r="I14693" s="34"/>
      <c r="J14693" s="34"/>
    </row>
    <row r="14694">
      <c r="A14694" s="31" t="s">
        <v>4031</v>
      </c>
      <c r="B14694" s="32">
        <v>0.11331018518518518</v>
      </c>
      <c r="C14694" s="31" t="s">
        <v>84</v>
      </c>
      <c r="D14694" s="31" t="s">
        <v>87</v>
      </c>
      <c r="E14694" s="33">
        <v>22.0</v>
      </c>
      <c r="F14694" s="33">
        <f>E14694-3</f>
        <v>19</v>
      </c>
      <c r="G14694" s="34"/>
      <c r="H14694" s="34"/>
      <c r="I14694" s="34"/>
      <c r="J14694" s="34"/>
    </row>
    <row r="14695">
      <c r="A14695" s="31" t="s">
        <v>4031</v>
      </c>
      <c r="B14695" s="32">
        <v>0.11331018518518518</v>
      </c>
      <c r="C14695" s="31" t="s">
        <v>70</v>
      </c>
      <c r="D14695" s="31" t="s">
        <v>87</v>
      </c>
      <c r="E14695" s="33">
        <v>20.0</v>
      </c>
      <c r="F14695" s="33">
        <f>E14695-5</f>
        <v>15</v>
      </c>
      <c r="G14695" s="34"/>
      <c r="H14695" s="34"/>
      <c r="I14695" s="34"/>
      <c r="J14695" s="34"/>
    </row>
    <row r="14696">
      <c r="A14696" s="31" t="s">
        <v>4031</v>
      </c>
      <c r="B14696" s="32">
        <v>0.11331018518518518</v>
      </c>
      <c r="C14696" s="31" t="s">
        <v>82</v>
      </c>
      <c r="D14696" s="31" t="s">
        <v>87</v>
      </c>
      <c r="E14696" s="33">
        <v>10.0</v>
      </c>
      <c r="F14696" s="33">
        <f>E14696-1</f>
        <v>9</v>
      </c>
      <c r="G14696" s="34"/>
      <c r="H14696" s="34"/>
      <c r="I14696" s="34"/>
      <c r="J14696" s="34"/>
    </row>
    <row r="14697">
      <c r="A14697" s="31" t="s">
        <v>4031</v>
      </c>
      <c r="B14697" s="32">
        <v>0.11331018518518518</v>
      </c>
      <c r="C14697" s="31" t="s">
        <v>66</v>
      </c>
      <c r="D14697" s="31" t="s">
        <v>87</v>
      </c>
      <c r="E14697" s="33">
        <v>10.0</v>
      </c>
      <c r="F14697" s="33">
        <f>E14697-0</f>
        <v>10</v>
      </c>
      <c r="G14697" s="34"/>
      <c r="H14697" s="34"/>
      <c r="I14697" s="34"/>
      <c r="J14697" s="34"/>
    </row>
    <row r="14698">
      <c r="A14698" s="31" t="s">
        <v>4031</v>
      </c>
      <c r="B14698" s="32">
        <v>0.11331018518518518</v>
      </c>
      <c r="C14698" s="31" t="s">
        <v>964</v>
      </c>
      <c r="D14698" s="31" t="s">
        <v>87</v>
      </c>
      <c r="E14698" s="33">
        <v>9.0</v>
      </c>
      <c r="F14698" s="33">
        <f>E14698-2</f>
        <v>7</v>
      </c>
      <c r="G14698" s="34"/>
      <c r="H14698" s="34"/>
      <c r="I14698" s="34"/>
      <c r="J14698" s="34"/>
    </row>
    <row r="14699">
      <c r="A14699" s="31" t="s">
        <v>4031</v>
      </c>
      <c r="B14699" s="32">
        <v>0.11673611111111111</v>
      </c>
      <c r="C14699" s="31" t="s">
        <v>84</v>
      </c>
      <c r="D14699" s="31" t="s">
        <v>93</v>
      </c>
      <c r="E14699" s="33">
        <v>17.0</v>
      </c>
      <c r="F14699" s="33">
        <v>5.0</v>
      </c>
      <c r="G14699" s="34"/>
      <c r="H14699" s="34"/>
      <c r="I14699" s="34"/>
      <c r="J14699" s="34" t="s">
        <v>4037</v>
      </c>
    </row>
    <row r="14700">
      <c r="A14700" s="31" t="s">
        <v>4031</v>
      </c>
      <c r="B14700" s="32">
        <v>0.11688657407407407</v>
      </c>
      <c r="C14700" s="31" t="s">
        <v>84</v>
      </c>
      <c r="D14700" s="31" t="s">
        <v>93</v>
      </c>
      <c r="E14700" s="33">
        <v>16.0</v>
      </c>
      <c r="F14700" s="33">
        <v>4.0</v>
      </c>
      <c r="G14700" s="34"/>
      <c r="H14700" s="34"/>
      <c r="I14700" s="34"/>
      <c r="J14700" s="34" t="s">
        <v>4037</v>
      </c>
    </row>
    <row r="14701">
      <c r="A14701" s="31" t="s">
        <v>4031</v>
      </c>
      <c r="B14701" s="32">
        <v>0.1175462962962963</v>
      </c>
      <c r="C14701" s="31" t="s">
        <v>84</v>
      </c>
      <c r="D14701" s="31" t="s">
        <v>91</v>
      </c>
      <c r="E14701" s="33">
        <v>33.0</v>
      </c>
      <c r="F14701" s="33"/>
      <c r="G14701" s="34"/>
      <c r="H14701" s="34" t="s">
        <v>4038</v>
      </c>
      <c r="I14701" s="34"/>
      <c r="J14701" s="34"/>
    </row>
    <row r="14702">
      <c r="A14702" s="31" t="s">
        <v>4031</v>
      </c>
      <c r="B14702" s="32">
        <v>0.12039351851851852</v>
      </c>
      <c r="C14702" s="31" t="s">
        <v>70</v>
      </c>
      <c r="D14702" s="31" t="s">
        <v>93</v>
      </c>
      <c r="E14702" s="33">
        <v>21.0</v>
      </c>
      <c r="F14702" s="33">
        <f t="shared" ref="F14702:F14703" si="91">E14702-12</f>
        <v>9</v>
      </c>
      <c r="G14702" s="34"/>
      <c r="H14702" s="34"/>
      <c r="I14702" s="34"/>
      <c r="J14702" s="34" t="s">
        <v>4039</v>
      </c>
    </row>
    <row r="14703">
      <c r="A14703" s="31" t="s">
        <v>4031</v>
      </c>
      <c r="B14703" s="32">
        <v>0.12048611111111111</v>
      </c>
      <c r="C14703" s="31" t="s">
        <v>70</v>
      </c>
      <c r="D14703" s="31" t="s">
        <v>93</v>
      </c>
      <c r="E14703" s="33">
        <v>15.0</v>
      </c>
      <c r="F14703" s="33">
        <f t="shared" si="91"/>
        <v>3</v>
      </c>
      <c r="G14703" s="34"/>
      <c r="H14703" s="34"/>
      <c r="I14703" s="34"/>
      <c r="J14703" s="34" t="s">
        <v>4039</v>
      </c>
    </row>
    <row r="14704">
      <c r="A14704" s="31" t="s">
        <v>4031</v>
      </c>
      <c r="B14704" s="32">
        <v>0.12052083333333333</v>
      </c>
      <c r="C14704" s="31" t="s">
        <v>70</v>
      </c>
      <c r="D14704" s="31" t="s">
        <v>91</v>
      </c>
      <c r="E14704" s="33">
        <v>12.0</v>
      </c>
      <c r="F14704" s="33"/>
      <c r="G14704" s="34"/>
      <c r="H14704" s="34" t="s">
        <v>4040</v>
      </c>
      <c r="I14704" s="34"/>
      <c r="J14704" s="34"/>
    </row>
    <row r="14705">
      <c r="A14705" s="31" t="s">
        <v>4031</v>
      </c>
      <c r="B14705" s="32">
        <v>0.12090277777777778</v>
      </c>
      <c r="C14705" s="31" t="s">
        <v>70</v>
      </c>
      <c r="D14705" s="31" t="s">
        <v>93</v>
      </c>
      <c r="E14705" s="33" t="s">
        <v>75</v>
      </c>
      <c r="F14705" s="33" t="s">
        <v>75</v>
      </c>
      <c r="G14705" s="34"/>
      <c r="H14705" s="34"/>
      <c r="I14705" s="34"/>
      <c r="J14705" s="34" t="s">
        <v>4041</v>
      </c>
    </row>
    <row r="14706">
      <c r="A14706" s="31" t="s">
        <v>4031</v>
      </c>
      <c r="B14706" s="32">
        <v>0.12090277777777778</v>
      </c>
      <c r="C14706" s="31" t="s">
        <v>70</v>
      </c>
      <c r="D14706" s="31" t="s">
        <v>93</v>
      </c>
      <c r="E14706" s="33" t="s">
        <v>75</v>
      </c>
      <c r="F14706" s="33" t="s">
        <v>75</v>
      </c>
      <c r="G14706" s="34"/>
      <c r="H14706" s="34"/>
      <c r="I14706" s="34"/>
      <c r="J14706" s="34" t="s">
        <v>4041</v>
      </c>
    </row>
    <row r="14707">
      <c r="A14707" s="31" t="s">
        <v>4031</v>
      </c>
      <c r="B14707" s="32">
        <v>0.12106481481481482</v>
      </c>
      <c r="C14707" s="31" t="s">
        <v>70</v>
      </c>
      <c r="D14707" s="31" t="s">
        <v>91</v>
      </c>
      <c r="E14707" s="33">
        <v>22.0</v>
      </c>
      <c r="F14707" s="33"/>
      <c r="G14707" s="34"/>
      <c r="H14707" s="34" t="s">
        <v>4042</v>
      </c>
      <c r="I14707" s="34"/>
      <c r="J14707" s="34"/>
    </row>
    <row r="14708">
      <c r="A14708" s="31" t="s">
        <v>4031</v>
      </c>
      <c r="B14708" s="32">
        <v>0.12489583333333333</v>
      </c>
      <c r="C14708" s="31" t="s">
        <v>70</v>
      </c>
      <c r="D14708" s="31" t="s">
        <v>93</v>
      </c>
      <c r="E14708" s="33">
        <v>30.0</v>
      </c>
      <c r="F14708" s="33">
        <v>18.0</v>
      </c>
      <c r="G14708" s="34"/>
      <c r="H14708" s="34"/>
      <c r="I14708" s="34"/>
      <c r="J14708" s="34" t="s">
        <v>4039</v>
      </c>
    </row>
    <row r="14709">
      <c r="A14709" s="31" t="s">
        <v>4031</v>
      </c>
      <c r="B14709" s="32">
        <v>0.12502314814814816</v>
      </c>
      <c r="C14709" s="31" t="s">
        <v>70</v>
      </c>
      <c r="D14709" s="31" t="s">
        <v>91</v>
      </c>
      <c r="E14709" s="33">
        <v>11.0</v>
      </c>
      <c r="F14709" s="33"/>
      <c r="G14709" s="34"/>
      <c r="H14709" s="34" t="s">
        <v>4043</v>
      </c>
      <c r="I14709" s="34"/>
      <c r="J14709" s="34"/>
    </row>
    <row r="14710">
      <c r="A14710" s="31" t="s">
        <v>4031</v>
      </c>
      <c r="B14710" s="32">
        <v>0.12583333333333332</v>
      </c>
      <c r="C14710" s="31" t="s">
        <v>69</v>
      </c>
      <c r="D14710" s="31" t="s">
        <v>76</v>
      </c>
      <c r="E14710" s="33">
        <v>6.0</v>
      </c>
      <c r="F14710" s="33"/>
      <c r="G14710" s="34"/>
      <c r="H14710" s="34"/>
      <c r="I14710" s="34"/>
      <c r="J14710" s="34" t="s">
        <v>4044</v>
      </c>
    </row>
    <row r="14711">
      <c r="A14711" s="31" t="s">
        <v>4031</v>
      </c>
      <c r="B14711" s="32">
        <v>0.1268402777777778</v>
      </c>
      <c r="C14711" s="31" t="s">
        <v>82</v>
      </c>
      <c r="D14711" s="31" t="s">
        <v>584</v>
      </c>
      <c r="E14711" s="33">
        <v>10.0</v>
      </c>
      <c r="F14711" s="33">
        <f>E14711-1</f>
        <v>9</v>
      </c>
      <c r="G14711" s="34"/>
      <c r="H14711" s="34"/>
      <c r="I14711" s="34"/>
      <c r="J14711" s="34" t="s">
        <v>4045</v>
      </c>
    </row>
    <row r="14712">
      <c r="A14712" s="31" t="s">
        <v>4031</v>
      </c>
      <c r="B14712" s="32">
        <v>0.1268402777777778</v>
      </c>
      <c r="C14712" s="31" t="s">
        <v>70</v>
      </c>
      <c r="D14712" s="31" t="s">
        <v>584</v>
      </c>
      <c r="E14712" s="33">
        <v>19.0</v>
      </c>
      <c r="F14712" s="33">
        <f>E14712-5</f>
        <v>14</v>
      </c>
      <c r="G14712" s="34"/>
      <c r="H14712" s="34"/>
      <c r="I14712" s="34"/>
      <c r="J14712" s="34"/>
    </row>
    <row r="14713">
      <c r="A14713" s="31" t="s">
        <v>4031</v>
      </c>
      <c r="B14713" s="32">
        <v>0.1268402777777778</v>
      </c>
      <c r="C14713" s="31" t="s">
        <v>84</v>
      </c>
      <c r="D14713" s="31" t="s">
        <v>584</v>
      </c>
      <c r="E14713" s="33" t="s">
        <v>75</v>
      </c>
      <c r="F14713" s="33" t="s">
        <v>75</v>
      </c>
      <c r="G14713" s="34"/>
      <c r="H14713" s="34"/>
      <c r="I14713" s="34"/>
      <c r="J14713" s="34" t="s">
        <v>2263</v>
      </c>
    </row>
    <row r="14714">
      <c r="A14714" s="31" t="s">
        <v>4031</v>
      </c>
      <c r="B14714" s="32">
        <v>0.1268402777777778</v>
      </c>
      <c r="C14714" s="31" t="s">
        <v>84</v>
      </c>
      <c r="D14714" s="31" t="s">
        <v>584</v>
      </c>
      <c r="E14714" s="33">
        <v>26.0</v>
      </c>
      <c r="F14714" s="33">
        <f>E14714-10</f>
        <v>16</v>
      </c>
      <c r="G14714" s="34"/>
      <c r="H14714" s="34"/>
      <c r="I14714" s="34"/>
      <c r="J14714" s="34"/>
    </row>
    <row r="14715">
      <c r="A14715" s="31" t="s">
        <v>4031</v>
      </c>
      <c r="B14715" s="32">
        <v>0.12756944444444446</v>
      </c>
      <c r="C14715" s="31" t="s">
        <v>69</v>
      </c>
      <c r="D14715" s="31" t="s">
        <v>3424</v>
      </c>
      <c r="E14715" s="33">
        <v>16.0</v>
      </c>
      <c r="F14715" s="33">
        <f t="shared" ref="F14715:F14716" si="92">E14715</f>
        <v>16</v>
      </c>
      <c r="G14715" s="34"/>
      <c r="H14715" s="34"/>
      <c r="I14715" s="34"/>
      <c r="J14715" s="34"/>
    </row>
    <row r="14716">
      <c r="A14716" s="31" t="s">
        <v>4031</v>
      </c>
      <c r="B14716" s="32">
        <v>0.12756944444444446</v>
      </c>
      <c r="C14716" s="31" t="s">
        <v>3086</v>
      </c>
      <c r="D14716" s="31" t="s">
        <v>3424</v>
      </c>
      <c r="E14716" s="33">
        <v>18.0</v>
      </c>
      <c r="F14716" s="33">
        <f t="shared" si="92"/>
        <v>18</v>
      </c>
      <c r="G14716" s="34"/>
      <c r="H14716" s="34"/>
      <c r="I14716" s="34"/>
      <c r="J14716" s="34"/>
    </row>
    <row r="14717">
      <c r="A14717" s="31" t="s">
        <v>4031</v>
      </c>
      <c r="B14717" s="32">
        <v>0.12787037037037038</v>
      </c>
      <c r="C14717" s="31" t="s">
        <v>3086</v>
      </c>
      <c r="D14717" s="31" t="s">
        <v>76</v>
      </c>
      <c r="E14717" s="33">
        <v>81.0</v>
      </c>
      <c r="F14717" s="33"/>
      <c r="G14717" s="34"/>
      <c r="H14717" s="34"/>
      <c r="I14717" s="34"/>
      <c r="J14717" s="34" t="s">
        <v>4046</v>
      </c>
    </row>
    <row r="14718">
      <c r="A14718" s="31" t="s">
        <v>4031</v>
      </c>
      <c r="B14718" s="32">
        <v>0.12893518518518518</v>
      </c>
      <c r="C14718" s="31" t="s">
        <v>82</v>
      </c>
      <c r="D14718" s="31" t="s">
        <v>3424</v>
      </c>
      <c r="E14718" s="33">
        <v>18.0</v>
      </c>
      <c r="F14718" s="33">
        <f>E14718</f>
        <v>18</v>
      </c>
      <c r="G14718" s="34"/>
      <c r="H14718" s="34"/>
      <c r="I14718" s="34"/>
      <c r="J14718" s="34"/>
    </row>
    <row r="14719">
      <c r="A14719" s="31" t="s">
        <v>4031</v>
      </c>
      <c r="B14719" s="32">
        <v>0.12900462962962964</v>
      </c>
      <c r="C14719" s="31" t="s">
        <v>82</v>
      </c>
      <c r="D14719" s="31" t="s">
        <v>76</v>
      </c>
      <c r="E14719" s="33">
        <v>70.0</v>
      </c>
      <c r="F14719" s="33"/>
      <c r="G14719" s="34"/>
      <c r="H14719" s="34"/>
      <c r="I14719" s="34"/>
      <c r="J14719" s="34" t="s">
        <v>3844</v>
      </c>
    </row>
    <row r="14720">
      <c r="A14720" s="31" t="s">
        <v>4031</v>
      </c>
      <c r="B14720" s="32">
        <v>0.12900462962962964</v>
      </c>
      <c r="C14720" s="31" t="s">
        <v>82</v>
      </c>
      <c r="D14720" s="31" t="s">
        <v>76</v>
      </c>
      <c r="E14720" s="33">
        <v>87.0</v>
      </c>
      <c r="F14720" s="33"/>
      <c r="G14720" s="34"/>
      <c r="H14720" s="34"/>
      <c r="I14720" s="34"/>
      <c r="J14720" s="34" t="s">
        <v>4047</v>
      </c>
    </row>
    <row r="14721">
      <c r="A14721" s="31" t="s">
        <v>4031</v>
      </c>
      <c r="B14721" s="32">
        <v>0.13574074074074075</v>
      </c>
      <c r="C14721" s="31" t="s">
        <v>84</v>
      </c>
      <c r="D14721" s="31" t="s">
        <v>584</v>
      </c>
      <c r="E14721" s="33" t="s">
        <v>75</v>
      </c>
      <c r="F14721" s="33" t="s">
        <v>75</v>
      </c>
      <c r="G14721" s="34"/>
      <c r="H14721" s="34"/>
      <c r="I14721" s="34"/>
      <c r="J14721" s="34" t="s">
        <v>2263</v>
      </c>
    </row>
    <row r="14722">
      <c r="A14722" s="31" t="s">
        <v>4031</v>
      </c>
      <c r="B14722" s="32">
        <v>0.13574074074074075</v>
      </c>
      <c r="C14722" s="31" t="s">
        <v>84</v>
      </c>
      <c r="D14722" s="31" t="s">
        <v>584</v>
      </c>
      <c r="E14722" s="33">
        <v>29.0</v>
      </c>
      <c r="F14722" s="33">
        <v>19.0</v>
      </c>
      <c r="G14722" s="34"/>
      <c r="H14722" s="34"/>
      <c r="I14722" s="34"/>
      <c r="J14722" s="34"/>
    </row>
    <row r="14723">
      <c r="A14723" s="31" t="s">
        <v>4031</v>
      </c>
      <c r="B14723" s="32">
        <v>0.1357523148148148</v>
      </c>
      <c r="C14723" s="31" t="s">
        <v>66</v>
      </c>
      <c r="D14723" s="31" t="s">
        <v>89</v>
      </c>
      <c r="E14723" s="33">
        <v>18.0</v>
      </c>
      <c r="F14723" s="33">
        <f t="shared" ref="F14723:F14725" si="93">E14723-10</f>
        <v>8</v>
      </c>
      <c r="G14723" s="34"/>
      <c r="H14723" s="34"/>
      <c r="I14723" s="34"/>
      <c r="J14723" s="34" t="s">
        <v>4048</v>
      </c>
    </row>
    <row r="14724">
      <c r="A14724" s="31" t="s">
        <v>4031</v>
      </c>
      <c r="B14724" s="32">
        <v>0.13613425925925926</v>
      </c>
      <c r="C14724" s="31" t="s">
        <v>66</v>
      </c>
      <c r="D14724" s="31" t="s">
        <v>89</v>
      </c>
      <c r="E14724" s="33">
        <v>13.0</v>
      </c>
      <c r="F14724" s="33">
        <f t="shared" si="93"/>
        <v>3</v>
      </c>
      <c r="G14724" s="34"/>
      <c r="H14724" s="34"/>
      <c r="I14724" s="34"/>
      <c r="J14724" s="34" t="s">
        <v>4048</v>
      </c>
    </row>
    <row r="14725">
      <c r="A14725" s="31" t="s">
        <v>4031</v>
      </c>
      <c r="B14725" s="32">
        <v>0.13619212962962962</v>
      </c>
      <c r="C14725" s="31" t="s">
        <v>66</v>
      </c>
      <c r="D14725" s="31" t="s">
        <v>89</v>
      </c>
      <c r="E14725" s="33">
        <v>23.0</v>
      </c>
      <c r="F14725" s="33">
        <f t="shared" si="93"/>
        <v>13</v>
      </c>
      <c r="G14725" s="34"/>
      <c r="H14725" s="34"/>
      <c r="I14725" s="34"/>
      <c r="J14725" s="34" t="s">
        <v>4048</v>
      </c>
    </row>
    <row r="14726">
      <c r="A14726" s="31" t="s">
        <v>4031</v>
      </c>
      <c r="B14726" s="32">
        <v>0.1362962962962963</v>
      </c>
      <c r="C14726" s="31" t="s">
        <v>66</v>
      </c>
      <c r="D14726" s="31" t="s">
        <v>91</v>
      </c>
      <c r="E14726" s="33">
        <v>22.0</v>
      </c>
      <c r="F14726" s="33"/>
      <c r="G14726" s="34"/>
      <c r="H14726" s="34" t="s">
        <v>4049</v>
      </c>
      <c r="I14726" s="34"/>
      <c r="J14726" s="34"/>
    </row>
    <row r="14727">
      <c r="A14727" s="31" t="s">
        <v>4031</v>
      </c>
      <c r="B14727" s="32">
        <v>0.13961805555555556</v>
      </c>
      <c r="C14727" s="31" t="s">
        <v>3086</v>
      </c>
      <c r="D14727" s="31" t="s">
        <v>361</v>
      </c>
      <c r="E14727" s="33">
        <f>F14727+3</f>
        <v>7</v>
      </c>
      <c r="F14727" s="33">
        <v>4.0</v>
      </c>
      <c r="G14727" s="34"/>
      <c r="H14727" s="34"/>
      <c r="I14727" s="34"/>
      <c r="J14727" s="34"/>
    </row>
    <row r="14728">
      <c r="A14728" s="31" t="s">
        <v>4031</v>
      </c>
      <c r="B14728" s="32">
        <v>0.14087962962962963</v>
      </c>
      <c r="C14728" s="31" t="s">
        <v>69</v>
      </c>
      <c r="D14728" s="31" t="s">
        <v>3424</v>
      </c>
      <c r="E14728" s="33">
        <v>5.0</v>
      </c>
      <c r="F14728" s="33">
        <f>E14728</f>
        <v>5</v>
      </c>
      <c r="G14728" s="34"/>
      <c r="H14728" s="34"/>
      <c r="I14728" s="34"/>
      <c r="J14728" s="34" t="s">
        <v>4050</v>
      </c>
    </row>
    <row r="14729">
      <c r="A14729" s="31" t="s">
        <v>4031</v>
      </c>
      <c r="B14729" s="32">
        <v>0.14162037037037037</v>
      </c>
      <c r="C14729" s="31" t="s">
        <v>964</v>
      </c>
      <c r="D14729" s="31" t="s">
        <v>91</v>
      </c>
      <c r="E14729" s="33">
        <v>20.0</v>
      </c>
      <c r="F14729" s="33"/>
      <c r="G14729" s="34"/>
      <c r="H14729" s="34" t="s">
        <v>4051</v>
      </c>
      <c r="I14729" s="34"/>
      <c r="J14729" s="34" t="s">
        <v>1608</v>
      </c>
    </row>
    <row r="14730">
      <c r="A14730" s="31" t="s">
        <v>4031</v>
      </c>
      <c r="B14730" s="32">
        <v>0.14256944444444444</v>
      </c>
      <c r="C14730" s="31" t="s">
        <v>66</v>
      </c>
      <c r="D14730" s="31" t="s">
        <v>584</v>
      </c>
      <c r="E14730" s="33">
        <v>21.0</v>
      </c>
      <c r="F14730" s="33">
        <f>E14730-2</f>
        <v>19</v>
      </c>
      <c r="G14730" s="34"/>
      <c r="H14730" s="34"/>
      <c r="I14730" s="34"/>
      <c r="J14730" s="34"/>
    </row>
    <row r="14731">
      <c r="A14731" s="31" t="s">
        <v>4031</v>
      </c>
      <c r="B14731" s="32">
        <v>0.1440625</v>
      </c>
      <c r="C14731" s="31" t="s">
        <v>66</v>
      </c>
      <c r="D14731" s="31" t="s">
        <v>89</v>
      </c>
      <c r="E14731" s="33">
        <v>23.0</v>
      </c>
      <c r="F14731" s="33">
        <f>E14731-10</f>
        <v>13</v>
      </c>
      <c r="G14731" s="34"/>
      <c r="H14731" s="34"/>
      <c r="I14731" s="34"/>
      <c r="J14731" s="34" t="s">
        <v>4052</v>
      </c>
    </row>
    <row r="14732">
      <c r="A14732" s="31" t="s">
        <v>4031</v>
      </c>
      <c r="B14732" s="32">
        <v>0.1440972222222222</v>
      </c>
      <c r="C14732" s="31" t="s">
        <v>66</v>
      </c>
      <c r="D14732" s="31" t="s">
        <v>89</v>
      </c>
      <c r="E14732" s="33">
        <f>F14732+10</f>
        <v>14</v>
      </c>
      <c r="F14732" s="33">
        <v>4.0</v>
      </c>
      <c r="G14732" s="34"/>
      <c r="H14732" s="34"/>
      <c r="I14732" s="34"/>
      <c r="J14732" s="34" t="s">
        <v>4052</v>
      </c>
    </row>
    <row r="14733">
      <c r="A14733" s="31" t="s">
        <v>4031</v>
      </c>
      <c r="B14733" s="32">
        <v>0.14416666666666667</v>
      </c>
      <c r="C14733" s="31" t="s">
        <v>66</v>
      </c>
      <c r="D14733" s="31" t="s">
        <v>89</v>
      </c>
      <c r="E14733" s="33" t="s">
        <v>88</v>
      </c>
      <c r="F14733" s="33">
        <v>1.0</v>
      </c>
      <c r="G14733" s="34"/>
      <c r="H14733" s="34"/>
      <c r="I14733" s="34"/>
      <c r="J14733" s="34" t="s">
        <v>4052</v>
      </c>
    </row>
    <row r="14734">
      <c r="A14734" s="31" t="s">
        <v>4031</v>
      </c>
      <c r="B14734" s="32">
        <v>0.14425925925925925</v>
      </c>
      <c r="C14734" s="31" t="s">
        <v>66</v>
      </c>
      <c r="D14734" s="31" t="s">
        <v>91</v>
      </c>
      <c r="E14734" s="33">
        <v>11.0</v>
      </c>
      <c r="F14734" s="33"/>
      <c r="G14734" s="34"/>
      <c r="H14734" s="34" t="s">
        <v>4053</v>
      </c>
      <c r="I14734" s="34"/>
      <c r="J14734" s="34"/>
    </row>
    <row r="14735">
      <c r="A14735" s="31" t="s">
        <v>4031</v>
      </c>
      <c r="B14735" s="32">
        <v>0.14722222222222223</v>
      </c>
      <c r="C14735" s="31" t="s">
        <v>69</v>
      </c>
      <c r="D14735" s="31" t="s">
        <v>584</v>
      </c>
      <c r="E14735" s="33">
        <v>7.0</v>
      </c>
      <c r="F14735" s="33" t="s">
        <v>75</v>
      </c>
      <c r="G14735" s="34"/>
      <c r="H14735" s="34"/>
      <c r="I14735" s="34"/>
      <c r="J14735" s="34" t="s">
        <v>2508</v>
      </c>
    </row>
    <row r="14736">
      <c r="A14736" s="31" t="s">
        <v>4031</v>
      </c>
      <c r="B14736" s="32">
        <v>0.14722222222222223</v>
      </c>
      <c r="C14736" s="31" t="s">
        <v>69</v>
      </c>
      <c r="D14736" s="31" t="s">
        <v>76</v>
      </c>
      <c r="E14736" s="33">
        <v>2.0</v>
      </c>
      <c r="F14736" s="33"/>
      <c r="G14736" s="34"/>
      <c r="H14736" s="34"/>
      <c r="I14736" s="34"/>
      <c r="J14736" s="34" t="s">
        <v>2507</v>
      </c>
    </row>
    <row r="14737">
      <c r="A14737" s="31" t="s">
        <v>4054</v>
      </c>
      <c r="B14737" s="32">
        <v>0.010844907407407407</v>
      </c>
      <c r="C14737" s="31" t="s">
        <v>70</v>
      </c>
      <c r="D14737" s="31" t="s">
        <v>67</v>
      </c>
      <c r="E14737" s="33">
        <v>11.0</v>
      </c>
      <c r="F14737" s="33">
        <f>E14737-4</f>
        <v>7</v>
      </c>
      <c r="G14737" s="34"/>
      <c r="H14737" s="34"/>
      <c r="I14737" s="34"/>
      <c r="J14737" s="34"/>
    </row>
    <row r="14738">
      <c r="A14738" s="31" t="s">
        <v>4054</v>
      </c>
      <c r="B14738" s="32">
        <v>0.014143518518518519</v>
      </c>
      <c r="C14738" s="31" t="s">
        <v>66</v>
      </c>
      <c r="D14738" s="31" t="s">
        <v>67</v>
      </c>
      <c r="E14738" s="33">
        <v>15.0</v>
      </c>
      <c r="F14738" s="33">
        <f>E14738-3</f>
        <v>12</v>
      </c>
      <c r="G14738" s="34"/>
      <c r="H14738" s="34"/>
      <c r="I14738" s="34"/>
      <c r="J14738" s="34"/>
    </row>
    <row r="14739">
      <c r="A14739" s="31" t="s">
        <v>4054</v>
      </c>
      <c r="B14739" s="32">
        <v>0.01675925925925926</v>
      </c>
      <c r="C14739" s="31" t="s">
        <v>66</v>
      </c>
      <c r="D14739" s="31" t="s">
        <v>67</v>
      </c>
      <c r="E14739" s="33">
        <v>22.0</v>
      </c>
      <c r="F14739" s="33">
        <v>19.0</v>
      </c>
      <c r="G14739" s="34"/>
      <c r="H14739" s="34"/>
      <c r="I14739" s="34"/>
      <c r="J14739" s="34"/>
    </row>
    <row r="14740">
      <c r="A14740" s="31" t="s">
        <v>4054</v>
      </c>
      <c r="B14740" s="32">
        <v>0.024131944444444445</v>
      </c>
      <c r="C14740" s="31" t="s">
        <v>66</v>
      </c>
      <c r="D14740" s="31" t="s">
        <v>67</v>
      </c>
      <c r="E14740" s="33" t="s">
        <v>75</v>
      </c>
      <c r="F14740" s="33" t="s">
        <v>75</v>
      </c>
      <c r="G14740" s="34"/>
      <c r="H14740" s="34"/>
      <c r="I14740" s="34"/>
      <c r="J14740" s="34"/>
    </row>
    <row r="14741">
      <c r="A14741" s="31" t="s">
        <v>4054</v>
      </c>
      <c r="B14741" s="32">
        <v>0.024131944444444445</v>
      </c>
      <c r="C14741" s="31" t="s">
        <v>66</v>
      </c>
      <c r="D14741" s="31" t="s">
        <v>67</v>
      </c>
      <c r="E14741" s="33" t="s">
        <v>68</v>
      </c>
      <c r="F14741" s="33">
        <v>20.0</v>
      </c>
      <c r="G14741" s="34"/>
      <c r="H14741" s="34"/>
      <c r="I14741" s="34"/>
      <c r="J14741" s="34"/>
    </row>
    <row r="14742">
      <c r="A14742" s="31" t="s">
        <v>4054</v>
      </c>
      <c r="B14742" s="32">
        <v>0.026412037037037036</v>
      </c>
      <c r="C14742" s="31" t="s">
        <v>964</v>
      </c>
      <c r="D14742" s="31" t="s">
        <v>67</v>
      </c>
      <c r="E14742" s="33">
        <v>25.0</v>
      </c>
      <c r="F14742" s="33">
        <f t="shared" ref="F14742:F14743" si="94">E14742-10</f>
        <v>15</v>
      </c>
      <c r="G14742" s="34"/>
      <c r="H14742" s="34"/>
      <c r="I14742" s="34"/>
      <c r="J14742" s="34"/>
    </row>
    <row r="14743">
      <c r="A14743" s="31" t="s">
        <v>4054</v>
      </c>
      <c r="B14743" s="32">
        <v>0.027060185185185184</v>
      </c>
      <c r="C14743" s="31" t="s">
        <v>69</v>
      </c>
      <c r="D14743" s="31" t="s">
        <v>128</v>
      </c>
      <c r="E14743" s="33">
        <v>26.0</v>
      </c>
      <c r="F14743" s="33">
        <f t="shared" si="94"/>
        <v>16</v>
      </c>
      <c r="G14743" s="34"/>
      <c r="H14743" s="34"/>
      <c r="I14743" s="34"/>
      <c r="J14743" s="34"/>
    </row>
    <row r="14744">
      <c r="A14744" s="31" t="s">
        <v>4054</v>
      </c>
      <c r="B14744" s="32">
        <v>0.02741898148148148</v>
      </c>
      <c r="C14744" s="31" t="s">
        <v>964</v>
      </c>
      <c r="D14744" s="31" t="s">
        <v>93</v>
      </c>
      <c r="E14744" s="33">
        <v>17.0</v>
      </c>
      <c r="F14744" s="33">
        <f>E14744-7</f>
        <v>10</v>
      </c>
      <c r="G14744" s="34"/>
      <c r="H14744" s="34"/>
      <c r="I14744" s="34"/>
      <c r="J14744" s="34" t="s">
        <v>4055</v>
      </c>
    </row>
    <row r="14745">
      <c r="A14745" s="31" t="s">
        <v>4054</v>
      </c>
      <c r="B14745" s="32">
        <v>0.02775462962962963</v>
      </c>
      <c r="C14745" s="31" t="s">
        <v>964</v>
      </c>
      <c r="D14745" s="31" t="s">
        <v>91</v>
      </c>
      <c r="E14745" s="33">
        <v>5.0</v>
      </c>
      <c r="F14745" s="33"/>
      <c r="G14745" s="34"/>
      <c r="H14745" s="34" t="s">
        <v>4056</v>
      </c>
      <c r="I14745" s="34"/>
      <c r="J14745" s="34" t="s">
        <v>4057</v>
      </c>
    </row>
    <row r="14746">
      <c r="A14746" s="31" t="s">
        <v>4054</v>
      </c>
      <c r="B14746" s="32">
        <v>0.028877314814814814</v>
      </c>
      <c r="C14746" s="31" t="s">
        <v>70</v>
      </c>
      <c r="D14746" s="31" t="s">
        <v>67</v>
      </c>
      <c r="E14746" s="33" t="s">
        <v>75</v>
      </c>
      <c r="F14746" s="33" t="s">
        <v>75</v>
      </c>
      <c r="G14746" s="34"/>
      <c r="H14746" s="34"/>
      <c r="I14746" s="34"/>
      <c r="J14746" s="34" t="s">
        <v>2263</v>
      </c>
    </row>
    <row r="14747">
      <c r="A14747" s="31" t="s">
        <v>4054</v>
      </c>
      <c r="B14747" s="32">
        <v>0.028877314814814814</v>
      </c>
      <c r="C14747" s="31" t="s">
        <v>70</v>
      </c>
      <c r="D14747" s="31" t="s">
        <v>67</v>
      </c>
      <c r="E14747" s="33">
        <v>20.0</v>
      </c>
      <c r="F14747" s="33">
        <f>E14747-4</f>
        <v>16</v>
      </c>
      <c r="G14747" s="34"/>
      <c r="H14747" s="34"/>
      <c r="I14747" s="34"/>
      <c r="J14747" s="34" t="s">
        <v>2508</v>
      </c>
    </row>
    <row r="14748">
      <c r="A14748" s="31" t="s">
        <v>4054</v>
      </c>
      <c r="B14748" s="32">
        <v>0.03207175925925926</v>
      </c>
      <c r="C14748" s="31" t="s">
        <v>964</v>
      </c>
      <c r="D14748" s="31" t="s">
        <v>120</v>
      </c>
      <c r="E14748" s="33">
        <v>21.0</v>
      </c>
      <c r="F14748" s="33"/>
      <c r="G14748" s="34"/>
      <c r="H14748" s="34" t="s">
        <v>4058</v>
      </c>
      <c r="I14748" s="34"/>
      <c r="J14748" s="34" t="s">
        <v>4059</v>
      </c>
    </row>
    <row r="14749">
      <c r="A14749" s="31" t="s">
        <v>4054</v>
      </c>
      <c r="B14749" s="32">
        <v>0.03553240740740741</v>
      </c>
      <c r="C14749" s="31" t="s">
        <v>82</v>
      </c>
      <c r="D14749" s="31" t="s">
        <v>67</v>
      </c>
      <c r="E14749" s="33" t="s">
        <v>75</v>
      </c>
      <c r="F14749" s="33" t="s">
        <v>75</v>
      </c>
      <c r="G14749" s="34"/>
      <c r="H14749" s="34"/>
      <c r="I14749" s="34"/>
      <c r="J14749" s="34"/>
    </row>
    <row r="14750">
      <c r="A14750" s="31" t="s">
        <v>4054</v>
      </c>
      <c r="B14750" s="32">
        <v>0.03553240740740741</v>
      </c>
      <c r="C14750" s="31" t="s">
        <v>964</v>
      </c>
      <c r="D14750" s="31" t="s">
        <v>67</v>
      </c>
      <c r="E14750" s="33" t="s">
        <v>68</v>
      </c>
      <c r="F14750" s="33">
        <v>20.0</v>
      </c>
      <c r="G14750" s="34"/>
      <c r="H14750" s="34"/>
      <c r="I14750" s="34"/>
      <c r="J14750" s="34" t="s">
        <v>2508</v>
      </c>
    </row>
    <row r="14751">
      <c r="A14751" s="31" t="s">
        <v>4054</v>
      </c>
      <c r="B14751" s="32">
        <v>0.03553240740740741</v>
      </c>
      <c r="C14751" s="31" t="s">
        <v>964</v>
      </c>
      <c r="D14751" s="31" t="s">
        <v>76</v>
      </c>
      <c r="E14751" s="33">
        <v>4.0</v>
      </c>
      <c r="F14751" s="33"/>
      <c r="G14751" s="34"/>
      <c r="H14751" s="34"/>
      <c r="I14751" s="34"/>
      <c r="J14751" s="34" t="s">
        <v>2507</v>
      </c>
    </row>
    <row r="14752">
      <c r="A14752" s="31" t="s">
        <v>4054</v>
      </c>
      <c r="B14752" s="32">
        <v>0.04703703703703704</v>
      </c>
      <c r="C14752" s="31" t="s">
        <v>69</v>
      </c>
      <c r="D14752" s="31" t="s">
        <v>71</v>
      </c>
      <c r="E14752" s="33">
        <v>9.0</v>
      </c>
      <c r="F14752" s="33">
        <f>E14752-5</f>
        <v>4</v>
      </c>
      <c r="G14752" s="34"/>
      <c r="H14752" s="34"/>
      <c r="I14752" s="34"/>
      <c r="J14752" s="34"/>
    </row>
    <row r="14753">
      <c r="A14753" s="31" t="s">
        <v>4054</v>
      </c>
      <c r="B14753" s="32">
        <v>0.05291666666666667</v>
      </c>
      <c r="C14753" s="31" t="s">
        <v>82</v>
      </c>
      <c r="D14753" s="31" t="s">
        <v>80</v>
      </c>
      <c r="E14753" s="33" t="s">
        <v>75</v>
      </c>
      <c r="F14753" s="33" t="s">
        <v>75</v>
      </c>
      <c r="G14753" s="34"/>
      <c r="H14753" s="34"/>
      <c r="I14753" s="34"/>
      <c r="J14753" s="34" t="s">
        <v>2265</v>
      </c>
    </row>
    <row r="14754">
      <c r="A14754" s="31" t="s">
        <v>4054</v>
      </c>
      <c r="B14754" s="32">
        <v>0.05291666666666667</v>
      </c>
      <c r="C14754" s="31" t="s">
        <v>82</v>
      </c>
      <c r="D14754" s="31" t="s">
        <v>80</v>
      </c>
      <c r="E14754" s="33">
        <v>14.0</v>
      </c>
      <c r="F14754" s="33">
        <f>E14754-9</f>
        <v>5</v>
      </c>
      <c r="G14754" s="34"/>
      <c r="H14754" s="34"/>
      <c r="I14754" s="34"/>
      <c r="J14754" s="34"/>
    </row>
    <row r="14755">
      <c r="A14755" s="31" t="s">
        <v>4054</v>
      </c>
      <c r="B14755" s="32">
        <v>0.05420138888888889</v>
      </c>
      <c r="C14755" s="31" t="s">
        <v>82</v>
      </c>
      <c r="D14755" s="31" t="s">
        <v>80</v>
      </c>
      <c r="E14755" s="33" t="s">
        <v>75</v>
      </c>
      <c r="F14755" s="33" t="s">
        <v>75</v>
      </c>
      <c r="G14755" s="34"/>
      <c r="H14755" s="34"/>
      <c r="I14755" s="34"/>
      <c r="J14755" s="34" t="s">
        <v>2265</v>
      </c>
    </row>
    <row r="14756">
      <c r="A14756" s="31" t="s">
        <v>4054</v>
      </c>
      <c r="B14756" s="32">
        <v>0.05420138888888889</v>
      </c>
      <c r="C14756" s="31" t="s">
        <v>82</v>
      </c>
      <c r="D14756" s="31" t="s">
        <v>80</v>
      </c>
      <c r="E14756" s="33">
        <v>21.0</v>
      </c>
      <c r="F14756" s="33">
        <f>E14756-9</f>
        <v>12</v>
      </c>
      <c r="G14756" s="34"/>
      <c r="H14756" s="34"/>
      <c r="I14756" s="34"/>
      <c r="J14756" s="34"/>
    </row>
    <row r="14757">
      <c r="A14757" s="31" t="s">
        <v>4054</v>
      </c>
      <c r="B14757" s="32">
        <v>0.055462962962962964</v>
      </c>
      <c r="C14757" s="31" t="s">
        <v>82</v>
      </c>
      <c r="D14757" s="31" t="s">
        <v>87</v>
      </c>
      <c r="E14757" s="33">
        <v>7.0</v>
      </c>
      <c r="F14757" s="33">
        <f>E14757-1</f>
        <v>6</v>
      </c>
      <c r="G14757" s="34"/>
      <c r="H14757" s="34"/>
      <c r="I14757" s="34"/>
      <c r="J14757" s="34"/>
    </row>
    <row r="14758">
      <c r="A14758" s="31" t="s">
        <v>4054</v>
      </c>
      <c r="B14758" s="32">
        <v>0.055462962962962964</v>
      </c>
      <c r="C14758" s="31" t="s">
        <v>70</v>
      </c>
      <c r="D14758" s="31" t="s">
        <v>87</v>
      </c>
      <c r="E14758" s="33">
        <v>21.0</v>
      </c>
      <c r="F14758" s="33">
        <f>E14758-4</f>
        <v>17</v>
      </c>
      <c r="G14758" s="34"/>
      <c r="H14758" s="34"/>
      <c r="I14758" s="34"/>
      <c r="J14758" s="34"/>
    </row>
    <row r="14759">
      <c r="A14759" s="31" t="s">
        <v>4054</v>
      </c>
      <c r="B14759" s="32">
        <v>0.055462962962962964</v>
      </c>
      <c r="C14759" s="31" t="s">
        <v>84</v>
      </c>
      <c r="D14759" s="31" t="s">
        <v>87</v>
      </c>
      <c r="E14759" s="33">
        <v>21.0</v>
      </c>
      <c r="F14759" s="33">
        <f>E14759-3</f>
        <v>18</v>
      </c>
      <c r="G14759" s="34"/>
      <c r="H14759" s="34"/>
      <c r="I14759" s="34"/>
      <c r="J14759" s="34"/>
    </row>
    <row r="14760">
      <c r="A14760" s="31" t="s">
        <v>4054</v>
      </c>
      <c r="B14760" s="32">
        <v>0.055462962962962964</v>
      </c>
      <c r="C14760" s="31" t="s">
        <v>66</v>
      </c>
      <c r="D14760" s="31" t="s">
        <v>87</v>
      </c>
      <c r="E14760" s="33">
        <v>16.0</v>
      </c>
      <c r="F14760" s="33">
        <f>E14760-0</f>
        <v>16</v>
      </c>
      <c r="G14760" s="34"/>
      <c r="H14760" s="34"/>
      <c r="I14760" s="34"/>
      <c r="J14760" s="34"/>
    </row>
    <row r="14761">
      <c r="A14761" s="31" t="s">
        <v>4054</v>
      </c>
      <c r="B14761" s="32">
        <v>0.055462962962962964</v>
      </c>
      <c r="C14761" s="31" t="s">
        <v>3086</v>
      </c>
      <c r="D14761" s="31" t="s">
        <v>87</v>
      </c>
      <c r="E14761" s="33">
        <v>17.0</v>
      </c>
      <c r="F14761" s="33">
        <f>E14761-5</f>
        <v>12</v>
      </c>
      <c r="G14761" s="34"/>
      <c r="H14761" s="34"/>
      <c r="I14761" s="34"/>
      <c r="J14761" s="34"/>
    </row>
    <row r="14762">
      <c r="A14762" s="31" t="s">
        <v>4054</v>
      </c>
      <c r="B14762" s="32">
        <v>0.055462962962962964</v>
      </c>
      <c r="C14762" s="31" t="s">
        <v>69</v>
      </c>
      <c r="D14762" s="31" t="s">
        <v>87</v>
      </c>
      <c r="E14762" s="33">
        <v>11.0</v>
      </c>
      <c r="F14762" s="33">
        <f>E14762-4</f>
        <v>7</v>
      </c>
      <c r="G14762" s="34"/>
      <c r="H14762" s="34"/>
      <c r="I14762" s="34"/>
      <c r="J14762" s="34"/>
    </row>
    <row r="14763">
      <c r="A14763" s="31" t="s">
        <v>4054</v>
      </c>
      <c r="B14763" s="32">
        <v>0.055462962962962964</v>
      </c>
      <c r="C14763" s="31" t="s">
        <v>964</v>
      </c>
      <c r="D14763" s="31" t="s">
        <v>87</v>
      </c>
      <c r="E14763" s="33">
        <v>6.0</v>
      </c>
      <c r="F14763" s="33">
        <f>E14763-2</f>
        <v>4</v>
      </c>
      <c r="G14763" s="34"/>
      <c r="H14763" s="34"/>
      <c r="I14763" s="34"/>
      <c r="J14763" s="34"/>
    </row>
    <row r="14764">
      <c r="A14764" s="31" t="s">
        <v>4054</v>
      </c>
      <c r="B14764" s="32">
        <v>0.07525462962962963</v>
      </c>
      <c r="C14764" s="31" t="s">
        <v>70</v>
      </c>
      <c r="D14764" s="31" t="s">
        <v>93</v>
      </c>
      <c r="E14764" s="33">
        <v>31.0</v>
      </c>
      <c r="F14764" s="33">
        <v>19.0</v>
      </c>
      <c r="G14764" s="34"/>
      <c r="H14764" s="34"/>
      <c r="I14764" s="34"/>
      <c r="J14764" s="34" t="s">
        <v>4060</v>
      </c>
    </row>
    <row r="14765">
      <c r="A14765" s="31" t="s">
        <v>4054</v>
      </c>
      <c r="B14765" s="32">
        <v>0.07530092592592592</v>
      </c>
      <c r="C14765" s="31" t="s">
        <v>70</v>
      </c>
      <c r="D14765" s="31" t="s">
        <v>93</v>
      </c>
      <c r="E14765" s="33">
        <v>21.0</v>
      </c>
      <c r="F14765" s="33">
        <f>E14765-12</f>
        <v>9</v>
      </c>
      <c r="G14765" s="34"/>
      <c r="H14765" s="34"/>
      <c r="I14765" s="34"/>
      <c r="J14765" s="34" t="s">
        <v>4060</v>
      </c>
    </row>
    <row r="14766">
      <c r="A14766" s="31" t="s">
        <v>4054</v>
      </c>
      <c r="B14766" s="32">
        <v>0.075</v>
      </c>
      <c r="C14766" s="31" t="s">
        <v>70</v>
      </c>
      <c r="D14766" s="31" t="s">
        <v>91</v>
      </c>
      <c r="E14766" s="33">
        <v>10.0</v>
      </c>
      <c r="F14766" s="33"/>
      <c r="G14766" s="34"/>
      <c r="H14766" s="34" t="s">
        <v>4061</v>
      </c>
      <c r="I14766" s="34"/>
      <c r="J14766" s="34"/>
    </row>
    <row r="14767">
      <c r="A14767" s="31" t="s">
        <v>4054</v>
      </c>
      <c r="B14767" s="32">
        <v>0.07586805555555555</v>
      </c>
      <c r="C14767" s="31" t="s">
        <v>70</v>
      </c>
      <c r="D14767" s="31" t="s">
        <v>91</v>
      </c>
      <c r="E14767" s="33">
        <v>11.0</v>
      </c>
      <c r="F14767" s="33"/>
      <c r="G14767" s="34"/>
      <c r="H14767" s="34" t="s">
        <v>4062</v>
      </c>
      <c r="I14767" s="34"/>
      <c r="J14767" s="34"/>
    </row>
    <row r="14768">
      <c r="A14768" s="31" t="s">
        <v>4054</v>
      </c>
      <c r="B14768" s="32">
        <v>0.07716435185185185</v>
      </c>
      <c r="C14768" s="31" t="s">
        <v>84</v>
      </c>
      <c r="D14768" s="31" t="s">
        <v>320</v>
      </c>
      <c r="E14768" s="33">
        <v>15.0</v>
      </c>
      <c r="F14768" s="33">
        <v>14.0</v>
      </c>
      <c r="G14768" s="34"/>
      <c r="H14768" s="34"/>
      <c r="I14768" s="34"/>
      <c r="J14768" s="34"/>
    </row>
    <row r="14769">
      <c r="A14769" s="31" t="s">
        <v>4054</v>
      </c>
      <c r="B14769" s="32">
        <v>0.07716435185185185</v>
      </c>
      <c r="C14769" s="31" t="s">
        <v>84</v>
      </c>
      <c r="D14769" s="31" t="s">
        <v>320</v>
      </c>
      <c r="E14769" s="33" t="s">
        <v>68</v>
      </c>
      <c r="F14769" s="33">
        <v>20.0</v>
      </c>
      <c r="G14769" s="34"/>
      <c r="H14769" s="34"/>
      <c r="I14769" s="34"/>
      <c r="J14769" s="34"/>
    </row>
    <row r="14770">
      <c r="A14770" s="31" t="s">
        <v>4054</v>
      </c>
      <c r="B14770" s="32">
        <v>0.07805555555555556</v>
      </c>
      <c r="C14770" s="31" t="s">
        <v>84</v>
      </c>
      <c r="D14770" s="31" t="s">
        <v>93</v>
      </c>
      <c r="E14770" s="33">
        <v>18.0</v>
      </c>
      <c r="F14770" s="33">
        <f>E14770-12</f>
        <v>6</v>
      </c>
      <c r="G14770" s="34"/>
      <c r="H14770" s="34"/>
      <c r="I14770" s="34"/>
      <c r="J14770" s="34" t="s">
        <v>4063</v>
      </c>
    </row>
    <row r="14771">
      <c r="A14771" s="31" t="s">
        <v>4054</v>
      </c>
      <c r="B14771" s="32">
        <v>0.07795138888888889</v>
      </c>
      <c r="C14771" s="31" t="s">
        <v>84</v>
      </c>
      <c r="D14771" s="31" t="s">
        <v>91</v>
      </c>
      <c r="E14771" s="33">
        <v>36.0</v>
      </c>
      <c r="F14771" s="33"/>
      <c r="G14771" s="34"/>
      <c r="H14771" s="34" t="s">
        <v>4064</v>
      </c>
      <c r="I14771" s="34"/>
      <c r="J14771" s="34"/>
    </row>
    <row r="14772">
      <c r="A14772" s="31" t="s">
        <v>4054</v>
      </c>
      <c r="B14772" s="32">
        <v>0.07806712962962963</v>
      </c>
      <c r="C14772" s="31" t="s">
        <v>84</v>
      </c>
      <c r="D14772" s="31" t="s">
        <v>93</v>
      </c>
      <c r="E14772" s="33" t="s">
        <v>88</v>
      </c>
      <c r="F14772" s="33">
        <v>1.0</v>
      </c>
      <c r="G14772" s="34"/>
      <c r="H14772" s="34"/>
      <c r="I14772" s="34"/>
      <c r="J14772" s="34" t="s">
        <v>4063</v>
      </c>
    </row>
    <row r="14773">
      <c r="A14773" s="31" t="s">
        <v>4054</v>
      </c>
      <c r="B14773" s="32">
        <v>0.07909722222222222</v>
      </c>
      <c r="C14773" s="31" t="s">
        <v>3086</v>
      </c>
      <c r="D14773" s="31" t="s">
        <v>125</v>
      </c>
      <c r="E14773" s="33" t="s">
        <v>75</v>
      </c>
      <c r="F14773" s="33" t="s">
        <v>75</v>
      </c>
      <c r="G14773" s="34"/>
      <c r="H14773" s="34"/>
      <c r="I14773" s="34"/>
      <c r="J14773" s="34" t="s">
        <v>2263</v>
      </c>
    </row>
    <row r="14774">
      <c r="A14774" s="31" t="s">
        <v>4054</v>
      </c>
      <c r="B14774" s="32">
        <v>0.07909722222222222</v>
      </c>
      <c r="C14774" s="31" t="s">
        <v>3086</v>
      </c>
      <c r="D14774" s="31" t="s">
        <v>125</v>
      </c>
      <c r="E14774" s="33">
        <v>27.0</v>
      </c>
      <c r="F14774" s="33">
        <f>E14774-15</f>
        <v>12</v>
      </c>
      <c r="G14774" s="34"/>
      <c r="H14774" s="34"/>
      <c r="I14774" s="34"/>
      <c r="J14774" s="34"/>
    </row>
    <row r="14775">
      <c r="A14775" s="31" t="s">
        <v>4054</v>
      </c>
      <c r="B14775" s="32">
        <v>0.08168981481481481</v>
      </c>
      <c r="C14775" s="31" t="s">
        <v>66</v>
      </c>
      <c r="D14775" s="31" t="s">
        <v>89</v>
      </c>
      <c r="E14775" s="33">
        <v>28.0</v>
      </c>
      <c r="F14775" s="33">
        <f t="shared" ref="F14775:F14777" si="95">E14775-10</f>
        <v>18</v>
      </c>
      <c r="G14775" s="34"/>
      <c r="H14775" s="34"/>
      <c r="I14775" s="34"/>
      <c r="J14775" s="34" t="s">
        <v>4065</v>
      </c>
    </row>
    <row r="14776">
      <c r="A14776" s="31" t="s">
        <v>4054</v>
      </c>
      <c r="B14776" s="32">
        <v>0.0817361111111111</v>
      </c>
      <c r="C14776" s="31" t="s">
        <v>66</v>
      </c>
      <c r="D14776" s="31" t="s">
        <v>89</v>
      </c>
      <c r="E14776" s="33">
        <v>15.0</v>
      </c>
      <c r="F14776" s="33">
        <f t="shared" si="95"/>
        <v>5</v>
      </c>
      <c r="G14776" s="34"/>
      <c r="H14776" s="34"/>
      <c r="I14776" s="34"/>
      <c r="J14776" s="34" t="s">
        <v>4065</v>
      </c>
    </row>
    <row r="14777">
      <c r="A14777" s="31" t="s">
        <v>4054</v>
      </c>
      <c r="B14777" s="32">
        <v>0.0817824074074074</v>
      </c>
      <c r="C14777" s="31" t="s">
        <v>66</v>
      </c>
      <c r="D14777" s="31" t="s">
        <v>89</v>
      </c>
      <c r="E14777" s="33">
        <v>28.0</v>
      </c>
      <c r="F14777" s="33">
        <f t="shared" si="95"/>
        <v>18</v>
      </c>
      <c r="G14777" s="34"/>
      <c r="H14777" s="34"/>
      <c r="I14777" s="34"/>
      <c r="J14777" s="34" t="s">
        <v>4065</v>
      </c>
    </row>
    <row r="14778">
      <c r="A14778" s="31" t="s">
        <v>4054</v>
      </c>
      <c r="B14778" s="32">
        <v>0.08202546296296297</v>
      </c>
      <c r="C14778" s="31" t="s">
        <v>66</v>
      </c>
      <c r="D14778" s="31" t="s">
        <v>91</v>
      </c>
      <c r="E14778" s="33">
        <v>34.0</v>
      </c>
      <c r="F14778" s="33"/>
      <c r="G14778" s="34"/>
      <c r="H14778" s="34" t="s">
        <v>4066</v>
      </c>
      <c r="I14778" s="34"/>
      <c r="J14778" s="34"/>
    </row>
    <row r="14779">
      <c r="A14779" s="31" t="s">
        <v>4054</v>
      </c>
      <c r="B14779" s="32">
        <v>0.08368055555555555</v>
      </c>
      <c r="C14779" s="31" t="s">
        <v>82</v>
      </c>
      <c r="D14779" s="31" t="s">
        <v>584</v>
      </c>
      <c r="E14779" s="33">
        <v>18.0</v>
      </c>
      <c r="F14779" s="33">
        <f t="shared" ref="F14779:F14782" si="96">E14779-1</f>
        <v>17</v>
      </c>
      <c r="G14779" s="34"/>
      <c r="H14779" s="34"/>
      <c r="I14779" s="34"/>
      <c r="J14779" s="34"/>
    </row>
    <row r="14780">
      <c r="A14780" s="31" t="s">
        <v>4054</v>
      </c>
      <c r="B14780" s="32">
        <v>0.08368055555555555</v>
      </c>
      <c r="C14780" s="31" t="s">
        <v>82</v>
      </c>
      <c r="D14780" s="31" t="s">
        <v>584</v>
      </c>
      <c r="E14780" s="33">
        <v>19.0</v>
      </c>
      <c r="F14780" s="33">
        <f t="shared" si="96"/>
        <v>18</v>
      </c>
      <c r="G14780" s="34"/>
      <c r="H14780" s="34"/>
      <c r="I14780" s="34"/>
      <c r="J14780" s="34" t="s">
        <v>2992</v>
      </c>
    </row>
    <row r="14781">
      <c r="A14781" s="31" t="s">
        <v>4054</v>
      </c>
      <c r="B14781" s="32">
        <v>0.08451388888888889</v>
      </c>
      <c r="C14781" s="31" t="s">
        <v>82</v>
      </c>
      <c r="D14781" s="31" t="s">
        <v>584</v>
      </c>
      <c r="E14781" s="33">
        <v>15.0</v>
      </c>
      <c r="F14781" s="33">
        <f t="shared" si="96"/>
        <v>14</v>
      </c>
      <c r="G14781" s="34"/>
      <c r="H14781" s="34"/>
      <c r="I14781" s="34"/>
      <c r="J14781" s="34"/>
    </row>
    <row r="14782">
      <c r="A14782" s="31" t="s">
        <v>4054</v>
      </c>
      <c r="B14782" s="32">
        <v>0.08451388888888889</v>
      </c>
      <c r="C14782" s="31" t="s">
        <v>82</v>
      </c>
      <c r="D14782" s="31" t="s">
        <v>584</v>
      </c>
      <c r="E14782" s="33">
        <v>18.0</v>
      </c>
      <c r="F14782" s="33">
        <f t="shared" si="96"/>
        <v>17</v>
      </c>
      <c r="G14782" s="34"/>
      <c r="H14782" s="34"/>
      <c r="I14782" s="34"/>
      <c r="J14782" s="34" t="s">
        <v>2992</v>
      </c>
    </row>
    <row r="14783">
      <c r="A14783" s="31" t="s">
        <v>4054</v>
      </c>
      <c r="B14783" s="32">
        <v>0.08621527777777778</v>
      </c>
      <c r="C14783" s="31" t="s">
        <v>69</v>
      </c>
      <c r="D14783" s="31" t="s">
        <v>89</v>
      </c>
      <c r="E14783" s="33">
        <v>25.0</v>
      </c>
      <c r="F14783" s="33">
        <f t="shared" ref="F14783:F14784" si="97">E14783-10</f>
        <v>15</v>
      </c>
      <c r="G14783" s="34"/>
      <c r="H14783" s="34"/>
      <c r="I14783" s="34"/>
      <c r="J14783" s="34" t="s">
        <v>4067</v>
      </c>
    </row>
    <row r="14784">
      <c r="A14784" s="31" t="s">
        <v>4054</v>
      </c>
      <c r="B14784" s="32">
        <v>0.08621527777777778</v>
      </c>
      <c r="C14784" s="31" t="s">
        <v>69</v>
      </c>
      <c r="D14784" s="31" t="s">
        <v>89</v>
      </c>
      <c r="E14784" s="33">
        <v>28.0</v>
      </c>
      <c r="F14784" s="33">
        <f t="shared" si="97"/>
        <v>18</v>
      </c>
      <c r="G14784" s="34"/>
      <c r="H14784" s="34"/>
      <c r="I14784" s="34"/>
      <c r="J14784" s="34" t="s">
        <v>4067</v>
      </c>
    </row>
    <row r="14785">
      <c r="A14785" s="31" t="s">
        <v>4054</v>
      </c>
      <c r="B14785" s="32">
        <v>0.08643518518518518</v>
      </c>
      <c r="C14785" s="31" t="s">
        <v>69</v>
      </c>
      <c r="D14785" s="31" t="s">
        <v>91</v>
      </c>
      <c r="E14785" s="33">
        <v>24.0</v>
      </c>
      <c r="F14785" s="33"/>
      <c r="G14785" s="34"/>
      <c r="H14785" s="34" t="s">
        <v>4068</v>
      </c>
      <c r="I14785" s="34"/>
      <c r="J14785" s="34" t="s">
        <v>4069</v>
      </c>
    </row>
    <row r="14786">
      <c r="A14786" s="31" t="s">
        <v>4054</v>
      </c>
      <c r="B14786" s="32">
        <v>0.08964120370370371</v>
      </c>
      <c r="C14786" s="31" t="s">
        <v>82</v>
      </c>
      <c r="D14786" s="31" t="s">
        <v>91</v>
      </c>
      <c r="E14786" s="33">
        <v>33.0</v>
      </c>
      <c r="F14786" s="33"/>
      <c r="G14786" s="34"/>
      <c r="H14786" s="34" t="s">
        <v>4070</v>
      </c>
      <c r="I14786" s="35">
        <v>2.0</v>
      </c>
      <c r="J14786" s="34" t="s">
        <v>4071</v>
      </c>
    </row>
    <row r="14787">
      <c r="A14787" s="31" t="s">
        <v>4054</v>
      </c>
      <c r="B14787" s="32">
        <v>0.09100694444444445</v>
      </c>
      <c r="C14787" s="31" t="s">
        <v>964</v>
      </c>
      <c r="D14787" s="31" t="s">
        <v>91</v>
      </c>
      <c r="E14787" s="33">
        <v>20.0</v>
      </c>
      <c r="F14787" s="33"/>
      <c r="G14787" s="34"/>
      <c r="H14787" s="34" t="s">
        <v>4072</v>
      </c>
      <c r="I14787" s="34"/>
      <c r="J14787" s="34"/>
    </row>
    <row r="14788">
      <c r="A14788" s="31" t="s">
        <v>4054</v>
      </c>
      <c r="B14788" s="32">
        <v>0.0916550925925926</v>
      </c>
      <c r="C14788" s="31" t="s">
        <v>82</v>
      </c>
      <c r="D14788" s="31" t="s">
        <v>166</v>
      </c>
      <c r="E14788" s="33">
        <v>16.0</v>
      </c>
      <c r="F14788" s="33">
        <f>E14788-9</f>
        <v>7</v>
      </c>
      <c r="G14788" s="34"/>
      <c r="H14788" s="34"/>
      <c r="I14788" s="34"/>
      <c r="J14788" s="34"/>
    </row>
    <row r="14789">
      <c r="A14789" s="31" t="s">
        <v>4054</v>
      </c>
      <c r="B14789" s="32">
        <v>0.09178240740740741</v>
      </c>
      <c r="C14789" s="31" t="s">
        <v>70</v>
      </c>
      <c r="D14789" s="31" t="s">
        <v>166</v>
      </c>
      <c r="E14789" s="33" t="s">
        <v>75</v>
      </c>
      <c r="F14789" s="33" t="s">
        <v>75</v>
      </c>
      <c r="G14789" s="34"/>
      <c r="H14789" s="34"/>
      <c r="I14789" s="34"/>
      <c r="J14789" s="34" t="s">
        <v>4073</v>
      </c>
    </row>
    <row r="14790">
      <c r="A14790" s="31" t="s">
        <v>4054</v>
      </c>
      <c r="B14790" s="32">
        <v>0.0920949074074074</v>
      </c>
      <c r="C14790" s="31" t="s">
        <v>70</v>
      </c>
      <c r="D14790" s="31" t="s">
        <v>76</v>
      </c>
      <c r="E14790" s="33">
        <v>7.0</v>
      </c>
      <c r="F14790" s="33"/>
      <c r="G14790" s="34"/>
      <c r="H14790" s="34"/>
      <c r="I14790" s="34"/>
      <c r="J14790" s="34" t="s">
        <v>4074</v>
      </c>
    </row>
    <row r="14791">
      <c r="A14791" s="31" t="s">
        <v>4054</v>
      </c>
      <c r="B14791" s="32">
        <v>0.09247685185185185</v>
      </c>
      <c r="C14791" s="31" t="s">
        <v>70</v>
      </c>
      <c r="D14791" s="31" t="s">
        <v>93</v>
      </c>
      <c r="E14791" s="33">
        <v>29.0</v>
      </c>
      <c r="F14791" s="33">
        <f t="shared" ref="F14791:F14792" si="98">E14791-12</f>
        <v>17</v>
      </c>
      <c r="G14791" s="34"/>
      <c r="H14791" s="34"/>
      <c r="I14791" s="34"/>
      <c r="J14791" s="34" t="s">
        <v>4075</v>
      </c>
    </row>
    <row r="14792">
      <c r="A14792" s="31" t="s">
        <v>4054</v>
      </c>
      <c r="B14792" s="32">
        <v>0.09255787037037037</v>
      </c>
      <c r="C14792" s="31" t="s">
        <v>70</v>
      </c>
      <c r="D14792" s="31" t="s">
        <v>93</v>
      </c>
      <c r="E14792" s="33">
        <v>21.0</v>
      </c>
      <c r="F14792" s="33">
        <f t="shared" si="98"/>
        <v>9</v>
      </c>
      <c r="G14792" s="34"/>
      <c r="H14792" s="34"/>
      <c r="I14792" s="34"/>
      <c r="J14792" s="34" t="s">
        <v>4075</v>
      </c>
    </row>
    <row r="14793">
      <c r="A14793" s="31" t="s">
        <v>4054</v>
      </c>
      <c r="B14793" s="32">
        <v>0.09282407407407407</v>
      </c>
      <c r="C14793" s="31" t="s">
        <v>70</v>
      </c>
      <c r="D14793" s="31" t="s">
        <v>91</v>
      </c>
      <c r="E14793" s="33">
        <v>13.0</v>
      </c>
      <c r="F14793" s="33"/>
      <c r="G14793" s="34"/>
      <c r="H14793" s="34" t="s">
        <v>4076</v>
      </c>
      <c r="I14793" s="34"/>
      <c r="J14793" s="34"/>
    </row>
    <row r="14794">
      <c r="A14794" s="31" t="s">
        <v>4054</v>
      </c>
      <c r="B14794" s="32">
        <v>0.09282407407407407</v>
      </c>
      <c r="C14794" s="31" t="s">
        <v>70</v>
      </c>
      <c r="D14794" s="31" t="s">
        <v>91</v>
      </c>
      <c r="E14794" s="33">
        <v>13.0</v>
      </c>
      <c r="F14794" s="33"/>
      <c r="G14794" s="34"/>
      <c r="H14794" s="34" t="s">
        <v>4076</v>
      </c>
      <c r="I14794" s="34"/>
      <c r="J14794" s="34"/>
    </row>
    <row r="14795">
      <c r="A14795" s="31" t="s">
        <v>4054</v>
      </c>
      <c r="B14795" s="32">
        <v>0.09413194444444445</v>
      </c>
      <c r="C14795" s="31" t="s">
        <v>84</v>
      </c>
      <c r="D14795" s="31" t="s">
        <v>93</v>
      </c>
      <c r="E14795" s="33" t="s">
        <v>88</v>
      </c>
      <c r="F14795" s="33">
        <v>1.0</v>
      </c>
      <c r="G14795" s="34"/>
      <c r="H14795" s="34"/>
      <c r="I14795" s="34"/>
      <c r="J14795" s="34" t="s">
        <v>4063</v>
      </c>
    </row>
    <row r="14796">
      <c r="A14796" s="31" t="s">
        <v>4054</v>
      </c>
      <c r="B14796" s="32">
        <v>0.09425925925925926</v>
      </c>
      <c r="C14796" s="31" t="s">
        <v>84</v>
      </c>
      <c r="D14796" s="31" t="s">
        <v>93</v>
      </c>
      <c r="E14796" s="33">
        <v>22.0</v>
      </c>
      <c r="F14796" s="33">
        <f>E14796-12</f>
        <v>10</v>
      </c>
      <c r="G14796" s="34"/>
      <c r="H14796" s="34"/>
      <c r="I14796" s="34"/>
      <c r="J14796" s="34" t="s">
        <v>4063</v>
      </c>
    </row>
    <row r="14797">
      <c r="A14797" s="31" t="s">
        <v>4054</v>
      </c>
      <c r="B14797" s="32">
        <v>0.09480324074074074</v>
      </c>
      <c r="C14797" s="31" t="s">
        <v>84</v>
      </c>
      <c r="D14797" s="31" t="s">
        <v>91</v>
      </c>
      <c r="E14797" s="33">
        <v>36.0</v>
      </c>
      <c r="F14797" s="33"/>
      <c r="G14797" s="34"/>
      <c r="H14797" s="34" t="s">
        <v>4064</v>
      </c>
      <c r="I14797" s="35">
        <v>1.0</v>
      </c>
      <c r="J14797" s="34" t="s">
        <v>4077</v>
      </c>
    </row>
    <row r="14798">
      <c r="A14798" s="31" t="s">
        <v>4054</v>
      </c>
      <c r="B14798" s="32">
        <v>0.09587962962962963</v>
      </c>
      <c r="C14798" s="31" t="s">
        <v>3086</v>
      </c>
      <c r="D14798" s="31" t="s">
        <v>125</v>
      </c>
      <c r="E14798" s="33">
        <v>27.0</v>
      </c>
      <c r="F14798" s="33">
        <f t="shared" ref="F14798:F14799" si="99">E14798-15</f>
        <v>12</v>
      </c>
      <c r="G14798" s="34"/>
      <c r="H14798" s="34"/>
      <c r="I14798" s="34"/>
      <c r="J14798" s="34"/>
    </row>
    <row r="14799">
      <c r="A14799" s="31" t="s">
        <v>4054</v>
      </c>
      <c r="B14799" s="32">
        <v>0.09621527777777777</v>
      </c>
      <c r="C14799" s="31" t="s">
        <v>3086</v>
      </c>
      <c r="D14799" s="31" t="s">
        <v>93</v>
      </c>
      <c r="E14799" s="33">
        <v>17.0</v>
      </c>
      <c r="F14799" s="33">
        <f t="shared" si="99"/>
        <v>2</v>
      </c>
      <c r="G14799" s="34"/>
      <c r="H14799" s="34"/>
      <c r="I14799" s="34"/>
      <c r="J14799" s="34" t="s">
        <v>4078</v>
      </c>
    </row>
    <row r="14800">
      <c r="A14800" s="31" t="s">
        <v>4054</v>
      </c>
      <c r="B14800" s="32">
        <v>0.09637731481481482</v>
      </c>
      <c r="C14800" s="31" t="s">
        <v>3086</v>
      </c>
      <c r="D14800" s="31" t="s">
        <v>91</v>
      </c>
      <c r="E14800" s="33">
        <v>8.0</v>
      </c>
      <c r="F14800" s="33"/>
      <c r="G14800" s="34"/>
      <c r="H14800" s="34" t="s">
        <v>4079</v>
      </c>
      <c r="I14800" s="34"/>
      <c r="J14800" s="34"/>
    </row>
    <row r="14801">
      <c r="A14801" s="31" t="s">
        <v>4054</v>
      </c>
      <c r="B14801" s="32">
        <v>0.09681712962962963</v>
      </c>
      <c r="C14801" s="31" t="s">
        <v>66</v>
      </c>
      <c r="D14801" s="31" t="s">
        <v>89</v>
      </c>
      <c r="E14801" s="33">
        <v>27.0</v>
      </c>
      <c r="F14801" s="33">
        <f t="shared" ref="F14801:F14803" si="100">E14801-10</f>
        <v>17</v>
      </c>
      <c r="G14801" s="34"/>
      <c r="H14801" s="34"/>
      <c r="I14801" s="34"/>
      <c r="J14801" s="34" t="s">
        <v>4080</v>
      </c>
    </row>
    <row r="14802">
      <c r="A14802" s="31" t="s">
        <v>4054</v>
      </c>
      <c r="B14802" s="32">
        <v>0.09684027777777778</v>
      </c>
      <c r="C14802" s="31" t="s">
        <v>66</v>
      </c>
      <c r="D14802" s="31" t="s">
        <v>89</v>
      </c>
      <c r="E14802" s="33">
        <v>27.0</v>
      </c>
      <c r="F14802" s="33">
        <f t="shared" si="100"/>
        <v>17</v>
      </c>
      <c r="G14802" s="34"/>
      <c r="H14802" s="34"/>
      <c r="I14802" s="34"/>
      <c r="J14802" s="34" t="s">
        <v>4080</v>
      </c>
    </row>
    <row r="14803">
      <c r="A14803" s="31" t="s">
        <v>4054</v>
      </c>
      <c r="B14803" s="32">
        <v>0.096875</v>
      </c>
      <c r="C14803" s="31" t="s">
        <v>66</v>
      </c>
      <c r="D14803" s="31" t="s">
        <v>89</v>
      </c>
      <c r="E14803" s="33">
        <v>28.0</v>
      </c>
      <c r="F14803" s="33">
        <f t="shared" si="100"/>
        <v>18</v>
      </c>
      <c r="G14803" s="34"/>
      <c r="H14803" s="34"/>
      <c r="I14803" s="34"/>
      <c r="J14803" s="34" t="s">
        <v>4080</v>
      </c>
    </row>
    <row r="14804">
      <c r="A14804" s="31" t="s">
        <v>4054</v>
      </c>
      <c r="B14804" s="32">
        <v>0.09706018518518518</v>
      </c>
      <c r="C14804" s="31" t="s">
        <v>66</v>
      </c>
      <c r="D14804" s="31" t="s">
        <v>91</v>
      </c>
      <c r="E14804" s="33">
        <v>31.0</v>
      </c>
      <c r="F14804" s="33"/>
      <c r="G14804" s="34"/>
      <c r="H14804" s="34" t="s">
        <v>4081</v>
      </c>
      <c r="I14804" s="34"/>
      <c r="J14804" s="34"/>
    </row>
    <row r="14805">
      <c r="A14805" s="31" t="s">
        <v>4054</v>
      </c>
      <c r="B14805" s="32">
        <v>0.09870370370370371</v>
      </c>
      <c r="C14805" s="31" t="s">
        <v>69</v>
      </c>
      <c r="D14805" s="31" t="s">
        <v>91</v>
      </c>
      <c r="E14805" s="33">
        <v>12.0</v>
      </c>
      <c r="F14805" s="33"/>
      <c r="G14805" s="34"/>
      <c r="H14805" s="34" t="s">
        <v>4082</v>
      </c>
      <c r="I14805" s="34"/>
      <c r="J14805" s="34"/>
    </row>
    <row r="14806">
      <c r="A14806" s="31" t="s">
        <v>4054</v>
      </c>
      <c r="B14806" s="32">
        <v>0.10060185185185185</v>
      </c>
      <c r="C14806" s="31" t="s">
        <v>82</v>
      </c>
      <c r="D14806" s="31" t="s">
        <v>89</v>
      </c>
      <c r="E14806" s="33" t="s">
        <v>68</v>
      </c>
      <c r="F14806" s="33">
        <v>20.0</v>
      </c>
      <c r="G14806" s="34"/>
      <c r="H14806" s="34"/>
      <c r="I14806" s="34"/>
      <c r="J14806" s="34" t="s">
        <v>4083</v>
      </c>
    </row>
    <row r="14807">
      <c r="A14807" s="31" t="s">
        <v>4054</v>
      </c>
      <c r="B14807" s="32">
        <v>0.10068287037037037</v>
      </c>
      <c r="C14807" s="31" t="s">
        <v>82</v>
      </c>
      <c r="D14807" s="31" t="s">
        <v>91</v>
      </c>
      <c r="E14807" s="33">
        <v>42.0</v>
      </c>
      <c r="F14807" s="33"/>
      <c r="G14807" s="34"/>
      <c r="H14807" s="34" t="s">
        <v>4084</v>
      </c>
      <c r="I14807" s="35">
        <v>1.0</v>
      </c>
      <c r="J14807" s="34" t="s">
        <v>4085</v>
      </c>
    </row>
    <row r="14808">
      <c r="A14808" s="31" t="s">
        <v>4054</v>
      </c>
      <c r="B14808" s="32">
        <v>0.10266203703703704</v>
      </c>
      <c r="C14808" s="31" t="s">
        <v>3086</v>
      </c>
      <c r="D14808" s="31" t="s">
        <v>83</v>
      </c>
      <c r="E14808" s="33">
        <v>29.0</v>
      </c>
      <c r="F14808" s="33">
        <f>E14808-13</f>
        <v>16</v>
      </c>
      <c r="G14808" s="34"/>
      <c r="H14808" s="34"/>
      <c r="I14808" s="34"/>
      <c r="J14808" s="34"/>
    </row>
    <row r="14809">
      <c r="A14809" s="31" t="s">
        <v>4054</v>
      </c>
      <c r="B14809" s="32">
        <v>0.10407407407407407</v>
      </c>
      <c r="C14809" s="31" t="s">
        <v>70</v>
      </c>
      <c r="D14809" s="31" t="s">
        <v>83</v>
      </c>
      <c r="E14809" s="33">
        <v>30.0</v>
      </c>
      <c r="F14809" s="33">
        <f>E14809-14</f>
        <v>16</v>
      </c>
      <c r="G14809" s="34"/>
      <c r="H14809" s="34"/>
      <c r="I14809" s="34"/>
      <c r="J14809" s="34"/>
    </row>
    <row r="14810">
      <c r="A14810" s="31" t="s">
        <v>4054</v>
      </c>
      <c r="B14810" s="32">
        <v>0.1096412037037037</v>
      </c>
      <c r="C14810" s="31" t="s">
        <v>66</v>
      </c>
      <c r="D14810" s="31" t="s">
        <v>67</v>
      </c>
      <c r="E14810" s="33">
        <v>15.0</v>
      </c>
      <c r="F14810" s="33">
        <f>E14810-3</f>
        <v>12</v>
      </c>
      <c r="G14810" s="34"/>
      <c r="H14810" s="34"/>
      <c r="I14810" s="34"/>
      <c r="J14810" s="34"/>
    </row>
    <row r="14811">
      <c r="A14811" s="31" t="s">
        <v>4054</v>
      </c>
      <c r="B14811" s="32">
        <v>0.10986111111111112</v>
      </c>
      <c r="C14811" s="31" t="s">
        <v>70</v>
      </c>
      <c r="D14811" s="31" t="s">
        <v>83</v>
      </c>
      <c r="E14811" s="33">
        <v>23.0</v>
      </c>
      <c r="F14811" s="33">
        <f>E14811-14</f>
        <v>9</v>
      </c>
      <c r="G14811" s="34"/>
      <c r="H14811" s="34"/>
      <c r="I14811" s="34"/>
      <c r="J14811" s="34"/>
    </row>
    <row r="14812">
      <c r="A14812" s="31" t="s">
        <v>4054</v>
      </c>
      <c r="B14812" s="32">
        <v>0.10988425925925926</v>
      </c>
      <c r="C14812" s="31" t="s">
        <v>84</v>
      </c>
      <c r="D14812" s="31" t="s">
        <v>83</v>
      </c>
      <c r="E14812" s="33">
        <v>19.0</v>
      </c>
      <c r="F14812" s="33">
        <f>E14812-6</f>
        <v>13</v>
      </c>
      <c r="G14812" s="34"/>
      <c r="H14812" s="34"/>
      <c r="I14812" s="34"/>
      <c r="J14812" s="34"/>
    </row>
    <row r="14813">
      <c r="A14813" s="31" t="s">
        <v>4054</v>
      </c>
      <c r="B14813" s="32">
        <v>0.11045138888888889</v>
      </c>
      <c r="C14813" s="31" t="s">
        <v>66</v>
      </c>
      <c r="D14813" s="31" t="s">
        <v>83</v>
      </c>
      <c r="E14813" s="33" t="s">
        <v>75</v>
      </c>
      <c r="F14813" s="33" t="s">
        <v>75</v>
      </c>
      <c r="G14813" s="34"/>
      <c r="H14813" s="34"/>
      <c r="I14813" s="34"/>
      <c r="J14813" s="34" t="s">
        <v>2263</v>
      </c>
    </row>
    <row r="14814">
      <c r="A14814" s="31" t="s">
        <v>4054</v>
      </c>
      <c r="B14814" s="32">
        <v>0.11241898148148148</v>
      </c>
      <c r="C14814" s="31" t="s">
        <v>3086</v>
      </c>
      <c r="D14814" s="31" t="s">
        <v>83</v>
      </c>
      <c r="E14814" s="33">
        <v>28.0</v>
      </c>
      <c r="F14814" s="33">
        <f>E14814-13</f>
        <v>15</v>
      </c>
      <c r="G14814" s="34"/>
      <c r="H14814" s="34"/>
      <c r="I14814" s="34"/>
      <c r="J14814" s="34"/>
    </row>
    <row r="14815">
      <c r="A14815" s="31" t="s">
        <v>4054</v>
      </c>
      <c r="B14815" s="32">
        <v>0.11394675925925926</v>
      </c>
      <c r="C14815" s="31" t="s">
        <v>82</v>
      </c>
      <c r="D14815" s="31" t="s">
        <v>83</v>
      </c>
      <c r="E14815" s="33" t="s">
        <v>75</v>
      </c>
      <c r="F14815" s="33" t="s">
        <v>75</v>
      </c>
      <c r="G14815" s="34"/>
      <c r="H14815" s="34"/>
      <c r="I14815" s="34"/>
      <c r="J14815" s="34" t="s">
        <v>2263</v>
      </c>
    </row>
    <row r="14816">
      <c r="A14816" s="31" t="s">
        <v>4054</v>
      </c>
      <c r="B14816" s="32">
        <v>0.39229166666666665</v>
      </c>
      <c r="C14816" s="31" t="s">
        <v>82</v>
      </c>
      <c r="D14816" s="31" t="s">
        <v>83</v>
      </c>
      <c r="E14816" s="33">
        <v>26.0</v>
      </c>
      <c r="F14816" s="33">
        <f t="shared" ref="F14816:F14817" si="101">E14816-11</f>
        <v>15</v>
      </c>
      <c r="G14816" s="34"/>
      <c r="H14816" s="34"/>
      <c r="I14816" s="34"/>
      <c r="J14816" s="34"/>
    </row>
    <row r="14817">
      <c r="A14817" s="31" t="s">
        <v>4054</v>
      </c>
      <c r="B14817" s="32">
        <v>0.11761574074074074</v>
      </c>
      <c r="C14817" s="31" t="s">
        <v>82</v>
      </c>
      <c r="D14817" s="31" t="s">
        <v>83</v>
      </c>
      <c r="E14817" s="33">
        <v>16.0</v>
      </c>
      <c r="F14817" s="33">
        <f t="shared" si="101"/>
        <v>5</v>
      </c>
      <c r="G14817" s="34"/>
      <c r="H14817" s="34"/>
      <c r="I14817" s="34"/>
      <c r="J14817" s="34"/>
    </row>
    <row r="14818">
      <c r="A14818" s="31" t="s">
        <v>4054</v>
      </c>
      <c r="B14818" s="32">
        <v>0.12741898148148148</v>
      </c>
      <c r="C14818" s="31" t="s">
        <v>69</v>
      </c>
      <c r="D14818" s="31" t="s">
        <v>125</v>
      </c>
      <c r="E14818" s="33">
        <v>22.0</v>
      </c>
      <c r="F14818" s="33">
        <f>E14818-4</f>
        <v>18</v>
      </c>
      <c r="G14818" s="34"/>
      <c r="H14818" s="34"/>
      <c r="I14818" s="34"/>
      <c r="J14818" s="34"/>
    </row>
    <row r="14819">
      <c r="A14819" s="31" t="s">
        <v>4054</v>
      </c>
      <c r="B14819" s="32">
        <v>0.1274537037037037</v>
      </c>
      <c r="C14819" s="31" t="s">
        <v>82</v>
      </c>
      <c r="D14819" s="31" t="s">
        <v>125</v>
      </c>
      <c r="E14819" s="33">
        <v>7.0</v>
      </c>
      <c r="F14819" s="33">
        <f>E14819-2</f>
        <v>5</v>
      </c>
      <c r="G14819" s="34"/>
      <c r="H14819" s="34"/>
      <c r="I14819" s="34"/>
      <c r="J14819" s="34"/>
    </row>
    <row r="14820">
      <c r="A14820" s="31" t="s">
        <v>4054</v>
      </c>
      <c r="B14820" s="32">
        <v>0.12747685185185184</v>
      </c>
      <c r="C14820" s="31" t="s">
        <v>3086</v>
      </c>
      <c r="D14820" s="31" t="s">
        <v>125</v>
      </c>
      <c r="E14820" s="33">
        <v>25.0</v>
      </c>
      <c r="F14820" s="33">
        <f>E14820-15</f>
        <v>10</v>
      </c>
      <c r="G14820" s="34"/>
      <c r="H14820" s="34"/>
      <c r="I14820" s="34"/>
      <c r="J14820" s="34"/>
    </row>
    <row r="14821">
      <c r="A14821" s="31" t="s">
        <v>4054</v>
      </c>
      <c r="B14821" s="32">
        <v>0.12748842592592594</v>
      </c>
      <c r="C14821" s="31" t="s">
        <v>84</v>
      </c>
      <c r="D14821" s="31" t="s">
        <v>125</v>
      </c>
      <c r="E14821" s="33">
        <v>17.0</v>
      </c>
      <c r="F14821" s="33">
        <f>E14821-3</f>
        <v>14</v>
      </c>
      <c r="G14821" s="34"/>
      <c r="H14821" s="34"/>
      <c r="I14821" s="34"/>
      <c r="J14821" s="34"/>
    </row>
    <row r="14822">
      <c r="A14822" s="31" t="s">
        <v>4054</v>
      </c>
      <c r="B14822" s="32">
        <v>0.12751157407407407</v>
      </c>
      <c r="C14822" s="31" t="s">
        <v>70</v>
      </c>
      <c r="D14822" s="31" t="s">
        <v>125</v>
      </c>
      <c r="E14822" s="33">
        <v>24.0</v>
      </c>
      <c r="F14822" s="33">
        <f>E14822-10</f>
        <v>14</v>
      </c>
      <c r="G14822" s="34"/>
      <c r="H14822" s="34"/>
      <c r="I14822" s="34"/>
      <c r="J14822" s="34"/>
    </row>
    <row r="14823">
      <c r="A14823" s="31" t="s">
        <v>4054</v>
      </c>
      <c r="B14823" s="32">
        <v>0.1284375</v>
      </c>
      <c r="C14823" s="31" t="s">
        <v>69</v>
      </c>
      <c r="D14823" s="31" t="s">
        <v>125</v>
      </c>
      <c r="E14823" s="33">
        <v>23.0</v>
      </c>
      <c r="F14823" s="33">
        <f t="shared" ref="F14823:F14824" si="102">E14823-4</f>
        <v>19</v>
      </c>
      <c r="G14823" s="34"/>
      <c r="H14823" s="34"/>
      <c r="I14823" s="34"/>
      <c r="J14823" s="34"/>
    </row>
    <row r="14824">
      <c r="A14824" s="10" t="s">
        <v>4086</v>
      </c>
      <c r="B14824" s="19">
        <v>0.00986111111111111</v>
      </c>
      <c r="C14824" s="10" t="s">
        <v>69</v>
      </c>
      <c r="D14824" s="10" t="s">
        <v>87</v>
      </c>
      <c r="E14824" s="13">
        <v>23.0</v>
      </c>
      <c r="F14824" s="13">
        <f t="shared" si="102"/>
        <v>19</v>
      </c>
    </row>
    <row r="14825">
      <c r="A14825" s="10" t="s">
        <v>4086</v>
      </c>
      <c r="B14825" s="19">
        <v>0.00986111111111111</v>
      </c>
      <c r="C14825" s="10" t="s">
        <v>3086</v>
      </c>
      <c r="D14825" s="10" t="s">
        <v>87</v>
      </c>
      <c r="E14825" s="13">
        <v>22.0</v>
      </c>
      <c r="F14825" s="13">
        <f>E14825-5</f>
        <v>17</v>
      </c>
    </row>
    <row r="14826">
      <c r="A14826" s="10" t="s">
        <v>4086</v>
      </c>
      <c r="B14826" s="19">
        <v>0.00986111111111111</v>
      </c>
      <c r="C14826" s="10" t="s">
        <v>84</v>
      </c>
      <c r="D14826" s="10" t="s">
        <v>87</v>
      </c>
      <c r="E14826" s="13" t="s">
        <v>75</v>
      </c>
      <c r="F14826" s="13" t="s">
        <v>75</v>
      </c>
      <c r="J14826" s="10" t="s">
        <v>2263</v>
      </c>
    </row>
    <row r="14827">
      <c r="A14827" s="10" t="s">
        <v>4086</v>
      </c>
      <c r="B14827" s="19">
        <v>0.00986111111111111</v>
      </c>
      <c r="C14827" s="10" t="s">
        <v>84</v>
      </c>
      <c r="D14827" s="10" t="s">
        <v>87</v>
      </c>
      <c r="E14827" s="13">
        <v>20.0</v>
      </c>
      <c r="F14827" s="13">
        <f>E14827-3</f>
        <v>17</v>
      </c>
    </row>
    <row r="14828">
      <c r="A14828" s="10" t="s">
        <v>4086</v>
      </c>
      <c r="B14828" s="19">
        <v>0.00986111111111111</v>
      </c>
      <c r="C14828" s="10" t="s">
        <v>66</v>
      </c>
      <c r="D14828" s="10" t="s">
        <v>87</v>
      </c>
      <c r="E14828" s="13">
        <v>17.0</v>
      </c>
      <c r="F14828" s="13">
        <f>E14828-0</f>
        <v>17</v>
      </c>
    </row>
    <row r="14829">
      <c r="A14829" s="10" t="s">
        <v>4086</v>
      </c>
      <c r="B14829" s="19">
        <v>0.00986111111111111</v>
      </c>
      <c r="C14829" s="10" t="s">
        <v>82</v>
      </c>
      <c r="D14829" s="10" t="s">
        <v>87</v>
      </c>
      <c r="E14829" s="13">
        <v>17.0</v>
      </c>
      <c r="F14829" s="13">
        <f>E14829-1</f>
        <v>16</v>
      </c>
    </row>
    <row r="14830">
      <c r="A14830" s="10" t="s">
        <v>4086</v>
      </c>
      <c r="B14830" s="19">
        <v>0.00986111111111111</v>
      </c>
      <c r="C14830" s="10" t="s">
        <v>70</v>
      </c>
      <c r="D14830" s="10" t="s">
        <v>87</v>
      </c>
      <c r="E14830" s="13">
        <v>15.0</v>
      </c>
      <c r="F14830" s="16">
        <f>E14830-5</f>
        <v>10</v>
      </c>
    </row>
    <row r="14831">
      <c r="A14831" s="10" t="s">
        <v>4086</v>
      </c>
      <c r="B14831" s="19">
        <v>0.00986111111111111</v>
      </c>
      <c r="C14831" s="10" t="s">
        <v>964</v>
      </c>
      <c r="D14831" s="10" t="s">
        <v>87</v>
      </c>
      <c r="E14831" s="13">
        <v>13.0</v>
      </c>
      <c r="F14831" s="13">
        <f>E14831-2</f>
        <v>11</v>
      </c>
    </row>
    <row r="14832">
      <c r="A14832" s="10" t="s">
        <v>4086</v>
      </c>
      <c r="B14832" s="19">
        <v>0.015833333333333335</v>
      </c>
      <c r="C14832" s="10" t="s">
        <v>3086</v>
      </c>
      <c r="D14832" s="10" t="s">
        <v>93</v>
      </c>
      <c r="E14832" s="13">
        <v>23.0</v>
      </c>
      <c r="F14832" s="13">
        <v>12.0</v>
      </c>
      <c r="J14832" s="10" t="s">
        <v>4087</v>
      </c>
    </row>
    <row r="14833">
      <c r="A14833" s="10" t="s">
        <v>4086</v>
      </c>
      <c r="B14833" s="19">
        <v>0.01597222222222222</v>
      </c>
      <c r="C14833" s="10" t="s">
        <v>3086</v>
      </c>
      <c r="D14833" s="10" t="s">
        <v>91</v>
      </c>
      <c r="E14833" s="13">
        <v>60.0</v>
      </c>
      <c r="F14833" s="13"/>
      <c r="H14833" s="10" t="s">
        <v>4088</v>
      </c>
    </row>
    <row r="14834">
      <c r="A14834" s="10" t="s">
        <v>4086</v>
      </c>
      <c r="B14834" s="19">
        <v>0.0175</v>
      </c>
      <c r="C14834" s="10" t="s">
        <v>84</v>
      </c>
      <c r="D14834" s="10" t="s">
        <v>100</v>
      </c>
      <c r="E14834" s="13" t="s">
        <v>75</v>
      </c>
      <c r="F14834" s="13" t="s">
        <v>75</v>
      </c>
      <c r="J14834" s="10" t="s">
        <v>2263</v>
      </c>
    </row>
    <row r="14835">
      <c r="A14835" s="10" t="s">
        <v>4086</v>
      </c>
      <c r="B14835" s="19">
        <v>0.0175</v>
      </c>
      <c r="C14835" s="10" t="s">
        <v>84</v>
      </c>
      <c r="D14835" s="10" t="s">
        <v>100</v>
      </c>
      <c r="E14835" s="13" t="s">
        <v>68</v>
      </c>
      <c r="F14835" s="13">
        <v>20.0</v>
      </c>
    </row>
    <row r="14836">
      <c r="A14836" s="10" t="s">
        <v>4086</v>
      </c>
      <c r="B14836" s="19">
        <v>0.017708333333333333</v>
      </c>
      <c r="C14836" s="10" t="s">
        <v>84</v>
      </c>
      <c r="D14836" s="10" t="s">
        <v>93</v>
      </c>
      <c r="E14836" s="13">
        <v>20.0</v>
      </c>
      <c r="F14836" s="13">
        <f>E14836-12</f>
        <v>8</v>
      </c>
      <c r="J14836" s="10" t="s">
        <v>4089</v>
      </c>
    </row>
    <row r="14837">
      <c r="A14837" s="10" t="s">
        <v>4086</v>
      </c>
      <c r="B14837" s="19">
        <v>0.017824074074074076</v>
      </c>
      <c r="C14837" s="10" t="s">
        <v>84</v>
      </c>
      <c r="D14837" s="10" t="s">
        <v>91</v>
      </c>
      <c r="E14837" s="13">
        <v>34.0</v>
      </c>
      <c r="F14837" s="13"/>
      <c r="H14837" s="10" t="s">
        <v>4090</v>
      </c>
    </row>
    <row r="14838">
      <c r="A14838" s="10" t="s">
        <v>4086</v>
      </c>
      <c r="B14838" s="19">
        <v>0.018252314814814815</v>
      </c>
      <c r="C14838" s="10" t="s">
        <v>84</v>
      </c>
      <c r="D14838" s="10" t="s">
        <v>93</v>
      </c>
      <c r="E14838" s="13">
        <v>18.0</v>
      </c>
      <c r="F14838" s="13">
        <f>E14838-12</f>
        <v>6</v>
      </c>
      <c r="J14838" s="10" t="s">
        <v>4089</v>
      </c>
    </row>
    <row r="14839">
      <c r="A14839" s="10" t="s">
        <v>4086</v>
      </c>
      <c r="B14839" s="19">
        <v>0.01871527777777778</v>
      </c>
      <c r="C14839" s="10" t="s">
        <v>82</v>
      </c>
      <c r="D14839" s="10" t="s">
        <v>67</v>
      </c>
      <c r="E14839" s="10">
        <v>20.0</v>
      </c>
      <c r="F14839" s="13">
        <f>E14839-9</f>
        <v>11</v>
      </c>
    </row>
    <row r="14840">
      <c r="A14840" s="10" t="s">
        <v>4086</v>
      </c>
      <c r="B14840" s="19">
        <v>0.02056712962962963</v>
      </c>
      <c r="C14840" s="10" t="s">
        <v>66</v>
      </c>
      <c r="D14840" s="10" t="s">
        <v>100</v>
      </c>
      <c r="E14840" s="13">
        <v>10.0</v>
      </c>
      <c r="F14840" s="13">
        <f>E14840-1</f>
        <v>9</v>
      </c>
    </row>
    <row r="14841">
      <c r="A14841" s="10" t="s">
        <v>4086</v>
      </c>
      <c r="B14841" s="19">
        <v>0.02125</v>
      </c>
      <c r="C14841" s="10" t="s">
        <v>66</v>
      </c>
      <c r="D14841" s="10" t="s">
        <v>89</v>
      </c>
      <c r="E14841" s="13">
        <v>24.0</v>
      </c>
      <c r="F14841" s="13">
        <f t="shared" ref="F14841:F14843" si="103">E14841-10</f>
        <v>14</v>
      </c>
      <c r="J14841" s="10" t="s">
        <v>4091</v>
      </c>
    </row>
    <row r="14842">
      <c r="A14842" s="10" t="s">
        <v>4086</v>
      </c>
      <c r="B14842" s="19">
        <v>0.02125</v>
      </c>
      <c r="C14842" s="10" t="s">
        <v>66</v>
      </c>
      <c r="D14842" s="10" t="s">
        <v>89</v>
      </c>
      <c r="E14842" s="13">
        <v>27.0</v>
      </c>
      <c r="F14842" s="13">
        <f t="shared" si="103"/>
        <v>17</v>
      </c>
      <c r="J14842" s="10" t="s">
        <v>4091</v>
      </c>
    </row>
    <row r="14843">
      <c r="A14843" s="10" t="s">
        <v>4086</v>
      </c>
      <c r="B14843" s="19">
        <v>0.02125</v>
      </c>
      <c r="C14843" s="10" t="s">
        <v>66</v>
      </c>
      <c r="D14843" s="10" t="s">
        <v>89</v>
      </c>
      <c r="E14843" s="13">
        <v>28.0</v>
      </c>
      <c r="F14843" s="13">
        <f t="shared" si="103"/>
        <v>18</v>
      </c>
      <c r="J14843" s="10" t="s">
        <v>4091</v>
      </c>
    </row>
    <row r="14844">
      <c r="A14844" s="10" t="s">
        <v>4086</v>
      </c>
      <c r="B14844" s="19">
        <v>0.021469907407407406</v>
      </c>
      <c r="C14844" s="10" t="s">
        <v>66</v>
      </c>
      <c r="D14844" s="10" t="s">
        <v>91</v>
      </c>
      <c r="E14844" s="13">
        <v>15.0</v>
      </c>
      <c r="F14844" s="13"/>
      <c r="H14844" s="10" t="s">
        <v>4092</v>
      </c>
    </row>
    <row r="14845">
      <c r="A14845" s="10" t="s">
        <v>4086</v>
      </c>
      <c r="B14845" s="19">
        <v>0.021469907407407406</v>
      </c>
      <c r="C14845" s="10" t="s">
        <v>66</v>
      </c>
      <c r="D14845" s="10" t="s">
        <v>91</v>
      </c>
      <c r="E14845" s="13">
        <v>10.0</v>
      </c>
      <c r="F14845" s="13"/>
      <c r="H14845" s="10" t="s">
        <v>4093</v>
      </c>
    </row>
    <row r="14846">
      <c r="A14846" s="10" t="s">
        <v>4086</v>
      </c>
      <c r="B14846" s="19">
        <v>0.021469907407407406</v>
      </c>
      <c r="C14846" s="10" t="s">
        <v>66</v>
      </c>
      <c r="D14846" s="10" t="s">
        <v>91</v>
      </c>
      <c r="E14846" s="13">
        <v>14.0</v>
      </c>
      <c r="F14846" s="13"/>
      <c r="H14846" s="10" t="s">
        <v>4094</v>
      </c>
    </row>
    <row r="14847">
      <c r="A14847" s="10" t="s">
        <v>4086</v>
      </c>
      <c r="B14847" s="19">
        <v>0.023703703703703703</v>
      </c>
      <c r="C14847" s="10" t="s">
        <v>70</v>
      </c>
      <c r="D14847" s="10" t="s">
        <v>93</v>
      </c>
      <c r="E14847" s="13" t="s">
        <v>88</v>
      </c>
      <c r="F14847" s="13">
        <v>1.0</v>
      </c>
      <c r="J14847" s="10" t="s">
        <v>3656</v>
      </c>
    </row>
    <row r="14848">
      <c r="A14848" s="10" t="s">
        <v>4086</v>
      </c>
      <c r="B14848" s="19">
        <v>0.023726851851851853</v>
      </c>
      <c r="C14848" s="10" t="s">
        <v>70</v>
      </c>
      <c r="D14848" s="10" t="s">
        <v>93</v>
      </c>
      <c r="E14848" s="13">
        <v>26.0</v>
      </c>
      <c r="F14848" s="13">
        <f>E14848-12</f>
        <v>14</v>
      </c>
      <c r="J14848" s="10" t="s">
        <v>3656</v>
      </c>
    </row>
    <row r="14849">
      <c r="A14849" s="10" t="s">
        <v>4086</v>
      </c>
      <c r="B14849" s="19">
        <v>0.023842592592592592</v>
      </c>
      <c r="C14849" s="10" t="s">
        <v>70</v>
      </c>
      <c r="D14849" s="10" t="s">
        <v>91</v>
      </c>
      <c r="E14849" s="13">
        <v>8.0</v>
      </c>
      <c r="F14849" s="13"/>
      <c r="H14849" s="10" t="s">
        <v>4095</v>
      </c>
    </row>
    <row r="14850">
      <c r="A14850" s="10" t="s">
        <v>4086</v>
      </c>
      <c r="B14850" s="19">
        <v>0.024131944444444445</v>
      </c>
      <c r="C14850" s="10" t="s">
        <v>70</v>
      </c>
      <c r="D14850" s="10" t="s">
        <v>93</v>
      </c>
      <c r="E14850" s="13">
        <v>26.0</v>
      </c>
      <c r="F14850" s="13">
        <f t="shared" ref="F14850:F14851" si="104">E14850-12</f>
        <v>14</v>
      </c>
      <c r="J14850" s="10" t="s">
        <v>4096</v>
      </c>
    </row>
    <row r="14851">
      <c r="A14851" s="10" t="s">
        <v>4086</v>
      </c>
      <c r="B14851" s="19">
        <v>0.024131944444444445</v>
      </c>
      <c r="C14851" s="10" t="s">
        <v>70</v>
      </c>
      <c r="D14851" s="10" t="s">
        <v>93</v>
      </c>
      <c r="E14851" s="13">
        <v>30.0</v>
      </c>
      <c r="F14851" s="13">
        <f t="shared" si="104"/>
        <v>18</v>
      </c>
      <c r="J14851" s="10" t="s">
        <v>4096</v>
      </c>
    </row>
    <row r="14852">
      <c r="A14852" s="10" t="s">
        <v>4086</v>
      </c>
      <c r="B14852" s="19">
        <v>0.024305555555555556</v>
      </c>
      <c r="C14852" s="10" t="s">
        <v>70</v>
      </c>
      <c r="D14852" s="10" t="s">
        <v>91</v>
      </c>
      <c r="E14852" s="13">
        <v>13.0</v>
      </c>
      <c r="F14852" s="13"/>
      <c r="H14852" s="10" t="s">
        <v>4097</v>
      </c>
    </row>
    <row r="14853">
      <c r="A14853" s="10" t="s">
        <v>4086</v>
      </c>
      <c r="B14853" s="19">
        <v>0.024305555555555556</v>
      </c>
      <c r="C14853" s="10" t="s">
        <v>70</v>
      </c>
      <c r="D14853" s="10" t="s">
        <v>91</v>
      </c>
      <c r="E14853" s="13">
        <v>8.0</v>
      </c>
      <c r="F14853" s="13"/>
      <c r="H14853" s="10" t="s">
        <v>4095</v>
      </c>
    </row>
    <row r="14854">
      <c r="A14854" s="10" t="s">
        <v>4086</v>
      </c>
      <c r="B14854" s="19">
        <v>0.025810185185185186</v>
      </c>
      <c r="C14854" s="10" t="s">
        <v>964</v>
      </c>
      <c r="D14854" s="10" t="s">
        <v>100</v>
      </c>
      <c r="E14854" s="13">
        <v>12.0</v>
      </c>
      <c r="F14854" s="13">
        <f>E14854-2</f>
        <v>10</v>
      </c>
      <c r="J14854" s="10" t="s">
        <v>4098</v>
      </c>
    </row>
    <row r="14855">
      <c r="A14855" s="10" t="s">
        <v>4086</v>
      </c>
      <c r="B14855" s="19">
        <v>0.026585648148148146</v>
      </c>
      <c r="C14855" s="10" t="s">
        <v>84</v>
      </c>
      <c r="D14855" s="10" t="s">
        <v>93</v>
      </c>
      <c r="E14855" s="13">
        <v>26.0</v>
      </c>
      <c r="F14855" s="13">
        <f>E14855-12</f>
        <v>14</v>
      </c>
      <c r="J14855" s="10" t="s">
        <v>4089</v>
      </c>
    </row>
    <row r="14856">
      <c r="A14856" s="10" t="s">
        <v>4086</v>
      </c>
      <c r="B14856" s="19">
        <v>0.02679398148148148</v>
      </c>
      <c r="C14856" s="10" t="s">
        <v>84</v>
      </c>
      <c r="D14856" s="10" t="s">
        <v>91</v>
      </c>
      <c r="E14856" s="13">
        <v>20.0</v>
      </c>
      <c r="F14856" s="13"/>
      <c r="H14856" s="10" t="s">
        <v>4099</v>
      </c>
    </row>
    <row r="14857">
      <c r="A14857" s="10" t="s">
        <v>4086</v>
      </c>
      <c r="B14857" s="19">
        <v>0.02851851851851852</v>
      </c>
      <c r="C14857" s="10" t="s">
        <v>69</v>
      </c>
      <c r="D14857" s="10" t="s">
        <v>209</v>
      </c>
      <c r="E14857" s="13">
        <v>14.0</v>
      </c>
      <c r="F14857" s="13">
        <f>E14857-6</f>
        <v>8</v>
      </c>
      <c r="J14857" s="10" t="s">
        <v>3941</v>
      </c>
    </row>
    <row r="14858">
      <c r="A14858" s="10" t="s">
        <v>4086</v>
      </c>
      <c r="B14858" s="19">
        <v>0.030416666666666668</v>
      </c>
      <c r="C14858" s="10" t="s">
        <v>3086</v>
      </c>
      <c r="D14858" s="10" t="s">
        <v>93</v>
      </c>
      <c r="E14858" s="13">
        <v>15.0</v>
      </c>
      <c r="F14858" s="13">
        <f t="shared" ref="F14858:F14859" si="105">E14858-11</f>
        <v>4</v>
      </c>
      <c r="J14858" s="10" t="s">
        <v>3676</v>
      </c>
    </row>
    <row r="14859">
      <c r="A14859" s="10" t="s">
        <v>4086</v>
      </c>
      <c r="B14859" s="19">
        <v>0.030416666666666668</v>
      </c>
      <c r="C14859" s="10" t="s">
        <v>3086</v>
      </c>
      <c r="D14859" s="10" t="s">
        <v>93</v>
      </c>
      <c r="E14859" s="13">
        <v>17.0</v>
      </c>
      <c r="F14859" s="13">
        <f t="shared" si="105"/>
        <v>6</v>
      </c>
      <c r="J14859" s="10" t="s">
        <v>3676</v>
      </c>
    </row>
    <row r="14860">
      <c r="A14860" s="10" t="s">
        <v>4086</v>
      </c>
      <c r="B14860" s="19">
        <v>0.0309375</v>
      </c>
      <c r="C14860" s="10" t="s">
        <v>84</v>
      </c>
      <c r="D14860" s="10" t="s">
        <v>93</v>
      </c>
      <c r="E14860" s="13">
        <f>F14860+12</f>
        <v>14</v>
      </c>
      <c r="F14860" s="13">
        <v>2.0</v>
      </c>
      <c r="J14860" s="10" t="s">
        <v>4089</v>
      </c>
    </row>
    <row r="14861">
      <c r="A14861" s="10" t="s">
        <v>4086</v>
      </c>
      <c r="B14861" s="19">
        <v>0.0033449074074074076</v>
      </c>
      <c r="C14861" s="10" t="s">
        <v>84</v>
      </c>
      <c r="D14861" s="10" t="s">
        <v>93</v>
      </c>
      <c r="E14861" s="13">
        <v>19.0</v>
      </c>
      <c r="F14861" s="13">
        <f>E14861-12</f>
        <v>7</v>
      </c>
      <c r="J14861" s="10" t="s">
        <v>4089</v>
      </c>
    </row>
    <row r="14862">
      <c r="A14862" s="10" t="s">
        <v>4086</v>
      </c>
      <c r="B14862" s="19">
        <v>0.03136574074074074</v>
      </c>
      <c r="C14862" s="10" t="s">
        <v>84</v>
      </c>
      <c r="D14862" s="10" t="s">
        <v>91</v>
      </c>
      <c r="E14862" s="13">
        <v>39.0</v>
      </c>
      <c r="F14862" s="13"/>
      <c r="H14862" s="10" t="s">
        <v>4100</v>
      </c>
      <c r="J14862" s="10" t="s">
        <v>4101</v>
      </c>
    </row>
    <row r="14863">
      <c r="A14863" s="10" t="s">
        <v>4086</v>
      </c>
      <c r="B14863" s="19">
        <v>0.036180555555555556</v>
      </c>
      <c r="C14863" s="10" t="s">
        <v>82</v>
      </c>
      <c r="D14863" s="10" t="s">
        <v>209</v>
      </c>
      <c r="E14863" s="13">
        <v>10.0</v>
      </c>
      <c r="F14863" s="13">
        <v>2.0</v>
      </c>
      <c r="J14863" s="10" t="s">
        <v>2048</v>
      </c>
    </row>
    <row r="14864">
      <c r="A14864" s="10" t="s">
        <v>4086</v>
      </c>
      <c r="B14864" s="19">
        <v>0.03726851851851852</v>
      </c>
      <c r="C14864" s="10" t="s">
        <v>66</v>
      </c>
      <c r="D14864" s="10" t="s">
        <v>166</v>
      </c>
      <c r="E14864" s="13">
        <v>13.0</v>
      </c>
      <c r="F14864" s="13">
        <f>E14864-4</f>
        <v>9</v>
      </c>
    </row>
    <row r="14865">
      <c r="A14865" s="10" t="s">
        <v>4086</v>
      </c>
      <c r="B14865" s="19">
        <v>0.03767361111111111</v>
      </c>
      <c r="C14865" s="10" t="s">
        <v>66</v>
      </c>
      <c r="D14865" s="10" t="s">
        <v>93</v>
      </c>
      <c r="E14865" s="13">
        <v>19.0</v>
      </c>
      <c r="F14865" s="13">
        <f>E14865-13</f>
        <v>6</v>
      </c>
      <c r="J14865" s="10" t="s">
        <v>4102</v>
      </c>
    </row>
    <row r="14866">
      <c r="A14866" s="10" t="s">
        <v>4086</v>
      </c>
      <c r="B14866" s="19">
        <v>0.03767361111111111</v>
      </c>
      <c r="C14866" s="10" t="s">
        <v>66</v>
      </c>
      <c r="D14866" s="10" t="s">
        <v>93</v>
      </c>
      <c r="E14866" s="13" t="s">
        <v>68</v>
      </c>
      <c r="F14866" s="13">
        <v>20.0</v>
      </c>
      <c r="J14866" s="10" t="s">
        <v>4102</v>
      </c>
    </row>
    <row r="14867">
      <c r="A14867" s="10" t="s">
        <v>4086</v>
      </c>
      <c r="B14867" s="19">
        <v>0.03799768518518518</v>
      </c>
      <c r="C14867" s="10" t="s">
        <v>66</v>
      </c>
      <c r="D14867" s="10" t="s">
        <v>91</v>
      </c>
      <c r="E14867" s="13">
        <v>22.0</v>
      </c>
      <c r="F14867" s="13"/>
      <c r="H14867" s="10" t="s">
        <v>4103</v>
      </c>
    </row>
    <row r="14868">
      <c r="A14868" s="10" t="s">
        <v>4086</v>
      </c>
      <c r="B14868" s="19">
        <v>0.038252314814814815</v>
      </c>
      <c r="C14868" s="10" t="s">
        <v>66</v>
      </c>
      <c r="D14868" s="10" t="s">
        <v>91</v>
      </c>
      <c r="E14868" s="13">
        <v>84.0</v>
      </c>
      <c r="F14868" s="13"/>
      <c r="H14868" s="10" t="s">
        <v>4104</v>
      </c>
      <c r="J14868" s="10" t="s">
        <v>3255</v>
      </c>
    </row>
    <row r="14869">
      <c r="A14869" s="10" t="s">
        <v>4086</v>
      </c>
      <c r="B14869" s="19">
        <v>0.04101851851851852</v>
      </c>
      <c r="C14869" s="10" t="s">
        <v>70</v>
      </c>
      <c r="D14869" s="10" t="s">
        <v>93</v>
      </c>
      <c r="E14869" s="13" t="s">
        <v>88</v>
      </c>
      <c r="F14869" s="13">
        <v>1.0</v>
      </c>
      <c r="J14869" s="10" t="s">
        <v>4105</v>
      </c>
    </row>
    <row r="14870">
      <c r="A14870" s="10" t="s">
        <v>4086</v>
      </c>
      <c r="B14870" s="19">
        <v>0.04111111111111111</v>
      </c>
      <c r="C14870" s="10" t="s">
        <v>70</v>
      </c>
      <c r="D14870" s="10" t="s">
        <v>93</v>
      </c>
      <c r="E14870" s="13">
        <v>29.0</v>
      </c>
      <c r="F14870" s="13">
        <v>17.0</v>
      </c>
      <c r="J14870" s="10" t="s">
        <v>4105</v>
      </c>
    </row>
    <row r="14871">
      <c r="A14871" s="10" t="s">
        <v>4086</v>
      </c>
      <c r="B14871" s="19">
        <v>0.04114583333333333</v>
      </c>
      <c r="C14871" s="10" t="s">
        <v>70</v>
      </c>
      <c r="D14871" s="10" t="s">
        <v>91</v>
      </c>
      <c r="E14871" s="13">
        <v>15.0</v>
      </c>
      <c r="F14871" s="13"/>
      <c r="H14871" s="10" t="s">
        <v>4106</v>
      </c>
    </row>
    <row r="14872">
      <c r="A14872" s="10" t="s">
        <v>4086</v>
      </c>
      <c r="B14872" s="36">
        <v>0.04125</v>
      </c>
      <c r="C14872" s="10" t="s">
        <v>70</v>
      </c>
      <c r="D14872" s="10" t="s">
        <v>166</v>
      </c>
      <c r="E14872" s="10">
        <v>25.0</v>
      </c>
      <c r="F14872" s="13">
        <f>E14872-9</f>
        <v>16</v>
      </c>
    </row>
    <row r="14873">
      <c r="A14873" s="10" t="s">
        <v>4086</v>
      </c>
      <c r="B14873" s="19">
        <v>0.04217592592592593</v>
      </c>
      <c r="C14873" s="10" t="s">
        <v>964</v>
      </c>
      <c r="D14873" s="10" t="s">
        <v>166</v>
      </c>
      <c r="E14873" s="13">
        <v>19.0</v>
      </c>
      <c r="F14873" s="13">
        <f>E14873-10</f>
        <v>9</v>
      </c>
    </row>
    <row r="14874">
      <c r="A14874" s="10" t="s">
        <v>4086</v>
      </c>
      <c r="B14874" s="19">
        <v>0.04415509259259259</v>
      </c>
      <c r="C14874" s="10" t="s">
        <v>66</v>
      </c>
      <c r="D14874" s="10" t="s">
        <v>76</v>
      </c>
      <c r="E14874" s="13">
        <v>6.0</v>
      </c>
      <c r="F14874" s="13"/>
      <c r="J14874" s="10" t="s">
        <v>3328</v>
      </c>
    </row>
    <row r="14875">
      <c r="A14875" s="10" t="s">
        <v>4086</v>
      </c>
      <c r="B14875" s="19">
        <v>0.04457175925925926</v>
      </c>
      <c r="C14875" s="10" t="s">
        <v>70</v>
      </c>
      <c r="D14875" s="10" t="s">
        <v>93</v>
      </c>
      <c r="E14875" s="13">
        <v>22.0</v>
      </c>
      <c r="F14875" s="13">
        <f>E14875-12</f>
        <v>10</v>
      </c>
      <c r="J14875" s="10" t="s">
        <v>4107</v>
      </c>
    </row>
    <row r="14876">
      <c r="A14876" s="10" t="s">
        <v>4086</v>
      </c>
      <c r="B14876" s="19">
        <v>0.044780092592592594</v>
      </c>
      <c r="C14876" s="10" t="s">
        <v>70</v>
      </c>
      <c r="D14876" s="10" t="s">
        <v>91</v>
      </c>
      <c r="E14876" s="13">
        <v>14.0</v>
      </c>
      <c r="F14876" s="13"/>
      <c r="H14876" s="10" t="s">
        <v>4108</v>
      </c>
    </row>
    <row r="14877">
      <c r="A14877" s="10" t="s">
        <v>4086</v>
      </c>
      <c r="B14877" s="19">
        <v>0.04618055555555556</v>
      </c>
      <c r="C14877" s="10" t="s">
        <v>3086</v>
      </c>
      <c r="D14877" s="10" t="s">
        <v>166</v>
      </c>
      <c r="E14877" s="13">
        <v>9.0</v>
      </c>
      <c r="F14877" s="13">
        <f>E14877-6</f>
        <v>3</v>
      </c>
    </row>
    <row r="14878">
      <c r="A14878" s="10" t="s">
        <v>4086</v>
      </c>
      <c r="B14878" s="19">
        <v>0.04644675925925926</v>
      </c>
      <c r="C14878" s="10" t="s">
        <v>3086</v>
      </c>
      <c r="D14878" s="10" t="s">
        <v>93</v>
      </c>
      <c r="E14878" s="13">
        <v>29.0</v>
      </c>
      <c r="F14878" s="13">
        <v>18.0</v>
      </c>
      <c r="J14878" s="10" t="s">
        <v>4109</v>
      </c>
    </row>
    <row r="14879">
      <c r="A14879" s="10" t="s">
        <v>4086</v>
      </c>
      <c r="B14879" s="19">
        <v>0.04652777777777778</v>
      </c>
      <c r="C14879" s="10" t="s">
        <v>3086</v>
      </c>
      <c r="D14879" s="10" t="s">
        <v>91</v>
      </c>
      <c r="E14879" s="13">
        <v>40.0</v>
      </c>
      <c r="F14879" s="13"/>
      <c r="H14879" s="10" t="s">
        <v>4110</v>
      </c>
      <c r="I14879" s="10">
        <v>1.0</v>
      </c>
      <c r="J14879" s="10" t="s">
        <v>4111</v>
      </c>
    </row>
    <row r="14880">
      <c r="A14880" s="10" t="s">
        <v>4086</v>
      </c>
      <c r="B14880" s="19">
        <v>0.04825231481481482</v>
      </c>
      <c r="C14880" s="10" t="s">
        <v>964</v>
      </c>
      <c r="D14880" s="10" t="s">
        <v>209</v>
      </c>
      <c r="E14880" s="13" t="s">
        <v>75</v>
      </c>
      <c r="F14880" s="13" t="s">
        <v>75</v>
      </c>
      <c r="J14880" s="10" t="s">
        <v>2263</v>
      </c>
    </row>
    <row r="14881">
      <c r="A14881" s="10" t="s">
        <v>4086</v>
      </c>
      <c r="B14881" s="19">
        <v>0.04825231481481482</v>
      </c>
      <c r="C14881" s="10" t="s">
        <v>964</v>
      </c>
      <c r="D14881" s="10" t="s">
        <v>209</v>
      </c>
      <c r="E14881" s="13">
        <v>15.0</v>
      </c>
      <c r="F14881" s="13">
        <f>E14881-0</f>
        <v>15</v>
      </c>
    </row>
    <row r="14882">
      <c r="A14882" s="10" t="s">
        <v>4086</v>
      </c>
      <c r="B14882" s="19">
        <v>0.04929398148148148</v>
      </c>
      <c r="C14882" s="10" t="s">
        <v>82</v>
      </c>
      <c r="D14882" s="10" t="s">
        <v>209</v>
      </c>
      <c r="E14882" s="13" t="s">
        <v>75</v>
      </c>
      <c r="F14882" s="13" t="s">
        <v>75</v>
      </c>
      <c r="J14882" s="10" t="s">
        <v>2263</v>
      </c>
    </row>
    <row r="14883">
      <c r="A14883" s="10" t="s">
        <v>4086</v>
      </c>
      <c r="B14883" s="19">
        <v>0.04929398148148148</v>
      </c>
      <c r="C14883" s="10" t="s">
        <v>82</v>
      </c>
      <c r="D14883" s="10" t="s">
        <v>209</v>
      </c>
      <c r="E14883" s="13">
        <v>18.0</v>
      </c>
      <c r="F14883" s="13">
        <f>E14883-8</f>
        <v>10</v>
      </c>
      <c r="J14883" s="10" t="s">
        <v>2048</v>
      </c>
    </row>
    <row r="14884">
      <c r="A14884" s="10" t="s">
        <v>4086</v>
      </c>
      <c r="B14884" s="19">
        <v>0.05056712962962963</v>
      </c>
      <c r="C14884" s="10" t="s">
        <v>70</v>
      </c>
      <c r="D14884" s="10" t="s">
        <v>83</v>
      </c>
      <c r="E14884" s="13" t="s">
        <v>75</v>
      </c>
      <c r="F14884" s="13" t="s">
        <v>75</v>
      </c>
      <c r="J14884" s="10" t="s">
        <v>2263</v>
      </c>
    </row>
    <row r="14885">
      <c r="A14885" s="10" t="s">
        <v>4086</v>
      </c>
      <c r="B14885" s="19">
        <v>0.05056712962962963</v>
      </c>
      <c r="C14885" s="10" t="s">
        <v>70</v>
      </c>
      <c r="D14885" s="10" t="s">
        <v>83</v>
      </c>
      <c r="E14885" s="13">
        <v>23.0</v>
      </c>
      <c r="F14885" s="13">
        <f>E14885-14</f>
        <v>9</v>
      </c>
    </row>
    <row r="14886">
      <c r="A14886" s="10" t="s">
        <v>4086</v>
      </c>
      <c r="B14886" s="19">
        <v>0.051944444444444446</v>
      </c>
      <c r="C14886" s="10" t="s">
        <v>66</v>
      </c>
      <c r="D14886" s="10" t="s">
        <v>83</v>
      </c>
      <c r="E14886" s="13">
        <v>20.0</v>
      </c>
      <c r="F14886" s="13">
        <v>13.0</v>
      </c>
    </row>
    <row r="14887">
      <c r="A14887" s="10" t="s">
        <v>4086</v>
      </c>
      <c r="B14887" s="19">
        <v>0.057430555555555554</v>
      </c>
      <c r="C14887" s="10" t="s">
        <v>964</v>
      </c>
      <c r="D14887" s="10" t="s">
        <v>91</v>
      </c>
      <c r="E14887" s="13">
        <v>31.0</v>
      </c>
      <c r="F14887" s="13"/>
      <c r="H14887" s="10" t="s">
        <v>4112</v>
      </c>
      <c r="J14887" s="10" t="s">
        <v>4113</v>
      </c>
    </row>
    <row r="14888">
      <c r="A14888" s="10" t="s">
        <v>4086</v>
      </c>
      <c r="B14888" s="19">
        <v>0.07143518518518518</v>
      </c>
      <c r="C14888" s="10" t="s">
        <v>82</v>
      </c>
      <c r="D14888" s="10" t="s">
        <v>3424</v>
      </c>
      <c r="E14888" s="13">
        <v>24.0</v>
      </c>
      <c r="F14888" s="13">
        <f>E14888</f>
        <v>24</v>
      </c>
      <c r="J14888" s="10" t="s">
        <v>4114</v>
      </c>
    </row>
    <row r="14889">
      <c r="A14889" s="10" t="s">
        <v>4086</v>
      </c>
      <c r="B14889" s="19">
        <v>0.0920138888888889</v>
      </c>
      <c r="C14889" s="10" t="s">
        <v>84</v>
      </c>
      <c r="D14889" s="10" t="s">
        <v>67</v>
      </c>
      <c r="E14889" s="13" t="s">
        <v>75</v>
      </c>
      <c r="F14889" s="13" t="s">
        <v>75</v>
      </c>
      <c r="J14889" s="10" t="s">
        <v>2263</v>
      </c>
    </row>
    <row r="14890">
      <c r="A14890" s="10" t="s">
        <v>4086</v>
      </c>
      <c r="B14890" s="19">
        <v>0.0920138888888889</v>
      </c>
      <c r="C14890" s="10" t="s">
        <v>84</v>
      </c>
      <c r="D14890" s="10" t="s">
        <v>67</v>
      </c>
      <c r="E14890" s="10">
        <v>21.0</v>
      </c>
      <c r="F14890" s="13">
        <f>E14890-5</f>
        <v>16</v>
      </c>
    </row>
    <row r="14891">
      <c r="A14891" s="10" t="s">
        <v>4086</v>
      </c>
      <c r="B14891" s="19">
        <v>0.09775462962962964</v>
      </c>
      <c r="C14891" s="10" t="s">
        <v>70</v>
      </c>
      <c r="D14891" s="10" t="s">
        <v>132</v>
      </c>
      <c r="E14891" s="13">
        <v>27.0</v>
      </c>
      <c r="F14891" s="13">
        <v>18.0</v>
      </c>
    </row>
    <row r="14892">
      <c r="A14892" s="10" t="s">
        <v>4086</v>
      </c>
      <c r="B14892" s="19">
        <v>0.10284722222222223</v>
      </c>
      <c r="C14892" s="10" t="s">
        <v>70</v>
      </c>
      <c r="D14892" s="10" t="s">
        <v>320</v>
      </c>
      <c r="E14892" s="13">
        <v>17.0</v>
      </c>
      <c r="F14892" s="13">
        <f>E14892-4-3</f>
        <v>10</v>
      </c>
      <c r="J14892" s="10" t="s">
        <v>4115</v>
      </c>
    </row>
    <row r="14893">
      <c r="A14893" s="10" t="s">
        <v>4086</v>
      </c>
      <c r="B14893" s="19">
        <v>0.11135416666666667</v>
      </c>
      <c r="C14893" s="10" t="s">
        <v>66</v>
      </c>
      <c r="D14893" s="10" t="s">
        <v>80</v>
      </c>
      <c r="E14893" s="13">
        <v>24.0</v>
      </c>
      <c r="F14893" s="13">
        <v>14.0</v>
      </c>
    </row>
    <row r="14894">
      <c r="A14894" s="10" t="s">
        <v>4086</v>
      </c>
      <c r="B14894" s="19">
        <v>0.11370370370370371</v>
      </c>
      <c r="C14894" s="10" t="s">
        <v>82</v>
      </c>
      <c r="D14894" s="10" t="s">
        <v>361</v>
      </c>
      <c r="E14894" s="13">
        <v>27.0</v>
      </c>
      <c r="F14894" s="13">
        <f>E14894-11</f>
        <v>16</v>
      </c>
    </row>
    <row r="14895">
      <c r="A14895" s="10" t="s">
        <v>4086</v>
      </c>
      <c r="B14895" s="19">
        <v>0.11663194444444444</v>
      </c>
      <c r="C14895" s="10" t="s">
        <v>70</v>
      </c>
      <c r="D14895" s="10" t="s">
        <v>67</v>
      </c>
      <c r="E14895" s="13">
        <v>8.0</v>
      </c>
      <c r="F14895" s="13">
        <v>3.0</v>
      </c>
      <c r="J14895" s="10" t="s">
        <v>2634</v>
      </c>
    </row>
    <row r="14896">
      <c r="A14896" s="10" t="s">
        <v>4086</v>
      </c>
      <c r="B14896" s="19">
        <v>0.09813657407407407</v>
      </c>
      <c r="C14896" s="10" t="s">
        <v>82</v>
      </c>
      <c r="D14896" s="10" t="s">
        <v>361</v>
      </c>
      <c r="E14896" s="13">
        <v>21.0</v>
      </c>
      <c r="F14896" s="13">
        <f>E14896-11</f>
        <v>10</v>
      </c>
    </row>
    <row r="14897">
      <c r="A14897" s="10" t="s">
        <v>4086</v>
      </c>
      <c r="B14897" s="28">
        <v>0.12421296296296297</v>
      </c>
      <c r="C14897" s="25" t="s">
        <v>82</v>
      </c>
      <c r="D14897" s="25" t="s">
        <v>320</v>
      </c>
      <c r="E14897" s="13">
        <v>10.0</v>
      </c>
      <c r="F14897" s="13">
        <f>E14897-3</f>
        <v>7</v>
      </c>
    </row>
    <row r="14898">
      <c r="A14898" s="10" t="s">
        <v>4086</v>
      </c>
      <c r="B14898" s="19">
        <v>0.12421296296296297</v>
      </c>
      <c r="C14898" s="10" t="s">
        <v>70</v>
      </c>
      <c r="D14898" s="10" t="s">
        <v>320</v>
      </c>
      <c r="E14898" s="13">
        <v>24.0</v>
      </c>
      <c r="F14898" s="13">
        <v>17.0</v>
      </c>
    </row>
    <row r="14899">
      <c r="A14899" s="10" t="s">
        <v>4086</v>
      </c>
      <c r="B14899" s="19">
        <v>0.13002314814814814</v>
      </c>
      <c r="C14899" s="10" t="s">
        <v>82</v>
      </c>
      <c r="D14899" s="10" t="s">
        <v>67</v>
      </c>
      <c r="E14899" s="13">
        <v>19.0</v>
      </c>
      <c r="F14899" s="13">
        <f>E14899-9</f>
        <v>10</v>
      </c>
    </row>
    <row r="14900">
      <c r="A14900" s="10" t="s">
        <v>4116</v>
      </c>
      <c r="B14900" s="19">
        <v>0.010497685185185185</v>
      </c>
      <c r="C14900" s="10" t="s">
        <v>964</v>
      </c>
      <c r="D14900" s="10" t="s">
        <v>361</v>
      </c>
      <c r="E14900" s="13">
        <v>2.0</v>
      </c>
      <c r="F14900" s="13">
        <v>3.0</v>
      </c>
    </row>
    <row r="14901">
      <c r="A14901" s="10" t="s">
        <v>4116</v>
      </c>
      <c r="B14901" s="19">
        <v>0.011539351851851851</v>
      </c>
      <c r="C14901" s="10" t="s">
        <v>66</v>
      </c>
      <c r="D14901" s="10" t="s">
        <v>67</v>
      </c>
      <c r="E14901" s="13" t="s">
        <v>68</v>
      </c>
      <c r="F14901" s="13">
        <v>20.0</v>
      </c>
      <c r="J14901" s="10" t="s">
        <v>2265</v>
      </c>
    </row>
    <row r="14902">
      <c r="A14902" s="10" t="s">
        <v>4116</v>
      </c>
      <c r="B14902" s="19">
        <v>0.011539351851851851</v>
      </c>
      <c r="C14902" s="10" t="s">
        <v>66</v>
      </c>
      <c r="D14902" s="10" t="s">
        <v>67</v>
      </c>
      <c r="E14902" s="13" t="s">
        <v>68</v>
      </c>
      <c r="F14902" s="13">
        <v>20.0</v>
      </c>
    </row>
    <row r="14903">
      <c r="A14903" s="10" t="s">
        <v>4116</v>
      </c>
      <c r="B14903" s="19">
        <v>0.011539351851851851</v>
      </c>
      <c r="C14903" s="10" t="s">
        <v>69</v>
      </c>
      <c r="D14903" s="10" t="s">
        <v>67</v>
      </c>
      <c r="E14903" s="13" t="s">
        <v>75</v>
      </c>
      <c r="F14903" s="13" t="s">
        <v>75</v>
      </c>
      <c r="J14903" s="10" t="s">
        <v>2265</v>
      </c>
    </row>
    <row r="14904">
      <c r="A14904" s="10" t="s">
        <v>4116</v>
      </c>
      <c r="B14904" s="19">
        <v>0.011539351851851851</v>
      </c>
      <c r="C14904" s="10" t="s">
        <v>69</v>
      </c>
      <c r="D14904" s="10" t="s">
        <v>67</v>
      </c>
      <c r="E14904" s="13">
        <v>20.0</v>
      </c>
      <c r="F14904" s="13">
        <f>E14904-5</f>
        <v>15</v>
      </c>
    </row>
    <row r="14905">
      <c r="A14905" s="10" t="s">
        <v>4116</v>
      </c>
      <c r="B14905" s="19">
        <v>0.011539351851851851</v>
      </c>
      <c r="C14905" s="10" t="s">
        <v>3086</v>
      </c>
      <c r="D14905" s="10" t="s">
        <v>67</v>
      </c>
      <c r="E14905" s="13" t="s">
        <v>75</v>
      </c>
      <c r="F14905" s="13" t="s">
        <v>75</v>
      </c>
      <c r="J14905" s="10" t="s">
        <v>2265</v>
      </c>
    </row>
    <row r="14906">
      <c r="A14906" s="10" t="s">
        <v>4116</v>
      </c>
      <c r="B14906" s="19">
        <v>0.011539351851851851</v>
      </c>
      <c r="C14906" s="10" t="s">
        <v>3086</v>
      </c>
      <c r="D14906" s="10" t="s">
        <v>67</v>
      </c>
      <c r="E14906" s="13" t="s">
        <v>75</v>
      </c>
      <c r="F14906" s="13" t="s">
        <v>75</v>
      </c>
    </row>
    <row r="14907">
      <c r="A14907" s="10" t="s">
        <v>4116</v>
      </c>
      <c r="B14907" s="19">
        <v>0.011539351851851851</v>
      </c>
      <c r="C14907" s="10" t="s">
        <v>84</v>
      </c>
      <c r="D14907" s="10" t="s">
        <v>67</v>
      </c>
      <c r="E14907" s="13" t="s">
        <v>75</v>
      </c>
      <c r="F14907" s="13" t="s">
        <v>75</v>
      </c>
      <c r="J14907" s="10" t="s">
        <v>2265</v>
      </c>
    </row>
    <row r="14908">
      <c r="A14908" s="10" t="s">
        <v>4116</v>
      </c>
      <c r="B14908" s="19">
        <v>0.011539351851851851</v>
      </c>
      <c r="C14908" s="10" t="s">
        <v>84</v>
      </c>
      <c r="D14908" s="10" t="s">
        <v>67</v>
      </c>
      <c r="E14908" s="13">
        <v>17.0</v>
      </c>
      <c r="F14908" s="13">
        <f>E14908-5</f>
        <v>12</v>
      </c>
    </row>
    <row r="14909">
      <c r="A14909" s="10" t="s">
        <v>4116</v>
      </c>
      <c r="B14909" s="19">
        <v>0.017094907407407406</v>
      </c>
      <c r="C14909" s="10" t="s">
        <v>964</v>
      </c>
      <c r="D14909" s="10" t="s">
        <v>125</v>
      </c>
      <c r="E14909" s="13" t="s">
        <v>88</v>
      </c>
      <c r="F14909" s="13">
        <v>1.0</v>
      </c>
    </row>
    <row r="14910">
      <c r="A14910" s="10" t="s">
        <v>4116</v>
      </c>
      <c r="B14910" s="19">
        <v>0.017094907407407406</v>
      </c>
      <c r="C14910" s="10" t="s">
        <v>3086</v>
      </c>
      <c r="D14910" s="10" t="s">
        <v>125</v>
      </c>
      <c r="E14910" s="13" t="s">
        <v>75</v>
      </c>
      <c r="F14910" s="13" t="s">
        <v>75</v>
      </c>
      <c r="J14910" s="10" t="s">
        <v>2263</v>
      </c>
    </row>
    <row r="14911">
      <c r="A14911" s="10" t="s">
        <v>4116</v>
      </c>
      <c r="B14911" s="19">
        <v>0.017094907407407406</v>
      </c>
      <c r="C14911" s="10" t="s">
        <v>3086</v>
      </c>
      <c r="D14911" s="10" t="s">
        <v>125</v>
      </c>
      <c r="E14911" s="13">
        <v>28.0</v>
      </c>
      <c r="F14911" s="13">
        <f>E14911-15</f>
        <v>13</v>
      </c>
    </row>
    <row r="14912">
      <c r="A14912" s="10" t="s">
        <v>4116</v>
      </c>
      <c r="B14912" s="19">
        <v>0.017094907407407406</v>
      </c>
      <c r="C14912" s="10" t="s">
        <v>84</v>
      </c>
      <c r="D14912" s="10" t="s">
        <v>125</v>
      </c>
      <c r="E14912" s="13">
        <v>22.0</v>
      </c>
      <c r="F14912" s="13">
        <f>E14912-3</f>
        <v>19</v>
      </c>
    </row>
    <row r="14913">
      <c r="A14913" s="10" t="s">
        <v>4116</v>
      </c>
      <c r="B14913" s="19">
        <v>0.019791666666666666</v>
      </c>
      <c r="C14913" s="10" t="s">
        <v>3086</v>
      </c>
      <c r="D14913" s="10" t="s">
        <v>71</v>
      </c>
      <c r="E14913" s="13">
        <v>25.0</v>
      </c>
      <c r="F14913" s="13">
        <v>19.0</v>
      </c>
    </row>
    <row r="14914">
      <c r="A14914" s="10" t="s">
        <v>4116</v>
      </c>
      <c r="B14914" s="19">
        <v>0.024016203703703703</v>
      </c>
      <c r="C14914" s="10" t="s">
        <v>66</v>
      </c>
      <c r="D14914" s="10" t="s">
        <v>67</v>
      </c>
      <c r="E14914" s="13">
        <v>20.0</v>
      </c>
      <c r="F14914" s="13">
        <f>E14914-3</f>
        <v>17</v>
      </c>
    </row>
    <row r="14915">
      <c r="A14915" s="10" t="s">
        <v>4116</v>
      </c>
      <c r="B14915" s="19">
        <v>0.026435185185185187</v>
      </c>
      <c r="C14915" s="10" t="s">
        <v>69</v>
      </c>
      <c r="D14915" s="10" t="s">
        <v>76</v>
      </c>
      <c r="E14915" s="10">
        <v>17.0</v>
      </c>
      <c r="F14915" s="13"/>
      <c r="J14915" s="10" t="s">
        <v>4117</v>
      </c>
    </row>
    <row r="14916">
      <c r="A14916" s="10" t="s">
        <v>4116</v>
      </c>
      <c r="B14916" s="19">
        <v>0.034375</v>
      </c>
      <c r="C14916" s="10" t="s">
        <v>69</v>
      </c>
      <c r="D14916" s="10" t="s">
        <v>320</v>
      </c>
      <c r="E14916" s="13">
        <v>21.0</v>
      </c>
      <c r="F14916" s="13">
        <f t="shared" ref="F14916:F14918" si="106">E14916-5</f>
        <v>16</v>
      </c>
    </row>
    <row r="14917">
      <c r="A14917" s="10" t="s">
        <v>4116</v>
      </c>
      <c r="B14917" s="19">
        <v>0.034375</v>
      </c>
      <c r="C14917" s="10" t="s">
        <v>964</v>
      </c>
      <c r="D14917" s="10" t="s">
        <v>320</v>
      </c>
      <c r="E14917" s="13">
        <v>9.0</v>
      </c>
      <c r="F14917" s="13">
        <f t="shared" si="106"/>
        <v>4</v>
      </c>
      <c r="J14917" s="10" t="s">
        <v>4118</v>
      </c>
    </row>
    <row r="14918">
      <c r="A14918" s="10" t="s">
        <v>4116</v>
      </c>
      <c r="B14918" s="19">
        <v>0.036238425925925924</v>
      </c>
      <c r="C14918" s="10" t="s">
        <v>69</v>
      </c>
      <c r="D14918" s="10" t="s">
        <v>320</v>
      </c>
      <c r="E14918" s="13">
        <v>22.0</v>
      </c>
      <c r="F14918" s="13">
        <f t="shared" si="106"/>
        <v>17</v>
      </c>
    </row>
    <row r="14919">
      <c r="A14919" s="10" t="s">
        <v>4116</v>
      </c>
      <c r="B14919" s="19">
        <v>0.03832175925925926</v>
      </c>
      <c r="C14919" s="10" t="s">
        <v>3086</v>
      </c>
      <c r="D14919" s="10" t="s">
        <v>67</v>
      </c>
      <c r="E14919" s="13">
        <v>17.0</v>
      </c>
      <c r="F14919" s="13">
        <f t="shared" ref="F14919:F14920" si="107">E14919-1</f>
        <v>16</v>
      </c>
    </row>
    <row r="14920">
      <c r="A14920" s="10" t="s">
        <v>4116</v>
      </c>
      <c r="B14920" s="19">
        <v>0.03832175925925926</v>
      </c>
      <c r="C14920" s="10" t="s">
        <v>3086</v>
      </c>
      <c r="D14920" s="10" t="s">
        <v>67</v>
      </c>
      <c r="E14920" s="13">
        <v>16.0</v>
      </c>
      <c r="F14920" s="13">
        <f t="shared" si="107"/>
        <v>15</v>
      </c>
    </row>
    <row r="14921">
      <c r="A14921" s="10" t="s">
        <v>4116</v>
      </c>
      <c r="B14921" s="19">
        <v>0.039074074074074074</v>
      </c>
      <c r="C14921" s="10" t="s">
        <v>70</v>
      </c>
      <c r="D14921" s="10" t="s">
        <v>67</v>
      </c>
      <c r="E14921" s="13">
        <v>14.0</v>
      </c>
      <c r="F14921" s="13">
        <f>E14921-4</f>
        <v>10</v>
      </c>
    </row>
    <row r="14922">
      <c r="A14922" s="10" t="s">
        <v>4116</v>
      </c>
      <c r="B14922" s="19">
        <v>0.04894675925925926</v>
      </c>
      <c r="C14922" s="10" t="s">
        <v>66</v>
      </c>
      <c r="D14922" s="10" t="s">
        <v>87</v>
      </c>
      <c r="E14922" s="13" t="s">
        <v>68</v>
      </c>
      <c r="F14922" s="13">
        <v>20.0</v>
      </c>
    </row>
    <row r="14923">
      <c r="A14923" s="10" t="s">
        <v>4116</v>
      </c>
      <c r="B14923" s="19">
        <v>0.04894675925925926</v>
      </c>
      <c r="C14923" s="10" t="s">
        <v>84</v>
      </c>
      <c r="D14923" s="10" t="s">
        <v>87</v>
      </c>
      <c r="E14923" s="13" t="s">
        <v>75</v>
      </c>
      <c r="F14923" s="13" t="s">
        <v>75</v>
      </c>
      <c r="J14923" s="10" t="s">
        <v>2263</v>
      </c>
    </row>
    <row r="14924">
      <c r="A14924" s="10" t="s">
        <v>4116</v>
      </c>
      <c r="B14924" s="19">
        <v>0.04894675925925926</v>
      </c>
      <c r="C14924" s="10" t="s">
        <v>84</v>
      </c>
      <c r="D14924" s="10" t="s">
        <v>87</v>
      </c>
      <c r="E14924" s="13">
        <v>13.0</v>
      </c>
      <c r="F14924" s="13">
        <f>E14924-3</f>
        <v>10</v>
      </c>
    </row>
    <row r="14925">
      <c r="A14925" s="10" t="s">
        <v>4116</v>
      </c>
      <c r="B14925" s="19">
        <v>0.04894675925925926</v>
      </c>
      <c r="C14925" s="10" t="s">
        <v>70</v>
      </c>
      <c r="D14925" s="10" t="s">
        <v>87</v>
      </c>
      <c r="E14925" s="13">
        <v>24.0</v>
      </c>
      <c r="F14925" s="13" t="s">
        <v>75</v>
      </c>
      <c r="J14925" s="10" t="s">
        <v>3087</v>
      </c>
    </row>
    <row r="14926">
      <c r="A14926" s="10" t="s">
        <v>4116</v>
      </c>
      <c r="B14926" s="19">
        <v>0.04894675925925926</v>
      </c>
      <c r="C14926" s="10" t="s">
        <v>69</v>
      </c>
      <c r="D14926" s="10" t="s">
        <v>87</v>
      </c>
      <c r="E14926" s="13">
        <v>22.0</v>
      </c>
      <c r="F14926" s="13">
        <f>E14926-4</f>
        <v>18</v>
      </c>
    </row>
    <row r="14927">
      <c r="A14927" s="10" t="s">
        <v>4116</v>
      </c>
      <c r="B14927" s="19">
        <v>0.04894675925925926</v>
      </c>
      <c r="C14927" s="10" t="s">
        <v>82</v>
      </c>
      <c r="D14927" s="10" t="s">
        <v>87</v>
      </c>
      <c r="E14927" s="13">
        <v>16.0</v>
      </c>
      <c r="F14927" s="13">
        <f>E14927-1</f>
        <v>15</v>
      </c>
    </row>
    <row r="14928">
      <c r="A14928" s="10" t="s">
        <v>4116</v>
      </c>
      <c r="B14928" s="19">
        <v>0.04894675925925926</v>
      </c>
      <c r="C14928" s="10" t="s">
        <v>3086</v>
      </c>
      <c r="D14928" s="10" t="s">
        <v>87</v>
      </c>
      <c r="E14928" s="13">
        <v>8.0</v>
      </c>
      <c r="F14928" s="13">
        <f>E14928-5</f>
        <v>3</v>
      </c>
    </row>
    <row r="14929">
      <c r="A14929" s="10" t="s">
        <v>4116</v>
      </c>
      <c r="B14929" s="19">
        <v>0.04894675925925926</v>
      </c>
      <c r="C14929" s="10" t="s">
        <v>964</v>
      </c>
      <c r="D14929" s="10" t="s">
        <v>87</v>
      </c>
      <c r="E14929" s="13">
        <v>8.0</v>
      </c>
      <c r="F14929" s="13">
        <f>E14929-3</f>
        <v>5</v>
      </c>
    </row>
    <row r="14930">
      <c r="A14930" s="10" t="s">
        <v>4116</v>
      </c>
      <c r="B14930" s="19">
        <v>0.05081018518518519</v>
      </c>
      <c r="C14930" s="10" t="s">
        <v>3086</v>
      </c>
      <c r="D14930" s="10" t="s">
        <v>4119</v>
      </c>
      <c r="E14930" s="13" t="s">
        <v>88</v>
      </c>
      <c r="F14930" s="13">
        <v>1.0</v>
      </c>
      <c r="J14930" s="10" t="s">
        <v>2263</v>
      </c>
    </row>
    <row r="14931">
      <c r="A14931" s="10" t="s">
        <v>4116</v>
      </c>
      <c r="B14931" s="19">
        <v>0.05081018518518519</v>
      </c>
      <c r="C14931" s="10" t="s">
        <v>3086</v>
      </c>
      <c r="D14931" s="10" t="s">
        <v>4119</v>
      </c>
      <c r="E14931" s="13">
        <v>23.0</v>
      </c>
      <c r="F14931" s="13">
        <v>18.0</v>
      </c>
      <c r="J14931" s="10" t="s">
        <v>4120</v>
      </c>
    </row>
    <row r="14932">
      <c r="A14932" s="10" t="s">
        <v>4116</v>
      </c>
      <c r="B14932" s="19">
        <v>0.05210648148148148</v>
      </c>
      <c r="C14932" s="10" t="s">
        <v>69</v>
      </c>
      <c r="D14932" s="10" t="s">
        <v>100</v>
      </c>
      <c r="E14932" s="13">
        <v>6.0</v>
      </c>
      <c r="F14932" s="13">
        <f>E14932-4</f>
        <v>2</v>
      </c>
      <c r="H14932" s="10" t="s">
        <v>4121</v>
      </c>
    </row>
    <row r="14933">
      <c r="A14933" s="10" t="s">
        <v>4116</v>
      </c>
      <c r="B14933" s="19">
        <v>0.05210648148148148</v>
      </c>
      <c r="C14933" s="10" t="s">
        <v>82</v>
      </c>
      <c r="D14933" s="10" t="s">
        <v>100</v>
      </c>
      <c r="E14933" s="13" t="s">
        <v>75</v>
      </c>
      <c r="F14933" s="13" t="s">
        <v>75</v>
      </c>
      <c r="H14933" s="10" t="s">
        <v>4122</v>
      </c>
      <c r="J14933" s="10" t="s">
        <v>4123</v>
      </c>
    </row>
    <row r="14934">
      <c r="A14934" s="10" t="s">
        <v>4116</v>
      </c>
      <c r="B14934" s="19">
        <v>0.05210648148148148</v>
      </c>
      <c r="C14934" s="10" t="s">
        <v>3086</v>
      </c>
      <c r="D14934" s="10" t="s">
        <v>100</v>
      </c>
      <c r="E14934" s="13">
        <v>15.0</v>
      </c>
      <c r="F14934" s="13">
        <f>E14934-6+2</f>
        <v>11</v>
      </c>
      <c r="H14934" s="10" t="s">
        <v>4124</v>
      </c>
      <c r="J14934" s="10" t="s">
        <v>4125</v>
      </c>
    </row>
    <row r="14935">
      <c r="A14935" s="10" t="s">
        <v>4116</v>
      </c>
      <c r="B14935" s="19">
        <v>0.05354166666666667</v>
      </c>
      <c r="C14935" s="10" t="s">
        <v>70</v>
      </c>
      <c r="D14935" s="10" t="s">
        <v>166</v>
      </c>
      <c r="E14935" s="13">
        <v>25.0</v>
      </c>
      <c r="F14935" s="13">
        <v>19.0</v>
      </c>
      <c r="J14935" s="10" t="s">
        <v>4126</v>
      </c>
    </row>
    <row r="14936">
      <c r="A14936" s="10" t="s">
        <v>4116</v>
      </c>
      <c r="B14936" s="19">
        <v>0.05491898148148148</v>
      </c>
      <c r="C14936" s="10" t="s">
        <v>70</v>
      </c>
      <c r="D14936" s="10" t="s">
        <v>93</v>
      </c>
      <c r="E14936" s="13">
        <v>18.0</v>
      </c>
      <c r="F14936" s="13">
        <f>E14936-12</f>
        <v>6</v>
      </c>
      <c r="J14936" s="10" t="s">
        <v>4127</v>
      </c>
    </row>
    <row r="14937">
      <c r="A14937" s="10" t="s">
        <v>4116</v>
      </c>
      <c r="B14937" s="19">
        <v>0.055092592592592596</v>
      </c>
      <c r="C14937" s="10" t="s">
        <v>70</v>
      </c>
      <c r="D14937" s="10" t="s">
        <v>93</v>
      </c>
      <c r="E14937" s="13">
        <v>14.0</v>
      </c>
      <c r="F14937" s="13">
        <v>2.0</v>
      </c>
      <c r="J14937" s="10" t="s">
        <v>4127</v>
      </c>
    </row>
    <row r="14938">
      <c r="A14938" s="10" t="s">
        <v>4116</v>
      </c>
      <c r="B14938" s="19">
        <v>0.05569444444444444</v>
      </c>
      <c r="C14938" s="10" t="s">
        <v>70</v>
      </c>
      <c r="D14938" s="10" t="s">
        <v>93</v>
      </c>
      <c r="E14938" s="13">
        <v>27.0</v>
      </c>
      <c r="F14938" s="13">
        <f t="shared" ref="F14938:F14939" si="108">E14938-12</f>
        <v>15</v>
      </c>
      <c r="J14938" s="10" t="s">
        <v>3660</v>
      </c>
    </row>
    <row r="14939">
      <c r="A14939" s="10" t="s">
        <v>4116</v>
      </c>
      <c r="B14939" s="19">
        <v>0.055706018518518516</v>
      </c>
      <c r="C14939" s="10" t="s">
        <v>70</v>
      </c>
      <c r="D14939" s="10" t="s">
        <v>93</v>
      </c>
      <c r="E14939" s="13">
        <v>23.0</v>
      </c>
      <c r="F14939" s="13">
        <f t="shared" si="108"/>
        <v>11</v>
      </c>
      <c r="J14939" s="10" t="s">
        <v>3660</v>
      </c>
    </row>
    <row r="14940">
      <c r="A14940" s="10" t="s">
        <v>4116</v>
      </c>
      <c r="B14940" s="19">
        <v>0.055810185185185185</v>
      </c>
      <c r="C14940" s="10" t="s">
        <v>70</v>
      </c>
      <c r="D14940" s="10" t="s">
        <v>91</v>
      </c>
      <c r="E14940" s="13">
        <v>15.0</v>
      </c>
      <c r="F14940" s="13"/>
      <c r="H14940" s="10" t="s">
        <v>4128</v>
      </c>
    </row>
    <row r="14941">
      <c r="A14941" s="10" t="s">
        <v>4116</v>
      </c>
      <c r="B14941" s="19">
        <v>0.055810185185185185</v>
      </c>
      <c r="C14941" s="10" t="s">
        <v>70</v>
      </c>
      <c r="D14941" s="10" t="s">
        <v>91</v>
      </c>
      <c r="E14941" s="13">
        <v>15.0</v>
      </c>
      <c r="F14941" s="13"/>
      <c r="H14941" s="10" t="s">
        <v>4128</v>
      </c>
    </row>
    <row r="14942">
      <c r="A14942" s="10" t="s">
        <v>4116</v>
      </c>
      <c r="B14942" s="19">
        <v>0.05959490740740741</v>
      </c>
      <c r="C14942" s="10" t="s">
        <v>66</v>
      </c>
      <c r="D14942" s="10" t="s">
        <v>89</v>
      </c>
      <c r="E14942" s="13">
        <v>28.0</v>
      </c>
      <c r="F14942" s="13">
        <f>E14942-10</f>
        <v>18</v>
      </c>
      <c r="J14942" s="10" t="s">
        <v>4129</v>
      </c>
    </row>
    <row r="14943">
      <c r="A14943" s="10" t="s">
        <v>4116</v>
      </c>
      <c r="B14943" s="19">
        <v>0.05959490740740741</v>
      </c>
      <c r="C14943" s="10" t="s">
        <v>66</v>
      </c>
      <c r="D14943" s="10" t="s">
        <v>89</v>
      </c>
      <c r="E14943" s="13">
        <v>30.0</v>
      </c>
      <c r="F14943" s="13" t="s">
        <v>75</v>
      </c>
      <c r="J14943" s="10" t="s">
        <v>4129</v>
      </c>
    </row>
    <row r="14944">
      <c r="A14944" s="10" t="s">
        <v>4116</v>
      </c>
      <c r="B14944" s="19">
        <v>0.05959490740740741</v>
      </c>
      <c r="C14944" s="10" t="s">
        <v>66</v>
      </c>
      <c r="D14944" s="10" t="s">
        <v>89</v>
      </c>
      <c r="E14944" s="13" t="s">
        <v>88</v>
      </c>
      <c r="F14944" s="13">
        <v>1.0</v>
      </c>
      <c r="J14944" s="10" t="s">
        <v>4129</v>
      </c>
    </row>
    <row r="14945">
      <c r="A14945" s="10" t="s">
        <v>4116</v>
      </c>
      <c r="B14945" s="19">
        <v>0.059895833333333336</v>
      </c>
      <c r="C14945" s="10" t="s">
        <v>66</v>
      </c>
      <c r="D14945" s="10" t="s">
        <v>91</v>
      </c>
      <c r="E14945" s="13">
        <v>19.0</v>
      </c>
      <c r="F14945" s="13"/>
      <c r="H14945" s="10" t="s">
        <v>4130</v>
      </c>
    </row>
    <row r="14946">
      <c r="A14946" s="10" t="s">
        <v>4116</v>
      </c>
      <c r="B14946" s="19">
        <v>0.059895833333333336</v>
      </c>
      <c r="C14946" s="10" t="s">
        <v>66</v>
      </c>
      <c r="D14946" s="10" t="s">
        <v>91</v>
      </c>
      <c r="E14946" s="13">
        <v>16.0</v>
      </c>
      <c r="F14946" s="13"/>
      <c r="H14946" s="10" t="s">
        <v>4131</v>
      </c>
    </row>
    <row r="14947">
      <c r="A14947" s="10" t="s">
        <v>4116</v>
      </c>
      <c r="B14947" s="19">
        <v>0.06055555555555556</v>
      </c>
      <c r="C14947" s="10" t="s">
        <v>66</v>
      </c>
      <c r="D14947" s="10" t="s">
        <v>81</v>
      </c>
      <c r="E14947" s="13">
        <v>22.0</v>
      </c>
      <c r="F14947" s="13">
        <v>18.0</v>
      </c>
      <c r="J14947" s="10" t="s">
        <v>4120</v>
      </c>
    </row>
    <row r="14948">
      <c r="A14948" s="10" t="s">
        <v>4116</v>
      </c>
      <c r="B14948" s="36">
        <v>0.06351851851851852</v>
      </c>
      <c r="C14948" s="10" t="s">
        <v>66</v>
      </c>
      <c r="D14948" s="10" t="s">
        <v>100</v>
      </c>
      <c r="E14948">
        <f>F14948+0-1</f>
        <v>1</v>
      </c>
      <c r="F14948" s="13">
        <v>2.0</v>
      </c>
      <c r="J14948" s="10" t="s">
        <v>4132</v>
      </c>
    </row>
    <row r="14949">
      <c r="A14949" s="10" t="s">
        <v>4116</v>
      </c>
      <c r="B14949" s="19">
        <v>0.06527777777777778</v>
      </c>
      <c r="C14949" s="10" t="s">
        <v>84</v>
      </c>
      <c r="D14949" s="10" t="s">
        <v>93</v>
      </c>
      <c r="E14949" s="13">
        <v>23.0</v>
      </c>
      <c r="F14949" s="13">
        <f>E14949-12</f>
        <v>11</v>
      </c>
      <c r="J14949" s="10" t="s">
        <v>4133</v>
      </c>
    </row>
    <row r="14950">
      <c r="A14950" s="10" t="s">
        <v>4116</v>
      </c>
      <c r="B14950" s="19">
        <v>0.06579861111111111</v>
      </c>
      <c r="C14950" s="10" t="s">
        <v>84</v>
      </c>
      <c r="D14950" s="10" t="s">
        <v>91</v>
      </c>
      <c r="E14950" s="13">
        <v>36.0</v>
      </c>
      <c r="F14950" s="13"/>
      <c r="H14950" s="10" t="s">
        <v>4134</v>
      </c>
    </row>
    <row r="14951">
      <c r="A14951" s="10" t="s">
        <v>4116</v>
      </c>
      <c r="B14951" s="19">
        <v>0.07190972222222222</v>
      </c>
      <c r="C14951" s="10" t="s">
        <v>3086</v>
      </c>
      <c r="D14951" s="10" t="s">
        <v>93</v>
      </c>
      <c r="E14951" s="13" t="s">
        <v>75</v>
      </c>
      <c r="F14951" s="13" t="s">
        <v>75</v>
      </c>
      <c r="J14951" s="10" t="s">
        <v>2263</v>
      </c>
    </row>
    <row r="14952">
      <c r="A14952" s="10" t="s">
        <v>4116</v>
      </c>
      <c r="B14952" s="19">
        <v>0.07190972222222222</v>
      </c>
      <c r="C14952" s="10" t="s">
        <v>3086</v>
      </c>
      <c r="D14952" s="10" t="s">
        <v>93</v>
      </c>
      <c r="E14952" s="13">
        <v>24.0</v>
      </c>
      <c r="F14952" s="13">
        <f>E14952-12</f>
        <v>12</v>
      </c>
      <c r="J14952" s="10" t="s">
        <v>4135</v>
      </c>
    </row>
    <row r="14953">
      <c r="A14953" s="10" t="s">
        <v>4116</v>
      </c>
      <c r="B14953" s="19">
        <v>0.07215277777777777</v>
      </c>
      <c r="C14953" s="10" t="s">
        <v>3086</v>
      </c>
      <c r="D14953" s="10" t="s">
        <v>91</v>
      </c>
      <c r="E14953" s="13">
        <v>53.0</v>
      </c>
      <c r="F14953" s="13"/>
      <c r="H14953" s="10" t="s">
        <v>4136</v>
      </c>
    </row>
    <row r="14954">
      <c r="A14954" s="10" t="s">
        <v>4116</v>
      </c>
      <c r="B14954" s="19">
        <v>0.07435185185185185</v>
      </c>
      <c r="C14954" s="10" t="s">
        <v>70</v>
      </c>
      <c r="D14954" s="10" t="s">
        <v>81</v>
      </c>
      <c r="E14954" s="13" t="s">
        <v>68</v>
      </c>
      <c r="F14954" s="13">
        <v>20.0</v>
      </c>
      <c r="H14954" s="10" t="s">
        <v>4137</v>
      </c>
      <c r="J14954" s="10" t="s">
        <v>4126</v>
      </c>
    </row>
    <row r="14955">
      <c r="A14955" s="10" t="s">
        <v>4116</v>
      </c>
      <c r="B14955" s="19">
        <v>0.07563657407407408</v>
      </c>
      <c r="C14955" s="10" t="s">
        <v>84</v>
      </c>
      <c r="D14955" s="10" t="s">
        <v>166</v>
      </c>
      <c r="E14955" s="13" t="s">
        <v>75</v>
      </c>
      <c r="F14955" s="13" t="s">
        <v>75</v>
      </c>
      <c r="J14955" s="10" t="s">
        <v>2263</v>
      </c>
    </row>
    <row r="14956">
      <c r="A14956" s="10" t="s">
        <v>4116</v>
      </c>
      <c r="B14956" s="19">
        <v>0.07563657407407408</v>
      </c>
      <c r="C14956" s="10" t="s">
        <v>84</v>
      </c>
      <c r="D14956" s="10" t="s">
        <v>166</v>
      </c>
      <c r="E14956" s="13">
        <v>14.0</v>
      </c>
      <c r="F14956" s="13">
        <f>E14956-1</f>
        <v>13</v>
      </c>
      <c r="J14956" s="10" t="s">
        <v>1867</v>
      </c>
    </row>
    <row r="14957">
      <c r="A14957" s="10" t="s">
        <v>4116</v>
      </c>
      <c r="B14957" s="19">
        <v>0.07837962962962963</v>
      </c>
      <c r="C14957" s="10" t="s">
        <v>70</v>
      </c>
      <c r="D14957" s="10" t="s">
        <v>93</v>
      </c>
      <c r="E14957" s="13" t="s">
        <v>88</v>
      </c>
      <c r="F14957" s="13">
        <v>1.0</v>
      </c>
      <c r="J14957" s="10" t="s">
        <v>2263</v>
      </c>
    </row>
    <row r="14958">
      <c r="A14958" s="10" t="s">
        <v>4116</v>
      </c>
      <c r="B14958" s="19">
        <v>0.07837962962962963</v>
      </c>
      <c r="C14958" s="10" t="s">
        <v>70</v>
      </c>
      <c r="D14958" s="10" t="s">
        <v>93</v>
      </c>
      <c r="E14958" s="13">
        <v>18.0</v>
      </c>
      <c r="F14958" s="13">
        <v>4.0</v>
      </c>
      <c r="J14958" s="10" t="s">
        <v>4127</v>
      </c>
    </row>
    <row r="14959">
      <c r="A14959" s="10" t="s">
        <v>4116</v>
      </c>
      <c r="B14959" s="19">
        <v>0.07878472222222223</v>
      </c>
      <c r="C14959" s="10" t="s">
        <v>70</v>
      </c>
      <c r="D14959" s="10" t="s">
        <v>93</v>
      </c>
      <c r="E14959" s="13">
        <v>31.0</v>
      </c>
      <c r="F14959" s="13">
        <v>19.0</v>
      </c>
      <c r="J14959" s="10" t="s">
        <v>4127</v>
      </c>
    </row>
    <row r="14960">
      <c r="A14960" s="10" t="s">
        <v>4116</v>
      </c>
      <c r="B14960" s="19">
        <v>0.07878472222222223</v>
      </c>
      <c r="C14960" s="10" t="s">
        <v>70</v>
      </c>
      <c r="D14960" s="10" t="s">
        <v>91</v>
      </c>
      <c r="E14960" s="13">
        <v>15.0</v>
      </c>
      <c r="F14960" s="13"/>
      <c r="H14960" s="10" t="s">
        <v>4128</v>
      </c>
    </row>
    <row r="14961">
      <c r="A14961" s="10" t="s">
        <v>4116</v>
      </c>
      <c r="B14961" s="19">
        <v>0.07938657407407407</v>
      </c>
      <c r="C14961" s="10" t="s">
        <v>70</v>
      </c>
      <c r="D14961" s="10" t="s">
        <v>127</v>
      </c>
      <c r="E14961" s="13">
        <v>14.0</v>
      </c>
      <c r="F14961" s="13">
        <f t="shared" ref="F14961:F14962" si="109">E14961-1</f>
        <v>13</v>
      </c>
      <c r="J14961" s="10" t="s">
        <v>2263</v>
      </c>
    </row>
    <row r="14962">
      <c r="A14962" s="10" t="s">
        <v>4116</v>
      </c>
      <c r="B14962" s="19">
        <v>0.07938657407407407</v>
      </c>
      <c r="C14962" s="10" t="s">
        <v>70</v>
      </c>
      <c r="D14962" s="10" t="s">
        <v>127</v>
      </c>
      <c r="E14962" s="13">
        <v>16.0</v>
      </c>
      <c r="F14962" s="13">
        <f t="shared" si="109"/>
        <v>15</v>
      </c>
      <c r="J14962" s="10" t="s">
        <v>4138</v>
      </c>
    </row>
    <row r="14963">
      <c r="A14963" s="10" t="s">
        <v>4116</v>
      </c>
      <c r="B14963" s="19">
        <v>0.08283564814814814</v>
      </c>
      <c r="C14963" s="10" t="s">
        <v>69</v>
      </c>
      <c r="D14963" s="10" t="s">
        <v>127</v>
      </c>
      <c r="E14963" s="13">
        <v>8.0</v>
      </c>
      <c r="F14963" s="13">
        <f>E14963-6</f>
        <v>2</v>
      </c>
    </row>
    <row r="14964">
      <c r="A14964" s="10" t="s">
        <v>4116</v>
      </c>
      <c r="B14964" s="19">
        <v>0.08376157407407407</v>
      </c>
      <c r="C14964" s="10" t="s">
        <v>66</v>
      </c>
      <c r="D14964" s="10" t="s">
        <v>127</v>
      </c>
      <c r="E14964" s="13">
        <v>22.0</v>
      </c>
      <c r="F14964" s="13">
        <f>E14964-5</f>
        <v>17</v>
      </c>
      <c r="J14964" s="10" t="s">
        <v>4138</v>
      </c>
    </row>
    <row r="14965">
      <c r="A14965" s="10" t="s">
        <v>4116</v>
      </c>
      <c r="B14965" s="19">
        <v>0.08476851851851852</v>
      </c>
      <c r="C14965" s="10" t="s">
        <v>66</v>
      </c>
      <c r="D14965" s="10" t="s">
        <v>81</v>
      </c>
      <c r="E14965" s="13">
        <v>19.0</v>
      </c>
      <c r="F14965" s="13">
        <v>14.0</v>
      </c>
      <c r="J14965" s="10" t="s">
        <v>2992</v>
      </c>
    </row>
    <row r="14966">
      <c r="A14966" s="10" t="s">
        <v>4116</v>
      </c>
      <c r="B14966" s="19">
        <v>0.085</v>
      </c>
      <c r="C14966" s="10" t="s">
        <v>66</v>
      </c>
      <c r="D14966" s="10" t="s">
        <v>100</v>
      </c>
      <c r="E14966" s="10" t="s">
        <v>75</v>
      </c>
      <c r="F14966" s="13" t="s">
        <v>75</v>
      </c>
    </row>
    <row r="14967">
      <c r="A14967" s="10" t="s">
        <v>4116</v>
      </c>
      <c r="B14967" s="19">
        <v>0.08520833333333333</v>
      </c>
      <c r="C14967" s="10" t="s">
        <v>66</v>
      </c>
      <c r="D14967" s="10" t="s">
        <v>100</v>
      </c>
      <c r="E14967" s="13">
        <v>10.0</v>
      </c>
      <c r="F14967" s="13">
        <f>E14967-1+1</f>
        <v>10</v>
      </c>
      <c r="H14967" s="10" t="s">
        <v>4139</v>
      </c>
      <c r="J14967" s="10" t="s">
        <v>4120</v>
      </c>
    </row>
    <row r="14968">
      <c r="A14968" s="10" t="s">
        <v>4116</v>
      </c>
      <c r="B14968" s="19">
        <v>0.08520833333333333</v>
      </c>
      <c r="C14968" s="10" t="s">
        <v>70</v>
      </c>
      <c r="D14968" s="10" t="s">
        <v>100</v>
      </c>
      <c r="E14968" s="13">
        <v>17.0</v>
      </c>
      <c r="F14968" s="13">
        <f>E14968-10+3</f>
        <v>10</v>
      </c>
      <c r="H14968" s="10" t="s">
        <v>4140</v>
      </c>
      <c r="J14968" s="10" t="s">
        <v>4126</v>
      </c>
    </row>
    <row r="14969">
      <c r="A14969" s="10" t="s">
        <v>4116</v>
      </c>
      <c r="B14969" s="19">
        <v>0.08627314814814815</v>
      </c>
      <c r="C14969" s="10" t="s">
        <v>82</v>
      </c>
      <c r="D14969" s="10" t="s">
        <v>127</v>
      </c>
      <c r="E14969" s="13">
        <v>21.0</v>
      </c>
      <c r="F14969" s="13">
        <f>E14969-9</f>
        <v>12</v>
      </c>
      <c r="J14969" s="10" t="s">
        <v>4138</v>
      </c>
    </row>
    <row r="14970">
      <c r="A14970" s="10" t="s">
        <v>4116</v>
      </c>
      <c r="B14970" s="19">
        <v>0.08774305555555556</v>
      </c>
      <c r="C14970" s="10" t="s">
        <v>84</v>
      </c>
      <c r="D14970" s="10" t="s">
        <v>76</v>
      </c>
      <c r="E14970" s="13">
        <v>5.0</v>
      </c>
      <c r="F14970" s="13"/>
      <c r="J14970" s="10" t="s">
        <v>4141</v>
      </c>
    </row>
    <row r="14971">
      <c r="A14971" s="10" t="s">
        <v>4116</v>
      </c>
      <c r="B14971" s="19">
        <v>0.08809027777777778</v>
      </c>
      <c r="C14971" s="10" t="s">
        <v>84</v>
      </c>
      <c r="D14971" s="10" t="s">
        <v>93</v>
      </c>
      <c r="E14971" s="13" t="s">
        <v>88</v>
      </c>
      <c r="F14971" s="13">
        <v>1.0</v>
      </c>
      <c r="J14971" s="10" t="s">
        <v>4142</v>
      </c>
    </row>
    <row r="14972">
      <c r="A14972" s="10" t="s">
        <v>4116</v>
      </c>
      <c r="B14972" s="19">
        <v>0.0882175925925926</v>
      </c>
      <c r="C14972" s="10" t="s">
        <v>84</v>
      </c>
      <c r="D14972" s="10" t="s">
        <v>93</v>
      </c>
      <c r="E14972" s="13">
        <v>19.0</v>
      </c>
      <c r="F14972" s="13">
        <f>E14972-12</f>
        <v>7</v>
      </c>
      <c r="J14972" s="10" t="s">
        <v>4142</v>
      </c>
    </row>
    <row r="14973">
      <c r="A14973" s="10" t="s">
        <v>4116</v>
      </c>
      <c r="B14973" s="28">
        <v>0.08840277777777777</v>
      </c>
      <c r="C14973" s="25" t="s">
        <v>84</v>
      </c>
      <c r="D14973" s="25" t="s">
        <v>93</v>
      </c>
      <c r="E14973" s="13" t="s">
        <v>88</v>
      </c>
      <c r="F14973" s="13">
        <v>1.0</v>
      </c>
      <c r="J14973" s="10" t="s">
        <v>4142</v>
      </c>
    </row>
    <row r="14974">
      <c r="A14974" s="10" t="s">
        <v>4116</v>
      </c>
      <c r="B14974" s="19">
        <v>0.10789351851851851</v>
      </c>
      <c r="C14974" s="10" t="s">
        <v>70</v>
      </c>
      <c r="D14974" s="10" t="s">
        <v>81</v>
      </c>
      <c r="E14974" s="13">
        <v>19.0</v>
      </c>
      <c r="F14974" s="13">
        <f>E14974-8+3</f>
        <v>14</v>
      </c>
      <c r="J14974" s="10" t="s">
        <v>4126</v>
      </c>
    </row>
    <row r="14975">
      <c r="A14975" s="10" t="s">
        <v>4116</v>
      </c>
      <c r="B14975" s="19">
        <v>0.10813657407407408</v>
      </c>
      <c r="C14975" s="10" t="s">
        <v>70</v>
      </c>
      <c r="D14975" s="10" t="s">
        <v>81</v>
      </c>
      <c r="E14975" s="13" t="s">
        <v>75</v>
      </c>
      <c r="F14975" s="13" t="s">
        <v>75</v>
      </c>
      <c r="J14975" s="10" t="s">
        <v>4126</v>
      </c>
    </row>
    <row r="14976">
      <c r="A14976" s="10" t="s">
        <v>4116</v>
      </c>
      <c r="B14976" s="19">
        <v>0.1091550925925926</v>
      </c>
      <c r="C14976" s="10" t="s">
        <v>69</v>
      </c>
      <c r="D14976" s="10" t="s">
        <v>81</v>
      </c>
      <c r="E14976" s="13" t="s">
        <v>88</v>
      </c>
      <c r="F14976" s="13">
        <v>1.0</v>
      </c>
      <c r="H14976" s="10" t="s">
        <v>4143</v>
      </c>
    </row>
    <row r="14977">
      <c r="A14977" s="10" t="s">
        <v>4116</v>
      </c>
      <c r="B14977" s="19">
        <v>0.11328703703703703</v>
      </c>
      <c r="C14977" s="10" t="s">
        <v>70</v>
      </c>
      <c r="D14977" s="10" t="s">
        <v>93</v>
      </c>
      <c r="E14977" s="13">
        <v>13.0</v>
      </c>
      <c r="F14977" s="13">
        <f t="shared" ref="F14977:F14978" si="110">E14977-12+10</f>
        <v>11</v>
      </c>
      <c r="J14977" s="10" t="s">
        <v>4144</v>
      </c>
    </row>
    <row r="14978">
      <c r="A14978" s="10" t="s">
        <v>4116</v>
      </c>
      <c r="B14978" s="19">
        <v>0.11336805555555556</v>
      </c>
      <c r="C14978" s="10" t="s">
        <v>70</v>
      </c>
      <c r="D14978" s="10" t="s">
        <v>93</v>
      </c>
      <c r="E14978" s="13">
        <v>13.0</v>
      </c>
      <c r="F14978" s="13">
        <f t="shared" si="110"/>
        <v>11</v>
      </c>
      <c r="J14978" s="10" t="s">
        <v>4144</v>
      </c>
    </row>
    <row r="14979">
      <c r="A14979" s="10" t="s">
        <v>4116</v>
      </c>
      <c r="B14979" s="19">
        <v>0.11408564814814814</v>
      </c>
      <c r="C14979" s="10" t="s">
        <v>70</v>
      </c>
      <c r="D14979" s="10" t="s">
        <v>127</v>
      </c>
      <c r="E14979" s="13" t="s">
        <v>75</v>
      </c>
      <c r="F14979" s="13" t="s">
        <v>75</v>
      </c>
      <c r="J14979" s="10" t="s">
        <v>2263</v>
      </c>
    </row>
    <row r="14980">
      <c r="A14980" s="10" t="s">
        <v>4116</v>
      </c>
      <c r="B14980" s="19">
        <v>0.11408564814814814</v>
      </c>
      <c r="C14980" s="10" t="s">
        <v>70</v>
      </c>
      <c r="D14980" s="10" t="s">
        <v>127</v>
      </c>
      <c r="E14980" s="13" t="s">
        <v>68</v>
      </c>
      <c r="F14980" s="13">
        <v>20.0</v>
      </c>
    </row>
    <row r="14981">
      <c r="A14981" s="10" t="s">
        <v>4116</v>
      </c>
      <c r="B14981" s="19">
        <v>0.11452546296296297</v>
      </c>
      <c r="C14981" s="10" t="s">
        <v>3086</v>
      </c>
      <c r="D14981" s="10" t="s">
        <v>93</v>
      </c>
      <c r="E14981" s="13">
        <v>24.0</v>
      </c>
      <c r="F14981" s="13">
        <v>12.0</v>
      </c>
      <c r="J14981" s="10" t="s">
        <v>4135</v>
      </c>
    </row>
    <row r="14982">
      <c r="A14982" s="10" t="s">
        <v>4116</v>
      </c>
      <c r="B14982" s="19">
        <v>0.1146412037037037</v>
      </c>
      <c r="C14982" s="10" t="s">
        <v>3086</v>
      </c>
      <c r="D14982" s="10" t="s">
        <v>91</v>
      </c>
      <c r="E14982" s="13">
        <v>43.0</v>
      </c>
      <c r="F14982" s="13"/>
      <c r="H14982" s="10" t="s">
        <v>4145</v>
      </c>
    </row>
    <row r="14983">
      <c r="A14983" s="10" t="s">
        <v>4116</v>
      </c>
      <c r="B14983" s="19">
        <v>0.11525462962962962</v>
      </c>
      <c r="C14983" s="10" t="s">
        <v>70</v>
      </c>
      <c r="D14983" s="10" t="s">
        <v>93</v>
      </c>
      <c r="E14983" s="13" t="s">
        <v>75</v>
      </c>
      <c r="F14983" s="13" t="s">
        <v>75</v>
      </c>
      <c r="J14983" s="10" t="s">
        <v>4127</v>
      </c>
    </row>
    <row r="14984">
      <c r="A14984" s="10" t="s">
        <v>4116</v>
      </c>
      <c r="B14984" s="19">
        <v>0.115625</v>
      </c>
      <c r="C14984" s="10" t="s">
        <v>70</v>
      </c>
      <c r="D14984" s="10" t="s">
        <v>81</v>
      </c>
      <c r="E14984" s="13" t="s">
        <v>75</v>
      </c>
      <c r="F14984" s="13" t="s">
        <v>75</v>
      </c>
      <c r="J14984" s="10" t="s">
        <v>2265</v>
      </c>
    </row>
    <row r="14985">
      <c r="A14985" s="10" t="s">
        <v>4116</v>
      </c>
      <c r="B14985" s="19">
        <v>0.115625</v>
      </c>
      <c r="C14985" s="10" t="s">
        <v>70</v>
      </c>
      <c r="D14985" s="10" t="s">
        <v>81</v>
      </c>
      <c r="E14985" s="13" t="s">
        <v>75</v>
      </c>
      <c r="F14985" s="13" t="s">
        <v>75</v>
      </c>
    </row>
    <row r="14986">
      <c r="A14986" s="10" t="s">
        <v>4116</v>
      </c>
      <c r="B14986" s="19">
        <v>0.11643518518518518</v>
      </c>
      <c r="C14986" s="10" t="s">
        <v>70</v>
      </c>
      <c r="D14986" s="10" t="s">
        <v>81</v>
      </c>
      <c r="E14986" s="13" t="s">
        <v>75</v>
      </c>
      <c r="F14986" s="13" t="s">
        <v>75</v>
      </c>
      <c r="J14986" s="10" t="s">
        <v>2265</v>
      </c>
    </row>
    <row r="14987">
      <c r="A14987" s="10" t="s">
        <v>4116</v>
      </c>
      <c r="B14987" s="19">
        <v>0.11643518518518518</v>
      </c>
      <c r="C14987" s="10" t="s">
        <v>70</v>
      </c>
      <c r="D14987" s="10" t="s">
        <v>81</v>
      </c>
      <c r="E14987" s="13" t="s">
        <v>75</v>
      </c>
      <c r="F14987" s="13" t="s">
        <v>75</v>
      </c>
      <c r="H14987" s="10" t="s">
        <v>4146</v>
      </c>
    </row>
    <row r="14988">
      <c r="A14988" s="10" t="s">
        <v>4116</v>
      </c>
      <c r="B14988" s="19">
        <v>0.11701388888888889</v>
      </c>
      <c r="C14988" s="10" t="s">
        <v>69</v>
      </c>
      <c r="D14988" s="10" t="s">
        <v>89</v>
      </c>
      <c r="E14988" s="13" t="s">
        <v>75</v>
      </c>
      <c r="F14988" s="13" t="s">
        <v>75</v>
      </c>
      <c r="J14988" s="10" t="s">
        <v>2263</v>
      </c>
    </row>
    <row r="14989">
      <c r="A14989" s="10" t="s">
        <v>4116</v>
      </c>
      <c r="B14989" s="19">
        <v>0.11701388888888889</v>
      </c>
      <c r="C14989" s="10" t="s">
        <v>69</v>
      </c>
      <c r="D14989" s="10" t="s">
        <v>89</v>
      </c>
      <c r="E14989" s="13">
        <v>22.0</v>
      </c>
      <c r="F14989" s="13">
        <f>E14989-10</f>
        <v>12</v>
      </c>
      <c r="J14989" s="10" t="s">
        <v>4147</v>
      </c>
    </row>
    <row r="14990">
      <c r="A14990" s="10" t="s">
        <v>4116</v>
      </c>
      <c r="B14990" s="19">
        <v>0.11831018518518518</v>
      </c>
      <c r="C14990" s="10" t="s">
        <v>69</v>
      </c>
      <c r="D14990" s="10" t="s">
        <v>127</v>
      </c>
      <c r="E14990" s="13">
        <v>24.0</v>
      </c>
      <c r="F14990" s="13">
        <f>E14990-6</f>
        <v>18</v>
      </c>
      <c r="J14990" s="10" t="s">
        <v>4138</v>
      </c>
    </row>
    <row r="14991">
      <c r="A14991" s="10" t="s">
        <v>4116</v>
      </c>
      <c r="B14991" s="19">
        <v>0.11921296296296297</v>
      </c>
      <c r="C14991" s="10" t="s">
        <v>69</v>
      </c>
      <c r="D14991" s="10" t="s">
        <v>166</v>
      </c>
      <c r="E14991" s="13">
        <v>26.0</v>
      </c>
      <c r="F14991" s="13">
        <f>E14991-10</f>
        <v>16</v>
      </c>
    </row>
    <row r="14992">
      <c r="A14992" s="10" t="s">
        <v>4116</v>
      </c>
      <c r="B14992" s="19">
        <v>0.12042824074074074</v>
      </c>
      <c r="C14992" s="10" t="s">
        <v>66</v>
      </c>
      <c r="D14992" s="10" t="s">
        <v>100</v>
      </c>
      <c r="E14992" s="13">
        <v>11.0</v>
      </c>
      <c r="F14992" s="13">
        <f>E14992-1</f>
        <v>10</v>
      </c>
    </row>
    <row r="14993">
      <c r="A14993" s="10" t="s">
        <v>4116</v>
      </c>
      <c r="B14993" s="19">
        <v>0.1229050925925926</v>
      </c>
      <c r="C14993" s="10" t="s">
        <v>84</v>
      </c>
      <c r="D14993" s="10" t="s">
        <v>93</v>
      </c>
      <c r="E14993" s="13" t="s">
        <v>75</v>
      </c>
      <c r="F14993" s="13" t="s">
        <v>75</v>
      </c>
      <c r="J14993" s="10" t="s">
        <v>2263</v>
      </c>
    </row>
    <row r="14994">
      <c r="A14994" s="10" t="s">
        <v>4116</v>
      </c>
      <c r="B14994" s="19">
        <v>0.1229050925925926</v>
      </c>
      <c r="C14994" s="10" t="s">
        <v>84</v>
      </c>
      <c r="D14994" s="10" t="s">
        <v>93</v>
      </c>
      <c r="E14994" s="13">
        <v>25.0</v>
      </c>
      <c r="F14994" s="13">
        <f>E14994-12</f>
        <v>13</v>
      </c>
      <c r="J14994" s="10" t="s">
        <v>4133</v>
      </c>
    </row>
    <row r="14995">
      <c r="A14995" s="10" t="s">
        <v>4116</v>
      </c>
      <c r="B14995" s="19">
        <v>0.1230787037037037</v>
      </c>
      <c r="C14995" s="10" t="s">
        <v>84</v>
      </c>
      <c r="D14995" s="10" t="s">
        <v>91</v>
      </c>
      <c r="E14995" s="13">
        <v>34.0</v>
      </c>
      <c r="F14995" s="13"/>
      <c r="H14995" s="10" t="s">
        <v>4148</v>
      </c>
    </row>
    <row r="14996">
      <c r="A14996" s="10" t="s">
        <v>4116</v>
      </c>
      <c r="B14996" s="19">
        <v>0.12546296296296297</v>
      </c>
      <c r="C14996" s="10" t="s">
        <v>3086</v>
      </c>
      <c r="D14996" s="10" t="s">
        <v>93</v>
      </c>
      <c r="E14996" s="13" t="s">
        <v>75</v>
      </c>
      <c r="F14996" s="13" t="s">
        <v>75</v>
      </c>
      <c r="J14996" s="10" t="s">
        <v>2263</v>
      </c>
    </row>
    <row r="14997">
      <c r="A14997" s="10" t="s">
        <v>4116</v>
      </c>
      <c r="B14997" s="19">
        <v>0.12546296296296297</v>
      </c>
      <c r="C14997" s="10" t="s">
        <v>3086</v>
      </c>
      <c r="D14997" s="10" t="s">
        <v>93</v>
      </c>
      <c r="E14997" s="13">
        <v>30.0</v>
      </c>
      <c r="F14997" s="13">
        <f>E14997-12</f>
        <v>18</v>
      </c>
      <c r="J14997" s="10" t="s">
        <v>4135</v>
      </c>
    </row>
    <row r="14998">
      <c r="A14998" s="10" t="s">
        <v>4116</v>
      </c>
      <c r="B14998" s="19">
        <v>0.12590277777777778</v>
      </c>
      <c r="C14998" s="10" t="s">
        <v>3086</v>
      </c>
      <c r="D14998" s="10" t="s">
        <v>91</v>
      </c>
      <c r="E14998" s="13">
        <v>33.0</v>
      </c>
      <c r="F14998" s="13"/>
      <c r="H14998" s="10" t="s">
        <v>4149</v>
      </c>
      <c r="J14998" s="10"/>
    </row>
    <row r="14999">
      <c r="A14999" s="10" t="s">
        <v>4116</v>
      </c>
      <c r="B14999" s="19">
        <v>0.12614583333333335</v>
      </c>
      <c r="C14999" s="10" t="s">
        <v>3086</v>
      </c>
      <c r="D14999" s="10" t="s">
        <v>93</v>
      </c>
      <c r="E14999" s="13" t="s">
        <v>75</v>
      </c>
      <c r="F14999" s="13" t="s">
        <v>75</v>
      </c>
      <c r="J14999" s="10" t="s">
        <v>2263</v>
      </c>
    </row>
    <row r="15000">
      <c r="A15000" s="10" t="s">
        <v>4116</v>
      </c>
      <c r="B15000" s="19">
        <v>0.12614583333333335</v>
      </c>
      <c r="C15000" s="10" t="s">
        <v>3086</v>
      </c>
      <c r="D15000" s="10" t="s">
        <v>93</v>
      </c>
      <c r="E15000" s="13">
        <v>30.0</v>
      </c>
      <c r="F15000" s="13">
        <f>E15000-12</f>
        <v>18</v>
      </c>
      <c r="J15000" s="10" t="s">
        <v>4135</v>
      </c>
    </row>
    <row r="15001">
      <c r="A15001" s="10" t="s">
        <v>4116</v>
      </c>
      <c r="B15001" s="19">
        <v>0.12627314814814813</v>
      </c>
      <c r="C15001" s="10" t="s">
        <v>3086</v>
      </c>
      <c r="D15001" s="10" t="s">
        <v>91</v>
      </c>
      <c r="E15001" s="13">
        <v>10.0</v>
      </c>
      <c r="F15001" s="13"/>
      <c r="H15001" s="10" t="s">
        <v>4150</v>
      </c>
    </row>
    <row r="15002">
      <c r="A15002" s="10" t="s">
        <v>4116</v>
      </c>
      <c r="B15002" s="19">
        <v>0.12768518518518518</v>
      </c>
      <c r="C15002" s="10" t="s">
        <v>84</v>
      </c>
      <c r="D15002" s="10" t="s">
        <v>81</v>
      </c>
      <c r="E15002" s="13">
        <f>F15002+7</f>
        <v>10</v>
      </c>
      <c r="F15002" s="13">
        <v>3.0</v>
      </c>
      <c r="J15002" s="10" t="s">
        <v>2263</v>
      </c>
    </row>
    <row r="15003">
      <c r="A15003" s="10" t="s">
        <v>4116</v>
      </c>
      <c r="B15003" s="19">
        <v>0.12768518518518518</v>
      </c>
      <c r="C15003" s="10" t="s">
        <v>84</v>
      </c>
      <c r="D15003" s="10" t="s">
        <v>81</v>
      </c>
      <c r="E15003" s="13">
        <v>11.0</v>
      </c>
      <c r="F15003" s="13">
        <v>4.0</v>
      </c>
      <c r="H15003" s="10" t="s">
        <v>4151</v>
      </c>
      <c r="J15003" s="10" t="s">
        <v>4152</v>
      </c>
    </row>
    <row r="15004">
      <c r="A15004" s="10" t="s">
        <v>4116</v>
      </c>
      <c r="B15004" s="19">
        <v>0.12961805555555556</v>
      </c>
      <c r="C15004" s="10" t="s">
        <v>70</v>
      </c>
      <c r="D15004" s="10" t="s">
        <v>93</v>
      </c>
      <c r="E15004" s="13" t="s">
        <v>75</v>
      </c>
      <c r="F15004" s="13" t="s">
        <v>75</v>
      </c>
      <c r="J15004" s="10" t="s">
        <v>2263</v>
      </c>
    </row>
    <row r="15005">
      <c r="A15005" s="10" t="s">
        <v>4116</v>
      </c>
      <c r="B15005" s="19">
        <v>0.12961805555555556</v>
      </c>
      <c r="C15005" s="10" t="s">
        <v>70</v>
      </c>
      <c r="D15005" s="10" t="s">
        <v>93</v>
      </c>
      <c r="E15005" s="13">
        <v>27.0</v>
      </c>
      <c r="F15005" s="13">
        <f>E15005-12</f>
        <v>15</v>
      </c>
      <c r="J15005" s="10" t="s">
        <v>4127</v>
      </c>
    </row>
    <row r="15006">
      <c r="A15006" s="10" t="s">
        <v>4116</v>
      </c>
      <c r="B15006" s="19">
        <v>0.1299537037037037</v>
      </c>
      <c r="C15006" s="10" t="s">
        <v>70</v>
      </c>
      <c r="D15006" s="10" t="s">
        <v>91</v>
      </c>
      <c r="E15006" s="13">
        <v>12.0</v>
      </c>
      <c r="F15006" s="13"/>
      <c r="H15006" s="10" t="s">
        <v>4153</v>
      </c>
    </row>
    <row r="15007">
      <c r="A15007" s="10" t="s">
        <v>4116</v>
      </c>
      <c r="B15007" s="19">
        <v>0.1299537037037037</v>
      </c>
      <c r="C15007" s="10" t="s">
        <v>70</v>
      </c>
      <c r="D15007" s="10" t="s">
        <v>91</v>
      </c>
      <c r="E15007" s="13">
        <v>5.0</v>
      </c>
      <c r="F15007" s="13"/>
      <c r="J15007" s="10" t="s">
        <v>2992</v>
      </c>
    </row>
    <row r="15008">
      <c r="A15008" s="10" t="s">
        <v>4116</v>
      </c>
      <c r="B15008" s="19">
        <v>0.1317361111111111</v>
      </c>
      <c r="C15008" s="10" t="s">
        <v>69</v>
      </c>
      <c r="D15008" s="10" t="s">
        <v>81</v>
      </c>
      <c r="E15008" s="13" t="s">
        <v>75</v>
      </c>
      <c r="F15008" s="13" t="s">
        <v>75</v>
      </c>
      <c r="J15008" s="10" t="s">
        <v>2263</v>
      </c>
    </row>
    <row r="15009">
      <c r="A15009" s="10" t="s">
        <v>4116</v>
      </c>
      <c r="B15009" s="19">
        <v>0.1317361111111111</v>
      </c>
      <c r="C15009" s="10" t="s">
        <v>69</v>
      </c>
      <c r="D15009" s="10" t="s">
        <v>81</v>
      </c>
      <c r="E15009" s="13" t="s">
        <v>75</v>
      </c>
      <c r="F15009" s="13" t="s">
        <v>75</v>
      </c>
      <c r="H15009" s="10" t="s">
        <v>4154</v>
      </c>
    </row>
    <row r="15010">
      <c r="A15010" s="10" t="s">
        <v>4116</v>
      </c>
      <c r="B15010" s="19">
        <v>0.1327662037037037</v>
      </c>
      <c r="C15010" s="10" t="s">
        <v>70</v>
      </c>
      <c r="D15010" s="10" t="s">
        <v>93</v>
      </c>
      <c r="E15010" s="13">
        <f>F15010+12</f>
        <v>19</v>
      </c>
      <c r="F15010" s="13">
        <v>7.0</v>
      </c>
      <c r="J15010" s="10" t="s">
        <v>2263</v>
      </c>
    </row>
    <row r="15011">
      <c r="A15011" s="10" t="s">
        <v>4116</v>
      </c>
      <c r="B15011" s="19">
        <v>0.1327662037037037</v>
      </c>
      <c r="C15011" s="10" t="s">
        <v>70</v>
      </c>
      <c r="D15011" s="10" t="s">
        <v>93</v>
      </c>
      <c r="E15011" s="13" t="s">
        <v>68</v>
      </c>
      <c r="F15011" s="13">
        <v>20.0</v>
      </c>
      <c r="J15011" s="10" t="s">
        <v>4127</v>
      </c>
    </row>
    <row r="15012">
      <c r="A15012" s="10" t="s">
        <v>4116</v>
      </c>
      <c r="B15012" s="19">
        <v>0.1330324074074074</v>
      </c>
      <c r="C15012" s="10" t="s">
        <v>70</v>
      </c>
      <c r="D15012" s="10" t="s">
        <v>91</v>
      </c>
      <c r="E15012" s="13">
        <v>37.0</v>
      </c>
      <c r="F15012" s="13"/>
      <c r="H15012" s="10" t="s">
        <v>4155</v>
      </c>
    </row>
    <row r="15013">
      <c r="A15013" s="10" t="s">
        <v>4116</v>
      </c>
      <c r="B15013" s="19">
        <v>0.1336226851851852</v>
      </c>
      <c r="C15013" s="10" t="s">
        <v>70</v>
      </c>
      <c r="D15013" s="10" t="s">
        <v>93</v>
      </c>
      <c r="E15013" s="13" t="s">
        <v>75</v>
      </c>
      <c r="F15013" s="13" t="s">
        <v>75</v>
      </c>
      <c r="J15013" s="10" t="s">
        <v>2263</v>
      </c>
    </row>
    <row r="15014">
      <c r="A15014" s="10" t="s">
        <v>4116</v>
      </c>
      <c r="B15014" s="19">
        <v>0.1336226851851852</v>
      </c>
      <c r="C15014" s="10" t="s">
        <v>70</v>
      </c>
      <c r="D15014" s="10" t="s">
        <v>93</v>
      </c>
      <c r="E15014" s="13" t="s">
        <v>68</v>
      </c>
      <c r="F15014" s="13">
        <v>20.0</v>
      </c>
      <c r="J15014" s="10" t="s">
        <v>4127</v>
      </c>
    </row>
    <row r="15015">
      <c r="A15015" s="10" t="s">
        <v>4116</v>
      </c>
      <c r="B15015" s="19">
        <v>0.13385416666666666</v>
      </c>
      <c r="C15015" s="10" t="s">
        <v>70</v>
      </c>
      <c r="D15015" s="10" t="s">
        <v>91</v>
      </c>
      <c r="E15015" s="13">
        <v>14.0</v>
      </c>
      <c r="F15015" s="13"/>
      <c r="H15015" s="10" t="s">
        <v>4156</v>
      </c>
    </row>
    <row r="15016">
      <c r="A15016" s="10" t="s">
        <v>4116</v>
      </c>
      <c r="B15016" s="19">
        <v>0.13435185185185186</v>
      </c>
      <c r="C15016" s="10" t="s">
        <v>70</v>
      </c>
      <c r="D15016" s="10" t="s">
        <v>93</v>
      </c>
      <c r="E15016" s="13" t="s">
        <v>75</v>
      </c>
      <c r="F15016" s="13" t="s">
        <v>75</v>
      </c>
      <c r="J15016" s="10" t="s">
        <v>2263</v>
      </c>
    </row>
    <row r="15017">
      <c r="A15017" s="10" t="s">
        <v>4116</v>
      </c>
      <c r="B15017" s="19">
        <v>0.13435185185185186</v>
      </c>
      <c r="C15017" s="10" t="s">
        <v>70</v>
      </c>
      <c r="D15017" s="10" t="s">
        <v>93</v>
      </c>
      <c r="E15017" s="13" t="s">
        <v>68</v>
      </c>
      <c r="F15017" s="13">
        <v>20.0</v>
      </c>
      <c r="J15017" s="10" t="s">
        <v>3660</v>
      </c>
    </row>
    <row r="15018">
      <c r="A15018" s="10" t="s">
        <v>4116</v>
      </c>
      <c r="B15018" s="19">
        <v>0.13385416666666666</v>
      </c>
      <c r="C15018" s="10" t="s">
        <v>70</v>
      </c>
      <c r="D15018" s="10" t="s">
        <v>91</v>
      </c>
      <c r="E15018" s="13">
        <v>37.0</v>
      </c>
      <c r="F15018" s="13"/>
      <c r="H15018" s="10" t="s">
        <v>4155</v>
      </c>
    </row>
    <row r="15019">
      <c r="A15019" s="10" t="s">
        <v>4116</v>
      </c>
      <c r="B15019" s="19">
        <v>0.1348148148148148</v>
      </c>
      <c r="C15019" s="10" t="s">
        <v>70</v>
      </c>
      <c r="D15019" s="10" t="s">
        <v>93</v>
      </c>
      <c r="E15019" s="13" t="s">
        <v>75</v>
      </c>
      <c r="F15019" s="13" t="s">
        <v>75</v>
      </c>
      <c r="J15019" s="10" t="s">
        <v>2263</v>
      </c>
    </row>
    <row r="15020">
      <c r="A15020" s="10" t="s">
        <v>4116</v>
      </c>
      <c r="B15020" s="19">
        <v>0.1348148148148148</v>
      </c>
      <c r="C15020" s="10" t="s">
        <v>70</v>
      </c>
      <c r="D15020" s="10" t="s">
        <v>93</v>
      </c>
      <c r="E15020" s="13">
        <v>25.0</v>
      </c>
      <c r="F15020" s="13">
        <f>E15020-12</f>
        <v>13</v>
      </c>
      <c r="J15020" s="10" t="s">
        <v>3660</v>
      </c>
    </row>
    <row r="15021">
      <c r="A15021" s="10" t="s">
        <v>4116</v>
      </c>
      <c r="B15021" s="19">
        <v>0.13494212962962962</v>
      </c>
      <c r="C15021" s="10" t="s">
        <v>70</v>
      </c>
      <c r="D15021" s="10" t="s">
        <v>91</v>
      </c>
      <c r="E15021" s="13">
        <v>23.0</v>
      </c>
      <c r="F15021" s="13"/>
      <c r="H15021" s="10" t="s">
        <v>4157</v>
      </c>
    </row>
    <row r="15022">
      <c r="A15022" s="10" t="s">
        <v>4116</v>
      </c>
      <c r="B15022" s="19">
        <v>0.13743055555555556</v>
      </c>
      <c r="C15022" s="10" t="s">
        <v>69</v>
      </c>
      <c r="D15022" s="10" t="s">
        <v>320</v>
      </c>
      <c r="E15022" s="13">
        <v>19.0</v>
      </c>
      <c r="F15022" s="13">
        <f>E15022-5</f>
        <v>14</v>
      </c>
      <c r="J15022" s="10" t="s">
        <v>2004</v>
      </c>
    </row>
    <row r="15023">
      <c r="A15023" s="10" t="s">
        <v>4116</v>
      </c>
      <c r="B15023" s="19">
        <v>0.1382175925925926</v>
      </c>
      <c r="C15023" s="10" t="s">
        <v>69</v>
      </c>
      <c r="D15023" s="10" t="s">
        <v>127</v>
      </c>
      <c r="E15023" s="13">
        <v>17.0</v>
      </c>
      <c r="F15023" s="13">
        <f>E15023-6</f>
        <v>11</v>
      </c>
    </row>
    <row r="15024">
      <c r="A15024" s="10" t="s">
        <v>4116</v>
      </c>
      <c r="B15024" s="19">
        <v>0.13899305555555555</v>
      </c>
      <c r="C15024" s="10" t="s">
        <v>3086</v>
      </c>
      <c r="D15024" s="10" t="s">
        <v>81</v>
      </c>
      <c r="E15024" s="13">
        <v>17.0</v>
      </c>
      <c r="F15024" s="13">
        <f>E15024-1+2</f>
        <v>18</v>
      </c>
      <c r="H15024" s="10" t="s">
        <v>4158</v>
      </c>
      <c r="J15024" s="10" t="s">
        <v>4125</v>
      </c>
    </row>
    <row r="15025">
      <c r="A15025" s="10" t="s">
        <v>4116</v>
      </c>
      <c r="B15025" s="19">
        <v>0.13899305555555555</v>
      </c>
      <c r="C15025" s="10" t="s">
        <v>3086</v>
      </c>
      <c r="D15025" s="10" t="s">
        <v>81</v>
      </c>
      <c r="E15025" s="13">
        <f>F15025+1-2</f>
        <v>11</v>
      </c>
      <c r="F15025" s="13">
        <v>12.0</v>
      </c>
      <c r="J15025" s="10" t="s">
        <v>2263</v>
      </c>
    </row>
    <row r="15026">
      <c r="A15026" s="10" t="s">
        <v>4116</v>
      </c>
      <c r="B15026" s="19">
        <v>0.14083333333333334</v>
      </c>
      <c r="C15026" s="10" t="s">
        <v>66</v>
      </c>
      <c r="D15026" s="10" t="s">
        <v>127</v>
      </c>
      <c r="E15026" s="13">
        <v>19.0</v>
      </c>
      <c r="F15026" s="13">
        <f>E15026-5</f>
        <v>14</v>
      </c>
    </row>
    <row r="15027">
      <c r="A15027" s="10" t="s">
        <v>4116</v>
      </c>
      <c r="B15027" s="19">
        <v>0.14152777777777778</v>
      </c>
      <c r="C15027" s="10" t="s">
        <v>66</v>
      </c>
      <c r="D15027" s="10" t="s">
        <v>89</v>
      </c>
      <c r="E15027" s="13" t="s">
        <v>75</v>
      </c>
      <c r="F15027" s="13" t="s">
        <v>75</v>
      </c>
      <c r="J15027" s="10" t="s">
        <v>2263</v>
      </c>
    </row>
    <row r="15028">
      <c r="A15028" s="10" t="s">
        <v>4116</v>
      </c>
      <c r="B15028" s="19">
        <v>0.14152777777777778</v>
      </c>
      <c r="C15028" s="10" t="s">
        <v>66</v>
      </c>
      <c r="D15028" s="10" t="s">
        <v>89</v>
      </c>
      <c r="E15028" s="13">
        <v>22.0</v>
      </c>
      <c r="F15028" s="13">
        <f t="shared" ref="F15028:F15030" si="111">E15028-10</f>
        <v>12</v>
      </c>
      <c r="J15028" s="10" t="s">
        <v>4129</v>
      </c>
    </row>
    <row r="15029">
      <c r="A15029" s="10" t="s">
        <v>4116</v>
      </c>
      <c r="B15029" s="19">
        <v>0.14159722222222224</v>
      </c>
      <c r="C15029" s="10" t="s">
        <v>66</v>
      </c>
      <c r="D15029" s="10" t="s">
        <v>89</v>
      </c>
      <c r="E15029" s="13">
        <v>16.0</v>
      </c>
      <c r="F15029" s="13">
        <f t="shared" si="111"/>
        <v>6</v>
      </c>
      <c r="J15029" s="10" t="s">
        <v>4129</v>
      </c>
    </row>
    <row r="15030">
      <c r="A15030" s="10" t="s">
        <v>4116</v>
      </c>
      <c r="B15030" s="19">
        <v>0.14164351851851853</v>
      </c>
      <c r="C15030" s="10" t="s">
        <v>66</v>
      </c>
      <c r="D15030" s="10" t="s">
        <v>89</v>
      </c>
      <c r="E15030" s="13">
        <v>28.0</v>
      </c>
      <c r="F15030" s="13">
        <f t="shared" si="111"/>
        <v>18</v>
      </c>
      <c r="J15030" s="10" t="s">
        <v>4129</v>
      </c>
    </row>
    <row r="15031">
      <c r="A15031" s="10" t="s">
        <v>4116</v>
      </c>
      <c r="B15031" s="19">
        <v>0.14179398148148148</v>
      </c>
      <c r="C15031" s="10" t="s">
        <v>66</v>
      </c>
      <c r="D15031" s="10" t="s">
        <v>91</v>
      </c>
      <c r="E15031" s="13">
        <v>12.0</v>
      </c>
      <c r="F15031" s="13"/>
      <c r="H15031" s="10" t="s">
        <v>4159</v>
      </c>
    </row>
    <row r="15032">
      <c r="A15032" s="10" t="s">
        <v>4116</v>
      </c>
      <c r="B15032" s="19">
        <v>0.14184027777777777</v>
      </c>
      <c r="C15032" s="10" t="s">
        <v>66</v>
      </c>
      <c r="D15032" s="10" t="s">
        <v>91</v>
      </c>
      <c r="E15032" s="13">
        <v>20.0</v>
      </c>
      <c r="F15032" s="13"/>
      <c r="H15032" s="10" t="s">
        <v>4160</v>
      </c>
    </row>
    <row r="15033">
      <c r="A15033" s="10" t="s">
        <v>4116</v>
      </c>
      <c r="B15033" s="19">
        <v>0.14247685185185185</v>
      </c>
      <c r="C15033" s="10" t="s">
        <v>82</v>
      </c>
      <c r="D15033" s="10" t="s">
        <v>127</v>
      </c>
      <c r="E15033" s="13" t="s">
        <v>75</v>
      </c>
      <c r="F15033" s="13" t="s">
        <v>75</v>
      </c>
      <c r="J15033" s="10" t="s">
        <v>2263</v>
      </c>
    </row>
    <row r="15034">
      <c r="A15034" s="10" t="s">
        <v>4116</v>
      </c>
      <c r="B15034" s="19">
        <v>0.14247685185185185</v>
      </c>
      <c r="C15034" s="10" t="s">
        <v>82</v>
      </c>
      <c r="D15034" s="10" t="s">
        <v>127</v>
      </c>
      <c r="E15034" s="13">
        <v>19.0</v>
      </c>
      <c r="F15034" s="13">
        <f>E15034-9</f>
        <v>10</v>
      </c>
    </row>
    <row r="15035">
      <c r="A15035" s="10" t="s">
        <v>4116</v>
      </c>
      <c r="B15035" s="19">
        <v>0.14443287037037036</v>
      </c>
      <c r="C15035" s="10" t="s">
        <v>964</v>
      </c>
      <c r="D15035" s="10" t="s">
        <v>166</v>
      </c>
      <c r="E15035" s="13" t="s">
        <v>75</v>
      </c>
      <c r="F15035" s="13" t="s">
        <v>75</v>
      </c>
      <c r="J15035" s="10" t="s">
        <v>2263</v>
      </c>
    </row>
    <row r="15036">
      <c r="A15036" s="10" t="s">
        <v>4116</v>
      </c>
      <c r="B15036" s="19">
        <v>0.14443287037037036</v>
      </c>
      <c r="C15036" s="10" t="s">
        <v>964</v>
      </c>
      <c r="D15036" s="10" t="s">
        <v>166</v>
      </c>
      <c r="E15036" s="13">
        <v>27.0</v>
      </c>
      <c r="F15036" s="13">
        <f>E15036-10+2</f>
        <v>19</v>
      </c>
      <c r="J15036" s="10" t="s">
        <v>4125</v>
      </c>
    </row>
    <row r="15037">
      <c r="A15037" s="10" t="s">
        <v>4116</v>
      </c>
      <c r="B15037" s="19">
        <v>0.14533564814814814</v>
      </c>
      <c r="C15037" s="10" t="s">
        <v>964</v>
      </c>
      <c r="D15037" s="10" t="s">
        <v>4119</v>
      </c>
      <c r="E15037" s="13">
        <v>15.0</v>
      </c>
      <c r="F15037" s="13">
        <f>E15037--1+2</f>
        <v>18</v>
      </c>
      <c r="J15037" s="10" t="s">
        <v>4161</v>
      </c>
    </row>
    <row r="15038">
      <c r="A15038" s="10" t="s">
        <v>4116</v>
      </c>
      <c r="B15038" s="19">
        <v>0.14877314814814815</v>
      </c>
      <c r="C15038" s="10" t="s">
        <v>964</v>
      </c>
      <c r="D15038" s="10" t="s">
        <v>120</v>
      </c>
      <c r="E15038" s="13">
        <v>11.0</v>
      </c>
      <c r="F15038" s="13"/>
      <c r="H15038" s="10" t="s">
        <v>4162</v>
      </c>
      <c r="J15038" s="10" t="s">
        <v>1240</v>
      </c>
    </row>
    <row r="15039">
      <c r="A15039" s="10" t="s">
        <v>4116</v>
      </c>
      <c r="B15039" s="19">
        <v>0.1495949074074074</v>
      </c>
      <c r="C15039" s="10" t="s">
        <v>3086</v>
      </c>
      <c r="D15039" s="10" t="s">
        <v>93</v>
      </c>
      <c r="E15039" s="13">
        <v>28.0</v>
      </c>
      <c r="F15039" s="13">
        <f>E15039-12</f>
        <v>16</v>
      </c>
      <c r="J15039" s="10" t="s">
        <v>4135</v>
      </c>
    </row>
    <row r="15040">
      <c r="A15040" s="10" t="s">
        <v>4116</v>
      </c>
      <c r="B15040" s="19">
        <v>0.14983796296296295</v>
      </c>
      <c r="C15040" s="10" t="s">
        <v>3086</v>
      </c>
      <c r="D15040" s="10" t="s">
        <v>91</v>
      </c>
      <c r="E15040" s="13">
        <v>50.0</v>
      </c>
      <c r="F15040" s="13"/>
      <c r="H15040" s="10" t="s">
        <v>4163</v>
      </c>
    </row>
    <row r="15041">
      <c r="A15041" s="10" t="s">
        <v>4116</v>
      </c>
      <c r="B15041" s="19">
        <v>0.1510300925925926</v>
      </c>
      <c r="C15041" s="10" t="s">
        <v>3086</v>
      </c>
      <c r="D15041" s="10" t="s">
        <v>93</v>
      </c>
      <c r="E15041" s="13" t="s">
        <v>75</v>
      </c>
      <c r="F15041" s="13" t="s">
        <v>75</v>
      </c>
      <c r="J15041" s="10" t="s">
        <v>4164</v>
      </c>
    </row>
    <row r="15042">
      <c r="A15042" s="10" t="s">
        <v>4116</v>
      </c>
      <c r="B15042" s="19">
        <v>0.1510300925925926</v>
      </c>
      <c r="C15042" s="10" t="s">
        <v>3086</v>
      </c>
      <c r="D15042" s="10" t="s">
        <v>93</v>
      </c>
      <c r="E15042" s="13" t="s">
        <v>88</v>
      </c>
      <c r="F15042" s="13">
        <v>1.0</v>
      </c>
      <c r="J15042" s="10" t="s">
        <v>4165</v>
      </c>
    </row>
    <row r="15043">
      <c r="A15043" s="10" t="s">
        <v>4116</v>
      </c>
      <c r="B15043" s="19">
        <v>0.15181712962962962</v>
      </c>
      <c r="C15043" s="10" t="s">
        <v>964</v>
      </c>
      <c r="D15043" s="10" t="s">
        <v>89</v>
      </c>
      <c r="E15043" s="13">
        <v>22.0</v>
      </c>
      <c r="F15043" s="13">
        <f>E15043-10</f>
        <v>12</v>
      </c>
      <c r="J15043" s="10" t="s">
        <v>2992</v>
      </c>
    </row>
    <row r="15044">
      <c r="A15044" s="10" t="s">
        <v>4116</v>
      </c>
      <c r="B15044" s="19">
        <v>0.15284722222222222</v>
      </c>
      <c r="C15044" s="10" t="s">
        <v>964</v>
      </c>
      <c r="D15044" s="10" t="s">
        <v>91</v>
      </c>
      <c r="E15044" s="13">
        <v>37.0</v>
      </c>
      <c r="F15044" s="13"/>
      <c r="H15044" s="10" t="s">
        <v>4166</v>
      </c>
      <c r="J15044" s="10" t="s">
        <v>2430</v>
      </c>
    </row>
    <row r="15045">
      <c r="A15045" s="10" t="s">
        <v>4116</v>
      </c>
      <c r="B15045" s="19">
        <v>0.15466435185185184</v>
      </c>
      <c r="C15045" s="10" t="s">
        <v>69</v>
      </c>
      <c r="D15045" s="10" t="s">
        <v>120</v>
      </c>
      <c r="E15045" s="13">
        <v>31.0</v>
      </c>
      <c r="F15045" s="13"/>
      <c r="H15045" s="10" t="s">
        <v>4167</v>
      </c>
      <c r="J15045" s="10" t="s">
        <v>4168</v>
      </c>
    </row>
    <row r="15046">
      <c r="A15046" s="10" t="s">
        <v>4116</v>
      </c>
      <c r="B15046" s="19">
        <v>0.15469907407407407</v>
      </c>
      <c r="C15046" s="10" t="s">
        <v>964</v>
      </c>
      <c r="D15046" s="10" t="s">
        <v>120</v>
      </c>
      <c r="E15046" s="13">
        <v>18.0</v>
      </c>
      <c r="F15046" s="13"/>
      <c r="H15046" s="10" t="s">
        <v>4169</v>
      </c>
      <c r="J15046" s="10" t="s">
        <v>4170</v>
      </c>
    </row>
    <row r="15047">
      <c r="A15047" s="10" t="s">
        <v>4171</v>
      </c>
      <c r="B15047" s="19">
        <v>0.008287037037037037</v>
      </c>
      <c r="C15047" s="10" t="s">
        <v>3086</v>
      </c>
      <c r="D15047" s="10" t="s">
        <v>67</v>
      </c>
      <c r="E15047" s="13">
        <v>13.0</v>
      </c>
      <c r="F15047" s="13">
        <f>E15047-1</f>
        <v>12</v>
      </c>
    </row>
    <row r="15048">
      <c r="A15048" s="10" t="s">
        <v>4171</v>
      </c>
      <c r="B15048" s="19">
        <v>0.013935185185185186</v>
      </c>
      <c r="C15048" s="10" t="s">
        <v>70</v>
      </c>
      <c r="D15048" s="10" t="s">
        <v>87</v>
      </c>
      <c r="E15048" s="13">
        <v>22.0</v>
      </c>
      <c r="F15048" s="13">
        <f>E15048-5</f>
        <v>17</v>
      </c>
    </row>
    <row r="15049">
      <c r="A15049" s="10" t="s">
        <v>4171</v>
      </c>
      <c r="B15049" s="19">
        <v>0.013981481481481482</v>
      </c>
      <c r="C15049" s="10" t="s">
        <v>84</v>
      </c>
      <c r="D15049" s="10" t="s">
        <v>87</v>
      </c>
      <c r="E15049" s="13" t="s">
        <v>75</v>
      </c>
      <c r="F15049" s="13" t="s">
        <v>75</v>
      </c>
    </row>
    <row r="15050">
      <c r="A15050" s="10" t="s">
        <v>4171</v>
      </c>
      <c r="B15050" s="19">
        <v>0.013981481481481482</v>
      </c>
      <c r="C15050" s="10" t="s">
        <v>84</v>
      </c>
      <c r="D15050" s="10" t="s">
        <v>87</v>
      </c>
      <c r="E15050" s="13">
        <v>21.0</v>
      </c>
      <c r="F15050" s="13">
        <f>E15050-3</f>
        <v>18</v>
      </c>
    </row>
    <row r="15051">
      <c r="A15051" s="10" t="s">
        <v>4171</v>
      </c>
      <c r="B15051" s="19">
        <v>0.01431712962962963</v>
      </c>
      <c r="C15051" s="10" t="s">
        <v>3086</v>
      </c>
      <c r="D15051" s="10" t="s">
        <v>87</v>
      </c>
      <c r="E15051" s="13">
        <v>17.0</v>
      </c>
      <c r="F15051" s="13">
        <f>E15051-5</f>
        <v>12</v>
      </c>
    </row>
    <row r="15052">
      <c r="A15052" s="10" t="s">
        <v>4171</v>
      </c>
      <c r="B15052" s="19">
        <v>0.014548611111111111</v>
      </c>
      <c r="C15052" s="10" t="s">
        <v>69</v>
      </c>
      <c r="D15052" s="10" t="s">
        <v>87</v>
      </c>
      <c r="E15052" s="13">
        <v>12.0</v>
      </c>
      <c r="F15052" s="13">
        <f>E15052-4</f>
        <v>8</v>
      </c>
    </row>
    <row r="15053">
      <c r="A15053" s="10" t="s">
        <v>4171</v>
      </c>
      <c r="B15053" s="19">
        <v>0.014583333333333334</v>
      </c>
      <c r="C15053" s="10" t="s">
        <v>82</v>
      </c>
      <c r="D15053" s="10" t="s">
        <v>87</v>
      </c>
      <c r="E15053" s="13">
        <v>13.0</v>
      </c>
      <c r="F15053" s="13">
        <f>E15053-1</f>
        <v>12</v>
      </c>
    </row>
    <row r="15054">
      <c r="A15054" s="10" t="s">
        <v>4171</v>
      </c>
      <c r="B15054" s="19">
        <v>0.014583333333333334</v>
      </c>
      <c r="C15054" s="10" t="s">
        <v>964</v>
      </c>
      <c r="D15054" s="10" t="s">
        <v>87</v>
      </c>
      <c r="E15054" s="13">
        <v>13.0</v>
      </c>
      <c r="F15054" s="13">
        <f>E15054-2</f>
        <v>11</v>
      </c>
    </row>
    <row r="15055">
      <c r="A15055" s="10" t="s">
        <v>4171</v>
      </c>
      <c r="B15055" s="19">
        <v>0.014780092592592593</v>
      </c>
      <c r="C15055" s="10" t="s">
        <v>66</v>
      </c>
      <c r="D15055" s="10" t="s">
        <v>87</v>
      </c>
      <c r="E15055" s="13">
        <v>9.0</v>
      </c>
      <c r="F15055" s="13">
        <f>E15055-0</f>
        <v>9</v>
      </c>
    </row>
    <row r="15056">
      <c r="A15056" s="10" t="s">
        <v>4171</v>
      </c>
      <c r="B15056" s="19">
        <v>0.01599537037037037</v>
      </c>
      <c r="C15056" s="10" t="s">
        <v>70</v>
      </c>
      <c r="D15056" s="10" t="s">
        <v>93</v>
      </c>
      <c r="E15056" s="13">
        <v>21.0</v>
      </c>
      <c r="F15056" s="13">
        <f t="shared" ref="F15056:F15057" si="112">E15056-12</f>
        <v>9</v>
      </c>
      <c r="J15056" s="10" t="s">
        <v>4127</v>
      </c>
    </row>
    <row r="15057">
      <c r="A15057" s="10" t="s">
        <v>4171</v>
      </c>
      <c r="B15057" s="19">
        <v>0.01599537037037037</v>
      </c>
      <c r="C15057" s="10" t="s">
        <v>70</v>
      </c>
      <c r="D15057" s="10" t="s">
        <v>93</v>
      </c>
      <c r="E15057" s="13">
        <v>22.0</v>
      </c>
      <c r="F15057" s="13">
        <f t="shared" si="112"/>
        <v>10</v>
      </c>
      <c r="J15057" s="10" t="s">
        <v>4127</v>
      </c>
    </row>
    <row r="15058">
      <c r="A15058" s="10" t="s">
        <v>4171</v>
      </c>
      <c r="B15058" s="19">
        <v>0.01619212962962963</v>
      </c>
      <c r="C15058" s="10" t="s">
        <v>70</v>
      </c>
      <c r="D15058" s="10" t="s">
        <v>91</v>
      </c>
      <c r="E15058" s="13">
        <v>21.0</v>
      </c>
      <c r="F15058" s="13"/>
      <c r="H15058" s="10" t="s">
        <v>4172</v>
      </c>
    </row>
    <row r="15059">
      <c r="A15059" s="10" t="s">
        <v>4171</v>
      </c>
      <c r="B15059" s="19">
        <v>0.016550925925925927</v>
      </c>
      <c r="C15059" s="10" t="s">
        <v>70</v>
      </c>
      <c r="D15059" s="10" t="s">
        <v>91</v>
      </c>
      <c r="E15059" s="13">
        <v>23.0</v>
      </c>
      <c r="F15059" s="13"/>
      <c r="H15059" s="10" t="s">
        <v>4157</v>
      </c>
    </row>
    <row r="15060">
      <c r="A15060" s="10" t="s">
        <v>4171</v>
      </c>
      <c r="B15060" s="19">
        <v>0.016747685185185185</v>
      </c>
      <c r="C15060" s="10" t="s">
        <v>70</v>
      </c>
      <c r="D15060" s="10" t="s">
        <v>93</v>
      </c>
      <c r="E15060" s="13">
        <v>27.0</v>
      </c>
      <c r="F15060" s="13">
        <f>E15060-12</f>
        <v>15</v>
      </c>
      <c r="J15060" s="10" t="s">
        <v>3660</v>
      </c>
    </row>
    <row r="15061">
      <c r="A15061" s="10" t="s">
        <v>4171</v>
      </c>
      <c r="B15061" s="19">
        <v>0.016921296296296295</v>
      </c>
      <c r="C15061" s="10" t="s">
        <v>70</v>
      </c>
      <c r="D15061" s="10" t="s">
        <v>91</v>
      </c>
      <c r="E15061" s="13">
        <v>17.0</v>
      </c>
      <c r="F15061" s="13"/>
      <c r="H15061" s="10" t="s">
        <v>3665</v>
      </c>
    </row>
    <row r="15062">
      <c r="A15062" s="10" t="s">
        <v>4171</v>
      </c>
      <c r="B15062" s="19">
        <v>0.016979166666666667</v>
      </c>
      <c r="C15062" s="10" t="s">
        <v>70</v>
      </c>
      <c r="D15062" s="10" t="s">
        <v>93</v>
      </c>
      <c r="E15062" s="10">
        <v>17.0</v>
      </c>
      <c r="F15062" s="13">
        <f>E15062-12</f>
        <v>5</v>
      </c>
      <c r="J15062" s="10" t="s">
        <v>3660</v>
      </c>
    </row>
    <row r="15063">
      <c r="A15063" s="10" t="s">
        <v>4171</v>
      </c>
      <c r="B15063" s="19">
        <v>0.020462962962962964</v>
      </c>
      <c r="C15063" s="10" t="s">
        <v>964</v>
      </c>
      <c r="D15063" s="10" t="s">
        <v>584</v>
      </c>
      <c r="E15063" s="13">
        <v>16.0</v>
      </c>
      <c r="F15063" s="13">
        <f>E15063-0</f>
        <v>16</v>
      </c>
      <c r="H15063" s="10" t="s">
        <v>4173</v>
      </c>
      <c r="J15063" s="10" t="s">
        <v>4174</v>
      </c>
    </row>
    <row r="15064">
      <c r="A15064" s="10" t="s">
        <v>4171</v>
      </c>
      <c r="B15064" s="19">
        <v>0.02105324074074074</v>
      </c>
      <c r="C15064" s="10" t="s">
        <v>964</v>
      </c>
      <c r="D15064" s="10" t="s">
        <v>81</v>
      </c>
      <c r="E15064" s="13" t="s">
        <v>75</v>
      </c>
      <c r="F15064" s="13" t="s">
        <v>75</v>
      </c>
      <c r="J15064" s="10" t="s">
        <v>2263</v>
      </c>
    </row>
    <row r="15065">
      <c r="A15065" s="10" t="s">
        <v>4171</v>
      </c>
      <c r="B15065" s="19">
        <v>0.02105324074074074</v>
      </c>
      <c r="C15065" s="10" t="s">
        <v>964</v>
      </c>
      <c r="D15065" s="10" t="s">
        <v>81</v>
      </c>
      <c r="E15065" s="13" t="s">
        <v>75</v>
      </c>
      <c r="F15065" s="13" t="s">
        <v>75</v>
      </c>
      <c r="J15065" s="10" t="s">
        <v>4175</v>
      </c>
    </row>
    <row r="15066">
      <c r="A15066" s="10" t="s">
        <v>4171</v>
      </c>
      <c r="B15066" s="19">
        <v>0.023819444444444445</v>
      </c>
      <c r="C15066" s="10" t="s">
        <v>84</v>
      </c>
      <c r="D15066" s="10" t="s">
        <v>100</v>
      </c>
      <c r="E15066" s="13" t="s">
        <v>75</v>
      </c>
      <c r="F15066" s="13" t="s">
        <v>75</v>
      </c>
      <c r="J15066" s="10" t="s">
        <v>2263</v>
      </c>
    </row>
    <row r="15067">
      <c r="A15067" s="10" t="s">
        <v>4171</v>
      </c>
      <c r="B15067" s="19">
        <v>0.023819444444444445</v>
      </c>
      <c r="C15067" s="10" t="s">
        <v>84</v>
      </c>
      <c r="D15067" s="10" t="s">
        <v>100</v>
      </c>
      <c r="E15067" s="13">
        <v>10.0</v>
      </c>
      <c r="F15067" s="13">
        <f>E15067-4</f>
        <v>6</v>
      </c>
      <c r="J15067" s="10" t="s">
        <v>4176</v>
      </c>
    </row>
    <row r="15068">
      <c r="A15068" s="10" t="s">
        <v>4171</v>
      </c>
      <c r="B15068" s="19">
        <v>0.023819444444444445</v>
      </c>
      <c r="C15068" s="10" t="s">
        <v>84</v>
      </c>
      <c r="D15068" s="10" t="s">
        <v>166</v>
      </c>
      <c r="E15068" s="13" t="s">
        <v>75</v>
      </c>
      <c r="F15068" s="13" t="s">
        <v>75</v>
      </c>
      <c r="J15068" s="10" t="s">
        <v>2263</v>
      </c>
    </row>
    <row r="15069">
      <c r="A15069" s="10" t="s">
        <v>4171</v>
      </c>
      <c r="B15069" s="19">
        <v>0.023819444444444445</v>
      </c>
      <c r="C15069" s="10" t="s">
        <v>84</v>
      </c>
      <c r="D15069" s="10" t="s">
        <v>166</v>
      </c>
      <c r="E15069" s="13">
        <v>11.0</v>
      </c>
      <c r="F15069" s="13">
        <f>E15069-1</f>
        <v>10</v>
      </c>
    </row>
    <row r="15070">
      <c r="A15070" s="10" t="s">
        <v>4171</v>
      </c>
      <c r="B15070" s="19">
        <v>0.02454861111111111</v>
      </c>
      <c r="C15070" s="10" t="s">
        <v>70</v>
      </c>
      <c r="D15070" s="10" t="s">
        <v>166</v>
      </c>
      <c r="E15070" s="13" t="s">
        <v>75</v>
      </c>
      <c r="F15070" s="13" t="s">
        <v>75</v>
      </c>
      <c r="J15070" s="10" t="s">
        <v>2263</v>
      </c>
    </row>
    <row r="15071">
      <c r="A15071" s="10" t="s">
        <v>4171</v>
      </c>
      <c r="B15071" s="19">
        <v>0.02454861111111111</v>
      </c>
      <c r="C15071" s="10" t="s">
        <v>70</v>
      </c>
      <c r="D15071" s="10" t="s">
        <v>166</v>
      </c>
      <c r="E15071" s="13" t="s">
        <v>68</v>
      </c>
      <c r="F15071" s="13">
        <v>20.0</v>
      </c>
      <c r="J15071" s="10" t="s">
        <v>4126</v>
      </c>
    </row>
    <row r="15072">
      <c r="A15072" s="10" t="s">
        <v>4171</v>
      </c>
      <c r="B15072" s="19">
        <v>0.02462962962962963</v>
      </c>
      <c r="C15072" s="10" t="s">
        <v>66</v>
      </c>
      <c r="D15072" s="10" t="s">
        <v>166</v>
      </c>
      <c r="E15072" s="13" t="s">
        <v>75</v>
      </c>
      <c r="F15072" s="13" t="s">
        <v>75</v>
      </c>
      <c r="J15072" s="10" t="s">
        <v>2263</v>
      </c>
    </row>
    <row r="15073">
      <c r="A15073" s="10" t="s">
        <v>4171</v>
      </c>
      <c r="B15073" s="19">
        <v>0.02462962962962963</v>
      </c>
      <c r="C15073" s="10" t="s">
        <v>66</v>
      </c>
      <c r="D15073" s="10" t="s">
        <v>166</v>
      </c>
      <c r="E15073" s="13">
        <v>20.0</v>
      </c>
      <c r="F15073" s="13">
        <f>E15073-4+1</f>
        <v>17</v>
      </c>
      <c r="J15073" s="10" t="s">
        <v>4177</v>
      </c>
    </row>
    <row r="15074">
      <c r="A15074" s="10" t="s">
        <v>4171</v>
      </c>
      <c r="B15074" s="19">
        <v>0.024675925925925928</v>
      </c>
      <c r="C15074" s="10" t="s">
        <v>69</v>
      </c>
      <c r="D15074" s="10" t="s">
        <v>166</v>
      </c>
      <c r="E15074" s="13" t="s">
        <v>75</v>
      </c>
      <c r="F15074" s="13" t="s">
        <v>75</v>
      </c>
      <c r="J15074" s="10" t="s">
        <v>2263</v>
      </c>
    </row>
    <row r="15075">
      <c r="A15075" s="10" t="s">
        <v>4171</v>
      </c>
      <c r="B15075" s="19">
        <v>0.024675925925925928</v>
      </c>
      <c r="C15075" s="10" t="s">
        <v>69</v>
      </c>
      <c r="D15075" s="10" t="s">
        <v>166</v>
      </c>
      <c r="E15075" s="13">
        <v>27.0</v>
      </c>
      <c r="F15075" s="13">
        <f>E15075-10</f>
        <v>17</v>
      </c>
    </row>
    <row r="15076">
      <c r="A15076" s="10" t="s">
        <v>4171</v>
      </c>
      <c r="B15076" s="19">
        <v>0.024699074074074075</v>
      </c>
      <c r="C15076" s="10" t="s">
        <v>82</v>
      </c>
      <c r="D15076" s="10" t="s">
        <v>166</v>
      </c>
      <c r="E15076" s="13">
        <v>24.0</v>
      </c>
      <c r="F15076" s="13">
        <v>17.0</v>
      </c>
      <c r="J15076" s="10" t="s">
        <v>2263</v>
      </c>
    </row>
    <row r="15077">
      <c r="A15077" s="10" t="s">
        <v>4171</v>
      </c>
      <c r="B15077" s="19">
        <v>0.024675925925925928</v>
      </c>
      <c r="C15077" s="10" t="s">
        <v>82</v>
      </c>
      <c r="D15077" s="10" t="s">
        <v>166</v>
      </c>
      <c r="E15077" s="13">
        <v>25.0</v>
      </c>
      <c r="F15077" s="13">
        <v>18.0</v>
      </c>
      <c r="J15077" s="10" t="s">
        <v>4123</v>
      </c>
    </row>
    <row r="15078">
      <c r="A15078" s="10" t="s">
        <v>4171</v>
      </c>
      <c r="B15078" s="19">
        <v>0.024756944444444446</v>
      </c>
      <c r="C15078" s="10" t="s">
        <v>3086</v>
      </c>
      <c r="D15078" s="10" t="s">
        <v>166</v>
      </c>
      <c r="E15078" s="13" t="s">
        <v>75</v>
      </c>
      <c r="F15078" s="13" t="s">
        <v>75</v>
      </c>
      <c r="J15078" s="10" t="s">
        <v>2263</v>
      </c>
    </row>
    <row r="15079">
      <c r="A15079" s="10" t="s">
        <v>4171</v>
      </c>
      <c r="B15079" s="19">
        <v>0.024756944444444446</v>
      </c>
      <c r="C15079" s="10" t="s">
        <v>3086</v>
      </c>
      <c r="D15079" s="10" t="s">
        <v>166</v>
      </c>
      <c r="E15079" s="13">
        <v>19.0</v>
      </c>
      <c r="F15079" s="13">
        <f>E15079-6+2</f>
        <v>15</v>
      </c>
      <c r="J15079" s="10" t="s">
        <v>4125</v>
      </c>
    </row>
    <row r="15080">
      <c r="A15080" s="10" t="s">
        <v>4171</v>
      </c>
      <c r="B15080" s="19">
        <v>0.024826388888888887</v>
      </c>
      <c r="C15080" s="10" t="s">
        <v>964</v>
      </c>
      <c r="D15080" s="10" t="s">
        <v>166</v>
      </c>
      <c r="E15080" s="13" t="s">
        <v>75</v>
      </c>
      <c r="F15080" s="13" t="s">
        <v>75</v>
      </c>
      <c r="J15080" s="10" t="s">
        <v>2263</v>
      </c>
    </row>
    <row r="15081">
      <c r="A15081" s="10" t="s">
        <v>4171</v>
      </c>
      <c r="B15081" s="19">
        <v>0.024826388888888887</v>
      </c>
      <c r="C15081" s="10" t="s">
        <v>964</v>
      </c>
      <c r="D15081" s="10" t="s">
        <v>166</v>
      </c>
      <c r="E15081" s="13">
        <v>27.0</v>
      </c>
      <c r="F15081" s="13">
        <f>E15081-10+2</f>
        <v>19</v>
      </c>
      <c r="J15081" s="10" t="s">
        <v>4125</v>
      </c>
    </row>
    <row r="15082">
      <c r="A15082" s="10" t="s">
        <v>4171</v>
      </c>
      <c r="B15082" s="19">
        <v>0.02591435185185185</v>
      </c>
      <c r="C15082" s="10" t="s">
        <v>3086</v>
      </c>
      <c r="D15082" s="10" t="s">
        <v>127</v>
      </c>
      <c r="E15082" s="13">
        <f>F15082+3</f>
        <v>6</v>
      </c>
      <c r="F15082" s="13">
        <v>3.0</v>
      </c>
    </row>
    <row r="15083">
      <c r="A15083" s="10" t="s">
        <v>4171</v>
      </c>
      <c r="B15083" s="19">
        <v>0.02630787037037037</v>
      </c>
      <c r="C15083" s="10" t="s">
        <v>3086</v>
      </c>
      <c r="D15083" s="10" t="s">
        <v>93</v>
      </c>
      <c r="E15083" s="13">
        <v>14.0</v>
      </c>
      <c r="F15083" s="13">
        <f t="shared" ref="F15083:F15084" si="113">E15083-12</f>
        <v>2</v>
      </c>
      <c r="J15083" s="10" t="s">
        <v>4165</v>
      </c>
    </row>
    <row r="15084">
      <c r="A15084" s="10" t="s">
        <v>4171</v>
      </c>
      <c r="B15084" s="19">
        <v>0.02630787037037037</v>
      </c>
      <c r="C15084" s="10" t="s">
        <v>3086</v>
      </c>
      <c r="D15084" s="10" t="s">
        <v>93</v>
      </c>
      <c r="E15084" s="13">
        <v>20.0</v>
      </c>
      <c r="F15084" s="13">
        <f t="shared" si="113"/>
        <v>8</v>
      </c>
      <c r="J15084" s="10" t="s">
        <v>4178</v>
      </c>
    </row>
    <row r="15085">
      <c r="A15085" s="10" t="s">
        <v>4171</v>
      </c>
      <c r="B15085" s="19">
        <v>0.026805555555555555</v>
      </c>
      <c r="C15085" s="10" t="s">
        <v>3086</v>
      </c>
      <c r="D15085" s="10" t="s">
        <v>91</v>
      </c>
      <c r="E15085" s="13">
        <v>36.0</v>
      </c>
      <c r="F15085" s="13"/>
      <c r="H15085" s="10" t="s">
        <v>4134</v>
      </c>
    </row>
    <row r="15086">
      <c r="A15086" s="10" t="s">
        <v>4171</v>
      </c>
      <c r="B15086" s="19">
        <v>0.028402777777777777</v>
      </c>
      <c r="C15086" s="10" t="s">
        <v>70</v>
      </c>
      <c r="D15086" s="10" t="s">
        <v>166</v>
      </c>
      <c r="E15086" s="13" t="s">
        <v>75</v>
      </c>
      <c r="F15086" s="13" t="s">
        <v>75</v>
      </c>
      <c r="J15086" s="10" t="s">
        <v>2263</v>
      </c>
    </row>
    <row r="15087">
      <c r="A15087" s="10" t="s">
        <v>4171</v>
      </c>
      <c r="B15087" s="19">
        <v>0.028402777777777777</v>
      </c>
      <c r="C15087" s="10" t="s">
        <v>70</v>
      </c>
      <c r="D15087" s="10" t="s">
        <v>166</v>
      </c>
      <c r="E15087" s="13">
        <v>23.0</v>
      </c>
      <c r="F15087" s="13">
        <f>E15087-9+3</f>
        <v>17</v>
      </c>
      <c r="J15087" s="10" t="s">
        <v>4179</v>
      </c>
    </row>
    <row r="15088">
      <c r="A15088" s="10" t="s">
        <v>4171</v>
      </c>
      <c r="B15088" s="19">
        <v>0.029375</v>
      </c>
      <c r="C15088" s="10" t="s">
        <v>3086</v>
      </c>
      <c r="D15088" s="10" t="s">
        <v>100</v>
      </c>
      <c r="E15088" s="13">
        <v>18.0</v>
      </c>
      <c r="F15088" s="13">
        <f>E15088-10+2</f>
        <v>10</v>
      </c>
      <c r="J15088" s="10" t="s">
        <v>4180</v>
      </c>
    </row>
    <row r="15089">
      <c r="A15089" s="10" t="s">
        <v>4171</v>
      </c>
      <c r="B15089" s="19">
        <v>0.03127314814814815</v>
      </c>
      <c r="C15089" s="10" t="s">
        <v>82</v>
      </c>
      <c r="D15089" s="10" t="s">
        <v>166</v>
      </c>
      <c r="E15089" s="13" t="s">
        <v>75</v>
      </c>
      <c r="F15089" s="13" t="s">
        <v>75</v>
      </c>
      <c r="J15089" s="10" t="s">
        <v>2263</v>
      </c>
    </row>
    <row r="15090">
      <c r="A15090" s="10" t="s">
        <v>4171</v>
      </c>
      <c r="B15090" s="19">
        <v>0.03127314814814815</v>
      </c>
      <c r="C15090" s="10" t="s">
        <v>82</v>
      </c>
      <c r="D15090" s="10" t="s">
        <v>166</v>
      </c>
      <c r="E15090" s="13">
        <v>28.0</v>
      </c>
      <c r="F15090" s="13">
        <f>E15090-9-4</f>
        <v>15</v>
      </c>
      <c r="J15090" s="10" t="s">
        <v>4181</v>
      </c>
    </row>
    <row r="15091">
      <c r="A15091" s="10" t="s">
        <v>4171</v>
      </c>
      <c r="B15091" s="19">
        <v>0.03170138888888889</v>
      </c>
      <c r="C15091" s="10" t="s">
        <v>82</v>
      </c>
      <c r="D15091" s="10" t="s">
        <v>89</v>
      </c>
      <c r="E15091" s="13">
        <v>23.0</v>
      </c>
      <c r="F15091" s="13">
        <f>E15091-10</f>
        <v>13</v>
      </c>
      <c r="J15091" s="10" t="s">
        <v>4182</v>
      </c>
    </row>
    <row r="15092">
      <c r="A15092" s="10" t="s">
        <v>4171</v>
      </c>
      <c r="B15092" s="19">
        <v>0.031875</v>
      </c>
      <c r="C15092" s="10" t="s">
        <v>82</v>
      </c>
      <c r="D15092" s="10" t="s">
        <v>91</v>
      </c>
      <c r="E15092" s="13">
        <v>30.0</v>
      </c>
      <c r="F15092" s="13"/>
      <c r="H15092" s="10" t="s">
        <v>4183</v>
      </c>
    </row>
    <row r="15093">
      <c r="A15093" s="10" t="s">
        <v>4171</v>
      </c>
      <c r="B15093" s="19">
        <v>0.03238425925925926</v>
      </c>
      <c r="C15093" s="10" t="s">
        <v>82</v>
      </c>
      <c r="D15093" s="10" t="s">
        <v>127</v>
      </c>
      <c r="E15093" s="13">
        <v>17.0</v>
      </c>
      <c r="F15093" s="13">
        <f>E15093-9</f>
        <v>8</v>
      </c>
    </row>
    <row r="15094">
      <c r="A15094" s="10" t="s">
        <v>4171</v>
      </c>
      <c r="B15094" s="19">
        <v>0.038530092592592595</v>
      </c>
      <c r="C15094" s="10" t="s">
        <v>66</v>
      </c>
      <c r="D15094" s="10" t="s">
        <v>89</v>
      </c>
      <c r="E15094" s="13">
        <v>19.0</v>
      </c>
      <c r="F15094" s="13">
        <f t="shared" ref="F15094:F15096" si="114">E15094-10</f>
        <v>9</v>
      </c>
      <c r="J15094" s="10" t="s">
        <v>4129</v>
      </c>
    </row>
    <row r="15095">
      <c r="A15095" s="10" t="s">
        <v>4171</v>
      </c>
      <c r="B15095" s="19">
        <v>0.03857638888888889</v>
      </c>
      <c r="C15095" s="10" t="s">
        <v>66</v>
      </c>
      <c r="D15095" s="10" t="s">
        <v>89</v>
      </c>
      <c r="E15095" s="13">
        <v>21.0</v>
      </c>
      <c r="F15095" s="13">
        <f t="shared" si="114"/>
        <v>11</v>
      </c>
      <c r="J15095" s="10" t="s">
        <v>4129</v>
      </c>
    </row>
    <row r="15096">
      <c r="A15096" s="10" t="s">
        <v>4171</v>
      </c>
      <c r="B15096" s="19">
        <v>0.038599537037037036</v>
      </c>
      <c r="C15096" s="10" t="s">
        <v>66</v>
      </c>
      <c r="D15096" s="10" t="s">
        <v>89</v>
      </c>
      <c r="E15096" s="13">
        <v>20.0</v>
      </c>
      <c r="F15096" s="13">
        <f t="shared" si="114"/>
        <v>10</v>
      </c>
      <c r="J15096" s="10" t="s">
        <v>4129</v>
      </c>
    </row>
    <row r="15097">
      <c r="A15097" s="10" t="s">
        <v>4171</v>
      </c>
      <c r="B15097" s="19">
        <v>0.03871527777777778</v>
      </c>
      <c r="C15097" s="10" t="s">
        <v>66</v>
      </c>
      <c r="D15097" s="10" t="s">
        <v>91</v>
      </c>
      <c r="E15097" s="13">
        <v>15.0</v>
      </c>
      <c r="F15097" s="13"/>
      <c r="H15097" s="10" t="s">
        <v>4184</v>
      </c>
    </row>
    <row r="15098">
      <c r="A15098" s="10" t="s">
        <v>4171</v>
      </c>
      <c r="B15098" s="19">
        <v>0.038738425925925926</v>
      </c>
      <c r="C15098" s="10" t="s">
        <v>66</v>
      </c>
      <c r="D15098" s="10" t="s">
        <v>91</v>
      </c>
      <c r="E15098" s="13">
        <v>12.0</v>
      </c>
      <c r="F15098" s="13"/>
      <c r="H15098" s="10" t="s">
        <v>4159</v>
      </c>
    </row>
    <row r="15099">
      <c r="A15099" s="10" t="s">
        <v>4171</v>
      </c>
      <c r="B15099" s="19">
        <v>0.04071759259259259</v>
      </c>
      <c r="C15099" s="10" t="s">
        <v>70</v>
      </c>
      <c r="D15099" s="10" t="s">
        <v>320</v>
      </c>
      <c r="E15099" s="13" t="s">
        <v>75</v>
      </c>
      <c r="F15099" s="13" t="s">
        <v>75</v>
      </c>
      <c r="J15099" s="10" t="s">
        <v>2263</v>
      </c>
    </row>
    <row r="15100">
      <c r="A15100" s="10" t="s">
        <v>4171</v>
      </c>
      <c r="B15100" s="19">
        <v>0.04071759259259259</v>
      </c>
      <c r="C15100" s="10" t="s">
        <v>70</v>
      </c>
      <c r="D15100" s="10" t="s">
        <v>320</v>
      </c>
      <c r="E15100" s="13">
        <v>18.0</v>
      </c>
      <c r="F15100" s="13">
        <f>E15100-4-4</f>
        <v>10</v>
      </c>
      <c r="J15100" s="10" t="s">
        <v>4181</v>
      </c>
    </row>
    <row r="15101">
      <c r="A15101" s="10" t="s">
        <v>4171</v>
      </c>
      <c r="B15101" s="19">
        <v>0.04555555555555556</v>
      </c>
      <c r="C15101" s="10" t="s">
        <v>84</v>
      </c>
      <c r="D15101" s="10" t="s">
        <v>93</v>
      </c>
      <c r="E15101" s="13">
        <v>29.0</v>
      </c>
      <c r="F15101" s="13">
        <f>E15101-12</f>
        <v>17</v>
      </c>
      <c r="J15101" s="10" t="s">
        <v>4185</v>
      </c>
    </row>
    <row r="15102">
      <c r="A15102" s="10" t="s">
        <v>4171</v>
      </c>
      <c r="B15102" s="19">
        <v>0.04605324074074074</v>
      </c>
      <c r="C15102" s="10" t="s">
        <v>84</v>
      </c>
      <c r="D15102" s="10" t="s">
        <v>166</v>
      </c>
      <c r="E15102" s="13" t="s">
        <v>75</v>
      </c>
      <c r="F15102" s="13" t="s">
        <v>75</v>
      </c>
      <c r="J15102" s="10" t="s">
        <v>2263</v>
      </c>
    </row>
    <row r="15103">
      <c r="A15103" s="10" t="s">
        <v>4171</v>
      </c>
      <c r="B15103" s="19">
        <v>0.04605324074074074</v>
      </c>
      <c r="C15103" s="10" t="s">
        <v>84</v>
      </c>
      <c r="D15103" s="10" t="s">
        <v>166</v>
      </c>
      <c r="E15103" s="13">
        <v>17.0</v>
      </c>
      <c r="F15103" s="13">
        <f>E15103-1</f>
        <v>16</v>
      </c>
      <c r="J15103" s="10" t="s">
        <v>4186</v>
      </c>
    </row>
    <row r="15104">
      <c r="A15104" s="10" t="s">
        <v>4171</v>
      </c>
      <c r="B15104" s="19">
        <v>0.04770833333333333</v>
      </c>
      <c r="C15104" s="10" t="s">
        <v>84</v>
      </c>
      <c r="D15104" s="10" t="s">
        <v>93</v>
      </c>
      <c r="E15104" s="13">
        <v>28.0</v>
      </c>
      <c r="F15104" s="13">
        <f>E15104-12</f>
        <v>16</v>
      </c>
      <c r="J15104" s="10" t="s">
        <v>4187</v>
      </c>
    </row>
    <row r="15105">
      <c r="A15105" s="10" t="s">
        <v>4171</v>
      </c>
      <c r="B15105" s="19">
        <v>0.048206018518518516</v>
      </c>
      <c r="C15105" s="10" t="s">
        <v>84</v>
      </c>
      <c r="D15105" s="10" t="s">
        <v>91</v>
      </c>
      <c r="E15105" s="13">
        <v>35.0</v>
      </c>
      <c r="F15105" s="13"/>
      <c r="H15105" s="10" t="s">
        <v>4188</v>
      </c>
    </row>
    <row r="15106">
      <c r="A15106" s="10" t="s">
        <v>4171</v>
      </c>
      <c r="B15106" s="19">
        <v>0.05101851851851852</v>
      </c>
      <c r="C15106" s="10" t="s">
        <v>3086</v>
      </c>
      <c r="D15106" s="10" t="s">
        <v>320</v>
      </c>
      <c r="E15106" s="13">
        <v>14.0</v>
      </c>
      <c r="F15106" s="13">
        <f>E15106-1-2</f>
        <v>11</v>
      </c>
      <c r="J15106" s="10" t="s">
        <v>4189</v>
      </c>
    </row>
    <row r="15107">
      <c r="A15107" s="10" t="s">
        <v>4171</v>
      </c>
      <c r="B15107" s="19">
        <v>0.051909722222222225</v>
      </c>
      <c r="C15107" s="10" t="s">
        <v>3086</v>
      </c>
      <c r="D15107" s="10" t="s">
        <v>100</v>
      </c>
      <c r="E15107" s="13">
        <v>24.0</v>
      </c>
      <c r="F15107" s="13">
        <f>E15107-10+2</f>
        <v>16</v>
      </c>
      <c r="J15107" s="10" t="s">
        <v>4190</v>
      </c>
    </row>
    <row r="15108">
      <c r="A15108" s="10" t="s">
        <v>4171</v>
      </c>
      <c r="B15108" s="19">
        <v>0.05340277777777778</v>
      </c>
      <c r="C15108" s="10" t="s">
        <v>84</v>
      </c>
      <c r="D15108" s="10" t="s">
        <v>81</v>
      </c>
      <c r="E15108" s="13">
        <v>25.0</v>
      </c>
      <c r="F15108" s="13">
        <f>E15108-8</f>
        <v>17</v>
      </c>
      <c r="H15108" s="10" t="s">
        <v>4191</v>
      </c>
    </row>
    <row r="15109">
      <c r="A15109" s="10" t="s">
        <v>4171</v>
      </c>
      <c r="B15109" s="19">
        <v>0.05399305555555556</v>
      </c>
      <c r="C15109" s="10" t="s">
        <v>69</v>
      </c>
      <c r="D15109" s="10" t="s">
        <v>166</v>
      </c>
      <c r="E15109" s="13" t="s">
        <v>75</v>
      </c>
      <c r="F15109" s="13" t="s">
        <v>75</v>
      </c>
      <c r="J15109" s="10" t="s">
        <v>2263</v>
      </c>
    </row>
    <row r="15110">
      <c r="A15110" s="10" t="s">
        <v>4171</v>
      </c>
      <c r="B15110" s="19">
        <v>0.05399305555555556</v>
      </c>
      <c r="C15110" s="10" t="s">
        <v>69</v>
      </c>
      <c r="D15110" s="10" t="s">
        <v>166</v>
      </c>
      <c r="E15110" s="13">
        <v>16.0</v>
      </c>
      <c r="F15110" s="13">
        <f>E15110-10</f>
        <v>6</v>
      </c>
      <c r="H15110" s="10" t="s">
        <v>4192</v>
      </c>
      <c r="J15110" s="10" t="s">
        <v>4193</v>
      </c>
    </row>
    <row r="15111">
      <c r="A15111" s="10" t="s">
        <v>4171</v>
      </c>
      <c r="B15111" s="19">
        <v>0.05493055555555556</v>
      </c>
      <c r="C15111" s="10" t="s">
        <v>964</v>
      </c>
      <c r="D15111" s="10" t="s">
        <v>4119</v>
      </c>
      <c r="E15111" s="13">
        <v>12.0</v>
      </c>
      <c r="F15111" s="13" t="s">
        <v>75</v>
      </c>
    </row>
    <row r="15112">
      <c r="A15112" s="10" t="s">
        <v>4171</v>
      </c>
      <c r="B15112" s="19">
        <v>0.056226851851851854</v>
      </c>
      <c r="C15112" s="10" t="s">
        <v>82</v>
      </c>
      <c r="D15112" s="10" t="s">
        <v>166</v>
      </c>
      <c r="E15112" s="13">
        <v>34.0</v>
      </c>
      <c r="F15112" s="13">
        <v>19.0</v>
      </c>
      <c r="J15112" s="10" t="s">
        <v>4181</v>
      </c>
    </row>
    <row r="15113">
      <c r="A15113" s="10" t="s">
        <v>4171</v>
      </c>
      <c r="B15113" s="19">
        <v>0.05644675925925926</v>
      </c>
      <c r="C15113" s="10" t="s">
        <v>82</v>
      </c>
      <c r="D15113" s="10" t="s">
        <v>91</v>
      </c>
      <c r="E15113" s="10">
        <v>21.0</v>
      </c>
      <c r="F15113" s="13"/>
      <c r="H15113" s="10" t="s">
        <v>4194</v>
      </c>
    </row>
    <row r="15114">
      <c r="A15114" s="10" t="s">
        <v>4171</v>
      </c>
      <c r="B15114" s="19">
        <v>0.05699074074074074</v>
      </c>
      <c r="C15114" s="10" t="s">
        <v>82</v>
      </c>
      <c r="D15114" s="10" t="s">
        <v>127</v>
      </c>
      <c r="E15114" s="13">
        <v>27.0</v>
      </c>
      <c r="F15114" s="13">
        <f>E15114-9</f>
        <v>18</v>
      </c>
      <c r="J15114" s="10" t="s">
        <v>4195</v>
      </c>
    </row>
    <row r="15115">
      <c r="A15115" s="10" t="s">
        <v>4171</v>
      </c>
      <c r="B15115" s="19">
        <v>0.059375</v>
      </c>
      <c r="C15115" s="10" t="s">
        <v>964</v>
      </c>
      <c r="D15115" s="10" t="s">
        <v>127</v>
      </c>
      <c r="E15115" s="13">
        <v>12.0</v>
      </c>
      <c r="F15115" s="13">
        <f>E15115-3</f>
        <v>9</v>
      </c>
    </row>
    <row r="15116">
      <c r="A15116" s="10" t="s">
        <v>4171</v>
      </c>
      <c r="B15116" s="19">
        <v>0.06</v>
      </c>
      <c r="C15116" s="10" t="s">
        <v>964</v>
      </c>
      <c r="D15116" s="10" t="s">
        <v>81</v>
      </c>
      <c r="E15116" s="13">
        <v>19.0</v>
      </c>
      <c r="F15116" s="13">
        <f>E15116-3+3</f>
        <v>19</v>
      </c>
      <c r="H15116" s="10" t="s">
        <v>4196</v>
      </c>
      <c r="J15116" s="10" t="s">
        <v>4126</v>
      </c>
    </row>
    <row r="15117">
      <c r="A15117" s="10" t="s">
        <v>4171</v>
      </c>
      <c r="B15117" s="19">
        <v>0.06027777777777778</v>
      </c>
      <c r="C15117" s="10" t="s">
        <v>964</v>
      </c>
      <c r="D15117" s="10" t="s">
        <v>81</v>
      </c>
      <c r="E15117" s="13" t="s">
        <v>75</v>
      </c>
      <c r="F15117" s="13" t="s">
        <v>75</v>
      </c>
      <c r="J15117" s="10" t="s">
        <v>2263</v>
      </c>
    </row>
    <row r="15118">
      <c r="A15118" s="10" t="s">
        <v>4171</v>
      </c>
      <c r="B15118" s="19">
        <v>0.06027777777777778</v>
      </c>
      <c r="C15118" s="10" t="s">
        <v>964</v>
      </c>
      <c r="D15118" s="10" t="s">
        <v>81</v>
      </c>
      <c r="E15118" s="13" t="s">
        <v>75</v>
      </c>
      <c r="F15118" s="13" t="s">
        <v>75</v>
      </c>
    </row>
    <row r="15119">
      <c r="A15119" s="10" t="s">
        <v>4171</v>
      </c>
      <c r="B15119" s="19">
        <v>0.061064814814814815</v>
      </c>
      <c r="C15119" s="10" t="s">
        <v>69</v>
      </c>
      <c r="D15119" s="10" t="s">
        <v>320</v>
      </c>
      <c r="E15119" s="13">
        <v>22.0</v>
      </c>
      <c r="F15119" s="13">
        <f>E15119-5-1</f>
        <v>16</v>
      </c>
      <c r="J15119" s="10" t="s">
        <v>4197</v>
      </c>
    </row>
    <row r="15120">
      <c r="A15120" s="10" t="s">
        <v>4171</v>
      </c>
      <c r="B15120" s="28">
        <v>0.06159722222222222</v>
      </c>
      <c r="C15120" s="25" t="s">
        <v>69</v>
      </c>
      <c r="D15120" s="25" t="s">
        <v>89</v>
      </c>
      <c r="E15120" s="13">
        <v>18.0</v>
      </c>
      <c r="F15120" s="13">
        <f>E15120-10</f>
        <v>8</v>
      </c>
      <c r="J15120" s="10" t="s">
        <v>4198</v>
      </c>
    </row>
    <row r="15121">
      <c r="A15121" s="10" t="s">
        <v>4171</v>
      </c>
      <c r="B15121" s="19">
        <v>0.06181712962962963</v>
      </c>
      <c r="C15121" s="10" t="s">
        <v>69</v>
      </c>
      <c r="D15121" s="10" t="s">
        <v>91</v>
      </c>
      <c r="E15121" s="13">
        <v>18.0</v>
      </c>
      <c r="F15121" s="13"/>
      <c r="H15121" s="10" t="s">
        <v>4199</v>
      </c>
    </row>
    <row r="15122">
      <c r="A15122" s="10" t="s">
        <v>4171</v>
      </c>
      <c r="B15122" s="19">
        <v>0.06202546296296296</v>
      </c>
      <c r="C15122" s="10" t="s">
        <v>69</v>
      </c>
      <c r="D15122" s="10" t="s">
        <v>127</v>
      </c>
      <c r="E15122" s="13">
        <v>22.0</v>
      </c>
      <c r="F15122" s="13">
        <f>E15122-6</f>
        <v>16</v>
      </c>
      <c r="J15122" s="10" t="s">
        <v>4200</v>
      </c>
    </row>
    <row r="15123">
      <c r="A15123" s="10" t="s">
        <v>4171</v>
      </c>
      <c r="B15123" s="19">
        <v>0.06287037037037037</v>
      </c>
      <c r="C15123" s="10" t="s">
        <v>69</v>
      </c>
      <c r="D15123" s="10" t="s">
        <v>81</v>
      </c>
      <c r="E15123" s="13">
        <v>9.0</v>
      </c>
      <c r="F15123" s="13">
        <f>E15123-3+1</f>
        <v>7</v>
      </c>
      <c r="H15123" s="10" t="s">
        <v>4201</v>
      </c>
      <c r="J15123" s="10" t="s">
        <v>4177</v>
      </c>
    </row>
    <row r="15124">
      <c r="A15124" s="10" t="s">
        <v>4171</v>
      </c>
      <c r="B15124" s="19">
        <v>0.0633912037037037</v>
      </c>
      <c r="C15124" s="10" t="s">
        <v>69</v>
      </c>
      <c r="D15124" s="10" t="s">
        <v>81</v>
      </c>
      <c r="E15124" s="13" t="s">
        <v>75</v>
      </c>
      <c r="F15124" s="13" t="s">
        <v>75</v>
      </c>
      <c r="J15124" s="10" t="s">
        <v>2263</v>
      </c>
    </row>
    <row r="15125">
      <c r="A15125" s="10" t="s">
        <v>4171</v>
      </c>
      <c r="B15125" s="19">
        <v>0.0633912037037037</v>
      </c>
      <c r="C15125" s="10" t="s">
        <v>69</v>
      </c>
      <c r="D15125" s="10" t="s">
        <v>81</v>
      </c>
      <c r="E15125" s="13">
        <v>20.0</v>
      </c>
      <c r="F15125" s="13">
        <f>E15125-3</f>
        <v>17</v>
      </c>
      <c r="J15125" s="10" t="s">
        <v>4202</v>
      </c>
    </row>
    <row r="15126">
      <c r="A15126" s="10" t="s">
        <v>4171</v>
      </c>
      <c r="B15126" s="19">
        <v>0.06405092592592593</v>
      </c>
      <c r="C15126" s="10" t="s">
        <v>66</v>
      </c>
      <c r="D15126" s="10" t="s">
        <v>89</v>
      </c>
      <c r="E15126" s="13">
        <v>19.0</v>
      </c>
      <c r="F15126" s="13">
        <f>E15126-10</f>
        <v>9</v>
      </c>
      <c r="J15126" s="10" t="s">
        <v>4203</v>
      </c>
    </row>
    <row r="15127">
      <c r="A15127" s="10" t="s">
        <v>4171</v>
      </c>
      <c r="B15127" s="19">
        <v>0.06413194444444445</v>
      </c>
      <c r="C15127" s="10" t="s">
        <v>66</v>
      </c>
      <c r="D15127" s="10" t="s">
        <v>91</v>
      </c>
      <c r="E15127" s="13">
        <v>14.0</v>
      </c>
      <c r="F15127" s="13"/>
      <c r="H15127" s="10" t="s">
        <v>4204</v>
      </c>
      <c r="I15127" s="10">
        <v>2.0</v>
      </c>
      <c r="J15127" s="10" t="s">
        <v>4205</v>
      </c>
    </row>
    <row r="15128">
      <c r="A15128" s="10" t="s">
        <v>4171</v>
      </c>
      <c r="B15128" s="19">
        <v>0.06460648148148149</v>
      </c>
      <c r="C15128" s="10" t="s">
        <v>66</v>
      </c>
      <c r="D15128" s="10" t="s">
        <v>89</v>
      </c>
      <c r="E15128" s="13">
        <v>22.0</v>
      </c>
      <c r="F15128" s="13">
        <v>11.0</v>
      </c>
      <c r="J15128" s="10" t="s">
        <v>4206</v>
      </c>
    </row>
    <row r="15129">
      <c r="A15129" s="10" t="s">
        <v>4171</v>
      </c>
      <c r="B15129" s="19">
        <v>0.0646875</v>
      </c>
      <c r="C15129" s="10" t="s">
        <v>66</v>
      </c>
      <c r="D15129" s="10" t="s">
        <v>89</v>
      </c>
      <c r="E15129" s="13">
        <v>22.0</v>
      </c>
      <c r="F15129" s="13">
        <v>11.0</v>
      </c>
      <c r="J15129" s="10" t="s">
        <v>4206</v>
      </c>
    </row>
    <row r="15130">
      <c r="A15130" s="10" t="s">
        <v>4171</v>
      </c>
      <c r="B15130" s="19">
        <v>0.06479166666666666</v>
      </c>
      <c r="C15130" s="10" t="s">
        <v>66</v>
      </c>
      <c r="D15130" s="10" t="s">
        <v>91</v>
      </c>
      <c r="E15130" s="13">
        <v>13.0</v>
      </c>
      <c r="F15130" s="13"/>
      <c r="H15130" s="10" t="s">
        <v>4207</v>
      </c>
    </row>
    <row r="15131">
      <c r="A15131" s="10" t="s">
        <v>4171</v>
      </c>
      <c r="B15131" s="19">
        <v>0.06479166666666666</v>
      </c>
      <c r="C15131" s="10" t="s">
        <v>66</v>
      </c>
      <c r="D15131" s="10" t="s">
        <v>91</v>
      </c>
      <c r="E15131" s="13">
        <v>13.0</v>
      </c>
      <c r="F15131" s="13"/>
      <c r="H15131" s="10" t="s">
        <v>4207</v>
      </c>
    </row>
    <row r="15132">
      <c r="A15132" s="10" t="s">
        <v>4171</v>
      </c>
      <c r="B15132" s="19">
        <v>0.06721064814814814</v>
      </c>
      <c r="C15132" s="10" t="s">
        <v>70</v>
      </c>
      <c r="D15132" s="10" t="s">
        <v>93</v>
      </c>
      <c r="E15132" s="13">
        <v>26.0</v>
      </c>
      <c r="F15132" s="13">
        <f t="shared" ref="F15132:F15133" si="115">E15132-12</f>
        <v>14</v>
      </c>
      <c r="J15132" s="10" t="s">
        <v>4208</v>
      </c>
    </row>
    <row r="15133">
      <c r="A15133" s="10" t="s">
        <v>4171</v>
      </c>
      <c r="B15133" s="19">
        <v>0.06724537037037037</v>
      </c>
      <c r="C15133" s="10" t="s">
        <v>70</v>
      </c>
      <c r="D15133" s="10" t="s">
        <v>93</v>
      </c>
      <c r="E15133" s="13">
        <v>23.0</v>
      </c>
      <c r="F15133" s="13">
        <f t="shared" si="115"/>
        <v>11</v>
      </c>
      <c r="J15133" s="10" t="s">
        <v>4208</v>
      </c>
    </row>
    <row r="15134">
      <c r="A15134" s="10" t="s">
        <v>4171</v>
      </c>
      <c r="B15134" s="19">
        <v>0.06737268518518519</v>
      </c>
      <c r="C15134" s="10" t="s">
        <v>70</v>
      </c>
      <c r="D15134" s="10" t="s">
        <v>91</v>
      </c>
      <c r="E15134" s="13">
        <v>10.0</v>
      </c>
      <c r="F15134" s="13"/>
      <c r="H15134" s="10" t="s">
        <v>4209</v>
      </c>
    </row>
    <row r="15135">
      <c r="A15135" s="10" t="s">
        <v>4171</v>
      </c>
      <c r="B15135" s="19">
        <v>0.0674074074074074</v>
      </c>
      <c r="C15135" s="10" t="s">
        <v>70</v>
      </c>
      <c r="D15135" s="10" t="s">
        <v>91</v>
      </c>
      <c r="E15135" s="13">
        <v>9.0</v>
      </c>
      <c r="F15135" s="13"/>
      <c r="H15135" s="10" t="s">
        <v>4210</v>
      </c>
    </row>
    <row r="15136">
      <c r="A15136" s="10" t="s">
        <v>4171</v>
      </c>
      <c r="B15136" s="19">
        <v>0.06778935185185185</v>
      </c>
      <c r="C15136" s="10" t="s">
        <v>70</v>
      </c>
      <c r="D15136" s="10" t="s">
        <v>93</v>
      </c>
      <c r="E15136" s="13">
        <v>19.0</v>
      </c>
      <c r="F15136" s="13">
        <f t="shared" ref="F15136:F15137" si="116">E15136-12</f>
        <v>7</v>
      </c>
      <c r="J15136" s="10" t="s">
        <v>4211</v>
      </c>
    </row>
    <row r="15137">
      <c r="A15137" s="10" t="s">
        <v>4171</v>
      </c>
      <c r="B15137" s="24">
        <v>0.06778935185185185</v>
      </c>
      <c r="C15137" s="26" t="s">
        <v>70</v>
      </c>
      <c r="D15137" s="26" t="s">
        <v>93</v>
      </c>
      <c r="E15137" s="30">
        <v>18.0</v>
      </c>
      <c r="F15137" s="13">
        <f t="shared" si="116"/>
        <v>6</v>
      </c>
      <c r="G15137" s="26"/>
      <c r="H15137" s="26"/>
      <c r="I15137" s="26"/>
      <c r="J15137" s="26" t="s">
        <v>4211</v>
      </c>
    </row>
    <row r="15138">
      <c r="A15138" s="10" t="s">
        <v>4171</v>
      </c>
      <c r="B15138" s="19">
        <v>0.06797453703703704</v>
      </c>
      <c r="C15138" s="10" t="s">
        <v>70</v>
      </c>
      <c r="D15138" s="10" t="s">
        <v>91</v>
      </c>
      <c r="E15138" s="13">
        <v>15.0</v>
      </c>
      <c r="F15138" s="13"/>
      <c r="H15138" s="10" t="s">
        <v>4212</v>
      </c>
    </row>
    <row r="15139">
      <c r="A15139" s="10" t="s">
        <v>4171</v>
      </c>
      <c r="B15139" s="19">
        <v>0.06797453703703704</v>
      </c>
      <c r="C15139" s="10" t="s">
        <v>70</v>
      </c>
      <c r="D15139" s="10" t="s">
        <v>91</v>
      </c>
      <c r="E15139" s="13">
        <v>10.0</v>
      </c>
      <c r="F15139" s="13"/>
      <c r="H15139" s="10" t="s">
        <v>4209</v>
      </c>
    </row>
    <row r="15140">
      <c r="A15140" s="10" t="s">
        <v>4171</v>
      </c>
      <c r="B15140" s="19">
        <v>0.07086805555555556</v>
      </c>
      <c r="C15140" s="10" t="s">
        <v>964</v>
      </c>
      <c r="D15140" s="10" t="s">
        <v>91</v>
      </c>
      <c r="E15140" s="13">
        <v>13.0</v>
      </c>
      <c r="F15140" s="13"/>
      <c r="H15140" s="10" t="s">
        <v>4213</v>
      </c>
    </row>
    <row r="15141">
      <c r="A15141" s="10" t="s">
        <v>4171</v>
      </c>
      <c r="B15141" s="19">
        <v>0.07203703703703704</v>
      </c>
      <c r="C15141" s="10" t="s">
        <v>82</v>
      </c>
      <c r="D15141" s="10" t="s">
        <v>584</v>
      </c>
      <c r="E15141" s="13">
        <v>4.0</v>
      </c>
      <c r="F15141" s="13">
        <f>E15141-0</f>
        <v>4</v>
      </c>
      <c r="H15141" s="10" t="s">
        <v>4214</v>
      </c>
      <c r="J15141" s="10" t="s">
        <v>4215</v>
      </c>
    </row>
    <row r="15142">
      <c r="A15142" s="10" t="s">
        <v>4171</v>
      </c>
      <c r="B15142" s="19">
        <v>0.07282407407407407</v>
      </c>
      <c r="C15142" s="10" t="s">
        <v>964</v>
      </c>
      <c r="D15142" s="10" t="s">
        <v>100</v>
      </c>
      <c r="E15142" s="13">
        <v>14.0</v>
      </c>
      <c r="F15142" s="13">
        <f>E15142-2</f>
        <v>12</v>
      </c>
      <c r="J15142" s="10" t="s">
        <v>4216</v>
      </c>
    </row>
    <row r="15143">
      <c r="A15143" s="10" t="s">
        <v>4171</v>
      </c>
      <c r="B15143" s="19">
        <v>0.0755787037037037</v>
      </c>
      <c r="C15143" s="10" t="s">
        <v>66</v>
      </c>
      <c r="D15143" s="10" t="s">
        <v>584</v>
      </c>
      <c r="E15143" s="13">
        <v>12.0</v>
      </c>
      <c r="F15143" s="13">
        <f>E15143-2+1</f>
        <v>11</v>
      </c>
      <c r="H15143" s="10" t="s">
        <v>4217</v>
      </c>
      <c r="J15143" s="10" t="s">
        <v>4218</v>
      </c>
    </row>
    <row r="15144">
      <c r="A15144" s="10" t="s">
        <v>4171</v>
      </c>
      <c r="B15144" s="19">
        <v>0.07569444444444444</v>
      </c>
      <c r="C15144" s="10" t="s">
        <v>69</v>
      </c>
      <c r="D15144" s="10" t="s">
        <v>584</v>
      </c>
      <c r="E15144" s="13">
        <v>11.0</v>
      </c>
      <c r="F15144" s="13">
        <f>E15144-3+1</f>
        <v>9</v>
      </c>
      <c r="H15144" s="10" t="s">
        <v>4219</v>
      </c>
      <c r="J15144" s="10" t="s">
        <v>4220</v>
      </c>
    </row>
    <row r="15145">
      <c r="A15145" s="10" t="s">
        <v>4171</v>
      </c>
      <c r="B15145" s="19">
        <v>0.07570601851851852</v>
      </c>
      <c r="C15145" s="10" t="s">
        <v>82</v>
      </c>
      <c r="D15145" s="10" t="s">
        <v>584</v>
      </c>
      <c r="E15145" s="13">
        <v>4.0</v>
      </c>
      <c r="F15145" s="13">
        <f>E15145-0+4</f>
        <v>8</v>
      </c>
      <c r="J15145" s="10" t="s">
        <v>4221</v>
      </c>
    </row>
    <row r="15146">
      <c r="A15146" s="10" t="s">
        <v>4171</v>
      </c>
      <c r="B15146" s="19">
        <v>0.0757638888888889</v>
      </c>
      <c r="C15146" s="10" t="s">
        <v>3086</v>
      </c>
      <c r="D15146" s="10" t="s">
        <v>584</v>
      </c>
      <c r="E15146" s="13" t="s">
        <v>68</v>
      </c>
      <c r="F15146" s="13">
        <v>20.0</v>
      </c>
      <c r="J15146" s="10" t="s">
        <v>4125</v>
      </c>
    </row>
    <row r="15147">
      <c r="A15147" s="10" t="s">
        <v>4171</v>
      </c>
      <c r="B15147" s="19">
        <v>0.07597222222222222</v>
      </c>
      <c r="C15147" s="10" t="s">
        <v>84</v>
      </c>
      <c r="D15147" s="10" t="s">
        <v>584</v>
      </c>
      <c r="E15147" s="13" t="s">
        <v>75</v>
      </c>
      <c r="F15147" s="13" t="s">
        <v>75</v>
      </c>
      <c r="J15147" s="10" t="s">
        <v>2263</v>
      </c>
    </row>
    <row r="15148">
      <c r="A15148" s="10" t="s">
        <v>4171</v>
      </c>
      <c r="B15148" s="19">
        <v>0.07597222222222222</v>
      </c>
      <c r="C15148" s="10" t="s">
        <v>84</v>
      </c>
      <c r="D15148" s="10" t="s">
        <v>584</v>
      </c>
      <c r="E15148" s="13">
        <v>19.0</v>
      </c>
      <c r="F15148" s="13">
        <f>E15148-10</f>
        <v>9</v>
      </c>
    </row>
    <row r="15149">
      <c r="A15149" s="10" t="s">
        <v>4171</v>
      </c>
      <c r="B15149" s="36">
        <v>0.0759837962962963</v>
      </c>
      <c r="C15149" s="10" t="s">
        <v>964</v>
      </c>
      <c r="D15149" s="10" t="s">
        <v>584</v>
      </c>
      <c r="E15149" s="10">
        <v>17.0</v>
      </c>
      <c r="F15149" s="13" t="s">
        <v>75</v>
      </c>
      <c r="J15149" s="10" t="s">
        <v>4126</v>
      </c>
    </row>
    <row r="15150">
      <c r="A15150" s="10" t="s">
        <v>4171</v>
      </c>
      <c r="B15150" s="19">
        <v>0.07601851851851851</v>
      </c>
      <c r="C15150" s="10" t="s">
        <v>70</v>
      </c>
      <c r="D15150" s="10" t="s">
        <v>584</v>
      </c>
      <c r="E15150" s="13" t="s">
        <v>88</v>
      </c>
      <c r="F15150" s="13">
        <v>1.0</v>
      </c>
    </row>
    <row r="15151">
      <c r="A15151" s="10" t="s">
        <v>4171</v>
      </c>
      <c r="B15151" s="19">
        <v>0.07609953703703703</v>
      </c>
      <c r="C15151" s="10" t="s">
        <v>70</v>
      </c>
      <c r="D15151" s="10" t="s">
        <v>584</v>
      </c>
      <c r="E15151" s="13">
        <v>6.0</v>
      </c>
      <c r="F15151" s="13">
        <f>E15151-0+4</f>
        <v>10</v>
      </c>
      <c r="H15151" s="10" t="s">
        <v>4222</v>
      </c>
      <c r="J15151" s="10" t="s">
        <v>4223</v>
      </c>
    </row>
    <row r="15152">
      <c r="A15152" s="10" t="s">
        <v>4171</v>
      </c>
      <c r="B15152" s="19">
        <v>0.0778125</v>
      </c>
      <c r="C15152" s="10" t="s">
        <v>3086</v>
      </c>
      <c r="D15152" s="10" t="s">
        <v>93</v>
      </c>
      <c r="E15152" s="13">
        <v>18.0</v>
      </c>
      <c r="F15152" s="13">
        <f>E15152-12</f>
        <v>6</v>
      </c>
      <c r="J15152" s="10" t="s">
        <v>4165</v>
      </c>
    </row>
    <row r="15153">
      <c r="A15153" s="10" t="s">
        <v>4171</v>
      </c>
      <c r="B15153" s="19">
        <v>0.0778125</v>
      </c>
      <c r="C15153" s="10" t="s">
        <v>3086</v>
      </c>
      <c r="D15153" s="10" t="s">
        <v>93</v>
      </c>
      <c r="E15153" s="13" t="s">
        <v>75</v>
      </c>
      <c r="F15153" s="13" t="s">
        <v>75</v>
      </c>
      <c r="J15153" s="10" t="s">
        <v>4224</v>
      </c>
    </row>
    <row r="15154">
      <c r="A15154" s="10" t="s">
        <v>4171</v>
      </c>
      <c r="B15154" s="19">
        <v>0.07803240740740741</v>
      </c>
      <c r="C15154" s="10" t="s">
        <v>3086</v>
      </c>
      <c r="D15154" s="10" t="s">
        <v>93</v>
      </c>
      <c r="E15154" s="13">
        <v>32.0</v>
      </c>
      <c r="F15154" s="13">
        <f>E15154-12</f>
        <v>20</v>
      </c>
      <c r="J15154" s="10" t="s">
        <v>4165</v>
      </c>
    </row>
    <row r="15155">
      <c r="A15155" s="10" t="s">
        <v>4171</v>
      </c>
      <c r="B15155" s="19">
        <v>0.07826388888888888</v>
      </c>
      <c r="C15155" s="10" t="s">
        <v>3086</v>
      </c>
      <c r="D15155" s="10" t="s">
        <v>91</v>
      </c>
      <c r="E15155" s="13">
        <v>40.0</v>
      </c>
      <c r="F15155" s="13"/>
      <c r="H15155" s="10" t="s">
        <v>4225</v>
      </c>
    </row>
    <row r="15156">
      <c r="A15156" s="10" t="s">
        <v>4171</v>
      </c>
      <c r="B15156" s="19">
        <v>0.07891203703703703</v>
      </c>
      <c r="C15156" s="10" t="s">
        <v>3086</v>
      </c>
      <c r="D15156" s="10" t="s">
        <v>81</v>
      </c>
      <c r="E15156" s="13">
        <v>8.0</v>
      </c>
      <c r="F15156" s="13">
        <f>E15156-1</f>
        <v>7</v>
      </c>
      <c r="H15156" s="10" t="s">
        <v>4226</v>
      </c>
      <c r="J15156" s="10" t="s">
        <v>4227</v>
      </c>
    </row>
    <row r="15157">
      <c r="A15157" s="10" t="s">
        <v>4171</v>
      </c>
      <c r="B15157" s="19">
        <v>0.08097222222222222</v>
      </c>
      <c r="C15157" s="10" t="s">
        <v>69</v>
      </c>
      <c r="D15157" s="10" t="s">
        <v>100</v>
      </c>
      <c r="E15157" s="13">
        <v>20.0</v>
      </c>
      <c r="F15157" s="13">
        <f>E15157-4</f>
        <v>16</v>
      </c>
      <c r="H15157" s="10" t="s">
        <v>4228</v>
      </c>
    </row>
    <row r="15158">
      <c r="A15158" s="10" t="s">
        <v>4171</v>
      </c>
      <c r="B15158" s="19">
        <v>0.08105324074074075</v>
      </c>
      <c r="C15158" s="10" t="s">
        <v>84</v>
      </c>
      <c r="D15158" s="10" t="s">
        <v>100</v>
      </c>
      <c r="E15158" s="13" t="s">
        <v>75</v>
      </c>
      <c r="F15158" s="13" t="s">
        <v>75</v>
      </c>
      <c r="J15158" s="10" t="s">
        <v>2263</v>
      </c>
    </row>
    <row r="15159">
      <c r="A15159" s="10" t="s">
        <v>4171</v>
      </c>
      <c r="B15159" s="19">
        <v>0.08105324074074075</v>
      </c>
      <c r="C15159" s="10" t="s">
        <v>84</v>
      </c>
      <c r="D15159" s="10" t="s">
        <v>100</v>
      </c>
      <c r="E15159" s="13">
        <v>20.0</v>
      </c>
      <c r="F15159" s="13">
        <f>E15159-3</f>
        <v>17</v>
      </c>
      <c r="H15159" s="10" t="s">
        <v>4229</v>
      </c>
    </row>
    <row r="15160">
      <c r="A15160" s="10" t="s">
        <v>4171</v>
      </c>
      <c r="B15160" s="19">
        <v>0.08115740740740741</v>
      </c>
      <c r="C15160" s="10" t="s">
        <v>70</v>
      </c>
      <c r="D15160" s="10" t="s">
        <v>100</v>
      </c>
      <c r="E15160" s="13">
        <v>14.0</v>
      </c>
      <c r="F15160" s="13">
        <f>E15160-10+4</f>
        <v>8</v>
      </c>
      <c r="H15160" s="10" t="s">
        <v>4230</v>
      </c>
      <c r="J15160" s="10" t="s">
        <v>4123</v>
      </c>
    </row>
    <row r="15161">
      <c r="A15161" s="10" t="s">
        <v>4171</v>
      </c>
      <c r="B15161" s="19">
        <v>0.0825</v>
      </c>
      <c r="C15161" s="10" t="s">
        <v>84</v>
      </c>
      <c r="D15161" s="10" t="s">
        <v>166</v>
      </c>
      <c r="E15161" s="13" t="s">
        <v>75</v>
      </c>
      <c r="F15161" s="13" t="s">
        <v>75</v>
      </c>
      <c r="H15161" s="10" t="s">
        <v>4230</v>
      </c>
      <c r="J15161" s="10" t="s">
        <v>2263</v>
      </c>
    </row>
    <row r="15162">
      <c r="A15162" s="10" t="s">
        <v>4171</v>
      </c>
      <c r="B15162" s="19">
        <v>0.0825</v>
      </c>
      <c r="C15162" s="10" t="s">
        <v>84</v>
      </c>
      <c r="D15162" s="10" t="s">
        <v>166</v>
      </c>
      <c r="E15162" s="13" t="s">
        <v>68</v>
      </c>
      <c r="F15162" s="13">
        <v>20.0</v>
      </c>
    </row>
    <row r="15163">
      <c r="A15163" s="10" t="s">
        <v>4171</v>
      </c>
      <c r="B15163" s="19">
        <v>0.08311342592592592</v>
      </c>
      <c r="C15163" s="10" t="s">
        <v>82</v>
      </c>
      <c r="D15163" s="10" t="s">
        <v>166</v>
      </c>
      <c r="E15163" s="13">
        <v>26.0</v>
      </c>
      <c r="F15163" s="13">
        <f>E15163-9-4</f>
        <v>13</v>
      </c>
      <c r="J15163" s="10" t="s">
        <v>4181</v>
      </c>
    </row>
    <row r="15164">
      <c r="A15164" s="10" t="s">
        <v>4171</v>
      </c>
      <c r="B15164" s="19">
        <v>0.08322916666666667</v>
      </c>
      <c r="C15164" s="10" t="s">
        <v>82</v>
      </c>
      <c r="D15164" s="10" t="s">
        <v>120</v>
      </c>
      <c r="E15164" s="13">
        <v>10.0</v>
      </c>
      <c r="F15164" s="13"/>
      <c r="H15164" s="10" t="s">
        <v>4231</v>
      </c>
    </row>
    <row r="15165">
      <c r="A15165" s="10" t="s">
        <v>4171</v>
      </c>
      <c r="B15165" s="19">
        <v>0.08366898148148148</v>
      </c>
      <c r="C15165" s="10" t="s">
        <v>82</v>
      </c>
      <c r="D15165" s="10" t="s">
        <v>127</v>
      </c>
      <c r="E15165" s="13">
        <v>18.0</v>
      </c>
      <c r="F15165" s="13">
        <f>E15165-9</f>
        <v>9</v>
      </c>
    </row>
    <row r="15166">
      <c r="A15166" s="10" t="s">
        <v>4171</v>
      </c>
      <c r="B15166" s="19">
        <v>0.08430555555555555</v>
      </c>
      <c r="C15166" s="10" t="s">
        <v>82</v>
      </c>
      <c r="D15166" s="10" t="s">
        <v>3424</v>
      </c>
      <c r="E15166" s="13">
        <v>5.0</v>
      </c>
      <c r="F15166" s="13">
        <f>E15166</f>
        <v>5</v>
      </c>
      <c r="J15166" s="10" t="s">
        <v>4232</v>
      </c>
    </row>
    <row r="15167">
      <c r="A15167" s="10" t="s">
        <v>4171</v>
      </c>
      <c r="B15167" s="19">
        <v>0.08483796296296296</v>
      </c>
      <c r="C15167" s="10" t="s">
        <v>66</v>
      </c>
      <c r="D15167" s="10" t="s">
        <v>100</v>
      </c>
      <c r="E15167" s="13" t="s">
        <v>88</v>
      </c>
      <c r="F15167" s="13">
        <v>1.0</v>
      </c>
      <c r="H15167" s="10" t="s">
        <v>4233</v>
      </c>
    </row>
    <row r="15168">
      <c r="A15168" s="10" t="s">
        <v>4171</v>
      </c>
      <c r="B15168" s="19">
        <v>0.08578703703703704</v>
      </c>
      <c r="C15168" s="10" t="s">
        <v>964</v>
      </c>
      <c r="D15168" s="10" t="s">
        <v>166</v>
      </c>
      <c r="E15168" s="13">
        <v>17.0</v>
      </c>
      <c r="F15168" s="13">
        <f>E15168-10+3</f>
        <v>10</v>
      </c>
      <c r="J15168" s="10" t="s">
        <v>4234</v>
      </c>
    </row>
    <row r="15169">
      <c r="A15169" s="10" t="s">
        <v>4171</v>
      </c>
      <c r="B15169" s="19">
        <v>0.0868287037037037</v>
      </c>
      <c r="C15169" s="10" t="s">
        <v>964</v>
      </c>
      <c r="D15169" s="10" t="s">
        <v>81</v>
      </c>
      <c r="E15169" s="13" t="s">
        <v>75</v>
      </c>
      <c r="F15169" s="13" t="s">
        <v>75</v>
      </c>
      <c r="J15169" s="10" t="s">
        <v>2263</v>
      </c>
    </row>
    <row r="15170">
      <c r="A15170" s="10" t="s">
        <v>4171</v>
      </c>
      <c r="B15170" s="19">
        <v>0.0868287037037037</v>
      </c>
      <c r="C15170" s="10" t="s">
        <v>964</v>
      </c>
      <c r="D15170" s="10" t="s">
        <v>81</v>
      </c>
      <c r="E15170" s="13" t="s">
        <v>75</v>
      </c>
      <c r="F15170" s="13" t="s">
        <v>75</v>
      </c>
    </row>
    <row r="15171">
      <c r="A15171" s="10" t="s">
        <v>4171</v>
      </c>
      <c r="B15171" s="19">
        <v>0.08815972222222222</v>
      </c>
      <c r="C15171" s="10" t="s">
        <v>3086</v>
      </c>
      <c r="D15171" s="10" t="s">
        <v>100</v>
      </c>
      <c r="E15171" s="13">
        <v>24.0</v>
      </c>
      <c r="F15171" s="13">
        <f>E15171-10</f>
        <v>14</v>
      </c>
    </row>
    <row r="15172">
      <c r="A15172" s="10" t="s">
        <v>4171</v>
      </c>
      <c r="B15172" s="19">
        <v>0.08825231481481481</v>
      </c>
      <c r="C15172" s="10" t="s">
        <v>964</v>
      </c>
      <c r="D15172" s="10" t="s">
        <v>100</v>
      </c>
      <c r="E15172" s="13" t="s">
        <v>75</v>
      </c>
      <c r="F15172" s="13" t="s">
        <v>75</v>
      </c>
      <c r="H15172" s="10" t="s">
        <v>4235</v>
      </c>
    </row>
    <row r="15173">
      <c r="A15173" s="10" t="s">
        <v>4171</v>
      </c>
      <c r="B15173" s="19">
        <v>0.08849537037037038</v>
      </c>
      <c r="C15173" s="10" t="s">
        <v>964</v>
      </c>
      <c r="D15173" s="10" t="s">
        <v>81</v>
      </c>
      <c r="E15173" s="13" t="s">
        <v>75</v>
      </c>
      <c r="F15173" s="13" t="s">
        <v>75</v>
      </c>
      <c r="J15173" s="10" t="s">
        <v>2263</v>
      </c>
    </row>
    <row r="15174">
      <c r="A15174" s="10" t="s">
        <v>4171</v>
      </c>
      <c r="B15174" s="19">
        <v>0.08849537037037038</v>
      </c>
      <c r="C15174" s="10" t="s">
        <v>964</v>
      </c>
      <c r="D15174" s="10" t="s">
        <v>81</v>
      </c>
      <c r="E15174" s="13" t="s">
        <v>75</v>
      </c>
      <c r="F15174" s="13" t="s">
        <v>75</v>
      </c>
    </row>
    <row r="15175">
      <c r="A15175" s="10" t="s">
        <v>4171</v>
      </c>
      <c r="B15175" s="19">
        <v>0.08899305555555556</v>
      </c>
      <c r="C15175" s="10" t="s">
        <v>69</v>
      </c>
      <c r="D15175" s="10" t="s">
        <v>76</v>
      </c>
      <c r="E15175" s="13">
        <v>17.0</v>
      </c>
      <c r="F15175" s="13"/>
      <c r="J15175" s="10" t="s">
        <v>2509</v>
      </c>
    </row>
    <row r="15176">
      <c r="A15176" s="10" t="s">
        <v>4171</v>
      </c>
      <c r="B15176" s="19">
        <v>0.09041666666666667</v>
      </c>
      <c r="C15176" s="10" t="s">
        <v>69</v>
      </c>
      <c r="D15176" s="10" t="s">
        <v>120</v>
      </c>
      <c r="E15176" s="13" t="s">
        <v>75</v>
      </c>
      <c r="F15176" s="13"/>
      <c r="H15176" s="10" t="s">
        <v>3879</v>
      </c>
    </row>
    <row r="15177">
      <c r="A15177" s="10" t="s">
        <v>4171</v>
      </c>
      <c r="B15177" s="19">
        <v>0.09162037037037037</v>
      </c>
      <c r="C15177" s="10" t="s">
        <v>66</v>
      </c>
      <c r="D15177" s="10" t="s">
        <v>127</v>
      </c>
      <c r="E15177" s="13">
        <v>21.0</v>
      </c>
      <c r="F15177" s="13">
        <f>E15177-5</f>
        <v>16</v>
      </c>
    </row>
    <row r="15178">
      <c r="A15178" s="10" t="s">
        <v>4171</v>
      </c>
      <c r="B15178" s="19">
        <v>0.09376157407407408</v>
      </c>
      <c r="C15178" s="10" t="s">
        <v>69</v>
      </c>
      <c r="D15178" s="10" t="s">
        <v>100</v>
      </c>
      <c r="E15178" s="13">
        <v>19.0</v>
      </c>
      <c r="F15178" s="13">
        <f>E15178-4+1</f>
        <v>16</v>
      </c>
      <c r="H15178" s="10" t="s">
        <v>4236</v>
      </c>
      <c r="J15178" s="10" t="s">
        <v>4177</v>
      </c>
    </row>
    <row r="15179">
      <c r="A15179" s="10" t="s">
        <v>4171</v>
      </c>
      <c r="B15179" s="19">
        <v>0.09393518518518519</v>
      </c>
      <c r="C15179" s="10" t="s">
        <v>84</v>
      </c>
      <c r="D15179" s="10" t="s">
        <v>100</v>
      </c>
      <c r="E15179" s="13" t="s">
        <v>75</v>
      </c>
      <c r="F15179" s="13" t="s">
        <v>75</v>
      </c>
      <c r="J15179" s="10" t="s">
        <v>2263</v>
      </c>
    </row>
    <row r="15180">
      <c r="A15180" s="10" t="s">
        <v>4171</v>
      </c>
      <c r="B15180" s="19">
        <v>0.09393518518518519</v>
      </c>
      <c r="C15180" s="10" t="s">
        <v>84</v>
      </c>
      <c r="D15180" s="10" t="s">
        <v>100</v>
      </c>
      <c r="E15180" s="13" t="s">
        <v>68</v>
      </c>
      <c r="F15180" s="13">
        <v>20.0</v>
      </c>
      <c r="H15180" s="10" t="s">
        <v>4237</v>
      </c>
    </row>
    <row r="15181">
      <c r="A15181" s="10" t="s">
        <v>4171</v>
      </c>
      <c r="B15181" s="19">
        <v>0.0940162037037037</v>
      </c>
      <c r="C15181" s="10" t="s">
        <v>70</v>
      </c>
      <c r="D15181" s="10" t="s">
        <v>100</v>
      </c>
      <c r="E15181" s="13">
        <f>F15181+10-4</f>
        <v>10</v>
      </c>
      <c r="F15181" s="13">
        <v>4.0</v>
      </c>
      <c r="H15181" s="10" t="s">
        <v>4238</v>
      </c>
      <c r="J15181" s="10" t="s">
        <v>4123</v>
      </c>
    </row>
    <row r="15182">
      <c r="A15182" s="10" t="s">
        <v>4171</v>
      </c>
      <c r="B15182" s="19">
        <v>0.09569444444444444</v>
      </c>
      <c r="C15182" s="10" t="s">
        <v>70</v>
      </c>
      <c r="D15182" s="10" t="s">
        <v>320</v>
      </c>
      <c r="E15182" s="13">
        <v>30.0</v>
      </c>
      <c r="F15182" s="13">
        <f>E15182-9-4</f>
        <v>17</v>
      </c>
      <c r="J15182" s="10" t="s">
        <v>4181</v>
      </c>
    </row>
    <row r="15183">
      <c r="A15183" s="10" t="s">
        <v>4171</v>
      </c>
      <c r="B15183" s="19">
        <v>0.09606481481481481</v>
      </c>
      <c r="C15183" s="10" t="s">
        <v>70</v>
      </c>
      <c r="D15183" s="10" t="s">
        <v>320</v>
      </c>
      <c r="E15183" s="13">
        <v>15.0</v>
      </c>
      <c r="F15183" s="13">
        <f>E15183-4</f>
        <v>11</v>
      </c>
    </row>
    <row r="15184">
      <c r="A15184" s="10" t="s">
        <v>4171</v>
      </c>
      <c r="B15184" s="19">
        <v>0.0962962962962963</v>
      </c>
      <c r="C15184" s="10" t="s">
        <v>70</v>
      </c>
      <c r="D15184" s="10" t="s">
        <v>91</v>
      </c>
      <c r="E15184" s="13">
        <v>11.0</v>
      </c>
      <c r="F15184" s="13"/>
      <c r="H15184" s="10" t="s">
        <v>4239</v>
      </c>
    </row>
    <row r="15185">
      <c r="A15185" s="10" t="s">
        <v>4171</v>
      </c>
      <c r="B15185" s="19">
        <v>0.09980324074074073</v>
      </c>
      <c r="C15185" s="10" t="s">
        <v>84</v>
      </c>
      <c r="D15185" s="10" t="s">
        <v>93</v>
      </c>
      <c r="E15185" s="13">
        <v>17.0</v>
      </c>
      <c r="F15185" s="13">
        <f t="shared" ref="F15185:F15186" si="117">E15185-12</f>
        <v>5</v>
      </c>
      <c r="J15185" s="10" t="s">
        <v>4133</v>
      </c>
    </row>
    <row r="15186">
      <c r="A15186" s="10" t="s">
        <v>4171</v>
      </c>
      <c r="B15186" s="19">
        <v>0.09989583333333334</v>
      </c>
      <c r="C15186" s="10" t="s">
        <v>84</v>
      </c>
      <c r="D15186" s="10" t="s">
        <v>93</v>
      </c>
      <c r="E15186" s="13">
        <v>24.0</v>
      </c>
      <c r="F15186" s="13">
        <f t="shared" si="117"/>
        <v>12</v>
      </c>
      <c r="J15186" s="10" t="s">
        <v>4133</v>
      </c>
    </row>
    <row r="15187">
      <c r="A15187" s="10" t="s">
        <v>4171</v>
      </c>
      <c r="B15187" s="19">
        <v>0.1003125</v>
      </c>
      <c r="C15187" s="10" t="s">
        <v>84</v>
      </c>
      <c r="D15187" s="10" t="s">
        <v>91</v>
      </c>
      <c r="E15187" s="13">
        <v>50.0</v>
      </c>
      <c r="F15187" s="13"/>
      <c r="H15187" s="10" t="s">
        <v>4240</v>
      </c>
    </row>
    <row r="15188">
      <c r="A15188" s="10" t="s">
        <v>4171</v>
      </c>
      <c r="B15188" s="19">
        <v>0.10202546296296296</v>
      </c>
      <c r="C15188" s="10" t="s">
        <v>66</v>
      </c>
      <c r="D15188" s="10" t="s">
        <v>100</v>
      </c>
      <c r="E15188" s="13">
        <v>17.0</v>
      </c>
      <c r="F15188" s="13">
        <f>E15188-0+1</f>
        <v>18</v>
      </c>
      <c r="H15188" s="10" t="s">
        <v>4241</v>
      </c>
      <c r="J15188" s="10" t="s">
        <v>4177</v>
      </c>
    </row>
    <row r="15189">
      <c r="A15189" s="10" t="s">
        <v>4171</v>
      </c>
      <c r="B15189" s="19">
        <v>0.10226851851851852</v>
      </c>
      <c r="C15189" s="10" t="s">
        <v>3086</v>
      </c>
      <c r="D15189" s="10" t="s">
        <v>100</v>
      </c>
      <c r="E15189" s="13">
        <v>18.0</v>
      </c>
      <c r="F15189" s="13">
        <f>E15189-10+2</f>
        <v>10</v>
      </c>
      <c r="J15189" s="10" t="s">
        <v>4125</v>
      </c>
    </row>
    <row r="15190">
      <c r="A15190" s="10" t="s">
        <v>4171</v>
      </c>
      <c r="B15190" s="19">
        <v>0.1025925925925926</v>
      </c>
      <c r="C15190" s="10" t="s">
        <v>964</v>
      </c>
      <c r="D15190" s="10" t="s">
        <v>100</v>
      </c>
      <c r="E15190" s="13">
        <v>0.0</v>
      </c>
      <c r="F15190" s="13" t="s">
        <v>75</v>
      </c>
      <c r="H15190" s="10" t="s">
        <v>4242</v>
      </c>
      <c r="J15190" s="10" t="s">
        <v>4126</v>
      </c>
    </row>
    <row r="15191">
      <c r="A15191" s="10" t="s">
        <v>4171</v>
      </c>
      <c r="B15191" s="19">
        <v>0.10295138888888888</v>
      </c>
      <c r="C15191" s="10" t="s">
        <v>964</v>
      </c>
      <c r="D15191" s="10" t="s">
        <v>81</v>
      </c>
      <c r="E15191" s="13" t="s">
        <v>75</v>
      </c>
      <c r="F15191" s="13" t="s">
        <v>75</v>
      </c>
      <c r="J15191" s="10" t="s">
        <v>2263</v>
      </c>
    </row>
    <row r="15192">
      <c r="A15192" s="10" t="s">
        <v>4171</v>
      </c>
      <c r="B15192" s="19">
        <v>0.10295138888888888</v>
      </c>
      <c r="C15192" s="10" t="s">
        <v>964</v>
      </c>
      <c r="D15192" s="10" t="s">
        <v>81</v>
      </c>
      <c r="E15192" s="13">
        <v>24.0</v>
      </c>
      <c r="F15192" s="13" t="s">
        <v>75</v>
      </c>
      <c r="J15192" s="10" t="s">
        <v>4126</v>
      </c>
    </row>
    <row r="15193">
      <c r="A15193" s="10" t="s">
        <v>4171</v>
      </c>
      <c r="B15193" s="19">
        <v>0.10327546296296296</v>
      </c>
      <c r="C15193" s="10" t="s">
        <v>66</v>
      </c>
      <c r="D15193" s="10" t="s">
        <v>166</v>
      </c>
      <c r="E15193" s="13" t="s">
        <v>75</v>
      </c>
      <c r="F15193" s="13" t="s">
        <v>75</v>
      </c>
      <c r="J15193" s="10" t="s">
        <v>2263</v>
      </c>
    </row>
    <row r="15194">
      <c r="A15194" s="10" t="s">
        <v>4171</v>
      </c>
      <c r="B15194" s="19">
        <v>0.10327546296296296</v>
      </c>
      <c r="C15194" s="10" t="s">
        <v>66</v>
      </c>
      <c r="D15194" s="10" t="s">
        <v>166</v>
      </c>
      <c r="E15194" s="13" t="s">
        <v>68</v>
      </c>
      <c r="F15194" s="13">
        <v>20.0</v>
      </c>
      <c r="J15194" s="10" t="s">
        <v>4177</v>
      </c>
    </row>
    <row r="15195">
      <c r="A15195" s="10" t="s">
        <v>4171</v>
      </c>
      <c r="B15195" s="19">
        <v>0.10328703703703704</v>
      </c>
      <c r="C15195" s="10" t="s">
        <v>70</v>
      </c>
      <c r="D15195" s="10" t="s">
        <v>166</v>
      </c>
      <c r="E15195" s="13" t="s">
        <v>88</v>
      </c>
      <c r="F15195" s="13">
        <v>1.0</v>
      </c>
      <c r="J15195" s="10" t="s">
        <v>2263</v>
      </c>
    </row>
    <row r="15196">
      <c r="A15196" s="10" t="s">
        <v>4171</v>
      </c>
      <c r="B15196" s="19">
        <v>0.10328703703703704</v>
      </c>
      <c r="C15196" s="10" t="s">
        <v>70</v>
      </c>
      <c r="D15196" s="10" t="s">
        <v>166</v>
      </c>
      <c r="E15196" s="13">
        <v>20.0</v>
      </c>
      <c r="F15196" s="13">
        <f>E15196-9+4</f>
        <v>15</v>
      </c>
      <c r="J15196" s="10" t="s">
        <v>4123</v>
      </c>
    </row>
    <row r="15197">
      <c r="A15197" s="10" t="s">
        <v>4171</v>
      </c>
      <c r="B15197" s="19">
        <v>0.1005324074074074</v>
      </c>
      <c r="C15197" s="10" t="s">
        <v>3086</v>
      </c>
      <c r="D15197" s="10" t="s">
        <v>166</v>
      </c>
      <c r="E15197" s="13" t="s">
        <v>88</v>
      </c>
      <c r="F15197" s="13">
        <v>1.0</v>
      </c>
      <c r="J15197" s="10" t="s">
        <v>2263</v>
      </c>
    </row>
    <row r="15198">
      <c r="A15198" s="10" t="s">
        <v>4171</v>
      </c>
      <c r="B15198" s="19">
        <v>0.1005324074074074</v>
      </c>
      <c r="C15198" s="10" t="s">
        <v>3086</v>
      </c>
      <c r="D15198" s="10" t="s">
        <v>166</v>
      </c>
      <c r="E15198" s="13">
        <v>21.0</v>
      </c>
      <c r="F15198" s="13">
        <f>E15198-6+2</f>
        <v>17</v>
      </c>
      <c r="J15198" s="10" t="s">
        <v>4125</v>
      </c>
    </row>
    <row r="15199">
      <c r="A15199" s="10" t="s">
        <v>4171</v>
      </c>
      <c r="B15199" s="19">
        <v>0.10341435185185185</v>
      </c>
      <c r="C15199" s="10" t="s">
        <v>84</v>
      </c>
      <c r="D15199" s="10" t="s">
        <v>166</v>
      </c>
      <c r="E15199" s="13" t="s">
        <v>75</v>
      </c>
      <c r="F15199" s="13" t="s">
        <v>75</v>
      </c>
      <c r="J15199" s="10" t="s">
        <v>2263</v>
      </c>
    </row>
    <row r="15200">
      <c r="A15200" s="10" t="s">
        <v>4171</v>
      </c>
      <c r="B15200" s="19">
        <v>0.10341435185185185</v>
      </c>
      <c r="C15200" s="10" t="s">
        <v>84</v>
      </c>
      <c r="D15200" s="10" t="s">
        <v>166</v>
      </c>
      <c r="E15200" s="13">
        <v>12.0</v>
      </c>
      <c r="F15200" s="13">
        <f>E15200-1</f>
        <v>11</v>
      </c>
      <c r="J15200" s="10" t="s">
        <v>4243</v>
      </c>
    </row>
    <row r="15201">
      <c r="A15201" s="10" t="s">
        <v>4171</v>
      </c>
      <c r="B15201" s="19">
        <v>0.10347222222222222</v>
      </c>
      <c r="C15201" s="10" t="s">
        <v>964</v>
      </c>
      <c r="D15201" s="10" t="s">
        <v>166</v>
      </c>
      <c r="E15201" s="13" t="s">
        <v>75</v>
      </c>
      <c r="F15201" s="13" t="s">
        <v>75</v>
      </c>
      <c r="J15201" s="10" t="s">
        <v>2263</v>
      </c>
    </row>
    <row r="15202">
      <c r="A15202" s="10" t="s">
        <v>4171</v>
      </c>
      <c r="B15202" s="19">
        <v>0.10347222222222222</v>
      </c>
      <c r="C15202" s="10" t="s">
        <v>964</v>
      </c>
      <c r="D15202" s="10" t="s">
        <v>166</v>
      </c>
      <c r="E15202" s="13">
        <v>16.0</v>
      </c>
      <c r="F15202" s="13">
        <f>E15202-10+3</f>
        <v>9</v>
      </c>
      <c r="J15202" s="10" t="s">
        <v>4244</v>
      </c>
    </row>
    <row r="15203">
      <c r="A15203" s="10" t="s">
        <v>4171</v>
      </c>
      <c r="B15203" s="19">
        <v>0.10427083333333333</v>
      </c>
      <c r="C15203" s="10" t="s">
        <v>3086</v>
      </c>
      <c r="D15203" s="10" t="s">
        <v>93</v>
      </c>
      <c r="E15203" s="13" t="s">
        <v>75</v>
      </c>
      <c r="F15203" s="13" t="s">
        <v>75</v>
      </c>
      <c r="J15203" s="10" t="s">
        <v>2263</v>
      </c>
    </row>
    <row r="15204">
      <c r="A15204" s="10" t="s">
        <v>4171</v>
      </c>
      <c r="B15204" s="19">
        <v>0.10427083333333333</v>
      </c>
      <c r="C15204" s="10" t="s">
        <v>3086</v>
      </c>
      <c r="D15204" s="10" t="s">
        <v>93</v>
      </c>
      <c r="E15204" s="13">
        <v>30.0</v>
      </c>
      <c r="F15204" s="13">
        <f>E15204-12</f>
        <v>18</v>
      </c>
      <c r="J15204" s="10" t="s">
        <v>4245</v>
      </c>
    </row>
    <row r="15205">
      <c r="A15205" s="10" t="s">
        <v>4171</v>
      </c>
      <c r="B15205" s="19">
        <v>0.10467592592592592</v>
      </c>
      <c r="C15205" s="10" t="s">
        <v>3086</v>
      </c>
      <c r="D15205" s="10" t="s">
        <v>91</v>
      </c>
      <c r="E15205" s="13">
        <v>57.0</v>
      </c>
      <c r="F15205" s="13"/>
      <c r="H15205" s="10" t="s">
        <v>4246</v>
      </c>
      <c r="I15205" s="10">
        <v>1.0</v>
      </c>
      <c r="J15205" s="10" t="s">
        <v>4247</v>
      </c>
    </row>
    <row r="15206">
      <c r="A15206" s="10" t="s">
        <v>4171</v>
      </c>
      <c r="B15206" s="19">
        <v>0.10696759259259259</v>
      </c>
      <c r="C15206" s="10" t="s">
        <v>70</v>
      </c>
      <c r="D15206" s="10" t="s">
        <v>4119</v>
      </c>
      <c r="E15206" s="13">
        <v>19.0</v>
      </c>
      <c r="F15206" s="13">
        <f>E15206-9+4</f>
        <v>14</v>
      </c>
      <c r="J15206" s="10" t="s">
        <v>4248</v>
      </c>
    </row>
    <row r="15207">
      <c r="A15207" s="10" t="s">
        <v>4171</v>
      </c>
      <c r="B15207" s="19">
        <v>0.10814814814814815</v>
      </c>
      <c r="C15207" s="10" t="s">
        <v>964</v>
      </c>
      <c r="D15207" s="10" t="s">
        <v>81</v>
      </c>
      <c r="E15207" s="13">
        <v>7.0</v>
      </c>
      <c r="F15207" s="13">
        <f>E15207-3</f>
        <v>4</v>
      </c>
      <c r="H15207" s="10" t="s">
        <v>4249</v>
      </c>
      <c r="J15207" s="10" t="s">
        <v>4250</v>
      </c>
    </row>
    <row r="15208">
      <c r="A15208" s="10" t="s">
        <v>4171</v>
      </c>
      <c r="B15208" s="19">
        <v>0.10923611111111112</v>
      </c>
      <c r="C15208" s="10" t="s">
        <v>82</v>
      </c>
      <c r="D15208" s="10" t="s">
        <v>166</v>
      </c>
      <c r="E15208" s="13">
        <v>25.0</v>
      </c>
      <c r="F15208" s="13">
        <f>E15208-9-4</f>
        <v>12</v>
      </c>
      <c r="J15208" s="10" t="s">
        <v>4181</v>
      </c>
    </row>
    <row r="15209">
      <c r="A15209" s="10" t="s">
        <v>4171</v>
      </c>
      <c r="B15209" s="19">
        <v>0.10984953703703704</v>
      </c>
      <c r="C15209" s="10" t="s">
        <v>82</v>
      </c>
      <c r="D15209" s="10" t="s">
        <v>127</v>
      </c>
      <c r="E15209" s="13">
        <v>25.0</v>
      </c>
      <c r="F15209" s="13">
        <f>E15209-9</f>
        <v>16</v>
      </c>
      <c r="J15209" s="10" t="s">
        <v>4251</v>
      </c>
    </row>
    <row r="15210">
      <c r="A15210" s="10" t="s">
        <v>4171</v>
      </c>
      <c r="B15210" s="19">
        <v>0.110625</v>
      </c>
      <c r="C15210" s="10" t="s">
        <v>82</v>
      </c>
      <c r="D15210" s="10" t="s">
        <v>81</v>
      </c>
      <c r="E15210" s="13" t="s">
        <v>75</v>
      </c>
      <c r="F15210" s="13" t="s">
        <v>75</v>
      </c>
      <c r="J15210" s="10" t="s">
        <v>2818</v>
      </c>
    </row>
    <row r="15211">
      <c r="A15211" s="10" t="s">
        <v>4171</v>
      </c>
      <c r="B15211" s="19">
        <v>0.110625</v>
      </c>
      <c r="C15211" s="10" t="s">
        <v>82</v>
      </c>
      <c r="D15211" s="10" t="s">
        <v>81</v>
      </c>
      <c r="E15211" s="13">
        <v>7.0</v>
      </c>
      <c r="F15211" s="13">
        <f>E15211-3+4</f>
        <v>8</v>
      </c>
      <c r="H15211" s="10" t="s">
        <v>4252</v>
      </c>
      <c r="J15211" s="10" t="s">
        <v>4123</v>
      </c>
    </row>
    <row r="15212">
      <c r="A15212" s="10" t="s">
        <v>4171</v>
      </c>
      <c r="B15212" s="19">
        <v>0.11253472222222222</v>
      </c>
      <c r="C15212" s="10" t="s">
        <v>964</v>
      </c>
      <c r="D15212" s="10" t="s">
        <v>320</v>
      </c>
      <c r="E15212" s="13">
        <v>14.0</v>
      </c>
      <c r="F15212" s="13">
        <f>E15212-5</f>
        <v>9</v>
      </c>
      <c r="J15212" s="10" t="s">
        <v>4253</v>
      </c>
    </row>
    <row r="15213">
      <c r="A15213" s="10" t="s">
        <v>4171</v>
      </c>
      <c r="B15213" s="19">
        <v>0.11373842592592592</v>
      </c>
      <c r="C15213" s="10" t="s">
        <v>964</v>
      </c>
      <c r="D15213" s="10" t="s">
        <v>120</v>
      </c>
      <c r="E15213" s="13" t="s">
        <v>75</v>
      </c>
      <c r="F15213" s="13" t="s">
        <v>75</v>
      </c>
      <c r="H15213" s="10" t="s">
        <v>3473</v>
      </c>
      <c r="J15213" s="10" t="s">
        <v>4254</v>
      </c>
    </row>
    <row r="15214">
      <c r="A15214" s="10" t="s">
        <v>4171</v>
      </c>
      <c r="B15214" s="19">
        <v>0.1150462962962963</v>
      </c>
      <c r="C15214" s="10" t="s">
        <v>82</v>
      </c>
      <c r="D15214" s="10" t="s">
        <v>81</v>
      </c>
      <c r="E15214" s="13">
        <v>10.0</v>
      </c>
      <c r="F15214" s="13">
        <f>E15214-3+4</f>
        <v>11</v>
      </c>
      <c r="H15214" s="10" t="s">
        <v>4255</v>
      </c>
      <c r="J15214" s="10" t="s">
        <v>4256</v>
      </c>
    </row>
    <row r="15215">
      <c r="A15215" s="10" t="s">
        <v>4171</v>
      </c>
      <c r="B15215" s="19">
        <v>0.116875</v>
      </c>
      <c r="C15215" s="10" t="s">
        <v>69</v>
      </c>
      <c r="D15215" s="10" t="s">
        <v>120</v>
      </c>
      <c r="E15215" s="13">
        <v>22.0</v>
      </c>
      <c r="F15215" s="13"/>
      <c r="H15215" s="10" t="s">
        <v>4257</v>
      </c>
      <c r="J15215" s="10" t="s">
        <v>3252</v>
      </c>
    </row>
    <row r="15216">
      <c r="A15216" s="10" t="s">
        <v>4171</v>
      </c>
      <c r="B15216" s="19">
        <v>0.11797453703703703</v>
      </c>
      <c r="C15216" s="10" t="s">
        <v>66</v>
      </c>
      <c r="D15216" s="10" t="s">
        <v>89</v>
      </c>
      <c r="E15216" s="13">
        <v>25.0</v>
      </c>
      <c r="F15216" s="13">
        <f t="shared" ref="F15216:F15218" si="118">E15216-10</f>
        <v>15</v>
      </c>
      <c r="J15216" s="10" t="s">
        <v>4206</v>
      </c>
    </row>
    <row r="15217">
      <c r="A15217" s="10" t="s">
        <v>4171</v>
      </c>
      <c r="B15217" s="28">
        <v>0.11804398148148149</v>
      </c>
      <c r="C15217" s="26" t="s">
        <v>66</v>
      </c>
      <c r="D15217" s="26" t="s">
        <v>89</v>
      </c>
      <c r="E15217" s="29">
        <v>25.0</v>
      </c>
      <c r="F15217" s="13">
        <f t="shared" si="118"/>
        <v>15</v>
      </c>
      <c r="G15217" s="26"/>
      <c r="H15217" s="26"/>
      <c r="I15217" s="26"/>
      <c r="J15217" s="26" t="s">
        <v>4206</v>
      </c>
    </row>
    <row r="15218">
      <c r="A15218" s="10" t="s">
        <v>4171</v>
      </c>
      <c r="B15218" s="28">
        <v>0.1180787037037037</v>
      </c>
      <c r="C15218" s="26" t="s">
        <v>66</v>
      </c>
      <c r="D15218" s="26" t="s">
        <v>89</v>
      </c>
      <c r="E15218" s="30">
        <v>29.0</v>
      </c>
      <c r="F15218" s="13">
        <f t="shared" si="118"/>
        <v>19</v>
      </c>
      <c r="G15218" s="26"/>
      <c r="H15218" s="26"/>
      <c r="I15218" s="26"/>
      <c r="J15218" s="26" t="s">
        <v>4206</v>
      </c>
    </row>
    <row r="15219">
      <c r="A15219" s="10" t="s">
        <v>4171</v>
      </c>
      <c r="B15219" s="19">
        <v>0.11818287037037037</v>
      </c>
      <c r="C15219" s="10" t="s">
        <v>66</v>
      </c>
      <c r="D15219" s="10" t="s">
        <v>91</v>
      </c>
      <c r="E15219" s="13">
        <v>11.0</v>
      </c>
      <c r="F15219" s="13"/>
      <c r="H15219" s="10" t="s">
        <v>4258</v>
      </c>
    </row>
    <row r="15220">
      <c r="A15220" s="10" t="s">
        <v>4171</v>
      </c>
      <c r="B15220" s="19">
        <v>0.11831018518518518</v>
      </c>
      <c r="C15220" s="10" t="s">
        <v>66</v>
      </c>
      <c r="D15220" s="10" t="s">
        <v>91</v>
      </c>
      <c r="E15220" s="13">
        <v>14.0</v>
      </c>
      <c r="F15220" s="13"/>
      <c r="H15220" s="10" t="s">
        <v>4259</v>
      </c>
    </row>
    <row r="15221">
      <c r="A15221" s="10" t="s">
        <v>4171</v>
      </c>
      <c r="B15221" s="19">
        <v>0.1183912037037037</v>
      </c>
      <c r="C15221" s="10" t="s">
        <v>66</v>
      </c>
      <c r="D15221" s="10" t="s">
        <v>91</v>
      </c>
      <c r="E15221" s="13">
        <v>14.0</v>
      </c>
      <c r="F15221" s="13"/>
      <c r="H15221" s="10" t="s">
        <v>4260</v>
      </c>
      <c r="I15221" s="10">
        <v>1.0</v>
      </c>
      <c r="J15221" s="10" t="s">
        <v>4261</v>
      </c>
    </row>
    <row r="15222">
      <c r="A15222" s="10" t="s">
        <v>4171</v>
      </c>
      <c r="B15222" s="19">
        <v>0.1209837962962963</v>
      </c>
      <c r="C15222" s="10" t="s">
        <v>70</v>
      </c>
      <c r="D15222" s="10" t="s">
        <v>93</v>
      </c>
      <c r="E15222" s="13" t="s">
        <v>68</v>
      </c>
      <c r="F15222" s="13">
        <v>20.0</v>
      </c>
      <c r="J15222" s="10" t="s">
        <v>3660</v>
      </c>
    </row>
    <row r="15223">
      <c r="A15223" s="10" t="s">
        <v>4171</v>
      </c>
      <c r="B15223" s="19">
        <v>0.1209837962962963</v>
      </c>
      <c r="C15223" s="10" t="s">
        <v>70</v>
      </c>
      <c r="D15223" s="10" t="s">
        <v>93</v>
      </c>
      <c r="E15223" s="13" t="s">
        <v>68</v>
      </c>
      <c r="F15223" s="13">
        <v>20.0</v>
      </c>
      <c r="J15223" s="10" t="s">
        <v>3660</v>
      </c>
    </row>
    <row r="15224">
      <c r="A15224" s="10" t="s">
        <v>4171</v>
      </c>
      <c r="B15224" s="19">
        <v>0.12159722222222222</v>
      </c>
      <c r="C15224" s="10" t="s">
        <v>70</v>
      </c>
      <c r="D15224" s="10" t="s">
        <v>91</v>
      </c>
      <c r="E15224" s="13">
        <v>21.0</v>
      </c>
      <c r="F15224" s="13"/>
      <c r="H15224" s="10" t="s">
        <v>4262</v>
      </c>
    </row>
    <row r="15225">
      <c r="A15225" s="10" t="s">
        <v>4171</v>
      </c>
      <c r="B15225" s="19">
        <v>0.12175925925925926</v>
      </c>
      <c r="C15225" s="10" t="s">
        <v>70</v>
      </c>
      <c r="D15225" s="10" t="s">
        <v>91</v>
      </c>
      <c r="E15225" s="13">
        <v>11.0</v>
      </c>
      <c r="F15225" s="13"/>
      <c r="H15225" s="10" t="s">
        <v>3662</v>
      </c>
    </row>
    <row r="15226">
      <c r="A15226" s="10" t="s">
        <v>4171</v>
      </c>
      <c r="B15226" s="19">
        <v>0.12234953703703703</v>
      </c>
      <c r="C15226" s="10" t="s">
        <v>70</v>
      </c>
      <c r="D15226" s="10" t="s">
        <v>93</v>
      </c>
      <c r="E15226" s="13">
        <v>23.0</v>
      </c>
      <c r="F15226" s="13">
        <f>E15226-12</f>
        <v>11</v>
      </c>
      <c r="J15226" s="10" t="s">
        <v>3660</v>
      </c>
    </row>
    <row r="15227">
      <c r="A15227" s="10" t="s">
        <v>4171</v>
      </c>
      <c r="B15227" s="19">
        <v>0.12239583333333333</v>
      </c>
      <c r="C15227" s="10" t="s">
        <v>70</v>
      </c>
      <c r="D15227" s="10" t="s">
        <v>93</v>
      </c>
      <c r="E15227" s="13">
        <v>31.0</v>
      </c>
      <c r="F15227" s="13">
        <v>19.0</v>
      </c>
      <c r="J15227" s="10" t="s">
        <v>3660</v>
      </c>
    </row>
    <row r="15228">
      <c r="A15228" s="10" t="s">
        <v>4171</v>
      </c>
      <c r="B15228" s="19">
        <v>0.12252314814814814</v>
      </c>
      <c r="C15228" s="10" t="s">
        <v>70</v>
      </c>
      <c r="D15228" s="10" t="s">
        <v>91</v>
      </c>
      <c r="E15228" s="13">
        <v>14.0</v>
      </c>
      <c r="F15228" s="13"/>
      <c r="H15228" s="10" t="s">
        <v>4156</v>
      </c>
    </row>
    <row r="15229">
      <c r="A15229" s="10" t="s">
        <v>4171</v>
      </c>
      <c r="B15229" s="19">
        <v>0.12252314814814814</v>
      </c>
      <c r="C15229" s="10" t="s">
        <v>70</v>
      </c>
      <c r="D15229" s="10" t="s">
        <v>91</v>
      </c>
      <c r="E15229" s="13">
        <v>8.0</v>
      </c>
      <c r="F15229" s="13"/>
      <c r="H15229" s="10" t="s">
        <v>4263</v>
      </c>
    </row>
    <row r="15230">
      <c r="A15230" s="10" t="s">
        <v>4171</v>
      </c>
      <c r="B15230" s="19">
        <v>0.12482638888888889</v>
      </c>
      <c r="C15230" s="10" t="s">
        <v>66</v>
      </c>
      <c r="D15230" s="10" t="s">
        <v>166</v>
      </c>
      <c r="E15230" s="13" t="s">
        <v>68</v>
      </c>
      <c r="F15230" s="13">
        <v>20.0</v>
      </c>
      <c r="J15230" s="10" t="s">
        <v>4177</v>
      </c>
    </row>
    <row r="15231">
      <c r="A15231" s="10" t="s">
        <v>4171</v>
      </c>
      <c r="B15231" s="19">
        <v>0.12482638888888889</v>
      </c>
      <c r="C15231" s="10" t="s">
        <v>66</v>
      </c>
      <c r="D15231" s="10" t="s">
        <v>166</v>
      </c>
      <c r="E15231" s="13" t="s">
        <v>88</v>
      </c>
      <c r="F15231" s="13">
        <v>1.0</v>
      </c>
      <c r="J15231" s="10" t="s">
        <v>2263</v>
      </c>
    </row>
    <row r="15232">
      <c r="A15232" s="10" t="s">
        <v>4171</v>
      </c>
      <c r="B15232" s="19">
        <v>0.12497685185185185</v>
      </c>
      <c r="C15232" s="10" t="s">
        <v>69</v>
      </c>
      <c r="D15232" s="10" t="s">
        <v>166</v>
      </c>
      <c r="E15232" s="13" t="s">
        <v>75</v>
      </c>
      <c r="F15232" s="13" t="s">
        <v>75</v>
      </c>
      <c r="J15232" s="10" t="s">
        <v>2263</v>
      </c>
    </row>
    <row r="15233">
      <c r="A15233" s="10" t="s">
        <v>4171</v>
      </c>
      <c r="B15233" s="19">
        <v>0.12497685185185185</v>
      </c>
      <c r="C15233" s="10" t="s">
        <v>69</v>
      </c>
      <c r="D15233" s="10" t="s">
        <v>166</v>
      </c>
      <c r="E15233" s="13">
        <v>25.0</v>
      </c>
      <c r="F15233" s="13">
        <f>E15233-10+1</f>
        <v>16</v>
      </c>
      <c r="J15233" s="10" t="s">
        <v>4177</v>
      </c>
    </row>
    <row r="15234">
      <c r="A15234" s="10" t="s">
        <v>4171</v>
      </c>
      <c r="B15234" s="19">
        <v>0.12502314814814816</v>
      </c>
      <c r="C15234" s="10" t="s">
        <v>3086</v>
      </c>
      <c r="D15234" s="10" t="s">
        <v>166</v>
      </c>
      <c r="E15234" s="13" t="s">
        <v>75</v>
      </c>
      <c r="F15234" s="13" t="s">
        <v>75</v>
      </c>
      <c r="J15234" s="10" t="s">
        <v>2263</v>
      </c>
    </row>
    <row r="15235">
      <c r="A15235" s="10" t="s">
        <v>4171</v>
      </c>
      <c r="B15235" s="19">
        <v>0.12502314814814816</v>
      </c>
      <c r="C15235" s="10" t="s">
        <v>3086</v>
      </c>
      <c r="D15235" s="10" t="s">
        <v>166</v>
      </c>
      <c r="E15235" s="13">
        <v>21.0</v>
      </c>
      <c r="F15235" s="13">
        <f>E15235-6+2</f>
        <v>17</v>
      </c>
      <c r="J15235" s="10" t="s">
        <v>4125</v>
      </c>
    </row>
    <row r="15236">
      <c r="A15236" s="10" t="s">
        <v>4171</v>
      </c>
      <c r="B15236" s="19">
        <v>0.12505787037037036</v>
      </c>
      <c r="C15236" s="10" t="s">
        <v>84</v>
      </c>
      <c r="D15236" s="10" t="s">
        <v>166</v>
      </c>
      <c r="E15236" s="13" t="s">
        <v>75</v>
      </c>
      <c r="F15236" s="13" t="s">
        <v>75</v>
      </c>
      <c r="J15236" s="10" t="s">
        <v>2263</v>
      </c>
    </row>
    <row r="15237">
      <c r="A15237" s="10" t="s">
        <v>4171</v>
      </c>
      <c r="B15237" s="19">
        <v>0.12505787037037036</v>
      </c>
      <c r="C15237" s="10" t="s">
        <v>84</v>
      </c>
      <c r="D15237" s="10" t="s">
        <v>166</v>
      </c>
      <c r="E15237" s="13">
        <v>18.0</v>
      </c>
      <c r="F15237" s="13">
        <f>E15237-1+1</f>
        <v>18</v>
      </c>
      <c r="J15237" s="10" t="s">
        <v>4177</v>
      </c>
    </row>
    <row r="15238">
      <c r="A15238" s="10" t="s">
        <v>4171</v>
      </c>
      <c r="B15238" s="19">
        <v>0.12512731481481482</v>
      </c>
      <c r="C15238" s="10" t="s">
        <v>964</v>
      </c>
      <c r="D15238" s="10" t="s">
        <v>166</v>
      </c>
      <c r="E15238" s="13" t="s">
        <v>75</v>
      </c>
      <c r="F15238" s="13" t="s">
        <v>75</v>
      </c>
      <c r="J15238" s="10" t="s">
        <v>2263</v>
      </c>
    </row>
    <row r="15239">
      <c r="A15239" s="10" t="s">
        <v>4171</v>
      </c>
      <c r="B15239" s="19">
        <v>0.12512731481481482</v>
      </c>
      <c r="C15239" s="10" t="s">
        <v>964</v>
      </c>
      <c r="D15239" s="10" t="s">
        <v>166</v>
      </c>
      <c r="E15239" s="13">
        <v>24.0</v>
      </c>
      <c r="F15239" s="13">
        <f>E15239-10+4</f>
        <v>18</v>
      </c>
      <c r="J15239" s="10" t="s">
        <v>4123</v>
      </c>
    </row>
    <row r="15240">
      <c r="A15240" s="10" t="s">
        <v>4171</v>
      </c>
      <c r="B15240" s="19">
        <v>0.12515046296296295</v>
      </c>
      <c r="C15240" s="10" t="s">
        <v>70</v>
      </c>
      <c r="D15240" s="10" t="s">
        <v>166</v>
      </c>
      <c r="E15240" s="13" t="s">
        <v>75</v>
      </c>
      <c r="F15240" s="13" t="s">
        <v>75</v>
      </c>
      <c r="J15240" s="10" t="s">
        <v>2263</v>
      </c>
    </row>
    <row r="15241">
      <c r="A15241" s="10" t="s">
        <v>4171</v>
      </c>
      <c r="B15241" s="19">
        <v>0.12515046296296295</v>
      </c>
      <c r="C15241" s="10" t="s">
        <v>70</v>
      </c>
      <c r="D15241" s="10" t="s">
        <v>166</v>
      </c>
      <c r="E15241" s="13">
        <v>19.0</v>
      </c>
      <c r="F15241" s="13">
        <f>E15241-9+4</f>
        <v>14</v>
      </c>
      <c r="J15241" s="10" t="s">
        <v>4123</v>
      </c>
    </row>
    <row r="15242">
      <c r="A15242" s="10" t="s">
        <v>4171</v>
      </c>
      <c r="B15242" s="19">
        <v>0.12582175925925926</v>
      </c>
      <c r="C15242" s="10" t="s">
        <v>82</v>
      </c>
      <c r="D15242" s="10" t="s">
        <v>2326</v>
      </c>
      <c r="E15242" s="13" t="s">
        <v>75</v>
      </c>
      <c r="F15242" s="13" t="s">
        <v>75</v>
      </c>
    </row>
    <row r="15243">
      <c r="A15243" s="10" t="s">
        <v>4171</v>
      </c>
      <c r="B15243" s="19">
        <v>0.12628472222222223</v>
      </c>
      <c r="C15243" s="10" t="s">
        <v>70</v>
      </c>
      <c r="D15243" s="10" t="s">
        <v>93</v>
      </c>
      <c r="E15243" s="13">
        <v>19.0</v>
      </c>
      <c r="F15243" s="13">
        <f>E15243-12</f>
        <v>7</v>
      </c>
      <c r="J15243" s="10" t="s">
        <v>4127</v>
      </c>
    </row>
    <row r="15244">
      <c r="A15244" s="10" t="s">
        <v>4171</v>
      </c>
      <c r="B15244" s="19">
        <v>0.12640046296296295</v>
      </c>
      <c r="C15244" s="10" t="s">
        <v>82</v>
      </c>
      <c r="D15244" s="10" t="s">
        <v>2326</v>
      </c>
      <c r="E15244" s="13" t="s">
        <v>75</v>
      </c>
      <c r="F15244" s="13" t="s">
        <v>75</v>
      </c>
    </row>
    <row r="15245">
      <c r="A15245" s="10" t="s">
        <v>4171</v>
      </c>
      <c r="B15245" s="19">
        <v>0.1265162037037037</v>
      </c>
      <c r="C15245" s="10" t="s">
        <v>82</v>
      </c>
      <c r="D15245" s="10" t="s">
        <v>2326</v>
      </c>
      <c r="E15245" s="13" t="s">
        <v>75</v>
      </c>
      <c r="F15245" s="13" t="s">
        <v>75</v>
      </c>
    </row>
    <row r="15246">
      <c r="A15246" s="10" t="s">
        <v>4171</v>
      </c>
      <c r="B15246" s="19">
        <v>0.12677083333333333</v>
      </c>
      <c r="C15246" s="10" t="s">
        <v>70</v>
      </c>
      <c r="D15246" s="10" t="s">
        <v>93</v>
      </c>
      <c r="E15246" s="13">
        <v>22.0</v>
      </c>
      <c r="F15246" s="13">
        <f>E15246-12</f>
        <v>10</v>
      </c>
      <c r="J15246" s="10" t="s">
        <v>4127</v>
      </c>
    </row>
    <row r="15247">
      <c r="A15247" s="10" t="s">
        <v>4171</v>
      </c>
      <c r="B15247" s="19">
        <v>0.12681712962962963</v>
      </c>
      <c r="C15247" s="10" t="s">
        <v>70</v>
      </c>
      <c r="D15247" s="10" t="s">
        <v>91</v>
      </c>
      <c r="E15247" s="13">
        <v>14.0</v>
      </c>
      <c r="F15247" s="13"/>
      <c r="H15247" s="10" t="s">
        <v>4156</v>
      </c>
    </row>
    <row r="15248">
      <c r="A15248" s="10" t="s">
        <v>4171</v>
      </c>
      <c r="B15248" s="19">
        <v>0.12775462962962963</v>
      </c>
      <c r="C15248" s="10" t="s">
        <v>84</v>
      </c>
      <c r="D15248" s="10" t="s">
        <v>93</v>
      </c>
      <c r="E15248" s="13" t="s">
        <v>75</v>
      </c>
      <c r="F15248" s="13" t="s">
        <v>75</v>
      </c>
      <c r="J15248" s="10" t="s">
        <v>2263</v>
      </c>
    </row>
    <row r="15249">
      <c r="A15249" s="10" t="s">
        <v>4171</v>
      </c>
      <c r="B15249" s="19">
        <v>0.12775462962962963</v>
      </c>
      <c r="C15249" s="10" t="s">
        <v>84</v>
      </c>
      <c r="D15249" s="10" t="s">
        <v>93</v>
      </c>
      <c r="E15249" s="13">
        <v>25.0</v>
      </c>
      <c r="F15249" s="13">
        <f>E15249-12</f>
        <v>13</v>
      </c>
      <c r="J15249" s="10" t="s">
        <v>4133</v>
      </c>
    </row>
    <row r="15250">
      <c r="A15250" s="10" t="s">
        <v>4171</v>
      </c>
      <c r="B15250" s="36">
        <v>0.12828703703703703</v>
      </c>
      <c r="C15250" s="10" t="s">
        <v>84</v>
      </c>
      <c r="D15250" s="10" t="s">
        <v>91</v>
      </c>
      <c r="E15250" s="10">
        <v>47.0</v>
      </c>
      <c r="F15250" s="13"/>
      <c r="H15250" s="10" t="s">
        <v>4264</v>
      </c>
    </row>
    <row r="15251">
      <c r="A15251" s="10" t="s">
        <v>4171</v>
      </c>
      <c r="B15251" s="19">
        <v>0.12872685185185184</v>
      </c>
      <c r="C15251" s="10" t="s">
        <v>84</v>
      </c>
      <c r="D15251" s="10" t="s">
        <v>93</v>
      </c>
      <c r="E15251" s="13" t="s">
        <v>75</v>
      </c>
      <c r="F15251" s="13" t="s">
        <v>75</v>
      </c>
      <c r="J15251" s="10" t="s">
        <v>2263</v>
      </c>
    </row>
    <row r="15252">
      <c r="A15252" s="10" t="s">
        <v>4171</v>
      </c>
      <c r="B15252" s="19">
        <v>0.12872685185185184</v>
      </c>
      <c r="C15252" s="10" t="s">
        <v>84</v>
      </c>
      <c r="D15252" s="10" t="s">
        <v>93</v>
      </c>
      <c r="E15252" s="13">
        <v>31.0</v>
      </c>
      <c r="F15252" s="13">
        <v>19.0</v>
      </c>
      <c r="J15252" s="10" t="s">
        <v>4133</v>
      </c>
    </row>
    <row r="15253">
      <c r="A15253" s="10" t="s">
        <v>4171</v>
      </c>
      <c r="B15253" s="37">
        <v>0.12915509259259259</v>
      </c>
      <c r="C15253" s="22" t="s">
        <v>84</v>
      </c>
      <c r="D15253" s="22" t="s">
        <v>91</v>
      </c>
      <c r="E15253" s="22">
        <v>15.0</v>
      </c>
      <c r="H15253" s="10" t="s">
        <v>4128</v>
      </c>
    </row>
    <row r="15254">
      <c r="A15254" s="10" t="s">
        <v>4171</v>
      </c>
      <c r="B15254" s="19">
        <v>0.1299537037037037</v>
      </c>
      <c r="C15254" s="10" t="s">
        <v>84</v>
      </c>
      <c r="D15254" s="10" t="s">
        <v>127</v>
      </c>
      <c r="E15254" s="13">
        <v>11.0</v>
      </c>
      <c r="F15254" s="13">
        <f>E15254--2</f>
        <v>13</v>
      </c>
    </row>
    <row r="15255">
      <c r="A15255" s="10" t="s">
        <v>4171</v>
      </c>
      <c r="B15255" s="19">
        <v>0.13078703703703703</v>
      </c>
      <c r="C15255" s="10" t="s">
        <v>70</v>
      </c>
      <c r="D15255" s="10" t="s">
        <v>93</v>
      </c>
      <c r="E15255" s="13">
        <v>26.0</v>
      </c>
      <c r="F15255" s="13">
        <f>E15255-12</f>
        <v>14</v>
      </c>
      <c r="J15255" s="10" t="s">
        <v>4127</v>
      </c>
    </row>
    <row r="15256">
      <c r="A15256" s="10" t="s">
        <v>4171</v>
      </c>
      <c r="B15256" s="19">
        <v>0.1308564814814815</v>
      </c>
      <c r="C15256" s="10" t="s">
        <v>70</v>
      </c>
      <c r="D15256" s="10" t="s">
        <v>91</v>
      </c>
      <c r="E15256" s="13">
        <v>12.0</v>
      </c>
      <c r="F15256" s="13"/>
      <c r="H15256" s="10" t="s">
        <v>4153</v>
      </c>
    </row>
    <row r="15257">
      <c r="A15257" s="10" t="s">
        <v>4171</v>
      </c>
      <c r="B15257" s="19">
        <v>0.13171296296296298</v>
      </c>
      <c r="C15257" s="10" t="s">
        <v>66</v>
      </c>
      <c r="D15257" s="10" t="s">
        <v>584</v>
      </c>
      <c r="E15257" s="13" t="s">
        <v>68</v>
      </c>
      <c r="F15257" s="13">
        <v>20.0</v>
      </c>
      <c r="J15257" s="10" t="s">
        <v>4177</v>
      </c>
    </row>
    <row r="15258">
      <c r="A15258" s="10" t="s">
        <v>4171</v>
      </c>
      <c r="B15258" s="19">
        <v>0.13184027777777776</v>
      </c>
      <c r="C15258" s="10" t="s">
        <v>69</v>
      </c>
      <c r="D15258" s="10" t="s">
        <v>584</v>
      </c>
      <c r="E15258" s="13">
        <v>11.0</v>
      </c>
      <c r="F15258" s="13">
        <f>E15258-3+1</f>
        <v>9</v>
      </c>
      <c r="J15258" s="10" t="s">
        <v>4220</v>
      </c>
    </row>
    <row r="15259">
      <c r="A15259" s="10" t="s">
        <v>4171</v>
      </c>
      <c r="B15259" s="19">
        <v>0.1318865740740741</v>
      </c>
      <c r="C15259" s="10" t="s">
        <v>3086</v>
      </c>
      <c r="D15259" s="10" t="s">
        <v>584</v>
      </c>
      <c r="E15259" s="13">
        <v>0.0</v>
      </c>
      <c r="F15259" s="13">
        <f>E15259-0+2</f>
        <v>2</v>
      </c>
      <c r="J15259" s="10" t="s">
        <v>4265</v>
      </c>
    </row>
    <row r="15260">
      <c r="A15260" s="10" t="s">
        <v>4171</v>
      </c>
      <c r="B15260" s="19">
        <v>0.13194444444444445</v>
      </c>
      <c r="C15260" s="10" t="s">
        <v>84</v>
      </c>
      <c r="D15260" s="10" t="s">
        <v>584</v>
      </c>
      <c r="E15260" s="13" t="s">
        <v>88</v>
      </c>
      <c r="F15260" s="13">
        <v>1.0</v>
      </c>
      <c r="J15260" s="10" t="s">
        <v>2263</v>
      </c>
    </row>
    <row r="15261">
      <c r="A15261" s="10" t="s">
        <v>4171</v>
      </c>
      <c r="B15261" s="19">
        <v>0.13194444444444445</v>
      </c>
      <c r="C15261" s="10" t="s">
        <v>84</v>
      </c>
      <c r="D15261" s="10" t="s">
        <v>584</v>
      </c>
      <c r="E15261" s="13">
        <v>21.0</v>
      </c>
      <c r="F15261" s="13">
        <f>E15261-10+1</f>
        <v>12</v>
      </c>
      <c r="J15261" s="10" t="s">
        <v>4177</v>
      </c>
    </row>
    <row r="15262">
      <c r="A15262" s="10" t="s">
        <v>4171</v>
      </c>
      <c r="B15262" s="19">
        <v>0.13211805555555556</v>
      </c>
      <c r="C15262" s="10" t="s">
        <v>70</v>
      </c>
      <c r="D15262" s="10" t="s">
        <v>584</v>
      </c>
      <c r="E15262" s="13">
        <v>13.0</v>
      </c>
      <c r="F15262" s="13">
        <f>E15262-5+5</f>
        <v>13</v>
      </c>
      <c r="J15262" s="10" t="s">
        <v>4266</v>
      </c>
    </row>
    <row r="15263">
      <c r="A15263" s="10" t="s">
        <v>4171</v>
      </c>
      <c r="B15263" s="19">
        <v>0.13336805555555556</v>
      </c>
      <c r="C15263" s="10" t="s">
        <v>3086</v>
      </c>
      <c r="D15263" s="10" t="s">
        <v>93</v>
      </c>
      <c r="E15263" s="13">
        <v>15.0</v>
      </c>
      <c r="F15263" s="13">
        <f t="shared" ref="F15263:F15264" si="119">E15263-12</f>
        <v>3</v>
      </c>
      <c r="J15263" s="10" t="s">
        <v>4267</v>
      </c>
    </row>
    <row r="15264">
      <c r="A15264" s="10" t="s">
        <v>4171</v>
      </c>
      <c r="B15264" s="19">
        <v>0.13336805555555556</v>
      </c>
      <c r="C15264" s="10" t="s">
        <v>3086</v>
      </c>
      <c r="D15264" s="10" t="s">
        <v>93</v>
      </c>
      <c r="E15264" s="13">
        <v>26.0</v>
      </c>
      <c r="F15264" s="13">
        <f t="shared" si="119"/>
        <v>14</v>
      </c>
      <c r="J15264" s="10" t="s">
        <v>4268</v>
      </c>
    </row>
    <row r="15265">
      <c r="A15265" s="10" t="s">
        <v>4171</v>
      </c>
      <c r="B15265" s="19">
        <v>0.1336226851851852</v>
      </c>
      <c r="C15265" s="10" t="s">
        <v>3086</v>
      </c>
      <c r="D15265" s="10" t="s">
        <v>91</v>
      </c>
      <c r="E15265" s="13">
        <v>13.0</v>
      </c>
      <c r="F15265" s="13"/>
      <c r="H15265" s="10" t="s">
        <v>4269</v>
      </c>
    </row>
    <row r="15266">
      <c r="A15266" s="10" t="s">
        <v>4171</v>
      </c>
      <c r="B15266" s="19">
        <v>0.13372685185185185</v>
      </c>
      <c r="C15266" s="10" t="s">
        <v>3086</v>
      </c>
      <c r="D15266" s="10" t="s">
        <v>93</v>
      </c>
      <c r="E15266" s="13">
        <v>18.0</v>
      </c>
      <c r="F15266" s="13">
        <f>E15266-12</f>
        <v>6</v>
      </c>
      <c r="J15266" s="10" t="s">
        <v>4267</v>
      </c>
    </row>
    <row r="15267">
      <c r="A15267" s="10" t="s">
        <v>4171</v>
      </c>
      <c r="B15267" s="19">
        <v>0.1338425925925926</v>
      </c>
      <c r="C15267" s="10" t="s">
        <v>3086</v>
      </c>
      <c r="D15267" s="10" t="s">
        <v>91</v>
      </c>
      <c r="E15267" s="13">
        <v>9.0</v>
      </c>
      <c r="F15267" s="13"/>
      <c r="H15267" s="10" t="s">
        <v>4269</v>
      </c>
    </row>
    <row r="15268">
      <c r="A15268" s="10" t="s">
        <v>4171</v>
      </c>
      <c r="B15268" s="19">
        <v>0.13444444444444445</v>
      </c>
      <c r="C15268" s="10" t="s">
        <v>70</v>
      </c>
      <c r="D15268" s="10" t="s">
        <v>81</v>
      </c>
      <c r="E15268" s="13">
        <v>12.0</v>
      </c>
      <c r="F15268" s="13">
        <f>E15268-8</f>
        <v>4</v>
      </c>
      <c r="J15268" s="10" t="s">
        <v>4270</v>
      </c>
    </row>
    <row r="15269">
      <c r="A15269" s="10" t="s">
        <v>4171</v>
      </c>
      <c r="B15269" s="19">
        <v>0.13572916666666668</v>
      </c>
      <c r="C15269" s="10" t="s">
        <v>3086</v>
      </c>
      <c r="D15269" s="10" t="s">
        <v>166</v>
      </c>
      <c r="E15269" s="13" t="s">
        <v>88</v>
      </c>
      <c r="F15269" s="13">
        <v>1.0</v>
      </c>
      <c r="J15269" s="10" t="s">
        <v>2263</v>
      </c>
    </row>
    <row r="15270">
      <c r="A15270" s="10" t="s">
        <v>4171</v>
      </c>
      <c r="B15270" s="19">
        <v>0.13572916666666668</v>
      </c>
      <c r="C15270" s="10" t="s">
        <v>3086</v>
      </c>
      <c r="D15270" s="10" t="s">
        <v>166</v>
      </c>
      <c r="E15270" s="13" t="s">
        <v>88</v>
      </c>
      <c r="F15270" s="13">
        <v>1.0</v>
      </c>
      <c r="J15270" s="10" t="s">
        <v>4271</v>
      </c>
    </row>
    <row r="15271">
      <c r="A15271" s="10" t="s">
        <v>4171</v>
      </c>
      <c r="B15271" s="19">
        <v>0.1383912037037037</v>
      </c>
      <c r="C15271" s="10" t="s">
        <v>70</v>
      </c>
      <c r="D15271" s="10" t="s">
        <v>93</v>
      </c>
      <c r="E15271" s="13">
        <v>23.0</v>
      </c>
      <c r="F15271" s="13">
        <f>E15271-12</f>
        <v>11</v>
      </c>
      <c r="J15271" s="10" t="s">
        <v>4127</v>
      </c>
    </row>
    <row r="15272">
      <c r="A15272" s="10" t="s">
        <v>4171</v>
      </c>
      <c r="B15272" s="19">
        <v>0.13842592592592592</v>
      </c>
      <c r="C15272" s="10" t="s">
        <v>70</v>
      </c>
      <c r="D15272" s="10" t="s">
        <v>91</v>
      </c>
      <c r="E15272" s="13">
        <v>14.0</v>
      </c>
      <c r="F15272" s="13"/>
      <c r="H15272" s="10" t="s">
        <v>4156</v>
      </c>
    </row>
    <row r="15273">
      <c r="A15273" s="10" t="s">
        <v>4171</v>
      </c>
      <c r="B15273" s="19">
        <v>0.13934027777777777</v>
      </c>
      <c r="C15273" s="10" t="s">
        <v>964</v>
      </c>
      <c r="D15273" s="10" t="s">
        <v>120</v>
      </c>
      <c r="E15273" s="13">
        <v>15.0</v>
      </c>
      <c r="F15273" s="13"/>
      <c r="H15273" s="10" t="s">
        <v>4272</v>
      </c>
      <c r="J15273" s="10" t="s">
        <v>2378</v>
      </c>
    </row>
    <row r="15274">
      <c r="A15274" s="10" t="s">
        <v>4171</v>
      </c>
      <c r="B15274" s="19">
        <v>0.14148148148148149</v>
      </c>
      <c r="C15274" s="10" t="s">
        <v>69</v>
      </c>
      <c r="D15274" s="10" t="s">
        <v>89</v>
      </c>
      <c r="E15274" s="13">
        <v>24.0</v>
      </c>
      <c r="F15274" s="13">
        <f>E15274-10</f>
        <v>14</v>
      </c>
      <c r="J15274" s="10" t="s">
        <v>4273</v>
      </c>
    </row>
    <row r="15275">
      <c r="A15275" s="10" t="s">
        <v>4171</v>
      </c>
      <c r="B15275" s="19">
        <v>0.14174768518518518</v>
      </c>
      <c r="C15275" s="10" t="s">
        <v>69</v>
      </c>
      <c r="D15275" s="10" t="s">
        <v>91</v>
      </c>
      <c r="E15275" s="13">
        <v>29.0</v>
      </c>
      <c r="F15275" s="13"/>
      <c r="H15275" s="10" t="s">
        <v>4274</v>
      </c>
      <c r="I15275" s="10">
        <v>1.0</v>
      </c>
      <c r="J15275" s="10" t="s">
        <v>4275</v>
      </c>
    </row>
    <row r="15276">
      <c r="A15276" s="10" t="s">
        <v>4171</v>
      </c>
      <c r="B15276" s="19">
        <v>0.16196759259259258</v>
      </c>
      <c r="C15276" s="10" t="s">
        <v>69</v>
      </c>
      <c r="D15276" s="10" t="s">
        <v>320</v>
      </c>
      <c r="E15276" s="13">
        <v>22.0</v>
      </c>
      <c r="F15276" s="13">
        <f>E15276-5</f>
        <v>17</v>
      </c>
      <c r="J15276" s="10" t="s">
        <v>4276</v>
      </c>
    </row>
    <row r="15277">
      <c r="A15277" s="10" t="s">
        <v>4171</v>
      </c>
      <c r="B15277" s="19">
        <v>0.16246527777777778</v>
      </c>
      <c r="C15277" s="10" t="s">
        <v>82</v>
      </c>
      <c r="D15277" s="10" t="s">
        <v>71</v>
      </c>
      <c r="E15277" s="13">
        <v>26.0</v>
      </c>
      <c r="F15277" s="13">
        <f>E15277-9</f>
        <v>17</v>
      </c>
    </row>
    <row r="15278">
      <c r="A15278" s="10" t="s">
        <v>4171</v>
      </c>
      <c r="B15278" s="19">
        <v>0.16403935185185184</v>
      </c>
      <c r="C15278" s="10" t="s">
        <v>84</v>
      </c>
      <c r="D15278" s="10" t="s">
        <v>209</v>
      </c>
      <c r="E15278" s="13">
        <v>23.0</v>
      </c>
      <c r="F15278" s="13">
        <f>E15278-4</f>
        <v>19</v>
      </c>
    </row>
    <row r="15279">
      <c r="A15279" s="10" t="s">
        <v>4171</v>
      </c>
      <c r="B15279" s="19">
        <v>0.1672800925925926</v>
      </c>
      <c r="C15279" s="10" t="s">
        <v>66</v>
      </c>
      <c r="D15279" s="10" t="s">
        <v>83</v>
      </c>
      <c r="E15279" s="13">
        <v>26.0</v>
      </c>
      <c r="F15279" s="13">
        <f>E15279-7</f>
        <v>19</v>
      </c>
    </row>
    <row r="15280">
      <c r="A15280" s="10" t="s">
        <v>4171</v>
      </c>
      <c r="B15280" s="19">
        <v>0.16734953703703703</v>
      </c>
      <c r="C15280" s="10" t="s">
        <v>84</v>
      </c>
      <c r="D15280" s="10" t="s">
        <v>83</v>
      </c>
      <c r="E15280" s="13">
        <v>23.0</v>
      </c>
      <c r="F15280" s="13">
        <f>E15280-6</f>
        <v>17</v>
      </c>
    </row>
    <row r="15281">
      <c r="A15281" s="10" t="s">
        <v>4171</v>
      </c>
      <c r="B15281" s="19">
        <v>0.16756944444444444</v>
      </c>
      <c r="C15281" s="10" t="s">
        <v>69</v>
      </c>
      <c r="D15281" s="10" t="s">
        <v>120</v>
      </c>
      <c r="E15281" s="13">
        <v>20.0</v>
      </c>
      <c r="F15281" s="13"/>
      <c r="H15281" s="10" t="s">
        <v>2449</v>
      </c>
      <c r="J15281" s="10" t="s">
        <v>1169</v>
      </c>
    </row>
    <row r="15282">
      <c r="A15282" s="10" t="s">
        <v>4171</v>
      </c>
      <c r="B15282" s="19">
        <v>0.16844907407407408</v>
      </c>
      <c r="C15282" s="10" t="s">
        <v>66</v>
      </c>
      <c r="D15282" s="10" t="s">
        <v>83</v>
      </c>
      <c r="E15282" s="13">
        <v>16.0</v>
      </c>
      <c r="F15282" s="13" t="s">
        <v>75</v>
      </c>
      <c r="J15282" s="10" t="s">
        <v>2508</v>
      </c>
    </row>
    <row r="15283">
      <c r="A15283" s="10" t="s">
        <v>4171</v>
      </c>
      <c r="B15283" s="19">
        <v>0.1690162037037037</v>
      </c>
      <c r="C15283" s="10" t="s">
        <v>69</v>
      </c>
      <c r="D15283" s="10" t="s">
        <v>320</v>
      </c>
      <c r="E15283" s="13" t="s">
        <v>68</v>
      </c>
      <c r="F15283" s="13">
        <v>20.0</v>
      </c>
    </row>
    <row r="15284">
      <c r="A15284" s="10" t="s">
        <v>4171</v>
      </c>
      <c r="B15284" s="19">
        <v>0.17413194444444444</v>
      </c>
      <c r="C15284" s="10" t="s">
        <v>84</v>
      </c>
      <c r="D15284" s="10" t="s">
        <v>127</v>
      </c>
      <c r="E15284" s="13" t="s">
        <v>75</v>
      </c>
      <c r="F15284" s="13" t="s">
        <v>75</v>
      </c>
      <c r="J15284" s="10" t="s">
        <v>2263</v>
      </c>
    </row>
    <row r="15285">
      <c r="A15285" s="10" t="s">
        <v>4171</v>
      </c>
      <c r="B15285" s="19">
        <v>0.17530092592592592</v>
      </c>
      <c r="C15285" s="10" t="s">
        <v>69</v>
      </c>
      <c r="D15285" s="10" t="s">
        <v>127</v>
      </c>
      <c r="E15285" s="13">
        <v>17.0</v>
      </c>
      <c r="F15285" s="13">
        <f>E15285-6</f>
        <v>11</v>
      </c>
    </row>
    <row r="15286">
      <c r="A15286" s="10" t="s">
        <v>4171</v>
      </c>
      <c r="B15286" s="19">
        <v>0.17693287037037037</v>
      </c>
      <c r="C15286" s="10" t="s">
        <v>70</v>
      </c>
      <c r="D15286" s="10" t="s">
        <v>128</v>
      </c>
      <c r="E15286" s="13">
        <v>16.0</v>
      </c>
      <c r="F15286" s="13">
        <f>E15286-4</f>
        <v>12</v>
      </c>
    </row>
    <row r="15287">
      <c r="A15287" s="10" t="s">
        <v>4171</v>
      </c>
      <c r="B15287" s="19">
        <v>0.19131944444444443</v>
      </c>
      <c r="C15287" s="10" t="s">
        <v>964</v>
      </c>
      <c r="D15287" s="10" t="s">
        <v>76</v>
      </c>
      <c r="E15287" s="13">
        <v>2.0</v>
      </c>
      <c r="F15287" s="13"/>
      <c r="J15287" s="10" t="s">
        <v>4277</v>
      </c>
    </row>
    <row r="15288">
      <c r="A15288" s="10" t="s">
        <v>4171</v>
      </c>
      <c r="B15288" s="19">
        <v>0.19128472222222223</v>
      </c>
      <c r="C15288" s="10" t="s">
        <v>66</v>
      </c>
      <c r="D15288" s="10" t="s">
        <v>67</v>
      </c>
      <c r="E15288" s="13">
        <v>14.0</v>
      </c>
      <c r="F15288" s="13">
        <f>E15288-3</f>
        <v>11</v>
      </c>
    </row>
    <row r="15289">
      <c r="A15289" s="10" t="s">
        <v>4171</v>
      </c>
      <c r="B15289" s="19">
        <v>0.19288194444444445</v>
      </c>
      <c r="C15289" s="10" t="s">
        <v>66</v>
      </c>
      <c r="D15289" s="10" t="s">
        <v>120</v>
      </c>
      <c r="E15289" s="13">
        <v>34.0</v>
      </c>
      <c r="F15289" s="13"/>
      <c r="H15289" s="10" t="s">
        <v>4278</v>
      </c>
    </row>
    <row r="15290">
      <c r="A15290" s="10" t="s">
        <v>4279</v>
      </c>
      <c r="B15290" s="19">
        <v>0.007071759259259259</v>
      </c>
      <c r="C15290" s="10" t="s">
        <v>70</v>
      </c>
      <c r="D15290" s="10" t="s">
        <v>76</v>
      </c>
      <c r="E15290" s="13">
        <v>2.0</v>
      </c>
      <c r="F15290" s="13"/>
      <c r="J15290" s="10" t="s">
        <v>4280</v>
      </c>
    </row>
    <row r="15291">
      <c r="A15291" s="10" t="s">
        <v>4279</v>
      </c>
      <c r="B15291" s="19">
        <v>0.00712962962962963</v>
      </c>
      <c r="C15291" s="10" t="s">
        <v>964</v>
      </c>
      <c r="D15291" s="10" t="s">
        <v>76</v>
      </c>
      <c r="E15291" s="13">
        <v>5.0</v>
      </c>
      <c r="F15291" s="13"/>
      <c r="J15291" s="10" t="s">
        <v>4280</v>
      </c>
    </row>
    <row r="15292">
      <c r="A15292" s="10" t="s">
        <v>4279</v>
      </c>
      <c r="B15292" s="19">
        <v>0.007372685185185185</v>
      </c>
      <c r="C15292" s="10" t="s">
        <v>72</v>
      </c>
      <c r="D15292" s="10" t="s">
        <v>76</v>
      </c>
      <c r="E15292" s="13">
        <v>8.0</v>
      </c>
      <c r="F15292" s="13"/>
      <c r="J15292" s="10" t="s">
        <v>4281</v>
      </c>
    </row>
    <row r="15293">
      <c r="A15293" s="10" t="s">
        <v>4279</v>
      </c>
      <c r="B15293" s="19">
        <v>0.007488425925925926</v>
      </c>
      <c r="C15293" s="10" t="s">
        <v>84</v>
      </c>
      <c r="D15293" s="10" t="s">
        <v>76</v>
      </c>
      <c r="E15293" s="13">
        <v>4.0</v>
      </c>
      <c r="F15293" s="13"/>
      <c r="J15293" s="10" t="s">
        <v>4282</v>
      </c>
    </row>
    <row r="15294">
      <c r="A15294" s="10" t="s">
        <v>4279</v>
      </c>
      <c r="B15294" s="19">
        <v>0.007615740740740741</v>
      </c>
      <c r="C15294" s="10" t="s">
        <v>3086</v>
      </c>
      <c r="D15294" s="10" t="s">
        <v>76</v>
      </c>
      <c r="E15294" s="13">
        <v>4.0</v>
      </c>
      <c r="F15294" s="13"/>
      <c r="J15294" s="10" t="s">
        <v>4283</v>
      </c>
    </row>
    <row r="15295">
      <c r="A15295" s="10" t="s">
        <v>4279</v>
      </c>
      <c r="B15295" s="19">
        <v>0.007847222222222222</v>
      </c>
      <c r="C15295" s="10" t="s">
        <v>82</v>
      </c>
      <c r="D15295" s="10" t="s">
        <v>76</v>
      </c>
      <c r="E15295" s="13">
        <v>6.0</v>
      </c>
      <c r="F15295" s="13"/>
      <c r="J15295" s="10" t="s">
        <v>4283</v>
      </c>
    </row>
    <row r="15296">
      <c r="A15296" s="10" t="s">
        <v>4279</v>
      </c>
      <c r="B15296" s="19">
        <v>0.008078703703703704</v>
      </c>
      <c r="C15296" s="10" t="s">
        <v>69</v>
      </c>
      <c r="D15296" s="10" t="s">
        <v>76</v>
      </c>
      <c r="E15296" s="13">
        <v>2.0</v>
      </c>
      <c r="F15296" s="13"/>
      <c r="J15296" s="10" t="s">
        <v>4280</v>
      </c>
    </row>
    <row r="15297">
      <c r="A15297" s="10" t="s">
        <v>4279</v>
      </c>
      <c r="B15297" s="19">
        <v>0.008217592592592592</v>
      </c>
      <c r="C15297" s="10" t="s">
        <v>66</v>
      </c>
      <c r="D15297" s="10" t="s">
        <v>76</v>
      </c>
      <c r="E15297" s="13">
        <v>3.0</v>
      </c>
      <c r="F15297" s="13"/>
      <c r="J15297" s="10" t="s">
        <v>4284</v>
      </c>
    </row>
    <row r="15298">
      <c r="A15298" s="10" t="s">
        <v>4279</v>
      </c>
      <c r="B15298" s="19">
        <v>0.03380787037037037</v>
      </c>
      <c r="C15298" s="10" t="s">
        <v>69</v>
      </c>
      <c r="D15298" s="10" t="s">
        <v>80</v>
      </c>
      <c r="E15298" s="13">
        <v>17.0</v>
      </c>
      <c r="F15298" s="13">
        <f>E15298-6</f>
        <v>11</v>
      </c>
    </row>
    <row r="15299">
      <c r="A15299" s="10" t="s">
        <v>4279</v>
      </c>
      <c r="B15299" s="19">
        <v>0.03981481481481482</v>
      </c>
      <c r="C15299" s="10" t="s">
        <v>66</v>
      </c>
      <c r="D15299" s="10" t="s">
        <v>71</v>
      </c>
      <c r="E15299" s="13">
        <v>17.0</v>
      </c>
      <c r="F15299" s="13">
        <f>E15299--2</f>
        <v>19</v>
      </c>
    </row>
    <row r="15300">
      <c r="A15300" s="10" t="s">
        <v>4279</v>
      </c>
      <c r="B15300" s="19">
        <v>0.05390046296296296</v>
      </c>
      <c r="C15300" s="10" t="s">
        <v>69</v>
      </c>
      <c r="D15300" s="10" t="s">
        <v>67</v>
      </c>
      <c r="E15300" s="13">
        <v>23.0</v>
      </c>
      <c r="F15300" s="13">
        <f>E15300-5</f>
        <v>18</v>
      </c>
    </row>
    <row r="15301">
      <c r="A15301" s="10" t="s">
        <v>4279</v>
      </c>
      <c r="B15301" s="19">
        <v>0.055601851851851854</v>
      </c>
      <c r="C15301" s="10" t="s">
        <v>69</v>
      </c>
      <c r="D15301" s="10" t="s">
        <v>127</v>
      </c>
      <c r="E15301" s="13">
        <v>15.0</v>
      </c>
      <c r="F15301" s="13">
        <f>E15301-6</f>
        <v>9</v>
      </c>
    </row>
    <row r="15302">
      <c r="A15302" s="10" t="s">
        <v>4279</v>
      </c>
      <c r="B15302" s="19">
        <v>0.06377314814814815</v>
      </c>
      <c r="C15302" s="10" t="s">
        <v>3086</v>
      </c>
      <c r="D15302" s="10" t="s">
        <v>73</v>
      </c>
      <c r="E15302" s="13">
        <v>25.0</v>
      </c>
      <c r="F15302" s="13">
        <f>E15302-15</f>
        <v>10</v>
      </c>
    </row>
    <row r="15303">
      <c r="A15303" s="10" t="s">
        <v>4279</v>
      </c>
      <c r="B15303" s="19">
        <v>0.07064814814814815</v>
      </c>
      <c r="C15303" s="10" t="s">
        <v>964</v>
      </c>
      <c r="D15303" s="10" t="s">
        <v>71</v>
      </c>
      <c r="E15303" s="13">
        <v>19.0</v>
      </c>
      <c r="F15303" s="13">
        <f>E15303-10</f>
        <v>9</v>
      </c>
    </row>
    <row r="15304">
      <c r="A15304" s="10" t="s">
        <v>4279</v>
      </c>
      <c r="B15304" s="19">
        <v>0.07787037037037037</v>
      </c>
      <c r="C15304" s="10" t="s">
        <v>70</v>
      </c>
      <c r="D15304" s="10" t="s">
        <v>67</v>
      </c>
      <c r="E15304" s="13">
        <v>19.0</v>
      </c>
      <c r="F15304" s="13">
        <f>E15304-4</f>
        <v>15</v>
      </c>
    </row>
    <row r="15305">
      <c r="A15305" s="10" t="s">
        <v>4279</v>
      </c>
      <c r="B15305" s="19">
        <v>0.08261574074074074</v>
      </c>
      <c r="C15305" s="10" t="s">
        <v>70</v>
      </c>
      <c r="D15305" s="10" t="s">
        <v>87</v>
      </c>
      <c r="E15305" s="10">
        <v>21.0</v>
      </c>
      <c r="F15305" s="13">
        <f>E15305-5</f>
        <v>16</v>
      </c>
    </row>
    <row r="15306">
      <c r="A15306" s="10" t="s">
        <v>4279</v>
      </c>
      <c r="B15306" s="19">
        <v>0.08261574074074074</v>
      </c>
      <c r="C15306" s="10" t="s">
        <v>964</v>
      </c>
      <c r="D15306" s="10" t="s">
        <v>87</v>
      </c>
      <c r="E15306" s="13" t="s">
        <v>68</v>
      </c>
      <c r="F15306" s="13">
        <v>20.0</v>
      </c>
    </row>
    <row r="15307">
      <c r="A15307" s="10" t="s">
        <v>4279</v>
      </c>
      <c r="B15307" s="19">
        <v>0.08262731481481482</v>
      </c>
      <c r="C15307" s="10" t="s">
        <v>3086</v>
      </c>
      <c r="D15307" s="10" t="s">
        <v>87</v>
      </c>
      <c r="E15307" s="13">
        <v>24.0</v>
      </c>
      <c r="F15307" s="13">
        <f>E15307-5</f>
        <v>19</v>
      </c>
    </row>
    <row r="15308">
      <c r="A15308" s="10" t="s">
        <v>4279</v>
      </c>
      <c r="B15308" s="19">
        <v>0.0830324074074074</v>
      </c>
      <c r="C15308" s="10" t="s">
        <v>82</v>
      </c>
      <c r="D15308" s="10" t="s">
        <v>87</v>
      </c>
      <c r="E15308" s="13">
        <v>18.0</v>
      </c>
      <c r="F15308" s="13">
        <f>E15308-1</f>
        <v>17</v>
      </c>
    </row>
    <row r="15309">
      <c r="A15309" s="10" t="s">
        <v>4279</v>
      </c>
      <c r="B15309" s="19">
        <v>0.08304398148148148</v>
      </c>
      <c r="C15309" s="10" t="s">
        <v>84</v>
      </c>
      <c r="D15309" s="10" t="s">
        <v>87</v>
      </c>
      <c r="E15309" s="13" t="s">
        <v>75</v>
      </c>
      <c r="F15309" s="13" t="s">
        <v>75</v>
      </c>
      <c r="J15309" s="10" t="s">
        <v>85</v>
      </c>
    </row>
    <row r="15310">
      <c r="A15310" s="10" t="s">
        <v>4279</v>
      </c>
      <c r="B15310" s="19">
        <v>0.08304398148148148</v>
      </c>
      <c r="C15310" s="10" t="s">
        <v>84</v>
      </c>
      <c r="D15310" s="10" t="s">
        <v>87</v>
      </c>
      <c r="E15310" s="13">
        <v>18.0</v>
      </c>
      <c r="F15310" s="13">
        <f>E15310-3</f>
        <v>15</v>
      </c>
      <c r="J15310" s="10" t="s">
        <v>86</v>
      </c>
    </row>
    <row r="15311">
      <c r="A15311" s="10" t="s">
        <v>4279</v>
      </c>
      <c r="B15311" s="19">
        <v>0.08322916666666667</v>
      </c>
      <c r="C15311" s="10" t="s">
        <v>69</v>
      </c>
      <c r="D15311" s="10" t="s">
        <v>87</v>
      </c>
      <c r="E15311" s="13">
        <v>13.0</v>
      </c>
      <c r="F15311" s="13">
        <f>E15311-4</f>
        <v>9</v>
      </c>
    </row>
    <row r="15312">
      <c r="A15312" s="10" t="s">
        <v>4279</v>
      </c>
      <c r="B15312" s="19">
        <v>0.08328703703703703</v>
      </c>
      <c r="C15312" s="10" t="s">
        <v>66</v>
      </c>
      <c r="D15312" s="10" t="s">
        <v>87</v>
      </c>
      <c r="E15312" s="13">
        <v>7.0</v>
      </c>
      <c r="F15312" s="13">
        <f>E15312-0</f>
        <v>7</v>
      </c>
    </row>
    <row r="15313">
      <c r="A15313" s="10" t="s">
        <v>4279</v>
      </c>
      <c r="B15313" s="19">
        <v>0.0893287037037037</v>
      </c>
      <c r="C15313" s="10" t="s">
        <v>70</v>
      </c>
      <c r="D15313" s="10" t="s">
        <v>125</v>
      </c>
      <c r="E15313" s="13" t="s">
        <v>75</v>
      </c>
      <c r="F15313" s="13" t="s">
        <v>75</v>
      </c>
      <c r="J15313" s="10" t="s">
        <v>85</v>
      </c>
    </row>
    <row r="15314">
      <c r="A15314" s="10" t="s">
        <v>4279</v>
      </c>
      <c r="B15314" s="19">
        <v>0.0893287037037037</v>
      </c>
      <c r="C15314" s="10" t="s">
        <v>70</v>
      </c>
      <c r="D15314" s="10" t="s">
        <v>125</v>
      </c>
      <c r="E15314" s="13">
        <v>28.0</v>
      </c>
      <c r="F15314" s="13">
        <f>E15314-10</f>
        <v>18</v>
      </c>
      <c r="J15314" s="10" t="s">
        <v>86</v>
      </c>
    </row>
    <row r="15315">
      <c r="A15315" s="10" t="s">
        <v>4279</v>
      </c>
      <c r="B15315" s="19">
        <v>0.09128472222222223</v>
      </c>
      <c r="C15315" s="10" t="s">
        <v>66</v>
      </c>
      <c r="D15315" s="10" t="s">
        <v>81</v>
      </c>
      <c r="E15315" s="13">
        <v>19.0</v>
      </c>
      <c r="F15315" s="13" t="s">
        <v>75</v>
      </c>
      <c r="J15315" s="10" t="s">
        <v>2819</v>
      </c>
    </row>
    <row r="15316">
      <c r="A15316" s="10" t="s">
        <v>4279</v>
      </c>
      <c r="B15316" s="19">
        <v>0.09131944444444444</v>
      </c>
      <c r="C15316" s="10" t="s">
        <v>69</v>
      </c>
      <c r="D15316" s="10" t="s">
        <v>81</v>
      </c>
      <c r="E15316" s="13">
        <v>28.0</v>
      </c>
      <c r="F15316" s="13" t="s">
        <v>75</v>
      </c>
      <c r="J15316" s="10" t="s">
        <v>2819</v>
      </c>
    </row>
    <row r="15317">
      <c r="A15317" s="10" t="s">
        <v>4279</v>
      </c>
      <c r="B15317" s="19">
        <v>0.09652777777777778</v>
      </c>
      <c r="C15317" s="10" t="s">
        <v>84</v>
      </c>
      <c r="D15317" s="10" t="s">
        <v>100</v>
      </c>
      <c r="E15317" s="13" t="s">
        <v>88</v>
      </c>
      <c r="F15317" s="13">
        <v>1.0</v>
      </c>
      <c r="J15317" s="10" t="s">
        <v>85</v>
      </c>
    </row>
    <row r="15318">
      <c r="A15318" s="10" t="s">
        <v>4279</v>
      </c>
      <c r="B15318" s="19">
        <v>0.09652777777777778</v>
      </c>
      <c r="C15318" s="10" t="s">
        <v>84</v>
      </c>
      <c r="D15318" s="10" t="s">
        <v>100</v>
      </c>
      <c r="E15318" s="13">
        <v>22.0</v>
      </c>
      <c r="F15318" s="13">
        <f>E15318-4</f>
        <v>18</v>
      </c>
      <c r="J15318" s="10" t="s">
        <v>86</v>
      </c>
    </row>
    <row r="15319">
      <c r="A15319" s="10" t="s">
        <v>4279</v>
      </c>
      <c r="B15319" s="19">
        <v>0.09804398148148148</v>
      </c>
      <c r="C15319" s="10" t="s">
        <v>82</v>
      </c>
      <c r="D15319" s="10" t="s">
        <v>131</v>
      </c>
      <c r="E15319" s="13">
        <v>19.0</v>
      </c>
      <c r="F15319" s="13">
        <f>E15319-5</f>
        <v>14</v>
      </c>
      <c r="J15319" s="10" t="s">
        <v>4285</v>
      </c>
    </row>
    <row r="15320">
      <c r="A15320" s="10" t="s">
        <v>4279</v>
      </c>
      <c r="B15320" s="19">
        <v>0.09998842592592593</v>
      </c>
      <c r="C15320" s="10" t="s">
        <v>82</v>
      </c>
      <c r="D15320" s="10" t="s">
        <v>584</v>
      </c>
      <c r="E15320" s="13">
        <v>10.0</v>
      </c>
      <c r="F15320" s="13">
        <f>E15320-1</f>
        <v>9</v>
      </c>
    </row>
    <row r="15321">
      <c r="A15321" s="10" t="s">
        <v>4279</v>
      </c>
      <c r="B15321" s="19">
        <v>0.10121527777777778</v>
      </c>
      <c r="C15321" s="10" t="s">
        <v>66</v>
      </c>
      <c r="D15321" s="10" t="s">
        <v>93</v>
      </c>
      <c r="E15321" s="13">
        <v>23.0</v>
      </c>
      <c r="F15321" s="13">
        <f t="shared" ref="F15321:F15322" si="120">E15321-13</f>
        <v>10</v>
      </c>
      <c r="J15321" s="10" t="s">
        <v>2638</v>
      </c>
    </row>
    <row r="15322">
      <c r="A15322" s="10" t="s">
        <v>4279</v>
      </c>
      <c r="B15322" s="19">
        <v>0.10130787037037037</v>
      </c>
      <c r="C15322" s="10" t="s">
        <v>66</v>
      </c>
      <c r="D15322" s="10" t="s">
        <v>93</v>
      </c>
      <c r="E15322" s="13">
        <v>25.0</v>
      </c>
      <c r="F15322" s="13">
        <f t="shared" si="120"/>
        <v>12</v>
      </c>
      <c r="J15322" s="10" t="s">
        <v>2638</v>
      </c>
    </row>
    <row r="15323">
      <c r="A15323" s="10" t="s">
        <v>4279</v>
      </c>
      <c r="B15323" s="19">
        <v>0.10146990740740741</v>
      </c>
      <c r="C15323" s="10" t="s">
        <v>66</v>
      </c>
      <c r="D15323" s="10" t="s">
        <v>91</v>
      </c>
      <c r="E15323" s="13">
        <v>31.0</v>
      </c>
      <c r="F15323" s="13"/>
      <c r="H15323" s="10" t="s">
        <v>4286</v>
      </c>
    </row>
    <row r="15324">
      <c r="A15324" s="10" t="s">
        <v>4279</v>
      </c>
      <c r="B15324" s="19">
        <v>0.10310185185185185</v>
      </c>
      <c r="C15324" s="10" t="s">
        <v>3086</v>
      </c>
      <c r="D15324" s="10" t="s">
        <v>89</v>
      </c>
      <c r="E15324" s="13">
        <f>F15324+8</f>
        <v>26</v>
      </c>
      <c r="F15324" s="13">
        <v>18.0</v>
      </c>
      <c r="J15324" s="10" t="s">
        <v>4287</v>
      </c>
    </row>
    <row r="15325">
      <c r="A15325" s="10" t="s">
        <v>4279</v>
      </c>
      <c r="B15325" s="19">
        <v>0.10336805555555556</v>
      </c>
      <c r="C15325" s="10" t="s">
        <v>84</v>
      </c>
      <c r="D15325" s="10" t="s">
        <v>100</v>
      </c>
      <c r="E15325" s="13" t="s">
        <v>75</v>
      </c>
      <c r="F15325" s="13" t="s">
        <v>75</v>
      </c>
      <c r="J15325" s="10" t="s">
        <v>85</v>
      </c>
    </row>
    <row r="15326">
      <c r="A15326" s="10" t="s">
        <v>4279</v>
      </c>
      <c r="B15326" s="19">
        <v>0.10336805555555556</v>
      </c>
      <c r="C15326" s="10" t="s">
        <v>84</v>
      </c>
      <c r="D15326" s="10" t="s">
        <v>100</v>
      </c>
      <c r="E15326" s="13">
        <v>18.0</v>
      </c>
      <c r="F15326" s="13">
        <f>E15326-4</f>
        <v>14</v>
      </c>
      <c r="J15326" s="10" t="s">
        <v>86</v>
      </c>
    </row>
    <row r="15327">
      <c r="A15327" s="10" t="s">
        <v>4279</v>
      </c>
      <c r="B15327" s="19">
        <v>0.10371527777777778</v>
      </c>
      <c r="C15327" s="10" t="s">
        <v>3086</v>
      </c>
      <c r="D15327" s="10" t="s">
        <v>91</v>
      </c>
      <c r="E15327" s="13">
        <v>27.0</v>
      </c>
      <c r="F15327" s="13"/>
      <c r="H15327" s="10" t="s">
        <v>4288</v>
      </c>
    </row>
    <row r="15328">
      <c r="A15328" s="10" t="s">
        <v>4279</v>
      </c>
      <c r="B15328" s="19">
        <v>0.10538194444444444</v>
      </c>
      <c r="C15328" s="10" t="s">
        <v>964</v>
      </c>
      <c r="D15328" s="10" t="s">
        <v>120</v>
      </c>
      <c r="E15328" s="13">
        <v>11.0</v>
      </c>
      <c r="F15328" s="13"/>
      <c r="J15328" s="10" t="s">
        <v>4289</v>
      </c>
    </row>
    <row r="15329">
      <c r="A15329" s="10" t="s">
        <v>4279</v>
      </c>
      <c r="B15329" s="19">
        <v>0.10761574074074073</v>
      </c>
      <c r="C15329" s="10" t="s">
        <v>82</v>
      </c>
      <c r="D15329" s="10" t="s">
        <v>100</v>
      </c>
      <c r="E15329" s="13">
        <v>23.0</v>
      </c>
      <c r="F15329" s="13">
        <f>E15329-2</f>
        <v>21</v>
      </c>
      <c r="H15329" s="10" t="s">
        <v>4290</v>
      </c>
      <c r="J15329" s="10" t="s">
        <v>4291</v>
      </c>
    </row>
    <row r="15330">
      <c r="A15330" s="10" t="s">
        <v>4279</v>
      </c>
      <c r="B15330" s="19">
        <v>0.10813657407407408</v>
      </c>
      <c r="C15330" s="10" t="s">
        <v>66</v>
      </c>
      <c r="D15330" s="10" t="s">
        <v>100</v>
      </c>
      <c r="E15330" s="13" t="s">
        <v>75</v>
      </c>
      <c r="F15330" s="13" t="s">
        <v>75</v>
      </c>
      <c r="H15330" s="10" t="s">
        <v>4292</v>
      </c>
      <c r="J15330" s="10" t="s">
        <v>4291</v>
      </c>
    </row>
    <row r="15331">
      <c r="A15331" s="10" t="s">
        <v>4279</v>
      </c>
      <c r="B15331" s="19">
        <v>0.10920138888888889</v>
      </c>
      <c r="C15331" s="10" t="s">
        <v>84</v>
      </c>
      <c r="D15331" s="10" t="s">
        <v>93</v>
      </c>
      <c r="E15331" s="13">
        <v>29.0</v>
      </c>
      <c r="F15331" s="13">
        <f t="shared" ref="F15331:F15332" si="121">E15331-12</f>
        <v>17</v>
      </c>
      <c r="J15331" s="10" t="s">
        <v>4293</v>
      </c>
    </row>
    <row r="15332">
      <c r="A15332" s="10" t="s">
        <v>4279</v>
      </c>
      <c r="B15332" s="19">
        <v>0.11212962962962963</v>
      </c>
      <c r="C15332" s="10" t="s">
        <v>84</v>
      </c>
      <c r="D15332" s="10" t="s">
        <v>93</v>
      </c>
      <c r="E15332" s="13">
        <v>25.0</v>
      </c>
      <c r="F15332" s="13">
        <f t="shared" si="121"/>
        <v>13</v>
      </c>
      <c r="J15332" s="10" t="s">
        <v>4294</v>
      </c>
    </row>
    <row r="15333">
      <c r="A15333" s="10" t="s">
        <v>4279</v>
      </c>
      <c r="B15333" s="19">
        <v>0.11226851851851852</v>
      </c>
      <c r="C15333" s="10" t="s">
        <v>84</v>
      </c>
      <c r="D15333" s="10" t="s">
        <v>93</v>
      </c>
      <c r="E15333" s="13" t="s">
        <v>75</v>
      </c>
      <c r="F15333" s="13" t="s">
        <v>75</v>
      </c>
      <c r="J15333" s="10" t="s">
        <v>4294</v>
      </c>
    </row>
    <row r="15334">
      <c r="A15334" s="10" t="s">
        <v>4279</v>
      </c>
      <c r="B15334" s="19">
        <v>0.11259259259259259</v>
      </c>
      <c r="C15334" s="10" t="s">
        <v>84</v>
      </c>
      <c r="D15334" s="10" t="s">
        <v>91</v>
      </c>
      <c r="E15334" s="13">
        <v>48.0</v>
      </c>
      <c r="F15334" s="13"/>
      <c r="H15334" s="10" t="s">
        <v>4295</v>
      </c>
    </row>
    <row r="15335">
      <c r="A15335" s="10" t="s">
        <v>4279</v>
      </c>
      <c r="B15335" s="19">
        <v>0.11282407407407408</v>
      </c>
      <c r="C15335" s="10" t="s">
        <v>84</v>
      </c>
      <c r="D15335" s="10" t="s">
        <v>91</v>
      </c>
      <c r="E15335" s="13">
        <v>29.0</v>
      </c>
      <c r="F15335" s="13"/>
      <c r="H15335" s="10" t="s">
        <v>4296</v>
      </c>
    </row>
    <row r="15336">
      <c r="A15336" s="10" t="s">
        <v>4279</v>
      </c>
      <c r="B15336" s="19">
        <v>0.1140162037037037</v>
      </c>
      <c r="C15336" s="10" t="s">
        <v>82</v>
      </c>
      <c r="D15336" s="10" t="s">
        <v>131</v>
      </c>
      <c r="E15336" s="13">
        <v>20.0</v>
      </c>
      <c r="F15336" s="13">
        <f>E15336-5</f>
        <v>15</v>
      </c>
      <c r="J15336" s="10" t="s">
        <v>2004</v>
      </c>
    </row>
    <row r="15337">
      <c r="A15337" s="10" t="s">
        <v>4279</v>
      </c>
      <c r="B15337" s="19">
        <v>0.11914351851851852</v>
      </c>
      <c r="C15337" s="10" t="s">
        <v>82</v>
      </c>
      <c r="D15337" s="10" t="s">
        <v>127</v>
      </c>
      <c r="E15337" s="13" t="s">
        <v>75</v>
      </c>
      <c r="F15337" s="13" t="s">
        <v>75</v>
      </c>
      <c r="J15337" s="10" t="s">
        <v>160</v>
      </c>
    </row>
    <row r="15338">
      <c r="A15338" s="10" t="s">
        <v>4279</v>
      </c>
      <c r="B15338" s="19">
        <v>0.11914351851851852</v>
      </c>
      <c r="C15338" s="10" t="s">
        <v>82</v>
      </c>
      <c r="D15338" s="10" t="s">
        <v>127</v>
      </c>
      <c r="E15338" s="13">
        <v>20.0</v>
      </c>
      <c r="F15338" s="13">
        <f>E15338-9</f>
        <v>11</v>
      </c>
      <c r="J15338" s="10" t="s">
        <v>161</v>
      </c>
    </row>
    <row r="15339">
      <c r="A15339" s="10" t="s">
        <v>4279</v>
      </c>
      <c r="B15339" s="19">
        <v>0.11990740740740741</v>
      </c>
      <c r="C15339" s="10" t="s">
        <v>66</v>
      </c>
      <c r="D15339" s="10" t="s">
        <v>89</v>
      </c>
      <c r="E15339" s="13">
        <v>26.0</v>
      </c>
      <c r="F15339" s="13">
        <v>16.0</v>
      </c>
      <c r="J15339" s="10" t="s">
        <v>171</v>
      </c>
    </row>
    <row r="15340">
      <c r="A15340" s="10" t="s">
        <v>4279</v>
      </c>
      <c r="B15340" s="19">
        <v>0.12</v>
      </c>
      <c r="C15340" s="10" t="s">
        <v>66</v>
      </c>
      <c r="D15340" s="10" t="s">
        <v>91</v>
      </c>
      <c r="E15340" s="13">
        <v>9.0</v>
      </c>
      <c r="F15340" s="13"/>
      <c r="H15340" s="10" t="s">
        <v>4297</v>
      </c>
    </row>
    <row r="15341">
      <c r="A15341" s="10" t="s">
        <v>4279</v>
      </c>
      <c r="B15341" s="19">
        <v>0.12033564814814815</v>
      </c>
      <c r="C15341" s="10" t="s">
        <v>66</v>
      </c>
      <c r="D15341" s="10" t="s">
        <v>89</v>
      </c>
      <c r="E15341" s="13">
        <v>18.0</v>
      </c>
      <c r="F15341" s="13">
        <v>8.0</v>
      </c>
      <c r="J15341" s="10" t="s">
        <v>171</v>
      </c>
    </row>
    <row r="15342">
      <c r="A15342" s="10" t="s">
        <v>4279</v>
      </c>
      <c r="B15342" s="19">
        <v>0.12041666666666667</v>
      </c>
      <c r="C15342" s="10" t="s">
        <v>66</v>
      </c>
      <c r="D15342" s="10" t="s">
        <v>89</v>
      </c>
      <c r="E15342" s="13">
        <v>26.0</v>
      </c>
      <c r="F15342" s="13">
        <v>16.0</v>
      </c>
      <c r="J15342" s="10" t="s">
        <v>171</v>
      </c>
    </row>
    <row r="15343">
      <c r="A15343" s="10" t="s">
        <v>4279</v>
      </c>
      <c r="B15343" s="19">
        <v>0.12048611111111111</v>
      </c>
      <c r="C15343" s="10" t="s">
        <v>66</v>
      </c>
      <c r="D15343" s="10" t="s">
        <v>91</v>
      </c>
      <c r="E15343" s="13">
        <v>14.0</v>
      </c>
      <c r="F15343" s="13"/>
      <c r="H15343" s="10" t="s">
        <v>4298</v>
      </c>
    </row>
    <row r="15344">
      <c r="A15344" s="10" t="s">
        <v>4279</v>
      </c>
      <c r="B15344" s="19">
        <v>0.12320601851851852</v>
      </c>
      <c r="C15344" s="10" t="s">
        <v>964</v>
      </c>
      <c r="D15344" s="10" t="s">
        <v>120</v>
      </c>
      <c r="E15344" s="13">
        <v>13.0</v>
      </c>
      <c r="F15344" s="13"/>
      <c r="J15344" s="10" t="s">
        <v>4299</v>
      </c>
    </row>
    <row r="15345">
      <c r="A15345" s="10" t="s">
        <v>4279</v>
      </c>
      <c r="B15345" s="19">
        <v>0.12563657407407408</v>
      </c>
      <c r="C15345" s="10" t="s">
        <v>70</v>
      </c>
      <c r="D15345" s="10" t="s">
        <v>79</v>
      </c>
      <c r="E15345" s="13">
        <v>12.0</v>
      </c>
      <c r="F15345" s="13">
        <f t="shared" ref="F15345:F15346" si="122">E15345-10</f>
        <v>2</v>
      </c>
    </row>
    <row r="15346">
      <c r="A15346" s="10" t="s">
        <v>4279</v>
      </c>
      <c r="B15346" s="19">
        <v>0.12715277777777778</v>
      </c>
      <c r="C15346" s="10" t="s">
        <v>70</v>
      </c>
      <c r="D15346" s="10" t="s">
        <v>79</v>
      </c>
      <c r="E15346" s="13">
        <v>21.0</v>
      </c>
      <c r="F15346" s="13">
        <f t="shared" si="122"/>
        <v>11</v>
      </c>
    </row>
    <row r="15347">
      <c r="A15347" s="10" t="s">
        <v>4279</v>
      </c>
      <c r="B15347" s="19">
        <v>0.13943287037037036</v>
      </c>
      <c r="C15347" s="10" t="s">
        <v>82</v>
      </c>
      <c r="D15347" s="10" t="s">
        <v>361</v>
      </c>
      <c r="E15347" s="13">
        <v>15.0</v>
      </c>
      <c r="F15347" s="13">
        <f>E15347-11</f>
        <v>4</v>
      </c>
    </row>
    <row r="15348">
      <c r="A15348" s="10" t="s">
        <v>4279</v>
      </c>
      <c r="B15348" s="19">
        <v>0.1596064814814815</v>
      </c>
      <c r="C15348" s="10" t="s">
        <v>69</v>
      </c>
      <c r="D15348" s="10" t="s">
        <v>120</v>
      </c>
      <c r="E15348" s="13">
        <v>20.0</v>
      </c>
      <c r="F15348" s="13"/>
      <c r="J15348" s="10" t="s">
        <v>4300</v>
      </c>
    </row>
    <row r="15349">
      <c r="A15349" s="10" t="s">
        <v>4279</v>
      </c>
      <c r="B15349" s="19">
        <v>0.16127314814814814</v>
      </c>
      <c r="C15349" s="10" t="s">
        <v>70</v>
      </c>
      <c r="D15349" s="10" t="s">
        <v>210</v>
      </c>
      <c r="E15349" s="13">
        <v>11.0</v>
      </c>
      <c r="F15349" s="13">
        <f t="shared" ref="F15349:F15350" si="123">E15349-1</f>
        <v>10</v>
      </c>
    </row>
    <row r="15350">
      <c r="A15350" s="10" t="s">
        <v>4279</v>
      </c>
      <c r="B15350" s="19">
        <v>0.1634375</v>
      </c>
      <c r="C15350" s="10" t="s">
        <v>70</v>
      </c>
      <c r="D15350" s="10" t="s">
        <v>127</v>
      </c>
      <c r="E15350" s="13">
        <v>20.0</v>
      </c>
      <c r="F15350" s="13">
        <f t="shared" si="123"/>
        <v>19</v>
      </c>
    </row>
    <row r="15351">
      <c r="A15351" s="10" t="s">
        <v>4279</v>
      </c>
      <c r="B15351" s="19">
        <v>0.16346064814814815</v>
      </c>
      <c r="C15351" s="10" t="s">
        <v>66</v>
      </c>
      <c r="D15351" s="10" t="s">
        <v>127</v>
      </c>
      <c r="E15351" s="13">
        <v>18.0</v>
      </c>
      <c r="F15351" s="13">
        <f>E15351-5</f>
        <v>13</v>
      </c>
    </row>
    <row r="15352">
      <c r="A15352" s="10" t="s">
        <v>4279</v>
      </c>
      <c r="B15352" s="19">
        <v>0.1725</v>
      </c>
      <c r="C15352" s="10" t="s">
        <v>82</v>
      </c>
      <c r="D15352" s="10" t="s">
        <v>76</v>
      </c>
      <c r="E15352" s="13">
        <v>78.0</v>
      </c>
      <c r="F15352" s="13"/>
      <c r="J15352" s="10" t="s">
        <v>4301</v>
      </c>
    </row>
    <row r="15353">
      <c r="A15353" s="10" t="s">
        <v>4279</v>
      </c>
      <c r="B15353" s="19">
        <v>0.17416666666666666</v>
      </c>
      <c r="C15353" s="10" t="s">
        <v>964</v>
      </c>
      <c r="D15353" s="10" t="s">
        <v>83</v>
      </c>
      <c r="E15353" s="13" t="s">
        <v>75</v>
      </c>
      <c r="F15353" s="13" t="s">
        <v>75</v>
      </c>
    </row>
    <row r="15354">
      <c r="A15354" s="10" t="s">
        <v>4279</v>
      </c>
      <c r="B15354" s="19">
        <v>0.18215277777777777</v>
      </c>
      <c r="C15354" s="10" t="s">
        <v>82</v>
      </c>
      <c r="D15354" s="10" t="s">
        <v>71</v>
      </c>
      <c r="E15354" s="13" t="s">
        <v>75</v>
      </c>
      <c r="F15354" s="13" t="s">
        <v>75</v>
      </c>
      <c r="J15354" s="10" t="s">
        <v>85</v>
      </c>
    </row>
    <row r="15355">
      <c r="A15355" s="10" t="s">
        <v>4279</v>
      </c>
      <c r="B15355" s="19">
        <v>0.18215277777777777</v>
      </c>
      <c r="C15355" s="10" t="s">
        <v>82</v>
      </c>
      <c r="D15355" s="10" t="s">
        <v>71</v>
      </c>
      <c r="E15355" s="13">
        <v>26.0</v>
      </c>
      <c r="F15355" s="13">
        <f>E15355-10</f>
        <v>16</v>
      </c>
      <c r="J15355" s="10" t="s">
        <v>86</v>
      </c>
    </row>
    <row r="15356">
      <c r="A15356" s="10" t="s">
        <v>4279</v>
      </c>
      <c r="B15356" s="19">
        <v>0.18427083333333333</v>
      </c>
      <c r="C15356" s="10" t="s">
        <v>964</v>
      </c>
      <c r="D15356" s="10" t="s">
        <v>210</v>
      </c>
      <c r="E15356" s="10">
        <v>9.0</v>
      </c>
      <c r="F15356" s="13">
        <f>E15356-3</f>
        <v>6</v>
      </c>
    </row>
    <row r="15357">
      <c r="A15357" s="10" t="s">
        <v>4279</v>
      </c>
      <c r="B15357" s="19">
        <v>0.21432870370370372</v>
      </c>
      <c r="C15357" s="10" t="s">
        <v>66</v>
      </c>
      <c r="D15357" s="10" t="s">
        <v>125</v>
      </c>
      <c r="E15357" s="13" t="s">
        <v>75</v>
      </c>
      <c r="F15357" s="13" t="s">
        <v>75</v>
      </c>
      <c r="J15357" s="10" t="s">
        <v>85</v>
      </c>
    </row>
    <row r="15358">
      <c r="A15358" s="10" t="s">
        <v>4279</v>
      </c>
      <c r="B15358" s="19">
        <v>0.21432870370370372</v>
      </c>
      <c r="C15358" s="10" t="s">
        <v>66</v>
      </c>
      <c r="D15358" s="10" t="s">
        <v>125</v>
      </c>
      <c r="E15358" s="13">
        <v>17.0</v>
      </c>
      <c r="F15358" s="13">
        <f>E15358-0</f>
        <v>17</v>
      </c>
      <c r="J15358" s="10" t="s">
        <v>86</v>
      </c>
    </row>
    <row r="15359">
      <c r="A15359" s="10" t="s">
        <v>4279</v>
      </c>
      <c r="B15359" s="19">
        <v>0.21432870370370372</v>
      </c>
      <c r="C15359" s="10" t="s">
        <v>69</v>
      </c>
      <c r="D15359" s="10" t="s">
        <v>125</v>
      </c>
      <c r="E15359" s="13">
        <v>15.0</v>
      </c>
      <c r="F15359" s="13">
        <f t="shared" ref="F15359:F15360" si="124">E15359-4</f>
        <v>11</v>
      </c>
    </row>
    <row r="15360">
      <c r="A15360" s="10" t="s">
        <v>4279</v>
      </c>
      <c r="B15360" s="19">
        <v>0.2194212962962963</v>
      </c>
      <c r="C15360" s="10" t="s">
        <v>69</v>
      </c>
      <c r="D15360" s="10" t="s">
        <v>129</v>
      </c>
      <c r="E15360" s="13">
        <v>15.0</v>
      </c>
      <c r="F15360" s="13">
        <f t="shared" si="124"/>
        <v>11</v>
      </c>
    </row>
    <row r="15361">
      <c r="A15361" s="10" t="s">
        <v>4279</v>
      </c>
      <c r="B15361" s="19">
        <v>0.2572800925925926</v>
      </c>
      <c r="C15361" s="10" t="s">
        <v>66</v>
      </c>
      <c r="D15361" s="10" t="s">
        <v>127</v>
      </c>
      <c r="E15361" s="13">
        <v>17.0</v>
      </c>
      <c r="F15361" s="13">
        <f>E15361-5</f>
        <v>12</v>
      </c>
    </row>
    <row r="15362">
      <c r="A15362" s="10" t="s">
        <v>4279</v>
      </c>
      <c r="B15362" s="19">
        <v>0.2672569444444444</v>
      </c>
      <c r="C15362" s="10" t="s">
        <v>84</v>
      </c>
      <c r="D15362" s="10" t="s">
        <v>127</v>
      </c>
      <c r="E15362" s="13" t="s">
        <v>75</v>
      </c>
      <c r="F15362" s="13" t="s">
        <v>75</v>
      </c>
      <c r="J15362" s="10" t="s">
        <v>85</v>
      </c>
    </row>
    <row r="15363">
      <c r="A15363" s="10" t="s">
        <v>4279</v>
      </c>
      <c r="B15363" s="28">
        <v>0.2672569444444444</v>
      </c>
      <c r="C15363" s="25" t="s">
        <v>84</v>
      </c>
      <c r="D15363" s="25" t="s">
        <v>127</v>
      </c>
      <c r="E15363" s="13">
        <v>17.0</v>
      </c>
      <c r="F15363" s="13">
        <v>19.0</v>
      </c>
      <c r="J15363" s="10" t="s">
        <v>86</v>
      </c>
    </row>
    <row r="15364">
      <c r="A15364" s="10" t="s">
        <v>4279</v>
      </c>
      <c r="B15364" s="19">
        <v>0.26958333333333334</v>
      </c>
      <c r="C15364" s="10" t="s">
        <v>84</v>
      </c>
      <c r="D15364" s="10" t="s">
        <v>132</v>
      </c>
      <c r="E15364" s="13">
        <v>15.0</v>
      </c>
      <c r="F15364" s="13">
        <f>E15364-1</f>
        <v>14</v>
      </c>
    </row>
    <row r="15365">
      <c r="A15365" s="10" t="s">
        <v>4279</v>
      </c>
      <c r="B15365" s="19">
        <v>0.2695949074074074</v>
      </c>
      <c r="C15365" s="10" t="s">
        <v>70</v>
      </c>
      <c r="D15365" s="10" t="s">
        <v>83</v>
      </c>
      <c r="E15365" s="13">
        <v>25.0</v>
      </c>
      <c r="F15365" s="13">
        <f>E15365-14</f>
        <v>11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7.29"/>
    <col customWidth="1" min="3" max="3" width="9.29"/>
    <col customWidth="1" min="4" max="4" width="15.71"/>
    <col customWidth="1" min="5" max="5" width="10.43"/>
    <col customWidth="1" min="6" max="6" width="12.43"/>
    <col customWidth="1" min="7" max="7" width="5.14"/>
    <col customWidth="1" min="8" max="8" width="28.57"/>
    <col customWidth="1" min="9" max="9" width="6.29"/>
    <col customWidth="1" min="10" max="10" width="34.86"/>
  </cols>
  <sheetData>
    <row r="1">
      <c r="A1" s="38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41" t="s">
        <v>65</v>
      </c>
      <c r="B2" s="42">
        <v>0.02476851851851852</v>
      </c>
      <c r="C2" s="43" t="s">
        <v>66</v>
      </c>
      <c r="D2" s="43" t="s">
        <v>67</v>
      </c>
      <c r="E2" s="44" t="s">
        <v>68</v>
      </c>
      <c r="F2" s="44">
        <v>20.0</v>
      </c>
      <c r="G2" s="45"/>
      <c r="H2" s="45"/>
      <c r="I2" s="45"/>
      <c r="J2" s="45"/>
    </row>
    <row r="3">
      <c r="A3" s="41" t="s">
        <v>65</v>
      </c>
      <c r="B3" s="42">
        <v>0.027337962962962963</v>
      </c>
      <c r="C3" s="43" t="s">
        <v>69</v>
      </c>
      <c r="D3" s="43" t="s">
        <v>67</v>
      </c>
      <c r="E3" s="44">
        <v>22.0</v>
      </c>
      <c r="F3" s="46">
        <f t="shared" ref="F3:F4" si="1">E3-3</f>
        <v>19</v>
      </c>
      <c r="G3" s="45"/>
      <c r="H3" s="45"/>
      <c r="I3" s="45"/>
      <c r="J3" s="45"/>
    </row>
    <row r="4">
      <c r="A4" s="41" t="s">
        <v>65</v>
      </c>
      <c r="B4" s="42">
        <v>0.027430555555555555</v>
      </c>
      <c r="C4" s="43" t="s">
        <v>70</v>
      </c>
      <c r="D4" s="43" t="s">
        <v>67</v>
      </c>
      <c r="E4" s="44">
        <v>19.0</v>
      </c>
      <c r="F4" s="46">
        <f t="shared" si="1"/>
        <v>16</v>
      </c>
      <c r="G4" s="45"/>
      <c r="H4" s="45"/>
      <c r="I4" s="45"/>
      <c r="J4" s="45"/>
    </row>
    <row r="5">
      <c r="A5" s="41" t="s">
        <v>65</v>
      </c>
      <c r="B5" s="42">
        <v>0.029907407407407407</v>
      </c>
      <c r="C5" s="43" t="s">
        <v>70</v>
      </c>
      <c r="D5" s="43" t="s">
        <v>71</v>
      </c>
      <c r="E5" s="44">
        <v>13.0</v>
      </c>
      <c r="F5" s="46">
        <f t="shared" ref="F5:F7" si="2">E5-5</f>
        <v>8</v>
      </c>
      <c r="G5" s="45"/>
      <c r="H5" s="45"/>
      <c r="I5" s="45"/>
      <c r="J5" s="45"/>
    </row>
    <row r="6">
      <c r="A6" s="41" t="s">
        <v>65</v>
      </c>
      <c r="B6" s="42">
        <v>0.03515046296296296</v>
      </c>
      <c r="C6" s="43" t="s">
        <v>72</v>
      </c>
      <c r="D6" s="43" t="s">
        <v>71</v>
      </c>
      <c r="E6" s="44">
        <v>16.0</v>
      </c>
      <c r="F6" s="46">
        <f t="shared" si="2"/>
        <v>11</v>
      </c>
      <c r="G6" s="45"/>
      <c r="H6" s="45"/>
      <c r="I6" s="45"/>
      <c r="J6" s="45"/>
    </row>
    <row r="7">
      <c r="A7" s="41" t="s">
        <v>65</v>
      </c>
      <c r="B7" s="42">
        <v>0.035416666666666666</v>
      </c>
      <c r="C7" s="43" t="s">
        <v>72</v>
      </c>
      <c r="D7" s="43" t="s">
        <v>73</v>
      </c>
      <c r="E7" s="44">
        <v>16.0</v>
      </c>
      <c r="F7" s="46">
        <f t="shared" si="2"/>
        <v>11</v>
      </c>
      <c r="G7" s="45"/>
      <c r="H7" s="45"/>
      <c r="I7" s="45"/>
      <c r="J7" s="45"/>
    </row>
    <row r="8">
      <c r="A8" s="41" t="s">
        <v>65</v>
      </c>
      <c r="B8" s="42">
        <v>0.03570601851851852</v>
      </c>
      <c r="C8" s="43" t="s">
        <v>74</v>
      </c>
      <c r="D8" s="43" t="s">
        <v>67</v>
      </c>
      <c r="E8" s="44">
        <v>14.0</v>
      </c>
      <c r="F8" s="46">
        <f>E8-0</f>
        <v>14</v>
      </c>
      <c r="G8" s="45"/>
      <c r="H8" s="45"/>
      <c r="I8" s="45"/>
      <c r="J8" s="45"/>
    </row>
    <row r="9">
      <c r="A9" s="41" t="s">
        <v>65</v>
      </c>
      <c r="B9" s="42">
        <v>0.03626157407407407</v>
      </c>
      <c r="C9" s="43" t="s">
        <v>72</v>
      </c>
      <c r="D9" s="43" t="s">
        <v>73</v>
      </c>
      <c r="E9" s="44">
        <v>19.0</v>
      </c>
      <c r="F9" s="46">
        <f t="shared" ref="F9:F10" si="3">E9-5</f>
        <v>14</v>
      </c>
      <c r="G9" s="45"/>
      <c r="H9" s="45"/>
      <c r="I9" s="45"/>
      <c r="J9" s="45"/>
    </row>
    <row r="10">
      <c r="A10" s="41" t="s">
        <v>65</v>
      </c>
      <c r="B10" s="42">
        <v>0.03690972222222222</v>
      </c>
      <c r="C10" s="43" t="s">
        <v>72</v>
      </c>
      <c r="D10" s="43" t="s">
        <v>73</v>
      </c>
      <c r="E10" s="44">
        <v>14.0</v>
      </c>
      <c r="F10" s="46">
        <f t="shared" si="3"/>
        <v>9</v>
      </c>
      <c r="G10" s="45"/>
      <c r="H10" s="45"/>
      <c r="I10" s="45"/>
      <c r="J10" s="45"/>
    </row>
    <row r="11">
      <c r="A11" s="41" t="s">
        <v>65</v>
      </c>
      <c r="B11" s="42">
        <v>0.046412037037037036</v>
      </c>
      <c r="C11" s="43" t="s">
        <v>74</v>
      </c>
      <c r="D11" s="43" t="s">
        <v>73</v>
      </c>
      <c r="E11" s="44">
        <v>20.0</v>
      </c>
      <c r="F11" s="44">
        <f>E11-8</f>
        <v>12</v>
      </c>
      <c r="G11" s="45"/>
      <c r="H11" s="45"/>
      <c r="I11" s="45"/>
      <c r="J11" s="45"/>
    </row>
    <row r="12">
      <c r="A12" s="41" t="s">
        <v>65</v>
      </c>
      <c r="B12" s="42">
        <v>0.04649305555555556</v>
      </c>
      <c r="C12" s="43" t="s">
        <v>69</v>
      </c>
      <c r="D12" s="43" t="s">
        <v>67</v>
      </c>
      <c r="E12" s="44" t="s">
        <v>75</v>
      </c>
      <c r="F12" s="44" t="s">
        <v>75</v>
      </c>
      <c r="G12" s="45"/>
      <c r="H12" s="45"/>
      <c r="I12" s="45"/>
      <c r="J12" s="45"/>
    </row>
    <row r="13">
      <c r="A13" s="41" t="s">
        <v>65</v>
      </c>
      <c r="B13" s="42">
        <v>0.046921296296296294</v>
      </c>
      <c r="C13" s="43" t="s">
        <v>69</v>
      </c>
      <c r="D13" s="43" t="s">
        <v>73</v>
      </c>
      <c r="E13" s="44">
        <v>13.0</v>
      </c>
      <c r="F13" s="46">
        <f>E13-5</f>
        <v>8</v>
      </c>
      <c r="G13" s="45"/>
      <c r="H13" s="45"/>
      <c r="I13" s="45"/>
      <c r="J13" s="45"/>
    </row>
    <row r="14">
      <c r="A14" s="41" t="s">
        <v>65</v>
      </c>
      <c r="B14" s="42">
        <v>0.04693287037037037</v>
      </c>
      <c r="C14" s="43" t="s">
        <v>74</v>
      </c>
      <c r="D14" s="43" t="s">
        <v>67</v>
      </c>
      <c r="E14" s="44" t="s">
        <v>75</v>
      </c>
      <c r="F14" s="44" t="s">
        <v>75</v>
      </c>
      <c r="G14" s="45"/>
      <c r="H14" s="45"/>
      <c r="I14" s="45"/>
      <c r="J14" s="45"/>
    </row>
    <row r="15">
      <c r="A15" s="41" t="s">
        <v>65</v>
      </c>
      <c r="B15" s="42">
        <v>0.04780092592592593</v>
      </c>
      <c r="C15" s="43" t="s">
        <v>74</v>
      </c>
      <c r="D15" s="43" t="s">
        <v>76</v>
      </c>
      <c r="E15" s="44" t="s">
        <v>75</v>
      </c>
      <c r="F15" s="44" t="s">
        <v>75</v>
      </c>
      <c r="G15" s="45"/>
      <c r="H15" s="45"/>
      <c r="I15" s="45"/>
      <c r="J15" s="43" t="s">
        <v>77</v>
      </c>
    </row>
    <row r="16">
      <c r="A16" s="41" t="s">
        <v>65</v>
      </c>
      <c r="B16" s="42">
        <v>0.04780092592592593</v>
      </c>
      <c r="C16" s="43" t="s">
        <v>74</v>
      </c>
      <c r="D16" s="43" t="s">
        <v>76</v>
      </c>
      <c r="E16" s="44" t="s">
        <v>75</v>
      </c>
      <c r="F16" s="44" t="s">
        <v>75</v>
      </c>
      <c r="G16" s="45"/>
      <c r="H16" s="45"/>
      <c r="I16" s="45"/>
      <c r="J16" s="43" t="s">
        <v>77</v>
      </c>
    </row>
    <row r="17">
      <c r="A17" s="41" t="s">
        <v>65</v>
      </c>
      <c r="B17" s="42">
        <v>0.04780092592592593</v>
      </c>
      <c r="C17" s="43" t="s">
        <v>74</v>
      </c>
      <c r="D17" s="43" t="s">
        <v>76</v>
      </c>
      <c r="E17" s="44" t="s">
        <v>75</v>
      </c>
      <c r="F17" s="44" t="s">
        <v>75</v>
      </c>
      <c r="G17" s="45"/>
      <c r="H17" s="45"/>
      <c r="I17" s="45"/>
      <c r="J17" s="43" t="s">
        <v>77</v>
      </c>
    </row>
    <row r="18">
      <c r="A18" s="41" t="s">
        <v>65</v>
      </c>
      <c r="B18" s="42">
        <v>0.047824074074074074</v>
      </c>
      <c r="C18" s="43" t="s">
        <v>69</v>
      </c>
      <c r="D18" s="43" t="s">
        <v>76</v>
      </c>
      <c r="E18" s="44">
        <v>5.0</v>
      </c>
      <c r="F18" s="26"/>
      <c r="G18" s="45"/>
      <c r="H18" s="45"/>
      <c r="I18" s="45"/>
      <c r="J18" s="43" t="s">
        <v>77</v>
      </c>
    </row>
    <row r="19">
      <c r="A19" s="41" t="s">
        <v>65</v>
      </c>
      <c r="B19" s="42">
        <v>0.047824074074074074</v>
      </c>
      <c r="C19" s="43" t="s">
        <v>69</v>
      </c>
      <c r="D19" s="43" t="s">
        <v>76</v>
      </c>
      <c r="E19" s="44">
        <v>5.0</v>
      </c>
      <c r="F19" s="26"/>
      <c r="G19" s="45"/>
      <c r="H19" s="45"/>
      <c r="I19" s="45"/>
      <c r="J19" s="43" t="s">
        <v>77</v>
      </c>
    </row>
    <row r="20">
      <c r="A20" s="41" t="s">
        <v>65</v>
      </c>
      <c r="B20" s="42">
        <v>0.047824074074074074</v>
      </c>
      <c r="C20" s="43" t="s">
        <v>69</v>
      </c>
      <c r="D20" s="43" t="s">
        <v>76</v>
      </c>
      <c r="E20" s="44">
        <v>5.0</v>
      </c>
      <c r="F20" s="26"/>
      <c r="G20" s="45"/>
      <c r="H20" s="45"/>
      <c r="I20" s="45"/>
      <c r="J20" s="43" t="s">
        <v>77</v>
      </c>
    </row>
    <row r="21">
      <c r="A21" s="41" t="s">
        <v>65</v>
      </c>
      <c r="B21" s="42">
        <v>0.04804398148148148</v>
      </c>
      <c r="C21" s="43" t="s">
        <v>74</v>
      </c>
      <c r="D21" s="43" t="s">
        <v>78</v>
      </c>
      <c r="E21" s="44">
        <v>24.0</v>
      </c>
      <c r="F21" s="46">
        <f>E21-6</f>
        <v>18</v>
      </c>
      <c r="G21" s="45"/>
      <c r="H21" s="45"/>
      <c r="I21" s="45"/>
      <c r="J21" s="45"/>
    </row>
    <row r="22">
      <c r="A22" s="41" t="s">
        <v>65</v>
      </c>
      <c r="B22" s="42">
        <v>0.048067129629629626</v>
      </c>
      <c r="C22" s="43" t="s">
        <v>70</v>
      </c>
      <c r="D22" s="43" t="s">
        <v>79</v>
      </c>
      <c r="E22" s="44">
        <v>14.0</v>
      </c>
      <c r="F22" s="46">
        <f>E22-4</f>
        <v>10</v>
      </c>
      <c r="G22" s="45"/>
      <c r="H22" s="45"/>
      <c r="I22" s="45"/>
      <c r="J22" s="45"/>
    </row>
    <row r="23">
      <c r="A23" s="41" t="s">
        <v>65</v>
      </c>
      <c r="B23" s="42">
        <v>0.05258101851851852</v>
      </c>
      <c r="C23" s="43" t="s">
        <v>66</v>
      </c>
      <c r="D23" s="43" t="s">
        <v>71</v>
      </c>
      <c r="E23" s="44">
        <v>13.0</v>
      </c>
      <c r="F23" s="46">
        <f>E23--2</f>
        <v>15</v>
      </c>
      <c r="G23" s="45"/>
      <c r="H23" s="45"/>
      <c r="I23" s="45"/>
      <c r="J23" s="45"/>
    </row>
    <row r="24">
      <c r="A24" s="41" t="s">
        <v>65</v>
      </c>
      <c r="B24" s="42">
        <v>0.05269675925925926</v>
      </c>
      <c r="C24" s="43" t="s">
        <v>74</v>
      </c>
      <c r="D24" s="43" t="s">
        <v>80</v>
      </c>
      <c r="E24" s="44">
        <v>11.0</v>
      </c>
      <c r="F24" s="44">
        <f>E24+3</f>
        <v>14</v>
      </c>
      <c r="G24" s="45"/>
      <c r="H24" s="45"/>
      <c r="I24" s="45"/>
      <c r="J24" s="45"/>
    </row>
    <row r="25">
      <c r="A25" s="41" t="s">
        <v>65</v>
      </c>
      <c r="B25" s="42">
        <v>0.055844907407407406</v>
      </c>
      <c r="C25" s="43" t="s">
        <v>74</v>
      </c>
      <c r="D25" s="43" t="s">
        <v>81</v>
      </c>
      <c r="E25" s="44">
        <v>12.0</v>
      </c>
      <c r="F25" s="46">
        <f>E25-2</f>
        <v>10</v>
      </c>
      <c r="G25" s="45"/>
      <c r="H25" s="45"/>
      <c r="I25" s="45"/>
      <c r="J25" s="45"/>
    </row>
    <row r="26">
      <c r="A26" s="41" t="s">
        <v>65</v>
      </c>
      <c r="B26" s="42">
        <v>0.0565162037037037</v>
      </c>
      <c r="C26" s="43" t="s">
        <v>82</v>
      </c>
      <c r="D26" s="43" t="s">
        <v>83</v>
      </c>
      <c r="E26" s="44">
        <v>12.0</v>
      </c>
      <c r="F26" s="46">
        <f>E26-6</f>
        <v>6</v>
      </c>
      <c r="G26" s="45"/>
      <c r="H26" s="45"/>
      <c r="I26" s="45"/>
      <c r="J26" s="45"/>
    </row>
    <row r="27">
      <c r="A27" s="41" t="s">
        <v>65</v>
      </c>
      <c r="B27" s="42">
        <v>0.05853009259259259</v>
      </c>
      <c r="C27" s="43" t="s">
        <v>69</v>
      </c>
      <c r="D27" s="43" t="s">
        <v>73</v>
      </c>
      <c r="E27" s="44" t="s">
        <v>68</v>
      </c>
      <c r="F27" s="44">
        <v>20.0</v>
      </c>
      <c r="G27" s="45"/>
      <c r="H27" s="45"/>
      <c r="I27" s="45"/>
      <c r="J27" s="45"/>
    </row>
    <row r="28">
      <c r="A28" s="41" t="s">
        <v>65</v>
      </c>
      <c r="B28" s="42">
        <v>0.07997685185185185</v>
      </c>
      <c r="C28" s="43" t="s">
        <v>69</v>
      </c>
      <c r="D28" s="43" t="s">
        <v>67</v>
      </c>
      <c r="E28" s="44">
        <v>8.0</v>
      </c>
      <c r="F28" s="46">
        <f>E28-3</f>
        <v>5</v>
      </c>
      <c r="G28" s="45"/>
      <c r="H28" s="45"/>
      <c r="I28" s="45"/>
      <c r="J28" s="45"/>
    </row>
    <row r="29">
      <c r="A29" s="41" t="s">
        <v>65</v>
      </c>
      <c r="B29" s="42">
        <v>0.0800462962962963</v>
      </c>
      <c r="C29" s="43" t="s">
        <v>70</v>
      </c>
      <c r="D29" s="43" t="s">
        <v>71</v>
      </c>
      <c r="E29" s="44" t="s">
        <v>68</v>
      </c>
      <c r="F29" s="44">
        <v>20.0</v>
      </c>
      <c r="G29" s="45"/>
      <c r="H29" s="45"/>
      <c r="I29" s="45"/>
      <c r="J29" s="45"/>
    </row>
    <row r="30">
      <c r="A30" s="41" t="s">
        <v>65</v>
      </c>
      <c r="B30" s="42">
        <v>0.08190972222222222</v>
      </c>
      <c r="C30" s="43" t="s">
        <v>84</v>
      </c>
      <c r="D30" s="43" t="s">
        <v>83</v>
      </c>
      <c r="E30" s="44" t="s">
        <v>75</v>
      </c>
      <c r="F30" s="44" t="s">
        <v>75</v>
      </c>
      <c r="G30" s="45"/>
      <c r="H30" s="45"/>
      <c r="I30" s="45"/>
      <c r="J30" s="43" t="s">
        <v>85</v>
      </c>
    </row>
    <row r="31">
      <c r="A31" s="41" t="s">
        <v>65</v>
      </c>
      <c r="B31" s="42">
        <v>0.08190972222222222</v>
      </c>
      <c r="C31" s="43" t="s">
        <v>84</v>
      </c>
      <c r="D31" s="43" t="s">
        <v>83</v>
      </c>
      <c r="E31" s="44">
        <v>12.0</v>
      </c>
      <c r="F31" s="26"/>
      <c r="G31" s="45"/>
      <c r="H31" s="45"/>
      <c r="I31" s="45"/>
      <c r="J31" s="43" t="s">
        <v>86</v>
      </c>
    </row>
    <row r="32">
      <c r="A32" s="41" t="s">
        <v>65</v>
      </c>
      <c r="B32" s="42">
        <v>0.08237268518518519</v>
      </c>
      <c r="C32" s="43" t="s">
        <v>74</v>
      </c>
      <c r="D32" s="43" t="s">
        <v>73</v>
      </c>
      <c r="E32" s="44">
        <v>12.0</v>
      </c>
      <c r="F32" s="44">
        <f>E32-8</f>
        <v>4</v>
      </c>
      <c r="G32" s="45"/>
      <c r="H32" s="45"/>
      <c r="I32" s="45"/>
      <c r="J32" s="45"/>
    </row>
    <row r="33">
      <c r="A33" s="41" t="s">
        <v>65</v>
      </c>
      <c r="B33" s="42">
        <v>0.0842013888888889</v>
      </c>
      <c r="C33" s="43" t="s">
        <v>66</v>
      </c>
      <c r="D33" s="43" t="s">
        <v>67</v>
      </c>
      <c r="E33" s="44">
        <v>11.0</v>
      </c>
      <c r="F33" s="46">
        <f>E33-0</f>
        <v>11</v>
      </c>
      <c r="G33" s="45"/>
      <c r="H33" s="45"/>
      <c r="I33" s="45"/>
      <c r="J33" s="45"/>
    </row>
    <row r="34">
      <c r="A34" s="41" t="s">
        <v>65</v>
      </c>
      <c r="B34" s="42">
        <v>0.10037037037037037</v>
      </c>
      <c r="C34" s="43" t="s">
        <v>70</v>
      </c>
      <c r="D34" s="43" t="s">
        <v>87</v>
      </c>
      <c r="E34" s="44" t="s">
        <v>88</v>
      </c>
      <c r="F34" s="44">
        <v>1.0</v>
      </c>
      <c r="G34" s="45"/>
      <c r="H34" s="45"/>
      <c r="I34" s="45"/>
      <c r="J34" s="45"/>
    </row>
    <row r="35">
      <c r="A35" s="41" t="s">
        <v>65</v>
      </c>
      <c r="B35" s="42">
        <v>0.10096064814814815</v>
      </c>
      <c r="C35" s="43" t="s">
        <v>69</v>
      </c>
      <c r="D35" s="43" t="s">
        <v>87</v>
      </c>
      <c r="E35" s="44">
        <v>22.0</v>
      </c>
      <c r="F35" s="46">
        <f t="shared" ref="F35:F36" si="4">E35-3</f>
        <v>19</v>
      </c>
      <c r="G35" s="45"/>
      <c r="H35" s="45"/>
      <c r="I35" s="45"/>
      <c r="J35" s="45"/>
    </row>
    <row r="36">
      <c r="A36" s="41" t="s">
        <v>65</v>
      </c>
      <c r="B36" s="42">
        <v>0.10105324074074074</v>
      </c>
      <c r="C36" s="43" t="s">
        <v>72</v>
      </c>
      <c r="D36" s="43" t="s">
        <v>87</v>
      </c>
      <c r="E36" s="44">
        <v>10.0</v>
      </c>
      <c r="F36" s="46">
        <f t="shared" si="4"/>
        <v>7</v>
      </c>
      <c r="G36" s="45"/>
      <c r="H36" s="45"/>
      <c r="I36" s="45"/>
      <c r="J36" s="45"/>
    </row>
    <row r="37">
      <c r="A37" s="41" t="s">
        <v>65</v>
      </c>
      <c r="B37" s="42">
        <v>0.10107638888888888</v>
      </c>
      <c r="C37" s="43" t="s">
        <v>74</v>
      </c>
      <c r="D37" s="43" t="s">
        <v>87</v>
      </c>
      <c r="E37" s="44">
        <v>10.0</v>
      </c>
      <c r="F37" s="46">
        <f>E37-4</f>
        <v>6</v>
      </c>
      <c r="G37" s="45"/>
      <c r="H37" s="45"/>
      <c r="I37" s="45"/>
      <c r="J37" s="45"/>
    </row>
    <row r="38">
      <c r="A38" s="41" t="s">
        <v>65</v>
      </c>
      <c r="B38" s="42">
        <v>0.10108796296296296</v>
      </c>
      <c r="C38" s="43" t="s">
        <v>66</v>
      </c>
      <c r="D38" s="43" t="s">
        <v>87</v>
      </c>
      <c r="E38" s="44">
        <v>12.0</v>
      </c>
      <c r="F38" s="46">
        <f>E38-0</f>
        <v>12</v>
      </c>
      <c r="G38" s="45"/>
      <c r="H38" s="45"/>
      <c r="I38" s="45"/>
      <c r="J38" s="45"/>
    </row>
    <row r="39">
      <c r="A39" s="41" t="s">
        <v>65</v>
      </c>
      <c r="B39" s="42">
        <v>0.10108796296296296</v>
      </c>
      <c r="C39" s="43" t="s">
        <v>84</v>
      </c>
      <c r="D39" s="43" t="s">
        <v>87</v>
      </c>
      <c r="E39" s="44">
        <v>13.0</v>
      </c>
      <c r="F39" s="46">
        <f>E39-2</f>
        <v>11</v>
      </c>
      <c r="G39" s="45"/>
      <c r="H39" s="45"/>
      <c r="I39" s="45"/>
      <c r="J39" s="45"/>
    </row>
    <row r="40">
      <c r="A40" s="41" t="s">
        <v>65</v>
      </c>
      <c r="B40" s="42">
        <v>0.10109953703703704</v>
      </c>
      <c r="C40" s="43" t="s">
        <v>82</v>
      </c>
      <c r="D40" s="43" t="s">
        <v>87</v>
      </c>
      <c r="E40" s="44">
        <v>11.0</v>
      </c>
      <c r="F40" s="46">
        <f>E40-1</f>
        <v>10</v>
      </c>
      <c r="G40" s="45"/>
      <c r="H40" s="45"/>
      <c r="I40" s="45"/>
      <c r="J40" s="45"/>
    </row>
    <row r="41">
      <c r="A41" s="41" t="s">
        <v>65</v>
      </c>
      <c r="B41" s="42">
        <v>0.10197916666666666</v>
      </c>
      <c r="C41" s="43" t="s">
        <v>69</v>
      </c>
      <c r="D41" s="43" t="s">
        <v>89</v>
      </c>
      <c r="E41" s="44">
        <v>16.0</v>
      </c>
      <c r="F41" s="44">
        <v>11.0</v>
      </c>
      <c r="G41" s="45"/>
      <c r="H41" s="45"/>
      <c r="I41" s="45"/>
      <c r="J41" s="43" t="s">
        <v>90</v>
      </c>
    </row>
    <row r="42">
      <c r="A42" s="41" t="s">
        <v>65</v>
      </c>
      <c r="B42" s="42">
        <v>0.10212962962962963</v>
      </c>
      <c r="C42" s="43" t="s">
        <v>69</v>
      </c>
      <c r="D42" s="43" t="s">
        <v>91</v>
      </c>
      <c r="E42" s="44">
        <v>18.0</v>
      </c>
      <c r="F42" s="26"/>
      <c r="G42" s="45"/>
      <c r="H42" s="43" t="s">
        <v>92</v>
      </c>
      <c r="I42" s="45"/>
      <c r="J42" s="45"/>
    </row>
    <row r="43">
      <c r="A43" s="41" t="s">
        <v>65</v>
      </c>
      <c r="B43" s="42">
        <v>0.10450231481481481</v>
      </c>
      <c r="C43" s="43" t="s">
        <v>66</v>
      </c>
      <c r="D43" s="43" t="s">
        <v>93</v>
      </c>
      <c r="E43" s="44" t="s">
        <v>88</v>
      </c>
      <c r="F43" s="44">
        <v>1.0</v>
      </c>
      <c r="G43" s="45"/>
      <c r="H43" s="45"/>
      <c r="I43" s="45"/>
      <c r="J43" s="43" t="s">
        <v>85</v>
      </c>
    </row>
    <row r="44">
      <c r="A44" s="41" t="s">
        <v>65</v>
      </c>
      <c r="B44" s="42">
        <v>0.10450231481481481</v>
      </c>
      <c r="C44" s="43" t="s">
        <v>66</v>
      </c>
      <c r="D44" s="43" t="s">
        <v>93</v>
      </c>
      <c r="E44" s="44">
        <v>18.0</v>
      </c>
      <c r="F44" s="46">
        <f>E44-6</f>
        <v>12</v>
      </c>
      <c r="G44" s="45"/>
      <c r="H44" s="45"/>
      <c r="I44" s="45"/>
      <c r="J44" s="43" t="s">
        <v>94</v>
      </c>
    </row>
    <row r="45">
      <c r="A45" s="41" t="s">
        <v>65</v>
      </c>
      <c r="B45" s="42">
        <v>0.10465277777777778</v>
      </c>
      <c r="C45" s="43" t="s">
        <v>66</v>
      </c>
      <c r="D45" s="43" t="s">
        <v>91</v>
      </c>
      <c r="E45" s="44">
        <v>11.0</v>
      </c>
      <c r="F45" s="26"/>
      <c r="G45" s="45"/>
      <c r="H45" s="43" t="s">
        <v>95</v>
      </c>
      <c r="I45" s="45"/>
      <c r="J45" s="45"/>
    </row>
    <row r="46">
      <c r="A46" s="41" t="s">
        <v>65</v>
      </c>
      <c r="B46" s="42">
        <v>0.10505787037037037</v>
      </c>
      <c r="C46" s="43" t="s">
        <v>82</v>
      </c>
      <c r="D46" s="43" t="s">
        <v>89</v>
      </c>
      <c r="E46" s="44">
        <v>17.0</v>
      </c>
      <c r="F46" s="46">
        <f>E46-6</f>
        <v>11</v>
      </c>
      <c r="G46" s="45"/>
      <c r="H46" s="45"/>
      <c r="I46" s="45"/>
      <c r="J46" s="43" t="s">
        <v>96</v>
      </c>
    </row>
    <row r="47">
      <c r="A47" s="41" t="s">
        <v>65</v>
      </c>
      <c r="B47" s="42">
        <v>0.10537037037037036</v>
      </c>
      <c r="C47" s="43" t="s">
        <v>82</v>
      </c>
      <c r="D47" s="43" t="s">
        <v>91</v>
      </c>
      <c r="E47" s="44">
        <v>9.0</v>
      </c>
      <c r="F47" s="26"/>
      <c r="G47" s="45"/>
      <c r="H47" s="43" t="s">
        <v>97</v>
      </c>
      <c r="I47" s="45"/>
      <c r="J47" s="45"/>
    </row>
    <row r="48">
      <c r="A48" s="41" t="s">
        <v>65</v>
      </c>
      <c r="B48" s="42">
        <v>0.10633101851851852</v>
      </c>
      <c r="C48" s="43" t="s">
        <v>74</v>
      </c>
      <c r="D48" s="43" t="s">
        <v>98</v>
      </c>
      <c r="E48" s="44">
        <v>15.0</v>
      </c>
      <c r="F48" s="44">
        <f>E48+3</f>
        <v>18</v>
      </c>
      <c r="G48" s="45"/>
      <c r="H48" s="45"/>
      <c r="I48" s="45"/>
      <c r="J48" s="45"/>
    </row>
    <row r="49">
      <c r="A49" s="41" t="s">
        <v>65</v>
      </c>
      <c r="B49" s="42">
        <v>0.1072800925925926</v>
      </c>
      <c r="C49" s="43" t="s">
        <v>70</v>
      </c>
      <c r="D49" s="43" t="s">
        <v>79</v>
      </c>
      <c r="E49" s="44">
        <v>7.0</v>
      </c>
      <c r="F49" s="46">
        <f>E49-4</f>
        <v>3</v>
      </c>
      <c r="G49" s="45"/>
      <c r="H49" s="45"/>
      <c r="I49" s="45"/>
      <c r="J49" s="45"/>
    </row>
    <row r="50">
      <c r="A50" s="41" t="s">
        <v>65</v>
      </c>
      <c r="B50" s="42">
        <v>0.10773148148148148</v>
      </c>
      <c r="C50" s="43" t="s">
        <v>70</v>
      </c>
      <c r="D50" s="43" t="s">
        <v>93</v>
      </c>
      <c r="E50" s="44">
        <v>20.0</v>
      </c>
      <c r="F50" s="44">
        <f t="shared" ref="F50:F51" si="5">E50-6</f>
        <v>14</v>
      </c>
      <c r="G50" s="45"/>
      <c r="H50" s="45"/>
      <c r="I50" s="45"/>
      <c r="J50" s="43" t="s">
        <v>99</v>
      </c>
    </row>
    <row r="51">
      <c r="A51" s="41" t="s">
        <v>65</v>
      </c>
      <c r="B51" s="42">
        <v>0.10784722222222222</v>
      </c>
      <c r="C51" s="43" t="s">
        <v>70</v>
      </c>
      <c r="D51" s="43" t="s">
        <v>93</v>
      </c>
      <c r="E51" s="44">
        <v>15.0</v>
      </c>
      <c r="F51" s="46">
        <f t="shared" si="5"/>
        <v>9</v>
      </c>
      <c r="G51" s="45"/>
      <c r="H51" s="45"/>
      <c r="I51" s="45"/>
      <c r="J51" s="43" t="s">
        <v>99</v>
      </c>
    </row>
    <row r="52">
      <c r="A52" s="41" t="s">
        <v>65</v>
      </c>
      <c r="B52" s="42">
        <v>0.10792824074074074</v>
      </c>
      <c r="C52" s="43" t="s">
        <v>70</v>
      </c>
      <c r="D52" s="43" t="s">
        <v>91</v>
      </c>
      <c r="E52" s="44">
        <v>11.0</v>
      </c>
      <c r="F52" s="26"/>
      <c r="G52" s="45"/>
      <c r="H52" s="43" t="s">
        <v>95</v>
      </c>
      <c r="I52" s="45"/>
      <c r="J52" s="45"/>
    </row>
    <row r="53">
      <c r="A53" s="41" t="s">
        <v>65</v>
      </c>
      <c r="B53" s="42">
        <v>0.10865740740740741</v>
      </c>
      <c r="C53" s="43" t="s">
        <v>82</v>
      </c>
      <c r="D53" s="43" t="s">
        <v>100</v>
      </c>
      <c r="E53" s="44">
        <v>17.0</v>
      </c>
      <c r="F53" s="46">
        <f>E53-1</f>
        <v>16</v>
      </c>
      <c r="G53" s="45"/>
      <c r="H53" s="45"/>
      <c r="I53" s="45"/>
      <c r="J53" s="45"/>
    </row>
    <row r="54">
      <c r="A54" s="41" t="s">
        <v>65</v>
      </c>
      <c r="B54" s="42">
        <v>0.10865740740740741</v>
      </c>
      <c r="C54" s="43" t="s">
        <v>74</v>
      </c>
      <c r="D54" s="43" t="s">
        <v>100</v>
      </c>
      <c r="E54" s="44">
        <v>15.0</v>
      </c>
      <c r="F54" s="44">
        <f>E54-6</f>
        <v>9</v>
      </c>
      <c r="G54" s="45"/>
      <c r="H54" s="45"/>
      <c r="I54" s="45"/>
      <c r="J54" s="45"/>
    </row>
    <row r="55">
      <c r="A55" s="41" t="s">
        <v>65</v>
      </c>
      <c r="B55" s="42">
        <v>0.11046296296296296</v>
      </c>
      <c r="C55" s="43" t="s">
        <v>72</v>
      </c>
      <c r="D55" s="43" t="s">
        <v>93</v>
      </c>
      <c r="E55" s="44">
        <v>21.0</v>
      </c>
      <c r="F55" s="46">
        <f>E55-5</f>
        <v>16</v>
      </c>
      <c r="G55" s="45"/>
      <c r="H55" s="45"/>
      <c r="I55" s="45"/>
      <c r="J55" s="43" t="s">
        <v>101</v>
      </c>
    </row>
    <row r="56">
      <c r="A56" s="41" t="s">
        <v>65</v>
      </c>
      <c r="B56" s="42">
        <v>0.11053240740740741</v>
      </c>
      <c r="C56" s="43" t="s">
        <v>72</v>
      </c>
      <c r="D56" s="43" t="s">
        <v>91</v>
      </c>
      <c r="E56" s="44">
        <v>9.0</v>
      </c>
      <c r="F56" s="26"/>
      <c r="G56" s="45"/>
      <c r="H56" s="43" t="s">
        <v>102</v>
      </c>
      <c r="I56" s="45"/>
      <c r="J56" s="45"/>
    </row>
    <row r="57">
      <c r="A57" s="41" t="s">
        <v>65</v>
      </c>
      <c r="B57" s="42">
        <v>0.11155092592592593</v>
      </c>
      <c r="C57" s="43" t="s">
        <v>69</v>
      </c>
      <c r="D57" s="43" t="s">
        <v>91</v>
      </c>
      <c r="E57" s="44">
        <v>3.0</v>
      </c>
      <c r="F57" s="26"/>
      <c r="G57" s="45"/>
      <c r="H57" s="43" t="s">
        <v>103</v>
      </c>
      <c r="I57" s="45"/>
      <c r="J57" s="43" t="s">
        <v>104</v>
      </c>
    </row>
    <row r="58">
      <c r="A58" s="41" t="s">
        <v>65</v>
      </c>
      <c r="B58" s="42">
        <v>0.11346064814814814</v>
      </c>
      <c r="C58" s="43" t="s">
        <v>66</v>
      </c>
      <c r="D58" s="43" t="s">
        <v>93</v>
      </c>
      <c r="E58" s="44">
        <v>16.0</v>
      </c>
      <c r="F58" s="46">
        <f>E58-6</f>
        <v>10</v>
      </c>
      <c r="G58" s="45"/>
      <c r="H58" s="45"/>
      <c r="I58" s="45"/>
      <c r="J58" s="43" t="s">
        <v>105</v>
      </c>
    </row>
    <row r="59">
      <c r="A59" s="41" t="s">
        <v>65</v>
      </c>
      <c r="B59" s="42">
        <v>0.11354166666666667</v>
      </c>
      <c r="C59" s="43" t="s">
        <v>66</v>
      </c>
      <c r="D59" s="43" t="s">
        <v>91</v>
      </c>
      <c r="E59" s="44">
        <v>12.0</v>
      </c>
      <c r="F59" s="26"/>
      <c r="G59" s="45"/>
      <c r="H59" s="43" t="s">
        <v>106</v>
      </c>
      <c r="I59" s="45"/>
      <c r="J59" s="45"/>
    </row>
    <row r="60">
      <c r="A60" s="41" t="s">
        <v>65</v>
      </c>
      <c r="B60" s="42">
        <v>0.11491898148148148</v>
      </c>
      <c r="C60" s="43" t="s">
        <v>84</v>
      </c>
      <c r="D60" s="43" t="s">
        <v>93</v>
      </c>
      <c r="E60" s="44" t="s">
        <v>75</v>
      </c>
      <c r="F60" s="44" t="s">
        <v>75</v>
      </c>
      <c r="G60" s="45"/>
      <c r="H60" s="45"/>
      <c r="I60" s="45"/>
      <c r="J60" s="43" t="s">
        <v>107</v>
      </c>
    </row>
    <row r="61">
      <c r="A61" s="41" t="s">
        <v>65</v>
      </c>
      <c r="B61" s="42">
        <v>0.11491898148148148</v>
      </c>
      <c r="C61" s="43" t="s">
        <v>84</v>
      </c>
      <c r="D61" s="43" t="s">
        <v>93</v>
      </c>
      <c r="E61" s="44">
        <v>17.0</v>
      </c>
      <c r="F61" s="46">
        <f>E61-5</f>
        <v>12</v>
      </c>
      <c r="G61" s="45"/>
      <c r="H61" s="45"/>
      <c r="I61" s="45"/>
      <c r="J61" s="43" t="s">
        <v>108</v>
      </c>
    </row>
    <row r="62">
      <c r="A62" s="41" t="s">
        <v>65</v>
      </c>
      <c r="B62" s="42">
        <v>0.11516203703703703</v>
      </c>
      <c r="C62" s="43" t="s">
        <v>84</v>
      </c>
      <c r="D62" s="43" t="s">
        <v>91</v>
      </c>
      <c r="E62" s="44">
        <v>13.0</v>
      </c>
      <c r="F62" s="26"/>
      <c r="G62" s="45"/>
      <c r="H62" s="43" t="s">
        <v>109</v>
      </c>
      <c r="I62" s="43">
        <v>1.0</v>
      </c>
      <c r="J62" s="45"/>
    </row>
    <row r="63">
      <c r="A63" s="41" t="s">
        <v>65</v>
      </c>
      <c r="B63" s="42">
        <v>0.11658564814814815</v>
      </c>
      <c r="C63" s="43" t="s">
        <v>66</v>
      </c>
      <c r="D63" s="43" t="s">
        <v>93</v>
      </c>
      <c r="E63" s="44">
        <v>21.0</v>
      </c>
      <c r="F63" s="46">
        <f>E63-6</f>
        <v>15</v>
      </c>
      <c r="G63" s="45"/>
      <c r="H63" s="45"/>
      <c r="I63" s="45"/>
      <c r="J63" s="43" t="s">
        <v>110</v>
      </c>
    </row>
    <row r="64">
      <c r="A64" s="41" t="s">
        <v>65</v>
      </c>
      <c r="B64" s="42">
        <v>0.11664351851851852</v>
      </c>
      <c r="C64" s="43" t="s">
        <v>66</v>
      </c>
      <c r="D64" s="43" t="s">
        <v>91</v>
      </c>
      <c r="E64" s="44">
        <v>17.0</v>
      </c>
      <c r="F64" s="26"/>
      <c r="G64" s="45"/>
      <c r="H64" s="43" t="s">
        <v>111</v>
      </c>
      <c r="I64" s="45"/>
      <c r="J64" s="45"/>
    </row>
    <row r="65">
      <c r="A65" s="41" t="s">
        <v>65</v>
      </c>
      <c r="B65" s="42">
        <v>0.11729166666666667</v>
      </c>
      <c r="C65" s="43" t="s">
        <v>82</v>
      </c>
      <c r="D65" s="43" t="s">
        <v>89</v>
      </c>
      <c r="E65" s="44">
        <v>11.0</v>
      </c>
      <c r="F65" s="46">
        <f t="shared" ref="F65:F66" si="6">E65-6</f>
        <v>5</v>
      </c>
      <c r="G65" s="45"/>
      <c r="H65" s="45"/>
      <c r="I65" s="45"/>
      <c r="J65" s="43" t="s">
        <v>112</v>
      </c>
    </row>
    <row r="66">
      <c r="A66" s="41" t="s">
        <v>65</v>
      </c>
      <c r="B66" s="42">
        <v>0.11798611111111111</v>
      </c>
      <c r="C66" s="43" t="s">
        <v>74</v>
      </c>
      <c r="D66" s="43" t="s">
        <v>93</v>
      </c>
      <c r="E66" s="44">
        <v>16.0</v>
      </c>
      <c r="F66" s="46">
        <f t="shared" si="6"/>
        <v>10</v>
      </c>
      <c r="G66" s="45"/>
      <c r="H66" s="45"/>
      <c r="I66" s="45"/>
      <c r="J66" s="43" t="s">
        <v>113</v>
      </c>
    </row>
    <row r="67">
      <c r="A67" s="41" t="s">
        <v>65</v>
      </c>
      <c r="B67" s="42">
        <v>0.11810185185185185</v>
      </c>
      <c r="C67" s="43" t="s">
        <v>74</v>
      </c>
      <c r="D67" s="43" t="s">
        <v>91</v>
      </c>
      <c r="E67" s="44">
        <v>14.0</v>
      </c>
      <c r="F67" s="26"/>
      <c r="G67" s="45"/>
      <c r="H67" s="43" t="s">
        <v>114</v>
      </c>
      <c r="I67" s="45"/>
      <c r="J67" s="45"/>
    </row>
    <row r="68">
      <c r="A68" s="41" t="s">
        <v>65</v>
      </c>
      <c r="B68" s="42">
        <v>0.1189236111111111</v>
      </c>
      <c r="C68" s="43" t="s">
        <v>74</v>
      </c>
      <c r="D68" s="43" t="s">
        <v>67</v>
      </c>
      <c r="E68" s="44">
        <v>9.0</v>
      </c>
      <c r="F68" s="46">
        <f>E68-0</f>
        <v>9</v>
      </c>
      <c r="G68" s="45"/>
      <c r="H68" s="45"/>
      <c r="I68" s="45"/>
      <c r="J68" s="45"/>
    </row>
    <row r="69">
      <c r="A69" s="41" t="s">
        <v>65</v>
      </c>
      <c r="B69" s="42">
        <v>0.1194212962962963</v>
      </c>
      <c r="C69" s="43" t="s">
        <v>72</v>
      </c>
      <c r="D69" s="43" t="s">
        <v>93</v>
      </c>
      <c r="E69" s="44">
        <v>12.0</v>
      </c>
      <c r="F69" s="46">
        <f t="shared" ref="F69:F70" si="7">E69-5</f>
        <v>7</v>
      </c>
      <c r="G69" s="45"/>
      <c r="H69" s="45"/>
      <c r="I69" s="45"/>
      <c r="J69" s="43" t="s">
        <v>101</v>
      </c>
    </row>
    <row r="70">
      <c r="A70" s="41" t="s">
        <v>65</v>
      </c>
      <c r="B70" s="42">
        <v>0.11952546296296296</v>
      </c>
      <c r="C70" s="43" t="s">
        <v>72</v>
      </c>
      <c r="D70" s="43" t="s">
        <v>93</v>
      </c>
      <c r="E70" s="44">
        <v>21.0</v>
      </c>
      <c r="F70" s="46">
        <f t="shared" si="7"/>
        <v>16</v>
      </c>
      <c r="G70" s="45"/>
      <c r="H70" s="45"/>
      <c r="I70" s="45"/>
      <c r="J70" s="43" t="s">
        <v>101</v>
      </c>
    </row>
    <row r="71">
      <c r="A71" s="41" t="s">
        <v>65</v>
      </c>
      <c r="B71" s="42">
        <v>0.11962962962962963</v>
      </c>
      <c r="C71" s="43" t="s">
        <v>72</v>
      </c>
      <c r="D71" s="43" t="s">
        <v>91</v>
      </c>
      <c r="E71" s="44">
        <v>4.0</v>
      </c>
      <c r="F71" s="26"/>
      <c r="G71" s="45"/>
      <c r="H71" s="43" t="s">
        <v>115</v>
      </c>
      <c r="I71" s="45"/>
      <c r="J71" s="45"/>
    </row>
    <row r="72">
      <c r="A72" s="41" t="s">
        <v>65</v>
      </c>
      <c r="B72" s="42">
        <v>0.11974537037037038</v>
      </c>
      <c r="C72" s="43" t="s">
        <v>72</v>
      </c>
      <c r="D72" s="43" t="s">
        <v>91</v>
      </c>
      <c r="E72" s="44">
        <v>9.0</v>
      </c>
      <c r="F72" s="26"/>
      <c r="G72" s="45"/>
      <c r="H72" s="43" t="s">
        <v>116</v>
      </c>
      <c r="I72" s="45"/>
      <c r="J72" s="45"/>
    </row>
    <row r="73">
      <c r="A73" s="41" t="s">
        <v>65</v>
      </c>
      <c r="B73" s="42">
        <v>0.12039351851851852</v>
      </c>
      <c r="C73" s="43" t="s">
        <v>70</v>
      </c>
      <c r="D73" s="43" t="s">
        <v>93</v>
      </c>
      <c r="E73" s="44">
        <v>16.0</v>
      </c>
      <c r="F73" s="46">
        <f>E73-6</f>
        <v>10</v>
      </c>
      <c r="G73" s="45"/>
      <c r="H73" s="45"/>
      <c r="I73" s="45"/>
      <c r="J73" s="43" t="s">
        <v>99</v>
      </c>
    </row>
    <row r="74">
      <c r="A74" s="41" t="s">
        <v>65</v>
      </c>
      <c r="B74" s="42">
        <v>0.12056712962962964</v>
      </c>
      <c r="C74" s="43" t="s">
        <v>70</v>
      </c>
      <c r="D74" s="43" t="s">
        <v>91</v>
      </c>
      <c r="E74" s="44">
        <v>6.0</v>
      </c>
      <c r="F74" s="26"/>
      <c r="G74" s="45"/>
      <c r="H74" s="43" t="s">
        <v>117</v>
      </c>
      <c r="I74" s="45"/>
      <c r="J74" s="45"/>
    </row>
    <row r="75">
      <c r="A75" s="41" t="s">
        <v>65</v>
      </c>
      <c r="B75" s="42">
        <v>0.12106481481481482</v>
      </c>
      <c r="C75" s="43" t="s">
        <v>70</v>
      </c>
      <c r="D75" s="43" t="s">
        <v>93</v>
      </c>
      <c r="E75" s="44">
        <v>25.0</v>
      </c>
      <c r="F75" s="44">
        <f t="shared" ref="F75:F76" si="8">E75-6</f>
        <v>19</v>
      </c>
      <c r="G75" s="45"/>
      <c r="H75" s="45"/>
      <c r="I75" s="45"/>
      <c r="J75" s="43" t="s">
        <v>99</v>
      </c>
    </row>
    <row r="76">
      <c r="A76" s="41" t="s">
        <v>65</v>
      </c>
      <c r="B76" s="42">
        <v>0.12107638888888889</v>
      </c>
      <c r="C76" s="43" t="s">
        <v>70</v>
      </c>
      <c r="D76" s="43" t="s">
        <v>93</v>
      </c>
      <c r="E76" s="44">
        <v>24.0</v>
      </c>
      <c r="F76" s="44">
        <f t="shared" si="8"/>
        <v>18</v>
      </c>
      <c r="G76" s="45"/>
      <c r="H76" s="45"/>
      <c r="I76" s="45"/>
      <c r="J76" s="43" t="s">
        <v>99</v>
      </c>
    </row>
    <row r="77">
      <c r="A77" s="41" t="s">
        <v>65</v>
      </c>
      <c r="B77" s="42">
        <v>0.12118055555555556</v>
      </c>
      <c r="C77" s="43" t="s">
        <v>70</v>
      </c>
      <c r="D77" s="43" t="s">
        <v>91</v>
      </c>
      <c r="E77" s="44">
        <v>13.0</v>
      </c>
      <c r="F77" s="26"/>
      <c r="G77" s="45"/>
      <c r="H77" s="43" t="s">
        <v>118</v>
      </c>
      <c r="I77" s="43">
        <v>1.0</v>
      </c>
      <c r="J77" s="43" t="s">
        <v>119</v>
      </c>
    </row>
    <row r="78">
      <c r="A78" s="41" t="s">
        <v>65</v>
      </c>
      <c r="B78" s="42">
        <v>0.12299768518518518</v>
      </c>
      <c r="C78" s="43" t="s">
        <v>69</v>
      </c>
      <c r="D78" s="43" t="s">
        <v>120</v>
      </c>
      <c r="E78" s="44">
        <v>7.0</v>
      </c>
      <c r="F78" s="26"/>
      <c r="G78" s="45"/>
      <c r="H78" s="45"/>
      <c r="I78" s="45"/>
      <c r="J78" s="43" t="s">
        <v>121</v>
      </c>
    </row>
    <row r="79">
      <c r="A79" s="41" t="s">
        <v>65</v>
      </c>
      <c r="B79" s="42">
        <v>0.12306712962962962</v>
      </c>
      <c r="C79" s="43" t="s">
        <v>69</v>
      </c>
      <c r="D79" s="43" t="s">
        <v>120</v>
      </c>
      <c r="E79" s="44">
        <v>10.0</v>
      </c>
      <c r="F79" s="26"/>
      <c r="G79" s="45"/>
      <c r="H79" s="45"/>
      <c r="I79" s="45"/>
      <c r="J79" s="43" t="s">
        <v>122</v>
      </c>
    </row>
    <row r="80">
      <c r="A80" s="41" t="s">
        <v>65</v>
      </c>
      <c r="B80" s="42">
        <v>0.12427083333333333</v>
      </c>
      <c r="C80" s="43" t="s">
        <v>69</v>
      </c>
      <c r="D80" s="43" t="s">
        <v>80</v>
      </c>
      <c r="E80" s="44">
        <v>19.0</v>
      </c>
      <c r="F80" s="46">
        <f>E80-3</f>
        <v>16</v>
      </c>
      <c r="G80" s="45"/>
      <c r="H80" s="45"/>
      <c r="I80" s="45"/>
      <c r="J80" s="45"/>
    </row>
    <row r="81">
      <c r="A81" s="41" t="s">
        <v>65</v>
      </c>
      <c r="B81" s="43" t="s">
        <v>123</v>
      </c>
      <c r="C81" s="43" t="s">
        <v>69</v>
      </c>
      <c r="D81" s="43" t="s">
        <v>83</v>
      </c>
      <c r="E81" s="44">
        <v>14.0</v>
      </c>
      <c r="F81" s="46">
        <f>E81-1</f>
        <v>13</v>
      </c>
      <c r="G81" s="45"/>
      <c r="H81" s="45"/>
      <c r="I81" s="45"/>
      <c r="J81" s="45"/>
    </row>
    <row r="82">
      <c r="A82" s="41" t="s">
        <v>65</v>
      </c>
      <c r="B82" s="42">
        <v>0.1266087962962963</v>
      </c>
      <c r="C82" s="43" t="s">
        <v>72</v>
      </c>
      <c r="D82" s="43" t="s">
        <v>80</v>
      </c>
      <c r="E82" s="44">
        <v>8.0</v>
      </c>
      <c r="F82" s="46">
        <f>E82-2</f>
        <v>6</v>
      </c>
      <c r="G82" s="45"/>
      <c r="H82" s="45"/>
      <c r="I82" s="45"/>
      <c r="J82" s="45"/>
    </row>
    <row r="83">
      <c r="A83" s="41" t="s">
        <v>65</v>
      </c>
      <c r="B83" s="42">
        <v>0.1268287037037037</v>
      </c>
      <c r="C83" s="43" t="s">
        <v>69</v>
      </c>
      <c r="D83" s="43" t="s">
        <v>73</v>
      </c>
      <c r="E83" s="44" t="s">
        <v>88</v>
      </c>
      <c r="F83" s="44">
        <v>1.0</v>
      </c>
      <c r="G83" s="45"/>
      <c r="H83" s="45"/>
      <c r="I83" s="45"/>
      <c r="J83" s="45"/>
    </row>
    <row r="84">
      <c r="A84" s="41" t="s">
        <v>65</v>
      </c>
      <c r="B84" s="42">
        <v>0.12753472222222223</v>
      </c>
      <c r="C84" s="43" t="s">
        <v>69</v>
      </c>
      <c r="D84" s="43" t="s">
        <v>80</v>
      </c>
      <c r="E84" s="44">
        <v>16.0</v>
      </c>
      <c r="F84" s="46">
        <f>E84-3</f>
        <v>13</v>
      </c>
      <c r="G84" s="45"/>
      <c r="H84" s="45"/>
      <c r="I84" s="45"/>
      <c r="J84" s="45"/>
    </row>
    <row r="85">
      <c r="A85" s="41" t="s">
        <v>65</v>
      </c>
      <c r="B85" s="42">
        <v>0.13119212962962962</v>
      </c>
      <c r="C85" s="43" t="s">
        <v>72</v>
      </c>
      <c r="D85" s="43" t="s">
        <v>80</v>
      </c>
      <c r="E85" s="44" t="s">
        <v>88</v>
      </c>
      <c r="F85" s="44">
        <v>1.0</v>
      </c>
      <c r="G85" s="45"/>
      <c r="H85" s="45"/>
      <c r="I85" s="45"/>
      <c r="J85" s="4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7.29"/>
    <col customWidth="1" min="3" max="3" width="9.29"/>
    <col customWidth="1" min="5" max="5" width="10.43"/>
    <col customWidth="1" min="6" max="6" width="12.43"/>
    <col customWidth="1" min="7" max="7" width="5.14"/>
    <col customWidth="1" min="9" max="9" width="6.29"/>
    <col customWidth="1" min="10" max="10" width="26.14"/>
  </cols>
  <sheetData>
    <row r="1">
      <c r="A1" s="38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41" t="s">
        <v>124</v>
      </c>
      <c r="B2" s="24">
        <v>0.011793981481481482</v>
      </c>
      <c r="C2" s="10" t="s">
        <v>70</v>
      </c>
      <c r="D2" s="10" t="s">
        <v>125</v>
      </c>
      <c r="E2" s="29">
        <v>17.0</v>
      </c>
      <c r="F2" s="46">
        <f>E2-6</f>
        <v>11</v>
      </c>
    </row>
    <row r="3">
      <c r="A3" s="41" t="s">
        <v>124</v>
      </c>
      <c r="B3" s="24">
        <v>0.01255787037037037</v>
      </c>
      <c r="C3" s="10" t="s">
        <v>70</v>
      </c>
      <c r="D3" s="10" t="s">
        <v>67</v>
      </c>
      <c r="E3" s="29">
        <v>21.0</v>
      </c>
      <c r="F3" s="29">
        <f t="shared" ref="F3:F4" si="1">E3-3</f>
        <v>18</v>
      </c>
    </row>
    <row r="4">
      <c r="A4" s="41" t="s">
        <v>124</v>
      </c>
      <c r="B4" s="24">
        <v>0.01394675925925926</v>
      </c>
      <c r="C4" s="10" t="s">
        <v>70</v>
      </c>
      <c r="D4" s="10" t="s">
        <v>126</v>
      </c>
      <c r="E4" s="29">
        <v>11.0</v>
      </c>
      <c r="F4" s="46">
        <f t="shared" si="1"/>
        <v>8</v>
      </c>
    </row>
    <row r="5">
      <c r="A5" s="41" t="s">
        <v>124</v>
      </c>
      <c r="B5" s="24">
        <v>0.014409722222222223</v>
      </c>
      <c r="C5" s="10" t="s">
        <v>70</v>
      </c>
      <c r="D5" s="10" t="s">
        <v>125</v>
      </c>
      <c r="E5" s="29">
        <v>19.0</v>
      </c>
      <c r="F5" s="46">
        <f t="shared" ref="F5:F6" si="2">E5-6</f>
        <v>13</v>
      </c>
    </row>
    <row r="6">
      <c r="A6" s="41" t="s">
        <v>124</v>
      </c>
      <c r="B6" s="24">
        <v>0.015</v>
      </c>
      <c r="C6" s="10" t="s">
        <v>70</v>
      </c>
      <c r="D6" s="10" t="s">
        <v>125</v>
      </c>
      <c r="E6" s="29">
        <v>10.0</v>
      </c>
      <c r="F6" s="46">
        <f t="shared" si="2"/>
        <v>4</v>
      </c>
    </row>
    <row r="7">
      <c r="A7" s="41" t="s">
        <v>124</v>
      </c>
      <c r="B7" s="24">
        <v>0.01747685185185185</v>
      </c>
      <c r="C7" s="10" t="s">
        <v>70</v>
      </c>
      <c r="D7" s="10" t="s">
        <v>79</v>
      </c>
      <c r="E7" s="29">
        <v>10.0</v>
      </c>
      <c r="F7" s="46">
        <f>E7-2</f>
        <v>8</v>
      </c>
    </row>
    <row r="8">
      <c r="A8" s="41" t="s">
        <v>124</v>
      </c>
      <c r="B8" s="24">
        <v>0.021666666666666667</v>
      </c>
      <c r="C8" s="10" t="s">
        <v>72</v>
      </c>
      <c r="D8" s="10" t="s">
        <v>127</v>
      </c>
      <c r="E8" s="29" t="s">
        <v>68</v>
      </c>
      <c r="F8" s="29">
        <v>20.0</v>
      </c>
    </row>
    <row r="9">
      <c r="A9" s="41" t="s">
        <v>124</v>
      </c>
      <c r="B9" s="24">
        <v>0.02834490740740741</v>
      </c>
      <c r="C9" s="10" t="s">
        <v>66</v>
      </c>
      <c r="D9" s="10" t="s">
        <v>127</v>
      </c>
      <c r="E9" s="29">
        <v>16.0</v>
      </c>
      <c r="F9" s="46">
        <f>E9-4</f>
        <v>12</v>
      </c>
    </row>
    <row r="10">
      <c r="A10" s="41" t="s">
        <v>124</v>
      </c>
      <c r="B10" s="24">
        <v>0.02962962962962963</v>
      </c>
      <c r="C10" s="10" t="s">
        <v>66</v>
      </c>
      <c r="D10" s="10" t="s">
        <v>80</v>
      </c>
      <c r="E10" s="29">
        <v>24.0</v>
      </c>
      <c r="F10" s="29">
        <f>E10-6</f>
        <v>18</v>
      </c>
    </row>
    <row r="11">
      <c r="A11" s="41" t="s">
        <v>124</v>
      </c>
      <c r="B11" s="24">
        <v>0.03810185185185185</v>
      </c>
      <c r="C11" s="10" t="s">
        <v>70</v>
      </c>
      <c r="D11" s="10" t="s">
        <v>71</v>
      </c>
      <c r="E11" s="29" t="s">
        <v>68</v>
      </c>
      <c r="F11" s="29">
        <v>20.0</v>
      </c>
    </row>
    <row r="12">
      <c r="A12" s="41" t="s">
        <v>124</v>
      </c>
      <c r="B12" s="24">
        <v>0.04306712962962963</v>
      </c>
      <c r="C12" s="10" t="s">
        <v>70</v>
      </c>
      <c r="D12" s="10" t="s">
        <v>83</v>
      </c>
      <c r="E12" s="29">
        <v>16.0</v>
      </c>
      <c r="F12" s="29">
        <v>15.0</v>
      </c>
    </row>
    <row r="13">
      <c r="A13" s="41" t="s">
        <v>124</v>
      </c>
      <c r="B13" s="24">
        <v>0.0430787037037037</v>
      </c>
      <c r="C13" s="10" t="s">
        <v>72</v>
      </c>
      <c r="D13" s="10" t="s">
        <v>83</v>
      </c>
      <c r="E13" s="29">
        <v>16.0</v>
      </c>
      <c r="F13" s="46">
        <f>E13-0</f>
        <v>16</v>
      </c>
    </row>
    <row r="14">
      <c r="A14" s="41" t="s">
        <v>124</v>
      </c>
      <c r="B14" s="24">
        <v>0.04599537037037037</v>
      </c>
      <c r="C14" s="10" t="s">
        <v>74</v>
      </c>
      <c r="D14" s="10" t="s">
        <v>73</v>
      </c>
      <c r="E14" s="29">
        <v>11.0</v>
      </c>
      <c r="F14" s="29">
        <f>E14-8</f>
        <v>3</v>
      </c>
    </row>
    <row r="15">
      <c r="A15" s="41" t="s">
        <v>124</v>
      </c>
      <c r="B15" s="24">
        <v>0.04886574074074074</v>
      </c>
      <c r="C15" s="10" t="s">
        <v>70</v>
      </c>
      <c r="D15" s="10" t="s">
        <v>67</v>
      </c>
      <c r="E15" s="29">
        <v>21.0</v>
      </c>
      <c r="F15" s="46">
        <f>E15-3</f>
        <v>18</v>
      </c>
    </row>
    <row r="16">
      <c r="A16" s="41" t="s">
        <v>124</v>
      </c>
      <c r="B16" s="24">
        <v>0.05430555555555556</v>
      </c>
      <c r="C16" s="10" t="s">
        <v>69</v>
      </c>
      <c r="D16" s="10" t="s">
        <v>128</v>
      </c>
      <c r="E16" s="29">
        <v>17.0</v>
      </c>
      <c r="F16" s="29">
        <f>E16-5</f>
        <v>12</v>
      </c>
    </row>
    <row r="17">
      <c r="A17" s="41" t="s">
        <v>124</v>
      </c>
      <c r="B17" s="24">
        <v>0.05951388888888889</v>
      </c>
      <c r="C17" s="10" t="s">
        <v>66</v>
      </c>
      <c r="D17" s="10" t="s">
        <v>71</v>
      </c>
      <c r="E17" s="29">
        <v>15.0</v>
      </c>
      <c r="F17" s="46">
        <f>E17--2</f>
        <v>17</v>
      </c>
    </row>
    <row r="18">
      <c r="A18" s="41" t="s">
        <v>124</v>
      </c>
      <c r="B18" s="24">
        <v>0.05960648148148148</v>
      </c>
      <c r="C18" s="10" t="s">
        <v>72</v>
      </c>
      <c r="D18" s="10" t="s">
        <v>80</v>
      </c>
      <c r="E18" s="29" t="s">
        <v>75</v>
      </c>
      <c r="F18" s="29" t="s">
        <v>75</v>
      </c>
    </row>
    <row r="19">
      <c r="A19" s="41" t="s">
        <v>124</v>
      </c>
      <c r="B19" s="24">
        <v>0.06528935185185185</v>
      </c>
      <c r="C19" s="10" t="s">
        <v>69</v>
      </c>
      <c r="D19" s="10" t="s">
        <v>129</v>
      </c>
      <c r="E19" s="29" t="s">
        <v>75</v>
      </c>
      <c r="F19" s="29" t="s">
        <v>75</v>
      </c>
      <c r="J19" s="10" t="s">
        <v>85</v>
      </c>
    </row>
    <row r="20">
      <c r="A20" s="41" t="s">
        <v>124</v>
      </c>
      <c r="B20" s="24">
        <v>0.06528935185185185</v>
      </c>
      <c r="C20" s="10" t="s">
        <v>69</v>
      </c>
      <c r="D20" s="10" t="s">
        <v>129</v>
      </c>
      <c r="E20" s="29">
        <v>15.0</v>
      </c>
      <c r="F20" s="46">
        <f>E20-3</f>
        <v>12</v>
      </c>
      <c r="J20" s="10" t="s">
        <v>86</v>
      </c>
    </row>
    <row r="21">
      <c r="A21" s="41" t="s">
        <v>124</v>
      </c>
      <c r="B21" s="24">
        <v>0.06680555555555556</v>
      </c>
      <c r="C21" s="10" t="s">
        <v>72</v>
      </c>
      <c r="D21" s="10" t="s">
        <v>129</v>
      </c>
      <c r="E21" s="29" t="s">
        <v>75</v>
      </c>
      <c r="F21" s="29" t="s">
        <v>75</v>
      </c>
      <c r="J21" s="10" t="s">
        <v>85</v>
      </c>
    </row>
    <row r="22">
      <c r="A22" s="41" t="s">
        <v>124</v>
      </c>
      <c r="B22" s="24">
        <v>0.06680555555555556</v>
      </c>
      <c r="C22" s="10" t="s">
        <v>72</v>
      </c>
      <c r="D22" s="10" t="s">
        <v>129</v>
      </c>
      <c r="E22" s="29" t="s">
        <v>68</v>
      </c>
      <c r="F22" s="29">
        <v>20.0</v>
      </c>
      <c r="J22" s="10" t="s">
        <v>86</v>
      </c>
    </row>
    <row r="23">
      <c r="A23" s="41" t="s">
        <v>124</v>
      </c>
      <c r="B23" s="24">
        <v>0.06959490740740741</v>
      </c>
      <c r="C23" s="10" t="s">
        <v>72</v>
      </c>
      <c r="D23" s="10" t="s">
        <v>67</v>
      </c>
      <c r="E23" s="29">
        <v>14.0</v>
      </c>
      <c r="F23" s="46">
        <f>E23-3</f>
        <v>11</v>
      </c>
    </row>
    <row r="24">
      <c r="A24" s="41" t="s">
        <v>124</v>
      </c>
      <c r="B24" s="24">
        <v>0.07024305555555556</v>
      </c>
      <c r="C24" s="10" t="s">
        <v>66</v>
      </c>
      <c r="D24" s="10" t="s">
        <v>98</v>
      </c>
      <c r="E24" s="29">
        <v>20.0</v>
      </c>
      <c r="F24" s="46">
        <f>E24-4</f>
        <v>16</v>
      </c>
    </row>
    <row r="25">
      <c r="A25" s="41" t="s">
        <v>124</v>
      </c>
      <c r="B25" s="24">
        <v>0.07028935185185185</v>
      </c>
      <c r="C25" s="10" t="s">
        <v>70</v>
      </c>
      <c r="D25" s="10" t="s">
        <v>98</v>
      </c>
      <c r="E25" s="29">
        <v>16.0</v>
      </c>
      <c r="F25" s="46">
        <f>E25-1</f>
        <v>15</v>
      </c>
    </row>
    <row r="26">
      <c r="A26" s="41" t="s">
        <v>124</v>
      </c>
      <c r="B26" s="24">
        <v>0.07068287037037037</v>
      </c>
      <c r="C26" s="10" t="s">
        <v>72</v>
      </c>
      <c r="D26" s="10" t="s">
        <v>98</v>
      </c>
      <c r="E26" s="29" t="s">
        <v>68</v>
      </c>
      <c r="F26" s="29">
        <v>20.0</v>
      </c>
    </row>
    <row r="27">
      <c r="A27" s="41" t="s">
        <v>124</v>
      </c>
      <c r="B27" s="24">
        <v>0.07297453703703703</v>
      </c>
      <c r="C27" s="10" t="s">
        <v>69</v>
      </c>
      <c r="D27" s="10" t="s">
        <v>83</v>
      </c>
      <c r="E27" s="29">
        <v>16.0</v>
      </c>
      <c r="F27" s="46">
        <f>E27-1</f>
        <v>15</v>
      </c>
    </row>
    <row r="28">
      <c r="A28" s="41" t="s">
        <v>124</v>
      </c>
      <c r="B28" s="24">
        <v>0.07645833333333334</v>
      </c>
      <c r="C28" s="10" t="s">
        <v>69</v>
      </c>
      <c r="D28" s="10" t="s">
        <v>80</v>
      </c>
      <c r="E28" s="29">
        <v>17.0</v>
      </c>
      <c r="F28" s="46">
        <f>E28-3</f>
        <v>14</v>
      </c>
    </row>
    <row r="29">
      <c r="A29" s="41" t="s">
        <v>124</v>
      </c>
      <c r="B29" s="24">
        <v>0.07922453703703704</v>
      </c>
      <c r="C29" s="10" t="s">
        <v>69</v>
      </c>
      <c r="D29" s="10" t="s">
        <v>83</v>
      </c>
      <c r="E29" s="29">
        <v>12.0</v>
      </c>
      <c r="F29" s="46">
        <f>E29-1</f>
        <v>11</v>
      </c>
    </row>
    <row r="30">
      <c r="A30" s="41" t="s">
        <v>124</v>
      </c>
      <c r="B30" s="24">
        <v>0.09915509259259259</v>
      </c>
      <c r="C30" s="10" t="s">
        <v>69</v>
      </c>
      <c r="D30" s="10" t="s">
        <v>67</v>
      </c>
      <c r="E30" s="29">
        <v>11.0</v>
      </c>
      <c r="F30" s="46">
        <f>E30-3</f>
        <v>8</v>
      </c>
    </row>
    <row r="31">
      <c r="A31" s="41" t="s">
        <v>124</v>
      </c>
      <c r="B31" s="24">
        <v>0.09918981481481481</v>
      </c>
      <c r="C31" s="10" t="s">
        <v>66</v>
      </c>
      <c r="D31" s="10" t="s">
        <v>67</v>
      </c>
      <c r="E31" s="29">
        <v>11.0</v>
      </c>
      <c r="F31" s="46">
        <f t="shared" ref="F31:F32" si="3">E31-0</f>
        <v>11</v>
      </c>
    </row>
    <row r="32">
      <c r="A32" s="41" t="s">
        <v>124</v>
      </c>
      <c r="B32" s="24">
        <v>0.10540509259259259</v>
      </c>
      <c r="C32" s="10" t="s">
        <v>72</v>
      </c>
      <c r="D32" s="10" t="s">
        <v>130</v>
      </c>
      <c r="E32" s="29">
        <v>9.0</v>
      </c>
      <c r="F32" s="46">
        <f t="shared" si="3"/>
        <v>9</v>
      </c>
    </row>
    <row r="33">
      <c r="A33" s="41" t="s">
        <v>124</v>
      </c>
      <c r="B33" s="24">
        <v>0.11027777777777778</v>
      </c>
      <c r="C33" s="10" t="s">
        <v>82</v>
      </c>
      <c r="D33" s="10" t="s">
        <v>83</v>
      </c>
      <c r="E33" s="29">
        <v>12.0</v>
      </c>
      <c r="F33" s="46">
        <f>E33-6</f>
        <v>6</v>
      </c>
      <c r="J33" s="10" t="s">
        <v>86</v>
      </c>
    </row>
    <row r="34">
      <c r="A34" s="41" t="s">
        <v>124</v>
      </c>
      <c r="B34" s="24">
        <v>0.11027777777777778</v>
      </c>
      <c r="C34" s="10" t="s">
        <v>82</v>
      </c>
      <c r="D34" s="10" t="s">
        <v>83</v>
      </c>
      <c r="E34" s="29" t="s">
        <v>75</v>
      </c>
      <c r="F34" s="29" t="s">
        <v>75</v>
      </c>
      <c r="J34" s="10" t="s">
        <v>85</v>
      </c>
    </row>
    <row r="35">
      <c r="A35" s="41" t="s">
        <v>124</v>
      </c>
      <c r="B35" s="24">
        <v>0.11452546296296297</v>
      </c>
      <c r="C35" s="10" t="s">
        <v>82</v>
      </c>
      <c r="D35" s="10" t="s">
        <v>83</v>
      </c>
      <c r="E35" s="29">
        <v>21.0</v>
      </c>
      <c r="F35" s="46">
        <f>E35-6</f>
        <v>15</v>
      </c>
    </row>
    <row r="36">
      <c r="A36" s="41" t="s">
        <v>124</v>
      </c>
      <c r="B36" s="24">
        <v>0.11460648148148148</v>
      </c>
      <c r="C36" s="10" t="s">
        <v>74</v>
      </c>
      <c r="D36" s="10" t="s">
        <v>83</v>
      </c>
      <c r="E36" s="29">
        <v>21.0</v>
      </c>
      <c r="F36" s="46">
        <f>E36-5</f>
        <v>16</v>
      </c>
    </row>
    <row r="37">
      <c r="A37" s="41" t="s">
        <v>124</v>
      </c>
      <c r="B37" s="24">
        <v>0.11880787037037037</v>
      </c>
      <c r="C37" s="10" t="s">
        <v>74</v>
      </c>
      <c r="D37" s="10" t="s">
        <v>73</v>
      </c>
      <c r="E37" s="29">
        <v>22.0</v>
      </c>
      <c r="F37" s="46">
        <f t="shared" ref="F37:F39" si="4">E37-8</f>
        <v>14</v>
      </c>
    </row>
    <row r="38">
      <c r="A38" s="41" t="s">
        <v>124</v>
      </c>
      <c r="B38" s="24">
        <v>0.11938657407407408</v>
      </c>
      <c r="C38" s="10" t="s">
        <v>74</v>
      </c>
      <c r="D38" s="10" t="s">
        <v>73</v>
      </c>
      <c r="E38" s="29">
        <v>20.0</v>
      </c>
      <c r="F38" s="46">
        <f t="shared" si="4"/>
        <v>12</v>
      </c>
    </row>
    <row r="39">
      <c r="A39" s="41" t="s">
        <v>124</v>
      </c>
      <c r="B39" s="24">
        <v>0.1302199074074074</v>
      </c>
      <c r="C39" s="10" t="s">
        <v>74</v>
      </c>
      <c r="D39" s="10" t="s">
        <v>125</v>
      </c>
      <c r="E39" s="29">
        <v>21.0</v>
      </c>
      <c r="F39" s="46">
        <f t="shared" si="4"/>
        <v>13</v>
      </c>
    </row>
    <row r="40">
      <c r="A40" s="41" t="s">
        <v>124</v>
      </c>
      <c r="B40" s="24">
        <v>0.1302199074074074</v>
      </c>
      <c r="C40" s="10" t="s">
        <v>66</v>
      </c>
      <c r="D40" s="10" t="s">
        <v>125</v>
      </c>
      <c r="E40" s="29">
        <v>15.0</v>
      </c>
      <c r="F40" s="46">
        <f>E40-0</f>
        <v>15</v>
      </c>
    </row>
    <row r="41">
      <c r="A41" s="41" t="s">
        <v>124</v>
      </c>
      <c r="B41" s="24">
        <v>0.1302199074074074</v>
      </c>
      <c r="C41" s="10" t="s">
        <v>70</v>
      </c>
      <c r="D41" s="10" t="s">
        <v>125</v>
      </c>
      <c r="E41" s="29">
        <v>19.0</v>
      </c>
      <c r="F41" s="46">
        <f>E41-6</f>
        <v>13</v>
      </c>
    </row>
    <row r="42">
      <c r="A42" s="41" t="s">
        <v>124</v>
      </c>
      <c r="B42" s="24">
        <v>0.1302199074074074</v>
      </c>
      <c r="C42" s="10" t="s">
        <v>72</v>
      </c>
      <c r="D42" s="10" t="s">
        <v>125</v>
      </c>
      <c r="E42" s="29">
        <v>17.0</v>
      </c>
      <c r="F42" s="46">
        <f t="shared" ref="F42:F43" si="5">E42-3</f>
        <v>14</v>
      </c>
    </row>
    <row r="43">
      <c r="A43" s="41" t="s">
        <v>124</v>
      </c>
      <c r="B43" s="24">
        <v>0.1302199074074074</v>
      </c>
      <c r="C43" s="10" t="s">
        <v>69</v>
      </c>
      <c r="D43" s="10" t="s">
        <v>125</v>
      </c>
      <c r="E43" s="29">
        <v>21.0</v>
      </c>
      <c r="F43" s="46">
        <f t="shared" si="5"/>
        <v>18</v>
      </c>
    </row>
    <row r="44">
      <c r="A44" s="41" t="s">
        <v>124</v>
      </c>
      <c r="B44" s="24">
        <v>0.1302199074074074</v>
      </c>
      <c r="C44" s="10" t="s">
        <v>82</v>
      </c>
      <c r="D44" s="10" t="s">
        <v>125</v>
      </c>
      <c r="E44" s="29">
        <v>12.0</v>
      </c>
      <c r="F44" s="46">
        <f>E44-1</f>
        <v>11</v>
      </c>
    </row>
    <row r="45">
      <c r="A45" s="41" t="s">
        <v>124</v>
      </c>
      <c r="B45" s="24">
        <v>0.13141203703703705</v>
      </c>
      <c r="C45" s="10" t="s">
        <v>69</v>
      </c>
      <c r="D45" s="10" t="s">
        <v>67</v>
      </c>
      <c r="E45" s="29" t="s">
        <v>88</v>
      </c>
      <c r="F45" s="29">
        <v>1.0</v>
      </c>
    </row>
    <row r="46">
      <c r="A46" s="41" t="s">
        <v>124</v>
      </c>
      <c r="B46" s="24">
        <v>0.13141203703703705</v>
      </c>
      <c r="C46" s="10" t="s">
        <v>74</v>
      </c>
      <c r="D46" s="10" t="s">
        <v>67</v>
      </c>
      <c r="E46" s="29">
        <v>19.0</v>
      </c>
      <c r="F46" s="46">
        <f>E46-0</f>
        <v>19</v>
      </c>
    </row>
    <row r="47">
      <c r="A47" s="41" t="s">
        <v>124</v>
      </c>
      <c r="B47" s="24">
        <v>0.13141203703703705</v>
      </c>
      <c r="C47" s="10" t="s">
        <v>72</v>
      </c>
      <c r="D47" s="10" t="s">
        <v>67</v>
      </c>
      <c r="E47" s="29">
        <v>12.0</v>
      </c>
      <c r="F47" s="46">
        <f>E47-3</f>
        <v>9</v>
      </c>
    </row>
    <row r="48">
      <c r="A48" s="41" t="s">
        <v>124</v>
      </c>
      <c r="B48" s="24">
        <v>0.13141203703703705</v>
      </c>
      <c r="C48" s="10" t="s">
        <v>66</v>
      </c>
      <c r="D48" s="10" t="s">
        <v>67</v>
      </c>
      <c r="E48" s="29">
        <v>9.0</v>
      </c>
      <c r="F48" s="46">
        <f>E48-0</f>
        <v>9</v>
      </c>
    </row>
    <row r="49">
      <c r="A49" s="41" t="s">
        <v>124</v>
      </c>
      <c r="B49" s="24">
        <v>0.13141203703703705</v>
      </c>
      <c r="C49" s="10" t="s">
        <v>70</v>
      </c>
      <c r="D49" s="10" t="s">
        <v>67</v>
      </c>
      <c r="E49" s="29">
        <v>18.0</v>
      </c>
      <c r="F49" s="46">
        <f t="shared" ref="F49:F50" si="6">E49-3</f>
        <v>15</v>
      </c>
    </row>
    <row r="50">
      <c r="A50" s="41" t="s">
        <v>124</v>
      </c>
      <c r="B50" s="24">
        <v>0.13141203703703705</v>
      </c>
      <c r="C50" s="10" t="s">
        <v>82</v>
      </c>
      <c r="D50" s="10" t="s">
        <v>67</v>
      </c>
      <c r="E50" s="29">
        <v>10.0</v>
      </c>
      <c r="F50" s="46">
        <f t="shared" si="6"/>
        <v>7</v>
      </c>
    </row>
    <row r="51">
      <c r="A51" s="41" t="s">
        <v>124</v>
      </c>
      <c r="B51" s="24">
        <v>0.13258101851851853</v>
      </c>
      <c r="C51" s="10" t="s">
        <v>72</v>
      </c>
      <c r="D51" s="10" t="s">
        <v>131</v>
      </c>
      <c r="E51" s="29">
        <v>17.0</v>
      </c>
      <c r="F51" s="46">
        <f>E51-0</f>
        <v>17</v>
      </c>
    </row>
    <row r="52">
      <c r="A52" s="41" t="s">
        <v>124</v>
      </c>
      <c r="B52" s="24">
        <v>0.1338425925925926</v>
      </c>
      <c r="C52" s="10" t="s">
        <v>69</v>
      </c>
      <c r="D52" s="10" t="s">
        <v>98</v>
      </c>
      <c r="E52" s="29">
        <v>4.0</v>
      </c>
      <c r="F52" s="46">
        <f>E52-1</f>
        <v>3</v>
      </c>
    </row>
    <row r="53">
      <c r="A53" s="41" t="s">
        <v>124</v>
      </c>
      <c r="B53" s="24">
        <v>0.13446759259259258</v>
      </c>
      <c r="C53" s="10" t="s">
        <v>74</v>
      </c>
      <c r="D53" s="10" t="s">
        <v>125</v>
      </c>
      <c r="E53" s="29">
        <v>13.0</v>
      </c>
      <c r="F53" s="46">
        <f>E53-8</f>
        <v>5</v>
      </c>
    </row>
    <row r="54">
      <c r="A54" s="41" t="s">
        <v>124</v>
      </c>
      <c r="B54" s="24">
        <v>0.13446759259259258</v>
      </c>
      <c r="C54" s="10" t="s">
        <v>66</v>
      </c>
      <c r="D54" s="10" t="s">
        <v>125</v>
      </c>
      <c r="E54" s="29">
        <v>9.0</v>
      </c>
      <c r="F54" s="46">
        <f>E54-0</f>
        <v>9</v>
      </c>
    </row>
    <row r="55">
      <c r="A55" s="41" t="s">
        <v>124</v>
      </c>
      <c r="B55" s="24">
        <v>0.13446759259259258</v>
      </c>
      <c r="C55" s="10" t="s">
        <v>70</v>
      </c>
      <c r="D55" s="10" t="s">
        <v>125</v>
      </c>
      <c r="E55" s="29">
        <v>9.0</v>
      </c>
      <c r="F55" s="46">
        <f>E55-6</f>
        <v>3</v>
      </c>
    </row>
    <row r="56">
      <c r="A56" s="41" t="s">
        <v>124</v>
      </c>
      <c r="B56" s="24">
        <v>0.13446759259259258</v>
      </c>
      <c r="C56" s="10" t="s">
        <v>72</v>
      </c>
      <c r="D56" s="10" t="s">
        <v>125</v>
      </c>
      <c r="E56" s="29">
        <v>7.0</v>
      </c>
      <c r="F56" s="46">
        <f t="shared" ref="F56:F57" si="7">E56-3</f>
        <v>4</v>
      </c>
    </row>
    <row r="57">
      <c r="A57" s="41" t="s">
        <v>124</v>
      </c>
      <c r="B57" s="24">
        <v>0.13446759259259258</v>
      </c>
      <c r="C57" s="10" t="s">
        <v>69</v>
      </c>
      <c r="D57" s="10" t="s">
        <v>125</v>
      </c>
      <c r="E57" s="29">
        <v>19.0</v>
      </c>
      <c r="F57" s="46">
        <f t="shared" si="7"/>
        <v>16</v>
      </c>
    </row>
    <row r="58">
      <c r="A58" s="41" t="s">
        <v>124</v>
      </c>
      <c r="B58" s="24">
        <v>0.13446759259259258</v>
      </c>
      <c r="C58" s="10" t="s">
        <v>82</v>
      </c>
      <c r="D58" s="10" t="s">
        <v>125</v>
      </c>
      <c r="E58" s="29">
        <v>15.0</v>
      </c>
      <c r="F58" s="46">
        <f>E58-1</f>
        <v>14</v>
      </c>
    </row>
    <row r="59">
      <c r="A59" s="41" t="s">
        <v>124</v>
      </c>
      <c r="B59" s="24">
        <v>0.13597222222222222</v>
      </c>
      <c r="C59" s="10" t="s">
        <v>74</v>
      </c>
      <c r="D59" s="10" t="s">
        <v>80</v>
      </c>
      <c r="E59" s="29">
        <v>0.0</v>
      </c>
      <c r="F59" s="29">
        <v>3.0</v>
      </c>
      <c r="J59" s="10" t="s">
        <v>85</v>
      </c>
    </row>
    <row r="60">
      <c r="A60" s="41" t="s">
        <v>124</v>
      </c>
      <c r="B60" s="24">
        <v>0.13597222222222222</v>
      </c>
      <c r="C60" s="10" t="s">
        <v>74</v>
      </c>
      <c r="D60" s="10" t="s">
        <v>80</v>
      </c>
      <c r="E60" s="29">
        <v>4.0</v>
      </c>
      <c r="F60" s="29">
        <v>7.0</v>
      </c>
      <c r="J60" s="10" t="s">
        <v>86</v>
      </c>
    </row>
    <row r="61">
      <c r="A61" s="41" t="s">
        <v>124</v>
      </c>
      <c r="B61" s="24">
        <v>0.13729166666666667</v>
      </c>
      <c r="C61" s="10" t="s">
        <v>82</v>
      </c>
      <c r="D61" s="10" t="s">
        <v>80</v>
      </c>
      <c r="E61" s="29" t="s">
        <v>68</v>
      </c>
      <c r="F61" s="29">
        <v>20.0</v>
      </c>
    </row>
    <row r="62">
      <c r="A62" s="41" t="s">
        <v>124</v>
      </c>
      <c r="B62" s="24">
        <v>0.14048611111111112</v>
      </c>
      <c r="C62" s="10" t="s">
        <v>66</v>
      </c>
      <c r="D62" s="10" t="s">
        <v>80</v>
      </c>
      <c r="E62" s="29">
        <v>13.0</v>
      </c>
      <c r="F62" s="46">
        <f>E62-6</f>
        <v>7</v>
      </c>
    </row>
    <row r="63">
      <c r="A63" s="41" t="s">
        <v>124</v>
      </c>
      <c r="B63" s="24">
        <v>0.14217592592592593</v>
      </c>
      <c r="C63" s="10" t="s">
        <v>82</v>
      </c>
      <c r="D63" s="10" t="s">
        <v>132</v>
      </c>
      <c r="E63" s="29">
        <v>10.0</v>
      </c>
      <c r="F63" s="46"/>
    </row>
    <row r="64">
      <c r="A64" s="41" t="s">
        <v>124</v>
      </c>
      <c r="B64" s="24">
        <v>0.14248842592592592</v>
      </c>
      <c r="C64" s="10" t="s">
        <v>66</v>
      </c>
      <c r="D64" s="10" t="s">
        <v>83</v>
      </c>
      <c r="E64" s="29">
        <v>16.0</v>
      </c>
      <c r="F64" s="46">
        <f>E64-4</f>
        <v>12</v>
      </c>
    </row>
    <row r="65">
      <c r="A65" s="41" t="s">
        <v>124</v>
      </c>
      <c r="B65" s="24">
        <v>0.14248842592592592</v>
      </c>
      <c r="C65" s="10" t="s">
        <v>82</v>
      </c>
      <c r="D65" s="10" t="s">
        <v>83</v>
      </c>
      <c r="E65" s="29">
        <v>10.0</v>
      </c>
      <c r="F65" s="46">
        <f>E65-6</f>
        <v>4</v>
      </c>
    </row>
    <row r="66">
      <c r="A66" s="41" t="s">
        <v>124</v>
      </c>
      <c r="B66" s="24">
        <v>0.14299768518518519</v>
      </c>
      <c r="C66" s="10" t="s">
        <v>66</v>
      </c>
      <c r="D66" s="10" t="s">
        <v>132</v>
      </c>
      <c r="E66" s="29">
        <v>10.0</v>
      </c>
      <c r="F66" s="46">
        <f>E66-2</f>
        <v>8</v>
      </c>
    </row>
    <row r="67">
      <c r="A67" s="41" t="s">
        <v>124</v>
      </c>
      <c r="B67" s="24">
        <v>0.14395833333333333</v>
      </c>
      <c r="C67" s="10" t="s">
        <v>70</v>
      </c>
      <c r="D67" s="10" t="s">
        <v>125</v>
      </c>
      <c r="E67" s="29">
        <v>21.0</v>
      </c>
      <c r="F67" s="46">
        <f>E67-6</f>
        <v>15</v>
      </c>
    </row>
    <row r="68">
      <c r="A68" s="41" t="s">
        <v>124</v>
      </c>
      <c r="B68" s="24">
        <v>0.14395833333333333</v>
      </c>
      <c r="C68" s="10" t="s">
        <v>72</v>
      </c>
      <c r="D68" s="10" t="s">
        <v>125</v>
      </c>
      <c r="E68" s="29">
        <v>17.0</v>
      </c>
      <c r="F68" s="46">
        <f t="shared" ref="F68:F69" si="8">E68-3</f>
        <v>14</v>
      </c>
    </row>
    <row r="69">
      <c r="A69" s="41" t="s">
        <v>124</v>
      </c>
      <c r="B69" s="24">
        <v>0.14395833333333333</v>
      </c>
      <c r="C69" s="10" t="s">
        <v>69</v>
      </c>
      <c r="D69" s="10" t="s">
        <v>125</v>
      </c>
      <c r="E69" s="29">
        <v>18.0</v>
      </c>
      <c r="F69" s="46">
        <f t="shared" si="8"/>
        <v>15</v>
      </c>
    </row>
    <row r="70">
      <c r="A70" s="41" t="s">
        <v>124</v>
      </c>
      <c r="B70" s="24">
        <v>0.14395833333333333</v>
      </c>
      <c r="C70" s="10" t="s">
        <v>74</v>
      </c>
      <c r="D70" s="10" t="s">
        <v>125</v>
      </c>
      <c r="E70" s="29">
        <v>25.0</v>
      </c>
      <c r="F70" s="46">
        <f t="shared" ref="F70:F71" si="9">E70-8</f>
        <v>17</v>
      </c>
    </row>
    <row r="71">
      <c r="A71" s="41" t="s">
        <v>124</v>
      </c>
      <c r="B71" s="24">
        <v>0.15208333333333332</v>
      </c>
      <c r="C71" s="10" t="s">
        <v>74</v>
      </c>
      <c r="D71" s="10" t="s">
        <v>125</v>
      </c>
      <c r="E71" s="29">
        <v>21.0</v>
      </c>
      <c r="F71" s="46">
        <f t="shared" si="9"/>
        <v>13</v>
      </c>
    </row>
    <row r="72">
      <c r="A72" s="41" t="s">
        <v>124</v>
      </c>
      <c r="B72" s="24">
        <v>0.15209490740740741</v>
      </c>
      <c r="C72" s="10" t="s">
        <v>70</v>
      </c>
      <c r="D72" s="10" t="s">
        <v>125</v>
      </c>
      <c r="E72" s="29">
        <v>13.0</v>
      </c>
      <c r="F72" s="46">
        <f>E72-6</f>
        <v>7</v>
      </c>
    </row>
    <row r="73">
      <c r="A73" s="41" t="s">
        <v>124</v>
      </c>
      <c r="B73" s="24">
        <v>0.15211805555555555</v>
      </c>
      <c r="C73" s="10" t="s">
        <v>72</v>
      </c>
      <c r="D73" s="10" t="s">
        <v>125</v>
      </c>
      <c r="E73" s="29" t="s">
        <v>75</v>
      </c>
      <c r="F73" s="29" t="s">
        <v>75</v>
      </c>
      <c r="J73" s="10" t="s">
        <v>85</v>
      </c>
    </row>
    <row r="74">
      <c r="A74" s="41" t="s">
        <v>124</v>
      </c>
      <c r="B74" s="24">
        <v>0.15211805555555555</v>
      </c>
      <c r="C74" s="10" t="s">
        <v>72</v>
      </c>
      <c r="D74" s="10" t="s">
        <v>125</v>
      </c>
      <c r="E74" s="29">
        <v>13.0</v>
      </c>
      <c r="F74" s="46">
        <f t="shared" ref="F74:F75" si="10">E74-3</f>
        <v>10</v>
      </c>
      <c r="J74" s="10" t="s">
        <v>86</v>
      </c>
    </row>
    <row r="75">
      <c r="A75" s="41" t="s">
        <v>124</v>
      </c>
      <c r="B75" s="24">
        <v>0.15215277777777778</v>
      </c>
      <c r="C75" s="10" t="s">
        <v>69</v>
      </c>
      <c r="D75" s="10" t="s">
        <v>125</v>
      </c>
      <c r="E75" s="29">
        <v>12.0</v>
      </c>
      <c r="F75" s="46">
        <f t="shared" si="10"/>
        <v>9</v>
      </c>
    </row>
    <row r="76">
      <c r="A76" s="41" t="s">
        <v>124</v>
      </c>
      <c r="B76" s="24">
        <v>0.15390046296296298</v>
      </c>
      <c r="C76" s="10" t="s">
        <v>70</v>
      </c>
      <c r="D76" s="10" t="s">
        <v>71</v>
      </c>
      <c r="E76" s="29">
        <v>15.0</v>
      </c>
      <c r="F76" s="46">
        <f>E76-5</f>
        <v>10</v>
      </c>
    </row>
    <row r="77">
      <c r="A77" s="41" t="s">
        <v>124</v>
      </c>
      <c r="B77" s="24">
        <v>0.15416666666666667</v>
      </c>
      <c r="C77" s="10" t="s">
        <v>74</v>
      </c>
      <c r="D77" s="10" t="s">
        <v>125</v>
      </c>
      <c r="E77" s="29">
        <v>23.0</v>
      </c>
      <c r="F77" s="46">
        <f>E77-8</f>
        <v>15</v>
      </c>
    </row>
    <row r="78">
      <c r="A78" s="41" t="s">
        <v>124</v>
      </c>
      <c r="B78" s="24">
        <v>0.15416666666666667</v>
      </c>
      <c r="C78" s="10" t="s">
        <v>69</v>
      </c>
      <c r="D78" s="10" t="s">
        <v>125</v>
      </c>
      <c r="E78" s="29">
        <v>9.0</v>
      </c>
      <c r="F78" s="46">
        <f t="shared" ref="F78:F79" si="11">E78-3</f>
        <v>6</v>
      </c>
    </row>
    <row r="79">
      <c r="A79" s="41" t="s">
        <v>124</v>
      </c>
      <c r="B79" s="24">
        <v>0.15560185185185185</v>
      </c>
      <c r="C79" s="10" t="s">
        <v>69</v>
      </c>
      <c r="D79" s="10" t="s">
        <v>127</v>
      </c>
      <c r="E79" s="29">
        <v>5.0</v>
      </c>
      <c r="F79" s="46">
        <f t="shared" si="11"/>
        <v>2</v>
      </c>
    </row>
    <row r="80">
      <c r="A80" s="41" t="s">
        <v>124</v>
      </c>
      <c r="B80" s="24">
        <v>0.15765046296296295</v>
      </c>
      <c r="C80" s="10" t="s">
        <v>74</v>
      </c>
      <c r="D80" s="10" t="s">
        <v>67</v>
      </c>
      <c r="E80" s="29" t="s">
        <v>88</v>
      </c>
      <c r="F80" s="29">
        <v>1.0</v>
      </c>
    </row>
    <row r="81">
      <c r="A81" s="41" t="s">
        <v>124</v>
      </c>
      <c r="B81" s="24">
        <v>0.15560185185185185</v>
      </c>
      <c r="C81" s="10" t="s">
        <v>69</v>
      </c>
      <c r="D81" s="10" t="s">
        <v>67</v>
      </c>
      <c r="E81" s="29">
        <v>17.0</v>
      </c>
      <c r="F81" s="46">
        <f t="shared" ref="F81:F82" si="12">E81-3</f>
        <v>14</v>
      </c>
    </row>
    <row r="82">
      <c r="A82" s="41" t="s">
        <v>124</v>
      </c>
      <c r="B82" s="24">
        <v>0.16467592592592592</v>
      </c>
      <c r="C82" s="10" t="s">
        <v>70</v>
      </c>
      <c r="D82" s="10" t="s">
        <v>80</v>
      </c>
      <c r="E82" s="29">
        <v>15.0</v>
      </c>
      <c r="F82" s="46">
        <f t="shared" si="12"/>
        <v>12</v>
      </c>
    </row>
    <row r="83">
      <c r="A83" s="41" t="s">
        <v>124</v>
      </c>
      <c r="B83" s="24">
        <v>0.16556712962962963</v>
      </c>
      <c r="C83" s="10" t="s">
        <v>74</v>
      </c>
      <c r="D83" s="10" t="s">
        <v>125</v>
      </c>
      <c r="E83" s="29">
        <v>22.0</v>
      </c>
      <c r="F83" s="46">
        <f>E83-8</f>
        <v>14</v>
      </c>
    </row>
    <row r="84">
      <c r="A84" s="41" t="s">
        <v>124</v>
      </c>
      <c r="B84" s="24">
        <v>0.16556712962962963</v>
      </c>
      <c r="C84" s="10" t="s">
        <v>69</v>
      </c>
      <c r="D84" s="10" t="s">
        <v>125</v>
      </c>
      <c r="E84" s="29" t="s">
        <v>68</v>
      </c>
      <c r="F84" s="29">
        <v>20.0</v>
      </c>
    </row>
    <row r="85">
      <c r="A85" s="41" t="s">
        <v>124</v>
      </c>
      <c r="B85" s="24">
        <v>0.16793981481481482</v>
      </c>
      <c r="C85" s="10" t="s">
        <v>70</v>
      </c>
      <c r="D85" s="10" t="s">
        <v>71</v>
      </c>
      <c r="E85" s="29" t="s">
        <v>68</v>
      </c>
      <c r="F85" s="29">
        <v>20.0</v>
      </c>
    </row>
    <row r="86">
      <c r="A86" s="41" t="s">
        <v>124</v>
      </c>
      <c r="B86" s="24">
        <v>0.1688888888888889</v>
      </c>
      <c r="C86" s="10" t="s">
        <v>69</v>
      </c>
      <c r="D86" s="10" t="s">
        <v>71</v>
      </c>
      <c r="E86" s="29">
        <v>7.0</v>
      </c>
      <c r="F86" s="46">
        <f>E86-3</f>
        <v>4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7.29"/>
    <col customWidth="1" min="3" max="3" width="9.29"/>
    <col customWidth="1" min="4" max="4" width="15.71"/>
    <col customWidth="1" min="5" max="5" width="10.43"/>
    <col customWidth="1" min="6" max="6" width="12.43"/>
    <col customWidth="1" min="7" max="7" width="5.14"/>
    <col customWidth="1" min="8" max="8" width="32.71"/>
    <col customWidth="1" min="9" max="9" width="6.29"/>
    <col customWidth="1" min="10" max="10" width="67.71"/>
  </cols>
  <sheetData>
    <row r="1">
      <c r="A1" s="47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48" t="s">
        <v>133</v>
      </c>
      <c r="B2" s="42">
        <v>0.0065625</v>
      </c>
      <c r="C2" s="43" t="s">
        <v>70</v>
      </c>
      <c r="D2" s="43" t="s">
        <v>87</v>
      </c>
      <c r="E2" s="44" t="s">
        <v>68</v>
      </c>
      <c r="F2" s="44">
        <v>20.0</v>
      </c>
      <c r="G2" s="45"/>
      <c r="H2" s="45"/>
      <c r="I2" s="45"/>
      <c r="J2" s="45"/>
    </row>
    <row r="3">
      <c r="A3" s="48" t="s">
        <v>133</v>
      </c>
      <c r="B3" s="42">
        <v>0.006643518518518518</v>
      </c>
      <c r="C3" s="43" t="s">
        <v>74</v>
      </c>
      <c r="D3" s="43" t="s">
        <v>87</v>
      </c>
      <c r="E3" s="44" t="s">
        <v>88</v>
      </c>
      <c r="F3" s="44">
        <v>1.0</v>
      </c>
      <c r="G3" s="45"/>
      <c r="H3" s="45"/>
      <c r="I3" s="45"/>
      <c r="J3" s="45"/>
    </row>
    <row r="4">
      <c r="A4" s="48" t="s">
        <v>133</v>
      </c>
      <c r="B4" s="42">
        <v>0.006724537037037037</v>
      </c>
      <c r="C4" s="43" t="s">
        <v>69</v>
      </c>
      <c r="D4" s="43" t="s">
        <v>87</v>
      </c>
      <c r="E4" s="44" t="s">
        <v>88</v>
      </c>
      <c r="F4" s="44">
        <v>1.0</v>
      </c>
      <c r="G4" s="45"/>
      <c r="H4" s="45"/>
      <c r="I4" s="45"/>
      <c r="J4" s="45"/>
    </row>
    <row r="5">
      <c r="A5" s="48" t="s">
        <v>133</v>
      </c>
      <c r="B5" s="42">
        <v>0.0069791666666666665</v>
      </c>
      <c r="C5" s="43" t="s">
        <v>82</v>
      </c>
      <c r="D5" s="43" t="s">
        <v>87</v>
      </c>
      <c r="E5" s="44">
        <v>11.0</v>
      </c>
      <c r="F5" s="44">
        <f>E5-1</f>
        <v>10</v>
      </c>
      <c r="G5" s="45"/>
      <c r="H5" s="45"/>
      <c r="I5" s="45"/>
      <c r="J5" s="45"/>
    </row>
    <row r="6">
      <c r="A6" s="48" t="s">
        <v>133</v>
      </c>
      <c r="B6" s="42">
        <v>0.007071759259259259</v>
      </c>
      <c r="C6" s="43" t="s">
        <v>72</v>
      </c>
      <c r="D6" s="43" t="s">
        <v>87</v>
      </c>
      <c r="E6" s="44">
        <v>8.0</v>
      </c>
      <c r="F6" s="44">
        <f>E6-3</f>
        <v>5</v>
      </c>
      <c r="G6" s="45"/>
      <c r="H6" s="45"/>
      <c r="I6" s="45"/>
      <c r="J6" s="45"/>
    </row>
    <row r="7">
      <c r="A7" s="48" t="s">
        <v>133</v>
      </c>
      <c r="B7" s="42">
        <v>0.007152777777777778</v>
      </c>
      <c r="C7" s="43" t="s">
        <v>66</v>
      </c>
      <c r="D7" s="43" t="s">
        <v>87</v>
      </c>
      <c r="E7" s="44">
        <v>3.0</v>
      </c>
      <c r="F7" s="46">
        <f>E7-0</f>
        <v>3</v>
      </c>
      <c r="G7" s="45"/>
      <c r="H7" s="45"/>
      <c r="I7" s="45"/>
      <c r="J7" s="45"/>
    </row>
    <row r="8">
      <c r="A8" s="48" t="s">
        <v>133</v>
      </c>
      <c r="B8" s="42">
        <v>0.010532407407407407</v>
      </c>
      <c r="C8" s="43" t="s">
        <v>70</v>
      </c>
      <c r="D8" s="43" t="s">
        <v>79</v>
      </c>
      <c r="E8" s="44">
        <v>9.0</v>
      </c>
      <c r="F8" s="46">
        <f>E8-4</f>
        <v>5</v>
      </c>
      <c r="G8" s="45"/>
      <c r="H8" s="45"/>
      <c r="I8" s="45"/>
      <c r="J8" s="45"/>
    </row>
    <row r="9">
      <c r="A9" s="48" t="s">
        <v>133</v>
      </c>
      <c r="B9" s="42">
        <v>0.01070601851851852</v>
      </c>
      <c r="C9" s="43" t="s">
        <v>70</v>
      </c>
      <c r="D9" s="43" t="s">
        <v>91</v>
      </c>
      <c r="E9" s="44">
        <v>8.0</v>
      </c>
      <c r="F9" s="26"/>
      <c r="G9" s="45"/>
      <c r="H9" s="43" t="s">
        <v>134</v>
      </c>
      <c r="I9" s="45"/>
      <c r="J9" s="45"/>
    </row>
    <row r="10">
      <c r="A10" s="48" t="s">
        <v>133</v>
      </c>
      <c r="B10" s="42">
        <v>0.011168981481481481</v>
      </c>
      <c r="C10" s="43" t="s">
        <v>70</v>
      </c>
      <c r="D10" s="43" t="s">
        <v>93</v>
      </c>
      <c r="E10" s="44">
        <v>19.0</v>
      </c>
      <c r="F10" s="46">
        <f>E10-6</f>
        <v>13</v>
      </c>
      <c r="G10" s="45"/>
      <c r="H10" s="45"/>
      <c r="I10" s="45"/>
      <c r="J10" s="43" t="s">
        <v>99</v>
      </c>
    </row>
    <row r="11">
      <c r="A11" s="48" t="s">
        <v>133</v>
      </c>
      <c r="B11" s="42">
        <v>0.011238425925925926</v>
      </c>
      <c r="C11" s="43" t="s">
        <v>70</v>
      </c>
      <c r="D11" s="43" t="s">
        <v>93</v>
      </c>
      <c r="E11" s="44" t="s">
        <v>88</v>
      </c>
      <c r="F11" s="44">
        <v>1.0</v>
      </c>
      <c r="G11" s="45"/>
      <c r="H11" s="45"/>
      <c r="I11" s="45"/>
      <c r="J11" s="43" t="s">
        <v>99</v>
      </c>
    </row>
    <row r="12">
      <c r="A12" s="48" t="s">
        <v>133</v>
      </c>
      <c r="B12" s="42">
        <v>0.012060185185185186</v>
      </c>
      <c r="C12" s="43" t="s">
        <v>82</v>
      </c>
      <c r="D12" s="43" t="s">
        <v>89</v>
      </c>
      <c r="E12" s="44">
        <v>23.0</v>
      </c>
      <c r="F12" s="46">
        <f>E12-6</f>
        <v>17</v>
      </c>
      <c r="G12" s="45"/>
      <c r="H12" s="45"/>
      <c r="I12" s="45"/>
      <c r="J12" s="43" t="s">
        <v>96</v>
      </c>
    </row>
    <row r="13">
      <c r="A13" s="48" t="s">
        <v>133</v>
      </c>
      <c r="B13" s="42">
        <v>0.0121875</v>
      </c>
      <c r="C13" s="43" t="s">
        <v>82</v>
      </c>
      <c r="D13" s="43" t="s">
        <v>91</v>
      </c>
      <c r="E13" s="44">
        <v>9.0</v>
      </c>
      <c r="F13" s="26"/>
      <c r="G13" s="45"/>
      <c r="H13" s="43" t="s">
        <v>135</v>
      </c>
      <c r="I13" s="45"/>
      <c r="J13" s="45"/>
    </row>
    <row r="14">
      <c r="A14" s="48" t="s">
        <v>133</v>
      </c>
      <c r="B14" s="42">
        <v>0.013194444444444444</v>
      </c>
      <c r="C14" s="43" t="s">
        <v>72</v>
      </c>
      <c r="D14" s="43" t="s">
        <v>93</v>
      </c>
      <c r="E14" s="46">
        <f>F14+5</f>
        <v>20</v>
      </c>
      <c r="F14" s="44">
        <v>15.0</v>
      </c>
      <c r="G14" s="45"/>
      <c r="H14" s="45"/>
      <c r="I14" s="45"/>
      <c r="J14" s="43" t="s">
        <v>136</v>
      </c>
    </row>
    <row r="15">
      <c r="A15" s="48" t="s">
        <v>133</v>
      </c>
      <c r="B15" s="42">
        <v>0.013194444444444444</v>
      </c>
      <c r="C15" s="43" t="s">
        <v>72</v>
      </c>
      <c r="D15" s="43" t="s">
        <v>93</v>
      </c>
      <c r="E15" s="44" t="s">
        <v>68</v>
      </c>
      <c r="F15" s="44">
        <v>20.0</v>
      </c>
      <c r="G15" s="43" t="s">
        <v>137</v>
      </c>
      <c r="H15" s="45"/>
      <c r="I15" s="45"/>
      <c r="J15" s="43" t="s">
        <v>136</v>
      </c>
    </row>
    <row r="16">
      <c r="A16" s="48" t="s">
        <v>133</v>
      </c>
      <c r="B16" s="42">
        <v>0.013564814814814814</v>
      </c>
      <c r="C16" s="43" t="s">
        <v>72</v>
      </c>
      <c r="D16" s="43" t="s">
        <v>91</v>
      </c>
      <c r="E16" s="44">
        <v>9.0</v>
      </c>
      <c r="F16" s="26"/>
      <c r="G16" s="45"/>
      <c r="H16" s="43" t="s">
        <v>138</v>
      </c>
      <c r="I16" s="45"/>
      <c r="J16" s="45"/>
    </row>
    <row r="17">
      <c r="A17" s="48" t="s">
        <v>133</v>
      </c>
      <c r="B17" s="42">
        <v>0.013680555555555555</v>
      </c>
      <c r="C17" s="43" t="s">
        <v>72</v>
      </c>
      <c r="D17" s="43" t="s">
        <v>91</v>
      </c>
      <c r="E17" s="44">
        <v>13.0</v>
      </c>
      <c r="F17" s="26"/>
      <c r="G17" s="45"/>
      <c r="H17" s="43" t="s">
        <v>139</v>
      </c>
      <c r="I17" s="43">
        <v>1.0</v>
      </c>
      <c r="J17" s="45"/>
    </row>
    <row r="18">
      <c r="A18" s="48" t="s">
        <v>133</v>
      </c>
      <c r="B18" s="42">
        <v>0.0146875</v>
      </c>
      <c r="C18" s="43" t="s">
        <v>72</v>
      </c>
      <c r="D18" s="43" t="s">
        <v>91</v>
      </c>
      <c r="E18" s="44">
        <v>3.0</v>
      </c>
      <c r="F18" s="26"/>
      <c r="G18" s="45"/>
      <c r="H18" s="43" t="s">
        <v>140</v>
      </c>
      <c r="I18" s="45"/>
      <c r="J18" s="43" t="s">
        <v>141</v>
      </c>
    </row>
    <row r="19">
      <c r="A19" s="48" t="s">
        <v>133</v>
      </c>
      <c r="B19" s="42">
        <v>0.015694444444444445</v>
      </c>
      <c r="C19" s="43" t="s">
        <v>74</v>
      </c>
      <c r="D19" s="43" t="s">
        <v>93</v>
      </c>
      <c r="E19" s="44">
        <v>17.0</v>
      </c>
      <c r="F19" s="44">
        <v>11.0</v>
      </c>
      <c r="G19" s="45"/>
      <c r="H19" s="45"/>
      <c r="I19" s="45"/>
      <c r="J19" s="43" t="s">
        <v>142</v>
      </c>
    </row>
    <row r="20">
      <c r="A20" s="48" t="s">
        <v>133</v>
      </c>
      <c r="B20" s="42">
        <v>0.01599537037037037</v>
      </c>
      <c r="C20" s="43" t="s">
        <v>74</v>
      </c>
      <c r="D20" s="43" t="s">
        <v>91</v>
      </c>
      <c r="E20" s="44">
        <v>9.0</v>
      </c>
      <c r="F20" s="26"/>
      <c r="G20" s="45"/>
      <c r="H20" s="43" t="s">
        <v>143</v>
      </c>
      <c r="I20" s="45"/>
      <c r="J20" s="45"/>
    </row>
    <row r="21">
      <c r="A21" s="48" t="s">
        <v>133</v>
      </c>
      <c r="B21" s="42">
        <v>0.016041666666666666</v>
      </c>
      <c r="C21" s="43" t="s">
        <v>74</v>
      </c>
      <c r="D21" s="43" t="s">
        <v>91</v>
      </c>
      <c r="E21" s="44">
        <v>2.0</v>
      </c>
      <c r="F21" s="26"/>
      <c r="G21" s="45"/>
      <c r="H21" s="43" t="s">
        <v>144</v>
      </c>
      <c r="I21" s="45"/>
      <c r="J21" s="43" t="s">
        <v>145</v>
      </c>
    </row>
    <row r="22">
      <c r="A22" s="48" t="s">
        <v>133</v>
      </c>
      <c r="B22" s="42">
        <v>0.01752314814814815</v>
      </c>
      <c r="C22" s="43" t="s">
        <v>66</v>
      </c>
      <c r="D22" s="43" t="s">
        <v>89</v>
      </c>
      <c r="E22" s="44">
        <v>14.0</v>
      </c>
      <c r="F22" s="46">
        <f>E22-6</f>
        <v>8</v>
      </c>
      <c r="G22" s="45"/>
      <c r="H22" s="45"/>
      <c r="I22" s="45"/>
      <c r="J22" s="43" t="s">
        <v>146</v>
      </c>
    </row>
    <row r="23">
      <c r="A23" s="48" t="s">
        <v>133</v>
      </c>
      <c r="B23" s="42">
        <v>0.017627314814814814</v>
      </c>
      <c r="C23" s="43" t="s">
        <v>66</v>
      </c>
      <c r="D23" s="43" t="s">
        <v>91</v>
      </c>
      <c r="E23" s="44">
        <v>9.0</v>
      </c>
      <c r="F23" s="26"/>
      <c r="G23" s="45"/>
      <c r="H23" s="43" t="s">
        <v>147</v>
      </c>
      <c r="I23" s="45"/>
      <c r="J23" s="45"/>
    </row>
    <row r="24">
      <c r="A24" s="48" t="s">
        <v>133</v>
      </c>
      <c r="B24" s="19">
        <v>0.01835648148148148</v>
      </c>
      <c r="C24" s="43" t="s">
        <v>70</v>
      </c>
      <c r="D24" s="43" t="s">
        <v>93</v>
      </c>
      <c r="E24" s="44">
        <v>13.0</v>
      </c>
      <c r="F24" s="46">
        <f>E24-6</f>
        <v>7</v>
      </c>
      <c r="G24" s="45"/>
      <c r="H24" s="45"/>
      <c r="I24" s="45"/>
      <c r="J24" s="43" t="s">
        <v>148</v>
      </c>
    </row>
    <row r="25">
      <c r="A25" s="48" t="s">
        <v>133</v>
      </c>
      <c r="B25" s="19">
        <v>0.018506944444444444</v>
      </c>
      <c r="C25" s="43" t="s">
        <v>70</v>
      </c>
      <c r="D25" s="43" t="s">
        <v>91</v>
      </c>
      <c r="E25" s="44">
        <v>11.0</v>
      </c>
      <c r="F25" s="26"/>
      <c r="G25" s="45"/>
      <c r="H25" s="43" t="s">
        <v>149</v>
      </c>
      <c r="I25" s="45"/>
      <c r="J25" s="45"/>
    </row>
    <row r="26">
      <c r="A26" s="48" t="s">
        <v>133</v>
      </c>
      <c r="B26" s="42">
        <v>0.01894675925925926</v>
      </c>
      <c r="C26" s="43" t="s">
        <v>70</v>
      </c>
      <c r="D26" s="43" t="s">
        <v>93</v>
      </c>
      <c r="E26" s="44">
        <v>16.0</v>
      </c>
      <c r="F26" s="46">
        <f>E26-6</f>
        <v>10</v>
      </c>
      <c r="G26" s="45"/>
      <c r="H26" s="45"/>
      <c r="I26" s="45"/>
      <c r="J26" s="43" t="s">
        <v>99</v>
      </c>
    </row>
    <row r="27">
      <c r="A27" s="48" t="s">
        <v>133</v>
      </c>
      <c r="B27" s="42">
        <v>0.019097222222222224</v>
      </c>
      <c r="C27" s="43" t="s">
        <v>70</v>
      </c>
      <c r="D27" s="43" t="s">
        <v>91</v>
      </c>
      <c r="E27" s="44">
        <v>6.0</v>
      </c>
      <c r="F27" s="26"/>
      <c r="G27" s="45"/>
      <c r="H27" s="43" t="s">
        <v>150</v>
      </c>
      <c r="I27" s="45"/>
      <c r="J27" s="45"/>
    </row>
    <row r="28">
      <c r="A28" s="48" t="s">
        <v>133</v>
      </c>
      <c r="B28" s="42">
        <v>0.019710648148148147</v>
      </c>
      <c r="C28" s="43" t="s">
        <v>82</v>
      </c>
      <c r="D28" s="43" t="s">
        <v>89</v>
      </c>
      <c r="E28" s="44">
        <v>17.0</v>
      </c>
      <c r="F28" s="46">
        <f>E28-6</f>
        <v>11</v>
      </c>
      <c r="G28" s="45"/>
      <c r="H28" s="45"/>
      <c r="I28" s="45"/>
      <c r="J28" s="43" t="s">
        <v>151</v>
      </c>
    </row>
    <row r="29">
      <c r="A29" s="48" t="s">
        <v>133</v>
      </c>
      <c r="B29" s="42">
        <v>0.01980324074074074</v>
      </c>
      <c r="C29" s="43" t="s">
        <v>82</v>
      </c>
      <c r="D29" s="43" t="s">
        <v>91</v>
      </c>
      <c r="E29" s="44">
        <v>4.0</v>
      </c>
      <c r="F29" s="26"/>
      <c r="G29" s="45"/>
      <c r="H29" s="43" t="s">
        <v>152</v>
      </c>
      <c r="I29" s="45"/>
      <c r="J29" s="45"/>
    </row>
    <row r="30">
      <c r="A30" s="48" t="s">
        <v>133</v>
      </c>
      <c r="B30" s="42">
        <v>0.020671296296296295</v>
      </c>
      <c r="C30" s="43" t="s">
        <v>72</v>
      </c>
      <c r="D30" s="43" t="s">
        <v>93</v>
      </c>
      <c r="E30" s="44">
        <v>8.0</v>
      </c>
      <c r="F30" s="46">
        <f t="shared" ref="F30:F31" si="1">E30-5</f>
        <v>3</v>
      </c>
      <c r="G30" s="45"/>
      <c r="H30" s="45"/>
      <c r="I30" s="45"/>
      <c r="J30" s="43" t="s">
        <v>136</v>
      </c>
    </row>
    <row r="31">
      <c r="A31" s="48" t="s">
        <v>133</v>
      </c>
      <c r="B31" s="42">
        <v>0.020717592592592593</v>
      </c>
      <c r="C31" s="43" t="s">
        <v>72</v>
      </c>
      <c r="D31" s="43" t="s">
        <v>93</v>
      </c>
      <c r="E31" s="44">
        <v>16.0</v>
      </c>
      <c r="F31" s="46">
        <f t="shared" si="1"/>
        <v>11</v>
      </c>
      <c r="G31" s="45"/>
      <c r="H31" s="45"/>
      <c r="I31" s="45"/>
      <c r="J31" s="43" t="s">
        <v>136</v>
      </c>
    </row>
    <row r="32">
      <c r="A32" s="48" t="s">
        <v>133</v>
      </c>
      <c r="B32" s="42">
        <v>0.020775462962962964</v>
      </c>
      <c r="C32" s="43" t="s">
        <v>72</v>
      </c>
      <c r="D32" s="43" t="s">
        <v>91</v>
      </c>
      <c r="E32" s="44">
        <v>9.0</v>
      </c>
      <c r="F32" s="26"/>
      <c r="G32" s="45"/>
      <c r="H32" s="43" t="s">
        <v>147</v>
      </c>
      <c r="I32" s="45"/>
      <c r="J32" s="45"/>
    </row>
    <row r="33">
      <c r="A33" s="48" t="s">
        <v>133</v>
      </c>
      <c r="B33" s="42">
        <v>0.022615740740740742</v>
      </c>
      <c r="C33" s="43" t="s">
        <v>74</v>
      </c>
      <c r="D33" s="43" t="s">
        <v>93</v>
      </c>
      <c r="E33" s="44" t="s">
        <v>68</v>
      </c>
      <c r="F33" s="44">
        <v>20.0</v>
      </c>
      <c r="G33" s="43" t="s">
        <v>137</v>
      </c>
      <c r="H33" s="45"/>
      <c r="I33" s="43">
        <v>1.0</v>
      </c>
      <c r="J33" s="43" t="s">
        <v>153</v>
      </c>
    </row>
    <row r="34">
      <c r="A34" s="48" t="s">
        <v>133</v>
      </c>
      <c r="B34" s="42">
        <v>0.02508101851851852</v>
      </c>
      <c r="C34" s="43" t="s">
        <v>69</v>
      </c>
      <c r="D34" s="43" t="s">
        <v>128</v>
      </c>
      <c r="E34" s="44">
        <v>9.0</v>
      </c>
      <c r="F34" s="44">
        <f>E34-5</f>
        <v>4</v>
      </c>
      <c r="G34" s="45"/>
      <c r="H34" s="45"/>
      <c r="I34" s="45"/>
      <c r="J34" s="45"/>
    </row>
    <row r="35">
      <c r="A35" s="48" t="s">
        <v>133</v>
      </c>
      <c r="B35" s="42">
        <v>0.02550925925925926</v>
      </c>
      <c r="C35" s="43" t="s">
        <v>74</v>
      </c>
      <c r="D35" s="43" t="s">
        <v>67</v>
      </c>
      <c r="E35" s="44" t="s">
        <v>68</v>
      </c>
      <c r="F35" s="44">
        <v>20.0</v>
      </c>
      <c r="G35" s="45"/>
      <c r="H35" s="45"/>
      <c r="I35" s="45"/>
      <c r="J35" s="45"/>
    </row>
    <row r="36">
      <c r="A36" s="48" t="s">
        <v>133</v>
      </c>
      <c r="B36" s="42">
        <v>0.028171296296296295</v>
      </c>
      <c r="C36" s="43" t="s">
        <v>74</v>
      </c>
      <c r="D36" s="43" t="s">
        <v>132</v>
      </c>
      <c r="E36" s="44" t="s">
        <v>88</v>
      </c>
      <c r="F36" s="44">
        <v>1.0</v>
      </c>
      <c r="G36" s="45"/>
      <c r="H36" s="45"/>
      <c r="I36" s="45"/>
      <c r="J36" s="45"/>
    </row>
    <row r="37">
      <c r="A37" s="48" t="s">
        <v>133</v>
      </c>
      <c r="B37" s="42">
        <v>0.031030092592592592</v>
      </c>
      <c r="C37" s="43" t="s">
        <v>66</v>
      </c>
      <c r="D37" s="43" t="s">
        <v>67</v>
      </c>
      <c r="E37" s="44">
        <v>14.0</v>
      </c>
      <c r="F37" s="46">
        <f>E37-0</f>
        <v>14</v>
      </c>
      <c r="G37" s="45"/>
      <c r="H37" s="45"/>
      <c r="I37" s="45"/>
      <c r="J37" s="45"/>
    </row>
    <row r="38">
      <c r="A38" s="48" t="s">
        <v>133</v>
      </c>
      <c r="B38" s="42">
        <v>0.036689814814814814</v>
      </c>
      <c r="C38" s="43" t="s">
        <v>70</v>
      </c>
      <c r="D38" s="43" t="s">
        <v>67</v>
      </c>
      <c r="E38" s="44" t="s">
        <v>68</v>
      </c>
      <c r="F38" s="44">
        <v>20.0</v>
      </c>
      <c r="G38" s="45"/>
      <c r="H38" s="45"/>
      <c r="I38" s="45"/>
      <c r="J38" s="45"/>
    </row>
    <row r="39">
      <c r="A39" s="48" t="s">
        <v>133</v>
      </c>
      <c r="B39" s="42">
        <v>0.03877314814814815</v>
      </c>
      <c r="C39" s="43" t="s">
        <v>66</v>
      </c>
      <c r="D39" s="43" t="s">
        <v>154</v>
      </c>
      <c r="E39" s="44">
        <v>3.0</v>
      </c>
      <c r="F39" s="46">
        <f>E39+2</f>
        <v>5</v>
      </c>
      <c r="G39" s="45"/>
      <c r="H39" s="45"/>
      <c r="I39" s="45"/>
      <c r="J39" s="45"/>
    </row>
    <row r="40">
      <c r="A40" s="48" t="s">
        <v>133</v>
      </c>
      <c r="B40" s="42">
        <v>0.04010416666666667</v>
      </c>
      <c r="C40" s="43" t="s">
        <v>70</v>
      </c>
      <c r="D40" s="43" t="s">
        <v>154</v>
      </c>
      <c r="E40" s="44">
        <v>8.0</v>
      </c>
      <c r="F40" s="46">
        <f t="shared" ref="F40:F41" si="2">E40-3</f>
        <v>5</v>
      </c>
      <c r="G40" s="45"/>
      <c r="H40" s="45"/>
      <c r="I40" s="45"/>
      <c r="J40" s="45"/>
    </row>
    <row r="41">
      <c r="A41" s="48" t="s">
        <v>133</v>
      </c>
      <c r="B41" s="42">
        <v>0.04134259259259259</v>
      </c>
      <c r="C41" s="43" t="s">
        <v>69</v>
      </c>
      <c r="D41" s="43" t="s">
        <v>154</v>
      </c>
      <c r="E41" s="44">
        <v>11.0</v>
      </c>
      <c r="F41" s="46">
        <f t="shared" si="2"/>
        <v>8</v>
      </c>
      <c r="G41" s="45"/>
      <c r="H41" s="45"/>
      <c r="I41" s="45"/>
      <c r="J41" s="45"/>
    </row>
    <row r="42">
      <c r="A42" s="48" t="s">
        <v>133</v>
      </c>
      <c r="B42" s="42">
        <v>0.041875</v>
      </c>
      <c r="C42" s="43" t="s">
        <v>66</v>
      </c>
      <c r="D42" s="43" t="s">
        <v>83</v>
      </c>
      <c r="E42" s="44">
        <v>14.0</v>
      </c>
      <c r="F42" s="46">
        <f>E42-4</f>
        <v>10</v>
      </c>
      <c r="G42" s="45"/>
      <c r="H42" s="45"/>
      <c r="I42" s="45"/>
      <c r="J42" s="45"/>
    </row>
    <row r="43">
      <c r="A43" s="48" t="s">
        <v>133</v>
      </c>
      <c r="B43" s="42">
        <v>0.04306712962962963</v>
      </c>
      <c r="C43" s="43" t="s">
        <v>72</v>
      </c>
      <c r="D43" s="43" t="s">
        <v>155</v>
      </c>
      <c r="E43" s="44">
        <v>11.0</v>
      </c>
      <c r="F43" s="26"/>
      <c r="G43" s="45"/>
      <c r="H43" s="45"/>
      <c r="I43" s="45"/>
      <c r="J43" s="43" t="s">
        <v>156</v>
      </c>
    </row>
    <row r="44">
      <c r="A44" s="48" t="s">
        <v>133</v>
      </c>
      <c r="B44" s="42">
        <v>0.0441087962962963</v>
      </c>
      <c r="C44" s="43" t="s">
        <v>72</v>
      </c>
      <c r="D44" s="43" t="s">
        <v>154</v>
      </c>
      <c r="E44" s="44" t="s">
        <v>75</v>
      </c>
      <c r="F44" s="44" t="s">
        <v>75</v>
      </c>
      <c r="G44" s="45"/>
      <c r="H44" s="45"/>
      <c r="I44" s="45"/>
      <c r="J44" s="43" t="s">
        <v>85</v>
      </c>
    </row>
    <row r="45">
      <c r="A45" s="48" t="s">
        <v>133</v>
      </c>
      <c r="B45" s="42">
        <v>0.0441087962962963</v>
      </c>
      <c r="C45" s="43" t="s">
        <v>72</v>
      </c>
      <c r="D45" s="43" t="s">
        <v>154</v>
      </c>
      <c r="E45" s="44">
        <v>18.0</v>
      </c>
      <c r="F45" s="46">
        <f>E45-3</f>
        <v>15</v>
      </c>
      <c r="G45" s="45"/>
      <c r="H45" s="45"/>
      <c r="I45" s="45"/>
      <c r="J45" s="43" t="s">
        <v>86</v>
      </c>
    </row>
    <row r="46">
      <c r="A46" s="48" t="s">
        <v>133</v>
      </c>
      <c r="B46" s="42">
        <v>0.04594907407407407</v>
      </c>
      <c r="C46" s="43" t="s">
        <v>72</v>
      </c>
      <c r="D46" s="43" t="s">
        <v>132</v>
      </c>
      <c r="E46" s="44" t="s">
        <v>75</v>
      </c>
      <c r="F46" s="44" t="s">
        <v>75</v>
      </c>
      <c r="G46" s="45"/>
      <c r="H46" s="45"/>
      <c r="I46" s="45"/>
      <c r="J46" s="43" t="s">
        <v>85</v>
      </c>
    </row>
    <row r="47">
      <c r="A47" s="48" t="s">
        <v>133</v>
      </c>
      <c r="B47" s="42">
        <v>0.04594907407407407</v>
      </c>
      <c r="C47" s="43" t="s">
        <v>72</v>
      </c>
      <c r="D47" s="43" t="s">
        <v>132</v>
      </c>
      <c r="E47" s="44">
        <v>15.0</v>
      </c>
      <c r="F47" s="46">
        <f>E47-0</f>
        <v>15</v>
      </c>
      <c r="G47" s="45"/>
      <c r="H47" s="45"/>
      <c r="I47" s="45"/>
      <c r="J47" s="43" t="s">
        <v>86</v>
      </c>
    </row>
    <row r="48">
      <c r="A48" s="48" t="s">
        <v>133</v>
      </c>
      <c r="B48" s="42">
        <v>0.04864583333333333</v>
      </c>
      <c r="C48" s="43" t="s">
        <v>70</v>
      </c>
      <c r="D48" s="43" t="s">
        <v>126</v>
      </c>
      <c r="E48" s="44">
        <v>6.0</v>
      </c>
      <c r="F48" s="46">
        <f t="shared" ref="F48:F49" si="3">E48-3</f>
        <v>3</v>
      </c>
      <c r="G48" s="45"/>
      <c r="H48" s="45"/>
      <c r="I48" s="45"/>
      <c r="J48" s="45"/>
    </row>
    <row r="49">
      <c r="A49" s="48" t="s">
        <v>133</v>
      </c>
      <c r="B49" s="42">
        <v>0.04914351851851852</v>
      </c>
      <c r="C49" s="43" t="s">
        <v>72</v>
      </c>
      <c r="D49" s="43" t="s">
        <v>126</v>
      </c>
      <c r="E49" s="44">
        <v>9.0</v>
      </c>
      <c r="F49" s="46">
        <f t="shared" si="3"/>
        <v>6</v>
      </c>
      <c r="G49" s="45"/>
      <c r="H49" s="45"/>
      <c r="I49" s="45"/>
      <c r="J49" s="45"/>
    </row>
    <row r="50">
      <c r="A50" s="48" t="s">
        <v>133</v>
      </c>
      <c r="B50" s="42">
        <v>0.04943287037037037</v>
      </c>
      <c r="C50" s="43" t="s">
        <v>69</v>
      </c>
      <c r="D50" s="43" t="s">
        <v>126</v>
      </c>
      <c r="E50" s="44" t="s">
        <v>75</v>
      </c>
      <c r="F50" s="44" t="s">
        <v>75</v>
      </c>
      <c r="G50" s="45"/>
      <c r="H50" s="45"/>
      <c r="I50" s="45"/>
      <c r="J50" s="43" t="s">
        <v>85</v>
      </c>
    </row>
    <row r="51">
      <c r="A51" s="48" t="s">
        <v>133</v>
      </c>
      <c r="B51" s="42">
        <v>0.04943287037037037</v>
      </c>
      <c r="C51" s="43" t="s">
        <v>69</v>
      </c>
      <c r="D51" s="43" t="s">
        <v>126</v>
      </c>
      <c r="E51" s="44">
        <v>13.0</v>
      </c>
      <c r="F51" s="46">
        <f>E51-3</f>
        <v>10</v>
      </c>
      <c r="G51" s="45"/>
      <c r="H51" s="45"/>
      <c r="I51" s="45"/>
      <c r="J51" s="43" t="s">
        <v>86</v>
      </c>
    </row>
    <row r="52">
      <c r="A52" s="48" t="s">
        <v>133</v>
      </c>
      <c r="B52" s="42">
        <v>0.05</v>
      </c>
      <c r="C52" s="43" t="s">
        <v>72</v>
      </c>
      <c r="D52" s="43" t="s">
        <v>125</v>
      </c>
      <c r="E52" s="44" t="s">
        <v>68</v>
      </c>
      <c r="F52" s="44">
        <v>20.0</v>
      </c>
      <c r="G52" s="45"/>
      <c r="H52" s="45"/>
      <c r="I52" s="45"/>
      <c r="J52" s="45"/>
    </row>
    <row r="53">
      <c r="A53" s="48" t="s">
        <v>133</v>
      </c>
      <c r="B53" s="42">
        <v>0.05033564814814815</v>
      </c>
      <c r="C53" s="43" t="s">
        <v>66</v>
      </c>
      <c r="D53" s="43" t="s">
        <v>125</v>
      </c>
      <c r="E53" s="44">
        <v>18.0</v>
      </c>
      <c r="F53" s="46">
        <f>E53-0</f>
        <v>18</v>
      </c>
      <c r="G53" s="45"/>
      <c r="H53" s="45"/>
      <c r="I53" s="45"/>
      <c r="J53" s="45"/>
    </row>
    <row r="54">
      <c r="A54" s="48" t="s">
        <v>133</v>
      </c>
      <c r="B54" s="42">
        <v>0.05037037037037037</v>
      </c>
      <c r="C54" s="43" t="s">
        <v>82</v>
      </c>
      <c r="D54" s="43" t="s">
        <v>125</v>
      </c>
      <c r="E54" s="44">
        <v>16.0</v>
      </c>
      <c r="F54" s="46">
        <f>E54-1</f>
        <v>15</v>
      </c>
      <c r="G54" s="45"/>
      <c r="H54" s="45"/>
      <c r="I54" s="45"/>
      <c r="J54" s="45"/>
    </row>
    <row r="55">
      <c r="A55" s="48" t="s">
        <v>133</v>
      </c>
      <c r="B55" s="42">
        <v>0.05039351851851852</v>
      </c>
      <c r="C55" s="43" t="s">
        <v>70</v>
      </c>
      <c r="D55" s="43" t="s">
        <v>125</v>
      </c>
      <c r="E55" s="44">
        <v>17.0</v>
      </c>
      <c r="F55" s="46">
        <f>E55-6</f>
        <v>11</v>
      </c>
      <c r="G55" s="45"/>
      <c r="H55" s="45"/>
      <c r="I55" s="45"/>
      <c r="J55" s="45"/>
    </row>
    <row r="56">
      <c r="A56" s="48" t="s">
        <v>133</v>
      </c>
      <c r="B56" s="42">
        <v>0.05040509259259259</v>
      </c>
      <c r="C56" s="43" t="s">
        <v>69</v>
      </c>
      <c r="D56" s="43" t="s">
        <v>125</v>
      </c>
      <c r="E56" s="44">
        <v>18.0</v>
      </c>
      <c r="F56" s="46">
        <f t="shared" ref="F56:F57" si="4">E56-3</f>
        <v>15</v>
      </c>
      <c r="G56" s="45"/>
      <c r="H56" s="45"/>
      <c r="I56" s="45"/>
      <c r="J56" s="45"/>
    </row>
    <row r="57">
      <c r="A57" s="48" t="s">
        <v>133</v>
      </c>
      <c r="B57" s="42">
        <v>0.05438657407407407</v>
      </c>
      <c r="C57" s="43" t="s">
        <v>74</v>
      </c>
      <c r="D57" s="43" t="s">
        <v>131</v>
      </c>
      <c r="E57" s="44">
        <v>8.0</v>
      </c>
      <c r="F57" s="46">
        <f t="shared" si="4"/>
        <v>5</v>
      </c>
      <c r="G57" s="45"/>
      <c r="H57" s="45"/>
      <c r="I57" s="45"/>
      <c r="J57" s="45"/>
    </row>
    <row r="58">
      <c r="A58" s="48" t="s">
        <v>133</v>
      </c>
      <c r="B58" s="42">
        <v>0.05806712962962963</v>
      </c>
      <c r="C58" s="43" t="s">
        <v>74</v>
      </c>
      <c r="D58" s="43" t="s">
        <v>125</v>
      </c>
      <c r="E58" s="44">
        <v>11.0</v>
      </c>
      <c r="F58" s="46">
        <f>E58-8</f>
        <v>3</v>
      </c>
      <c r="G58" s="45"/>
      <c r="H58" s="45"/>
      <c r="I58" s="45"/>
      <c r="J58" s="43" t="s">
        <v>86</v>
      </c>
    </row>
    <row r="59">
      <c r="A59" s="48" t="s">
        <v>133</v>
      </c>
      <c r="B59" s="42">
        <v>0.05806712962962963</v>
      </c>
      <c r="C59" s="43" t="s">
        <v>74</v>
      </c>
      <c r="D59" s="43" t="s">
        <v>125</v>
      </c>
      <c r="E59" s="44" t="s">
        <v>75</v>
      </c>
      <c r="F59" s="44" t="s">
        <v>75</v>
      </c>
      <c r="G59" s="45"/>
      <c r="H59" s="45"/>
      <c r="I59" s="45"/>
      <c r="J59" s="43" t="s">
        <v>85</v>
      </c>
    </row>
    <row r="60">
      <c r="A60" s="48" t="s">
        <v>133</v>
      </c>
      <c r="B60" s="42">
        <v>0.0634837962962963</v>
      </c>
      <c r="C60" s="43" t="s">
        <v>72</v>
      </c>
      <c r="D60" s="43" t="s">
        <v>132</v>
      </c>
      <c r="E60" s="44">
        <v>9.0</v>
      </c>
      <c r="F60" s="46">
        <f>E60-0</f>
        <v>9</v>
      </c>
      <c r="G60" s="45"/>
      <c r="H60" s="45"/>
      <c r="I60" s="45"/>
      <c r="J60" s="45"/>
    </row>
    <row r="61">
      <c r="A61" s="48" t="s">
        <v>133</v>
      </c>
      <c r="B61" s="42">
        <v>0.06349537037037037</v>
      </c>
      <c r="C61" s="43" t="s">
        <v>69</v>
      </c>
      <c r="D61" s="43" t="s">
        <v>132</v>
      </c>
      <c r="E61" s="44">
        <v>14.0</v>
      </c>
      <c r="F61" s="46">
        <f>E61-1</f>
        <v>13</v>
      </c>
      <c r="G61" s="45"/>
      <c r="H61" s="45"/>
      <c r="I61" s="45"/>
      <c r="J61" s="45"/>
    </row>
    <row r="62">
      <c r="A62" s="48" t="s">
        <v>133</v>
      </c>
      <c r="B62" s="42">
        <v>0.07243055555555555</v>
      </c>
      <c r="C62" s="43" t="s">
        <v>157</v>
      </c>
      <c r="D62" s="43" t="s">
        <v>67</v>
      </c>
      <c r="E62" s="46" t="s">
        <v>158</v>
      </c>
      <c r="F62" s="44">
        <v>6.0</v>
      </c>
      <c r="G62" s="45"/>
      <c r="H62" s="45"/>
      <c r="I62" s="45"/>
      <c r="J62" s="45"/>
    </row>
    <row r="63">
      <c r="A63" s="48" t="s">
        <v>133</v>
      </c>
      <c r="B63" s="42">
        <v>0.07297453703703703</v>
      </c>
      <c r="C63" s="43" t="s">
        <v>157</v>
      </c>
      <c r="D63" s="43" t="s">
        <v>67</v>
      </c>
      <c r="E63" s="46" t="s">
        <v>159</v>
      </c>
      <c r="F63" s="44">
        <v>5.0</v>
      </c>
      <c r="G63" s="45"/>
      <c r="H63" s="45"/>
      <c r="I63" s="45"/>
      <c r="J63" s="45"/>
    </row>
    <row r="64">
      <c r="A64" s="48" t="s">
        <v>133</v>
      </c>
      <c r="B64" s="42">
        <v>0.07429398148148147</v>
      </c>
      <c r="C64" s="43" t="s">
        <v>74</v>
      </c>
      <c r="D64" s="43" t="s">
        <v>131</v>
      </c>
      <c r="E64" s="44" t="s">
        <v>88</v>
      </c>
      <c r="F64" s="44">
        <v>1.0</v>
      </c>
      <c r="G64" s="45"/>
      <c r="H64" s="45"/>
      <c r="I64" s="45"/>
      <c r="J64" s="45"/>
    </row>
    <row r="65">
      <c r="A65" s="48" t="s">
        <v>133</v>
      </c>
      <c r="B65" s="42">
        <v>0.08358796296296296</v>
      </c>
      <c r="C65" s="43" t="s">
        <v>66</v>
      </c>
      <c r="D65" s="43" t="s">
        <v>80</v>
      </c>
      <c r="E65" s="44">
        <v>15.0</v>
      </c>
      <c r="F65" s="46">
        <f>E65-6</f>
        <v>9</v>
      </c>
      <c r="G65" s="45"/>
      <c r="H65" s="45"/>
      <c r="I65" s="45"/>
      <c r="J65" s="45"/>
    </row>
    <row r="66">
      <c r="A66" s="48" t="s">
        <v>133</v>
      </c>
      <c r="B66" s="42">
        <v>0.08395833333333333</v>
      </c>
      <c r="C66" s="43" t="s">
        <v>70</v>
      </c>
      <c r="D66" s="43" t="s">
        <v>125</v>
      </c>
      <c r="E66" s="44" t="s">
        <v>88</v>
      </c>
      <c r="F66" s="44">
        <v>1.0</v>
      </c>
      <c r="G66" s="45"/>
      <c r="H66" s="45"/>
      <c r="I66" s="45"/>
      <c r="J66" s="45"/>
    </row>
    <row r="67">
      <c r="A67" s="48" t="s">
        <v>133</v>
      </c>
      <c r="B67" s="42">
        <v>0.08399305555555556</v>
      </c>
      <c r="C67" s="43" t="s">
        <v>72</v>
      </c>
      <c r="D67" s="43" t="s">
        <v>125</v>
      </c>
      <c r="E67" s="44">
        <v>18.0</v>
      </c>
      <c r="F67" s="46">
        <f t="shared" ref="F67:F68" si="5">E67-3</f>
        <v>15</v>
      </c>
      <c r="G67" s="45"/>
      <c r="H67" s="45"/>
      <c r="I67" s="45"/>
      <c r="J67" s="45"/>
    </row>
    <row r="68">
      <c r="A68" s="48" t="s">
        <v>133</v>
      </c>
      <c r="B68" s="42">
        <v>0.08399305555555556</v>
      </c>
      <c r="C68" s="43" t="s">
        <v>69</v>
      </c>
      <c r="D68" s="43" t="s">
        <v>125</v>
      </c>
      <c r="E68" s="44">
        <v>21.0</v>
      </c>
      <c r="F68" s="46">
        <f t="shared" si="5"/>
        <v>18</v>
      </c>
      <c r="G68" s="45"/>
      <c r="H68" s="45"/>
      <c r="I68" s="45"/>
      <c r="J68" s="45"/>
    </row>
    <row r="69">
      <c r="A69" s="48" t="s">
        <v>133</v>
      </c>
      <c r="B69" s="42">
        <v>0.09174768518518518</v>
      </c>
      <c r="C69" s="43" t="s">
        <v>66</v>
      </c>
      <c r="D69" s="43" t="s">
        <v>67</v>
      </c>
      <c r="E69" s="44">
        <v>13.0</v>
      </c>
      <c r="F69" s="46">
        <f>E69-0</f>
        <v>13</v>
      </c>
      <c r="G69" s="45"/>
      <c r="H69" s="45"/>
      <c r="I69" s="45"/>
      <c r="J69" s="45"/>
    </row>
    <row r="70">
      <c r="A70" s="48" t="s">
        <v>133</v>
      </c>
      <c r="B70" s="42">
        <v>0.09174768518518518</v>
      </c>
      <c r="C70" s="43" t="s">
        <v>70</v>
      </c>
      <c r="D70" s="43" t="s">
        <v>67</v>
      </c>
      <c r="E70" s="44" t="s">
        <v>75</v>
      </c>
      <c r="F70" s="44" t="s">
        <v>75</v>
      </c>
      <c r="G70" s="45"/>
      <c r="H70" s="45"/>
      <c r="I70" s="45"/>
      <c r="J70" s="45"/>
    </row>
    <row r="71">
      <c r="A71" s="48" t="s">
        <v>133</v>
      </c>
      <c r="B71" s="42">
        <v>0.09193287037037037</v>
      </c>
      <c r="C71" s="43" t="s">
        <v>72</v>
      </c>
      <c r="D71" s="43" t="s">
        <v>67</v>
      </c>
      <c r="E71" s="44">
        <v>8.0</v>
      </c>
      <c r="F71" s="46">
        <f t="shared" ref="F71:F74" si="6">E71-3</f>
        <v>5</v>
      </c>
      <c r="G71" s="45"/>
      <c r="H71" s="45"/>
      <c r="I71" s="45"/>
      <c r="J71" s="45"/>
    </row>
    <row r="72">
      <c r="A72" s="48" t="s">
        <v>133</v>
      </c>
      <c r="B72" s="42">
        <v>0.09194444444444444</v>
      </c>
      <c r="C72" s="43" t="s">
        <v>82</v>
      </c>
      <c r="D72" s="43" t="s">
        <v>67</v>
      </c>
      <c r="E72" s="44">
        <v>20.0</v>
      </c>
      <c r="F72" s="46">
        <f t="shared" si="6"/>
        <v>17</v>
      </c>
      <c r="G72" s="45"/>
      <c r="H72" s="45"/>
      <c r="I72" s="45"/>
      <c r="J72" s="45"/>
    </row>
    <row r="73">
      <c r="A73" s="48" t="s">
        <v>133</v>
      </c>
      <c r="B73" s="42">
        <v>0.10444444444444445</v>
      </c>
      <c r="C73" s="43" t="s">
        <v>69</v>
      </c>
      <c r="D73" s="43" t="s">
        <v>80</v>
      </c>
      <c r="E73" s="44">
        <v>14.0</v>
      </c>
      <c r="F73" s="46">
        <f t="shared" si="6"/>
        <v>11</v>
      </c>
      <c r="G73" s="45"/>
      <c r="H73" s="45"/>
      <c r="I73" s="45"/>
      <c r="J73" s="45"/>
    </row>
    <row r="74">
      <c r="A74" s="48" t="s">
        <v>133</v>
      </c>
      <c r="B74" s="42">
        <v>0.10586805555555556</v>
      </c>
      <c r="C74" s="43" t="s">
        <v>72</v>
      </c>
      <c r="D74" s="43" t="s">
        <v>154</v>
      </c>
      <c r="E74" s="44">
        <v>8.0</v>
      </c>
      <c r="F74" s="46">
        <f t="shared" si="6"/>
        <v>5</v>
      </c>
      <c r="G74" s="45"/>
      <c r="H74" s="45"/>
      <c r="I74" s="45"/>
      <c r="J74" s="45"/>
    </row>
    <row r="75">
      <c r="A75" s="48" t="s">
        <v>133</v>
      </c>
      <c r="B75" s="42">
        <v>0.10657407407407407</v>
      </c>
      <c r="C75" s="43" t="s">
        <v>157</v>
      </c>
      <c r="D75" s="43" t="s">
        <v>67</v>
      </c>
      <c r="E75" s="44" t="s">
        <v>75</v>
      </c>
      <c r="F75" s="44" t="s">
        <v>75</v>
      </c>
      <c r="G75" s="45"/>
      <c r="H75" s="45"/>
      <c r="I75" s="45"/>
      <c r="J75" s="43" t="s">
        <v>160</v>
      </c>
    </row>
    <row r="76">
      <c r="A76" s="48" t="s">
        <v>133</v>
      </c>
      <c r="B76" s="42">
        <v>0.10657407407407407</v>
      </c>
      <c r="C76" s="43" t="s">
        <v>157</v>
      </c>
      <c r="D76" s="43" t="s">
        <v>67</v>
      </c>
      <c r="E76" s="44">
        <v>7.0</v>
      </c>
      <c r="F76" s="46">
        <f>E76-3</f>
        <v>4</v>
      </c>
      <c r="G76" s="45"/>
      <c r="H76" s="45"/>
      <c r="I76" s="45"/>
      <c r="J76" s="43" t="s">
        <v>161</v>
      </c>
    </row>
    <row r="77">
      <c r="A77" s="48" t="s">
        <v>133</v>
      </c>
      <c r="B77" s="42">
        <v>0.10702546296296296</v>
      </c>
      <c r="C77" s="43" t="s">
        <v>70</v>
      </c>
      <c r="D77" s="43" t="s">
        <v>67</v>
      </c>
      <c r="E77" s="44">
        <f>IF(F77 = 0, "Unknown", F77+3)</f>
        <v>8</v>
      </c>
      <c r="F77" s="46">
        <f>F78</f>
        <v>5</v>
      </c>
      <c r="G77" s="45"/>
      <c r="H77" s="45"/>
      <c r="I77" s="45"/>
      <c r="J77" s="43" t="s">
        <v>162</v>
      </c>
    </row>
    <row r="78">
      <c r="A78" s="48" t="s">
        <v>133</v>
      </c>
      <c r="B78" s="42">
        <v>0.10719907407407407</v>
      </c>
      <c r="C78" s="43" t="s">
        <v>70</v>
      </c>
      <c r="D78" s="43" t="s">
        <v>83</v>
      </c>
      <c r="E78" s="44">
        <v>7.0</v>
      </c>
      <c r="F78" s="44">
        <f>E78-2</f>
        <v>5</v>
      </c>
      <c r="G78" s="45"/>
      <c r="H78" s="45"/>
      <c r="I78" s="45"/>
      <c r="J78" s="45"/>
    </row>
    <row r="79">
      <c r="A79" s="48" t="s">
        <v>133</v>
      </c>
      <c r="B79" s="42">
        <v>0.10873842592592593</v>
      </c>
      <c r="C79" s="43" t="s">
        <v>69</v>
      </c>
      <c r="D79" s="43" t="s">
        <v>125</v>
      </c>
      <c r="E79" s="44">
        <v>17.0</v>
      </c>
      <c r="F79" s="46">
        <f t="shared" ref="F79:F80" si="7">E79-3</f>
        <v>14</v>
      </c>
      <c r="G79" s="45"/>
      <c r="H79" s="45"/>
      <c r="I79" s="45"/>
      <c r="J79" s="45"/>
    </row>
    <row r="80">
      <c r="A80" s="48" t="s">
        <v>133</v>
      </c>
      <c r="B80" s="42">
        <v>0.10875</v>
      </c>
      <c r="C80" s="43" t="s">
        <v>72</v>
      </c>
      <c r="D80" s="43" t="s">
        <v>125</v>
      </c>
      <c r="E80" s="44">
        <v>19.0</v>
      </c>
      <c r="F80" s="46">
        <f t="shared" si="7"/>
        <v>16</v>
      </c>
      <c r="G80" s="45"/>
      <c r="H80" s="45"/>
      <c r="I80" s="45"/>
      <c r="J80" s="45"/>
    </row>
    <row r="81">
      <c r="A81" s="48" t="s">
        <v>133</v>
      </c>
      <c r="B81" s="42">
        <v>0.10876157407407408</v>
      </c>
      <c r="C81" s="43" t="s">
        <v>66</v>
      </c>
      <c r="D81" s="43" t="s">
        <v>125</v>
      </c>
      <c r="E81" s="44">
        <v>16.0</v>
      </c>
      <c r="F81" s="46">
        <f>E81-0</f>
        <v>16</v>
      </c>
      <c r="G81" s="45"/>
      <c r="H81" s="45"/>
      <c r="I81" s="45"/>
      <c r="J81" s="45"/>
    </row>
    <row r="82">
      <c r="A82" s="48" t="s">
        <v>133</v>
      </c>
      <c r="B82" s="42">
        <v>0.10877314814814815</v>
      </c>
      <c r="C82" s="43" t="s">
        <v>70</v>
      </c>
      <c r="D82" s="43" t="s">
        <v>125</v>
      </c>
      <c r="E82" s="44">
        <v>17.0</v>
      </c>
      <c r="F82" s="46">
        <f>E82-6</f>
        <v>11</v>
      </c>
      <c r="G82" s="45"/>
      <c r="H82" s="45"/>
      <c r="I82" s="45"/>
      <c r="J82" s="45"/>
    </row>
    <row r="83">
      <c r="A83" s="48" t="s">
        <v>133</v>
      </c>
      <c r="B83" s="42">
        <v>0.10878472222222223</v>
      </c>
      <c r="C83" s="43" t="s">
        <v>82</v>
      </c>
      <c r="D83" s="43" t="s">
        <v>125</v>
      </c>
      <c r="E83" s="44">
        <v>15.0</v>
      </c>
      <c r="F83" s="46">
        <f>E83-1</f>
        <v>14</v>
      </c>
      <c r="G83" s="45"/>
      <c r="H83" s="45"/>
      <c r="I83" s="45"/>
      <c r="J83" s="45"/>
    </row>
    <row r="84">
      <c r="A84" s="48" t="s">
        <v>133</v>
      </c>
      <c r="B84" s="42">
        <v>0.10878472222222223</v>
      </c>
      <c r="C84" s="43" t="s">
        <v>74</v>
      </c>
      <c r="D84" s="43" t="s">
        <v>125</v>
      </c>
      <c r="E84" s="44">
        <v>16.0</v>
      </c>
      <c r="F84" s="46">
        <f>E84-8</f>
        <v>8</v>
      </c>
      <c r="G84" s="45"/>
      <c r="H84" s="45"/>
      <c r="I84" s="45"/>
      <c r="J84" s="45"/>
    </row>
    <row r="85">
      <c r="A85" s="48" t="s">
        <v>133</v>
      </c>
      <c r="B85" s="42">
        <v>0.11055555555555556</v>
      </c>
      <c r="C85" s="43" t="s">
        <v>70</v>
      </c>
      <c r="D85" s="43" t="s">
        <v>67</v>
      </c>
      <c r="E85" s="44" t="s">
        <v>75</v>
      </c>
      <c r="F85" s="44" t="s">
        <v>75</v>
      </c>
      <c r="G85" s="45"/>
      <c r="H85" s="45"/>
      <c r="I85" s="45"/>
      <c r="J85" s="43" t="s">
        <v>85</v>
      </c>
    </row>
    <row r="86">
      <c r="A86" s="48" t="s">
        <v>133</v>
      </c>
      <c r="B86" s="42">
        <v>0.11055555555555556</v>
      </c>
      <c r="C86" s="43" t="s">
        <v>70</v>
      </c>
      <c r="D86" s="43" t="s">
        <v>67</v>
      </c>
      <c r="E86" s="44">
        <v>20.0</v>
      </c>
      <c r="F86" s="46">
        <f t="shared" ref="F86:F88" si="8">E86-3</f>
        <v>17</v>
      </c>
      <c r="G86" s="45"/>
      <c r="H86" s="45"/>
      <c r="I86" s="45"/>
      <c r="J86" s="43" t="s">
        <v>86</v>
      </c>
    </row>
    <row r="87">
      <c r="A87" s="48" t="s">
        <v>133</v>
      </c>
      <c r="B87" s="42">
        <v>0.11233796296296296</v>
      </c>
      <c r="C87" s="43" t="s">
        <v>72</v>
      </c>
      <c r="D87" s="43" t="s">
        <v>67</v>
      </c>
      <c r="E87" s="44">
        <v>6.0</v>
      </c>
      <c r="F87" s="46">
        <f t="shared" si="8"/>
        <v>3</v>
      </c>
      <c r="G87" s="45"/>
      <c r="H87" s="45"/>
      <c r="I87" s="45"/>
      <c r="J87" s="45"/>
    </row>
    <row r="88">
      <c r="A88" s="48" t="s">
        <v>133</v>
      </c>
      <c r="B88" s="42">
        <v>0.1144212962962963</v>
      </c>
      <c r="C88" s="43" t="s">
        <v>72</v>
      </c>
      <c r="D88" s="43" t="s">
        <v>87</v>
      </c>
      <c r="E88" s="44">
        <v>18.0</v>
      </c>
      <c r="F88" s="46">
        <f t="shared" si="8"/>
        <v>15</v>
      </c>
      <c r="G88" s="45"/>
      <c r="H88" s="45"/>
      <c r="I88" s="45"/>
      <c r="J88" s="45"/>
    </row>
    <row r="89">
      <c r="A89" s="48" t="s">
        <v>133</v>
      </c>
      <c r="B89" s="42">
        <v>0.11443287037037037</v>
      </c>
      <c r="C89" s="43" t="s">
        <v>70</v>
      </c>
      <c r="D89" s="43" t="s">
        <v>87</v>
      </c>
      <c r="E89" s="44">
        <v>16.0</v>
      </c>
      <c r="F89" s="46">
        <f>E89-4</f>
        <v>12</v>
      </c>
      <c r="G89" s="45"/>
      <c r="H89" s="45"/>
      <c r="I89" s="45"/>
      <c r="J89" s="45"/>
    </row>
    <row r="90">
      <c r="A90" s="48" t="s">
        <v>133</v>
      </c>
      <c r="B90" s="42">
        <v>0.11458333333333333</v>
      </c>
      <c r="C90" s="43" t="s">
        <v>69</v>
      </c>
      <c r="D90" s="43" t="s">
        <v>87</v>
      </c>
      <c r="E90" s="44">
        <v>16.0</v>
      </c>
      <c r="F90" s="46">
        <f>E90-3</f>
        <v>13</v>
      </c>
      <c r="G90" s="45"/>
      <c r="H90" s="45"/>
      <c r="I90" s="45"/>
      <c r="J90" s="45"/>
    </row>
    <row r="91">
      <c r="A91" s="48" t="s">
        <v>133</v>
      </c>
      <c r="B91" s="42">
        <v>0.11461805555555556</v>
      </c>
      <c r="C91" s="43" t="s">
        <v>82</v>
      </c>
      <c r="D91" s="43" t="s">
        <v>87</v>
      </c>
      <c r="E91" s="44">
        <v>15.0</v>
      </c>
      <c r="F91" s="46">
        <f>E91-1</f>
        <v>14</v>
      </c>
      <c r="G91" s="45"/>
      <c r="H91" s="45"/>
      <c r="I91" s="45"/>
      <c r="J91" s="45"/>
    </row>
    <row r="92">
      <c r="A92" s="48" t="s">
        <v>133</v>
      </c>
      <c r="B92" s="42">
        <v>0.11486111111111111</v>
      </c>
      <c r="C92" s="43" t="s">
        <v>74</v>
      </c>
      <c r="D92" s="43" t="s">
        <v>87</v>
      </c>
      <c r="E92" s="44">
        <v>11.0</v>
      </c>
      <c r="F92" s="46">
        <f>E92-4</f>
        <v>7</v>
      </c>
      <c r="G92" s="45"/>
      <c r="H92" s="45"/>
      <c r="I92" s="45"/>
      <c r="J92" s="45"/>
    </row>
    <row r="93">
      <c r="A93" s="48" t="s">
        <v>133</v>
      </c>
      <c r="B93" s="42">
        <v>0.11491898148148148</v>
      </c>
      <c r="C93" s="43" t="s">
        <v>66</v>
      </c>
      <c r="D93" s="43" t="s">
        <v>87</v>
      </c>
      <c r="E93" s="44">
        <v>5.0</v>
      </c>
      <c r="F93" s="46">
        <f>E93-0</f>
        <v>5</v>
      </c>
      <c r="G93" s="45"/>
      <c r="H93" s="45"/>
      <c r="I93" s="45"/>
      <c r="J93" s="45"/>
    </row>
    <row r="94">
      <c r="A94" s="48" t="s">
        <v>133</v>
      </c>
      <c r="B94" s="42">
        <v>0.1155787037037037</v>
      </c>
      <c r="C94" s="43" t="s">
        <v>72</v>
      </c>
      <c r="D94" s="43" t="s">
        <v>91</v>
      </c>
      <c r="E94" s="44">
        <v>1.0</v>
      </c>
      <c r="F94" s="26"/>
      <c r="G94" s="45"/>
      <c r="H94" s="43" t="s">
        <v>163</v>
      </c>
      <c r="I94" s="45"/>
      <c r="J94" s="43" t="s">
        <v>164</v>
      </c>
    </row>
    <row r="95">
      <c r="A95" s="48" t="s">
        <v>133</v>
      </c>
      <c r="B95" s="42">
        <v>0.11653935185185185</v>
      </c>
      <c r="C95" s="43" t="s">
        <v>70</v>
      </c>
      <c r="D95" s="43" t="s">
        <v>93</v>
      </c>
      <c r="E95" s="44">
        <v>21.0</v>
      </c>
      <c r="F95" s="46">
        <f>E95-6</f>
        <v>15</v>
      </c>
      <c r="G95" s="45"/>
      <c r="H95" s="45"/>
      <c r="I95" s="45"/>
      <c r="J95" s="43" t="s">
        <v>148</v>
      </c>
    </row>
    <row r="96">
      <c r="A96" s="48" t="s">
        <v>133</v>
      </c>
      <c r="B96" s="42">
        <v>0.11663194444444444</v>
      </c>
      <c r="C96" s="43" t="s">
        <v>70</v>
      </c>
      <c r="D96" s="43" t="s">
        <v>91</v>
      </c>
      <c r="E96" s="44">
        <v>7.0</v>
      </c>
      <c r="F96" s="26"/>
      <c r="G96" s="45"/>
      <c r="H96" s="43" t="s">
        <v>165</v>
      </c>
      <c r="I96" s="45"/>
      <c r="J96" s="45"/>
    </row>
    <row r="97">
      <c r="A97" s="48" t="s">
        <v>133</v>
      </c>
      <c r="B97" s="42">
        <v>0.11773148148148148</v>
      </c>
      <c r="C97" s="43" t="s">
        <v>74</v>
      </c>
      <c r="D97" s="43" t="s">
        <v>166</v>
      </c>
      <c r="E97" s="44">
        <v>15.0</v>
      </c>
      <c r="F97" s="46">
        <f>E97-0</f>
        <v>15</v>
      </c>
      <c r="G97" s="45"/>
      <c r="H97" s="45"/>
      <c r="I97" s="45"/>
      <c r="J97" s="43" t="s">
        <v>167</v>
      </c>
    </row>
    <row r="98">
      <c r="A98" s="48" t="s">
        <v>133</v>
      </c>
      <c r="B98" s="42">
        <v>0.1177662037037037</v>
      </c>
      <c r="C98" s="43" t="s">
        <v>70</v>
      </c>
      <c r="D98" s="43" t="s">
        <v>166</v>
      </c>
      <c r="E98" s="44">
        <v>15.0</v>
      </c>
      <c r="F98" s="46">
        <f>E98-3</f>
        <v>12</v>
      </c>
      <c r="G98" s="45"/>
      <c r="H98" s="45"/>
      <c r="I98" s="45"/>
      <c r="J98" s="43" t="s">
        <v>167</v>
      </c>
    </row>
    <row r="99">
      <c r="A99" s="48" t="s">
        <v>133</v>
      </c>
      <c r="B99" s="42">
        <v>0.11777777777777777</v>
      </c>
      <c r="C99" s="43" t="s">
        <v>72</v>
      </c>
      <c r="D99" s="43" t="s">
        <v>166</v>
      </c>
      <c r="E99" s="44">
        <v>20.0</v>
      </c>
      <c r="F99" s="46">
        <f>E99-5</f>
        <v>15</v>
      </c>
      <c r="G99" s="45"/>
      <c r="H99" s="45"/>
      <c r="I99" s="45"/>
      <c r="J99" s="43" t="s">
        <v>167</v>
      </c>
    </row>
    <row r="100">
      <c r="A100" s="48" t="s">
        <v>133</v>
      </c>
      <c r="B100" s="42">
        <v>0.11780092592592592</v>
      </c>
      <c r="C100" s="43" t="s">
        <v>66</v>
      </c>
      <c r="D100" s="43" t="s">
        <v>166</v>
      </c>
      <c r="E100" s="44">
        <v>17.0</v>
      </c>
      <c r="F100" s="46">
        <f>E100-0</f>
        <v>17</v>
      </c>
      <c r="G100" s="45"/>
      <c r="H100" s="45"/>
      <c r="I100" s="45"/>
      <c r="J100" s="43" t="s">
        <v>167</v>
      </c>
    </row>
    <row r="101">
      <c r="A101" s="48" t="s">
        <v>133</v>
      </c>
      <c r="B101" s="42">
        <v>0.11782407407407407</v>
      </c>
      <c r="C101" s="43" t="s">
        <v>82</v>
      </c>
      <c r="D101" s="43" t="s">
        <v>166</v>
      </c>
      <c r="E101" s="44">
        <v>20.0</v>
      </c>
      <c r="F101" s="46">
        <f t="shared" ref="F101:F102" si="9">E101-5</f>
        <v>15</v>
      </c>
      <c r="G101" s="45"/>
      <c r="H101" s="45"/>
      <c r="I101" s="45"/>
      <c r="J101" s="43" t="s">
        <v>167</v>
      </c>
    </row>
    <row r="102">
      <c r="A102" s="48" t="s">
        <v>133</v>
      </c>
      <c r="B102" s="42">
        <v>0.11787037037037038</v>
      </c>
      <c r="C102" s="43" t="s">
        <v>69</v>
      </c>
      <c r="D102" s="43" t="s">
        <v>166</v>
      </c>
      <c r="E102" s="44">
        <v>9.0</v>
      </c>
      <c r="F102" s="46">
        <f t="shared" si="9"/>
        <v>4</v>
      </c>
      <c r="G102" s="45"/>
      <c r="H102" s="45"/>
      <c r="I102" s="45"/>
      <c r="J102" s="43" t="s">
        <v>168</v>
      </c>
    </row>
    <row r="103">
      <c r="A103" s="48" t="s">
        <v>133</v>
      </c>
      <c r="B103" s="42">
        <v>0.11929398148148149</v>
      </c>
      <c r="C103" s="43" t="s">
        <v>70</v>
      </c>
      <c r="D103" s="43" t="s">
        <v>78</v>
      </c>
      <c r="E103" s="44">
        <v>15.0</v>
      </c>
      <c r="F103" s="46">
        <f>E103-6</f>
        <v>9</v>
      </c>
      <c r="G103" s="45"/>
      <c r="H103" s="45"/>
      <c r="I103" s="45"/>
      <c r="J103" s="45"/>
    </row>
    <row r="104">
      <c r="A104" s="48" t="s">
        <v>133</v>
      </c>
      <c r="B104" s="42">
        <v>0.11960648148148148</v>
      </c>
      <c r="C104" s="43" t="s">
        <v>70</v>
      </c>
      <c r="D104" s="43" t="s">
        <v>79</v>
      </c>
      <c r="E104" s="44">
        <v>18.0</v>
      </c>
      <c r="F104" s="46">
        <f>E104-4</f>
        <v>14</v>
      </c>
      <c r="G104" s="45"/>
      <c r="H104" s="45"/>
      <c r="I104" s="45"/>
      <c r="J104" s="45"/>
    </row>
    <row r="105">
      <c r="A105" s="48" t="s">
        <v>133</v>
      </c>
      <c r="B105" s="42">
        <v>0.12012731481481481</v>
      </c>
      <c r="C105" s="43" t="s">
        <v>70</v>
      </c>
      <c r="D105" s="43" t="s">
        <v>93</v>
      </c>
      <c r="E105" s="44">
        <v>11.0</v>
      </c>
      <c r="F105" s="46">
        <f t="shared" ref="F105:F107" si="10">E105-6</f>
        <v>5</v>
      </c>
      <c r="G105" s="45"/>
      <c r="H105" s="45"/>
      <c r="I105" s="45"/>
      <c r="J105" s="43" t="s">
        <v>169</v>
      </c>
    </row>
    <row r="106">
      <c r="A106" s="48" t="s">
        <v>133</v>
      </c>
      <c r="B106" s="42">
        <v>0.1214699074074074</v>
      </c>
      <c r="C106" s="43" t="s">
        <v>74</v>
      </c>
      <c r="D106" s="43" t="s">
        <v>93</v>
      </c>
      <c r="E106" s="44">
        <v>8.0</v>
      </c>
      <c r="F106" s="44">
        <f t="shared" si="10"/>
        <v>2</v>
      </c>
      <c r="G106" s="45"/>
      <c r="H106" s="45"/>
      <c r="I106" s="45"/>
      <c r="J106" s="43" t="s">
        <v>170</v>
      </c>
    </row>
    <row r="107">
      <c r="A107" s="48" t="s">
        <v>133</v>
      </c>
      <c r="B107" s="42">
        <v>0.12322916666666667</v>
      </c>
      <c r="C107" s="43" t="s">
        <v>66</v>
      </c>
      <c r="D107" s="43" t="s">
        <v>89</v>
      </c>
      <c r="E107" s="44">
        <v>25.0</v>
      </c>
      <c r="F107" s="44">
        <f t="shared" si="10"/>
        <v>19</v>
      </c>
      <c r="G107" s="45"/>
      <c r="H107" s="45"/>
      <c r="I107" s="45"/>
      <c r="J107" s="43" t="s">
        <v>171</v>
      </c>
    </row>
    <row r="108">
      <c r="A108" s="48" t="s">
        <v>133</v>
      </c>
      <c r="B108" s="42">
        <v>0.12340277777777778</v>
      </c>
      <c r="C108" s="43" t="s">
        <v>66</v>
      </c>
      <c r="D108" s="43" t="s">
        <v>91</v>
      </c>
      <c r="E108" s="44">
        <v>15.0</v>
      </c>
      <c r="F108" s="26"/>
      <c r="G108" s="45"/>
      <c r="H108" s="43" t="s">
        <v>172</v>
      </c>
      <c r="I108" s="45"/>
      <c r="J108" s="45"/>
    </row>
    <row r="109">
      <c r="A109" s="48" t="s">
        <v>133</v>
      </c>
      <c r="B109" s="42">
        <v>0.12469907407407407</v>
      </c>
      <c r="C109" s="43" t="s">
        <v>72</v>
      </c>
      <c r="D109" s="43" t="s">
        <v>93</v>
      </c>
      <c r="E109" s="44">
        <v>13.0</v>
      </c>
      <c r="F109" s="46">
        <f>E109-5</f>
        <v>8</v>
      </c>
      <c r="G109" s="45"/>
      <c r="H109" s="45"/>
      <c r="I109" s="45"/>
      <c r="J109" s="43" t="s">
        <v>136</v>
      </c>
    </row>
    <row r="110">
      <c r="A110" s="48" t="s">
        <v>133</v>
      </c>
      <c r="B110" s="42">
        <v>0.12483796296296296</v>
      </c>
      <c r="C110" s="43" t="s">
        <v>72</v>
      </c>
      <c r="D110" s="43" t="s">
        <v>91</v>
      </c>
      <c r="E110" s="44">
        <v>9.0</v>
      </c>
      <c r="F110" s="26"/>
      <c r="G110" s="45"/>
      <c r="H110" s="43" t="s">
        <v>173</v>
      </c>
      <c r="I110" s="45"/>
      <c r="J110" s="45"/>
    </row>
    <row r="111">
      <c r="A111" s="48" t="s">
        <v>133</v>
      </c>
      <c r="B111" s="42">
        <v>0.12538194444444445</v>
      </c>
      <c r="C111" s="43" t="s">
        <v>72</v>
      </c>
      <c r="D111" s="43" t="s">
        <v>81</v>
      </c>
      <c r="E111" s="44">
        <v>11.0</v>
      </c>
      <c r="F111" s="46">
        <f>E111-2</f>
        <v>9</v>
      </c>
      <c r="G111" s="45"/>
      <c r="H111" s="43" t="s">
        <v>174</v>
      </c>
      <c r="I111" s="45"/>
      <c r="J111" s="43" t="s">
        <v>175</v>
      </c>
    </row>
    <row r="112">
      <c r="A112" s="48" t="s">
        <v>133</v>
      </c>
      <c r="B112" s="42">
        <v>0.1258101851851852</v>
      </c>
      <c r="C112" s="43" t="s">
        <v>66</v>
      </c>
      <c r="D112" s="43" t="s">
        <v>91</v>
      </c>
      <c r="E112" s="44">
        <v>4.0</v>
      </c>
      <c r="F112" s="26"/>
      <c r="G112" s="45"/>
      <c r="H112" s="43" t="s">
        <v>176</v>
      </c>
      <c r="I112" s="45"/>
      <c r="J112" s="45"/>
    </row>
    <row r="113">
      <c r="A113" s="48" t="s">
        <v>133</v>
      </c>
      <c r="B113" s="42">
        <v>0.12636574074074075</v>
      </c>
      <c r="C113" s="43" t="s">
        <v>72</v>
      </c>
      <c r="D113" s="43" t="s">
        <v>93</v>
      </c>
      <c r="E113" s="44">
        <v>19.0</v>
      </c>
      <c r="F113" s="46">
        <f>E113-5</f>
        <v>14</v>
      </c>
      <c r="G113" s="45"/>
      <c r="H113" s="45"/>
      <c r="I113" s="45"/>
      <c r="J113" s="43" t="s">
        <v>136</v>
      </c>
    </row>
    <row r="114">
      <c r="A114" s="48" t="s">
        <v>133</v>
      </c>
      <c r="B114" s="42">
        <v>0.12643518518518518</v>
      </c>
      <c r="C114" s="43" t="s">
        <v>72</v>
      </c>
      <c r="D114" s="43" t="s">
        <v>91</v>
      </c>
      <c r="E114" s="44">
        <v>7.0</v>
      </c>
      <c r="F114" s="26"/>
      <c r="G114" s="45"/>
      <c r="H114" s="43" t="s">
        <v>177</v>
      </c>
      <c r="I114" s="43">
        <v>1.0</v>
      </c>
      <c r="J114" s="45"/>
    </row>
    <row r="115">
      <c r="A115" s="48" t="s">
        <v>133</v>
      </c>
      <c r="B115" s="42">
        <v>0.12734953703703702</v>
      </c>
      <c r="C115" s="43" t="s">
        <v>82</v>
      </c>
      <c r="D115" s="43" t="s">
        <v>166</v>
      </c>
      <c r="E115" s="44">
        <v>20.0</v>
      </c>
      <c r="F115" s="46">
        <f t="shared" ref="F115:F116" si="11">E115-5</f>
        <v>15</v>
      </c>
      <c r="G115" s="45"/>
      <c r="H115" s="43" t="s">
        <v>178</v>
      </c>
      <c r="I115" s="45"/>
      <c r="J115" s="43" t="s">
        <v>179</v>
      </c>
    </row>
    <row r="116">
      <c r="A116" s="48" t="s">
        <v>133</v>
      </c>
      <c r="B116" s="42">
        <v>0.12780092592592593</v>
      </c>
      <c r="C116" s="43" t="s">
        <v>72</v>
      </c>
      <c r="D116" s="43" t="s">
        <v>166</v>
      </c>
      <c r="E116" s="44">
        <v>16.0</v>
      </c>
      <c r="F116" s="46">
        <f t="shared" si="11"/>
        <v>11</v>
      </c>
      <c r="G116" s="45"/>
      <c r="H116" s="45"/>
      <c r="I116" s="45"/>
      <c r="J116" s="43" t="s">
        <v>167</v>
      </c>
    </row>
    <row r="117">
      <c r="A117" s="48" t="s">
        <v>133</v>
      </c>
      <c r="B117" s="42">
        <v>0.1278125</v>
      </c>
      <c r="C117" s="43" t="s">
        <v>66</v>
      </c>
      <c r="D117" s="43" t="s">
        <v>166</v>
      </c>
      <c r="E117" s="44">
        <v>14.0</v>
      </c>
      <c r="F117" s="46">
        <f>E117-0</f>
        <v>14</v>
      </c>
      <c r="G117" s="45"/>
      <c r="H117" s="45"/>
      <c r="I117" s="45"/>
      <c r="J117" s="43" t="s">
        <v>167</v>
      </c>
    </row>
    <row r="118">
      <c r="A118" s="48" t="s">
        <v>133</v>
      </c>
      <c r="B118" s="42">
        <v>0.12782407407407406</v>
      </c>
      <c r="C118" s="43" t="s">
        <v>69</v>
      </c>
      <c r="D118" s="43" t="s">
        <v>166</v>
      </c>
      <c r="E118" s="44">
        <v>21.0</v>
      </c>
      <c r="F118" s="46">
        <f>E118-5</f>
        <v>16</v>
      </c>
      <c r="G118" s="45"/>
      <c r="H118" s="45"/>
      <c r="I118" s="45"/>
      <c r="J118" s="43" t="s">
        <v>167</v>
      </c>
    </row>
    <row r="119">
      <c r="A119" s="48" t="s">
        <v>133</v>
      </c>
      <c r="B119" s="42">
        <v>0.12783564814814816</v>
      </c>
      <c r="C119" s="43" t="s">
        <v>74</v>
      </c>
      <c r="D119" s="43" t="s">
        <v>166</v>
      </c>
      <c r="E119" s="44">
        <v>19.0</v>
      </c>
      <c r="F119" s="46">
        <f>E119-0</f>
        <v>19</v>
      </c>
      <c r="G119" s="45"/>
      <c r="H119" s="45"/>
      <c r="I119" s="45"/>
      <c r="J119" s="43"/>
    </row>
    <row r="120">
      <c r="A120" s="48" t="s">
        <v>133</v>
      </c>
      <c r="B120" s="42">
        <v>0.12784722222222222</v>
      </c>
      <c r="C120" s="43" t="s">
        <v>70</v>
      </c>
      <c r="D120" s="43" t="s">
        <v>166</v>
      </c>
      <c r="E120" s="44">
        <v>19.0</v>
      </c>
      <c r="F120" s="46">
        <f>E120-3</f>
        <v>16</v>
      </c>
      <c r="G120" s="45"/>
      <c r="H120" s="45"/>
      <c r="I120" s="45"/>
      <c r="J120" s="43" t="s">
        <v>167</v>
      </c>
    </row>
    <row r="121">
      <c r="A121" s="48" t="s">
        <v>133</v>
      </c>
      <c r="B121" s="42">
        <v>0.12789351851851852</v>
      </c>
      <c r="C121" s="43" t="s">
        <v>82</v>
      </c>
      <c r="D121" s="43" t="s">
        <v>166</v>
      </c>
      <c r="E121" s="44">
        <v>23.0</v>
      </c>
      <c r="F121" s="46">
        <f t="shared" ref="F121:F122" si="12">E121-5</f>
        <v>18</v>
      </c>
      <c r="G121" s="45"/>
      <c r="H121" s="45"/>
      <c r="I121" s="45"/>
      <c r="J121" s="43" t="s">
        <v>167</v>
      </c>
    </row>
    <row r="122">
      <c r="A122" s="48" t="s">
        <v>133</v>
      </c>
      <c r="B122" s="42">
        <v>0.12850694444444444</v>
      </c>
      <c r="C122" s="43" t="s">
        <v>69</v>
      </c>
      <c r="D122" s="43" t="s">
        <v>89</v>
      </c>
      <c r="E122" s="44">
        <v>7.0</v>
      </c>
      <c r="F122" s="46">
        <f t="shared" si="12"/>
        <v>2</v>
      </c>
      <c r="G122" s="45"/>
      <c r="H122" s="45"/>
      <c r="I122" s="45"/>
      <c r="J122" s="43" t="s">
        <v>90</v>
      </c>
    </row>
    <row r="123">
      <c r="A123" s="48" t="s">
        <v>133</v>
      </c>
      <c r="B123" s="42">
        <v>0.12996527777777778</v>
      </c>
      <c r="C123" s="43" t="s">
        <v>70</v>
      </c>
      <c r="D123" s="43" t="s">
        <v>79</v>
      </c>
      <c r="E123" s="44">
        <v>10.0</v>
      </c>
      <c r="F123" s="46">
        <f t="shared" ref="F123:F124" si="13">E123-4</f>
        <v>6</v>
      </c>
      <c r="G123" s="45"/>
      <c r="H123" s="45"/>
      <c r="I123" s="45"/>
      <c r="J123" s="45"/>
    </row>
    <row r="124">
      <c r="A124" s="48" t="s">
        <v>133</v>
      </c>
      <c r="B124" s="42">
        <v>0.13063657407407409</v>
      </c>
      <c r="C124" s="43" t="s">
        <v>70</v>
      </c>
      <c r="D124" s="43" t="s">
        <v>79</v>
      </c>
      <c r="E124" s="44">
        <v>16.0</v>
      </c>
      <c r="F124" s="46">
        <f t="shared" si="13"/>
        <v>12</v>
      </c>
      <c r="G124" s="45"/>
      <c r="H124" s="45"/>
      <c r="I124" s="45"/>
      <c r="J124" s="45"/>
    </row>
    <row r="125">
      <c r="A125" s="48" t="s">
        <v>133</v>
      </c>
      <c r="B125" s="42">
        <v>0.13122685185185184</v>
      </c>
      <c r="C125" s="43" t="s">
        <v>70</v>
      </c>
      <c r="D125" s="43" t="s">
        <v>93</v>
      </c>
      <c r="E125" s="44">
        <v>24.0</v>
      </c>
      <c r="F125" s="44">
        <v>18.0</v>
      </c>
      <c r="G125" s="45"/>
      <c r="H125" s="45"/>
      <c r="I125" s="45"/>
      <c r="J125" s="43" t="s">
        <v>99</v>
      </c>
    </row>
    <row r="126">
      <c r="A126" s="48" t="s">
        <v>133</v>
      </c>
      <c r="B126" s="42">
        <v>0.13145833333333334</v>
      </c>
      <c r="C126" s="43" t="s">
        <v>70</v>
      </c>
      <c r="D126" s="43" t="s">
        <v>91</v>
      </c>
      <c r="E126" s="44">
        <v>8.0</v>
      </c>
      <c r="F126" s="26"/>
      <c r="G126" s="45"/>
      <c r="H126" s="43" t="s">
        <v>180</v>
      </c>
      <c r="I126" s="45"/>
      <c r="J126" s="45"/>
    </row>
    <row r="127">
      <c r="A127" s="48" t="s">
        <v>133</v>
      </c>
      <c r="B127" s="42">
        <v>0.1325462962962963</v>
      </c>
      <c r="C127" s="43" t="s">
        <v>82</v>
      </c>
      <c r="D127" s="43" t="s">
        <v>89</v>
      </c>
      <c r="E127" s="44">
        <v>10.0</v>
      </c>
      <c r="F127" s="46">
        <f>E127-6</f>
        <v>4</v>
      </c>
      <c r="G127" s="45"/>
      <c r="H127" s="45"/>
      <c r="I127" s="45"/>
      <c r="J127" s="43" t="s">
        <v>181</v>
      </c>
    </row>
    <row r="128">
      <c r="A128" s="48" t="s">
        <v>133</v>
      </c>
      <c r="B128" s="42">
        <v>0.1325462962962963</v>
      </c>
      <c r="C128" s="43" t="s">
        <v>82</v>
      </c>
      <c r="D128" s="43" t="s">
        <v>89</v>
      </c>
      <c r="E128" s="44" t="s">
        <v>75</v>
      </c>
      <c r="F128" s="44" t="s">
        <v>75</v>
      </c>
      <c r="G128" s="45"/>
      <c r="H128" s="45"/>
      <c r="I128" s="45"/>
      <c r="J128" s="43" t="s">
        <v>160</v>
      </c>
    </row>
    <row r="129">
      <c r="A129" s="48" t="s">
        <v>133</v>
      </c>
      <c r="B129" s="42">
        <v>0.13366898148148149</v>
      </c>
      <c r="C129" s="43" t="s">
        <v>74</v>
      </c>
      <c r="D129" s="43" t="s">
        <v>93</v>
      </c>
      <c r="E129" s="44">
        <v>19.0</v>
      </c>
      <c r="F129" s="46">
        <f>E129-6</f>
        <v>13</v>
      </c>
      <c r="G129" s="45"/>
      <c r="H129" s="45"/>
      <c r="I129" s="45"/>
      <c r="J129" s="43" t="s">
        <v>182</v>
      </c>
    </row>
    <row r="130">
      <c r="A130" s="48" t="s">
        <v>133</v>
      </c>
      <c r="B130" s="42">
        <v>0.13378472222222224</v>
      </c>
      <c r="C130" s="43" t="s">
        <v>74</v>
      </c>
      <c r="D130" s="43" t="s">
        <v>91</v>
      </c>
      <c r="E130" s="44">
        <v>12.0</v>
      </c>
      <c r="F130" s="26"/>
      <c r="G130" s="45"/>
      <c r="H130" s="43" t="s">
        <v>183</v>
      </c>
      <c r="I130" s="45"/>
      <c r="J130" s="45"/>
    </row>
    <row r="131">
      <c r="A131" s="48" t="s">
        <v>133</v>
      </c>
      <c r="B131" s="42">
        <v>0.1346875</v>
      </c>
      <c r="C131" s="43" t="s">
        <v>66</v>
      </c>
      <c r="D131" s="43" t="s">
        <v>93</v>
      </c>
      <c r="E131" s="44">
        <v>17.0</v>
      </c>
      <c r="F131" s="46">
        <f>E131-6</f>
        <v>11</v>
      </c>
      <c r="G131" s="45"/>
      <c r="H131" s="45"/>
      <c r="I131" s="45"/>
      <c r="J131" s="43" t="s">
        <v>184</v>
      </c>
    </row>
    <row r="132">
      <c r="A132" s="48" t="s">
        <v>133</v>
      </c>
      <c r="B132" s="42">
        <v>0.13502314814814814</v>
      </c>
      <c r="C132" s="43" t="s">
        <v>66</v>
      </c>
      <c r="D132" s="43" t="s">
        <v>91</v>
      </c>
      <c r="E132" s="44">
        <v>15.0</v>
      </c>
      <c r="F132" s="26"/>
      <c r="G132" s="45"/>
      <c r="H132" s="43" t="s">
        <v>185</v>
      </c>
      <c r="I132" s="45"/>
      <c r="J132" s="45"/>
    </row>
    <row r="133">
      <c r="A133" s="48" t="s">
        <v>133</v>
      </c>
      <c r="B133" s="42">
        <v>0.13641203703703703</v>
      </c>
      <c r="C133" s="43" t="s">
        <v>82</v>
      </c>
      <c r="D133" s="43" t="s">
        <v>81</v>
      </c>
      <c r="E133" s="44">
        <v>12.0</v>
      </c>
      <c r="F133" s="46">
        <f t="shared" ref="F133:F134" si="14">E133-2</f>
        <v>10</v>
      </c>
      <c r="G133" s="45"/>
      <c r="H133" s="43" t="s">
        <v>186</v>
      </c>
      <c r="I133" s="45"/>
      <c r="J133" s="43" t="s">
        <v>175</v>
      </c>
    </row>
    <row r="134">
      <c r="A134" s="48" t="s">
        <v>133</v>
      </c>
      <c r="B134" s="42">
        <v>0.136875</v>
      </c>
      <c r="C134" s="43" t="s">
        <v>69</v>
      </c>
      <c r="D134" s="43" t="s">
        <v>81</v>
      </c>
      <c r="E134" s="44">
        <v>7.0</v>
      </c>
      <c r="F134" s="46">
        <f t="shared" si="14"/>
        <v>5</v>
      </c>
      <c r="G134" s="45"/>
      <c r="H134" s="43" t="s">
        <v>187</v>
      </c>
      <c r="I134" s="45"/>
      <c r="J134" s="43" t="s">
        <v>175</v>
      </c>
    </row>
    <row r="135">
      <c r="A135" s="48" t="s">
        <v>133</v>
      </c>
      <c r="B135" s="42">
        <v>0.13799768518518518</v>
      </c>
      <c r="C135" s="43" t="s">
        <v>72</v>
      </c>
      <c r="D135" s="43" t="s">
        <v>91</v>
      </c>
      <c r="E135" s="44">
        <v>4.0</v>
      </c>
      <c r="F135" s="26"/>
      <c r="G135" s="45"/>
      <c r="H135" s="43" t="s">
        <v>188</v>
      </c>
      <c r="I135" s="45"/>
      <c r="J135" s="43" t="s">
        <v>189</v>
      </c>
    </row>
    <row r="136">
      <c r="A136" s="48" t="s">
        <v>133</v>
      </c>
      <c r="B136" s="42">
        <v>0.13896990740740742</v>
      </c>
      <c r="C136" s="43" t="s">
        <v>74</v>
      </c>
      <c r="D136" s="43" t="s">
        <v>81</v>
      </c>
      <c r="E136" s="44">
        <v>10.0</v>
      </c>
      <c r="F136" s="46">
        <f>E136-2</f>
        <v>8</v>
      </c>
      <c r="G136" s="45"/>
      <c r="H136" s="45"/>
      <c r="I136" s="45"/>
      <c r="J136" s="43" t="s">
        <v>190</v>
      </c>
    </row>
    <row r="137">
      <c r="A137" s="48" t="s">
        <v>133</v>
      </c>
      <c r="B137" s="42">
        <v>0.1394212962962963</v>
      </c>
      <c r="C137" s="43" t="s">
        <v>74</v>
      </c>
      <c r="D137" s="43" t="s">
        <v>93</v>
      </c>
      <c r="E137" s="44">
        <v>22.0</v>
      </c>
      <c r="F137" s="46">
        <f t="shared" ref="F137:F138" si="15">E137-6</f>
        <v>16</v>
      </c>
      <c r="G137" s="45"/>
      <c r="H137" s="45"/>
      <c r="I137" s="45"/>
      <c r="J137" s="43" t="s">
        <v>191</v>
      </c>
    </row>
    <row r="138">
      <c r="A138" s="48" t="s">
        <v>133</v>
      </c>
      <c r="B138" s="42">
        <v>0.13944444444444445</v>
      </c>
      <c r="C138" s="43" t="s">
        <v>66</v>
      </c>
      <c r="D138" s="43" t="s">
        <v>93</v>
      </c>
      <c r="E138" s="44">
        <v>18.0</v>
      </c>
      <c r="F138" s="46">
        <f t="shared" si="15"/>
        <v>12</v>
      </c>
      <c r="G138" s="45"/>
      <c r="H138" s="45"/>
      <c r="I138" s="45"/>
      <c r="J138" s="43" t="s">
        <v>105</v>
      </c>
    </row>
    <row r="139">
      <c r="A139" s="48" t="s">
        <v>133</v>
      </c>
      <c r="B139" s="42">
        <v>0.13962962962962963</v>
      </c>
      <c r="C139" s="43" t="s">
        <v>74</v>
      </c>
      <c r="D139" s="43" t="s">
        <v>91</v>
      </c>
      <c r="E139" s="44">
        <v>11.0</v>
      </c>
      <c r="F139" s="26"/>
      <c r="G139" s="45"/>
      <c r="H139" s="43" t="s">
        <v>192</v>
      </c>
      <c r="I139" s="45"/>
      <c r="J139" s="45"/>
    </row>
    <row r="140">
      <c r="A140" s="48" t="s">
        <v>133</v>
      </c>
      <c r="B140" s="42">
        <v>0.13984953703703704</v>
      </c>
      <c r="C140" s="43" t="s">
        <v>66</v>
      </c>
      <c r="D140" s="43" t="s">
        <v>91</v>
      </c>
      <c r="E140" s="44">
        <v>16.0</v>
      </c>
      <c r="F140" s="26"/>
      <c r="G140" s="45"/>
      <c r="H140" s="43" t="s">
        <v>193</v>
      </c>
      <c r="I140" s="45"/>
      <c r="J140" s="45"/>
    </row>
    <row r="141">
      <c r="A141" s="48" t="s">
        <v>133</v>
      </c>
      <c r="B141" s="42">
        <v>0.14174768518518518</v>
      </c>
      <c r="C141" s="43" t="s">
        <v>69</v>
      </c>
      <c r="D141" s="43" t="s">
        <v>120</v>
      </c>
      <c r="E141" s="44">
        <v>9.0</v>
      </c>
      <c r="F141" s="26"/>
      <c r="G141" s="45"/>
      <c r="H141" s="45"/>
      <c r="I141" s="45"/>
      <c r="J141" s="43" t="s">
        <v>194</v>
      </c>
    </row>
    <row r="142">
      <c r="A142" s="48" t="s">
        <v>133</v>
      </c>
      <c r="B142" s="42">
        <v>0.1428587962962963</v>
      </c>
      <c r="C142" s="43" t="s">
        <v>82</v>
      </c>
      <c r="D142" s="43" t="s">
        <v>195</v>
      </c>
      <c r="E142" s="44" t="s">
        <v>75</v>
      </c>
      <c r="F142" s="44" t="s">
        <v>75</v>
      </c>
      <c r="G142" s="45"/>
      <c r="H142" s="45"/>
      <c r="I142" s="45"/>
      <c r="J142" s="43" t="s">
        <v>196</v>
      </c>
    </row>
    <row r="143">
      <c r="A143" s="48" t="s">
        <v>133</v>
      </c>
      <c r="B143" s="42">
        <v>0.14313657407407407</v>
      </c>
      <c r="C143" s="43" t="s">
        <v>74</v>
      </c>
      <c r="D143" s="43" t="s">
        <v>93</v>
      </c>
      <c r="E143" s="44">
        <v>10.0</v>
      </c>
      <c r="F143" s="46">
        <f t="shared" ref="F143:F144" si="16">E143-6</f>
        <v>4</v>
      </c>
      <c r="G143" s="45"/>
      <c r="H143" s="45"/>
      <c r="I143" s="45"/>
      <c r="J143" s="43" t="s">
        <v>197</v>
      </c>
    </row>
    <row r="144">
      <c r="A144" s="48" t="s">
        <v>133</v>
      </c>
      <c r="B144" s="42">
        <v>0.14386574074074074</v>
      </c>
      <c r="C144" s="43" t="s">
        <v>66</v>
      </c>
      <c r="D144" s="43" t="s">
        <v>89</v>
      </c>
      <c r="E144" s="44">
        <v>23.0</v>
      </c>
      <c r="F144" s="44">
        <f t="shared" si="16"/>
        <v>17</v>
      </c>
      <c r="G144" s="45"/>
      <c r="H144" s="45"/>
      <c r="I144" s="45"/>
      <c r="J144" s="43" t="s">
        <v>171</v>
      </c>
    </row>
    <row r="145">
      <c r="A145" s="48" t="s">
        <v>133</v>
      </c>
      <c r="B145" s="42">
        <v>0.1440972222222222</v>
      </c>
      <c r="C145" s="43" t="s">
        <v>66</v>
      </c>
      <c r="D145" s="43" t="s">
        <v>91</v>
      </c>
      <c r="E145" s="44">
        <v>14.0</v>
      </c>
      <c r="F145" s="26"/>
      <c r="G145" s="45"/>
      <c r="H145" s="43" t="s">
        <v>198</v>
      </c>
      <c r="I145" s="43">
        <v>1.0</v>
      </c>
      <c r="J145" s="43" t="s">
        <v>119</v>
      </c>
    </row>
    <row r="146">
      <c r="A146" s="48" t="s">
        <v>133</v>
      </c>
      <c r="B146" s="42">
        <v>0.14591435185185186</v>
      </c>
      <c r="C146" s="43" t="s">
        <v>66</v>
      </c>
      <c r="D146" s="43" t="s">
        <v>81</v>
      </c>
      <c r="E146" s="44">
        <v>6.0</v>
      </c>
      <c r="F146" s="44">
        <v>2.0</v>
      </c>
      <c r="G146" s="45"/>
      <c r="H146" s="43" t="s">
        <v>199</v>
      </c>
      <c r="I146" s="45"/>
      <c r="J146" s="43" t="s">
        <v>175</v>
      </c>
    </row>
    <row r="147">
      <c r="A147" s="48" t="s">
        <v>133</v>
      </c>
      <c r="B147" s="42">
        <v>0.14675925925925926</v>
      </c>
      <c r="C147" s="43" t="s">
        <v>72</v>
      </c>
      <c r="D147" s="43" t="s">
        <v>93</v>
      </c>
      <c r="E147" s="44">
        <v>10.0</v>
      </c>
      <c r="F147" s="46">
        <f>E147-5</f>
        <v>5</v>
      </c>
      <c r="G147" s="45"/>
      <c r="H147" s="45"/>
      <c r="I147" s="45"/>
      <c r="J147" s="43" t="s">
        <v>136</v>
      </c>
    </row>
    <row r="148">
      <c r="A148" s="48" t="s">
        <v>133</v>
      </c>
      <c r="B148" s="42">
        <v>0.14675925925925926</v>
      </c>
      <c r="C148" s="43" t="s">
        <v>72</v>
      </c>
      <c r="D148" s="43" t="s">
        <v>93</v>
      </c>
      <c r="E148" s="44" t="s">
        <v>75</v>
      </c>
      <c r="F148" s="44" t="s">
        <v>75</v>
      </c>
      <c r="G148" s="45"/>
      <c r="H148" s="45"/>
      <c r="I148" s="45"/>
      <c r="J148" s="43" t="s">
        <v>136</v>
      </c>
    </row>
    <row r="149">
      <c r="A149" s="48" t="s">
        <v>133</v>
      </c>
      <c r="B149" s="42">
        <v>0.14759259259259258</v>
      </c>
      <c r="C149" s="43" t="s">
        <v>69</v>
      </c>
      <c r="D149" s="43" t="s">
        <v>91</v>
      </c>
      <c r="E149" s="44">
        <v>6.0</v>
      </c>
      <c r="F149" s="26"/>
      <c r="G149" s="45"/>
      <c r="H149" s="43" t="s">
        <v>200</v>
      </c>
      <c r="I149" s="43">
        <v>1.0</v>
      </c>
      <c r="J149" s="43" t="s">
        <v>201</v>
      </c>
    </row>
    <row r="150">
      <c r="A150" s="48" t="s">
        <v>133</v>
      </c>
      <c r="B150" s="42">
        <v>0.14907407407407408</v>
      </c>
      <c r="C150" s="43" t="s">
        <v>70</v>
      </c>
      <c r="D150" s="43" t="s">
        <v>93</v>
      </c>
      <c r="E150" s="44">
        <v>10.0</v>
      </c>
      <c r="F150" s="46">
        <f t="shared" ref="F150:F151" si="17">E150-6</f>
        <v>4</v>
      </c>
      <c r="G150" s="45"/>
      <c r="H150" s="45"/>
      <c r="I150" s="45"/>
      <c r="J150" s="43" t="s">
        <v>202</v>
      </c>
    </row>
    <row r="151">
      <c r="A151" s="48" t="s">
        <v>133</v>
      </c>
      <c r="B151" s="42">
        <v>0.14907407407407408</v>
      </c>
      <c r="C151" s="43" t="s">
        <v>70</v>
      </c>
      <c r="D151" s="43" t="s">
        <v>93</v>
      </c>
      <c r="E151" s="44">
        <v>14.0</v>
      </c>
      <c r="F151" s="46">
        <f t="shared" si="17"/>
        <v>8</v>
      </c>
      <c r="G151" s="45"/>
      <c r="H151" s="45"/>
      <c r="I151" s="45"/>
      <c r="J151" s="43" t="s">
        <v>160</v>
      </c>
    </row>
    <row r="152">
      <c r="A152" s="48" t="s">
        <v>133</v>
      </c>
      <c r="B152" s="42">
        <v>0.14934027777777778</v>
      </c>
      <c r="C152" s="43" t="s">
        <v>82</v>
      </c>
      <c r="D152" s="43" t="s">
        <v>195</v>
      </c>
      <c r="E152" s="44" t="s">
        <v>75</v>
      </c>
      <c r="F152" s="44" t="s">
        <v>75</v>
      </c>
      <c r="G152" s="45"/>
      <c r="H152" s="45"/>
      <c r="I152" s="45"/>
      <c r="J152" s="43" t="s">
        <v>196</v>
      </c>
    </row>
    <row r="153">
      <c r="A153" s="48" t="s">
        <v>133</v>
      </c>
      <c r="B153" s="42">
        <v>0.1495949074074074</v>
      </c>
      <c r="C153" s="43" t="s">
        <v>74</v>
      </c>
      <c r="D153" s="43" t="s">
        <v>93</v>
      </c>
      <c r="E153" s="44" t="s">
        <v>88</v>
      </c>
      <c r="F153" s="44">
        <v>1.0</v>
      </c>
      <c r="G153" s="45"/>
      <c r="H153" s="45"/>
      <c r="I153" s="45"/>
      <c r="J153" s="43" t="s">
        <v>197</v>
      </c>
    </row>
    <row r="154">
      <c r="A154" s="48" t="s">
        <v>133</v>
      </c>
      <c r="B154" s="42">
        <v>0.14971064814814813</v>
      </c>
      <c r="C154" s="43" t="s">
        <v>74</v>
      </c>
      <c r="D154" s="43" t="s">
        <v>93</v>
      </c>
      <c r="E154" s="44" t="s">
        <v>158</v>
      </c>
      <c r="F154" s="46">
        <v>6.0</v>
      </c>
      <c r="G154" s="45"/>
      <c r="H154" s="45"/>
      <c r="I154" s="45"/>
      <c r="J154" s="43" t="s">
        <v>197</v>
      </c>
    </row>
    <row r="155">
      <c r="A155" s="48" t="s">
        <v>133</v>
      </c>
      <c r="B155" s="42">
        <v>0.15034722222222222</v>
      </c>
      <c r="C155" s="43" t="s">
        <v>66</v>
      </c>
      <c r="D155" s="43" t="s">
        <v>195</v>
      </c>
      <c r="E155" s="44">
        <v>3.0</v>
      </c>
      <c r="F155" s="46">
        <f>E155</f>
        <v>3</v>
      </c>
      <c r="G155" s="45"/>
      <c r="H155" s="45"/>
      <c r="I155" s="45"/>
      <c r="J155" s="43" t="s">
        <v>203</v>
      </c>
    </row>
    <row r="156">
      <c r="A156" s="48" t="s">
        <v>133</v>
      </c>
      <c r="B156" s="42">
        <v>0.15116898148148147</v>
      </c>
      <c r="C156" s="43" t="s">
        <v>72</v>
      </c>
      <c r="D156" s="43" t="s">
        <v>93</v>
      </c>
      <c r="E156" s="44">
        <v>11.0</v>
      </c>
      <c r="F156" s="46">
        <f>E156-5</f>
        <v>6</v>
      </c>
      <c r="G156" s="45"/>
      <c r="H156" s="45"/>
      <c r="I156" s="45"/>
      <c r="J156" s="43" t="s">
        <v>136</v>
      </c>
    </row>
    <row r="157">
      <c r="A157" s="48" t="s">
        <v>133</v>
      </c>
      <c r="B157" s="42">
        <v>0.15116898148148147</v>
      </c>
      <c r="C157" s="43" t="s">
        <v>72</v>
      </c>
      <c r="D157" s="43" t="s">
        <v>93</v>
      </c>
      <c r="E157" s="44" t="s">
        <v>75</v>
      </c>
      <c r="F157" s="44" t="s">
        <v>75</v>
      </c>
      <c r="G157" s="45"/>
      <c r="H157" s="45"/>
      <c r="I157" s="45"/>
      <c r="J157" s="43" t="s">
        <v>136</v>
      </c>
    </row>
    <row r="158">
      <c r="A158" s="48" t="s">
        <v>133</v>
      </c>
      <c r="B158" s="42">
        <v>0.15222222222222223</v>
      </c>
      <c r="C158" s="43" t="s">
        <v>70</v>
      </c>
      <c r="D158" s="43" t="s">
        <v>93</v>
      </c>
      <c r="E158" s="44" t="s">
        <v>75</v>
      </c>
      <c r="F158" s="44" t="s">
        <v>75</v>
      </c>
      <c r="G158" s="45"/>
      <c r="H158" s="45"/>
      <c r="I158" s="45"/>
      <c r="J158" s="43" t="s">
        <v>85</v>
      </c>
    </row>
    <row r="159">
      <c r="A159" s="48" t="s">
        <v>133</v>
      </c>
      <c r="B159" s="42">
        <v>0.15222222222222223</v>
      </c>
      <c r="C159" s="43" t="s">
        <v>70</v>
      </c>
      <c r="D159" s="43" t="s">
        <v>93</v>
      </c>
      <c r="E159" s="46">
        <f>F159+6</f>
        <v>21</v>
      </c>
      <c r="F159" s="44">
        <v>15.0</v>
      </c>
      <c r="G159" s="45"/>
      <c r="H159" s="45"/>
      <c r="I159" s="45"/>
      <c r="J159" s="43" t="s">
        <v>204</v>
      </c>
    </row>
    <row r="160">
      <c r="A160" s="48" t="s">
        <v>133</v>
      </c>
      <c r="B160" s="42">
        <v>0.15238425925925925</v>
      </c>
      <c r="C160" s="43" t="s">
        <v>70</v>
      </c>
      <c r="D160" s="43" t="s">
        <v>91</v>
      </c>
      <c r="E160" s="44">
        <v>12.0</v>
      </c>
      <c r="F160" s="26"/>
      <c r="G160" s="45"/>
      <c r="H160" s="43" t="s">
        <v>205</v>
      </c>
      <c r="I160" s="43">
        <v>1.0</v>
      </c>
      <c r="J160" s="45"/>
    </row>
    <row r="161">
      <c r="A161" s="48" t="s">
        <v>133</v>
      </c>
      <c r="B161" s="42">
        <v>0.15270833333333333</v>
      </c>
      <c r="C161" s="43" t="s">
        <v>69</v>
      </c>
      <c r="D161" s="43" t="s">
        <v>120</v>
      </c>
      <c r="E161" s="44">
        <v>5.0</v>
      </c>
      <c r="F161" s="26"/>
      <c r="G161" s="45"/>
      <c r="H161" s="45"/>
      <c r="I161" s="45"/>
      <c r="J161" s="43" t="s">
        <v>206</v>
      </c>
    </row>
    <row r="162">
      <c r="A162" s="48" t="s">
        <v>133</v>
      </c>
      <c r="B162" s="42">
        <v>0.15288194444444445</v>
      </c>
      <c r="C162" s="43" t="s">
        <v>82</v>
      </c>
      <c r="D162" s="43" t="s">
        <v>195</v>
      </c>
      <c r="E162" s="44" t="s">
        <v>75</v>
      </c>
      <c r="F162" s="44" t="s">
        <v>75</v>
      </c>
      <c r="G162" s="45"/>
      <c r="H162" s="45"/>
      <c r="I162" s="45"/>
      <c r="J162" s="43" t="s">
        <v>203</v>
      </c>
    </row>
    <row r="163">
      <c r="A163" s="48" t="s">
        <v>133</v>
      </c>
      <c r="B163" s="42">
        <v>0.15292824074074074</v>
      </c>
      <c r="C163" s="43" t="s">
        <v>74</v>
      </c>
      <c r="D163" s="43" t="s">
        <v>128</v>
      </c>
      <c r="E163" s="44" t="s">
        <v>68</v>
      </c>
      <c r="F163" s="44">
        <v>20.0</v>
      </c>
      <c r="G163" s="45"/>
      <c r="H163" s="45"/>
      <c r="I163" s="45"/>
      <c r="J163" s="43" t="s">
        <v>207</v>
      </c>
    </row>
    <row r="164">
      <c r="A164" s="48" t="s">
        <v>133</v>
      </c>
      <c r="B164" s="42">
        <v>0.15447916666666667</v>
      </c>
      <c r="C164" s="43" t="s">
        <v>69</v>
      </c>
      <c r="D164" s="43" t="s">
        <v>83</v>
      </c>
      <c r="E164" s="44">
        <v>14.0</v>
      </c>
      <c r="F164" s="46">
        <f>E164-1</f>
        <v>13</v>
      </c>
      <c r="G164" s="45"/>
      <c r="H164" s="45"/>
      <c r="I164" s="45"/>
      <c r="J164" s="45"/>
    </row>
    <row r="165">
      <c r="A165" s="48" t="s">
        <v>133</v>
      </c>
      <c r="B165" s="42">
        <v>0.15791666666666668</v>
      </c>
      <c r="C165" s="43" t="s">
        <v>74</v>
      </c>
      <c r="D165" s="43" t="s">
        <v>73</v>
      </c>
      <c r="E165" s="44">
        <v>26.0</v>
      </c>
      <c r="F165" s="46">
        <f>E165-8</f>
        <v>18</v>
      </c>
      <c r="G165" s="45"/>
      <c r="H165" s="45"/>
      <c r="I165" s="45"/>
      <c r="J165" s="4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7.29"/>
    <col customWidth="1" min="3" max="3" width="9.29"/>
    <col customWidth="1" min="4" max="4" width="15.71"/>
    <col customWidth="1" min="5" max="5" width="10.43"/>
    <col customWidth="1" min="6" max="6" width="12.43"/>
    <col customWidth="1" min="7" max="7" width="5.14"/>
    <col customWidth="1" min="9" max="9" width="6.29"/>
    <col customWidth="1" min="10" max="10" width="28.57"/>
  </cols>
  <sheetData>
    <row r="1">
      <c r="A1" s="47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48" t="s">
        <v>208</v>
      </c>
      <c r="B2" s="19">
        <v>0.012175925925925925</v>
      </c>
      <c r="C2" s="10" t="s">
        <v>72</v>
      </c>
      <c r="D2" s="10" t="s">
        <v>78</v>
      </c>
      <c r="E2" s="29">
        <v>9.0</v>
      </c>
      <c r="F2" s="29">
        <v>4.0</v>
      </c>
    </row>
    <row r="3">
      <c r="A3" s="48" t="s">
        <v>208</v>
      </c>
      <c r="B3" s="19">
        <v>0.02396990740740741</v>
      </c>
      <c r="C3" s="10" t="s">
        <v>82</v>
      </c>
      <c r="D3" s="10" t="s">
        <v>127</v>
      </c>
      <c r="E3" s="29">
        <v>6.0</v>
      </c>
      <c r="F3" s="46">
        <f>E3-3</f>
        <v>3</v>
      </c>
    </row>
    <row r="4">
      <c r="A4" s="48" t="s">
        <v>208</v>
      </c>
      <c r="B4" s="19">
        <v>0.0265625</v>
      </c>
      <c r="C4" s="10" t="s">
        <v>66</v>
      </c>
      <c r="D4" s="10" t="s">
        <v>80</v>
      </c>
      <c r="E4" s="29" t="s">
        <v>75</v>
      </c>
      <c r="F4" s="29" t="s">
        <v>75</v>
      </c>
      <c r="J4" s="10" t="s">
        <v>85</v>
      </c>
    </row>
    <row r="5">
      <c r="A5" s="48" t="s">
        <v>208</v>
      </c>
      <c r="B5" s="19">
        <v>0.0265625</v>
      </c>
      <c r="C5" s="10" t="s">
        <v>66</v>
      </c>
      <c r="D5" s="10" t="s">
        <v>80</v>
      </c>
      <c r="E5" s="29">
        <v>20.0</v>
      </c>
      <c r="F5" s="46">
        <f>E5-6</f>
        <v>14</v>
      </c>
      <c r="J5" s="10" t="s">
        <v>86</v>
      </c>
    </row>
    <row r="6">
      <c r="A6" s="48" t="s">
        <v>208</v>
      </c>
      <c r="B6" s="19">
        <v>0.027037037037037037</v>
      </c>
      <c r="C6" s="10" t="s">
        <v>69</v>
      </c>
      <c r="D6" s="10" t="s">
        <v>209</v>
      </c>
      <c r="E6" s="29">
        <v>8.0</v>
      </c>
      <c r="F6" s="46">
        <f>E6-3</f>
        <v>5</v>
      </c>
    </row>
    <row r="7">
      <c r="A7" s="48" t="s">
        <v>208</v>
      </c>
      <c r="B7" s="19">
        <v>0.029861111111111113</v>
      </c>
      <c r="C7" s="10" t="s">
        <v>70</v>
      </c>
      <c r="D7" s="10" t="s">
        <v>125</v>
      </c>
      <c r="E7" s="29">
        <v>10.0</v>
      </c>
      <c r="F7" s="46">
        <f>E7-6</f>
        <v>4</v>
      </c>
    </row>
    <row r="8">
      <c r="A8" s="48" t="s">
        <v>208</v>
      </c>
      <c r="B8" s="19">
        <v>0.029907407407407407</v>
      </c>
      <c r="C8" s="10" t="s">
        <v>69</v>
      </c>
      <c r="D8" s="10" t="s">
        <v>125</v>
      </c>
      <c r="E8" s="29">
        <v>7.0</v>
      </c>
      <c r="F8" s="46">
        <f>E8-3</f>
        <v>4</v>
      </c>
    </row>
    <row r="9">
      <c r="A9" s="48" t="s">
        <v>208</v>
      </c>
      <c r="B9" s="19">
        <v>0.029953703703703705</v>
      </c>
      <c r="C9" s="10" t="s">
        <v>74</v>
      </c>
      <c r="D9" s="10" t="s">
        <v>125</v>
      </c>
      <c r="E9" s="29">
        <v>26.0</v>
      </c>
      <c r="F9" s="46">
        <f>E9-8</f>
        <v>18</v>
      </c>
    </row>
    <row r="10">
      <c r="A10" s="48" t="s">
        <v>208</v>
      </c>
      <c r="B10" s="19">
        <v>0.031064814814814816</v>
      </c>
      <c r="C10" s="10" t="s">
        <v>69</v>
      </c>
      <c r="D10" s="10" t="s">
        <v>80</v>
      </c>
      <c r="E10" s="29" t="s">
        <v>75</v>
      </c>
      <c r="F10" s="29" t="s">
        <v>75</v>
      </c>
      <c r="J10" s="10" t="s">
        <v>160</v>
      </c>
    </row>
    <row r="11">
      <c r="A11" s="48" t="s">
        <v>208</v>
      </c>
      <c r="B11" s="19">
        <v>0.031064814814814816</v>
      </c>
      <c r="C11" s="10" t="s">
        <v>69</v>
      </c>
      <c r="D11" s="10" t="s">
        <v>80</v>
      </c>
      <c r="E11" s="29">
        <v>8.0</v>
      </c>
      <c r="F11" s="46">
        <f>E11-3</f>
        <v>5</v>
      </c>
      <c r="J11" s="10" t="s">
        <v>161</v>
      </c>
    </row>
    <row r="12">
      <c r="A12" s="48" t="s">
        <v>208</v>
      </c>
      <c r="B12" s="19">
        <v>0.031655092592592596</v>
      </c>
      <c r="C12" s="10" t="s">
        <v>69</v>
      </c>
      <c r="D12" s="10" t="s">
        <v>73</v>
      </c>
      <c r="E12" s="29" t="s">
        <v>68</v>
      </c>
      <c r="F12" s="29">
        <v>20.0</v>
      </c>
    </row>
    <row r="13">
      <c r="A13" s="48" t="s">
        <v>208</v>
      </c>
      <c r="B13" s="19">
        <v>0.03329861111111111</v>
      </c>
      <c r="C13" s="10" t="s">
        <v>74</v>
      </c>
      <c r="D13" s="10" t="s">
        <v>80</v>
      </c>
      <c r="E13" s="29">
        <v>0.0</v>
      </c>
      <c r="F13" s="29">
        <v>3.0</v>
      </c>
    </row>
    <row r="14">
      <c r="A14" s="48" t="s">
        <v>208</v>
      </c>
      <c r="B14" s="19">
        <v>0.03400462962962963</v>
      </c>
      <c r="C14" s="10" t="s">
        <v>72</v>
      </c>
      <c r="D14" s="10" t="s">
        <v>125</v>
      </c>
      <c r="E14" s="29" t="s">
        <v>75</v>
      </c>
      <c r="F14" s="29" t="s">
        <v>75</v>
      </c>
      <c r="J14" s="10" t="s">
        <v>85</v>
      </c>
    </row>
    <row r="15">
      <c r="A15" s="48" t="s">
        <v>208</v>
      </c>
      <c r="B15" s="19">
        <v>0.040949074074074075</v>
      </c>
      <c r="C15" s="10" t="s">
        <v>72</v>
      </c>
      <c r="D15" s="10" t="s">
        <v>125</v>
      </c>
      <c r="E15" s="29">
        <v>13.0</v>
      </c>
      <c r="F15" s="46">
        <f>E15-8</f>
        <v>5</v>
      </c>
      <c r="J15" s="10" t="s">
        <v>86</v>
      </c>
    </row>
    <row r="16">
      <c r="A16" s="48" t="s">
        <v>208</v>
      </c>
      <c r="B16" s="19">
        <v>0.035104166666666665</v>
      </c>
      <c r="C16" s="10" t="s">
        <v>72</v>
      </c>
      <c r="D16" s="10" t="s">
        <v>125</v>
      </c>
      <c r="E16" s="29" t="s">
        <v>75</v>
      </c>
      <c r="F16" s="29" t="s">
        <v>75</v>
      </c>
      <c r="J16" s="10" t="s">
        <v>85</v>
      </c>
    </row>
    <row r="17">
      <c r="A17" s="48" t="s">
        <v>208</v>
      </c>
      <c r="B17" s="19">
        <v>0.035104166666666665</v>
      </c>
      <c r="C17" s="10" t="s">
        <v>72</v>
      </c>
      <c r="D17" s="10" t="s">
        <v>125</v>
      </c>
      <c r="E17" s="29">
        <v>22.0</v>
      </c>
      <c r="F17" s="46">
        <f>E17-3</f>
        <v>19</v>
      </c>
      <c r="J17" s="10" t="s">
        <v>86</v>
      </c>
    </row>
    <row r="18">
      <c r="A18" s="48" t="s">
        <v>208</v>
      </c>
      <c r="B18" s="19">
        <v>0.0362962962962963</v>
      </c>
      <c r="C18" s="10" t="s">
        <v>82</v>
      </c>
      <c r="D18" s="10" t="s">
        <v>210</v>
      </c>
      <c r="E18" s="29">
        <v>9.0</v>
      </c>
      <c r="F18" s="46"/>
    </row>
    <row r="19">
      <c r="A19" s="48" t="s">
        <v>208</v>
      </c>
      <c r="B19" s="19">
        <v>0.03944444444444444</v>
      </c>
      <c r="C19" s="10" t="s">
        <v>82</v>
      </c>
      <c r="D19" s="10" t="s">
        <v>127</v>
      </c>
      <c r="E19" s="29">
        <v>11.0</v>
      </c>
      <c r="F19" s="46">
        <f t="shared" ref="F19:F21" si="1">E19-3</f>
        <v>8</v>
      </c>
    </row>
    <row r="20">
      <c r="A20" s="48" t="s">
        <v>208</v>
      </c>
      <c r="B20" s="19">
        <v>0.04258101851851852</v>
      </c>
      <c r="C20" s="10" t="s">
        <v>72</v>
      </c>
      <c r="D20" s="10" t="s">
        <v>125</v>
      </c>
      <c r="E20" s="29">
        <v>19.0</v>
      </c>
      <c r="F20" s="46">
        <f t="shared" si="1"/>
        <v>16</v>
      </c>
    </row>
    <row r="21">
      <c r="A21" s="48" t="s">
        <v>208</v>
      </c>
      <c r="B21" s="19">
        <v>0.050798611111111114</v>
      </c>
      <c r="C21" s="10" t="s">
        <v>82</v>
      </c>
      <c r="D21" s="10" t="s">
        <v>127</v>
      </c>
      <c r="E21" s="29">
        <v>11.0</v>
      </c>
      <c r="F21" s="46">
        <f t="shared" si="1"/>
        <v>8</v>
      </c>
    </row>
    <row r="22">
      <c r="A22" s="48" t="s">
        <v>208</v>
      </c>
      <c r="B22" s="19">
        <v>0.05241898148148148</v>
      </c>
      <c r="C22" s="10" t="s">
        <v>72</v>
      </c>
      <c r="D22" s="10" t="s">
        <v>127</v>
      </c>
      <c r="E22" s="29">
        <v>12.0</v>
      </c>
      <c r="F22" s="46">
        <f>E22-0</f>
        <v>12</v>
      </c>
    </row>
    <row r="23">
      <c r="A23" s="48" t="s">
        <v>208</v>
      </c>
      <c r="B23" s="19">
        <v>0.052453703703703704</v>
      </c>
      <c r="C23" s="10" t="s">
        <v>84</v>
      </c>
      <c r="D23" s="10" t="s">
        <v>127</v>
      </c>
      <c r="E23" s="29">
        <v>11.0</v>
      </c>
      <c r="F23" s="46">
        <f>E23--2</f>
        <v>13</v>
      </c>
    </row>
    <row r="24">
      <c r="A24" s="48" t="s">
        <v>208</v>
      </c>
      <c r="B24" s="19">
        <v>0.05402777777777778</v>
      </c>
      <c r="C24" s="10" t="s">
        <v>74</v>
      </c>
      <c r="D24" s="10" t="s">
        <v>127</v>
      </c>
      <c r="E24" s="29">
        <v>1.0</v>
      </c>
      <c r="F24" s="29">
        <v>4.0</v>
      </c>
    </row>
    <row r="25">
      <c r="A25" s="48" t="s">
        <v>208</v>
      </c>
      <c r="B25" s="19">
        <v>0.06133101851851852</v>
      </c>
      <c r="C25" s="10" t="s">
        <v>70</v>
      </c>
      <c r="D25" s="10" t="s">
        <v>67</v>
      </c>
      <c r="E25" s="29">
        <v>10.0</v>
      </c>
      <c r="F25" s="46">
        <f>E25-3</f>
        <v>7</v>
      </c>
    </row>
    <row r="26">
      <c r="A26" s="48" t="s">
        <v>208</v>
      </c>
      <c r="B26" s="19">
        <v>0.07449074074074075</v>
      </c>
      <c r="C26" s="10" t="s">
        <v>72</v>
      </c>
      <c r="D26" s="10" t="s">
        <v>210</v>
      </c>
      <c r="E26" s="29">
        <v>14.0</v>
      </c>
      <c r="F26" s="46">
        <f>E26-0</f>
        <v>14</v>
      </c>
    </row>
    <row r="27">
      <c r="A27" s="48" t="s">
        <v>208</v>
      </c>
      <c r="B27" s="19">
        <v>0.0746875</v>
      </c>
      <c r="C27" s="10" t="s">
        <v>82</v>
      </c>
      <c r="D27" s="10" t="s">
        <v>127</v>
      </c>
      <c r="E27" s="29">
        <v>14.0</v>
      </c>
      <c r="F27" s="46">
        <f>E27-3</f>
        <v>11</v>
      </c>
    </row>
    <row r="28">
      <c r="A28" s="48" t="s">
        <v>208</v>
      </c>
      <c r="B28" s="19">
        <v>0.09791666666666667</v>
      </c>
      <c r="C28" s="10" t="s">
        <v>70</v>
      </c>
      <c r="D28" s="10" t="s">
        <v>93</v>
      </c>
      <c r="E28" s="29">
        <v>12.0</v>
      </c>
      <c r="F28" s="46">
        <f>E28-6</f>
        <v>6</v>
      </c>
      <c r="J28" s="10" t="s">
        <v>99</v>
      </c>
    </row>
    <row r="29">
      <c r="A29" s="48" t="s">
        <v>208</v>
      </c>
      <c r="B29" s="19">
        <v>0.09876157407407407</v>
      </c>
      <c r="C29" s="10" t="s">
        <v>70</v>
      </c>
      <c r="D29" s="10" t="s">
        <v>93</v>
      </c>
      <c r="E29" s="29" t="s">
        <v>68</v>
      </c>
      <c r="F29" s="29">
        <v>20.0</v>
      </c>
      <c r="G29" s="10" t="s">
        <v>137</v>
      </c>
      <c r="J29" s="10" t="s">
        <v>99</v>
      </c>
    </row>
    <row r="30">
      <c r="A30" s="48" t="s">
        <v>208</v>
      </c>
      <c r="B30" s="19">
        <v>0.09876157407407407</v>
      </c>
      <c r="C30" s="10" t="s">
        <v>70</v>
      </c>
      <c r="D30" s="10" t="s">
        <v>93</v>
      </c>
      <c r="E30" s="29" t="s">
        <v>68</v>
      </c>
      <c r="F30" s="29">
        <v>20.0</v>
      </c>
      <c r="G30" s="10" t="s">
        <v>137</v>
      </c>
      <c r="J30" s="10" t="s">
        <v>99</v>
      </c>
    </row>
    <row r="31">
      <c r="A31" s="48" t="s">
        <v>208</v>
      </c>
      <c r="B31" s="19">
        <v>0.09876157407407407</v>
      </c>
      <c r="C31" s="10" t="s">
        <v>70</v>
      </c>
      <c r="D31" s="10" t="s">
        <v>93</v>
      </c>
      <c r="E31" s="29">
        <v>23.0</v>
      </c>
      <c r="F31" s="29">
        <f>E31-6</f>
        <v>17</v>
      </c>
      <c r="J31" s="10" t="s">
        <v>99</v>
      </c>
    </row>
    <row r="32">
      <c r="A32" s="48" t="s">
        <v>208</v>
      </c>
      <c r="B32" s="19">
        <v>0.0992013888888889</v>
      </c>
      <c r="C32" s="10" t="s">
        <v>70</v>
      </c>
      <c r="D32" s="10" t="s">
        <v>91</v>
      </c>
      <c r="E32" s="29">
        <v>10.0</v>
      </c>
      <c r="F32" s="46"/>
      <c r="H32" s="10" t="s">
        <v>211</v>
      </c>
    </row>
    <row r="33">
      <c r="A33" s="48" t="s">
        <v>208</v>
      </c>
      <c r="B33" s="19">
        <v>0.0992013888888889</v>
      </c>
      <c r="C33" s="10" t="s">
        <v>70</v>
      </c>
      <c r="D33" s="10" t="s">
        <v>91</v>
      </c>
      <c r="E33" s="29">
        <v>8.0</v>
      </c>
      <c r="F33" s="46"/>
      <c r="H33" s="10" t="s">
        <v>212</v>
      </c>
    </row>
    <row r="34">
      <c r="A34" s="48" t="s">
        <v>208</v>
      </c>
      <c r="B34" s="19">
        <v>0.0993287037037037</v>
      </c>
      <c r="C34" s="10" t="s">
        <v>70</v>
      </c>
      <c r="D34" s="10" t="s">
        <v>91</v>
      </c>
      <c r="E34" s="29">
        <v>5.0</v>
      </c>
      <c r="F34" s="46"/>
      <c r="H34" s="10" t="s">
        <v>213</v>
      </c>
    </row>
    <row r="35">
      <c r="A35" s="48" t="s">
        <v>208</v>
      </c>
      <c r="B35" s="19">
        <v>0.10028935185185185</v>
      </c>
      <c r="C35" s="10" t="s">
        <v>70</v>
      </c>
      <c r="D35" s="10" t="s">
        <v>81</v>
      </c>
      <c r="E35" s="29">
        <v>10.0</v>
      </c>
      <c r="F35" s="29">
        <v>7.0</v>
      </c>
      <c r="J35" s="10" t="s">
        <v>214</v>
      </c>
    </row>
    <row r="36">
      <c r="A36" s="48" t="s">
        <v>208</v>
      </c>
      <c r="B36" s="19">
        <v>0.10100694444444444</v>
      </c>
      <c r="C36" s="10" t="s">
        <v>70</v>
      </c>
      <c r="D36" s="10" t="s">
        <v>93</v>
      </c>
      <c r="E36" s="29">
        <v>9.0</v>
      </c>
      <c r="F36" s="29">
        <f t="shared" ref="F36:F37" si="2">E36-6</f>
        <v>3</v>
      </c>
      <c r="J36" s="10" t="s">
        <v>99</v>
      </c>
    </row>
    <row r="37">
      <c r="A37" s="48" t="s">
        <v>208</v>
      </c>
      <c r="B37" s="19">
        <v>0.1013425925925926</v>
      </c>
      <c r="C37" s="10" t="s">
        <v>70</v>
      </c>
      <c r="D37" s="10" t="s">
        <v>93</v>
      </c>
      <c r="E37" s="29">
        <v>21.0</v>
      </c>
      <c r="F37" s="46">
        <f t="shared" si="2"/>
        <v>15</v>
      </c>
      <c r="J37" s="10" t="s">
        <v>99</v>
      </c>
    </row>
    <row r="38">
      <c r="A38" s="48" t="s">
        <v>208</v>
      </c>
      <c r="B38" s="19">
        <v>0.10164351851851852</v>
      </c>
      <c r="C38" s="10" t="s">
        <v>70</v>
      </c>
      <c r="D38" s="10" t="s">
        <v>91</v>
      </c>
      <c r="E38" s="29">
        <v>8.0</v>
      </c>
      <c r="F38" s="46"/>
      <c r="H38" s="10" t="s">
        <v>212</v>
      </c>
    </row>
    <row r="39">
      <c r="A39" s="48" t="s">
        <v>208</v>
      </c>
      <c r="B39" s="19">
        <v>0.10299768518518519</v>
      </c>
      <c r="C39" s="10" t="s">
        <v>70</v>
      </c>
      <c r="D39" s="10" t="s">
        <v>81</v>
      </c>
      <c r="E39" s="29">
        <v>12.0</v>
      </c>
      <c r="F39" s="46">
        <f>E39-3</f>
        <v>9</v>
      </c>
      <c r="J39" s="10" t="s">
        <v>215</v>
      </c>
    </row>
    <row r="40">
      <c r="A40" s="48" t="s">
        <v>208</v>
      </c>
      <c r="B40" s="19">
        <v>0.108125</v>
      </c>
      <c r="C40" s="10" t="s">
        <v>69</v>
      </c>
      <c r="D40" s="10" t="s">
        <v>128</v>
      </c>
      <c r="E40" s="29">
        <v>20.0</v>
      </c>
      <c r="F40" s="46">
        <f>E40-5</f>
        <v>15</v>
      </c>
    </row>
    <row r="41">
      <c r="A41" s="48" t="s">
        <v>208</v>
      </c>
      <c r="B41" s="19">
        <v>0.11019675925925926</v>
      </c>
      <c r="C41" s="10" t="s">
        <v>66</v>
      </c>
      <c r="D41" s="10" t="s">
        <v>71</v>
      </c>
      <c r="E41" s="29">
        <v>11.0</v>
      </c>
      <c r="F41" s="46">
        <f>E41--2</f>
        <v>13</v>
      </c>
    </row>
    <row r="42">
      <c r="A42" s="48" t="s">
        <v>208</v>
      </c>
      <c r="B42" s="19">
        <v>0.11019675925925926</v>
      </c>
      <c r="C42" s="10" t="s">
        <v>69</v>
      </c>
      <c r="D42" s="10" t="s">
        <v>71</v>
      </c>
      <c r="E42" s="29">
        <v>15.0</v>
      </c>
      <c r="F42" s="46">
        <f>E42-3</f>
        <v>12</v>
      </c>
    </row>
    <row r="43">
      <c r="A43" s="48" t="s">
        <v>208</v>
      </c>
      <c r="B43" s="19">
        <v>0.11019675925925926</v>
      </c>
      <c r="C43" s="10" t="s">
        <v>72</v>
      </c>
      <c r="D43" s="10" t="s">
        <v>71</v>
      </c>
      <c r="E43" s="29">
        <v>11.0</v>
      </c>
      <c r="F43" s="46">
        <f>E43-5</f>
        <v>6</v>
      </c>
    </row>
    <row r="44">
      <c r="A44" s="48" t="s">
        <v>208</v>
      </c>
      <c r="B44" s="19">
        <v>0.11032407407407407</v>
      </c>
      <c r="C44" s="10" t="s">
        <v>82</v>
      </c>
      <c r="D44" s="10" t="s">
        <v>127</v>
      </c>
      <c r="E44" s="29" t="s">
        <v>68</v>
      </c>
      <c r="F44" s="29">
        <v>20.0</v>
      </c>
    </row>
    <row r="45">
      <c r="A45" s="48" t="s">
        <v>208</v>
      </c>
      <c r="B45" s="19">
        <v>0.11099537037037037</v>
      </c>
      <c r="C45" s="10" t="s">
        <v>69</v>
      </c>
      <c r="D45" s="10" t="s">
        <v>129</v>
      </c>
      <c r="E45" s="29">
        <v>15.0</v>
      </c>
      <c r="F45" s="46">
        <f>E45-3</f>
        <v>12</v>
      </c>
    </row>
    <row r="46">
      <c r="A46" s="48" t="s">
        <v>208</v>
      </c>
      <c r="B46" s="19">
        <v>0.11341435185185185</v>
      </c>
      <c r="C46" s="10" t="s">
        <v>82</v>
      </c>
      <c r="D46" s="10" t="s">
        <v>127</v>
      </c>
      <c r="E46" s="29" t="s">
        <v>68</v>
      </c>
      <c r="F46" s="29">
        <v>20.0</v>
      </c>
    </row>
    <row r="47">
      <c r="A47" s="48" t="s">
        <v>208</v>
      </c>
      <c r="B47" s="19">
        <v>0.11412037037037037</v>
      </c>
      <c r="C47" s="10" t="s">
        <v>74</v>
      </c>
      <c r="D47" s="10" t="s">
        <v>83</v>
      </c>
      <c r="E47" s="29">
        <v>10.0</v>
      </c>
      <c r="F47" s="46">
        <f>E47-5</f>
        <v>5</v>
      </c>
    </row>
    <row r="48">
      <c r="A48" s="48" t="s">
        <v>208</v>
      </c>
      <c r="B48" s="19">
        <v>0.11469907407407408</v>
      </c>
      <c r="C48" s="10" t="s">
        <v>74</v>
      </c>
      <c r="D48" s="10" t="s">
        <v>73</v>
      </c>
      <c r="E48" s="29">
        <v>24.0</v>
      </c>
      <c r="F48" s="46">
        <f>E48-8</f>
        <v>16</v>
      </c>
    </row>
    <row r="49">
      <c r="A49" s="48" t="s">
        <v>208</v>
      </c>
      <c r="B49" s="19">
        <v>0.11608796296296296</v>
      </c>
      <c r="C49" s="10" t="s">
        <v>82</v>
      </c>
      <c r="D49" s="10" t="s">
        <v>216</v>
      </c>
      <c r="E49" s="29">
        <v>11.0</v>
      </c>
      <c r="F49" s="46">
        <f t="shared" ref="F49:F50" si="3">E49-3</f>
        <v>8</v>
      </c>
    </row>
    <row r="50">
      <c r="A50" s="48" t="s">
        <v>208</v>
      </c>
      <c r="B50" s="19">
        <v>0.1178125</v>
      </c>
      <c r="C50" s="10" t="s">
        <v>82</v>
      </c>
      <c r="D50" s="10" t="s">
        <v>127</v>
      </c>
      <c r="E50" s="29">
        <v>12.0</v>
      </c>
      <c r="F50" s="46">
        <f t="shared" si="3"/>
        <v>9</v>
      </c>
    </row>
    <row r="51">
      <c r="A51" s="48" t="s">
        <v>208</v>
      </c>
      <c r="B51" s="19">
        <v>0.12172453703703703</v>
      </c>
      <c r="C51" s="10" t="s">
        <v>74</v>
      </c>
      <c r="D51" s="10" t="s">
        <v>217</v>
      </c>
      <c r="E51" s="29">
        <v>14.0</v>
      </c>
      <c r="F51" s="46">
        <f>E51-6</f>
        <v>8</v>
      </c>
    </row>
    <row r="52">
      <c r="A52" s="48" t="s">
        <v>208</v>
      </c>
      <c r="B52" s="19">
        <v>0.12586805555555555</v>
      </c>
      <c r="C52" s="10" t="s">
        <v>69</v>
      </c>
      <c r="D52" s="10" t="s">
        <v>73</v>
      </c>
      <c r="E52" s="29">
        <v>23.0</v>
      </c>
      <c r="F52" s="29">
        <f>E52-5</f>
        <v>18</v>
      </c>
    </row>
    <row r="53">
      <c r="A53" s="48" t="s">
        <v>208</v>
      </c>
      <c r="B53" s="19">
        <v>0.13496527777777778</v>
      </c>
      <c r="C53" s="10" t="s">
        <v>84</v>
      </c>
      <c r="D53" s="10" t="s">
        <v>127</v>
      </c>
      <c r="E53" s="29" t="s">
        <v>75</v>
      </c>
      <c r="F53" s="29" t="s">
        <v>75</v>
      </c>
      <c r="J53" s="10" t="s">
        <v>160</v>
      </c>
    </row>
    <row r="54">
      <c r="A54" s="48" t="s">
        <v>208</v>
      </c>
      <c r="B54" s="19">
        <v>0.13496527777777778</v>
      </c>
      <c r="C54" s="10" t="s">
        <v>84</v>
      </c>
      <c r="D54" s="10" t="s">
        <v>127</v>
      </c>
      <c r="E54" s="29">
        <v>3.0</v>
      </c>
      <c r="F54" s="46">
        <f>E54--2</f>
        <v>5</v>
      </c>
      <c r="J54" s="10" t="s">
        <v>161</v>
      </c>
    </row>
    <row r="55">
      <c r="A55" s="48" t="s">
        <v>208</v>
      </c>
      <c r="B55" s="19">
        <v>0.1357986111111111</v>
      </c>
      <c r="C55" s="10" t="s">
        <v>72</v>
      </c>
      <c r="D55" s="10" t="s">
        <v>127</v>
      </c>
      <c r="E55" s="29">
        <v>19.0</v>
      </c>
      <c r="F55" s="46">
        <f>E55-0</f>
        <v>19</v>
      </c>
    </row>
    <row r="56">
      <c r="A56" s="48" t="s">
        <v>208</v>
      </c>
      <c r="B56" s="19">
        <v>0.13751157407407408</v>
      </c>
      <c r="C56" s="10" t="s">
        <v>70</v>
      </c>
      <c r="D56" s="10" t="s">
        <v>71</v>
      </c>
      <c r="E56" s="29">
        <v>18.0</v>
      </c>
      <c r="F56" s="46">
        <f>E56-5</f>
        <v>13</v>
      </c>
    </row>
    <row r="57">
      <c r="A57" s="48" t="s">
        <v>208</v>
      </c>
      <c r="B57" s="19">
        <v>0.13967592592592593</v>
      </c>
      <c r="C57" s="10" t="s">
        <v>66</v>
      </c>
      <c r="D57" s="10" t="s">
        <v>127</v>
      </c>
      <c r="E57" s="29" t="s">
        <v>75</v>
      </c>
      <c r="F57" s="29" t="s">
        <v>75</v>
      </c>
      <c r="J57" s="10" t="s">
        <v>85</v>
      </c>
    </row>
    <row r="58">
      <c r="A58" s="48" t="s">
        <v>208</v>
      </c>
      <c r="B58" s="19">
        <v>0.13967592592592593</v>
      </c>
      <c r="C58" s="10" t="s">
        <v>66</v>
      </c>
      <c r="D58" s="10" t="s">
        <v>127</v>
      </c>
      <c r="E58" s="29">
        <v>21.0</v>
      </c>
      <c r="F58" s="46">
        <f>E58-4</f>
        <v>17</v>
      </c>
      <c r="J58" s="10" t="s">
        <v>86</v>
      </c>
    </row>
    <row r="59">
      <c r="A59" s="48" t="s">
        <v>208</v>
      </c>
      <c r="B59" s="19">
        <v>0.15122685185185186</v>
      </c>
      <c r="C59" s="10" t="s">
        <v>70</v>
      </c>
      <c r="D59" s="10" t="s">
        <v>80</v>
      </c>
      <c r="E59" s="29">
        <v>19.0</v>
      </c>
      <c r="F59" s="46">
        <f>E59-3</f>
        <v>16</v>
      </c>
    </row>
    <row r="60">
      <c r="A60" s="48" t="s">
        <v>208</v>
      </c>
      <c r="B60" s="19">
        <v>0.15377314814814816</v>
      </c>
      <c r="C60" s="10" t="s">
        <v>74</v>
      </c>
      <c r="D60" s="10" t="s">
        <v>126</v>
      </c>
      <c r="E60" s="29" t="s">
        <v>75</v>
      </c>
      <c r="F60" s="29" t="s">
        <v>75</v>
      </c>
      <c r="J60" s="10" t="s">
        <v>85</v>
      </c>
    </row>
    <row r="61">
      <c r="A61" s="48" t="s">
        <v>208</v>
      </c>
      <c r="B61" s="19">
        <v>0.15377314814814816</v>
      </c>
      <c r="C61" s="10" t="s">
        <v>74</v>
      </c>
      <c r="D61" s="10" t="s">
        <v>126</v>
      </c>
      <c r="E61" s="29">
        <v>6.0</v>
      </c>
      <c r="F61" s="46">
        <f>E61-0</f>
        <v>6</v>
      </c>
      <c r="J61" s="10" t="s">
        <v>86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7.29"/>
    <col customWidth="1" min="3" max="3" width="9.29"/>
    <col customWidth="1" min="4" max="4" width="15.57"/>
    <col customWidth="1" min="5" max="5" width="10.43"/>
    <col customWidth="1" min="6" max="6" width="12.43"/>
    <col customWidth="1" min="7" max="7" width="5.14"/>
    <col customWidth="1" min="8" max="8" width="24.86"/>
    <col customWidth="1" min="9" max="9" width="6.29"/>
    <col customWidth="1" min="10" max="10" width="46.43"/>
  </cols>
  <sheetData>
    <row r="1">
      <c r="A1" s="47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48" t="s">
        <v>218</v>
      </c>
      <c r="B2" s="19">
        <v>0.008067129629629629</v>
      </c>
      <c r="C2" s="10" t="s">
        <v>66</v>
      </c>
      <c r="D2" s="10" t="s">
        <v>67</v>
      </c>
      <c r="E2" s="29">
        <v>16.0</v>
      </c>
      <c r="F2" s="46">
        <f>E2-0</f>
        <v>16</v>
      </c>
    </row>
    <row r="3">
      <c r="A3" s="49" t="s">
        <v>218</v>
      </c>
      <c r="B3" s="19">
        <v>0.012372685185185184</v>
      </c>
      <c r="C3" s="10" t="s">
        <v>82</v>
      </c>
      <c r="D3" s="10" t="s">
        <v>67</v>
      </c>
      <c r="E3" s="46">
        <f>F3+3</f>
        <v>5</v>
      </c>
      <c r="F3" s="29">
        <v>2.0</v>
      </c>
    </row>
    <row r="4">
      <c r="A4" s="48" t="s">
        <v>218</v>
      </c>
      <c r="B4" s="19">
        <v>0.01337962962962963</v>
      </c>
      <c r="C4" s="10" t="s">
        <v>74</v>
      </c>
      <c r="D4" s="10" t="s">
        <v>67</v>
      </c>
      <c r="E4" s="29">
        <v>9.0</v>
      </c>
      <c r="F4" s="46">
        <f>E4-0</f>
        <v>9</v>
      </c>
    </row>
    <row r="5">
      <c r="A5" s="49" t="s">
        <v>218</v>
      </c>
      <c r="B5" s="19">
        <v>0.013391203703703704</v>
      </c>
      <c r="C5" s="10" t="s">
        <v>72</v>
      </c>
      <c r="D5" s="10" t="s">
        <v>67</v>
      </c>
      <c r="E5" s="29">
        <v>20.0</v>
      </c>
      <c r="F5" s="46">
        <f t="shared" ref="F5:F8" si="1">E5-3</f>
        <v>17</v>
      </c>
    </row>
    <row r="6">
      <c r="A6" s="48" t="s">
        <v>218</v>
      </c>
      <c r="B6" s="19">
        <v>0.013402777777777777</v>
      </c>
      <c r="C6" s="10" t="s">
        <v>69</v>
      </c>
      <c r="D6" s="10" t="s">
        <v>67</v>
      </c>
      <c r="E6" s="29">
        <v>5.0</v>
      </c>
      <c r="F6" s="46">
        <f t="shared" si="1"/>
        <v>2</v>
      </c>
    </row>
    <row r="7">
      <c r="A7" s="49" t="s">
        <v>218</v>
      </c>
      <c r="B7" s="19">
        <v>0.013402777777777777</v>
      </c>
      <c r="C7" s="10" t="s">
        <v>70</v>
      </c>
      <c r="D7" s="10" t="s">
        <v>67</v>
      </c>
      <c r="E7" s="29">
        <v>17.0</v>
      </c>
      <c r="F7" s="46">
        <f t="shared" si="1"/>
        <v>14</v>
      </c>
    </row>
    <row r="8">
      <c r="A8" s="48" t="s">
        <v>218</v>
      </c>
      <c r="B8" s="19">
        <v>0.015787037037037037</v>
      </c>
      <c r="C8" s="10" t="s">
        <v>70</v>
      </c>
      <c r="D8" s="10" t="s">
        <v>67</v>
      </c>
      <c r="E8" s="29">
        <v>19.0</v>
      </c>
      <c r="F8" s="46">
        <f t="shared" si="1"/>
        <v>16</v>
      </c>
    </row>
    <row r="9">
      <c r="A9" s="49" t="s">
        <v>218</v>
      </c>
      <c r="B9" s="19">
        <v>0.01642361111111111</v>
      </c>
      <c r="C9" s="10" t="s">
        <v>72</v>
      </c>
      <c r="D9" s="10" t="s">
        <v>71</v>
      </c>
      <c r="E9" s="29">
        <v>19.0</v>
      </c>
      <c r="F9" s="29">
        <v>14.0</v>
      </c>
    </row>
    <row r="10">
      <c r="A10" s="48" t="s">
        <v>218</v>
      </c>
      <c r="B10" s="19">
        <v>0.01923611111111111</v>
      </c>
      <c r="C10" s="10" t="s">
        <v>70</v>
      </c>
      <c r="D10" s="10" t="s">
        <v>67</v>
      </c>
      <c r="E10" s="29">
        <v>18.0</v>
      </c>
      <c r="F10" s="46">
        <f t="shared" ref="F10:F12" si="2">E10-3</f>
        <v>15</v>
      </c>
    </row>
    <row r="11">
      <c r="A11" s="49" t="s">
        <v>218</v>
      </c>
      <c r="B11" s="19">
        <v>0.01923611111111111</v>
      </c>
      <c r="C11" s="10" t="s">
        <v>72</v>
      </c>
      <c r="D11" s="10" t="s">
        <v>67</v>
      </c>
      <c r="E11" s="29">
        <v>8.0</v>
      </c>
      <c r="F11" s="46">
        <f t="shared" si="2"/>
        <v>5</v>
      </c>
    </row>
    <row r="12">
      <c r="A12" s="48" t="s">
        <v>218</v>
      </c>
      <c r="B12" s="19">
        <v>0.022048611111111113</v>
      </c>
      <c r="C12" s="10" t="s">
        <v>82</v>
      </c>
      <c r="D12" s="10" t="s">
        <v>67</v>
      </c>
      <c r="E12" s="29">
        <v>9.0</v>
      </c>
      <c r="F12" s="46">
        <f t="shared" si="2"/>
        <v>6</v>
      </c>
    </row>
    <row r="13">
      <c r="A13" s="49" t="s">
        <v>218</v>
      </c>
      <c r="B13" s="19">
        <v>0.022685185185185187</v>
      </c>
      <c r="C13" s="10" t="s">
        <v>70</v>
      </c>
      <c r="D13" s="10" t="s">
        <v>83</v>
      </c>
      <c r="E13" s="29">
        <v>18.0</v>
      </c>
      <c r="F13" s="46">
        <f>E13-2</f>
        <v>16</v>
      </c>
    </row>
    <row r="14">
      <c r="A14" s="48" t="s">
        <v>218</v>
      </c>
      <c r="B14" s="19">
        <v>0.026828703703703705</v>
      </c>
      <c r="C14" s="10" t="s">
        <v>69</v>
      </c>
      <c r="D14" s="10" t="s">
        <v>67</v>
      </c>
      <c r="E14" s="29" t="s">
        <v>88</v>
      </c>
      <c r="F14" s="29">
        <v>1.0</v>
      </c>
    </row>
    <row r="15">
      <c r="A15" s="49" t="s">
        <v>218</v>
      </c>
      <c r="B15" s="19">
        <v>0.027488425925925927</v>
      </c>
      <c r="C15" s="10" t="s">
        <v>82</v>
      </c>
      <c r="D15" s="10" t="s">
        <v>67</v>
      </c>
      <c r="E15" s="29">
        <v>19.0</v>
      </c>
      <c r="F15" s="46">
        <f>E15-3</f>
        <v>16</v>
      </c>
    </row>
    <row r="16">
      <c r="A16" s="48" t="s">
        <v>218</v>
      </c>
      <c r="B16" s="19">
        <v>0.02939814814814815</v>
      </c>
      <c r="C16" s="10" t="s">
        <v>74</v>
      </c>
      <c r="D16" s="10" t="s">
        <v>125</v>
      </c>
      <c r="E16" s="46">
        <f>F16+8</f>
        <v>26</v>
      </c>
      <c r="F16" s="29">
        <v>18.0</v>
      </c>
    </row>
    <row r="17">
      <c r="A17" s="49" t="s">
        <v>218</v>
      </c>
      <c r="B17" s="19">
        <v>0.03204861111111111</v>
      </c>
      <c r="C17" s="10" t="s">
        <v>74</v>
      </c>
      <c r="D17" s="10" t="s">
        <v>125</v>
      </c>
      <c r="E17" s="29">
        <v>12.0</v>
      </c>
      <c r="F17" s="46">
        <f>E17-8</f>
        <v>4</v>
      </c>
    </row>
    <row r="18">
      <c r="A18" s="48" t="s">
        <v>218</v>
      </c>
      <c r="B18" s="19">
        <v>0.032060185185185185</v>
      </c>
      <c r="C18" s="10" t="s">
        <v>70</v>
      </c>
      <c r="D18" s="10" t="s">
        <v>125</v>
      </c>
      <c r="E18" s="29">
        <v>11.0</v>
      </c>
      <c r="F18" s="46">
        <f>E18-6</f>
        <v>5</v>
      </c>
    </row>
    <row r="19">
      <c r="A19" s="49" t="s">
        <v>218</v>
      </c>
      <c r="B19" s="19">
        <v>0.032060185185185185</v>
      </c>
      <c r="C19" s="10" t="s">
        <v>82</v>
      </c>
      <c r="D19" s="10" t="s">
        <v>125</v>
      </c>
      <c r="E19" s="29">
        <v>16.0</v>
      </c>
      <c r="F19" s="46">
        <f>E19-1</f>
        <v>15</v>
      </c>
    </row>
    <row r="20">
      <c r="A20" s="48" t="s">
        <v>218</v>
      </c>
      <c r="B20" s="19">
        <v>0.032060185185185185</v>
      </c>
      <c r="C20" s="10" t="s">
        <v>66</v>
      </c>
      <c r="D20" s="10" t="s">
        <v>125</v>
      </c>
      <c r="E20" s="29">
        <v>11.0</v>
      </c>
      <c r="F20" s="46">
        <f>E20-0</f>
        <v>11</v>
      </c>
    </row>
    <row r="21">
      <c r="A21" s="49" t="s">
        <v>218</v>
      </c>
      <c r="B21" s="19">
        <v>0.032650462962962964</v>
      </c>
      <c r="C21" s="10" t="s">
        <v>70</v>
      </c>
      <c r="D21" s="10" t="s">
        <v>67</v>
      </c>
      <c r="E21" s="29" t="s">
        <v>75</v>
      </c>
      <c r="F21" s="29" t="s">
        <v>75</v>
      </c>
      <c r="J21" s="10" t="s">
        <v>160</v>
      </c>
    </row>
    <row r="22">
      <c r="A22" s="48" t="s">
        <v>218</v>
      </c>
      <c r="B22" s="19">
        <v>0.032650462962962964</v>
      </c>
      <c r="C22" s="10" t="s">
        <v>70</v>
      </c>
      <c r="D22" s="10" t="s">
        <v>67</v>
      </c>
      <c r="E22" s="29">
        <v>6.0</v>
      </c>
      <c r="F22" s="46">
        <f>E22-3</f>
        <v>3</v>
      </c>
      <c r="J22" s="10" t="s">
        <v>161</v>
      </c>
    </row>
    <row r="23">
      <c r="A23" s="49" t="s">
        <v>218</v>
      </c>
      <c r="B23" s="19">
        <v>0.032685185185185185</v>
      </c>
      <c r="C23" s="10" t="s">
        <v>66</v>
      </c>
      <c r="D23" s="10" t="s">
        <v>67</v>
      </c>
      <c r="E23" s="29">
        <v>13.0</v>
      </c>
      <c r="F23" s="46">
        <f>E23-0</f>
        <v>13</v>
      </c>
    </row>
    <row r="24">
      <c r="A24" s="48" t="s">
        <v>218</v>
      </c>
      <c r="B24" s="19">
        <v>0.03325231481481482</v>
      </c>
      <c r="C24" s="10" t="s">
        <v>72</v>
      </c>
      <c r="D24" s="10" t="s">
        <v>67</v>
      </c>
      <c r="E24" s="29">
        <v>6.0</v>
      </c>
      <c r="F24" s="46">
        <f>E24-3</f>
        <v>3</v>
      </c>
    </row>
    <row r="25">
      <c r="A25" s="49" t="s">
        <v>218</v>
      </c>
      <c r="B25" s="19">
        <v>0.03991898148148148</v>
      </c>
      <c r="C25" s="10" t="s">
        <v>82</v>
      </c>
      <c r="D25" s="10" t="s">
        <v>71</v>
      </c>
      <c r="E25" s="29">
        <v>22.0</v>
      </c>
      <c r="F25" s="46">
        <f t="shared" ref="F25:F27" si="3">E25-5</f>
        <v>17</v>
      </c>
    </row>
    <row r="26">
      <c r="A26" s="48" t="s">
        <v>218</v>
      </c>
      <c r="B26" s="19">
        <v>0.04466435185185185</v>
      </c>
      <c r="C26" s="10" t="s">
        <v>82</v>
      </c>
      <c r="D26" s="10" t="s">
        <v>71</v>
      </c>
      <c r="E26" s="29">
        <v>11.0</v>
      </c>
      <c r="F26" s="46">
        <f t="shared" si="3"/>
        <v>6</v>
      </c>
    </row>
    <row r="27">
      <c r="A27" s="49" t="s">
        <v>218</v>
      </c>
      <c r="B27" s="19">
        <v>0.044675925925925924</v>
      </c>
      <c r="C27" s="10" t="s">
        <v>72</v>
      </c>
      <c r="D27" s="10" t="s">
        <v>71</v>
      </c>
      <c r="E27" s="29">
        <v>23.0</v>
      </c>
      <c r="F27" s="46">
        <f t="shared" si="3"/>
        <v>18</v>
      </c>
    </row>
    <row r="28">
      <c r="A28" s="48" t="s">
        <v>218</v>
      </c>
      <c r="B28" s="19">
        <v>0.04869212962962963</v>
      </c>
      <c r="C28" s="10" t="s">
        <v>70</v>
      </c>
      <c r="D28" s="10" t="s">
        <v>67</v>
      </c>
      <c r="E28" s="29">
        <v>11.0</v>
      </c>
      <c r="F28" s="46">
        <f t="shared" ref="F28:F29" si="4">E28-3</f>
        <v>8</v>
      </c>
    </row>
    <row r="29">
      <c r="A29" s="49" t="s">
        <v>218</v>
      </c>
      <c r="B29" s="19">
        <v>0.0487037037037037</v>
      </c>
      <c r="C29" s="10" t="s">
        <v>72</v>
      </c>
      <c r="D29" s="10" t="s">
        <v>67</v>
      </c>
      <c r="E29" s="29">
        <v>5.0</v>
      </c>
      <c r="F29" s="46">
        <f t="shared" si="4"/>
        <v>2</v>
      </c>
    </row>
    <row r="30">
      <c r="A30" s="48" t="s">
        <v>218</v>
      </c>
      <c r="B30" s="19">
        <v>0.04994212962962963</v>
      </c>
      <c r="C30" s="10" t="s">
        <v>70</v>
      </c>
      <c r="D30" s="10" t="s">
        <v>81</v>
      </c>
      <c r="E30" s="29" t="s">
        <v>68</v>
      </c>
      <c r="F30" s="29">
        <v>20.0</v>
      </c>
    </row>
    <row r="31">
      <c r="A31" s="49" t="s">
        <v>218</v>
      </c>
      <c r="B31" s="19">
        <v>0.0499537037037037</v>
      </c>
      <c r="C31" s="10" t="s">
        <v>72</v>
      </c>
      <c r="D31" s="10" t="s">
        <v>81</v>
      </c>
      <c r="E31" s="29" t="s">
        <v>68</v>
      </c>
      <c r="F31" s="29">
        <v>20.0</v>
      </c>
    </row>
    <row r="32">
      <c r="A32" s="48" t="s">
        <v>218</v>
      </c>
      <c r="B32" s="19">
        <v>0.050011574074074076</v>
      </c>
      <c r="C32" s="10" t="s">
        <v>66</v>
      </c>
      <c r="D32" s="10" t="s">
        <v>81</v>
      </c>
      <c r="E32" s="29">
        <v>16.0</v>
      </c>
      <c r="F32" s="46">
        <f>E32-4</f>
        <v>12</v>
      </c>
    </row>
    <row r="33">
      <c r="A33" s="49" t="s">
        <v>218</v>
      </c>
      <c r="B33" s="19">
        <v>0.0500462962962963</v>
      </c>
      <c r="C33" s="10" t="s">
        <v>82</v>
      </c>
      <c r="D33" s="10" t="s">
        <v>81</v>
      </c>
      <c r="E33" s="29">
        <v>9.0</v>
      </c>
      <c r="F33" s="46">
        <f t="shared" ref="F33:F35" si="5">E33-2</f>
        <v>7</v>
      </c>
      <c r="J33" s="10" t="s">
        <v>219</v>
      </c>
    </row>
    <row r="34">
      <c r="A34" s="48" t="s">
        <v>218</v>
      </c>
      <c r="B34" s="19">
        <v>0.05005787037037037</v>
      </c>
      <c r="C34" s="10" t="s">
        <v>74</v>
      </c>
      <c r="D34" s="10" t="s">
        <v>81</v>
      </c>
      <c r="E34" s="29">
        <v>9.0</v>
      </c>
      <c r="F34" s="46">
        <f t="shared" si="5"/>
        <v>7</v>
      </c>
      <c r="J34" s="10" t="s">
        <v>220</v>
      </c>
    </row>
    <row r="35">
      <c r="A35" s="49" t="s">
        <v>218</v>
      </c>
      <c r="B35" s="19">
        <v>0.05008101851851852</v>
      </c>
      <c r="C35" s="10" t="s">
        <v>69</v>
      </c>
      <c r="D35" s="10" t="s">
        <v>81</v>
      </c>
      <c r="E35" s="29">
        <v>9.0</v>
      </c>
      <c r="F35" s="46">
        <f t="shared" si="5"/>
        <v>7</v>
      </c>
      <c r="J35" s="10" t="s">
        <v>221</v>
      </c>
    </row>
    <row r="36">
      <c r="A36" s="48" t="s">
        <v>218</v>
      </c>
      <c r="B36" s="19">
        <v>0.05403935185185185</v>
      </c>
      <c r="C36" s="10" t="s">
        <v>70</v>
      </c>
      <c r="D36" s="10" t="s">
        <v>67</v>
      </c>
      <c r="E36" s="29">
        <v>17.0</v>
      </c>
      <c r="F36" s="46">
        <f>E36-3</f>
        <v>14</v>
      </c>
    </row>
    <row r="37">
      <c r="A37" s="49" t="s">
        <v>218</v>
      </c>
      <c r="B37" s="19">
        <v>0.05825231481481481</v>
      </c>
      <c r="C37" s="10" t="s">
        <v>70</v>
      </c>
      <c r="D37" s="10" t="s">
        <v>125</v>
      </c>
      <c r="E37" s="29">
        <v>25.0</v>
      </c>
      <c r="F37" s="29">
        <v>19.0</v>
      </c>
    </row>
    <row r="38">
      <c r="A38" s="48" t="s">
        <v>218</v>
      </c>
      <c r="B38" s="19">
        <v>0.058298611111111114</v>
      </c>
      <c r="C38" s="10" t="s">
        <v>69</v>
      </c>
      <c r="D38" s="10" t="s">
        <v>125</v>
      </c>
      <c r="E38" s="29" t="s">
        <v>75</v>
      </c>
      <c r="F38" s="29" t="s">
        <v>75</v>
      </c>
      <c r="J38" s="10" t="s">
        <v>160</v>
      </c>
    </row>
    <row r="39">
      <c r="A39" s="49" t="s">
        <v>218</v>
      </c>
      <c r="B39" s="19">
        <v>0.058298611111111114</v>
      </c>
      <c r="C39" s="10" t="s">
        <v>69</v>
      </c>
      <c r="D39" s="10" t="s">
        <v>125</v>
      </c>
      <c r="E39" s="29">
        <v>6.0</v>
      </c>
      <c r="F39" s="46">
        <f t="shared" ref="F39:F40" si="6">E39-3</f>
        <v>3</v>
      </c>
      <c r="J39" s="10" t="s">
        <v>161</v>
      </c>
    </row>
    <row r="40">
      <c r="A40" s="48" t="s">
        <v>218</v>
      </c>
      <c r="B40" s="19">
        <v>0.05831018518518519</v>
      </c>
      <c r="C40" s="10" t="s">
        <v>72</v>
      </c>
      <c r="D40" s="10" t="s">
        <v>125</v>
      </c>
      <c r="E40" s="29">
        <v>21.0</v>
      </c>
      <c r="F40" s="46">
        <f t="shared" si="6"/>
        <v>18</v>
      </c>
    </row>
    <row r="41">
      <c r="A41" s="49" t="s">
        <v>218</v>
      </c>
      <c r="B41" s="19">
        <v>0.058333333333333334</v>
      </c>
      <c r="C41" s="10" t="s">
        <v>74</v>
      </c>
      <c r="D41" s="10" t="s">
        <v>125</v>
      </c>
      <c r="E41" s="29" t="s">
        <v>75</v>
      </c>
      <c r="F41" s="29" t="s">
        <v>75</v>
      </c>
      <c r="J41" s="10" t="s">
        <v>160</v>
      </c>
    </row>
    <row r="42">
      <c r="A42" s="48" t="s">
        <v>218</v>
      </c>
      <c r="B42" s="19">
        <v>0.058333333333333334</v>
      </c>
      <c r="C42" s="10" t="s">
        <v>74</v>
      </c>
      <c r="D42" s="10" t="s">
        <v>125</v>
      </c>
      <c r="E42" s="29">
        <v>15.0</v>
      </c>
      <c r="F42" s="46">
        <f>E42-8</f>
        <v>7</v>
      </c>
      <c r="J42" s="10" t="s">
        <v>161</v>
      </c>
    </row>
    <row r="43">
      <c r="A43" s="49" t="s">
        <v>218</v>
      </c>
      <c r="B43" s="19">
        <v>0.058333333333333334</v>
      </c>
      <c r="C43" s="10" t="s">
        <v>82</v>
      </c>
      <c r="D43" s="10" t="s">
        <v>125</v>
      </c>
      <c r="E43" s="29" t="s">
        <v>75</v>
      </c>
      <c r="F43" s="29" t="s">
        <v>75</v>
      </c>
      <c r="J43" s="10" t="s">
        <v>160</v>
      </c>
    </row>
    <row r="44">
      <c r="A44" s="48" t="s">
        <v>218</v>
      </c>
      <c r="B44" s="19">
        <v>0.058333333333333334</v>
      </c>
      <c r="C44" s="10" t="s">
        <v>82</v>
      </c>
      <c r="D44" s="10" t="s">
        <v>125</v>
      </c>
      <c r="E44" s="29">
        <v>16.0</v>
      </c>
      <c r="F44" s="46">
        <f>E44-1</f>
        <v>15</v>
      </c>
      <c r="J44" s="10" t="s">
        <v>161</v>
      </c>
    </row>
    <row r="45">
      <c r="A45" s="49" t="s">
        <v>218</v>
      </c>
      <c r="B45" s="19">
        <v>0.05835648148148148</v>
      </c>
      <c r="C45" s="10" t="s">
        <v>66</v>
      </c>
      <c r="D45" s="10" t="s">
        <v>125</v>
      </c>
      <c r="E45" s="29">
        <v>14.0</v>
      </c>
      <c r="F45" s="46">
        <f>E45-0</f>
        <v>14</v>
      </c>
    </row>
    <row r="46">
      <c r="A46" s="48" t="s">
        <v>218</v>
      </c>
      <c r="B46" s="19">
        <v>0.061377314814814815</v>
      </c>
      <c r="C46" s="10" t="s">
        <v>72</v>
      </c>
      <c r="D46" s="10" t="s">
        <v>91</v>
      </c>
      <c r="E46" s="29">
        <v>3.0</v>
      </c>
      <c r="F46" s="26"/>
      <c r="H46" s="10" t="s">
        <v>222</v>
      </c>
      <c r="J46" s="10" t="s">
        <v>189</v>
      </c>
    </row>
    <row r="47">
      <c r="A47" s="49" t="s">
        <v>218</v>
      </c>
      <c r="B47" s="19">
        <v>0.06267361111111111</v>
      </c>
      <c r="C47" s="10" t="s">
        <v>69</v>
      </c>
      <c r="D47" s="10" t="s">
        <v>89</v>
      </c>
      <c r="E47" s="29">
        <v>17.0</v>
      </c>
      <c r="F47" s="46">
        <f>E47-5</f>
        <v>12</v>
      </c>
      <c r="J47" s="10" t="s">
        <v>223</v>
      </c>
    </row>
    <row r="48">
      <c r="A48" s="48" t="s">
        <v>218</v>
      </c>
      <c r="B48" s="19">
        <v>0.06267361111111111</v>
      </c>
      <c r="C48" s="10" t="s">
        <v>69</v>
      </c>
      <c r="D48" s="10" t="s">
        <v>91</v>
      </c>
      <c r="E48" s="29">
        <v>10.0</v>
      </c>
      <c r="F48" s="26"/>
      <c r="H48" s="10" t="s">
        <v>224</v>
      </c>
      <c r="I48" s="10">
        <v>1.0</v>
      </c>
    </row>
    <row r="49">
      <c r="A49" s="49" t="s">
        <v>218</v>
      </c>
      <c r="B49" s="19">
        <v>0.06408564814814814</v>
      </c>
      <c r="C49" s="10" t="s">
        <v>70</v>
      </c>
      <c r="D49" s="10" t="s">
        <v>87</v>
      </c>
      <c r="E49" s="29" t="s">
        <v>68</v>
      </c>
      <c r="F49" s="29">
        <v>20.0</v>
      </c>
    </row>
    <row r="50">
      <c r="A50" s="48" t="s">
        <v>218</v>
      </c>
      <c r="B50" s="19">
        <v>0.0647337962962963</v>
      </c>
      <c r="C50" s="10" t="s">
        <v>66</v>
      </c>
      <c r="D50" s="10" t="s">
        <v>87</v>
      </c>
      <c r="E50" s="29">
        <v>16.0</v>
      </c>
      <c r="F50" s="46">
        <f>E50-0</f>
        <v>16</v>
      </c>
    </row>
    <row r="51">
      <c r="A51" s="49" t="s">
        <v>218</v>
      </c>
      <c r="B51" s="19">
        <v>0.06484953703703704</v>
      </c>
      <c r="C51" s="10" t="s">
        <v>72</v>
      </c>
      <c r="D51" s="10" t="s">
        <v>87</v>
      </c>
      <c r="E51" s="29">
        <v>9.0</v>
      </c>
      <c r="F51" s="46">
        <f>E51-3</f>
        <v>6</v>
      </c>
    </row>
    <row r="52">
      <c r="A52" s="48" t="s">
        <v>218</v>
      </c>
      <c r="B52" s="19">
        <v>0.06491898148148148</v>
      </c>
      <c r="C52" s="10" t="s">
        <v>69</v>
      </c>
      <c r="D52" s="10" t="s">
        <v>87</v>
      </c>
      <c r="E52" s="29" t="s">
        <v>75</v>
      </c>
      <c r="F52" s="29" t="s">
        <v>75</v>
      </c>
      <c r="J52" s="10" t="s">
        <v>160</v>
      </c>
    </row>
    <row r="53">
      <c r="A53" s="49" t="s">
        <v>218</v>
      </c>
      <c r="B53" s="19">
        <v>0.06491898148148148</v>
      </c>
      <c r="C53" s="10" t="s">
        <v>69</v>
      </c>
      <c r="D53" s="10" t="s">
        <v>87</v>
      </c>
      <c r="E53" s="29">
        <v>7.0</v>
      </c>
      <c r="F53" s="46">
        <f>E53-3</f>
        <v>4</v>
      </c>
      <c r="J53" s="10" t="s">
        <v>161</v>
      </c>
    </row>
    <row r="54">
      <c r="A54" s="48" t="s">
        <v>218</v>
      </c>
      <c r="B54" s="19">
        <v>0.06493055555555556</v>
      </c>
      <c r="C54" s="10" t="s">
        <v>74</v>
      </c>
      <c r="D54" s="10" t="s">
        <v>87</v>
      </c>
      <c r="E54" s="29" t="s">
        <v>75</v>
      </c>
      <c r="F54" s="29" t="s">
        <v>75</v>
      </c>
      <c r="J54" s="10" t="s">
        <v>160</v>
      </c>
    </row>
    <row r="55">
      <c r="A55" s="49" t="s">
        <v>218</v>
      </c>
      <c r="B55" s="19">
        <v>0.06493055555555556</v>
      </c>
      <c r="C55" s="10" t="s">
        <v>74</v>
      </c>
      <c r="D55" s="10" t="s">
        <v>87</v>
      </c>
      <c r="E55" s="29">
        <v>6.0</v>
      </c>
      <c r="F55" s="46">
        <f>E55-4</f>
        <v>2</v>
      </c>
      <c r="J55" s="10" t="s">
        <v>161</v>
      </c>
    </row>
    <row r="56">
      <c r="A56" s="48" t="s">
        <v>218</v>
      </c>
      <c r="B56" s="19">
        <v>0.06493055555555556</v>
      </c>
      <c r="C56" s="10" t="s">
        <v>82</v>
      </c>
      <c r="D56" s="10" t="s">
        <v>87</v>
      </c>
      <c r="E56" s="29" t="s">
        <v>75</v>
      </c>
      <c r="F56" s="29" t="s">
        <v>75</v>
      </c>
      <c r="J56" s="10" t="s">
        <v>160</v>
      </c>
    </row>
    <row r="57">
      <c r="A57" s="49" t="s">
        <v>218</v>
      </c>
      <c r="B57" s="19">
        <v>0.06493055555555556</v>
      </c>
      <c r="C57" s="10" t="s">
        <v>82</v>
      </c>
      <c r="D57" s="10" t="s">
        <v>87</v>
      </c>
      <c r="E57" s="29">
        <v>6.0</v>
      </c>
      <c r="F57" s="46">
        <f t="shared" ref="F57:F58" si="7">E57-1</f>
        <v>5</v>
      </c>
      <c r="J57" s="10" t="s">
        <v>161</v>
      </c>
    </row>
    <row r="58">
      <c r="A58" s="48" t="s">
        <v>218</v>
      </c>
      <c r="B58" s="19">
        <v>0.06578703703703703</v>
      </c>
      <c r="C58" s="10" t="s">
        <v>70</v>
      </c>
      <c r="D58" s="10" t="s">
        <v>98</v>
      </c>
      <c r="E58" s="29">
        <v>3.0</v>
      </c>
      <c r="F58" s="46">
        <f t="shared" si="7"/>
        <v>2</v>
      </c>
    </row>
    <row r="59">
      <c r="A59" s="49" t="s">
        <v>218</v>
      </c>
      <c r="B59" s="19">
        <v>0.0690162037037037</v>
      </c>
      <c r="C59" s="10" t="s">
        <v>70</v>
      </c>
      <c r="D59" s="10" t="s">
        <v>225</v>
      </c>
      <c r="E59" s="29">
        <v>14.0</v>
      </c>
      <c r="F59" s="26"/>
    </row>
    <row r="60">
      <c r="A60" s="48" t="s">
        <v>218</v>
      </c>
      <c r="B60" s="19">
        <v>0.0696875</v>
      </c>
      <c r="C60" s="10" t="s">
        <v>70</v>
      </c>
      <c r="D60" s="10" t="s">
        <v>93</v>
      </c>
      <c r="E60" s="29">
        <v>16.0</v>
      </c>
      <c r="F60" s="46">
        <f>E60-6</f>
        <v>10</v>
      </c>
      <c r="J60" s="10" t="s">
        <v>226</v>
      </c>
    </row>
    <row r="61">
      <c r="A61" s="49" t="s">
        <v>218</v>
      </c>
      <c r="B61" s="19">
        <v>0.06996527777777778</v>
      </c>
      <c r="C61" s="10" t="s">
        <v>70</v>
      </c>
      <c r="D61" s="10" t="s">
        <v>91</v>
      </c>
      <c r="E61" s="29">
        <v>6.0</v>
      </c>
      <c r="F61" s="26"/>
      <c r="H61" s="10" t="s">
        <v>227</v>
      </c>
    </row>
    <row r="62">
      <c r="A62" s="48" t="s">
        <v>218</v>
      </c>
      <c r="B62" s="19">
        <v>0.07652777777777778</v>
      </c>
      <c r="C62" s="10" t="s">
        <v>69</v>
      </c>
      <c r="D62" s="10" t="s">
        <v>89</v>
      </c>
      <c r="E62" s="29">
        <v>15.0</v>
      </c>
      <c r="F62" s="46">
        <f>E62-5</f>
        <v>10</v>
      </c>
      <c r="J62" s="10" t="s">
        <v>223</v>
      </c>
    </row>
    <row r="63">
      <c r="A63" s="49" t="s">
        <v>218</v>
      </c>
      <c r="B63" s="19">
        <v>0.07743055555555556</v>
      </c>
      <c r="C63" s="10" t="s">
        <v>69</v>
      </c>
      <c r="D63" s="10" t="s">
        <v>91</v>
      </c>
      <c r="E63" s="29">
        <v>4.0</v>
      </c>
      <c r="F63" s="26"/>
      <c r="H63" s="10" t="s">
        <v>228</v>
      </c>
    </row>
    <row r="64">
      <c r="A64" s="48" t="s">
        <v>218</v>
      </c>
      <c r="B64" s="19">
        <v>0.07813657407407408</v>
      </c>
      <c r="C64" s="10" t="s">
        <v>82</v>
      </c>
      <c r="D64" s="10" t="s">
        <v>89</v>
      </c>
      <c r="E64" s="29">
        <v>16.0</v>
      </c>
      <c r="F64" s="46">
        <f t="shared" ref="F64:F66" si="8">E64-6</f>
        <v>10</v>
      </c>
      <c r="J64" s="10" t="s">
        <v>229</v>
      </c>
    </row>
    <row r="65">
      <c r="A65" s="49" t="s">
        <v>218</v>
      </c>
      <c r="B65" s="19">
        <v>0.07815972222222223</v>
      </c>
      <c r="C65" s="10" t="s">
        <v>82</v>
      </c>
      <c r="D65" s="10" t="s">
        <v>89</v>
      </c>
      <c r="E65" s="29">
        <v>16.0</v>
      </c>
      <c r="F65" s="46">
        <f t="shared" si="8"/>
        <v>10</v>
      </c>
      <c r="J65" s="10" t="s">
        <v>229</v>
      </c>
    </row>
    <row r="66">
      <c r="A66" s="48" t="s">
        <v>218</v>
      </c>
      <c r="B66" s="19">
        <v>0.07820601851851852</v>
      </c>
      <c r="C66" s="10" t="s">
        <v>82</v>
      </c>
      <c r="D66" s="10" t="s">
        <v>89</v>
      </c>
      <c r="E66" s="29">
        <v>17.0</v>
      </c>
      <c r="F66" s="46">
        <f t="shared" si="8"/>
        <v>11</v>
      </c>
      <c r="J66" s="10" t="s">
        <v>229</v>
      </c>
    </row>
    <row r="67">
      <c r="A67" s="49" t="s">
        <v>218</v>
      </c>
      <c r="B67" s="19">
        <v>0.0784837962962963</v>
      </c>
      <c r="C67" s="10" t="s">
        <v>82</v>
      </c>
      <c r="D67" s="10" t="s">
        <v>91</v>
      </c>
      <c r="E67" s="29">
        <v>19.0</v>
      </c>
      <c r="F67" s="26"/>
      <c r="H67" s="10" t="s">
        <v>230</v>
      </c>
    </row>
    <row r="68">
      <c r="A68" s="48" t="s">
        <v>218</v>
      </c>
      <c r="B68" s="19">
        <v>0.07939814814814815</v>
      </c>
      <c r="C68" s="10" t="s">
        <v>74</v>
      </c>
      <c r="D68" s="10" t="s">
        <v>93</v>
      </c>
      <c r="E68" s="29">
        <v>15.0</v>
      </c>
      <c r="F68" s="46">
        <f>E68-6</f>
        <v>9</v>
      </c>
      <c r="J68" s="10" t="s">
        <v>197</v>
      </c>
    </row>
    <row r="69">
      <c r="A69" s="49" t="s">
        <v>218</v>
      </c>
      <c r="B69" s="19">
        <v>0.07980324074074074</v>
      </c>
      <c r="C69" s="10" t="s">
        <v>74</v>
      </c>
      <c r="D69" s="10" t="s">
        <v>91</v>
      </c>
      <c r="E69" s="29">
        <v>12.0</v>
      </c>
      <c r="F69" s="26"/>
      <c r="H69" s="10" t="s">
        <v>231</v>
      </c>
    </row>
    <row r="70">
      <c r="A70" s="48" t="s">
        <v>218</v>
      </c>
      <c r="B70" s="19">
        <v>0.08046296296296296</v>
      </c>
      <c r="C70" s="10" t="s">
        <v>74</v>
      </c>
      <c r="D70" s="10" t="s">
        <v>79</v>
      </c>
      <c r="E70" s="29">
        <v>10.0</v>
      </c>
      <c r="F70" s="46">
        <f>E70-0</f>
        <v>10</v>
      </c>
      <c r="J70" s="10" t="s">
        <v>161</v>
      </c>
    </row>
    <row r="71">
      <c r="A71" s="49" t="s">
        <v>218</v>
      </c>
      <c r="B71" s="19">
        <v>0.08046296296296296</v>
      </c>
      <c r="C71" s="10" t="s">
        <v>74</v>
      </c>
      <c r="D71" s="10" t="s">
        <v>79</v>
      </c>
      <c r="E71" s="29" t="s">
        <v>75</v>
      </c>
      <c r="F71" s="29" t="s">
        <v>75</v>
      </c>
      <c r="J71" s="10" t="s">
        <v>160</v>
      </c>
    </row>
    <row r="72">
      <c r="A72" s="48" t="s">
        <v>218</v>
      </c>
      <c r="B72" s="19">
        <v>0.08119212962962963</v>
      </c>
      <c r="C72" s="10" t="s">
        <v>74</v>
      </c>
      <c r="D72" s="10" t="s">
        <v>78</v>
      </c>
      <c r="E72" s="46">
        <f t="shared" ref="E72:E73" si="9">F72+6</f>
        <v>9</v>
      </c>
      <c r="F72" s="29">
        <v>3.0</v>
      </c>
      <c r="J72" s="10" t="s">
        <v>160</v>
      </c>
    </row>
    <row r="73">
      <c r="A73" s="49" t="s">
        <v>218</v>
      </c>
      <c r="B73" s="19">
        <v>0.08119212962962963</v>
      </c>
      <c r="C73" s="10" t="s">
        <v>74</v>
      </c>
      <c r="D73" s="10" t="s">
        <v>78</v>
      </c>
      <c r="E73" s="46">
        <f t="shared" si="9"/>
        <v>9</v>
      </c>
      <c r="F73" s="29">
        <v>3.0</v>
      </c>
      <c r="H73" s="10" t="s">
        <v>232</v>
      </c>
      <c r="J73" s="10" t="s">
        <v>161</v>
      </c>
    </row>
    <row r="74">
      <c r="A74" s="48" t="s">
        <v>218</v>
      </c>
      <c r="B74" s="19">
        <v>0.0840162037037037</v>
      </c>
      <c r="C74" s="10" t="s">
        <v>70</v>
      </c>
      <c r="D74" s="10" t="s">
        <v>93</v>
      </c>
      <c r="E74" s="29">
        <v>10.0</v>
      </c>
      <c r="F74" s="46">
        <f t="shared" ref="F74:F76" si="10">E74-6</f>
        <v>4</v>
      </c>
      <c r="J74" s="10" t="s">
        <v>233</v>
      </c>
    </row>
    <row r="75">
      <c r="A75" s="49" t="s">
        <v>218</v>
      </c>
      <c r="B75" s="19">
        <v>0.084375</v>
      </c>
      <c r="C75" s="10" t="s">
        <v>70</v>
      </c>
      <c r="D75" s="10" t="s">
        <v>93</v>
      </c>
      <c r="E75" s="29">
        <v>11.0</v>
      </c>
      <c r="F75" s="46">
        <f t="shared" si="10"/>
        <v>5</v>
      </c>
      <c r="J75" s="10" t="s">
        <v>99</v>
      </c>
    </row>
    <row r="76">
      <c r="A76" s="48" t="s">
        <v>218</v>
      </c>
      <c r="B76" s="19">
        <v>0.08983796296296297</v>
      </c>
      <c r="C76" s="10" t="s">
        <v>66</v>
      </c>
      <c r="D76" s="10" t="s">
        <v>89</v>
      </c>
      <c r="E76" s="29">
        <v>21.0</v>
      </c>
      <c r="F76" s="29">
        <f t="shared" si="10"/>
        <v>15</v>
      </c>
      <c r="J76" s="10" t="s">
        <v>171</v>
      </c>
    </row>
    <row r="77">
      <c r="A77" s="49" t="s">
        <v>218</v>
      </c>
      <c r="B77" s="19">
        <v>0.09006944444444444</v>
      </c>
      <c r="C77" s="10" t="s">
        <v>66</v>
      </c>
      <c r="D77" s="10" t="s">
        <v>91</v>
      </c>
      <c r="E77" s="29">
        <v>14.0</v>
      </c>
      <c r="F77" s="26"/>
      <c r="H77" s="10" t="s">
        <v>234</v>
      </c>
    </row>
    <row r="78">
      <c r="A78" s="48" t="s">
        <v>218</v>
      </c>
      <c r="B78" s="19">
        <v>0.09402777777777778</v>
      </c>
      <c r="C78" s="10" t="s">
        <v>72</v>
      </c>
      <c r="D78" s="10" t="s">
        <v>93</v>
      </c>
      <c r="E78" s="29" t="s">
        <v>75</v>
      </c>
      <c r="F78" s="29" t="s">
        <v>75</v>
      </c>
      <c r="J78" s="10" t="s">
        <v>235</v>
      </c>
    </row>
    <row r="79">
      <c r="A79" s="49" t="s">
        <v>218</v>
      </c>
      <c r="B79" s="19">
        <v>0.09402777777777778</v>
      </c>
      <c r="C79" s="10" t="s">
        <v>72</v>
      </c>
      <c r="D79" s="10" t="s">
        <v>93</v>
      </c>
      <c r="E79" s="29">
        <v>13.0</v>
      </c>
      <c r="F79" s="46">
        <f>E79-5</f>
        <v>8</v>
      </c>
      <c r="J79" s="10" t="s">
        <v>236</v>
      </c>
    </row>
    <row r="80">
      <c r="A80" s="48" t="s">
        <v>218</v>
      </c>
      <c r="B80" s="19">
        <v>0.09430555555555556</v>
      </c>
      <c r="C80" s="10" t="s">
        <v>72</v>
      </c>
      <c r="D80" s="10" t="s">
        <v>93</v>
      </c>
      <c r="E80" s="29" t="s">
        <v>75</v>
      </c>
      <c r="F80" s="29" t="s">
        <v>75</v>
      </c>
      <c r="J80" s="10" t="s">
        <v>235</v>
      </c>
    </row>
    <row r="81">
      <c r="A81" s="49" t="s">
        <v>218</v>
      </c>
      <c r="B81" s="19">
        <v>0.09430555555555556</v>
      </c>
      <c r="C81" s="10" t="s">
        <v>72</v>
      </c>
      <c r="D81" s="10" t="s">
        <v>93</v>
      </c>
      <c r="E81" s="29">
        <v>21.0</v>
      </c>
      <c r="F81" s="46">
        <f>E81-5</f>
        <v>16</v>
      </c>
      <c r="J81" s="10" t="s">
        <v>236</v>
      </c>
    </row>
    <row r="82">
      <c r="A82" s="48" t="s">
        <v>218</v>
      </c>
      <c r="B82" s="19">
        <v>0.09443287037037038</v>
      </c>
      <c r="C82" s="10" t="s">
        <v>72</v>
      </c>
      <c r="D82" s="10" t="s">
        <v>91</v>
      </c>
      <c r="E82" s="29">
        <v>9.0</v>
      </c>
      <c r="F82" s="26"/>
      <c r="H82" s="10" t="s">
        <v>237</v>
      </c>
    </row>
    <row r="83">
      <c r="A83" s="49" t="s">
        <v>218</v>
      </c>
      <c r="B83" s="19">
        <v>0.0958912037037037</v>
      </c>
      <c r="C83" s="10" t="s">
        <v>69</v>
      </c>
      <c r="D83" s="10" t="s">
        <v>91</v>
      </c>
      <c r="E83" s="29">
        <v>9.0</v>
      </c>
      <c r="F83" s="26"/>
      <c r="H83" s="10" t="s">
        <v>238</v>
      </c>
      <c r="J83" s="10" t="s">
        <v>239</v>
      </c>
    </row>
    <row r="84">
      <c r="A84" s="48" t="s">
        <v>218</v>
      </c>
      <c r="B84" s="19">
        <v>0.09671296296296296</v>
      </c>
      <c r="C84" s="10" t="s">
        <v>69</v>
      </c>
      <c r="D84" s="10" t="s">
        <v>89</v>
      </c>
      <c r="E84" s="29">
        <v>24.0</v>
      </c>
      <c r="F84" s="29">
        <v>19.0</v>
      </c>
      <c r="J84" s="10" t="s">
        <v>90</v>
      </c>
    </row>
    <row r="85">
      <c r="A85" s="49" t="s">
        <v>218</v>
      </c>
      <c r="B85" s="19">
        <v>0.09685185185185186</v>
      </c>
      <c r="C85" s="10" t="s">
        <v>69</v>
      </c>
      <c r="D85" s="10" t="s">
        <v>91</v>
      </c>
      <c r="E85" s="29">
        <v>9.0</v>
      </c>
      <c r="F85" s="26"/>
      <c r="H85" s="10" t="s">
        <v>240</v>
      </c>
    </row>
    <row r="86">
      <c r="A86" s="48" t="s">
        <v>218</v>
      </c>
      <c r="B86" s="19">
        <v>0.09715277777777778</v>
      </c>
      <c r="C86" s="10" t="s">
        <v>69</v>
      </c>
      <c r="D86" s="10" t="s">
        <v>89</v>
      </c>
      <c r="E86" s="29" t="s">
        <v>75</v>
      </c>
      <c r="F86" s="29" t="s">
        <v>75</v>
      </c>
      <c r="J86" s="10" t="s">
        <v>85</v>
      </c>
    </row>
    <row r="87">
      <c r="A87" s="49" t="s">
        <v>218</v>
      </c>
      <c r="B87" s="19">
        <v>0.09715277777777778</v>
      </c>
      <c r="C87" s="10" t="s">
        <v>69</v>
      </c>
      <c r="D87" s="10" t="s">
        <v>89</v>
      </c>
      <c r="E87" s="29">
        <v>20.0</v>
      </c>
      <c r="F87" s="46">
        <f>E87-5</f>
        <v>15</v>
      </c>
      <c r="J87" s="10" t="s">
        <v>241</v>
      </c>
    </row>
    <row r="88">
      <c r="A88" s="48" t="s">
        <v>218</v>
      </c>
      <c r="B88" s="19">
        <v>0.09724537037037037</v>
      </c>
      <c r="C88" s="10" t="s">
        <v>69</v>
      </c>
      <c r="D88" s="10" t="s">
        <v>91</v>
      </c>
      <c r="E88" s="29">
        <v>9.0</v>
      </c>
      <c r="F88" s="26"/>
      <c r="H88" s="10" t="s">
        <v>242</v>
      </c>
    </row>
    <row r="89">
      <c r="A89" s="49" t="s">
        <v>218</v>
      </c>
      <c r="B89" s="19">
        <v>0.09799768518518519</v>
      </c>
      <c r="C89" s="10" t="s">
        <v>82</v>
      </c>
      <c r="D89" s="10" t="s">
        <v>89</v>
      </c>
      <c r="E89" s="29" t="s">
        <v>75</v>
      </c>
      <c r="F89" s="29" t="s">
        <v>75</v>
      </c>
      <c r="J89" s="10" t="s">
        <v>243</v>
      </c>
    </row>
    <row r="90">
      <c r="A90" s="48" t="s">
        <v>218</v>
      </c>
      <c r="B90" s="19">
        <v>0.09962962962962962</v>
      </c>
      <c r="C90" s="10" t="s">
        <v>74</v>
      </c>
      <c r="D90" s="10" t="s">
        <v>93</v>
      </c>
      <c r="E90" s="29">
        <v>17.0</v>
      </c>
      <c r="F90" s="46">
        <f>E90-6</f>
        <v>11</v>
      </c>
      <c r="J90" s="10" t="s">
        <v>197</v>
      </c>
    </row>
    <row r="91">
      <c r="A91" s="49" t="s">
        <v>218</v>
      </c>
      <c r="B91" s="19">
        <v>0.10002314814814815</v>
      </c>
      <c r="C91" s="10" t="s">
        <v>74</v>
      </c>
      <c r="D91" s="10" t="s">
        <v>125</v>
      </c>
      <c r="E91" s="29">
        <v>10.0</v>
      </c>
      <c r="F91" s="46">
        <f>E91-8</f>
        <v>2</v>
      </c>
      <c r="J91" s="10" t="s">
        <v>161</v>
      </c>
    </row>
    <row r="92">
      <c r="A92" s="48" t="s">
        <v>218</v>
      </c>
      <c r="B92" s="19">
        <v>0.10002314814814815</v>
      </c>
      <c r="C92" s="10" t="s">
        <v>74</v>
      </c>
      <c r="D92" s="10" t="s">
        <v>125</v>
      </c>
      <c r="E92" s="29" t="s">
        <v>75</v>
      </c>
      <c r="F92" s="29" t="s">
        <v>75</v>
      </c>
      <c r="J92" s="10" t="s">
        <v>160</v>
      </c>
    </row>
    <row r="93">
      <c r="A93" s="49" t="s">
        <v>218</v>
      </c>
      <c r="B93" s="19">
        <v>0.10125</v>
      </c>
      <c r="C93" s="10" t="s">
        <v>70</v>
      </c>
      <c r="D93" s="10" t="s">
        <v>93</v>
      </c>
      <c r="E93" s="29">
        <v>14.0</v>
      </c>
      <c r="F93" s="46">
        <f>E93-6</f>
        <v>8</v>
      </c>
      <c r="J93" s="10" t="s">
        <v>148</v>
      </c>
    </row>
    <row r="94">
      <c r="A94" s="48" t="s">
        <v>218</v>
      </c>
      <c r="B94" s="19">
        <v>0.10135416666666666</v>
      </c>
      <c r="C94" s="10" t="s">
        <v>70</v>
      </c>
      <c r="D94" s="10" t="s">
        <v>91</v>
      </c>
      <c r="E94" s="29">
        <v>8.0</v>
      </c>
      <c r="F94" s="26"/>
      <c r="H94" s="10" t="s">
        <v>244</v>
      </c>
      <c r="I94" s="10">
        <v>1.0</v>
      </c>
    </row>
    <row r="95">
      <c r="A95" s="49" t="s">
        <v>218</v>
      </c>
      <c r="B95" s="19">
        <v>0.1022337962962963</v>
      </c>
      <c r="C95" s="10" t="s">
        <v>70</v>
      </c>
      <c r="D95" s="10" t="s">
        <v>93</v>
      </c>
      <c r="E95" s="29">
        <v>10.0</v>
      </c>
      <c r="F95" s="46">
        <f t="shared" ref="F95:F96" si="11">E95-6</f>
        <v>4</v>
      </c>
      <c r="J95" s="10" t="s">
        <v>99</v>
      </c>
    </row>
    <row r="96">
      <c r="A96" s="48" t="s">
        <v>218</v>
      </c>
      <c r="B96" s="19">
        <v>0.10237268518518519</v>
      </c>
      <c r="C96" s="10" t="s">
        <v>70</v>
      </c>
      <c r="D96" s="10" t="s">
        <v>93</v>
      </c>
      <c r="E96" s="29">
        <v>15.0</v>
      </c>
      <c r="F96" s="46">
        <f t="shared" si="11"/>
        <v>9</v>
      </c>
      <c r="J96" s="10" t="s">
        <v>99</v>
      </c>
    </row>
    <row r="97">
      <c r="A97" s="49" t="s">
        <v>218</v>
      </c>
      <c r="B97" s="19">
        <v>0.10251157407407407</v>
      </c>
      <c r="C97" s="10" t="s">
        <v>70</v>
      </c>
      <c r="D97" s="10" t="s">
        <v>91</v>
      </c>
      <c r="E97" s="29">
        <v>7.0</v>
      </c>
      <c r="F97" s="26"/>
      <c r="H97" s="10" t="s">
        <v>245</v>
      </c>
      <c r="I97" s="10">
        <v>1.0</v>
      </c>
    </row>
    <row r="98">
      <c r="A98" s="48" t="s">
        <v>218</v>
      </c>
      <c r="B98" s="19">
        <v>0.10586805555555556</v>
      </c>
      <c r="C98" s="10" t="s">
        <v>66</v>
      </c>
      <c r="D98" s="10" t="s">
        <v>89</v>
      </c>
      <c r="E98" s="29">
        <v>13.0</v>
      </c>
      <c r="F98" s="46">
        <f>E98-6</f>
        <v>7</v>
      </c>
      <c r="J98" s="10" t="s">
        <v>171</v>
      </c>
    </row>
    <row r="99">
      <c r="A99" s="49" t="s">
        <v>218</v>
      </c>
      <c r="B99" s="19">
        <v>0.10696759259259259</v>
      </c>
      <c r="C99" s="10" t="s">
        <v>72</v>
      </c>
      <c r="D99" s="10" t="s">
        <v>93</v>
      </c>
      <c r="E99" s="29">
        <v>10.0</v>
      </c>
      <c r="F99" s="46">
        <f t="shared" ref="F99:F100" si="12">E99-5</f>
        <v>5</v>
      </c>
      <c r="J99" s="10" t="s">
        <v>136</v>
      </c>
    </row>
    <row r="100">
      <c r="A100" s="48" t="s">
        <v>218</v>
      </c>
      <c r="B100" s="19">
        <v>0.10703703703703704</v>
      </c>
      <c r="C100" s="10" t="s">
        <v>72</v>
      </c>
      <c r="D100" s="10" t="s">
        <v>93</v>
      </c>
      <c r="E100" s="29">
        <v>23.0</v>
      </c>
      <c r="F100" s="46">
        <f t="shared" si="12"/>
        <v>18</v>
      </c>
      <c r="J100" s="10" t="s">
        <v>136</v>
      </c>
    </row>
    <row r="101">
      <c r="A101" s="49" t="s">
        <v>218</v>
      </c>
      <c r="B101" s="19">
        <v>0.10712962962962963</v>
      </c>
      <c r="C101" s="10" t="s">
        <v>72</v>
      </c>
      <c r="D101" s="10" t="s">
        <v>91</v>
      </c>
      <c r="E101" s="29">
        <v>7.0</v>
      </c>
      <c r="F101" s="26"/>
      <c r="H101" s="10" t="s">
        <v>246</v>
      </c>
    </row>
    <row r="102">
      <c r="A102" s="48" t="s">
        <v>218</v>
      </c>
      <c r="B102" s="19">
        <v>0.10878472222222223</v>
      </c>
      <c r="C102" s="10" t="s">
        <v>69</v>
      </c>
      <c r="D102" s="10" t="s">
        <v>89</v>
      </c>
      <c r="E102" s="29">
        <v>8.0</v>
      </c>
      <c r="F102" s="46">
        <f>E102-5</f>
        <v>3</v>
      </c>
      <c r="J102" s="10" t="s">
        <v>223</v>
      </c>
    </row>
    <row r="103">
      <c r="A103" s="49" t="s">
        <v>218</v>
      </c>
      <c r="B103" s="19">
        <v>0.15063657407407408</v>
      </c>
      <c r="C103" s="10" t="s">
        <v>69</v>
      </c>
      <c r="D103" s="10" t="s">
        <v>120</v>
      </c>
      <c r="E103" s="29" t="s">
        <v>75</v>
      </c>
      <c r="F103" s="29" t="s">
        <v>75</v>
      </c>
      <c r="J103" s="10" t="s">
        <v>247</v>
      </c>
    </row>
    <row r="104">
      <c r="A104" s="48" t="s">
        <v>218</v>
      </c>
      <c r="B104" s="19">
        <v>0.1095949074074074</v>
      </c>
      <c r="C104" s="10" t="s">
        <v>82</v>
      </c>
      <c r="D104" s="10" t="s">
        <v>89</v>
      </c>
      <c r="E104" s="29">
        <v>17.0</v>
      </c>
      <c r="F104" s="46">
        <f>E104-6</f>
        <v>11</v>
      </c>
      <c r="J104" s="10" t="s">
        <v>243</v>
      </c>
    </row>
    <row r="105">
      <c r="A105" s="49" t="s">
        <v>218</v>
      </c>
      <c r="B105" s="19">
        <v>0.10976851851851852</v>
      </c>
      <c r="C105" s="10" t="s">
        <v>82</v>
      </c>
      <c r="D105" s="10" t="s">
        <v>91</v>
      </c>
      <c r="E105" s="29">
        <v>11.0</v>
      </c>
      <c r="F105" s="26"/>
      <c r="H105" s="10" t="s">
        <v>248</v>
      </c>
    </row>
    <row r="106">
      <c r="A106" s="48" t="s">
        <v>218</v>
      </c>
      <c r="B106" s="19">
        <v>0.11140046296296297</v>
      </c>
      <c r="C106" s="10" t="s">
        <v>74</v>
      </c>
      <c r="D106" s="10" t="s">
        <v>125</v>
      </c>
      <c r="E106" s="29" t="s">
        <v>75</v>
      </c>
      <c r="F106" s="29" t="s">
        <v>75</v>
      </c>
      <c r="J106" s="10" t="s">
        <v>160</v>
      </c>
    </row>
    <row r="107">
      <c r="A107" s="49" t="s">
        <v>218</v>
      </c>
      <c r="B107" s="19">
        <v>0.11140046296296297</v>
      </c>
      <c r="C107" s="10" t="s">
        <v>74</v>
      </c>
      <c r="D107" s="10" t="s">
        <v>125</v>
      </c>
      <c r="E107" s="29">
        <v>13.0</v>
      </c>
      <c r="F107" s="46">
        <f>E107-8</f>
        <v>5</v>
      </c>
      <c r="J107" s="10" t="s">
        <v>161</v>
      </c>
    </row>
    <row r="108">
      <c r="A108" s="48" t="s">
        <v>218</v>
      </c>
      <c r="B108" s="19">
        <v>0.11188657407407407</v>
      </c>
      <c r="C108" s="10" t="s">
        <v>70</v>
      </c>
      <c r="D108" s="10" t="s">
        <v>93</v>
      </c>
      <c r="E108" s="29">
        <v>24.0</v>
      </c>
      <c r="F108" s="46">
        <f>E108-6</f>
        <v>18</v>
      </c>
      <c r="J108" s="10" t="s">
        <v>148</v>
      </c>
    </row>
    <row r="109">
      <c r="A109" s="49" t="s">
        <v>218</v>
      </c>
      <c r="B109" s="19">
        <v>0.11204861111111111</v>
      </c>
      <c r="C109" s="10" t="s">
        <v>70</v>
      </c>
      <c r="D109" s="10" t="s">
        <v>91</v>
      </c>
      <c r="E109" s="29">
        <v>11.0</v>
      </c>
      <c r="F109" s="26"/>
      <c r="H109" s="10" t="s">
        <v>249</v>
      </c>
    </row>
    <row r="110">
      <c r="A110" s="48" t="s">
        <v>218</v>
      </c>
      <c r="B110" s="19">
        <v>0.11230324074074075</v>
      </c>
      <c r="C110" s="10" t="s">
        <v>70</v>
      </c>
      <c r="D110" s="10" t="s">
        <v>93</v>
      </c>
      <c r="E110" s="46">
        <f>F110+6</f>
        <v>25</v>
      </c>
      <c r="F110" s="29">
        <v>19.0</v>
      </c>
      <c r="J110" s="10" t="s">
        <v>99</v>
      </c>
    </row>
    <row r="111">
      <c r="A111" s="49" t="s">
        <v>218</v>
      </c>
      <c r="B111" s="19">
        <v>0.11241898148148148</v>
      </c>
      <c r="C111" s="10" t="s">
        <v>70</v>
      </c>
      <c r="D111" s="10" t="s">
        <v>91</v>
      </c>
      <c r="E111" s="29">
        <v>8.0</v>
      </c>
      <c r="F111" s="26"/>
      <c r="H111" s="10" t="s">
        <v>250</v>
      </c>
    </row>
    <row r="112">
      <c r="A112" s="48" t="s">
        <v>218</v>
      </c>
      <c r="B112" s="19">
        <v>0.11318287037037036</v>
      </c>
      <c r="C112" s="10" t="s">
        <v>70</v>
      </c>
      <c r="D112" s="10" t="s">
        <v>93</v>
      </c>
      <c r="E112" s="29">
        <v>18.0</v>
      </c>
      <c r="F112" s="46">
        <f>E112-6</f>
        <v>12</v>
      </c>
      <c r="J112" s="10" t="s">
        <v>251</v>
      </c>
    </row>
    <row r="113">
      <c r="A113" s="49" t="s">
        <v>218</v>
      </c>
      <c r="B113" s="19">
        <v>0.11325231481481482</v>
      </c>
      <c r="C113" s="10" t="s">
        <v>70</v>
      </c>
      <c r="D113" s="10" t="s">
        <v>91</v>
      </c>
      <c r="E113" s="29">
        <v>8.0</v>
      </c>
      <c r="F113" s="26"/>
      <c r="H113" s="10" t="s">
        <v>250</v>
      </c>
      <c r="I113" s="10">
        <v>1.0</v>
      </c>
    </row>
    <row r="114">
      <c r="A114" s="48" t="s">
        <v>218</v>
      </c>
      <c r="B114" s="19">
        <v>0.114375</v>
      </c>
      <c r="C114" s="10" t="s">
        <v>66</v>
      </c>
      <c r="D114" s="10" t="s">
        <v>89</v>
      </c>
      <c r="E114" s="29" t="s">
        <v>75</v>
      </c>
      <c r="F114" s="29" t="s">
        <v>75</v>
      </c>
      <c r="J114" s="10" t="s">
        <v>160</v>
      </c>
    </row>
    <row r="115">
      <c r="A115" s="49" t="s">
        <v>218</v>
      </c>
      <c r="B115" s="19">
        <v>0.114375</v>
      </c>
      <c r="C115" s="10" t="s">
        <v>66</v>
      </c>
      <c r="D115" s="10" t="s">
        <v>89</v>
      </c>
      <c r="E115" s="29">
        <v>11.0</v>
      </c>
      <c r="F115" s="46">
        <f>E115-6</f>
        <v>5</v>
      </c>
      <c r="J115" s="10" t="s">
        <v>252</v>
      </c>
    </row>
    <row r="116">
      <c r="A116" s="48" t="s">
        <v>218</v>
      </c>
      <c r="B116" s="19">
        <v>0.11582175925925926</v>
      </c>
      <c r="C116" s="10" t="s">
        <v>74</v>
      </c>
      <c r="D116" s="10" t="s">
        <v>78</v>
      </c>
      <c r="E116" s="29" t="s">
        <v>75</v>
      </c>
      <c r="F116" s="29" t="s">
        <v>75</v>
      </c>
      <c r="J116" s="10" t="s">
        <v>160</v>
      </c>
    </row>
    <row r="117">
      <c r="A117" s="49" t="s">
        <v>218</v>
      </c>
      <c r="B117" s="19">
        <v>0.11582175925925926</v>
      </c>
      <c r="C117" s="10" t="s">
        <v>74</v>
      </c>
      <c r="D117" s="10" t="s">
        <v>78</v>
      </c>
      <c r="E117" s="29">
        <v>11.0</v>
      </c>
      <c r="F117" s="46">
        <f>E117-6</f>
        <v>5</v>
      </c>
      <c r="H117" s="10" t="s">
        <v>253</v>
      </c>
      <c r="J117" s="10" t="s">
        <v>161</v>
      </c>
    </row>
    <row r="118">
      <c r="A118" s="48" t="s">
        <v>218</v>
      </c>
      <c r="B118" s="19">
        <v>0.11618055555555555</v>
      </c>
      <c r="C118" s="10" t="s">
        <v>74</v>
      </c>
      <c r="D118" s="10" t="s">
        <v>81</v>
      </c>
      <c r="E118" s="29">
        <v>16.0</v>
      </c>
      <c r="F118" s="46">
        <f>E118-2</f>
        <v>14</v>
      </c>
      <c r="J118" s="10" t="s">
        <v>254</v>
      </c>
    </row>
    <row r="119">
      <c r="A119" s="49" t="s">
        <v>218</v>
      </c>
      <c r="B119" s="19">
        <v>0.11763888888888889</v>
      </c>
      <c r="C119" s="10" t="s">
        <v>69</v>
      </c>
      <c r="D119" s="10" t="s">
        <v>89</v>
      </c>
      <c r="E119" s="29" t="s">
        <v>75</v>
      </c>
      <c r="F119" s="29" t="s">
        <v>75</v>
      </c>
      <c r="J119" s="10" t="s">
        <v>85</v>
      </c>
    </row>
    <row r="120">
      <c r="A120" s="48" t="s">
        <v>218</v>
      </c>
      <c r="B120" s="19">
        <v>0.11763888888888889</v>
      </c>
      <c r="C120" s="10" t="s">
        <v>69</v>
      </c>
      <c r="D120" s="10" t="s">
        <v>89</v>
      </c>
      <c r="E120" s="29" t="s">
        <v>68</v>
      </c>
      <c r="F120" s="29">
        <v>20.0</v>
      </c>
      <c r="G120" s="10" t="s">
        <v>137</v>
      </c>
      <c r="J120" s="10" t="s">
        <v>255</v>
      </c>
    </row>
    <row r="121">
      <c r="A121" s="49" t="s">
        <v>218</v>
      </c>
      <c r="B121" s="19">
        <v>0.11774305555555556</v>
      </c>
      <c r="C121" s="10" t="s">
        <v>69</v>
      </c>
      <c r="D121" s="10" t="s">
        <v>91</v>
      </c>
      <c r="E121" s="29">
        <v>13.0</v>
      </c>
      <c r="F121" s="26"/>
      <c r="H121" s="10" t="s">
        <v>256</v>
      </c>
      <c r="I121" s="10">
        <v>1.0</v>
      </c>
    </row>
    <row r="122">
      <c r="A122" s="48" t="s">
        <v>218</v>
      </c>
      <c r="B122" s="19">
        <v>0.12116898148148147</v>
      </c>
      <c r="C122" s="10" t="s">
        <v>70</v>
      </c>
      <c r="D122" s="10" t="s">
        <v>154</v>
      </c>
      <c r="E122" s="29">
        <v>11.0</v>
      </c>
      <c r="F122" s="46">
        <f>E122-3</f>
        <v>8</v>
      </c>
    </row>
    <row r="123">
      <c r="A123" s="49" t="s">
        <v>218</v>
      </c>
      <c r="B123" s="19">
        <v>0.12140046296296296</v>
      </c>
      <c r="C123" s="10" t="s">
        <v>69</v>
      </c>
      <c r="D123" s="10" t="s">
        <v>120</v>
      </c>
      <c r="E123" s="29">
        <v>6.0</v>
      </c>
      <c r="F123" s="26"/>
      <c r="J123" s="10" t="s">
        <v>257</v>
      </c>
    </row>
    <row r="124">
      <c r="A124" s="48" t="s">
        <v>218</v>
      </c>
      <c r="B124" s="19">
        <v>0.12148148148148148</v>
      </c>
      <c r="C124" s="10" t="s">
        <v>69</v>
      </c>
      <c r="D124" s="10" t="s">
        <v>120</v>
      </c>
      <c r="E124" s="29">
        <v>16.0</v>
      </c>
      <c r="F124" s="26"/>
      <c r="J124" s="10" t="s">
        <v>258</v>
      </c>
    </row>
    <row r="125">
      <c r="A125" s="49" t="s">
        <v>218</v>
      </c>
      <c r="B125" s="19">
        <v>0.14027777777777778</v>
      </c>
      <c r="C125" s="10" t="s">
        <v>82</v>
      </c>
      <c r="D125" s="10" t="s">
        <v>83</v>
      </c>
      <c r="E125" s="29">
        <v>23.0</v>
      </c>
      <c r="F125" s="46">
        <f>E125-6</f>
        <v>17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7.29"/>
    <col customWidth="1" min="3" max="3" width="9.29"/>
    <col customWidth="1" min="4" max="4" width="15.57"/>
    <col customWidth="1" min="5" max="5" width="10.43"/>
    <col customWidth="1" min="6" max="6" width="12.43"/>
    <col customWidth="1" min="7" max="7" width="5.14"/>
    <col customWidth="1" min="8" max="8" width="25.57"/>
    <col customWidth="1" min="9" max="9" width="6.29"/>
    <col customWidth="1" min="10" max="10" width="38.43"/>
  </cols>
  <sheetData>
    <row r="1">
      <c r="A1" s="47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49" t="s">
        <v>259</v>
      </c>
      <c r="B2" s="19">
        <v>0.01462962962962963</v>
      </c>
      <c r="C2" s="10" t="s">
        <v>69</v>
      </c>
      <c r="D2" s="10" t="s">
        <v>73</v>
      </c>
      <c r="E2" s="29">
        <v>19.0</v>
      </c>
      <c r="F2" s="46">
        <f>E2-5</f>
        <v>14</v>
      </c>
    </row>
    <row r="3">
      <c r="A3" s="49" t="s">
        <v>259</v>
      </c>
      <c r="B3" s="19">
        <v>0.01462962962962963</v>
      </c>
      <c r="C3" s="10" t="s">
        <v>72</v>
      </c>
      <c r="D3" s="10" t="s">
        <v>67</v>
      </c>
      <c r="E3" s="29" t="s">
        <v>75</v>
      </c>
      <c r="F3" s="29" t="s">
        <v>75</v>
      </c>
    </row>
    <row r="4">
      <c r="A4" s="49" t="s">
        <v>259</v>
      </c>
      <c r="B4" s="19">
        <v>0.019872685185185184</v>
      </c>
      <c r="C4" s="10" t="s">
        <v>74</v>
      </c>
      <c r="D4" s="10" t="s">
        <v>127</v>
      </c>
      <c r="E4" s="29">
        <v>10.0</v>
      </c>
      <c r="F4" s="46">
        <f>E4--3</f>
        <v>13</v>
      </c>
    </row>
    <row r="5">
      <c r="A5" s="49" t="s">
        <v>259</v>
      </c>
      <c r="B5" s="19">
        <v>0.034618055555555555</v>
      </c>
      <c r="C5" s="10" t="s">
        <v>72</v>
      </c>
      <c r="D5" s="10" t="s">
        <v>132</v>
      </c>
      <c r="E5" s="29" t="s">
        <v>75</v>
      </c>
      <c r="F5" s="29" t="s">
        <v>75</v>
      </c>
      <c r="J5" s="10" t="s">
        <v>85</v>
      </c>
    </row>
    <row r="6">
      <c r="A6" s="49" t="s">
        <v>259</v>
      </c>
      <c r="B6" s="19">
        <v>0.034618055555555555</v>
      </c>
      <c r="C6" s="10" t="s">
        <v>72</v>
      </c>
      <c r="D6" s="10" t="s">
        <v>132</v>
      </c>
      <c r="E6" s="29">
        <v>18.0</v>
      </c>
      <c r="F6" s="46">
        <f>E6-0</f>
        <v>18</v>
      </c>
      <c r="J6" s="10" t="s">
        <v>86</v>
      </c>
    </row>
    <row r="7">
      <c r="A7" s="49" t="s">
        <v>259</v>
      </c>
      <c r="B7" s="19">
        <v>0.038078703703703705</v>
      </c>
      <c r="C7" s="10" t="s">
        <v>69</v>
      </c>
      <c r="D7" s="10" t="s">
        <v>131</v>
      </c>
      <c r="E7" s="29">
        <v>18.0</v>
      </c>
      <c r="F7" s="46">
        <f>E7-1</f>
        <v>17</v>
      </c>
    </row>
    <row r="8">
      <c r="A8" s="49" t="s">
        <v>259</v>
      </c>
      <c r="B8" s="19">
        <v>0.04290509259259259</v>
      </c>
      <c r="C8" s="10" t="s">
        <v>82</v>
      </c>
      <c r="D8" s="10" t="s">
        <v>71</v>
      </c>
      <c r="E8" s="29">
        <v>11.0</v>
      </c>
      <c r="F8" s="46">
        <f>E8-5</f>
        <v>6</v>
      </c>
    </row>
    <row r="9">
      <c r="A9" s="49" t="s">
        <v>259</v>
      </c>
      <c r="B9" s="19">
        <v>0.052037037037037034</v>
      </c>
      <c r="C9" s="10" t="s">
        <v>66</v>
      </c>
      <c r="D9" s="10" t="s">
        <v>80</v>
      </c>
      <c r="E9" s="29">
        <v>13.0</v>
      </c>
      <c r="F9" s="46">
        <f>E9-6</f>
        <v>7</v>
      </c>
    </row>
    <row r="10">
      <c r="A10" s="49" t="s">
        <v>259</v>
      </c>
      <c r="B10" s="19">
        <v>0.05496527777777778</v>
      </c>
      <c r="C10" s="10" t="s">
        <v>70</v>
      </c>
      <c r="D10" s="10" t="s">
        <v>154</v>
      </c>
      <c r="E10" s="29">
        <v>19.0</v>
      </c>
      <c r="F10" s="29">
        <f>E10-3</f>
        <v>16</v>
      </c>
    </row>
    <row r="11">
      <c r="A11" s="49" t="s">
        <v>259</v>
      </c>
      <c r="B11" s="19">
        <v>0.055949074074074075</v>
      </c>
      <c r="C11" s="10" t="s">
        <v>72</v>
      </c>
      <c r="D11" s="10" t="s">
        <v>154</v>
      </c>
      <c r="E11" s="29" t="s">
        <v>75</v>
      </c>
      <c r="F11" s="29" t="s">
        <v>75</v>
      </c>
      <c r="J11" s="10" t="s">
        <v>85</v>
      </c>
    </row>
    <row r="12">
      <c r="A12" s="49" t="s">
        <v>259</v>
      </c>
      <c r="B12" s="19">
        <v>0.055949074074074075</v>
      </c>
      <c r="C12" s="10" t="s">
        <v>72</v>
      </c>
      <c r="D12" s="10" t="s">
        <v>154</v>
      </c>
      <c r="E12" s="29">
        <v>17.0</v>
      </c>
      <c r="F12" s="46">
        <f t="shared" ref="F12:F13" si="1">E12-3</f>
        <v>14</v>
      </c>
      <c r="J12" s="10" t="s">
        <v>86</v>
      </c>
    </row>
    <row r="13">
      <c r="A13" s="49" t="s">
        <v>259</v>
      </c>
      <c r="B13" s="19">
        <v>0.05700231481481482</v>
      </c>
      <c r="C13" s="10" t="s">
        <v>82</v>
      </c>
      <c r="D13" s="10" t="s">
        <v>67</v>
      </c>
      <c r="E13" s="29">
        <v>7.0</v>
      </c>
      <c r="F13" s="46">
        <f t="shared" si="1"/>
        <v>4</v>
      </c>
    </row>
    <row r="14">
      <c r="A14" s="49" t="s">
        <v>259</v>
      </c>
      <c r="B14" s="19">
        <v>0.05938657407407407</v>
      </c>
      <c r="C14" s="10" t="s">
        <v>70</v>
      </c>
      <c r="D14" s="10" t="s">
        <v>67</v>
      </c>
      <c r="E14" s="29" t="s">
        <v>88</v>
      </c>
      <c r="F14" s="29">
        <v>1.0</v>
      </c>
    </row>
    <row r="15">
      <c r="A15" s="49" t="s">
        <v>259</v>
      </c>
      <c r="B15" s="19">
        <v>0.06010416666666667</v>
      </c>
      <c r="C15" s="10" t="s">
        <v>69</v>
      </c>
      <c r="D15" s="10" t="s">
        <v>67</v>
      </c>
      <c r="E15" s="29">
        <v>19.0</v>
      </c>
      <c r="F15" s="46">
        <f>E15-3</f>
        <v>16</v>
      </c>
    </row>
    <row r="16">
      <c r="A16" s="49" t="s">
        <v>259</v>
      </c>
      <c r="B16" s="19">
        <v>0.06025462962962963</v>
      </c>
      <c r="C16" s="10" t="s">
        <v>70</v>
      </c>
      <c r="D16" s="10" t="s">
        <v>209</v>
      </c>
      <c r="E16" s="29">
        <v>14.0</v>
      </c>
      <c r="F16" s="46">
        <f>E16-0</f>
        <v>14</v>
      </c>
    </row>
    <row r="17">
      <c r="A17" s="49" t="s">
        <v>259</v>
      </c>
      <c r="B17" s="19">
        <v>0.06143518518518518</v>
      </c>
      <c r="C17" s="10" t="s">
        <v>82</v>
      </c>
      <c r="D17" s="10" t="s">
        <v>67</v>
      </c>
      <c r="E17" s="29">
        <v>13.0</v>
      </c>
      <c r="F17" s="46">
        <f>E17-3</f>
        <v>10</v>
      </c>
    </row>
    <row r="18">
      <c r="A18" s="49" t="s">
        <v>259</v>
      </c>
      <c r="B18" s="19">
        <v>0.06445601851851852</v>
      </c>
      <c r="C18" s="10" t="s">
        <v>69</v>
      </c>
      <c r="D18" s="10" t="s">
        <v>154</v>
      </c>
      <c r="E18" s="29" t="s">
        <v>75</v>
      </c>
      <c r="F18" s="29" t="s">
        <v>75</v>
      </c>
      <c r="J18" s="10" t="s">
        <v>85</v>
      </c>
    </row>
    <row r="19">
      <c r="A19" s="49" t="s">
        <v>259</v>
      </c>
      <c r="B19" s="19">
        <v>0.06445601851851852</v>
      </c>
      <c r="C19" s="10" t="s">
        <v>69</v>
      </c>
      <c r="D19" s="10" t="s">
        <v>154</v>
      </c>
      <c r="E19" s="29">
        <v>13.0</v>
      </c>
      <c r="F19" s="46">
        <f>E19-3</f>
        <v>10</v>
      </c>
      <c r="J19" s="10" t="s">
        <v>86</v>
      </c>
    </row>
    <row r="20">
      <c r="A20" s="49" t="s">
        <v>259</v>
      </c>
      <c r="B20" s="19">
        <v>0.06550925925925925</v>
      </c>
      <c r="C20" s="10" t="s">
        <v>74</v>
      </c>
      <c r="D20" s="10" t="s">
        <v>125</v>
      </c>
      <c r="E20" s="29">
        <v>21.0</v>
      </c>
      <c r="F20" s="46">
        <f>E20-8</f>
        <v>13</v>
      </c>
    </row>
    <row r="21">
      <c r="A21" s="49" t="s">
        <v>259</v>
      </c>
      <c r="B21" s="19">
        <v>0.06554398148148148</v>
      </c>
      <c r="C21" s="10" t="s">
        <v>66</v>
      </c>
      <c r="D21" s="10" t="s">
        <v>125</v>
      </c>
      <c r="E21" s="29">
        <v>15.0</v>
      </c>
      <c r="F21" s="46">
        <f>E21-0</f>
        <v>15</v>
      </c>
    </row>
    <row r="22">
      <c r="A22" s="49" t="s">
        <v>259</v>
      </c>
      <c r="B22" s="19">
        <v>0.06555555555555556</v>
      </c>
      <c r="C22" s="10" t="s">
        <v>70</v>
      </c>
      <c r="D22" s="10" t="s">
        <v>125</v>
      </c>
      <c r="E22" s="29">
        <v>16.0</v>
      </c>
      <c r="F22" s="46">
        <f>E22-6</f>
        <v>10</v>
      </c>
    </row>
    <row r="23">
      <c r="A23" s="49" t="s">
        <v>259</v>
      </c>
      <c r="B23" s="19">
        <v>0.06556712962962963</v>
      </c>
      <c r="C23" s="10" t="s">
        <v>82</v>
      </c>
      <c r="D23" s="10" t="s">
        <v>125</v>
      </c>
      <c r="E23" s="29">
        <v>12.0</v>
      </c>
      <c r="F23" s="46">
        <f>E23-1</f>
        <v>11</v>
      </c>
    </row>
    <row r="24">
      <c r="A24" s="49" t="s">
        <v>259</v>
      </c>
      <c r="B24" s="19">
        <v>0.06557870370370371</v>
      </c>
      <c r="C24" s="10" t="s">
        <v>72</v>
      </c>
      <c r="D24" s="10" t="s">
        <v>125</v>
      </c>
      <c r="E24" s="29" t="s">
        <v>75</v>
      </c>
      <c r="F24" s="29" t="s">
        <v>75</v>
      </c>
      <c r="J24" s="10" t="s">
        <v>85</v>
      </c>
    </row>
    <row r="25">
      <c r="A25" s="49" t="s">
        <v>259</v>
      </c>
      <c r="B25" s="19">
        <v>0.06557870370370371</v>
      </c>
      <c r="C25" s="10" t="s">
        <v>72</v>
      </c>
      <c r="D25" s="10" t="s">
        <v>125</v>
      </c>
      <c r="E25" s="29">
        <v>16.0</v>
      </c>
      <c r="F25" s="46">
        <f t="shared" ref="F25:F26" si="2">E25-3</f>
        <v>13</v>
      </c>
      <c r="J25" s="10" t="s">
        <v>86</v>
      </c>
    </row>
    <row r="26">
      <c r="A26" s="49" t="s">
        <v>259</v>
      </c>
      <c r="B26" s="19">
        <v>0.06559027777777778</v>
      </c>
      <c r="C26" s="10" t="s">
        <v>69</v>
      </c>
      <c r="D26" s="10" t="s">
        <v>125</v>
      </c>
      <c r="E26" s="29">
        <v>10.0</v>
      </c>
      <c r="F26" s="46">
        <f t="shared" si="2"/>
        <v>7</v>
      </c>
    </row>
    <row r="27">
      <c r="A27" s="49" t="s">
        <v>259</v>
      </c>
      <c r="B27" s="19">
        <v>0.06909722222222223</v>
      </c>
      <c r="C27" s="10" t="s">
        <v>70</v>
      </c>
      <c r="D27" s="10" t="s">
        <v>93</v>
      </c>
      <c r="E27" s="29">
        <v>10.0</v>
      </c>
      <c r="F27" s="46">
        <f>E27-6</f>
        <v>4</v>
      </c>
      <c r="J27" s="10" t="s">
        <v>148</v>
      </c>
    </row>
    <row r="28">
      <c r="A28" s="49" t="s">
        <v>259</v>
      </c>
      <c r="B28" s="19">
        <v>0.06956018518518518</v>
      </c>
      <c r="C28" s="10" t="s">
        <v>82</v>
      </c>
      <c r="D28" s="10" t="s">
        <v>89</v>
      </c>
      <c r="E28" s="29" t="s">
        <v>75</v>
      </c>
      <c r="F28" s="29" t="s">
        <v>75</v>
      </c>
      <c r="J28" s="10" t="s">
        <v>85</v>
      </c>
    </row>
    <row r="29">
      <c r="A29" s="49" t="s">
        <v>259</v>
      </c>
      <c r="B29" s="19">
        <v>0.06956018518518518</v>
      </c>
      <c r="C29" s="10" t="s">
        <v>82</v>
      </c>
      <c r="D29" s="10" t="s">
        <v>89</v>
      </c>
      <c r="E29" s="29">
        <v>21.0</v>
      </c>
      <c r="F29" s="46">
        <f>E29-6</f>
        <v>15</v>
      </c>
      <c r="J29" s="10" t="s">
        <v>260</v>
      </c>
    </row>
    <row r="30">
      <c r="A30" s="49" t="s">
        <v>259</v>
      </c>
      <c r="B30" s="19">
        <v>0.06967592592592593</v>
      </c>
      <c r="C30" s="10" t="s">
        <v>82</v>
      </c>
      <c r="D30" s="10" t="s">
        <v>91</v>
      </c>
      <c r="E30" s="29">
        <v>1.0</v>
      </c>
      <c r="F30" s="26"/>
      <c r="H30" s="10" t="s">
        <v>261</v>
      </c>
    </row>
    <row r="31">
      <c r="A31" s="49" t="s">
        <v>259</v>
      </c>
      <c r="B31" s="19">
        <v>0.06986111111111111</v>
      </c>
      <c r="C31" s="10" t="s">
        <v>69</v>
      </c>
      <c r="D31" s="10" t="s">
        <v>91</v>
      </c>
      <c r="E31" s="29">
        <v>4.0</v>
      </c>
      <c r="F31" s="26"/>
      <c r="H31" s="10" t="s">
        <v>262</v>
      </c>
      <c r="I31" s="10">
        <v>1.0</v>
      </c>
      <c r="J31" s="10" t="s">
        <v>263</v>
      </c>
    </row>
    <row r="32">
      <c r="A32" s="49" t="s">
        <v>259</v>
      </c>
      <c r="B32" s="19">
        <v>0.07018518518518518</v>
      </c>
      <c r="C32" s="10" t="s">
        <v>72</v>
      </c>
      <c r="D32" s="10" t="s">
        <v>93</v>
      </c>
      <c r="E32" s="29">
        <v>17.0</v>
      </c>
      <c r="F32" s="46">
        <f>E32-5</f>
        <v>12</v>
      </c>
      <c r="J32" s="10" t="s">
        <v>136</v>
      </c>
    </row>
    <row r="33">
      <c r="A33" s="49" t="s">
        <v>259</v>
      </c>
      <c r="B33" s="19">
        <v>0.0702662037037037</v>
      </c>
      <c r="C33" s="10" t="s">
        <v>72</v>
      </c>
      <c r="D33" s="10" t="s">
        <v>91</v>
      </c>
      <c r="E33" s="29">
        <v>10.0</v>
      </c>
      <c r="F33" s="26"/>
      <c r="H33" s="10" t="s">
        <v>264</v>
      </c>
      <c r="I33" s="10">
        <v>1.0</v>
      </c>
    </row>
    <row r="34">
      <c r="A34" s="49" t="s">
        <v>259</v>
      </c>
      <c r="B34" s="19">
        <v>0.07068287037037037</v>
      </c>
      <c r="C34" s="10" t="s">
        <v>70</v>
      </c>
      <c r="D34" s="10" t="s">
        <v>93</v>
      </c>
      <c r="E34" s="29">
        <v>9.0</v>
      </c>
      <c r="F34" s="46">
        <f t="shared" ref="F34:F35" si="3">E34-6</f>
        <v>3</v>
      </c>
      <c r="J34" s="10" t="s">
        <v>99</v>
      </c>
    </row>
    <row r="35">
      <c r="A35" s="49" t="s">
        <v>259</v>
      </c>
      <c r="B35" s="19">
        <v>0.0709375</v>
      </c>
      <c r="C35" s="10" t="s">
        <v>74</v>
      </c>
      <c r="D35" s="10" t="s">
        <v>93</v>
      </c>
      <c r="E35" s="29">
        <v>20.0</v>
      </c>
      <c r="F35" s="46">
        <f t="shared" si="3"/>
        <v>14</v>
      </c>
      <c r="J35" s="10" t="s">
        <v>142</v>
      </c>
    </row>
    <row r="36">
      <c r="A36" s="49" t="s">
        <v>259</v>
      </c>
      <c r="B36" s="19">
        <v>0.07103009259259259</v>
      </c>
      <c r="C36" s="10" t="s">
        <v>74</v>
      </c>
      <c r="D36" s="10" t="s">
        <v>91</v>
      </c>
      <c r="E36" s="29">
        <v>13.0</v>
      </c>
      <c r="F36" s="26"/>
      <c r="H36" s="10" t="s">
        <v>265</v>
      </c>
      <c r="I36" s="10">
        <v>1.0</v>
      </c>
    </row>
    <row r="37">
      <c r="A37" s="49" t="s">
        <v>259</v>
      </c>
      <c r="B37" s="19">
        <v>0.07157407407407407</v>
      </c>
      <c r="C37" s="10" t="s">
        <v>66</v>
      </c>
      <c r="D37" s="10" t="s">
        <v>67</v>
      </c>
      <c r="E37" s="46">
        <f>F37+0</f>
        <v>19</v>
      </c>
      <c r="F37" s="29">
        <v>19.0</v>
      </c>
    </row>
    <row r="38">
      <c r="A38" s="49" t="s">
        <v>259</v>
      </c>
      <c r="B38" s="19">
        <v>0.07318287037037037</v>
      </c>
      <c r="C38" s="10" t="s">
        <v>70</v>
      </c>
      <c r="D38" s="10" t="s">
        <v>83</v>
      </c>
      <c r="E38" s="29">
        <v>14.0</v>
      </c>
      <c r="F38" s="46">
        <f>E38-2</f>
        <v>12</v>
      </c>
    </row>
    <row r="39">
      <c r="A39" s="49" t="s">
        <v>259</v>
      </c>
      <c r="B39" s="19">
        <v>0.07318287037037037</v>
      </c>
      <c r="C39" s="10" t="s">
        <v>72</v>
      </c>
      <c r="D39" s="10" t="s">
        <v>154</v>
      </c>
      <c r="E39" s="29" t="s">
        <v>75</v>
      </c>
      <c r="F39" s="29" t="s">
        <v>75</v>
      </c>
      <c r="J39" s="10" t="s">
        <v>85</v>
      </c>
    </row>
    <row r="40">
      <c r="A40" s="49" t="s">
        <v>259</v>
      </c>
      <c r="B40" s="19">
        <v>0.07318287037037037</v>
      </c>
      <c r="C40" s="10" t="s">
        <v>72</v>
      </c>
      <c r="D40" s="10" t="s">
        <v>154</v>
      </c>
      <c r="E40" s="29">
        <v>14.0</v>
      </c>
      <c r="F40" s="46">
        <f>E40-3</f>
        <v>11</v>
      </c>
      <c r="J40" s="10" t="s">
        <v>86</v>
      </c>
    </row>
    <row r="41">
      <c r="A41" s="49" t="s">
        <v>259</v>
      </c>
      <c r="B41" s="19">
        <v>0.07318287037037037</v>
      </c>
      <c r="C41" s="10" t="s">
        <v>82</v>
      </c>
      <c r="D41" s="10" t="s">
        <v>83</v>
      </c>
      <c r="E41" s="29">
        <v>20.0</v>
      </c>
      <c r="F41" s="46">
        <f>E41-6</f>
        <v>14</v>
      </c>
    </row>
    <row r="42">
      <c r="A42" s="49" t="s">
        <v>259</v>
      </c>
      <c r="B42" s="19">
        <v>0.07761574074074074</v>
      </c>
      <c r="C42" s="10" t="s">
        <v>82</v>
      </c>
      <c r="D42" s="10" t="s">
        <v>67</v>
      </c>
      <c r="E42" s="29">
        <v>21.0</v>
      </c>
      <c r="F42" s="46">
        <f>E42-3</f>
        <v>18</v>
      </c>
    </row>
    <row r="43">
      <c r="A43" s="49" t="s">
        <v>259</v>
      </c>
      <c r="B43" s="19">
        <v>0.08003472222222222</v>
      </c>
      <c r="C43" s="10" t="s">
        <v>74</v>
      </c>
      <c r="D43" s="10" t="s">
        <v>100</v>
      </c>
      <c r="E43" s="29" t="s">
        <v>75</v>
      </c>
      <c r="F43" s="29" t="s">
        <v>75</v>
      </c>
      <c r="J43" s="10" t="s">
        <v>160</v>
      </c>
    </row>
    <row r="44">
      <c r="A44" s="49" t="s">
        <v>259</v>
      </c>
      <c r="B44" s="19">
        <v>0.08003472222222222</v>
      </c>
      <c r="C44" s="10" t="s">
        <v>74</v>
      </c>
      <c r="D44" s="10" t="s">
        <v>100</v>
      </c>
      <c r="E44" s="29">
        <v>24.0</v>
      </c>
      <c r="F44" s="46">
        <f>E44-6</f>
        <v>18</v>
      </c>
      <c r="J44" s="10" t="s">
        <v>161</v>
      </c>
    </row>
    <row r="45">
      <c r="A45" s="49" t="s">
        <v>259</v>
      </c>
      <c r="B45" s="19">
        <v>0.08079861111111111</v>
      </c>
      <c r="C45" s="10" t="s">
        <v>74</v>
      </c>
      <c r="D45" s="10" t="s">
        <v>67</v>
      </c>
      <c r="E45" s="29" t="s">
        <v>75</v>
      </c>
      <c r="F45" s="29" t="s">
        <v>75</v>
      </c>
      <c r="J45" s="10" t="s">
        <v>160</v>
      </c>
    </row>
    <row r="46">
      <c r="A46" s="49" t="s">
        <v>259</v>
      </c>
      <c r="B46" s="19">
        <v>0.08079861111111111</v>
      </c>
      <c r="C46" s="10" t="s">
        <v>74</v>
      </c>
      <c r="D46" s="10" t="s">
        <v>67</v>
      </c>
      <c r="E46" s="29">
        <v>8.0</v>
      </c>
      <c r="F46" s="46">
        <f>E46-0</f>
        <v>8</v>
      </c>
      <c r="J46" s="10" t="s">
        <v>161</v>
      </c>
    </row>
    <row r="47">
      <c r="A47" s="49" t="s">
        <v>259</v>
      </c>
      <c r="B47" s="19">
        <v>0.08121527777777778</v>
      </c>
      <c r="C47" s="10" t="s">
        <v>74</v>
      </c>
      <c r="D47" s="10" t="s">
        <v>83</v>
      </c>
      <c r="E47" s="29" t="s">
        <v>75</v>
      </c>
      <c r="F47" s="29" t="s">
        <v>75</v>
      </c>
      <c r="J47" s="10" t="s">
        <v>160</v>
      </c>
    </row>
    <row r="48">
      <c r="A48" s="49" t="s">
        <v>259</v>
      </c>
      <c r="B48" s="19">
        <v>0.08121527777777778</v>
      </c>
      <c r="C48" s="10" t="s">
        <v>74</v>
      </c>
      <c r="D48" s="10" t="s">
        <v>83</v>
      </c>
      <c r="E48" s="29">
        <v>8.0</v>
      </c>
      <c r="F48" s="46">
        <f>E48-5</f>
        <v>3</v>
      </c>
      <c r="J48" s="10" t="s">
        <v>161</v>
      </c>
    </row>
    <row r="49">
      <c r="A49" s="49" t="s">
        <v>259</v>
      </c>
      <c r="B49" s="19">
        <v>0.08204861111111111</v>
      </c>
      <c r="C49" s="10" t="s">
        <v>74</v>
      </c>
      <c r="D49" s="10" t="s">
        <v>93</v>
      </c>
      <c r="E49" s="29">
        <v>18.0</v>
      </c>
      <c r="F49" s="46">
        <f>E49-6</f>
        <v>12</v>
      </c>
      <c r="J49" s="10" t="s">
        <v>197</v>
      </c>
    </row>
    <row r="50">
      <c r="A50" s="49" t="s">
        <v>259</v>
      </c>
      <c r="B50" s="19">
        <v>0.08209490740740741</v>
      </c>
      <c r="C50" s="10" t="s">
        <v>74</v>
      </c>
      <c r="D50" s="10" t="s">
        <v>91</v>
      </c>
      <c r="E50" s="29">
        <v>11.0</v>
      </c>
      <c r="F50" s="26"/>
      <c r="H50" s="10" t="s">
        <v>266</v>
      </c>
    </row>
    <row r="51">
      <c r="A51" s="49" t="s">
        <v>259</v>
      </c>
      <c r="B51" s="19">
        <v>0.08337962962962962</v>
      </c>
      <c r="C51" s="10" t="s">
        <v>69</v>
      </c>
      <c r="D51" s="10" t="s">
        <v>89</v>
      </c>
      <c r="E51" s="29">
        <v>21.0</v>
      </c>
      <c r="F51" s="46">
        <f>E51-5</f>
        <v>16</v>
      </c>
      <c r="J51" s="10" t="s">
        <v>267</v>
      </c>
    </row>
    <row r="52">
      <c r="A52" s="49" t="s">
        <v>259</v>
      </c>
      <c r="B52" s="19">
        <v>0.08348379629629629</v>
      </c>
      <c r="C52" s="10" t="s">
        <v>69</v>
      </c>
      <c r="D52" s="10" t="s">
        <v>91</v>
      </c>
      <c r="E52" s="29">
        <v>10.0</v>
      </c>
      <c r="F52" s="26"/>
      <c r="H52" s="10" t="s">
        <v>268</v>
      </c>
    </row>
    <row r="53">
      <c r="A53" s="49" t="s">
        <v>259</v>
      </c>
      <c r="B53" s="19">
        <v>0.08377314814814815</v>
      </c>
      <c r="C53" s="10" t="s">
        <v>66</v>
      </c>
      <c r="D53" s="10" t="s">
        <v>89</v>
      </c>
      <c r="E53" s="29">
        <v>24.0</v>
      </c>
      <c r="F53" s="46">
        <f>E53-6</f>
        <v>18</v>
      </c>
      <c r="J53" s="10" t="s">
        <v>171</v>
      </c>
    </row>
    <row r="54">
      <c r="A54" s="49" t="s">
        <v>259</v>
      </c>
      <c r="B54" s="19">
        <v>0.08402777777777778</v>
      </c>
      <c r="C54" s="10" t="s">
        <v>66</v>
      </c>
      <c r="D54" s="10" t="s">
        <v>91</v>
      </c>
      <c r="E54" s="29">
        <v>9.0</v>
      </c>
      <c r="F54" s="26"/>
      <c r="H54" s="10" t="s">
        <v>269</v>
      </c>
    </row>
    <row r="55">
      <c r="A55" s="49" t="s">
        <v>259</v>
      </c>
      <c r="B55" s="19">
        <v>0.08450231481481481</v>
      </c>
      <c r="C55" s="10" t="s">
        <v>72</v>
      </c>
      <c r="D55" s="10" t="s">
        <v>91</v>
      </c>
      <c r="E55" s="29">
        <v>3.0</v>
      </c>
      <c r="F55" s="26"/>
      <c r="H55" s="10" t="s">
        <v>270</v>
      </c>
      <c r="J55" s="10" t="s">
        <v>189</v>
      </c>
    </row>
    <row r="56">
      <c r="A56" s="49" t="s">
        <v>259</v>
      </c>
      <c r="B56" s="19">
        <v>0.08517361111111112</v>
      </c>
      <c r="C56" s="10" t="s">
        <v>74</v>
      </c>
      <c r="D56" s="10" t="s">
        <v>89</v>
      </c>
      <c r="E56" s="29">
        <v>19.0</v>
      </c>
      <c r="F56" s="46">
        <f>E56-5</f>
        <v>14</v>
      </c>
      <c r="J56" s="10" t="s">
        <v>271</v>
      </c>
    </row>
    <row r="57">
      <c r="A57" s="49" t="s">
        <v>259</v>
      </c>
      <c r="B57" s="19">
        <v>0.08519675925925926</v>
      </c>
      <c r="C57" s="10" t="s">
        <v>74</v>
      </c>
      <c r="D57" s="10" t="s">
        <v>91</v>
      </c>
      <c r="E57" s="29">
        <v>7.0</v>
      </c>
      <c r="F57" s="26"/>
      <c r="H57" s="10" t="s">
        <v>272</v>
      </c>
      <c r="I57" s="10">
        <v>1.0</v>
      </c>
    </row>
    <row r="58">
      <c r="A58" s="49" t="s">
        <v>259</v>
      </c>
      <c r="B58" s="19">
        <v>0.08641203703703704</v>
      </c>
      <c r="C58" s="10" t="s">
        <v>70</v>
      </c>
      <c r="D58" s="10" t="s">
        <v>93</v>
      </c>
      <c r="E58" s="29">
        <v>19.0</v>
      </c>
      <c r="F58" s="46">
        <f>E58-6</f>
        <v>13</v>
      </c>
      <c r="J58" s="10" t="s">
        <v>148</v>
      </c>
    </row>
    <row r="59">
      <c r="A59" s="49" t="s">
        <v>259</v>
      </c>
      <c r="B59" s="19">
        <v>0.08646990740740741</v>
      </c>
      <c r="C59" s="10" t="s">
        <v>70</v>
      </c>
      <c r="D59" s="10" t="s">
        <v>91</v>
      </c>
      <c r="E59" s="29">
        <v>10.0</v>
      </c>
      <c r="F59" s="26"/>
      <c r="H59" s="10" t="s">
        <v>273</v>
      </c>
      <c r="I59" s="10">
        <v>1.0</v>
      </c>
    </row>
    <row r="60">
      <c r="A60" s="49" t="s">
        <v>259</v>
      </c>
      <c r="B60" s="19">
        <v>0.08863425925925926</v>
      </c>
      <c r="C60" s="10" t="s">
        <v>69</v>
      </c>
      <c r="D60" s="10" t="s">
        <v>83</v>
      </c>
      <c r="E60" s="29" t="s">
        <v>75</v>
      </c>
      <c r="F60" s="29" t="s">
        <v>75</v>
      </c>
      <c r="J60" s="10" t="s">
        <v>85</v>
      </c>
    </row>
    <row r="61">
      <c r="A61" s="49" t="s">
        <v>259</v>
      </c>
      <c r="B61" s="19">
        <v>0.08863425925925926</v>
      </c>
      <c r="C61" s="10" t="s">
        <v>69</v>
      </c>
      <c r="D61" s="10" t="s">
        <v>83</v>
      </c>
      <c r="E61" s="29">
        <v>11.0</v>
      </c>
      <c r="F61" s="46">
        <f>E61-1</f>
        <v>10</v>
      </c>
      <c r="J61" s="10" t="s">
        <v>86</v>
      </c>
    </row>
    <row r="62">
      <c r="A62" s="49" t="s">
        <v>259</v>
      </c>
      <c r="B62" s="19">
        <v>0.0895486111111111</v>
      </c>
      <c r="C62" s="10" t="s">
        <v>72</v>
      </c>
      <c r="D62" s="10" t="s">
        <v>131</v>
      </c>
      <c r="E62" s="29">
        <v>11.0</v>
      </c>
      <c r="F62" s="46">
        <f>E62-0</f>
        <v>11</v>
      </c>
    </row>
    <row r="63">
      <c r="A63" s="49" t="s">
        <v>259</v>
      </c>
      <c r="B63" s="19">
        <v>0.08994212962962964</v>
      </c>
      <c r="C63" s="10" t="s">
        <v>82</v>
      </c>
      <c r="D63" s="10" t="s">
        <v>131</v>
      </c>
      <c r="E63" s="29">
        <v>10.0</v>
      </c>
      <c r="F63" s="46">
        <f>E63-4</f>
        <v>6</v>
      </c>
    </row>
    <row r="64">
      <c r="A64" s="49" t="s">
        <v>259</v>
      </c>
      <c r="B64" s="19">
        <v>0.09315972222222223</v>
      </c>
      <c r="C64" s="10" t="s">
        <v>74</v>
      </c>
      <c r="D64" s="10" t="s">
        <v>125</v>
      </c>
      <c r="E64" s="29" t="s">
        <v>75</v>
      </c>
      <c r="F64" s="29" t="s">
        <v>75</v>
      </c>
      <c r="J64" s="10" t="s">
        <v>274</v>
      </c>
    </row>
    <row r="65">
      <c r="A65" s="49" t="s">
        <v>259</v>
      </c>
      <c r="B65" s="19">
        <v>0.09315972222222223</v>
      </c>
      <c r="C65" s="10" t="s">
        <v>74</v>
      </c>
      <c r="D65" s="10" t="s">
        <v>125</v>
      </c>
      <c r="E65" s="29">
        <v>13.0</v>
      </c>
      <c r="F65" s="46">
        <f>E65-8</f>
        <v>5</v>
      </c>
    </row>
    <row r="66">
      <c r="A66" s="49" t="s">
        <v>259</v>
      </c>
      <c r="B66" s="19">
        <v>0.0935300925925926</v>
      </c>
      <c r="C66" s="10" t="s">
        <v>74</v>
      </c>
      <c r="D66" s="10" t="s">
        <v>83</v>
      </c>
      <c r="E66" s="29" t="s">
        <v>75</v>
      </c>
      <c r="F66" s="29" t="s">
        <v>75</v>
      </c>
      <c r="J66" s="10" t="s">
        <v>160</v>
      </c>
    </row>
    <row r="67">
      <c r="A67" s="49" t="s">
        <v>259</v>
      </c>
      <c r="B67" s="19">
        <v>0.0935300925925926</v>
      </c>
      <c r="C67" s="10" t="s">
        <v>74</v>
      </c>
      <c r="D67" s="10" t="s">
        <v>83</v>
      </c>
      <c r="E67" s="29">
        <v>10.0</v>
      </c>
      <c r="F67" s="46">
        <f>E67-5</f>
        <v>5</v>
      </c>
      <c r="J67" s="10" t="s">
        <v>161</v>
      </c>
    </row>
    <row r="68">
      <c r="A68" s="49" t="s">
        <v>259</v>
      </c>
      <c r="B68" s="19">
        <v>0.09481481481481481</v>
      </c>
      <c r="C68" s="10" t="s">
        <v>74</v>
      </c>
      <c r="D68" s="10" t="s">
        <v>125</v>
      </c>
      <c r="E68" s="29">
        <v>24.0</v>
      </c>
      <c r="F68" s="46">
        <f>E68-8</f>
        <v>16</v>
      </c>
    </row>
    <row r="69">
      <c r="A69" s="49" t="s">
        <v>259</v>
      </c>
      <c r="B69" s="19">
        <v>0.09493055555555556</v>
      </c>
      <c r="C69" s="10" t="s">
        <v>74</v>
      </c>
      <c r="D69" s="10" t="s">
        <v>83</v>
      </c>
      <c r="E69" s="29">
        <v>13.0</v>
      </c>
      <c r="F69" s="46">
        <f>E69-5</f>
        <v>8</v>
      </c>
      <c r="J69" s="10" t="s">
        <v>161</v>
      </c>
    </row>
    <row r="70">
      <c r="A70" s="49" t="s">
        <v>259</v>
      </c>
      <c r="B70" s="19">
        <v>0.09493055555555556</v>
      </c>
      <c r="C70" s="10" t="s">
        <v>74</v>
      </c>
      <c r="D70" s="10" t="s">
        <v>83</v>
      </c>
      <c r="E70" s="29" t="s">
        <v>75</v>
      </c>
      <c r="F70" s="29" t="s">
        <v>75</v>
      </c>
      <c r="J70" s="10" t="s">
        <v>160</v>
      </c>
    </row>
    <row r="71">
      <c r="A71" s="49" t="s">
        <v>259</v>
      </c>
      <c r="B71" s="19">
        <v>0.10827546296296296</v>
      </c>
      <c r="C71" s="10" t="s">
        <v>74</v>
      </c>
      <c r="D71" s="10" t="s">
        <v>67</v>
      </c>
      <c r="E71" s="29" t="s">
        <v>75</v>
      </c>
      <c r="F71" s="29" t="s">
        <v>75</v>
      </c>
      <c r="J71" s="10" t="s">
        <v>160</v>
      </c>
    </row>
    <row r="72">
      <c r="A72" s="49" t="s">
        <v>259</v>
      </c>
      <c r="B72" s="19">
        <v>0.10827546296296296</v>
      </c>
      <c r="C72" s="10" t="s">
        <v>74</v>
      </c>
      <c r="D72" s="10" t="s">
        <v>67</v>
      </c>
      <c r="E72" s="29">
        <v>5.0</v>
      </c>
      <c r="F72" s="46">
        <f>E72-0</f>
        <v>5</v>
      </c>
      <c r="J72" s="10" t="s">
        <v>161</v>
      </c>
    </row>
    <row r="73">
      <c r="A73" s="49" t="s">
        <v>259</v>
      </c>
      <c r="B73" s="19">
        <v>0.10829861111111111</v>
      </c>
      <c r="C73" s="10" t="s">
        <v>69</v>
      </c>
      <c r="D73" s="10" t="s">
        <v>67</v>
      </c>
      <c r="E73" s="29">
        <v>11.0</v>
      </c>
      <c r="F73" s="46">
        <f>E73-3</f>
        <v>8</v>
      </c>
    </row>
    <row r="74">
      <c r="A74" s="49" t="s">
        <v>259</v>
      </c>
      <c r="B74" s="19">
        <v>0.10847222222222222</v>
      </c>
      <c r="C74" s="10" t="s">
        <v>74</v>
      </c>
      <c r="D74" s="10" t="s">
        <v>125</v>
      </c>
      <c r="E74" s="29">
        <v>22.0</v>
      </c>
      <c r="F74" s="46">
        <f>E74-8</f>
        <v>14</v>
      </c>
    </row>
    <row r="75">
      <c r="A75" s="49" t="s">
        <v>259</v>
      </c>
      <c r="B75" s="19">
        <v>0.1084837962962963</v>
      </c>
      <c r="C75" s="10" t="s">
        <v>69</v>
      </c>
      <c r="D75" s="10" t="s">
        <v>125</v>
      </c>
      <c r="E75" s="29">
        <v>15.0</v>
      </c>
      <c r="F75" s="46">
        <f t="shared" ref="F75:F76" si="4">E75-3</f>
        <v>12</v>
      </c>
    </row>
    <row r="76">
      <c r="A76" s="49" t="s">
        <v>259</v>
      </c>
      <c r="B76" s="19">
        <v>0.1084837962962963</v>
      </c>
      <c r="C76" s="10" t="s">
        <v>72</v>
      </c>
      <c r="D76" s="10" t="s">
        <v>125</v>
      </c>
      <c r="E76" s="29">
        <v>9.0</v>
      </c>
      <c r="F76" s="46">
        <f t="shared" si="4"/>
        <v>6</v>
      </c>
    </row>
    <row r="77">
      <c r="A77" s="49" t="s">
        <v>259</v>
      </c>
      <c r="B77" s="19">
        <v>0.10849537037037037</v>
      </c>
      <c r="C77" s="10" t="s">
        <v>82</v>
      </c>
      <c r="D77" s="10" t="s">
        <v>125</v>
      </c>
      <c r="E77" s="29">
        <v>10.0</v>
      </c>
      <c r="F77" s="46">
        <f>E77-1</f>
        <v>9</v>
      </c>
    </row>
    <row r="78">
      <c r="A78" s="49" t="s">
        <v>259</v>
      </c>
      <c r="B78" s="19">
        <v>0.10850694444444445</v>
      </c>
      <c r="C78" s="10" t="s">
        <v>70</v>
      </c>
      <c r="D78" s="10" t="s">
        <v>125</v>
      </c>
      <c r="E78" s="29">
        <v>22.0</v>
      </c>
      <c r="F78" s="46">
        <f>E78-6</f>
        <v>16</v>
      </c>
    </row>
    <row r="79">
      <c r="A79" s="49" t="s">
        <v>259</v>
      </c>
      <c r="B79" s="19">
        <v>0.10851851851851851</v>
      </c>
      <c r="C79" s="10" t="s">
        <v>66</v>
      </c>
      <c r="D79" s="10" t="s">
        <v>125</v>
      </c>
      <c r="E79" s="29">
        <v>15.0</v>
      </c>
      <c r="F79" s="46">
        <f>E79-0</f>
        <v>15</v>
      </c>
    </row>
    <row r="80">
      <c r="A80" s="49" t="s">
        <v>259</v>
      </c>
      <c r="B80" s="19">
        <v>0.11172453703703704</v>
      </c>
      <c r="C80" s="10" t="s">
        <v>69</v>
      </c>
      <c r="D80" s="10" t="s">
        <v>120</v>
      </c>
      <c r="E80" s="29">
        <v>9.0</v>
      </c>
      <c r="F80" s="26"/>
      <c r="J80" s="10" t="s">
        <v>275</v>
      </c>
    </row>
    <row r="81">
      <c r="A81" s="49" t="s">
        <v>259</v>
      </c>
      <c r="B81" s="19">
        <v>0.11731481481481482</v>
      </c>
      <c r="C81" s="10" t="s">
        <v>74</v>
      </c>
      <c r="D81" s="10" t="s">
        <v>125</v>
      </c>
      <c r="E81" s="29">
        <v>26.0</v>
      </c>
      <c r="F81" s="46">
        <f>E81-8</f>
        <v>18</v>
      </c>
    </row>
    <row r="82">
      <c r="A82" s="49" t="s">
        <v>259</v>
      </c>
      <c r="B82" s="19">
        <v>0.1192824074074074</v>
      </c>
      <c r="C82" s="10" t="s">
        <v>70</v>
      </c>
      <c r="D82" s="10" t="s">
        <v>125</v>
      </c>
      <c r="E82" s="29" t="s">
        <v>68</v>
      </c>
      <c r="F82" s="29">
        <v>20.0</v>
      </c>
    </row>
    <row r="83">
      <c r="A83" s="49" t="s">
        <v>259</v>
      </c>
      <c r="B83" s="19">
        <v>0.12172453703703703</v>
      </c>
      <c r="C83" s="10" t="s">
        <v>69</v>
      </c>
      <c r="D83" s="10" t="s">
        <v>89</v>
      </c>
      <c r="E83" s="46">
        <f>F83+5</f>
        <v>24</v>
      </c>
      <c r="F83" s="29">
        <v>19.0</v>
      </c>
      <c r="J83" s="10" t="s">
        <v>276</v>
      </c>
    </row>
    <row r="84">
      <c r="A84" s="49" t="s">
        <v>259</v>
      </c>
      <c r="B84" s="19">
        <v>0.12181712962962964</v>
      </c>
      <c r="C84" s="10" t="s">
        <v>69</v>
      </c>
      <c r="D84" s="10" t="s">
        <v>91</v>
      </c>
      <c r="E84" s="29">
        <v>9.0</v>
      </c>
      <c r="F84" s="26"/>
      <c r="H84" s="10" t="s">
        <v>277</v>
      </c>
    </row>
    <row r="85">
      <c r="A85" s="49" t="s">
        <v>259</v>
      </c>
      <c r="B85" s="19">
        <v>0.12324074074074073</v>
      </c>
      <c r="C85" s="10" t="s">
        <v>66</v>
      </c>
      <c r="D85" s="10" t="s">
        <v>89</v>
      </c>
      <c r="E85" s="29">
        <v>16.0</v>
      </c>
      <c r="F85" s="46">
        <f>E85-6</f>
        <v>10</v>
      </c>
      <c r="J85" s="10" t="s">
        <v>171</v>
      </c>
    </row>
    <row r="86">
      <c r="A86" s="49" t="s">
        <v>259</v>
      </c>
      <c r="B86" s="19">
        <v>0.1234375</v>
      </c>
      <c r="C86" s="10" t="s">
        <v>66</v>
      </c>
      <c r="D86" s="10" t="s">
        <v>91</v>
      </c>
      <c r="E86" s="29">
        <v>15.0</v>
      </c>
      <c r="F86" s="26"/>
      <c r="H86" s="10" t="s">
        <v>278</v>
      </c>
    </row>
    <row r="87">
      <c r="A87" s="49" t="s">
        <v>259</v>
      </c>
      <c r="B87" s="19">
        <v>0.12515046296296295</v>
      </c>
      <c r="C87" s="10" t="s">
        <v>82</v>
      </c>
      <c r="D87" s="10" t="s">
        <v>89</v>
      </c>
      <c r="E87" s="29">
        <v>15.0</v>
      </c>
      <c r="F87" s="46">
        <f>E87-6</f>
        <v>9</v>
      </c>
      <c r="J87" s="10" t="s">
        <v>279</v>
      </c>
    </row>
    <row r="88">
      <c r="A88" s="49" t="s">
        <v>259</v>
      </c>
      <c r="B88" s="19">
        <v>0.12523148148148147</v>
      </c>
      <c r="C88" s="10" t="s">
        <v>82</v>
      </c>
      <c r="D88" s="10" t="s">
        <v>91</v>
      </c>
      <c r="E88" s="29">
        <v>7.0</v>
      </c>
      <c r="F88" s="26"/>
      <c r="H88" s="10" t="s">
        <v>280</v>
      </c>
      <c r="I88" s="10">
        <v>1.0</v>
      </c>
    </row>
    <row r="89">
      <c r="A89" s="49" t="s">
        <v>259</v>
      </c>
      <c r="B89" s="19">
        <v>0.12587962962962962</v>
      </c>
      <c r="C89" s="10" t="s">
        <v>74</v>
      </c>
      <c r="D89" s="10" t="s">
        <v>93</v>
      </c>
      <c r="E89" s="29">
        <v>23.0</v>
      </c>
      <c r="F89" s="46">
        <f>E89-6</f>
        <v>17</v>
      </c>
      <c r="J89" s="10" t="s">
        <v>142</v>
      </c>
    </row>
    <row r="90">
      <c r="A90" s="49" t="s">
        <v>259</v>
      </c>
      <c r="B90" s="19">
        <v>0.12601851851851853</v>
      </c>
      <c r="C90" s="10" t="s">
        <v>74</v>
      </c>
      <c r="D90" s="10" t="s">
        <v>91</v>
      </c>
      <c r="E90" s="29">
        <v>14.0</v>
      </c>
      <c r="F90" s="26"/>
      <c r="H90" s="10" t="s">
        <v>281</v>
      </c>
      <c r="I90" s="10">
        <v>1.0</v>
      </c>
    </row>
    <row r="91">
      <c r="A91" s="49" t="s">
        <v>259</v>
      </c>
      <c r="B91" s="19">
        <v>0.12640046296296295</v>
      </c>
      <c r="C91" s="10" t="s">
        <v>74</v>
      </c>
      <c r="D91" s="10" t="s">
        <v>125</v>
      </c>
      <c r="E91" s="29">
        <v>16.0</v>
      </c>
      <c r="F91" s="46">
        <f>E91-8</f>
        <v>8</v>
      </c>
    </row>
    <row r="92">
      <c r="A92" s="49" t="s">
        <v>259</v>
      </c>
      <c r="B92" s="19">
        <v>0.12715277777777778</v>
      </c>
      <c r="C92" s="10" t="s">
        <v>72</v>
      </c>
      <c r="D92" s="10" t="s">
        <v>91</v>
      </c>
      <c r="E92" s="29">
        <v>3.0</v>
      </c>
      <c r="F92" s="26"/>
      <c r="H92" s="10" t="s">
        <v>282</v>
      </c>
      <c r="J92" s="10" t="s">
        <v>189</v>
      </c>
    </row>
    <row r="93">
      <c r="A93" s="49" t="s">
        <v>259</v>
      </c>
      <c r="B93" s="19">
        <v>0.1272800925925926</v>
      </c>
      <c r="C93" s="10" t="s">
        <v>72</v>
      </c>
      <c r="D93" s="10" t="s">
        <v>87</v>
      </c>
      <c r="E93" s="29" t="s">
        <v>68</v>
      </c>
      <c r="F93" s="29">
        <v>20.0</v>
      </c>
    </row>
    <row r="94">
      <c r="A94" s="49" t="s">
        <v>259</v>
      </c>
      <c r="B94" s="19">
        <v>0.12753472222222223</v>
      </c>
      <c r="C94" s="10" t="s">
        <v>66</v>
      </c>
      <c r="D94" s="10" t="s">
        <v>87</v>
      </c>
      <c r="E94" s="29">
        <v>4.0</v>
      </c>
      <c r="F94" s="46">
        <f>E94-0</f>
        <v>4</v>
      </c>
    </row>
    <row r="95">
      <c r="A95" s="49" t="s">
        <v>259</v>
      </c>
      <c r="B95" s="19">
        <v>0.1272800925925926</v>
      </c>
      <c r="C95" s="10" t="s">
        <v>74</v>
      </c>
      <c r="D95" s="10" t="s">
        <v>87</v>
      </c>
      <c r="E95" s="29" t="s">
        <v>68</v>
      </c>
      <c r="F95" s="29">
        <v>20.0</v>
      </c>
      <c r="J95" s="10" t="s">
        <v>160</v>
      </c>
    </row>
    <row r="96">
      <c r="A96" s="49" t="s">
        <v>259</v>
      </c>
      <c r="B96" s="19">
        <v>0.1272800925925926</v>
      </c>
      <c r="C96" s="10" t="s">
        <v>74</v>
      </c>
      <c r="D96" s="10" t="s">
        <v>87</v>
      </c>
      <c r="E96" s="29">
        <v>6.0</v>
      </c>
      <c r="F96" s="29">
        <f t="shared" ref="F96:F97" si="5">E96-4</f>
        <v>2</v>
      </c>
      <c r="J96" s="10" t="s">
        <v>161</v>
      </c>
    </row>
    <row r="97">
      <c r="A97" s="49" t="s">
        <v>259</v>
      </c>
      <c r="B97" s="19">
        <v>0.1278587962962963</v>
      </c>
      <c r="C97" s="10" t="s">
        <v>70</v>
      </c>
      <c r="D97" s="10" t="s">
        <v>87</v>
      </c>
      <c r="E97" s="29">
        <v>17.0</v>
      </c>
      <c r="F97" s="46">
        <f t="shared" si="5"/>
        <v>13</v>
      </c>
    </row>
    <row r="98">
      <c r="A98" s="49" t="s">
        <v>259</v>
      </c>
      <c r="B98" s="19">
        <v>0.1278587962962963</v>
      </c>
      <c r="C98" s="10" t="s">
        <v>82</v>
      </c>
      <c r="D98" s="10" t="s">
        <v>87</v>
      </c>
      <c r="E98" s="29">
        <v>17.0</v>
      </c>
      <c r="F98" s="46">
        <f>E98-1</f>
        <v>16</v>
      </c>
    </row>
    <row r="99">
      <c r="A99" s="49" t="s">
        <v>259</v>
      </c>
      <c r="B99" s="19">
        <v>0.1280787037037037</v>
      </c>
      <c r="C99" s="10" t="s">
        <v>69</v>
      </c>
      <c r="D99" s="10" t="s">
        <v>87</v>
      </c>
      <c r="E99" s="29">
        <v>13.0</v>
      </c>
      <c r="F99" s="46">
        <f>E99-3</f>
        <v>10</v>
      </c>
    </row>
    <row r="100">
      <c r="A100" s="49" t="s">
        <v>259</v>
      </c>
      <c r="B100" s="19">
        <v>0.12964120370370372</v>
      </c>
      <c r="C100" s="10" t="s">
        <v>70</v>
      </c>
      <c r="D100" s="10" t="s">
        <v>225</v>
      </c>
      <c r="E100" s="29">
        <v>16.0</v>
      </c>
      <c r="F100" s="26"/>
    </row>
    <row r="101">
      <c r="A101" s="49" t="s">
        <v>259</v>
      </c>
      <c r="B101" s="19">
        <v>0.1305324074074074</v>
      </c>
      <c r="C101" s="10" t="s">
        <v>82</v>
      </c>
      <c r="D101" s="10" t="s">
        <v>89</v>
      </c>
      <c r="E101" s="29" t="s">
        <v>75</v>
      </c>
      <c r="F101" s="29" t="s">
        <v>75</v>
      </c>
      <c r="J101" s="10" t="s">
        <v>279</v>
      </c>
    </row>
    <row r="102">
      <c r="A102" s="49" t="s">
        <v>259</v>
      </c>
      <c r="B102" s="19">
        <v>0.13099537037037037</v>
      </c>
      <c r="C102" s="10" t="s">
        <v>70</v>
      </c>
      <c r="D102" s="10" t="s">
        <v>93</v>
      </c>
      <c r="E102" s="29">
        <v>13.0</v>
      </c>
      <c r="F102" s="46">
        <f>E102-6</f>
        <v>7</v>
      </c>
      <c r="J102" s="10" t="s">
        <v>148</v>
      </c>
    </row>
    <row r="103">
      <c r="A103" s="49" t="s">
        <v>259</v>
      </c>
      <c r="B103" s="19">
        <v>0.1313425925925926</v>
      </c>
      <c r="C103" s="10" t="s">
        <v>70</v>
      </c>
      <c r="D103" s="10" t="s">
        <v>93</v>
      </c>
      <c r="E103" s="29" t="s">
        <v>75</v>
      </c>
      <c r="F103" s="29" t="s">
        <v>75</v>
      </c>
      <c r="J103" s="10" t="s">
        <v>99</v>
      </c>
    </row>
    <row r="104">
      <c r="A104" s="49" t="s">
        <v>259</v>
      </c>
      <c r="B104" s="19">
        <v>0.13186342592592593</v>
      </c>
      <c r="C104" s="10" t="s">
        <v>69</v>
      </c>
      <c r="D104" s="10" t="s">
        <v>89</v>
      </c>
      <c r="E104" s="29">
        <v>21.0</v>
      </c>
      <c r="F104" s="29">
        <v>16.0</v>
      </c>
      <c r="J104" s="10" t="s">
        <v>223</v>
      </c>
    </row>
    <row r="105">
      <c r="A105" s="49" t="s">
        <v>259</v>
      </c>
      <c r="B105" s="19">
        <v>0.1319212962962963</v>
      </c>
      <c r="C105" s="10" t="s">
        <v>69</v>
      </c>
      <c r="D105" s="10" t="s">
        <v>91</v>
      </c>
      <c r="E105" s="29">
        <v>9.0</v>
      </c>
      <c r="F105" s="26"/>
      <c r="H105" s="10" t="s">
        <v>283</v>
      </c>
    </row>
    <row r="106">
      <c r="A106" s="49" t="s">
        <v>259</v>
      </c>
      <c r="B106" s="19">
        <v>0.13239583333333332</v>
      </c>
      <c r="C106" s="10" t="s">
        <v>69</v>
      </c>
      <c r="D106" s="10" t="s">
        <v>91</v>
      </c>
      <c r="E106" s="29">
        <v>2.0</v>
      </c>
      <c r="F106" s="26"/>
      <c r="H106" s="10" t="s">
        <v>284</v>
      </c>
      <c r="J106" s="10" t="s">
        <v>104</v>
      </c>
    </row>
    <row r="107">
      <c r="A107" s="49" t="s">
        <v>259</v>
      </c>
      <c r="B107" s="19">
        <v>0.135</v>
      </c>
      <c r="C107" s="10" t="s">
        <v>74</v>
      </c>
      <c r="D107" s="10" t="s">
        <v>93</v>
      </c>
      <c r="E107" s="29">
        <v>8.0</v>
      </c>
      <c r="F107" s="46">
        <f>E107-6</f>
        <v>2</v>
      </c>
      <c r="J107" s="10" t="s">
        <v>197</v>
      </c>
    </row>
    <row r="108">
      <c r="A108" s="49" t="s">
        <v>259</v>
      </c>
      <c r="B108" s="19">
        <v>0.13571759259259258</v>
      </c>
      <c r="C108" s="10" t="s">
        <v>74</v>
      </c>
      <c r="D108" s="10" t="s">
        <v>125</v>
      </c>
      <c r="E108" s="29">
        <v>17.0</v>
      </c>
      <c r="F108" s="29">
        <f>E108-8</f>
        <v>9</v>
      </c>
    </row>
    <row r="109">
      <c r="A109" s="49" t="s">
        <v>259</v>
      </c>
      <c r="B109" s="19">
        <v>0.1360185185185185</v>
      </c>
      <c r="C109" s="10" t="s">
        <v>66</v>
      </c>
      <c r="D109" s="10" t="s">
        <v>93</v>
      </c>
      <c r="E109" s="29">
        <v>16.0</v>
      </c>
      <c r="F109" s="46">
        <f>E109-6</f>
        <v>10</v>
      </c>
      <c r="J109" s="10" t="s">
        <v>110</v>
      </c>
    </row>
    <row r="110">
      <c r="A110" s="49" t="s">
        <v>259</v>
      </c>
      <c r="B110" s="19">
        <v>0.13622685185185185</v>
      </c>
      <c r="C110" s="10" t="s">
        <v>66</v>
      </c>
      <c r="D110" s="10" t="s">
        <v>91</v>
      </c>
      <c r="E110" s="29">
        <v>15.0</v>
      </c>
      <c r="F110" s="26"/>
      <c r="H110" s="10" t="s">
        <v>285</v>
      </c>
    </row>
    <row r="111">
      <c r="A111" s="49" t="s">
        <v>259</v>
      </c>
      <c r="B111" s="19">
        <v>0.13697916666666668</v>
      </c>
      <c r="C111" s="10" t="s">
        <v>72</v>
      </c>
      <c r="D111" s="10" t="s">
        <v>93</v>
      </c>
      <c r="E111" s="29">
        <v>16.0</v>
      </c>
      <c r="F111" s="46">
        <f>E111-5</f>
        <v>11</v>
      </c>
      <c r="J111" s="10" t="s">
        <v>136</v>
      </c>
    </row>
    <row r="112">
      <c r="A112" s="49" t="s">
        <v>259</v>
      </c>
      <c r="B112" s="19">
        <v>0.13707175925925927</v>
      </c>
      <c r="C112" s="10" t="s">
        <v>72</v>
      </c>
      <c r="D112" s="10" t="s">
        <v>91</v>
      </c>
      <c r="E112" s="29">
        <v>8.0</v>
      </c>
      <c r="F112" s="26"/>
      <c r="H112" s="10" t="s">
        <v>286</v>
      </c>
      <c r="I112" s="10">
        <v>1.0</v>
      </c>
    </row>
    <row r="113">
      <c r="A113" s="49" t="s">
        <v>259</v>
      </c>
      <c r="B113" s="19">
        <v>0.13734953703703703</v>
      </c>
      <c r="C113" s="10" t="s">
        <v>72</v>
      </c>
      <c r="D113" s="10" t="s">
        <v>93</v>
      </c>
      <c r="E113" s="29">
        <v>11.0</v>
      </c>
      <c r="F113" s="46">
        <f>E113-5</f>
        <v>6</v>
      </c>
      <c r="J113" s="10" t="s">
        <v>136</v>
      </c>
    </row>
    <row r="114">
      <c r="A114" s="49" t="s">
        <v>259</v>
      </c>
      <c r="B114" s="19">
        <v>0.13745370370370372</v>
      </c>
      <c r="C114" s="10" t="s">
        <v>72</v>
      </c>
      <c r="D114" s="10" t="s">
        <v>91</v>
      </c>
      <c r="E114" s="29">
        <v>4.0</v>
      </c>
      <c r="F114" s="26"/>
      <c r="H114" s="10" t="s">
        <v>287</v>
      </c>
    </row>
    <row r="115">
      <c r="A115" s="49" t="s">
        <v>259</v>
      </c>
      <c r="B115" s="19">
        <v>0.1395486111111111</v>
      </c>
      <c r="C115" s="10" t="s">
        <v>82</v>
      </c>
      <c r="D115" s="10" t="s">
        <v>89</v>
      </c>
      <c r="E115" s="29">
        <v>8.0</v>
      </c>
      <c r="F115" s="29">
        <f t="shared" ref="F115:F116" si="6">E115-6</f>
        <v>2</v>
      </c>
      <c r="J115" s="10" t="s">
        <v>243</v>
      </c>
    </row>
    <row r="116">
      <c r="A116" s="49" t="s">
        <v>259</v>
      </c>
      <c r="B116" s="19">
        <v>0.14037037037037037</v>
      </c>
      <c r="C116" s="10" t="s">
        <v>70</v>
      </c>
      <c r="D116" s="10" t="s">
        <v>78</v>
      </c>
      <c r="E116" s="29">
        <v>24.0</v>
      </c>
      <c r="F116" s="29">
        <f t="shared" si="6"/>
        <v>18</v>
      </c>
    </row>
    <row r="117">
      <c r="A117" s="49" t="s">
        <v>259</v>
      </c>
      <c r="B117" s="19">
        <v>0.14077546296296295</v>
      </c>
      <c r="C117" s="10" t="s">
        <v>70</v>
      </c>
      <c r="D117" s="10" t="s">
        <v>93</v>
      </c>
      <c r="E117" s="46">
        <f>F117+6</f>
        <v>8</v>
      </c>
      <c r="F117" s="29">
        <v>2.0</v>
      </c>
      <c r="J117" s="10" t="s">
        <v>148</v>
      </c>
    </row>
    <row r="118">
      <c r="A118" s="49" t="s">
        <v>259</v>
      </c>
      <c r="B118" s="19">
        <v>0.14108796296296297</v>
      </c>
      <c r="C118" s="10" t="s">
        <v>70</v>
      </c>
      <c r="D118" s="10" t="s">
        <v>93</v>
      </c>
      <c r="E118" s="29">
        <v>18.0</v>
      </c>
      <c r="F118" s="46">
        <f>E118-6</f>
        <v>12</v>
      </c>
      <c r="J118" s="10" t="s">
        <v>99</v>
      </c>
    </row>
    <row r="119">
      <c r="A119" s="49" t="s">
        <v>259</v>
      </c>
      <c r="B119" s="19">
        <v>0.14122685185185185</v>
      </c>
      <c r="C119" s="10" t="s">
        <v>70</v>
      </c>
      <c r="D119" s="10" t="s">
        <v>91</v>
      </c>
      <c r="E119" s="29">
        <v>8.0</v>
      </c>
      <c r="F119" s="26"/>
      <c r="H119" s="10" t="s">
        <v>288</v>
      </c>
    </row>
    <row r="120">
      <c r="A120" s="49" t="s">
        <v>259</v>
      </c>
      <c r="B120" s="19">
        <v>0.1417013888888889</v>
      </c>
      <c r="C120" s="10" t="s">
        <v>69</v>
      </c>
      <c r="D120" s="10" t="s">
        <v>89</v>
      </c>
      <c r="E120" s="29">
        <v>13.0</v>
      </c>
      <c r="F120" s="29">
        <v>8.0</v>
      </c>
      <c r="J120" s="10" t="s">
        <v>223</v>
      </c>
    </row>
    <row r="121">
      <c r="A121" s="49" t="s">
        <v>259</v>
      </c>
      <c r="B121" s="19">
        <v>0.1420486111111111</v>
      </c>
      <c r="C121" s="10" t="s">
        <v>69</v>
      </c>
      <c r="D121" s="10" t="s">
        <v>91</v>
      </c>
      <c r="E121" s="29">
        <v>7.0</v>
      </c>
      <c r="F121" s="26"/>
      <c r="H121" s="10" t="s">
        <v>289</v>
      </c>
      <c r="I121" s="10">
        <v>0.5</v>
      </c>
      <c r="J121" s="10" t="s">
        <v>290</v>
      </c>
    </row>
    <row r="122">
      <c r="A122" s="49" t="s">
        <v>259</v>
      </c>
      <c r="B122" s="19">
        <v>0.14318287037037036</v>
      </c>
      <c r="C122" s="10" t="s">
        <v>72</v>
      </c>
      <c r="D122" s="10" t="s">
        <v>93</v>
      </c>
      <c r="E122" s="29">
        <v>14.0</v>
      </c>
      <c r="F122" s="46">
        <f>E122-5</f>
        <v>9</v>
      </c>
      <c r="J122" s="10" t="s">
        <v>291</v>
      </c>
    </row>
    <row r="123">
      <c r="A123" s="49" t="s">
        <v>259</v>
      </c>
      <c r="B123" s="19">
        <v>0.14180555555555555</v>
      </c>
      <c r="C123" s="10" t="s">
        <v>66</v>
      </c>
      <c r="D123" s="10" t="s">
        <v>93</v>
      </c>
      <c r="E123" s="29">
        <v>21.0</v>
      </c>
      <c r="F123" s="46">
        <f>E123-6</f>
        <v>15</v>
      </c>
      <c r="J123" s="10" t="s">
        <v>105</v>
      </c>
    </row>
    <row r="124">
      <c r="A124" s="49" t="s">
        <v>259</v>
      </c>
      <c r="B124" s="19">
        <v>0.14331018518518518</v>
      </c>
      <c r="C124" s="10" t="s">
        <v>72</v>
      </c>
      <c r="D124" s="10" t="s">
        <v>91</v>
      </c>
      <c r="E124" s="29">
        <v>8.0</v>
      </c>
      <c r="F124" s="26"/>
      <c r="H124" s="10" t="s">
        <v>292</v>
      </c>
      <c r="I124" s="10">
        <v>1.0</v>
      </c>
    </row>
    <row r="125">
      <c r="A125" s="49" t="s">
        <v>259</v>
      </c>
      <c r="B125" s="19">
        <v>0.14331018518518518</v>
      </c>
      <c r="C125" s="10" t="s">
        <v>66</v>
      </c>
      <c r="D125" s="10" t="s">
        <v>91</v>
      </c>
      <c r="E125" s="29">
        <v>11.0</v>
      </c>
      <c r="F125" s="26"/>
      <c r="H125" s="10" t="s">
        <v>293</v>
      </c>
      <c r="I125" s="10">
        <v>1.0</v>
      </c>
    </row>
    <row r="126">
      <c r="A126" s="49" t="s">
        <v>259</v>
      </c>
      <c r="B126" s="19">
        <v>0.14385416666666667</v>
      </c>
      <c r="C126" s="10" t="s">
        <v>74</v>
      </c>
      <c r="D126" s="10" t="s">
        <v>71</v>
      </c>
      <c r="E126" s="29">
        <v>19.0</v>
      </c>
      <c r="F126" s="46">
        <f>E126-2</f>
        <v>17</v>
      </c>
    </row>
    <row r="127">
      <c r="A127" s="49" t="s">
        <v>259</v>
      </c>
      <c r="B127" s="19">
        <v>0.14482638888888888</v>
      </c>
      <c r="C127" s="10" t="s">
        <v>66</v>
      </c>
      <c r="D127" s="10" t="s">
        <v>100</v>
      </c>
      <c r="E127" s="29">
        <v>13.0</v>
      </c>
      <c r="F127" s="46">
        <f>E127-0</f>
        <v>13</v>
      </c>
    </row>
    <row r="128">
      <c r="A128" s="49" t="s">
        <v>259</v>
      </c>
      <c r="B128" s="19">
        <v>0.1451851851851852</v>
      </c>
      <c r="C128" s="10" t="s">
        <v>66</v>
      </c>
      <c r="D128" s="10" t="s">
        <v>81</v>
      </c>
      <c r="E128" s="29">
        <v>19.0</v>
      </c>
      <c r="F128" s="46">
        <f t="shared" ref="F128:F129" si="7">E128-4</f>
        <v>15</v>
      </c>
      <c r="J128" s="10" t="s">
        <v>254</v>
      </c>
    </row>
    <row r="129">
      <c r="A129" s="49" t="s">
        <v>259</v>
      </c>
      <c r="B129" s="19">
        <v>0.1452199074074074</v>
      </c>
      <c r="C129" s="10" t="s">
        <v>66</v>
      </c>
      <c r="D129" s="10" t="s">
        <v>81</v>
      </c>
      <c r="E129" s="29">
        <v>18.0</v>
      </c>
      <c r="F129" s="46">
        <f t="shared" si="7"/>
        <v>14</v>
      </c>
      <c r="J129" s="10" t="s">
        <v>254</v>
      </c>
    </row>
    <row r="130">
      <c r="A130" s="49" t="s">
        <v>259</v>
      </c>
      <c r="B130" s="19">
        <v>0.14537037037037037</v>
      </c>
      <c r="C130" s="10" t="s">
        <v>66</v>
      </c>
      <c r="D130" s="10" t="s">
        <v>89</v>
      </c>
      <c r="E130" s="29">
        <v>14.0</v>
      </c>
      <c r="F130" s="46">
        <f>E130-6</f>
        <v>8</v>
      </c>
      <c r="J130" s="10" t="s">
        <v>252</v>
      </c>
    </row>
    <row r="131">
      <c r="A131" s="49" t="s">
        <v>259</v>
      </c>
      <c r="B131" s="19">
        <v>0.14537037037037037</v>
      </c>
      <c r="C131" s="10" t="s">
        <v>66</v>
      </c>
      <c r="D131" s="10" t="s">
        <v>89</v>
      </c>
      <c r="E131" s="29" t="s">
        <v>75</v>
      </c>
      <c r="F131" s="29" t="s">
        <v>75</v>
      </c>
      <c r="J131" s="10" t="s">
        <v>160</v>
      </c>
    </row>
    <row r="132">
      <c r="A132" s="49" t="s">
        <v>259</v>
      </c>
      <c r="B132" s="19">
        <v>0.14677083333333332</v>
      </c>
      <c r="C132" s="10" t="s">
        <v>82</v>
      </c>
      <c r="D132" s="10" t="s">
        <v>89</v>
      </c>
      <c r="E132" s="29">
        <v>13.0</v>
      </c>
      <c r="F132" s="46">
        <f t="shared" ref="F132:F133" si="8">E132-6</f>
        <v>7</v>
      </c>
      <c r="J132" s="10" t="s">
        <v>160</v>
      </c>
    </row>
    <row r="133">
      <c r="A133" s="49" t="s">
        <v>259</v>
      </c>
      <c r="B133" s="19">
        <v>0.14677083333333332</v>
      </c>
      <c r="C133" s="10" t="s">
        <v>82</v>
      </c>
      <c r="D133" s="10" t="s">
        <v>89</v>
      </c>
      <c r="E133" s="29">
        <v>13.0</v>
      </c>
      <c r="F133" s="46">
        <f t="shared" si="8"/>
        <v>7</v>
      </c>
      <c r="J133" s="10" t="s">
        <v>181</v>
      </c>
    </row>
    <row r="134">
      <c r="A134" s="49" t="s">
        <v>259</v>
      </c>
      <c r="B134" s="19">
        <v>0.1475462962962963</v>
      </c>
      <c r="C134" s="10" t="s">
        <v>70</v>
      </c>
      <c r="D134" s="10" t="s">
        <v>93</v>
      </c>
      <c r="E134" s="46">
        <f t="shared" ref="E134:E135" si="9">F134+6</f>
        <v>8</v>
      </c>
      <c r="F134" s="29">
        <v>2.0</v>
      </c>
      <c r="J134" s="10" t="s">
        <v>85</v>
      </c>
    </row>
    <row r="135">
      <c r="A135" s="49" t="s">
        <v>259</v>
      </c>
      <c r="B135" s="19">
        <v>0.1475462962962963</v>
      </c>
      <c r="C135" s="10" t="s">
        <v>70</v>
      </c>
      <c r="D135" s="10" t="s">
        <v>93</v>
      </c>
      <c r="E135" s="46">
        <f t="shared" si="9"/>
        <v>9</v>
      </c>
      <c r="F135" s="29">
        <v>3.0</v>
      </c>
      <c r="J135" s="10" t="s">
        <v>204</v>
      </c>
    </row>
    <row r="136">
      <c r="A136" s="49" t="s">
        <v>259</v>
      </c>
      <c r="B136" s="19">
        <v>0.14819444444444443</v>
      </c>
      <c r="C136" s="10" t="s">
        <v>70</v>
      </c>
      <c r="D136" s="10" t="s">
        <v>93</v>
      </c>
      <c r="E136" s="29" t="s">
        <v>75</v>
      </c>
      <c r="F136" s="29" t="s">
        <v>75</v>
      </c>
      <c r="J136" s="10" t="s">
        <v>85</v>
      </c>
    </row>
    <row r="137">
      <c r="A137" s="49" t="s">
        <v>259</v>
      </c>
      <c r="B137" s="19">
        <v>0.14819444444444443</v>
      </c>
      <c r="C137" s="10" t="s">
        <v>70</v>
      </c>
      <c r="D137" s="10" t="s">
        <v>93</v>
      </c>
      <c r="E137" s="29" t="s">
        <v>68</v>
      </c>
      <c r="F137" s="29">
        <v>20.0</v>
      </c>
      <c r="G137" s="10" t="s">
        <v>137</v>
      </c>
      <c r="J137" s="10" t="s">
        <v>294</v>
      </c>
    </row>
    <row r="138">
      <c r="A138" s="49" t="s">
        <v>259</v>
      </c>
      <c r="B138" s="19">
        <v>0.1483912037037037</v>
      </c>
      <c r="C138" s="10" t="s">
        <v>70</v>
      </c>
      <c r="D138" s="10" t="s">
        <v>91</v>
      </c>
      <c r="E138" s="29">
        <v>10.0</v>
      </c>
      <c r="F138" s="26"/>
      <c r="H138" s="10" t="s">
        <v>295</v>
      </c>
    </row>
    <row r="139">
      <c r="A139" s="49" t="s">
        <v>259</v>
      </c>
      <c r="B139" s="19">
        <v>0.1489699074074074</v>
      </c>
      <c r="C139" s="10" t="s">
        <v>69</v>
      </c>
      <c r="D139" s="10" t="s">
        <v>89</v>
      </c>
      <c r="E139" s="29" t="s">
        <v>75</v>
      </c>
      <c r="F139" s="29" t="s">
        <v>75</v>
      </c>
      <c r="J139" s="10" t="s">
        <v>85</v>
      </c>
    </row>
    <row r="140">
      <c r="A140" s="49" t="s">
        <v>259</v>
      </c>
      <c r="B140" s="19">
        <v>0.1489699074074074</v>
      </c>
      <c r="C140" s="10" t="s">
        <v>69</v>
      </c>
      <c r="D140" s="10" t="s">
        <v>89</v>
      </c>
      <c r="E140" s="29">
        <v>13.0</v>
      </c>
      <c r="F140" s="46">
        <f>E140-5</f>
        <v>8</v>
      </c>
      <c r="J140" s="10" t="s">
        <v>223</v>
      </c>
    </row>
    <row r="141">
      <c r="A141" s="49" t="s">
        <v>259</v>
      </c>
      <c r="B141" s="19">
        <v>0.15009259259259258</v>
      </c>
      <c r="C141" s="10" t="s">
        <v>74</v>
      </c>
      <c r="D141" s="10" t="s">
        <v>93</v>
      </c>
      <c r="E141" s="29" t="s">
        <v>75</v>
      </c>
      <c r="F141" s="29" t="s">
        <v>75</v>
      </c>
      <c r="J141" s="10" t="s">
        <v>85</v>
      </c>
    </row>
    <row r="142">
      <c r="A142" s="49" t="s">
        <v>259</v>
      </c>
      <c r="B142" s="19">
        <v>0.15009259259259258</v>
      </c>
      <c r="C142" s="10" t="s">
        <v>74</v>
      </c>
      <c r="D142" s="10" t="s">
        <v>93</v>
      </c>
      <c r="E142" s="29">
        <v>18.0</v>
      </c>
      <c r="F142" s="46">
        <f>E142-6</f>
        <v>12</v>
      </c>
      <c r="J142" s="10" t="s">
        <v>296</v>
      </c>
    </row>
    <row r="143">
      <c r="A143" s="49" t="s">
        <v>259</v>
      </c>
      <c r="B143" s="19">
        <v>0.1501736111111111</v>
      </c>
      <c r="C143" s="10" t="s">
        <v>74</v>
      </c>
      <c r="D143" s="10" t="s">
        <v>91</v>
      </c>
      <c r="E143" s="29">
        <v>13.0</v>
      </c>
      <c r="F143" s="26"/>
      <c r="H143" s="10" t="s">
        <v>297</v>
      </c>
      <c r="I143" s="10">
        <v>1.0</v>
      </c>
    </row>
    <row r="144">
      <c r="A144" s="49" t="s">
        <v>259</v>
      </c>
      <c r="B144" s="19">
        <v>0.15185185185185185</v>
      </c>
      <c r="C144" s="10" t="s">
        <v>74</v>
      </c>
      <c r="D144" s="10" t="s">
        <v>83</v>
      </c>
      <c r="E144" s="29" t="s">
        <v>75</v>
      </c>
      <c r="F144" s="29" t="s">
        <v>75</v>
      </c>
      <c r="J144" s="10" t="s">
        <v>160</v>
      </c>
    </row>
    <row r="145">
      <c r="A145" s="49" t="s">
        <v>259</v>
      </c>
      <c r="B145" s="19">
        <v>0.15185185185185185</v>
      </c>
      <c r="C145" s="10" t="s">
        <v>74</v>
      </c>
      <c r="D145" s="10" t="s">
        <v>83</v>
      </c>
      <c r="E145" s="29">
        <v>11.0</v>
      </c>
      <c r="F145" s="46">
        <f>E145-5</f>
        <v>6</v>
      </c>
      <c r="J145" s="10" t="s">
        <v>161</v>
      </c>
    </row>
    <row r="146">
      <c r="A146" s="49" t="s">
        <v>259</v>
      </c>
      <c r="B146" s="19">
        <v>0.15224537037037036</v>
      </c>
      <c r="C146" s="10" t="s">
        <v>74</v>
      </c>
      <c r="D146" s="10" t="s">
        <v>217</v>
      </c>
      <c r="E146" s="29" t="s">
        <v>75</v>
      </c>
      <c r="F146" s="29" t="s">
        <v>75</v>
      </c>
      <c r="J146" s="10" t="s">
        <v>160</v>
      </c>
    </row>
    <row r="147">
      <c r="A147" s="49" t="s">
        <v>259</v>
      </c>
      <c r="B147" s="19">
        <v>0.15224537037037036</v>
      </c>
      <c r="C147" s="10" t="s">
        <v>74</v>
      </c>
      <c r="D147" s="10" t="s">
        <v>217</v>
      </c>
      <c r="E147" s="29">
        <v>21.0</v>
      </c>
      <c r="F147" s="46">
        <f>E147-6</f>
        <v>15</v>
      </c>
      <c r="J147" s="10" t="s">
        <v>161</v>
      </c>
    </row>
    <row r="148">
      <c r="A148" s="49" t="s">
        <v>259</v>
      </c>
      <c r="B148" s="19">
        <v>0.1547800925925926</v>
      </c>
      <c r="C148" s="10" t="s">
        <v>70</v>
      </c>
      <c r="D148" s="10" t="s">
        <v>67</v>
      </c>
      <c r="E148" s="29">
        <v>13.0</v>
      </c>
      <c r="F148" s="46">
        <f>E148-3</f>
        <v>10</v>
      </c>
    </row>
    <row r="149">
      <c r="A149" s="49" t="s">
        <v>259</v>
      </c>
      <c r="B149" s="19">
        <v>0.15546296296296297</v>
      </c>
      <c r="C149" s="10" t="s">
        <v>69</v>
      </c>
      <c r="D149" s="10" t="s">
        <v>120</v>
      </c>
      <c r="E149" s="29" t="s">
        <v>75</v>
      </c>
      <c r="F149" s="29" t="s">
        <v>75</v>
      </c>
      <c r="J149" s="10" t="s">
        <v>298</v>
      </c>
    </row>
    <row r="150">
      <c r="A150" s="49" t="s">
        <v>259</v>
      </c>
      <c r="B150" s="19">
        <v>0.15587962962962962</v>
      </c>
      <c r="C150" s="10" t="s">
        <v>70</v>
      </c>
      <c r="D150" s="10" t="s">
        <v>83</v>
      </c>
      <c r="E150" s="29">
        <v>20.0</v>
      </c>
      <c r="F150" s="46">
        <f>E150-4</f>
        <v>16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7.29"/>
    <col customWidth="1" min="3" max="3" width="9.29"/>
    <col customWidth="1" min="4" max="4" width="15.57"/>
    <col customWidth="1" min="5" max="5" width="10.43"/>
    <col customWidth="1" min="6" max="6" width="12.43"/>
    <col customWidth="1" min="7" max="7" width="5.14"/>
    <col customWidth="1" min="8" max="8" width="25.57"/>
    <col customWidth="1" min="9" max="9" width="6.29"/>
    <col customWidth="1" min="10" max="10" width="38.43"/>
  </cols>
  <sheetData>
    <row r="1">
      <c r="A1" s="47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49" t="s">
        <v>299</v>
      </c>
      <c r="B2" s="32">
        <v>0.012627314814814815</v>
      </c>
      <c r="C2" s="31" t="s">
        <v>70</v>
      </c>
      <c r="D2" s="31" t="s">
        <v>87</v>
      </c>
      <c r="E2" s="33">
        <v>20.0</v>
      </c>
      <c r="F2" s="35">
        <f>E2-4</f>
        <v>16</v>
      </c>
      <c r="J2" s="10"/>
    </row>
    <row r="3">
      <c r="A3" s="49" t="s">
        <v>299</v>
      </c>
      <c r="B3" s="32">
        <v>0.012638888888888889</v>
      </c>
      <c r="C3" s="31" t="s">
        <v>74</v>
      </c>
      <c r="D3" s="31" t="s">
        <v>87</v>
      </c>
      <c r="E3" s="33" t="s">
        <v>68</v>
      </c>
      <c r="F3" s="33">
        <v>20.0</v>
      </c>
      <c r="H3" s="10"/>
      <c r="I3" s="10"/>
    </row>
    <row r="4">
      <c r="A4" s="49" t="s">
        <v>299</v>
      </c>
      <c r="B4" s="32">
        <v>0.01275462962962963</v>
      </c>
      <c r="C4" s="31" t="s">
        <v>72</v>
      </c>
      <c r="D4" s="31" t="s">
        <v>87</v>
      </c>
      <c r="E4" s="33">
        <v>16.0</v>
      </c>
      <c r="F4" s="35">
        <f t="shared" ref="F4:F5" si="1">E4-3</f>
        <v>13</v>
      </c>
    </row>
    <row r="5">
      <c r="A5" s="49" t="s">
        <v>299</v>
      </c>
      <c r="B5" s="32">
        <v>0.012974537037037038</v>
      </c>
      <c r="C5" s="31" t="s">
        <v>69</v>
      </c>
      <c r="D5" s="31" t="s">
        <v>87</v>
      </c>
      <c r="E5" s="33">
        <v>10.0</v>
      </c>
      <c r="F5" s="35">
        <f t="shared" si="1"/>
        <v>7</v>
      </c>
      <c r="H5" s="10"/>
      <c r="J5" s="10"/>
    </row>
    <row r="6">
      <c r="A6" s="49" t="s">
        <v>299</v>
      </c>
      <c r="B6" s="32">
        <v>0.013032407407407407</v>
      </c>
      <c r="C6" s="31" t="s">
        <v>82</v>
      </c>
      <c r="D6" s="31" t="s">
        <v>87</v>
      </c>
      <c r="E6" s="33">
        <v>9.0</v>
      </c>
      <c r="F6" s="33">
        <f>E6-1</f>
        <v>8</v>
      </c>
    </row>
    <row r="7">
      <c r="A7" s="49" t="s">
        <v>299</v>
      </c>
      <c r="B7" s="32">
        <v>0.013287037037037036</v>
      </c>
      <c r="C7" s="31" t="s">
        <v>66</v>
      </c>
      <c r="D7" s="31" t="s">
        <v>87</v>
      </c>
      <c r="E7" s="33">
        <v>8.0</v>
      </c>
      <c r="F7" s="35">
        <f>E7-0</f>
        <v>8</v>
      </c>
    </row>
    <row r="8">
      <c r="A8" s="49" t="s">
        <v>299</v>
      </c>
      <c r="B8" s="32">
        <v>0.014131944444444445</v>
      </c>
      <c r="C8" s="31" t="s">
        <v>74</v>
      </c>
      <c r="D8" s="31" t="s">
        <v>93</v>
      </c>
      <c r="E8" s="33">
        <v>23.0</v>
      </c>
      <c r="F8" s="33">
        <v>17.0</v>
      </c>
      <c r="J8" s="10" t="s">
        <v>300</v>
      </c>
    </row>
    <row r="9">
      <c r="A9" s="49" t="s">
        <v>299</v>
      </c>
      <c r="B9" s="32">
        <v>0.014247685185185184</v>
      </c>
      <c r="C9" s="31" t="s">
        <v>74</v>
      </c>
      <c r="D9" s="31" t="s">
        <v>93</v>
      </c>
      <c r="E9" s="33" t="s">
        <v>75</v>
      </c>
      <c r="F9" s="33" t="s">
        <v>75</v>
      </c>
      <c r="J9" s="10" t="s">
        <v>85</v>
      </c>
    </row>
    <row r="10">
      <c r="A10" s="49" t="s">
        <v>299</v>
      </c>
      <c r="B10" s="32">
        <v>0.014861111111111111</v>
      </c>
      <c r="C10" s="31" t="s">
        <v>74</v>
      </c>
      <c r="D10" s="31" t="s">
        <v>91</v>
      </c>
      <c r="E10" s="33">
        <v>11.0</v>
      </c>
      <c r="F10" s="34"/>
      <c r="H10" s="10" t="s">
        <v>266</v>
      </c>
    </row>
    <row r="11">
      <c r="A11" s="49" t="s">
        <v>299</v>
      </c>
      <c r="B11" s="32">
        <v>0.016087962962962964</v>
      </c>
      <c r="C11" s="31" t="s">
        <v>72</v>
      </c>
      <c r="D11" s="31" t="s">
        <v>91</v>
      </c>
      <c r="E11" s="33">
        <v>3.0</v>
      </c>
      <c r="F11" s="34"/>
      <c r="H11" s="10" t="s">
        <v>301</v>
      </c>
      <c r="J11" s="10" t="s">
        <v>189</v>
      </c>
    </row>
    <row r="12">
      <c r="A12" s="49" t="s">
        <v>299</v>
      </c>
      <c r="B12" s="32">
        <v>0.01724537037037037</v>
      </c>
      <c r="C12" s="31" t="s">
        <v>66</v>
      </c>
      <c r="D12" s="31" t="s">
        <v>89</v>
      </c>
      <c r="E12" s="33">
        <v>20.0</v>
      </c>
      <c r="F12" s="35">
        <f>E12-6</f>
        <v>14</v>
      </c>
      <c r="H12" s="10"/>
      <c r="J12" s="10" t="s">
        <v>302</v>
      </c>
    </row>
    <row r="13">
      <c r="A13" s="49" t="s">
        <v>299</v>
      </c>
      <c r="B13" s="32">
        <v>0.017361111111111112</v>
      </c>
      <c r="C13" s="31" t="s">
        <v>66</v>
      </c>
      <c r="D13" s="31" t="s">
        <v>91</v>
      </c>
      <c r="E13" s="33">
        <v>16.0</v>
      </c>
      <c r="F13" s="34"/>
      <c r="H13" s="10" t="s">
        <v>303</v>
      </c>
      <c r="J13" s="10"/>
    </row>
    <row r="14">
      <c r="A14" s="49" t="s">
        <v>299</v>
      </c>
      <c r="B14" s="32">
        <v>0.018252314814814815</v>
      </c>
      <c r="C14" s="31" t="s">
        <v>304</v>
      </c>
      <c r="D14" s="31" t="s">
        <v>87</v>
      </c>
      <c r="E14" s="33" t="s">
        <v>88</v>
      </c>
      <c r="F14" s="33">
        <v>1.0</v>
      </c>
    </row>
    <row r="15">
      <c r="A15" s="49" t="s">
        <v>299</v>
      </c>
      <c r="B15" s="32">
        <v>0.019305555555555555</v>
      </c>
      <c r="C15" s="31" t="s">
        <v>74</v>
      </c>
      <c r="D15" s="31" t="s">
        <v>93</v>
      </c>
      <c r="E15" s="33">
        <v>20.0</v>
      </c>
      <c r="F15" s="33">
        <f>E15-6</f>
        <v>14</v>
      </c>
      <c r="J15" s="10" t="s">
        <v>305</v>
      </c>
    </row>
    <row r="16">
      <c r="A16" s="49" t="s">
        <v>299</v>
      </c>
      <c r="B16" s="32">
        <v>0.019351851851851853</v>
      </c>
      <c r="C16" s="31" t="s">
        <v>74</v>
      </c>
      <c r="D16" s="31" t="s">
        <v>91</v>
      </c>
      <c r="E16" s="33">
        <v>8.0</v>
      </c>
      <c r="F16" s="34"/>
      <c r="H16" s="10" t="s">
        <v>306</v>
      </c>
      <c r="I16" s="10">
        <v>1.0</v>
      </c>
      <c r="J16" s="10"/>
    </row>
    <row r="17">
      <c r="A17" s="49" t="s">
        <v>299</v>
      </c>
      <c r="B17" s="32">
        <v>0.021527777777777778</v>
      </c>
      <c r="C17" s="31" t="s">
        <v>72</v>
      </c>
      <c r="D17" s="31" t="s">
        <v>93</v>
      </c>
      <c r="E17" s="33" t="s">
        <v>75</v>
      </c>
      <c r="F17" s="33" t="s">
        <v>75</v>
      </c>
      <c r="J17" s="10" t="s">
        <v>136</v>
      </c>
    </row>
    <row r="18">
      <c r="A18" s="49" t="s">
        <v>299</v>
      </c>
      <c r="B18" s="32">
        <v>0.021631944444444443</v>
      </c>
      <c r="C18" s="31" t="s">
        <v>72</v>
      </c>
      <c r="D18" s="31" t="s">
        <v>93</v>
      </c>
      <c r="E18" s="33">
        <v>15.0</v>
      </c>
      <c r="F18" s="33">
        <f>E18-5</f>
        <v>10</v>
      </c>
      <c r="J18" s="10" t="s">
        <v>136</v>
      </c>
    </row>
    <row r="19">
      <c r="A19" s="49" t="s">
        <v>299</v>
      </c>
      <c r="B19" s="32">
        <v>0.02171296296296296</v>
      </c>
      <c r="C19" s="31" t="s">
        <v>72</v>
      </c>
      <c r="D19" s="31" t="s">
        <v>91</v>
      </c>
      <c r="E19" s="33">
        <v>8.0</v>
      </c>
      <c r="F19" s="34"/>
      <c r="H19" s="10" t="s">
        <v>307</v>
      </c>
    </row>
    <row r="20">
      <c r="A20" s="49" t="s">
        <v>299</v>
      </c>
      <c r="B20" s="32">
        <v>0.02440972222222222</v>
      </c>
      <c r="C20" s="31" t="s">
        <v>66</v>
      </c>
      <c r="D20" s="31" t="s">
        <v>89</v>
      </c>
      <c r="E20" s="33">
        <v>22.0</v>
      </c>
      <c r="F20" s="33">
        <v>16.0</v>
      </c>
      <c r="H20" s="10"/>
      <c r="J20" s="10" t="s">
        <v>302</v>
      </c>
    </row>
    <row r="21">
      <c r="A21" s="49" t="s">
        <v>299</v>
      </c>
      <c r="B21" s="32">
        <v>0.024525462962962964</v>
      </c>
      <c r="C21" s="31" t="s">
        <v>66</v>
      </c>
      <c r="D21" s="31" t="s">
        <v>91</v>
      </c>
      <c r="E21" s="33">
        <v>16.0</v>
      </c>
      <c r="F21" s="34"/>
      <c r="H21" s="10" t="s">
        <v>308</v>
      </c>
      <c r="I21" s="10">
        <v>1.0</v>
      </c>
      <c r="J21" s="10"/>
    </row>
    <row r="22">
      <c r="A22" s="49" t="s">
        <v>299</v>
      </c>
      <c r="B22" s="32">
        <v>0.026863425925925926</v>
      </c>
      <c r="C22" s="31" t="s">
        <v>304</v>
      </c>
      <c r="D22" s="31" t="s">
        <v>91</v>
      </c>
      <c r="E22" s="33">
        <v>12.0</v>
      </c>
      <c r="F22" s="31"/>
      <c r="H22" s="10" t="s">
        <v>309</v>
      </c>
      <c r="J22" s="10" t="s">
        <v>310</v>
      </c>
    </row>
    <row r="23">
      <c r="A23" s="49" t="s">
        <v>299</v>
      </c>
      <c r="B23" s="32">
        <v>0.02792824074074074</v>
      </c>
      <c r="C23" s="31" t="s">
        <v>74</v>
      </c>
      <c r="D23" s="31" t="s">
        <v>89</v>
      </c>
      <c r="E23" s="33">
        <v>9.0</v>
      </c>
      <c r="F23" s="35">
        <f>E23-5</f>
        <v>4</v>
      </c>
      <c r="J23" s="10" t="s">
        <v>271</v>
      </c>
    </row>
    <row r="24">
      <c r="A24" s="49" t="s">
        <v>299</v>
      </c>
      <c r="B24" s="32">
        <v>0.029166666666666667</v>
      </c>
      <c r="C24" s="31" t="s">
        <v>70</v>
      </c>
      <c r="D24" s="31" t="s">
        <v>93</v>
      </c>
      <c r="E24" s="33" t="s">
        <v>68</v>
      </c>
      <c r="F24" s="33">
        <v>20.0</v>
      </c>
      <c r="G24" s="10" t="s">
        <v>137</v>
      </c>
      <c r="H24" s="10"/>
      <c r="J24" s="10" t="s">
        <v>148</v>
      </c>
    </row>
    <row r="25">
      <c r="A25" s="49" t="s">
        <v>299</v>
      </c>
      <c r="B25" s="32">
        <v>0.02939814814814815</v>
      </c>
      <c r="C25" s="31" t="s">
        <v>70</v>
      </c>
      <c r="D25" s="31" t="s">
        <v>91</v>
      </c>
      <c r="E25" s="33">
        <v>10.0</v>
      </c>
      <c r="F25" s="34"/>
      <c r="H25" s="10" t="s">
        <v>311</v>
      </c>
      <c r="I25" s="10">
        <v>1.0</v>
      </c>
      <c r="J25" s="10"/>
    </row>
    <row r="26">
      <c r="A26" s="49" t="s">
        <v>299</v>
      </c>
      <c r="B26" s="32">
        <v>0.030011574074074072</v>
      </c>
      <c r="C26" s="31" t="s">
        <v>72</v>
      </c>
      <c r="D26" s="31" t="s">
        <v>93</v>
      </c>
      <c r="E26" s="33">
        <v>19.0</v>
      </c>
      <c r="F26" s="35">
        <f>E26-5</f>
        <v>14</v>
      </c>
      <c r="H26" s="10"/>
      <c r="I26" s="10"/>
      <c r="J26" s="10" t="s">
        <v>136</v>
      </c>
    </row>
    <row r="27">
      <c r="A27" s="49" t="s">
        <v>299</v>
      </c>
      <c r="B27" s="32">
        <v>0.03023148148148148</v>
      </c>
      <c r="C27" s="31" t="s">
        <v>72</v>
      </c>
      <c r="D27" s="31" t="s">
        <v>91</v>
      </c>
      <c r="E27" s="33">
        <v>13.0</v>
      </c>
      <c r="F27" s="34"/>
      <c r="H27" s="10" t="s">
        <v>312</v>
      </c>
      <c r="I27" s="10">
        <v>1.0</v>
      </c>
      <c r="J27" s="10"/>
    </row>
    <row r="28">
      <c r="A28" s="49" t="s">
        <v>299</v>
      </c>
      <c r="B28" s="32">
        <v>0.030532407407407407</v>
      </c>
      <c r="C28" s="31" t="s">
        <v>72</v>
      </c>
      <c r="D28" s="31" t="s">
        <v>93</v>
      </c>
      <c r="E28" s="33">
        <v>20.0</v>
      </c>
      <c r="F28" s="35">
        <f>E28-5</f>
        <v>15</v>
      </c>
      <c r="H28" s="10"/>
      <c r="J28" s="10" t="s">
        <v>136</v>
      </c>
    </row>
    <row r="29">
      <c r="A29" s="49" t="s">
        <v>299</v>
      </c>
      <c r="B29" s="32">
        <v>0.03059027777777778</v>
      </c>
      <c r="C29" s="31" t="s">
        <v>72</v>
      </c>
      <c r="D29" s="31" t="s">
        <v>91</v>
      </c>
      <c r="E29" s="33">
        <v>9.0</v>
      </c>
      <c r="F29" s="31"/>
      <c r="H29" s="10" t="s">
        <v>313</v>
      </c>
      <c r="I29" s="10">
        <v>1.0</v>
      </c>
      <c r="J29" s="10"/>
    </row>
    <row r="30">
      <c r="A30" s="49" t="s">
        <v>299</v>
      </c>
      <c r="B30" s="32">
        <v>0.03197916666666667</v>
      </c>
      <c r="C30" s="31" t="s">
        <v>82</v>
      </c>
      <c r="D30" s="31" t="s">
        <v>89</v>
      </c>
      <c r="E30" s="33" t="s">
        <v>75</v>
      </c>
      <c r="F30" s="33" t="s">
        <v>75</v>
      </c>
      <c r="J30" s="10" t="s">
        <v>151</v>
      </c>
    </row>
    <row r="31">
      <c r="A31" s="49" t="s">
        <v>299</v>
      </c>
      <c r="B31" s="32">
        <v>0.03359953703703704</v>
      </c>
      <c r="C31" s="31" t="s">
        <v>66</v>
      </c>
      <c r="D31" s="31" t="s">
        <v>89</v>
      </c>
      <c r="E31" s="33">
        <v>16.0</v>
      </c>
      <c r="F31" s="33">
        <f>E31-6</f>
        <v>10</v>
      </c>
      <c r="J31" s="10" t="s">
        <v>302</v>
      </c>
    </row>
    <row r="32">
      <c r="A32" s="49" t="s">
        <v>299</v>
      </c>
      <c r="B32" s="32">
        <v>0.033761574074074076</v>
      </c>
      <c r="C32" s="31" t="s">
        <v>66</v>
      </c>
      <c r="D32" s="31" t="s">
        <v>91</v>
      </c>
      <c r="E32" s="33">
        <v>11.0</v>
      </c>
      <c r="F32" s="34"/>
      <c r="H32" s="10" t="s">
        <v>314</v>
      </c>
      <c r="I32" s="10">
        <v>1.0</v>
      </c>
      <c r="J32" s="10"/>
    </row>
    <row r="33">
      <c r="A33" s="49" t="s">
        <v>299</v>
      </c>
      <c r="B33" s="32">
        <v>0.03621527777777778</v>
      </c>
      <c r="C33" s="31" t="s">
        <v>74</v>
      </c>
      <c r="D33" s="31" t="s">
        <v>71</v>
      </c>
      <c r="E33" s="33">
        <v>13.0</v>
      </c>
      <c r="F33" s="33">
        <v>11.0</v>
      </c>
      <c r="H33" s="10"/>
    </row>
    <row r="34">
      <c r="A34" s="49" t="s">
        <v>299</v>
      </c>
      <c r="B34" s="32">
        <v>0.03920138888888889</v>
      </c>
      <c r="C34" s="31" t="s">
        <v>74</v>
      </c>
      <c r="D34" s="31" t="s">
        <v>83</v>
      </c>
      <c r="E34" s="33">
        <v>10.0</v>
      </c>
      <c r="F34" s="33">
        <v>5.0</v>
      </c>
      <c r="J34" s="10"/>
    </row>
    <row r="35">
      <c r="A35" s="49" t="s">
        <v>299</v>
      </c>
      <c r="B35" s="32">
        <v>0.04527777777777778</v>
      </c>
      <c r="C35" s="31" t="s">
        <v>82</v>
      </c>
      <c r="D35" s="31" t="s">
        <v>83</v>
      </c>
      <c r="E35" s="33" t="s">
        <v>75</v>
      </c>
      <c r="F35" s="33" t="s">
        <v>75</v>
      </c>
      <c r="H35" s="10"/>
      <c r="I35" s="10"/>
      <c r="J35" s="10" t="s">
        <v>85</v>
      </c>
    </row>
    <row r="36">
      <c r="A36" s="49" t="s">
        <v>299</v>
      </c>
      <c r="B36" s="32">
        <v>0.04527777777777778</v>
      </c>
      <c r="C36" s="31" t="s">
        <v>82</v>
      </c>
      <c r="D36" s="31" t="s">
        <v>83</v>
      </c>
      <c r="E36" s="33">
        <v>14.0</v>
      </c>
      <c r="F36" s="35">
        <f>E36-6</f>
        <v>8</v>
      </c>
      <c r="J36" s="10" t="s">
        <v>86</v>
      </c>
    </row>
    <row r="37">
      <c r="A37" s="49" t="s">
        <v>299</v>
      </c>
      <c r="B37" s="32">
        <v>0.04699074074074074</v>
      </c>
      <c r="C37" s="31" t="s">
        <v>74</v>
      </c>
      <c r="D37" s="31" t="s">
        <v>67</v>
      </c>
      <c r="E37" s="33">
        <v>11.0</v>
      </c>
      <c r="F37" s="35">
        <f t="shared" ref="F37:F38" si="2">E37-0</f>
        <v>11</v>
      </c>
      <c r="J37" s="10"/>
    </row>
    <row r="38">
      <c r="A38" s="49" t="s">
        <v>299</v>
      </c>
      <c r="B38" s="32">
        <v>0.049756944444444444</v>
      </c>
      <c r="C38" s="31" t="s">
        <v>66</v>
      </c>
      <c r="D38" s="31" t="s">
        <v>125</v>
      </c>
      <c r="E38" s="33">
        <v>15.0</v>
      </c>
      <c r="F38" s="35">
        <f t="shared" si="2"/>
        <v>15</v>
      </c>
      <c r="H38" s="10"/>
      <c r="I38" s="10"/>
    </row>
    <row r="39">
      <c r="A39" s="49" t="s">
        <v>299</v>
      </c>
      <c r="B39" s="32">
        <v>0.049791666666666665</v>
      </c>
      <c r="C39" s="31" t="s">
        <v>70</v>
      </c>
      <c r="D39" s="31" t="s">
        <v>125</v>
      </c>
      <c r="E39" s="33">
        <v>25.0</v>
      </c>
      <c r="F39" s="35">
        <f>E39-6</f>
        <v>19</v>
      </c>
      <c r="H39" s="10"/>
      <c r="I39" s="10"/>
    </row>
    <row r="40">
      <c r="A40" s="49" t="s">
        <v>299</v>
      </c>
      <c r="B40" s="32">
        <v>0.04980324074074074</v>
      </c>
      <c r="C40" s="31" t="s">
        <v>82</v>
      </c>
      <c r="D40" s="31" t="s">
        <v>125</v>
      </c>
      <c r="E40" s="33">
        <v>5.0</v>
      </c>
      <c r="F40" s="33">
        <f t="shared" ref="F40:F41" si="3">E40-1</f>
        <v>4</v>
      </c>
      <c r="J40" s="10" t="s">
        <v>85</v>
      </c>
    </row>
    <row r="41">
      <c r="A41" s="49" t="s">
        <v>299</v>
      </c>
      <c r="B41" s="32">
        <v>0.04980324074074074</v>
      </c>
      <c r="C41" s="31" t="s">
        <v>82</v>
      </c>
      <c r="D41" s="31" t="s">
        <v>125</v>
      </c>
      <c r="E41" s="33">
        <v>8.0</v>
      </c>
      <c r="F41" s="33">
        <f t="shared" si="3"/>
        <v>7</v>
      </c>
      <c r="J41" s="10" t="s">
        <v>86</v>
      </c>
    </row>
    <row r="42">
      <c r="A42" s="49" t="s">
        <v>299</v>
      </c>
      <c r="B42" s="32">
        <v>0.04988425925925926</v>
      </c>
      <c r="C42" s="31" t="s">
        <v>304</v>
      </c>
      <c r="D42" s="31" t="s">
        <v>125</v>
      </c>
      <c r="E42" s="33">
        <v>17.0</v>
      </c>
      <c r="F42" s="35">
        <f>E42-5</f>
        <v>12</v>
      </c>
      <c r="J42" s="10"/>
    </row>
    <row r="43">
      <c r="A43" s="49" t="s">
        <v>299</v>
      </c>
      <c r="B43" s="32">
        <v>0.04990740740740741</v>
      </c>
      <c r="C43" s="31" t="s">
        <v>74</v>
      </c>
      <c r="D43" s="31" t="s">
        <v>125</v>
      </c>
      <c r="E43" s="33">
        <v>13.0</v>
      </c>
      <c r="F43" s="35">
        <f>E43-8</f>
        <v>5</v>
      </c>
      <c r="J43" s="10"/>
    </row>
    <row r="44">
      <c r="A44" s="49" t="s">
        <v>299</v>
      </c>
      <c r="B44" s="32">
        <v>0.04991898148148148</v>
      </c>
      <c r="C44" s="31" t="s">
        <v>69</v>
      </c>
      <c r="D44" s="31" t="s">
        <v>125</v>
      </c>
      <c r="E44" s="33">
        <v>18.0</v>
      </c>
      <c r="F44" s="35">
        <f t="shared" ref="F44:F45" si="4">E44-3</f>
        <v>15</v>
      </c>
      <c r="J44" s="10"/>
    </row>
    <row r="45">
      <c r="A45" s="49" t="s">
        <v>299</v>
      </c>
      <c r="B45" s="32">
        <v>0.049930555555555554</v>
      </c>
      <c r="C45" s="31" t="s">
        <v>72</v>
      </c>
      <c r="D45" s="31" t="s">
        <v>125</v>
      </c>
      <c r="E45" s="33">
        <v>18.0</v>
      </c>
      <c r="F45" s="33">
        <f t="shared" si="4"/>
        <v>15</v>
      </c>
      <c r="J45" s="10"/>
    </row>
    <row r="46">
      <c r="A46" s="49" t="s">
        <v>299</v>
      </c>
      <c r="B46" s="32">
        <v>0.05168981481481481</v>
      </c>
      <c r="C46" s="31" t="s">
        <v>304</v>
      </c>
      <c r="D46" s="31" t="s">
        <v>67</v>
      </c>
      <c r="E46" s="33">
        <v>17.0</v>
      </c>
      <c r="F46" s="33">
        <v>15.0</v>
      </c>
      <c r="J46" s="10" t="s">
        <v>315</v>
      </c>
    </row>
    <row r="47">
      <c r="A47" s="49" t="s">
        <v>299</v>
      </c>
      <c r="B47" s="32">
        <v>0.055219907407407405</v>
      </c>
      <c r="C47" s="31" t="s">
        <v>66</v>
      </c>
      <c r="D47" s="31" t="s">
        <v>125</v>
      </c>
      <c r="E47" s="33" t="s">
        <v>75</v>
      </c>
      <c r="F47" s="33" t="s">
        <v>75</v>
      </c>
      <c r="J47" s="10" t="s">
        <v>85</v>
      </c>
    </row>
    <row r="48">
      <c r="A48" s="49" t="s">
        <v>299</v>
      </c>
      <c r="B48" s="32">
        <v>0.055219907407407405</v>
      </c>
      <c r="C48" s="31" t="s">
        <v>66</v>
      </c>
      <c r="D48" s="31" t="s">
        <v>125</v>
      </c>
      <c r="E48" s="33">
        <v>8.0</v>
      </c>
      <c r="F48" s="33">
        <f>E48-0</f>
        <v>8</v>
      </c>
      <c r="J48" s="10" t="s">
        <v>86</v>
      </c>
    </row>
    <row r="49">
      <c r="A49" s="49" t="s">
        <v>299</v>
      </c>
      <c r="B49" s="32">
        <v>0.05528935185185185</v>
      </c>
      <c r="C49" s="31" t="s">
        <v>74</v>
      </c>
      <c r="D49" s="31" t="s">
        <v>125</v>
      </c>
      <c r="E49" s="33">
        <v>17.0</v>
      </c>
      <c r="F49" s="33">
        <f>E49-8</f>
        <v>9</v>
      </c>
      <c r="J49" s="10" t="s">
        <v>316</v>
      </c>
    </row>
    <row r="50">
      <c r="A50" s="49" t="s">
        <v>299</v>
      </c>
      <c r="B50" s="32">
        <v>0.05752314814814815</v>
      </c>
      <c r="C50" s="31" t="s">
        <v>74</v>
      </c>
      <c r="D50" s="31" t="s">
        <v>93</v>
      </c>
      <c r="E50" s="33">
        <v>10.0</v>
      </c>
      <c r="F50" s="33">
        <f>E50-6</f>
        <v>4</v>
      </c>
      <c r="J50" s="10" t="s">
        <v>197</v>
      </c>
    </row>
    <row r="51">
      <c r="A51" s="49" t="s">
        <v>299</v>
      </c>
      <c r="B51" s="32">
        <v>0.05883101851851852</v>
      </c>
      <c r="C51" s="31" t="s">
        <v>66</v>
      </c>
      <c r="D51" s="31" t="s">
        <v>91</v>
      </c>
      <c r="E51" s="33">
        <v>14.0</v>
      </c>
      <c r="F51" s="34"/>
      <c r="H51" s="10" t="s">
        <v>317</v>
      </c>
    </row>
    <row r="52">
      <c r="A52" s="49" t="s">
        <v>299</v>
      </c>
      <c r="B52" s="32">
        <v>0.05974537037037037</v>
      </c>
      <c r="C52" s="31" t="s">
        <v>74</v>
      </c>
      <c r="D52" s="31" t="s">
        <v>93</v>
      </c>
      <c r="E52" s="33">
        <v>18.0</v>
      </c>
      <c r="F52" s="33">
        <f t="shared" ref="F52:F53" si="5">E52-6</f>
        <v>12</v>
      </c>
      <c r="J52" s="10" t="s">
        <v>197</v>
      </c>
    </row>
    <row r="53">
      <c r="A53" s="49" t="s">
        <v>299</v>
      </c>
      <c r="B53" s="32">
        <v>0.059756944444444446</v>
      </c>
      <c r="C53" s="31" t="s">
        <v>66</v>
      </c>
      <c r="D53" s="31" t="s">
        <v>89</v>
      </c>
      <c r="E53" s="33">
        <v>21.0</v>
      </c>
      <c r="F53" s="35">
        <f t="shared" si="5"/>
        <v>15</v>
      </c>
      <c r="J53" s="10" t="s">
        <v>302</v>
      </c>
    </row>
    <row r="54">
      <c r="A54" s="49" t="s">
        <v>299</v>
      </c>
      <c r="B54" s="32">
        <v>0.05980324074074074</v>
      </c>
      <c r="C54" s="31" t="s">
        <v>74</v>
      </c>
      <c r="D54" s="31" t="s">
        <v>91</v>
      </c>
      <c r="E54" s="33">
        <v>5.0</v>
      </c>
      <c r="F54" s="31"/>
      <c r="H54" s="10" t="s">
        <v>318</v>
      </c>
      <c r="J54" s="10"/>
    </row>
    <row r="55">
      <c r="A55" s="49" t="s">
        <v>299</v>
      </c>
      <c r="B55" s="32">
        <v>0.0600462962962963</v>
      </c>
      <c r="C55" s="31" t="s">
        <v>66</v>
      </c>
      <c r="D55" s="31" t="s">
        <v>91</v>
      </c>
      <c r="E55" s="33">
        <v>13.0</v>
      </c>
      <c r="F55" s="34"/>
      <c r="H55" s="10" t="s">
        <v>319</v>
      </c>
      <c r="I55" s="10">
        <v>1.0</v>
      </c>
      <c r="J55" s="10"/>
    </row>
    <row r="56">
      <c r="A56" s="49" t="s">
        <v>299</v>
      </c>
      <c r="B56" s="32">
        <v>0.06049768518518518</v>
      </c>
      <c r="C56" s="31" t="s">
        <v>69</v>
      </c>
      <c r="D56" s="31" t="s">
        <v>67</v>
      </c>
      <c r="E56" s="33">
        <v>15.0</v>
      </c>
      <c r="F56" s="35">
        <f>E56-3</f>
        <v>12</v>
      </c>
      <c r="H56" s="10"/>
      <c r="I56" s="10"/>
    </row>
    <row r="57">
      <c r="A57" s="49" t="s">
        <v>299</v>
      </c>
      <c r="B57" s="32">
        <v>0.06053240740740741</v>
      </c>
      <c r="C57" s="31" t="s">
        <v>72</v>
      </c>
      <c r="D57" s="31" t="s">
        <v>67</v>
      </c>
      <c r="E57" s="33">
        <v>13.0</v>
      </c>
      <c r="F57" s="33">
        <f>E57-2</f>
        <v>11</v>
      </c>
      <c r="J57" s="10"/>
    </row>
    <row r="58">
      <c r="A58" s="49" t="s">
        <v>299</v>
      </c>
      <c r="B58" s="32">
        <v>0.06097222222222222</v>
      </c>
      <c r="C58" s="31" t="s">
        <v>69</v>
      </c>
      <c r="D58" s="31" t="s">
        <v>125</v>
      </c>
      <c r="E58" s="33">
        <v>16.0</v>
      </c>
      <c r="F58" s="35">
        <f t="shared" ref="F58:F59" si="6">E58-3</f>
        <v>13</v>
      </c>
      <c r="J58" s="10"/>
    </row>
    <row r="59">
      <c r="A59" s="49" t="s">
        <v>299</v>
      </c>
      <c r="B59" s="32">
        <v>0.06098379629629629</v>
      </c>
      <c r="C59" s="31" t="s">
        <v>72</v>
      </c>
      <c r="D59" s="31" t="s">
        <v>125</v>
      </c>
      <c r="E59" s="33">
        <v>20.0</v>
      </c>
      <c r="F59" s="33">
        <f t="shared" si="6"/>
        <v>17</v>
      </c>
      <c r="J59" s="10"/>
    </row>
    <row r="60">
      <c r="A60" s="49" t="s">
        <v>299</v>
      </c>
      <c r="B60" s="32">
        <v>0.06336805555555555</v>
      </c>
      <c r="C60" s="31" t="s">
        <v>66</v>
      </c>
      <c r="D60" s="31" t="s">
        <v>89</v>
      </c>
      <c r="E60" s="33">
        <v>15.0</v>
      </c>
      <c r="F60" s="33">
        <f>E60-6</f>
        <v>9</v>
      </c>
      <c r="G60" s="10"/>
      <c r="J60" s="10" t="s">
        <v>171</v>
      </c>
    </row>
    <row r="61">
      <c r="A61" s="49" t="s">
        <v>299</v>
      </c>
      <c r="B61" s="32">
        <v>0.0634375</v>
      </c>
      <c r="C61" s="31" t="s">
        <v>66</v>
      </c>
      <c r="D61" s="31" t="s">
        <v>81</v>
      </c>
      <c r="E61" s="33">
        <v>6.0</v>
      </c>
      <c r="F61" s="35">
        <f>E61-4</f>
        <v>2</v>
      </c>
      <c r="J61" s="10" t="s">
        <v>254</v>
      </c>
    </row>
    <row r="62">
      <c r="A62" s="49" t="s">
        <v>299</v>
      </c>
      <c r="B62" s="32">
        <v>0.06395833333333334</v>
      </c>
      <c r="C62" s="31" t="s">
        <v>304</v>
      </c>
      <c r="D62" s="31" t="s">
        <v>320</v>
      </c>
      <c r="E62" s="33">
        <v>19.0</v>
      </c>
      <c r="F62" s="35">
        <f>E62-3</f>
        <v>16</v>
      </c>
    </row>
    <row r="63">
      <c r="A63" s="49" t="s">
        <v>299</v>
      </c>
      <c r="B63" s="32">
        <v>0.06853009259259259</v>
      </c>
      <c r="C63" s="31" t="s">
        <v>304</v>
      </c>
      <c r="D63" s="31" t="s">
        <v>91</v>
      </c>
      <c r="E63" s="33">
        <v>1.0</v>
      </c>
      <c r="F63" s="31"/>
      <c r="H63" s="10" t="s">
        <v>321</v>
      </c>
      <c r="J63" s="10" t="s">
        <v>263</v>
      </c>
    </row>
    <row r="64">
      <c r="A64" s="49" t="s">
        <v>299</v>
      </c>
      <c r="B64" s="32">
        <v>0.06892361111111112</v>
      </c>
      <c r="C64" s="31" t="s">
        <v>304</v>
      </c>
      <c r="D64" s="31" t="s">
        <v>87</v>
      </c>
      <c r="E64" s="33">
        <v>20.0</v>
      </c>
      <c r="F64" s="35">
        <f t="shared" ref="F64:F66" si="7">E64-3</f>
        <v>17</v>
      </c>
    </row>
    <row r="65">
      <c r="A65" s="49" t="s">
        <v>299</v>
      </c>
      <c r="B65" s="32">
        <v>0.06914351851851852</v>
      </c>
      <c r="C65" s="31" t="s">
        <v>72</v>
      </c>
      <c r="D65" s="31" t="s">
        <v>87</v>
      </c>
      <c r="E65" s="33">
        <v>13.0</v>
      </c>
      <c r="F65" s="35">
        <f t="shared" si="7"/>
        <v>10</v>
      </c>
    </row>
    <row r="66">
      <c r="A66" s="49" t="s">
        <v>299</v>
      </c>
      <c r="B66" s="32">
        <v>0.06915509259259259</v>
      </c>
      <c r="C66" s="31" t="s">
        <v>69</v>
      </c>
      <c r="D66" s="31" t="s">
        <v>87</v>
      </c>
      <c r="E66" s="33">
        <v>10.0</v>
      </c>
      <c r="F66" s="35">
        <f t="shared" si="7"/>
        <v>7</v>
      </c>
    </row>
    <row r="67">
      <c r="A67" s="49" t="s">
        <v>299</v>
      </c>
      <c r="B67" s="32">
        <v>0.06915509259259259</v>
      </c>
      <c r="C67" s="31" t="s">
        <v>74</v>
      </c>
      <c r="D67" s="31" t="s">
        <v>87</v>
      </c>
      <c r="E67" s="33">
        <v>11.0</v>
      </c>
      <c r="F67" s="35">
        <f>E67-4</f>
        <v>7</v>
      </c>
    </row>
    <row r="68">
      <c r="A68" s="49" t="s">
        <v>299</v>
      </c>
      <c r="B68" s="32">
        <v>0.06934027777777778</v>
      </c>
      <c r="C68" s="31" t="s">
        <v>82</v>
      </c>
      <c r="D68" s="31" t="s">
        <v>87</v>
      </c>
      <c r="E68" s="33">
        <v>7.0</v>
      </c>
      <c r="F68" s="35">
        <f>E68-1</f>
        <v>6</v>
      </c>
    </row>
    <row r="69">
      <c r="A69" s="49" t="s">
        <v>299</v>
      </c>
      <c r="B69" s="32">
        <v>0.069375</v>
      </c>
      <c r="C69" s="31" t="s">
        <v>70</v>
      </c>
      <c r="D69" s="31" t="s">
        <v>87</v>
      </c>
      <c r="E69" s="33">
        <v>9.0</v>
      </c>
      <c r="F69" s="35">
        <f>E69-4</f>
        <v>5</v>
      </c>
    </row>
    <row r="70">
      <c r="A70" s="49" t="s">
        <v>299</v>
      </c>
      <c r="B70" s="32">
        <v>0.06958333333333333</v>
      </c>
      <c r="C70" s="31" t="s">
        <v>66</v>
      </c>
      <c r="D70" s="31" t="s">
        <v>87</v>
      </c>
      <c r="E70" s="33">
        <v>3.0</v>
      </c>
      <c r="F70" s="35">
        <f>E70-0</f>
        <v>3</v>
      </c>
    </row>
    <row r="71">
      <c r="A71" s="49" t="s">
        <v>299</v>
      </c>
      <c r="B71" s="32">
        <v>0.0706712962962963</v>
      </c>
      <c r="C71" s="31" t="s">
        <v>304</v>
      </c>
      <c r="D71" s="31" t="s">
        <v>91</v>
      </c>
      <c r="E71" s="33">
        <v>3.0</v>
      </c>
      <c r="F71" s="34"/>
      <c r="H71" s="10" t="s">
        <v>322</v>
      </c>
      <c r="J71" s="10" t="s">
        <v>323</v>
      </c>
    </row>
    <row r="72">
      <c r="A72" s="49" t="s">
        <v>299</v>
      </c>
      <c r="B72" s="32">
        <v>0.07258101851851852</v>
      </c>
      <c r="C72" s="31" t="s">
        <v>74</v>
      </c>
      <c r="D72" s="31" t="s">
        <v>93</v>
      </c>
      <c r="E72" s="33">
        <v>12.0</v>
      </c>
      <c r="F72" s="35">
        <f>E72-6</f>
        <v>6</v>
      </c>
      <c r="J72" s="10" t="s">
        <v>197</v>
      </c>
    </row>
    <row r="73">
      <c r="A73" s="49" t="s">
        <v>299</v>
      </c>
      <c r="B73" s="32">
        <v>0.07480324074074074</v>
      </c>
      <c r="C73" s="31" t="s">
        <v>70</v>
      </c>
      <c r="D73" s="31" t="s">
        <v>93</v>
      </c>
      <c r="E73" s="33" t="s">
        <v>68</v>
      </c>
      <c r="F73" s="33">
        <v>20.0</v>
      </c>
      <c r="G73" s="10" t="s">
        <v>137</v>
      </c>
      <c r="J73" s="10" t="s">
        <v>148</v>
      </c>
    </row>
    <row r="74">
      <c r="A74" s="49" t="s">
        <v>299</v>
      </c>
      <c r="B74" s="32">
        <v>0.07496527777777778</v>
      </c>
      <c r="C74" s="31" t="s">
        <v>70</v>
      </c>
      <c r="D74" s="31" t="s">
        <v>91</v>
      </c>
      <c r="E74" s="33">
        <v>20.0</v>
      </c>
      <c r="F74" s="31"/>
      <c r="H74" s="10" t="s">
        <v>324</v>
      </c>
      <c r="I74" s="10">
        <v>1.0</v>
      </c>
    </row>
    <row r="75">
      <c r="A75" s="49" t="s">
        <v>299</v>
      </c>
      <c r="B75" s="32">
        <v>0.07561342592592593</v>
      </c>
      <c r="C75" s="31" t="s">
        <v>66</v>
      </c>
      <c r="D75" s="31" t="s">
        <v>89</v>
      </c>
      <c r="E75" s="33">
        <v>14.0</v>
      </c>
      <c r="F75" s="35">
        <f>E75-6</f>
        <v>8</v>
      </c>
      <c r="J75" s="10" t="s">
        <v>171</v>
      </c>
    </row>
    <row r="76">
      <c r="A76" s="49" t="s">
        <v>299</v>
      </c>
      <c r="B76" s="32">
        <v>0.07945601851851852</v>
      </c>
      <c r="C76" s="31" t="s">
        <v>70</v>
      </c>
      <c r="D76" s="31" t="s">
        <v>225</v>
      </c>
      <c r="E76" s="33">
        <v>12.0</v>
      </c>
      <c r="F76" s="34"/>
    </row>
    <row r="77">
      <c r="A77" s="49" t="s">
        <v>299</v>
      </c>
      <c r="B77" s="32">
        <v>0.07991898148148148</v>
      </c>
      <c r="C77" s="31" t="s">
        <v>72</v>
      </c>
      <c r="D77" s="31" t="s">
        <v>93</v>
      </c>
      <c r="E77" s="33">
        <v>14.0</v>
      </c>
      <c r="F77" s="35">
        <f>E77-5</f>
        <v>9</v>
      </c>
      <c r="J77" s="10" t="s">
        <v>136</v>
      </c>
    </row>
    <row r="78">
      <c r="A78" s="49" t="s">
        <v>299</v>
      </c>
      <c r="B78" s="32">
        <v>0.08008101851851852</v>
      </c>
      <c r="C78" s="31" t="s">
        <v>72</v>
      </c>
      <c r="D78" s="31" t="s">
        <v>91</v>
      </c>
      <c r="E78" s="33">
        <v>11.0</v>
      </c>
      <c r="F78" s="34"/>
      <c r="H78" s="10" t="s">
        <v>325</v>
      </c>
      <c r="I78" s="10">
        <v>1.0</v>
      </c>
    </row>
    <row r="79">
      <c r="A79" s="49" t="s">
        <v>299</v>
      </c>
      <c r="B79" s="32">
        <v>0.08053240740740741</v>
      </c>
      <c r="C79" s="31" t="s">
        <v>72</v>
      </c>
      <c r="D79" s="31" t="s">
        <v>93</v>
      </c>
      <c r="E79" s="33">
        <v>18.0</v>
      </c>
      <c r="F79" s="35">
        <f>E79-5</f>
        <v>13</v>
      </c>
      <c r="J79" s="10" t="s">
        <v>136</v>
      </c>
    </row>
    <row r="80">
      <c r="A80" s="49" t="s">
        <v>299</v>
      </c>
      <c r="B80" s="32">
        <v>0.080625</v>
      </c>
      <c r="C80" s="31" t="s">
        <v>72</v>
      </c>
      <c r="D80" s="31" t="s">
        <v>91</v>
      </c>
      <c r="E80" s="33">
        <v>10.0</v>
      </c>
      <c r="F80" s="34"/>
      <c r="H80" s="10" t="s">
        <v>273</v>
      </c>
    </row>
    <row r="81">
      <c r="A81" s="49" t="s">
        <v>299</v>
      </c>
      <c r="B81" s="32">
        <v>0.08127314814814815</v>
      </c>
      <c r="C81" s="31" t="s">
        <v>74</v>
      </c>
      <c r="D81" s="31" t="s">
        <v>93</v>
      </c>
      <c r="E81" s="33">
        <v>24.0</v>
      </c>
      <c r="F81" s="35">
        <f>E81-6</f>
        <v>18</v>
      </c>
      <c r="J81" s="10" t="s">
        <v>142</v>
      </c>
    </row>
    <row r="82">
      <c r="A82" s="49" t="s">
        <v>299</v>
      </c>
      <c r="B82" s="32">
        <v>0.08136574074074074</v>
      </c>
      <c r="C82" s="31" t="s">
        <v>74</v>
      </c>
      <c r="D82" s="31" t="s">
        <v>91</v>
      </c>
      <c r="E82" s="33">
        <v>12.0</v>
      </c>
      <c r="F82" s="34"/>
      <c r="H82" s="10" t="s">
        <v>326</v>
      </c>
      <c r="I82" s="10">
        <v>1.0</v>
      </c>
    </row>
    <row r="83">
      <c r="A83" s="49" t="s">
        <v>299</v>
      </c>
      <c r="B83" s="32">
        <v>0.08203703703703703</v>
      </c>
      <c r="C83" s="31" t="s">
        <v>74</v>
      </c>
      <c r="D83" s="31" t="s">
        <v>73</v>
      </c>
      <c r="E83" s="33">
        <v>22.0</v>
      </c>
      <c r="F83" s="35">
        <f>E83-8</f>
        <v>14</v>
      </c>
    </row>
    <row r="84">
      <c r="A84" s="49" t="s">
        <v>299</v>
      </c>
      <c r="B84" s="32">
        <v>0.08209490740740741</v>
      </c>
      <c r="C84" s="31" t="s">
        <v>304</v>
      </c>
      <c r="D84" s="31" t="s">
        <v>67</v>
      </c>
      <c r="E84" s="33">
        <v>9.0</v>
      </c>
      <c r="F84" s="35">
        <f>E84-3</f>
        <v>6</v>
      </c>
    </row>
    <row r="85">
      <c r="A85" s="49" t="s">
        <v>299</v>
      </c>
      <c r="B85" s="32">
        <v>0.08324074074074074</v>
      </c>
      <c r="C85" s="31" t="s">
        <v>69</v>
      </c>
      <c r="D85" s="31" t="s">
        <v>91</v>
      </c>
      <c r="E85" s="33">
        <v>6.0</v>
      </c>
      <c r="F85" s="34"/>
      <c r="H85" s="10" t="s">
        <v>327</v>
      </c>
      <c r="J85" s="10" t="s">
        <v>104</v>
      </c>
    </row>
    <row r="86">
      <c r="A86" s="49" t="s">
        <v>299</v>
      </c>
      <c r="B86" s="32">
        <v>0.08400462962962962</v>
      </c>
      <c r="C86" s="31" t="s">
        <v>70</v>
      </c>
      <c r="D86" s="31" t="s">
        <v>93</v>
      </c>
      <c r="E86" s="33">
        <v>12.0</v>
      </c>
      <c r="F86" s="35">
        <f t="shared" ref="F86:F87" si="8">E86-6</f>
        <v>6</v>
      </c>
      <c r="J86" s="10" t="s">
        <v>148</v>
      </c>
    </row>
    <row r="87">
      <c r="A87" s="49" t="s">
        <v>299</v>
      </c>
      <c r="B87" s="32">
        <v>0.0848263888888889</v>
      </c>
      <c r="C87" s="31" t="s">
        <v>82</v>
      </c>
      <c r="D87" s="31" t="s">
        <v>89</v>
      </c>
      <c r="E87" s="33">
        <v>17.0</v>
      </c>
      <c r="F87" s="35">
        <f t="shared" si="8"/>
        <v>11</v>
      </c>
      <c r="J87" s="10" t="s">
        <v>229</v>
      </c>
    </row>
    <row r="88">
      <c r="A88" s="49" t="s">
        <v>299</v>
      </c>
      <c r="B88" s="32">
        <v>0.08489583333333334</v>
      </c>
      <c r="C88" s="31" t="s">
        <v>82</v>
      </c>
      <c r="D88" s="31" t="s">
        <v>89</v>
      </c>
      <c r="E88" s="33" t="s">
        <v>75</v>
      </c>
      <c r="F88" s="33" t="s">
        <v>75</v>
      </c>
      <c r="J88" s="10" t="s">
        <v>229</v>
      </c>
    </row>
    <row r="89">
      <c r="A89" s="49" t="s">
        <v>299</v>
      </c>
      <c r="B89" s="32">
        <v>0.0849074074074074</v>
      </c>
      <c r="C89" s="31" t="s">
        <v>82</v>
      </c>
      <c r="D89" s="31" t="s">
        <v>89</v>
      </c>
      <c r="E89" s="33" t="s">
        <v>75</v>
      </c>
      <c r="F89" s="33" t="s">
        <v>75</v>
      </c>
      <c r="J89" s="10" t="s">
        <v>229</v>
      </c>
    </row>
    <row r="90">
      <c r="A90" s="49" t="s">
        <v>299</v>
      </c>
      <c r="B90" s="50">
        <v>0.08505787037037037</v>
      </c>
      <c r="C90" s="51" t="s">
        <v>82</v>
      </c>
      <c r="D90" s="51" t="s">
        <v>91</v>
      </c>
      <c r="E90" s="52">
        <v>20.0</v>
      </c>
      <c r="F90" s="33"/>
      <c r="H90" s="10" t="s">
        <v>328</v>
      </c>
    </row>
    <row r="91">
      <c r="A91" s="49" t="s">
        <v>299</v>
      </c>
      <c r="B91" s="32">
        <v>0.08619212962962963</v>
      </c>
      <c r="C91" s="31" t="s">
        <v>66</v>
      </c>
      <c r="D91" s="31" t="s">
        <v>89</v>
      </c>
      <c r="E91" s="33">
        <v>17.0</v>
      </c>
      <c r="F91" s="35">
        <f>E91-6</f>
        <v>11</v>
      </c>
      <c r="J91" s="10" t="s">
        <v>171</v>
      </c>
    </row>
    <row r="92">
      <c r="A92" s="49" t="s">
        <v>299</v>
      </c>
      <c r="B92" s="32">
        <v>0.08619212962962963</v>
      </c>
      <c r="C92" s="31" t="s">
        <v>66</v>
      </c>
      <c r="D92" s="31" t="s">
        <v>91</v>
      </c>
      <c r="E92" s="33">
        <v>8.0</v>
      </c>
      <c r="F92" s="34"/>
      <c r="H92" s="10" t="s">
        <v>329</v>
      </c>
    </row>
    <row r="93">
      <c r="A93" s="49" t="s">
        <v>299</v>
      </c>
      <c r="B93" s="32">
        <v>0.08782407407407407</v>
      </c>
      <c r="C93" s="31" t="s">
        <v>70</v>
      </c>
      <c r="D93" s="31" t="s">
        <v>78</v>
      </c>
      <c r="E93" s="33">
        <f t="shared" ref="E93:E95" si="9">F93+6</f>
        <v>10</v>
      </c>
      <c r="F93" s="35">
        <v>4.0</v>
      </c>
    </row>
    <row r="94">
      <c r="A94" s="49" t="s">
        <v>299</v>
      </c>
      <c r="B94" s="32">
        <v>0.08877314814814814</v>
      </c>
      <c r="C94" s="31" t="s">
        <v>70</v>
      </c>
      <c r="D94" s="31" t="s">
        <v>100</v>
      </c>
      <c r="E94" s="33">
        <f t="shared" si="9"/>
        <v>17</v>
      </c>
      <c r="F94" s="33">
        <v>11.0</v>
      </c>
      <c r="J94" s="10" t="s">
        <v>85</v>
      </c>
    </row>
    <row r="95">
      <c r="A95" s="49" t="s">
        <v>299</v>
      </c>
      <c r="B95" s="32">
        <v>0.08877314814814814</v>
      </c>
      <c r="C95" s="31" t="s">
        <v>70</v>
      </c>
      <c r="D95" s="31" t="s">
        <v>100</v>
      </c>
      <c r="E95" s="33">
        <f t="shared" si="9"/>
        <v>17</v>
      </c>
      <c r="F95" s="33">
        <v>11.0</v>
      </c>
      <c r="H95" s="10" t="s">
        <v>330</v>
      </c>
      <c r="J95" s="10" t="s">
        <v>86</v>
      </c>
    </row>
    <row r="96">
      <c r="A96" s="49" t="s">
        <v>299</v>
      </c>
      <c r="B96" s="32">
        <v>0.09336805555555555</v>
      </c>
      <c r="C96" s="31" t="s">
        <v>72</v>
      </c>
      <c r="D96" s="31" t="s">
        <v>93</v>
      </c>
      <c r="E96" s="33">
        <v>23.0</v>
      </c>
      <c r="F96" s="33">
        <f>E96-5</f>
        <v>18</v>
      </c>
      <c r="J96" s="10" t="s">
        <v>136</v>
      </c>
    </row>
    <row r="97">
      <c r="A97" s="49" t="s">
        <v>299</v>
      </c>
      <c r="B97" s="32">
        <v>0.09357638888888889</v>
      </c>
      <c r="C97" s="31" t="s">
        <v>72</v>
      </c>
      <c r="D97" s="31" t="s">
        <v>91</v>
      </c>
      <c r="E97" s="33">
        <v>13.0</v>
      </c>
      <c r="F97" s="34"/>
      <c r="H97" s="10" t="s">
        <v>331</v>
      </c>
    </row>
    <row r="98">
      <c r="A98" s="49" t="s">
        <v>299</v>
      </c>
      <c r="B98" s="32">
        <v>0.09378472222222223</v>
      </c>
      <c r="C98" s="31" t="s">
        <v>72</v>
      </c>
      <c r="D98" s="31" t="s">
        <v>93</v>
      </c>
      <c r="E98" s="33">
        <v>21.0</v>
      </c>
      <c r="F98" s="35">
        <f>E98-5</f>
        <v>16</v>
      </c>
      <c r="J98" s="10" t="s">
        <v>136</v>
      </c>
    </row>
    <row r="99">
      <c r="A99" s="49" t="s">
        <v>299</v>
      </c>
      <c r="B99" s="32">
        <v>0.09391203703703704</v>
      </c>
      <c r="C99" s="31" t="s">
        <v>72</v>
      </c>
      <c r="D99" s="31" t="s">
        <v>91</v>
      </c>
      <c r="E99" s="33">
        <v>7.0</v>
      </c>
      <c r="F99" s="34"/>
      <c r="H99" s="10" t="s">
        <v>332</v>
      </c>
    </row>
    <row r="100">
      <c r="A100" s="49" t="s">
        <v>299</v>
      </c>
      <c r="B100" s="32">
        <v>0.0943287037037037</v>
      </c>
      <c r="C100" s="31" t="s">
        <v>72</v>
      </c>
      <c r="D100" s="31" t="s">
        <v>91</v>
      </c>
      <c r="E100" s="33">
        <v>3.0</v>
      </c>
      <c r="F100" s="34"/>
      <c r="H100" s="10" t="s">
        <v>140</v>
      </c>
      <c r="J100" s="10" t="s">
        <v>333</v>
      </c>
    </row>
    <row r="101">
      <c r="A101" s="49" t="s">
        <v>299</v>
      </c>
      <c r="B101" s="32">
        <v>0.09530092592592593</v>
      </c>
      <c r="C101" s="31" t="s">
        <v>74</v>
      </c>
      <c r="D101" s="31" t="s">
        <v>93</v>
      </c>
      <c r="E101" s="33">
        <v>23.0</v>
      </c>
      <c r="F101" s="35">
        <f>E101-6</f>
        <v>17</v>
      </c>
      <c r="J101" s="10" t="s">
        <v>197</v>
      </c>
    </row>
    <row r="102">
      <c r="A102" s="49" t="s">
        <v>299</v>
      </c>
      <c r="B102" s="32">
        <v>0.09532407407407407</v>
      </c>
      <c r="C102" s="31" t="s">
        <v>69</v>
      </c>
      <c r="D102" s="31" t="s">
        <v>93</v>
      </c>
      <c r="E102" s="33">
        <v>16.0</v>
      </c>
      <c r="F102" s="35">
        <f>E102-5</f>
        <v>11</v>
      </c>
      <c r="J102" s="10" t="s">
        <v>334</v>
      </c>
    </row>
    <row r="103">
      <c r="A103" s="49" t="s">
        <v>299</v>
      </c>
      <c r="B103" s="32">
        <v>0.0954050925925926</v>
      </c>
      <c r="C103" s="31" t="s">
        <v>74</v>
      </c>
      <c r="D103" s="31" t="s">
        <v>91</v>
      </c>
      <c r="E103" s="33">
        <v>15.0</v>
      </c>
      <c r="F103" s="34"/>
      <c r="H103" s="10" t="s">
        <v>335</v>
      </c>
      <c r="I103" s="10">
        <v>0.5</v>
      </c>
      <c r="J103" s="10" t="s">
        <v>119</v>
      </c>
    </row>
    <row r="104">
      <c r="A104" s="49" t="s">
        <v>299</v>
      </c>
      <c r="B104" s="32">
        <v>0.09541666666666666</v>
      </c>
      <c r="C104" s="31" t="s">
        <v>69</v>
      </c>
      <c r="D104" s="31" t="s">
        <v>91</v>
      </c>
      <c r="E104" s="33">
        <v>4.0</v>
      </c>
      <c r="F104" s="34"/>
      <c r="H104" s="10" t="s">
        <v>336</v>
      </c>
      <c r="I104" s="10">
        <v>0.5</v>
      </c>
      <c r="J104" s="10" t="s">
        <v>119</v>
      </c>
    </row>
    <row r="105">
      <c r="A105" s="49" t="s">
        <v>299</v>
      </c>
      <c r="B105" s="32">
        <v>0.09695601851851852</v>
      </c>
      <c r="C105" s="31" t="s">
        <v>70</v>
      </c>
      <c r="D105" s="31" t="s">
        <v>78</v>
      </c>
      <c r="E105" s="33">
        <v>18.0</v>
      </c>
      <c r="F105" s="35">
        <f t="shared" ref="F105:F106" si="10">E105-6</f>
        <v>12</v>
      </c>
    </row>
    <row r="106">
      <c r="A106" s="49" t="s">
        <v>299</v>
      </c>
      <c r="B106" s="32">
        <v>0.0975462962962963</v>
      </c>
      <c r="C106" s="31" t="s">
        <v>82</v>
      </c>
      <c r="D106" s="31" t="s">
        <v>89</v>
      </c>
      <c r="E106" s="33">
        <v>20.0</v>
      </c>
      <c r="F106" s="35">
        <f t="shared" si="10"/>
        <v>14</v>
      </c>
      <c r="J106" s="10" t="s">
        <v>337</v>
      </c>
    </row>
    <row r="107">
      <c r="A107" s="49" t="s">
        <v>299</v>
      </c>
      <c r="B107" s="32">
        <v>0.09774305555555556</v>
      </c>
      <c r="C107" s="31" t="s">
        <v>82</v>
      </c>
      <c r="D107" s="31" t="s">
        <v>91</v>
      </c>
      <c r="E107" s="33">
        <v>8.0</v>
      </c>
      <c r="F107" s="34"/>
      <c r="H107" s="10" t="s">
        <v>338</v>
      </c>
    </row>
    <row r="108">
      <c r="A108" s="49" t="s">
        <v>299</v>
      </c>
      <c r="B108" s="32">
        <v>0.09814814814814815</v>
      </c>
      <c r="C108" s="31" t="s">
        <v>66</v>
      </c>
      <c r="D108" s="31" t="s">
        <v>89</v>
      </c>
      <c r="E108" s="33">
        <v>21.0</v>
      </c>
      <c r="F108" s="35">
        <f>E108-6</f>
        <v>15</v>
      </c>
      <c r="J108" s="10" t="s">
        <v>171</v>
      </c>
    </row>
    <row r="109">
      <c r="A109" s="49" t="s">
        <v>299</v>
      </c>
      <c r="B109" s="32">
        <v>0.09826388888888889</v>
      </c>
      <c r="C109" s="31" t="s">
        <v>66</v>
      </c>
      <c r="D109" s="31" t="s">
        <v>91</v>
      </c>
      <c r="E109" s="33">
        <v>15.0</v>
      </c>
      <c r="F109" s="34"/>
      <c r="H109" s="10" t="s">
        <v>339</v>
      </c>
      <c r="I109" s="10">
        <v>1.0</v>
      </c>
    </row>
    <row r="110">
      <c r="A110" s="49" t="s">
        <v>299</v>
      </c>
      <c r="B110" s="32">
        <v>0.09884259259259259</v>
      </c>
      <c r="C110" s="31" t="s">
        <v>304</v>
      </c>
      <c r="D110" s="31" t="s">
        <v>91</v>
      </c>
      <c r="E110" s="33">
        <v>6.0</v>
      </c>
      <c r="F110" s="34"/>
      <c r="H110" s="10" t="s">
        <v>340</v>
      </c>
      <c r="J110" s="10" t="s">
        <v>263</v>
      </c>
    </row>
    <row r="111">
      <c r="A111" s="49" t="s">
        <v>299</v>
      </c>
      <c r="B111" s="32">
        <v>0.0994212962962963</v>
      </c>
      <c r="C111" s="31" t="s">
        <v>70</v>
      </c>
      <c r="D111" s="31" t="s">
        <v>93</v>
      </c>
      <c r="E111" s="33" t="s">
        <v>75</v>
      </c>
      <c r="F111" s="35" t="s">
        <v>75</v>
      </c>
      <c r="J111" s="10" t="s">
        <v>251</v>
      </c>
    </row>
    <row r="112">
      <c r="A112" s="49" t="s">
        <v>299</v>
      </c>
      <c r="B112" s="32">
        <v>0.09953703703703703</v>
      </c>
      <c r="C112" s="31" t="s">
        <v>70</v>
      </c>
      <c r="D112" s="31" t="s">
        <v>91</v>
      </c>
      <c r="E112" s="33">
        <v>5.0</v>
      </c>
      <c r="F112" s="31"/>
      <c r="H112" s="10" t="s">
        <v>341</v>
      </c>
      <c r="I112" s="10">
        <v>1.0</v>
      </c>
    </row>
    <row r="113">
      <c r="A113" s="49" t="s">
        <v>299</v>
      </c>
      <c r="B113" s="32">
        <v>0.11059027777777777</v>
      </c>
      <c r="C113" s="31" t="s">
        <v>69</v>
      </c>
      <c r="D113" s="31" t="s">
        <v>83</v>
      </c>
      <c r="E113" s="33" t="s">
        <v>88</v>
      </c>
      <c r="F113" s="35">
        <v>1.0</v>
      </c>
      <c r="J113" s="10" t="s">
        <v>85</v>
      </c>
    </row>
    <row r="114">
      <c r="A114" s="49" t="s">
        <v>299</v>
      </c>
      <c r="B114" s="32">
        <v>0.11059027777777777</v>
      </c>
      <c r="C114" s="31" t="s">
        <v>69</v>
      </c>
      <c r="D114" s="31" t="s">
        <v>83</v>
      </c>
      <c r="E114" s="33">
        <v>3.0</v>
      </c>
      <c r="F114" s="33">
        <v>2.0</v>
      </c>
      <c r="J114" s="10" t="s">
        <v>86</v>
      </c>
    </row>
    <row r="115">
      <c r="A115" s="49" t="s">
        <v>299</v>
      </c>
      <c r="B115" s="32">
        <v>0.11190972222222222</v>
      </c>
      <c r="C115" s="31" t="s">
        <v>304</v>
      </c>
      <c r="D115" s="31" t="s">
        <v>73</v>
      </c>
      <c r="E115" s="33">
        <v>14.0</v>
      </c>
      <c r="F115" s="33">
        <v>9.0</v>
      </c>
    </row>
    <row r="116">
      <c r="A116" s="49" t="s">
        <v>299</v>
      </c>
      <c r="B116" s="32">
        <v>0.11209490740740741</v>
      </c>
      <c r="C116" s="31" t="s">
        <v>74</v>
      </c>
      <c r="D116" s="31" t="s">
        <v>67</v>
      </c>
      <c r="E116" s="33">
        <v>7.0</v>
      </c>
      <c r="F116" s="33">
        <f>E116-0</f>
        <v>7</v>
      </c>
    </row>
    <row r="117">
      <c r="A117" s="49" t="s">
        <v>299</v>
      </c>
      <c r="B117" s="32">
        <v>0.11259259259259259</v>
      </c>
      <c r="C117" s="31" t="s">
        <v>304</v>
      </c>
      <c r="D117" s="31" t="s">
        <v>71</v>
      </c>
      <c r="E117" s="33">
        <v>12.0</v>
      </c>
      <c r="F117" s="35">
        <v>9.0</v>
      </c>
    </row>
    <row r="118">
      <c r="A118" s="49" t="s">
        <v>299</v>
      </c>
      <c r="B118" s="32">
        <v>0.11409722222222222</v>
      </c>
      <c r="C118" s="31" t="s">
        <v>74</v>
      </c>
      <c r="D118" s="31" t="s">
        <v>73</v>
      </c>
      <c r="E118" s="33">
        <v>14.0</v>
      </c>
      <c r="F118" s="33">
        <f>E118-8</f>
        <v>6</v>
      </c>
    </row>
    <row r="119">
      <c r="A119" s="49" t="s">
        <v>299</v>
      </c>
      <c r="B119" s="32">
        <v>0.11478009259259259</v>
      </c>
      <c r="C119" s="31" t="s">
        <v>304</v>
      </c>
      <c r="D119" s="31" t="s">
        <v>67</v>
      </c>
      <c r="E119" s="33">
        <v>16.0</v>
      </c>
      <c r="F119" s="35">
        <v>13.0</v>
      </c>
    </row>
    <row r="120">
      <c r="A120" s="49" t="s">
        <v>299</v>
      </c>
      <c r="B120" s="32">
        <v>0.12236111111111111</v>
      </c>
      <c r="C120" s="31" t="s">
        <v>304</v>
      </c>
      <c r="D120" s="31" t="s">
        <v>125</v>
      </c>
      <c r="E120" s="33">
        <v>24.0</v>
      </c>
      <c r="F120" s="33">
        <v>19.0</v>
      </c>
    </row>
    <row r="121">
      <c r="A121" s="49" t="s">
        <v>299</v>
      </c>
      <c r="B121" s="32">
        <v>0.12236111111111111</v>
      </c>
      <c r="C121" s="31" t="s">
        <v>82</v>
      </c>
      <c r="D121" s="31" t="s">
        <v>125</v>
      </c>
      <c r="E121" s="33">
        <v>5.0</v>
      </c>
      <c r="F121" s="33">
        <f t="shared" ref="F121:F122" si="11">E121-1</f>
        <v>4</v>
      </c>
      <c r="J121" s="10" t="s">
        <v>85</v>
      </c>
    </row>
    <row r="122">
      <c r="A122" s="49" t="s">
        <v>299</v>
      </c>
      <c r="B122" s="32">
        <v>0.12246527777777778</v>
      </c>
      <c r="C122" s="31" t="s">
        <v>82</v>
      </c>
      <c r="D122" s="31" t="s">
        <v>125</v>
      </c>
      <c r="E122" s="33">
        <v>16.0</v>
      </c>
      <c r="F122" s="33">
        <f t="shared" si="11"/>
        <v>15</v>
      </c>
      <c r="J122" s="10" t="s">
        <v>86</v>
      </c>
    </row>
    <row r="123">
      <c r="A123" s="49" t="s">
        <v>299</v>
      </c>
      <c r="B123" s="32">
        <v>0.1257175925925926</v>
      </c>
      <c r="C123" s="31" t="s">
        <v>74</v>
      </c>
      <c r="D123" s="31" t="s">
        <v>125</v>
      </c>
      <c r="E123" s="33">
        <v>23.0</v>
      </c>
      <c r="F123" s="33">
        <f>E123-8</f>
        <v>15</v>
      </c>
      <c r="J123" s="10" t="s">
        <v>86</v>
      </c>
    </row>
    <row r="124">
      <c r="A124" s="49" t="s">
        <v>299</v>
      </c>
      <c r="B124" s="32">
        <v>0.1257175925925926</v>
      </c>
      <c r="C124" s="31" t="s">
        <v>74</v>
      </c>
      <c r="D124" s="31" t="s">
        <v>125</v>
      </c>
      <c r="E124" s="33" t="s">
        <v>75</v>
      </c>
      <c r="F124" s="35" t="s">
        <v>75</v>
      </c>
      <c r="J124" s="10" t="s">
        <v>85</v>
      </c>
    </row>
    <row r="125">
      <c r="A125" s="49" t="s">
        <v>299</v>
      </c>
      <c r="B125" s="32">
        <v>0.1257175925925926</v>
      </c>
      <c r="C125" s="31" t="s">
        <v>69</v>
      </c>
      <c r="D125" s="31" t="s">
        <v>125</v>
      </c>
      <c r="E125" s="33">
        <v>13.0</v>
      </c>
      <c r="F125" s="33">
        <f t="shared" ref="F125:F126" si="12">E125-3</f>
        <v>10</v>
      </c>
    </row>
    <row r="126">
      <c r="A126" s="49" t="s">
        <v>299</v>
      </c>
      <c r="B126" s="32">
        <v>0.1257175925925926</v>
      </c>
      <c r="C126" s="31" t="s">
        <v>72</v>
      </c>
      <c r="D126" s="31" t="s">
        <v>125</v>
      </c>
      <c r="E126" s="33">
        <v>9.0</v>
      </c>
      <c r="F126" s="35">
        <f t="shared" si="12"/>
        <v>6</v>
      </c>
    </row>
    <row r="127">
      <c r="A127" s="49" t="s">
        <v>299</v>
      </c>
      <c r="B127" s="32">
        <v>0.1257175925925926</v>
      </c>
      <c r="C127" s="31" t="s">
        <v>66</v>
      </c>
      <c r="D127" s="31" t="s">
        <v>125</v>
      </c>
      <c r="E127" s="33">
        <v>18.0</v>
      </c>
      <c r="F127" s="35">
        <f>E127-0</f>
        <v>18</v>
      </c>
    </row>
    <row r="128">
      <c r="A128" s="49" t="s">
        <v>299</v>
      </c>
      <c r="B128" s="32">
        <v>0.1257175925925926</v>
      </c>
      <c r="C128" s="31" t="s">
        <v>70</v>
      </c>
      <c r="D128" s="31" t="s">
        <v>125</v>
      </c>
      <c r="E128" s="33">
        <v>19.0</v>
      </c>
      <c r="F128" s="35">
        <f>E128-6</f>
        <v>13</v>
      </c>
    </row>
    <row r="129">
      <c r="A129" s="49" t="s">
        <v>299</v>
      </c>
      <c r="B129" s="32">
        <v>0.12702546296296297</v>
      </c>
      <c r="C129" s="31" t="s">
        <v>304</v>
      </c>
      <c r="D129" s="31" t="s">
        <v>125</v>
      </c>
      <c r="E129" s="33">
        <v>20.0</v>
      </c>
      <c r="F129" s="35">
        <v>15.0</v>
      </c>
      <c r="J129" s="10" t="s">
        <v>342</v>
      </c>
    </row>
    <row r="130">
      <c r="A130" s="49" t="s">
        <v>299</v>
      </c>
      <c r="B130" s="32">
        <v>0.12702546296296297</v>
      </c>
      <c r="C130" s="31" t="s">
        <v>304</v>
      </c>
      <c r="D130" s="31" t="s">
        <v>130</v>
      </c>
      <c r="E130" s="33">
        <v>20.0</v>
      </c>
      <c r="F130" s="33">
        <v>19.0</v>
      </c>
    </row>
    <row r="131">
      <c r="A131" s="49" t="s">
        <v>299</v>
      </c>
      <c r="B131" s="32">
        <v>0.1275925925925926</v>
      </c>
      <c r="C131" s="31" t="s">
        <v>74</v>
      </c>
      <c r="D131" s="31" t="s">
        <v>130</v>
      </c>
      <c r="E131" s="33">
        <v>15.0</v>
      </c>
      <c r="F131" s="33">
        <f>E131-3</f>
        <v>12</v>
      </c>
    </row>
    <row r="132">
      <c r="A132" s="49" t="s">
        <v>299</v>
      </c>
      <c r="B132" s="32">
        <v>0.12893518518518518</v>
      </c>
      <c r="C132" s="31" t="s">
        <v>74</v>
      </c>
      <c r="D132" s="31" t="s">
        <v>129</v>
      </c>
      <c r="E132" s="33">
        <v>19.0</v>
      </c>
      <c r="F132" s="35">
        <f>E132-4</f>
        <v>15</v>
      </c>
    </row>
    <row r="133">
      <c r="A133" s="49" t="s">
        <v>299</v>
      </c>
      <c r="B133" s="32">
        <v>0.13113425925925926</v>
      </c>
      <c r="C133" s="31" t="s">
        <v>72</v>
      </c>
      <c r="D133" s="31" t="s">
        <v>87</v>
      </c>
      <c r="E133" s="33">
        <v>22.0</v>
      </c>
      <c r="F133" s="35">
        <f>E133-3</f>
        <v>19</v>
      </c>
    </row>
    <row r="134">
      <c r="A134" s="49" t="s">
        <v>299</v>
      </c>
      <c r="B134" s="32">
        <v>0.13114583333333332</v>
      </c>
      <c r="C134" s="31" t="s">
        <v>66</v>
      </c>
      <c r="D134" s="31" t="s">
        <v>87</v>
      </c>
      <c r="E134" s="33">
        <v>20.0</v>
      </c>
      <c r="F134" s="35">
        <f>E134-0</f>
        <v>20</v>
      </c>
    </row>
    <row r="135">
      <c r="A135" s="49" t="s">
        <v>299</v>
      </c>
      <c r="B135" s="32">
        <v>0.13125</v>
      </c>
      <c r="C135" s="31" t="s">
        <v>69</v>
      </c>
      <c r="D135" s="31" t="s">
        <v>87</v>
      </c>
      <c r="E135" s="33">
        <v>18.0</v>
      </c>
      <c r="F135" s="35">
        <f>E135-3</f>
        <v>15</v>
      </c>
    </row>
    <row r="136">
      <c r="A136" s="49" t="s">
        <v>299</v>
      </c>
      <c r="B136" s="32">
        <v>0.13126157407407407</v>
      </c>
      <c r="C136" s="31" t="s">
        <v>74</v>
      </c>
      <c r="D136" s="31" t="s">
        <v>87</v>
      </c>
      <c r="E136" s="33">
        <v>17.0</v>
      </c>
      <c r="F136" s="35">
        <f>E136-4</f>
        <v>13</v>
      </c>
    </row>
    <row r="137">
      <c r="A137" s="49" t="s">
        <v>299</v>
      </c>
      <c r="B137" s="32">
        <v>0.13155092592592593</v>
      </c>
      <c r="C137" s="31" t="s">
        <v>82</v>
      </c>
      <c r="D137" s="31" t="s">
        <v>87</v>
      </c>
      <c r="E137" s="33">
        <v>8.0</v>
      </c>
      <c r="F137" s="35">
        <f>E137-1</f>
        <v>7</v>
      </c>
    </row>
    <row r="138">
      <c r="A138" s="49" t="s">
        <v>299</v>
      </c>
      <c r="B138" s="32">
        <v>0.13179398148148147</v>
      </c>
      <c r="C138" s="31" t="s">
        <v>304</v>
      </c>
      <c r="D138" s="31" t="s">
        <v>87</v>
      </c>
      <c r="E138" s="33">
        <v>5.0</v>
      </c>
      <c r="F138" s="35">
        <f>E138-3</f>
        <v>2</v>
      </c>
    </row>
    <row r="139">
      <c r="A139" s="49" t="s">
        <v>299</v>
      </c>
      <c r="B139" s="32">
        <v>0.13180555555555556</v>
      </c>
      <c r="C139" s="31" t="s">
        <v>70</v>
      </c>
      <c r="D139" s="31" t="s">
        <v>87</v>
      </c>
      <c r="E139" s="33">
        <v>9.0</v>
      </c>
      <c r="F139" s="35">
        <f>E139-4</f>
        <v>5</v>
      </c>
    </row>
    <row r="140">
      <c r="A140" s="49" t="s">
        <v>299</v>
      </c>
      <c r="B140" s="32">
        <v>0.13225694444444444</v>
      </c>
      <c r="C140" s="31" t="s">
        <v>72</v>
      </c>
      <c r="D140" s="31" t="s">
        <v>91</v>
      </c>
      <c r="E140" s="33">
        <v>1.0</v>
      </c>
      <c r="F140" s="34"/>
      <c r="H140" s="10" t="s">
        <v>343</v>
      </c>
      <c r="J140" s="10" t="s">
        <v>189</v>
      </c>
    </row>
    <row r="141">
      <c r="A141" s="49" t="s">
        <v>299</v>
      </c>
      <c r="B141" s="32">
        <v>0.13324074074074074</v>
      </c>
      <c r="C141" s="31" t="s">
        <v>66</v>
      </c>
      <c r="D141" s="31" t="s">
        <v>93</v>
      </c>
      <c r="E141" s="33">
        <v>23.0</v>
      </c>
      <c r="F141" s="35">
        <f>E141-6</f>
        <v>17</v>
      </c>
      <c r="J141" s="10" t="s">
        <v>110</v>
      </c>
    </row>
    <row r="142">
      <c r="A142" s="49" t="s">
        <v>299</v>
      </c>
      <c r="B142" s="32">
        <v>0.13332175925925926</v>
      </c>
      <c r="C142" s="31" t="s">
        <v>66</v>
      </c>
      <c r="D142" s="31" t="s">
        <v>91</v>
      </c>
      <c r="E142" s="33">
        <v>13.0</v>
      </c>
      <c r="F142" s="34"/>
      <c r="H142" s="10" t="s">
        <v>344</v>
      </c>
    </row>
    <row r="143">
      <c r="A143" s="49" t="s">
        <v>299</v>
      </c>
      <c r="B143" s="32">
        <v>0.13376157407407407</v>
      </c>
      <c r="C143" s="31" t="s">
        <v>69</v>
      </c>
      <c r="D143" s="31" t="s">
        <v>93</v>
      </c>
      <c r="E143" s="33" t="s">
        <v>88</v>
      </c>
      <c r="F143" s="35">
        <v>1.0</v>
      </c>
      <c r="J143" s="10" t="s">
        <v>334</v>
      </c>
    </row>
    <row r="144">
      <c r="A144" s="49" t="s">
        <v>299</v>
      </c>
      <c r="B144" s="32">
        <v>0.13429398148148147</v>
      </c>
      <c r="C144" s="31" t="s">
        <v>74</v>
      </c>
      <c r="D144" s="31" t="s">
        <v>129</v>
      </c>
      <c r="E144" s="33">
        <v>23.0</v>
      </c>
      <c r="F144" s="33">
        <v>19.0</v>
      </c>
    </row>
    <row r="145">
      <c r="A145" s="49" t="s">
        <v>299</v>
      </c>
      <c r="B145" s="32">
        <v>0.1350925925925926</v>
      </c>
      <c r="C145" s="31" t="s">
        <v>74</v>
      </c>
      <c r="D145" s="31" t="s">
        <v>127</v>
      </c>
      <c r="E145" s="33">
        <v>9.0</v>
      </c>
      <c r="F145" s="33">
        <f>E145--3</f>
        <v>12</v>
      </c>
    </row>
    <row r="146">
      <c r="A146" s="49" t="s">
        <v>299</v>
      </c>
      <c r="B146" s="32">
        <v>0.13631944444444444</v>
      </c>
      <c r="C146" s="31" t="s">
        <v>69</v>
      </c>
      <c r="D146" s="31" t="s">
        <v>91</v>
      </c>
      <c r="E146" s="33">
        <v>13.0</v>
      </c>
      <c r="F146" s="34"/>
      <c r="H146" s="10" t="s">
        <v>345</v>
      </c>
      <c r="J146" s="10" t="s">
        <v>4302</v>
      </c>
    </row>
    <row r="147">
      <c r="A147" s="49" t="s">
        <v>299</v>
      </c>
      <c r="B147" s="32">
        <v>0.13777777777777778</v>
      </c>
      <c r="C147" s="31" t="s">
        <v>69</v>
      </c>
      <c r="D147" s="31" t="s">
        <v>93</v>
      </c>
      <c r="E147" s="33">
        <f>F147+5</f>
        <v>8</v>
      </c>
      <c r="F147" s="35">
        <v>3.0</v>
      </c>
      <c r="J147" s="10" t="s">
        <v>346</v>
      </c>
    </row>
    <row r="148">
      <c r="A148" s="49" t="s">
        <v>299</v>
      </c>
      <c r="B148" s="32">
        <v>0.13788194444444443</v>
      </c>
      <c r="C148" s="31" t="s">
        <v>66</v>
      </c>
      <c r="D148" s="31" t="s">
        <v>93</v>
      </c>
      <c r="E148" s="33">
        <v>8.0</v>
      </c>
      <c r="F148" s="33">
        <f>E148-6</f>
        <v>2</v>
      </c>
      <c r="J148" s="10" t="s">
        <v>105</v>
      </c>
    </row>
    <row r="149">
      <c r="A149" s="49" t="s">
        <v>299</v>
      </c>
      <c r="B149" s="32">
        <v>0.1395486111111111</v>
      </c>
      <c r="C149" s="31" t="s">
        <v>66</v>
      </c>
      <c r="D149" s="31" t="s">
        <v>166</v>
      </c>
      <c r="E149" s="33">
        <v>6.0</v>
      </c>
      <c r="F149" s="35">
        <f>E149-0</f>
        <v>6</v>
      </c>
      <c r="J149" s="10" t="s">
        <v>347</v>
      </c>
    </row>
    <row r="150">
      <c r="A150" s="49" t="s">
        <v>299</v>
      </c>
      <c r="B150" s="32">
        <v>0.14229166666666668</v>
      </c>
      <c r="C150" s="31" t="s">
        <v>304</v>
      </c>
      <c r="D150" s="31" t="s">
        <v>89</v>
      </c>
      <c r="E150" s="33">
        <v>18.0</v>
      </c>
      <c r="F150" s="35">
        <v>13.0</v>
      </c>
      <c r="J150" s="10" t="s">
        <v>223</v>
      </c>
    </row>
    <row r="151">
      <c r="A151" s="49" t="s">
        <v>299</v>
      </c>
      <c r="B151" s="32">
        <v>0.14243055555555556</v>
      </c>
      <c r="C151" s="31" t="s">
        <v>304</v>
      </c>
      <c r="D151" s="31" t="s">
        <v>91</v>
      </c>
      <c r="E151" s="33">
        <v>4.0</v>
      </c>
      <c r="F151" s="31"/>
      <c r="H151" s="10" t="s">
        <v>348</v>
      </c>
    </row>
    <row r="152">
      <c r="A152" s="49" t="s">
        <v>299</v>
      </c>
      <c r="B152" s="32">
        <v>0.14289351851851853</v>
      </c>
      <c r="C152" s="31" t="s">
        <v>72</v>
      </c>
      <c r="D152" s="31" t="s">
        <v>91</v>
      </c>
      <c r="E152" s="33">
        <v>4.0</v>
      </c>
      <c r="F152" s="34"/>
      <c r="H152" s="10" t="s">
        <v>348</v>
      </c>
      <c r="J152" s="10" t="s">
        <v>189</v>
      </c>
    </row>
    <row r="153">
      <c r="A153" s="49" t="s">
        <v>299</v>
      </c>
      <c r="B153" s="32">
        <v>0.143125</v>
      </c>
      <c r="C153" s="31" t="s">
        <v>66</v>
      </c>
      <c r="D153" s="31" t="s">
        <v>166</v>
      </c>
      <c r="E153" s="33" t="s">
        <v>75</v>
      </c>
      <c r="F153" s="35" t="s">
        <v>75</v>
      </c>
      <c r="J153" s="10" t="s">
        <v>347</v>
      </c>
    </row>
    <row r="154">
      <c r="A154" s="49" t="s">
        <v>299</v>
      </c>
      <c r="B154" s="32">
        <v>0.14353009259259258</v>
      </c>
      <c r="C154" s="31" t="s">
        <v>69</v>
      </c>
      <c r="D154" s="31" t="s">
        <v>91</v>
      </c>
      <c r="E154" s="33">
        <v>6.0</v>
      </c>
      <c r="F154" s="31"/>
      <c r="H154" s="10" t="s">
        <v>349</v>
      </c>
      <c r="J154" s="10" t="s">
        <v>263</v>
      </c>
    </row>
    <row r="155">
      <c r="A155" s="49" t="s">
        <v>299</v>
      </c>
      <c r="B155" s="32">
        <v>0.1454050925925926</v>
      </c>
      <c r="C155" s="31" t="s">
        <v>74</v>
      </c>
      <c r="D155" s="31" t="s">
        <v>93</v>
      </c>
      <c r="E155" s="33">
        <v>14.0</v>
      </c>
      <c r="F155" s="35">
        <f>E155-6</f>
        <v>8</v>
      </c>
      <c r="J155" s="10" t="s">
        <v>182</v>
      </c>
    </row>
    <row r="156">
      <c r="A156" s="49" t="s">
        <v>299</v>
      </c>
      <c r="B156" s="32">
        <v>0.14565972222222223</v>
      </c>
      <c r="C156" s="31" t="s">
        <v>74</v>
      </c>
      <c r="D156" s="31" t="s">
        <v>91</v>
      </c>
      <c r="E156" s="33">
        <v>17.0</v>
      </c>
      <c r="F156" s="34"/>
      <c r="H156" s="10" t="s">
        <v>350</v>
      </c>
      <c r="I156" s="10">
        <v>1.0</v>
      </c>
    </row>
    <row r="157">
      <c r="A157" s="49" t="s">
        <v>299</v>
      </c>
      <c r="B157" s="32">
        <v>0.14927083333333332</v>
      </c>
      <c r="C157" s="31" t="s">
        <v>82</v>
      </c>
      <c r="D157" s="31" t="s">
        <v>89</v>
      </c>
      <c r="E157" s="33">
        <v>25.0</v>
      </c>
      <c r="F157" s="35">
        <f>E157-6</f>
        <v>19</v>
      </c>
      <c r="J157" s="10" t="s">
        <v>96</v>
      </c>
    </row>
    <row r="158">
      <c r="A158" s="49" t="s">
        <v>299</v>
      </c>
      <c r="B158" s="32">
        <v>0.1494675925925926</v>
      </c>
      <c r="C158" s="31" t="s">
        <v>82</v>
      </c>
      <c r="D158" s="31" t="s">
        <v>91</v>
      </c>
      <c r="E158" s="33">
        <v>15.0</v>
      </c>
      <c r="F158" s="34"/>
      <c r="H158" s="10" t="s">
        <v>351</v>
      </c>
    </row>
    <row r="159">
      <c r="A159" s="49" t="s">
        <v>299</v>
      </c>
      <c r="B159" s="32">
        <v>0.15207175925925925</v>
      </c>
      <c r="C159" s="31" t="s">
        <v>304</v>
      </c>
      <c r="D159" s="31" t="s">
        <v>91</v>
      </c>
      <c r="E159" s="33">
        <v>3.0</v>
      </c>
      <c r="F159" s="34"/>
      <c r="H159" s="10" t="s">
        <v>352</v>
      </c>
      <c r="J159" s="10" t="s">
        <v>263</v>
      </c>
    </row>
    <row r="160">
      <c r="A160" s="49" t="s">
        <v>299</v>
      </c>
      <c r="B160" s="32">
        <v>0.1537037037037037</v>
      </c>
      <c r="C160" s="31" t="s">
        <v>69</v>
      </c>
      <c r="D160" s="31" t="s">
        <v>120</v>
      </c>
      <c r="E160" s="33">
        <v>8.0</v>
      </c>
      <c r="F160" s="34"/>
      <c r="J160" s="10" t="s">
        <v>353</v>
      </c>
    </row>
    <row r="161">
      <c r="A161" s="49" t="s">
        <v>299</v>
      </c>
      <c r="B161" s="32">
        <v>0.1545601851851852</v>
      </c>
      <c r="C161" s="31" t="s">
        <v>69</v>
      </c>
      <c r="D161" s="31" t="s">
        <v>120</v>
      </c>
      <c r="E161" s="33">
        <v>8.0</v>
      </c>
      <c r="F161" s="34"/>
      <c r="J161" s="10" t="s">
        <v>354</v>
      </c>
    </row>
    <row r="162">
      <c r="A162" s="49" t="s">
        <v>299</v>
      </c>
      <c r="B162" s="32">
        <v>0.15939814814814815</v>
      </c>
      <c r="C162" s="31" t="s">
        <v>70</v>
      </c>
      <c r="D162" s="31" t="s">
        <v>93</v>
      </c>
      <c r="E162" s="33">
        <f>F162+6</f>
        <v>18</v>
      </c>
      <c r="F162" s="35">
        <v>12.0</v>
      </c>
      <c r="J162" s="10" t="s">
        <v>99</v>
      </c>
    </row>
    <row r="163">
      <c r="A163" s="49" t="s">
        <v>299</v>
      </c>
      <c r="B163" s="32">
        <v>0.15944444444444444</v>
      </c>
      <c r="C163" s="31" t="s">
        <v>70</v>
      </c>
      <c r="D163" s="31" t="s">
        <v>93</v>
      </c>
      <c r="E163" s="33">
        <v>12.0</v>
      </c>
      <c r="F163" s="33">
        <f t="shared" ref="F163:F164" si="13">E163-6</f>
        <v>6</v>
      </c>
      <c r="J163" s="10" t="s">
        <v>99</v>
      </c>
    </row>
    <row r="164">
      <c r="A164" s="49" t="s">
        <v>299</v>
      </c>
      <c r="B164" s="32">
        <v>0.15964120370370372</v>
      </c>
      <c r="C164" s="31" t="s">
        <v>70</v>
      </c>
      <c r="D164" s="31" t="s">
        <v>93</v>
      </c>
      <c r="E164" s="33">
        <v>16.0</v>
      </c>
      <c r="F164" s="35">
        <f t="shared" si="13"/>
        <v>10</v>
      </c>
      <c r="J164" s="10" t="s">
        <v>148</v>
      </c>
    </row>
    <row r="165">
      <c r="A165" s="49" t="s">
        <v>299</v>
      </c>
      <c r="B165" s="32">
        <v>0.1596875</v>
      </c>
      <c r="C165" s="31" t="s">
        <v>70</v>
      </c>
      <c r="D165" s="31" t="s">
        <v>91</v>
      </c>
      <c r="E165" s="33">
        <v>9.0</v>
      </c>
      <c r="F165" s="34"/>
      <c r="H165" s="10" t="s">
        <v>355</v>
      </c>
    </row>
    <row r="166">
      <c r="A166" s="49" t="s">
        <v>299</v>
      </c>
      <c r="B166" s="32">
        <v>0.15986111111111112</v>
      </c>
      <c r="C166" s="31" t="s">
        <v>70</v>
      </c>
      <c r="D166" s="31" t="s">
        <v>91</v>
      </c>
      <c r="E166" s="33">
        <v>7.0</v>
      </c>
      <c r="F166" s="34"/>
      <c r="H166" s="10" t="s">
        <v>356</v>
      </c>
    </row>
    <row r="167">
      <c r="A167" s="49" t="s">
        <v>299</v>
      </c>
      <c r="B167" s="32">
        <v>0.16060185185185186</v>
      </c>
      <c r="C167" s="31" t="s">
        <v>82</v>
      </c>
      <c r="D167" s="31" t="s">
        <v>89</v>
      </c>
      <c r="E167" s="33">
        <v>25.0</v>
      </c>
      <c r="F167" s="35">
        <f>E167-6</f>
        <v>19</v>
      </c>
      <c r="J167" s="10" t="s">
        <v>151</v>
      </c>
    </row>
    <row r="168">
      <c r="A168" s="49" t="s">
        <v>299</v>
      </c>
      <c r="B168" s="32">
        <v>0.16065972222222222</v>
      </c>
      <c r="C168" s="31" t="s">
        <v>82</v>
      </c>
      <c r="D168" s="31" t="s">
        <v>91</v>
      </c>
      <c r="E168" s="33">
        <v>10.0</v>
      </c>
      <c r="F168" s="34"/>
      <c r="H168" s="10" t="s">
        <v>357</v>
      </c>
      <c r="I168" s="10">
        <v>1.0</v>
      </c>
      <c r="J168" s="10" t="s">
        <v>119</v>
      </c>
    </row>
    <row r="169">
      <c r="A169" s="49" t="s">
        <v>299</v>
      </c>
      <c r="B169" s="32">
        <v>0.1612962962962963</v>
      </c>
      <c r="C169" s="31" t="s">
        <v>82</v>
      </c>
      <c r="D169" s="31" t="s">
        <v>166</v>
      </c>
      <c r="E169" s="33">
        <v>7.0</v>
      </c>
      <c r="F169" s="35">
        <f>E169-5</f>
        <v>2</v>
      </c>
      <c r="J169" s="10" t="s">
        <v>358</v>
      </c>
    </row>
    <row r="170">
      <c r="A170" s="49" t="s">
        <v>299</v>
      </c>
      <c r="B170" s="32">
        <v>0.16248842592592594</v>
      </c>
      <c r="C170" s="31" t="s">
        <v>304</v>
      </c>
      <c r="D170" s="31" t="s">
        <v>89</v>
      </c>
      <c r="E170" s="33">
        <f t="shared" ref="E170:E171" si="14">F170+5</f>
        <v>14</v>
      </c>
      <c r="F170" s="35">
        <v>9.0</v>
      </c>
      <c r="J170" s="10" t="s">
        <v>241</v>
      </c>
    </row>
    <row r="171">
      <c r="A171" s="49" t="s">
        <v>299</v>
      </c>
      <c r="B171" s="32">
        <v>0.16248842592592594</v>
      </c>
      <c r="C171" s="31" t="s">
        <v>304</v>
      </c>
      <c r="D171" s="31" t="s">
        <v>89</v>
      </c>
      <c r="E171" s="33">
        <f t="shared" si="14"/>
        <v>8</v>
      </c>
      <c r="F171" s="33">
        <v>3.0</v>
      </c>
      <c r="J171" s="10" t="s">
        <v>85</v>
      </c>
    </row>
    <row r="172">
      <c r="A172" s="49" t="s">
        <v>299</v>
      </c>
      <c r="B172" s="32">
        <v>0.16270833333333334</v>
      </c>
      <c r="C172" s="31" t="s">
        <v>304</v>
      </c>
      <c r="D172" s="31" t="s">
        <v>91</v>
      </c>
      <c r="E172" s="33">
        <v>7.0</v>
      </c>
      <c r="F172" s="31"/>
      <c r="H172" s="10" t="s">
        <v>359</v>
      </c>
    </row>
    <row r="173">
      <c r="A173" s="49" t="s">
        <v>299</v>
      </c>
      <c r="B173" s="32">
        <v>0.16395833333333334</v>
      </c>
      <c r="C173" s="31" t="s">
        <v>304</v>
      </c>
      <c r="D173" s="31" t="s">
        <v>91</v>
      </c>
      <c r="E173" s="33">
        <v>6.0</v>
      </c>
      <c r="F173" s="34"/>
      <c r="H173" s="10" t="s">
        <v>360</v>
      </c>
      <c r="I173" s="10">
        <v>1.0</v>
      </c>
      <c r="J173" s="10" t="s">
        <v>119</v>
      </c>
    </row>
    <row r="174">
      <c r="A174" s="49" t="s">
        <v>299</v>
      </c>
      <c r="B174" s="32">
        <v>0.16577546296296297</v>
      </c>
      <c r="C174" s="31" t="s">
        <v>70</v>
      </c>
      <c r="D174" s="31" t="s">
        <v>67</v>
      </c>
      <c r="E174" s="33">
        <v>22.0</v>
      </c>
      <c r="F174" s="35">
        <v>19.0</v>
      </c>
    </row>
    <row r="175">
      <c r="A175" s="49" t="s">
        <v>299</v>
      </c>
      <c r="B175" s="32">
        <v>0.16642361111111112</v>
      </c>
      <c r="C175" s="31" t="s">
        <v>66</v>
      </c>
      <c r="D175" s="31" t="s">
        <v>83</v>
      </c>
      <c r="E175" s="33" t="s">
        <v>68</v>
      </c>
      <c r="F175" s="33">
        <v>20.0</v>
      </c>
    </row>
    <row r="176">
      <c r="A176" s="49" t="s">
        <v>299</v>
      </c>
      <c r="B176" s="32">
        <v>0.16787037037037036</v>
      </c>
      <c r="C176" s="31" t="s">
        <v>66</v>
      </c>
      <c r="D176" s="31" t="s">
        <v>361</v>
      </c>
      <c r="E176" s="33">
        <v>7.0</v>
      </c>
      <c r="F176" s="33">
        <f t="shared" ref="F176:F177" si="15">E176-2</f>
        <v>5</v>
      </c>
    </row>
    <row r="177">
      <c r="A177" s="49" t="s">
        <v>299</v>
      </c>
      <c r="B177" s="19">
        <v>0.16787037037037036</v>
      </c>
      <c r="C177" s="10" t="s">
        <v>66</v>
      </c>
      <c r="D177" s="10" t="s">
        <v>361</v>
      </c>
      <c r="E177" s="29">
        <v>7.0</v>
      </c>
      <c r="F177" s="46">
        <f t="shared" si="15"/>
        <v>5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7.29"/>
    <col customWidth="1" min="3" max="3" width="9.29"/>
    <col customWidth="1" min="5" max="5" width="10.43"/>
    <col customWidth="1" min="6" max="6" width="12.43"/>
    <col customWidth="1" min="7" max="7" width="5.14"/>
    <col customWidth="1" min="9" max="9" width="6.29"/>
    <col customWidth="1" min="10" max="10" width="26.14"/>
  </cols>
  <sheetData>
    <row r="1">
      <c r="A1" s="47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53" t="s">
        <v>362</v>
      </c>
      <c r="B2" s="19">
        <v>0.016863425925925928</v>
      </c>
      <c r="C2" s="10" t="s">
        <v>69</v>
      </c>
      <c r="D2" s="10" t="s">
        <v>73</v>
      </c>
      <c r="E2" s="29" t="s">
        <v>68</v>
      </c>
      <c r="F2" s="29">
        <v>20.0</v>
      </c>
    </row>
    <row r="3">
      <c r="A3" s="53" t="s">
        <v>362</v>
      </c>
      <c r="B3" s="19">
        <v>0.018449074074074073</v>
      </c>
      <c r="C3" s="10" t="s">
        <v>82</v>
      </c>
      <c r="D3" s="10" t="s">
        <v>71</v>
      </c>
      <c r="E3" s="29">
        <v>15.0</v>
      </c>
      <c r="F3" s="46">
        <f>E3-5</f>
        <v>10</v>
      </c>
    </row>
    <row r="4">
      <c r="A4" s="53" t="s">
        <v>362</v>
      </c>
      <c r="B4" s="19">
        <v>0.019305555555555555</v>
      </c>
      <c r="C4" s="10" t="s">
        <v>69</v>
      </c>
      <c r="D4" s="10" t="s">
        <v>363</v>
      </c>
      <c r="E4" s="29">
        <v>12.0</v>
      </c>
      <c r="F4" s="29">
        <v>9.0</v>
      </c>
    </row>
    <row r="5">
      <c r="A5" s="53" t="s">
        <v>362</v>
      </c>
      <c r="B5" s="19">
        <v>0.02340277777777778</v>
      </c>
      <c r="C5" s="10" t="s">
        <v>74</v>
      </c>
      <c r="D5" s="10" t="s">
        <v>363</v>
      </c>
      <c r="E5" s="29">
        <v>4.0</v>
      </c>
      <c r="F5" s="46">
        <f>E5--3</f>
        <v>7</v>
      </c>
    </row>
    <row r="6">
      <c r="A6" s="53" t="s">
        <v>362</v>
      </c>
      <c r="B6" s="19">
        <v>0.02693287037037037</v>
      </c>
      <c r="C6" s="10" t="s">
        <v>82</v>
      </c>
      <c r="D6" s="10" t="s">
        <v>363</v>
      </c>
      <c r="E6" s="29">
        <v>15.0</v>
      </c>
      <c r="F6" s="46">
        <f>E6-3</f>
        <v>12</v>
      </c>
    </row>
    <row r="7">
      <c r="A7" s="53" t="s">
        <v>362</v>
      </c>
      <c r="B7" s="19">
        <v>0.03377314814814815</v>
      </c>
      <c r="C7" s="10" t="s">
        <v>70</v>
      </c>
      <c r="D7" s="10" t="s">
        <v>131</v>
      </c>
      <c r="E7" s="29">
        <v>8.0</v>
      </c>
      <c r="F7" s="46">
        <f>E7-2</f>
        <v>6</v>
      </c>
    </row>
    <row r="8">
      <c r="A8" s="53" t="s">
        <v>362</v>
      </c>
      <c r="B8" s="19">
        <v>0.03571759259259259</v>
      </c>
      <c r="C8" s="10" t="s">
        <v>74</v>
      </c>
      <c r="D8" s="10" t="s">
        <v>364</v>
      </c>
      <c r="E8" s="46">
        <f>F8+6</f>
        <v>25</v>
      </c>
      <c r="F8" s="29">
        <v>19.0</v>
      </c>
    </row>
    <row r="9">
      <c r="A9" s="53" t="s">
        <v>362</v>
      </c>
      <c r="B9" s="19">
        <v>0.03673611111111111</v>
      </c>
      <c r="C9" s="10" t="s">
        <v>82</v>
      </c>
      <c r="D9" s="10" t="s">
        <v>209</v>
      </c>
      <c r="E9" s="29">
        <v>15.0</v>
      </c>
      <c r="F9" s="46">
        <f>E9-0</f>
        <v>15</v>
      </c>
    </row>
    <row r="10">
      <c r="A10" s="53" t="s">
        <v>362</v>
      </c>
      <c r="B10" s="19">
        <v>0.039386574074074074</v>
      </c>
      <c r="C10" s="10" t="s">
        <v>69</v>
      </c>
      <c r="D10" s="10" t="s">
        <v>130</v>
      </c>
      <c r="E10" s="29">
        <v>20.0</v>
      </c>
      <c r="F10" s="46">
        <f>E10-1</f>
        <v>19</v>
      </c>
    </row>
    <row r="11">
      <c r="A11" s="53" t="s">
        <v>362</v>
      </c>
      <c r="B11" s="19">
        <v>0.03940972222222222</v>
      </c>
      <c r="C11" s="10" t="s">
        <v>70</v>
      </c>
      <c r="D11" s="10" t="s">
        <v>130</v>
      </c>
      <c r="E11" s="29">
        <v>13.0</v>
      </c>
      <c r="F11" s="46">
        <f>E11-2</f>
        <v>11</v>
      </c>
    </row>
    <row r="12">
      <c r="A12" s="53" t="s">
        <v>362</v>
      </c>
      <c r="B12" s="19">
        <v>0.05216435185185185</v>
      </c>
      <c r="C12" s="10" t="s">
        <v>70</v>
      </c>
      <c r="D12" s="10" t="s">
        <v>365</v>
      </c>
      <c r="E12" s="29" t="s">
        <v>88</v>
      </c>
      <c r="F12" s="29">
        <v>1.0</v>
      </c>
    </row>
    <row r="13">
      <c r="A13" s="53" t="s">
        <v>362</v>
      </c>
      <c r="B13" s="19">
        <v>0.05224537037037037</v>
      </c>
      <c r="C13" s="10" t="s">
        <v>66</v>
      </c>
      <c r="D13" s="10" t="s">
        <v>365</v>
      </c>
      <c r="E13" s="29">
        <v>21.0</v>
      </c>
      <c r="F13" s="29">
        <v>19.0</v>
      </c>
    </row>
    <row r="14">
      <c r="A14" s="53" t="s">
        <v>362</v>
      </c>
      <c r="B14" s="19">
        <v>0.05929398148148148</v>
      </c>
      <c r="C14" s="10" t="s">
        <v>72</v>
      </c>
      <c r="D14" s="10" t="s">
        <v>71</v>
      </c>
      <c r="E14" s="29">
        <v>20.0</v>
      </c>
      <c r="F14" s="46">
        <f t="shared" ref="F14:F15" si="1">E14-5</f>
        <v>15</v>
      </c>
    </row>
    <row r="15">
      <c r="A15" s="53" t="s">
        <v>362</v>
      </c>
      <c r="B15" s="19">
        <v>0.05979166666666667</v>
      </c>
      <c r="C15" s="10" t="s">
        <v>70</v>
      </c>
      <c r="D15" s="10" t="s">
        <v>71</v>
      </c>
      <c r="E15" s="29">
        <v>14.0</v>
      </c>
      <c r="F15" s="46">
        <f t="shared" si="1"/>
        <v>9</v>
      </c>
    </row>
    <row r="16">
      <c r="A16" s="53" t="s">
        <v>362</v>
      </c>
      <c r="B16" s="19">
        <v>0.06275462962962963</v>
      </c>
      <c r="C16" s="10" t="s">
        <v>74</v>
      </c>
      <c r="D16" s="10" t="s">
        <v>126</v>
      </c>
      <c r="E16" s="29">
        <v>19.0</v>
      </c>
      <c r="F16" s="46">
        <f>E16-0</f>
        <v>19</v>
      </c>
    </row>
    <row r="17">
      <c r="A17" s="53" t="s">
        <v>362</v>
      </c>
      <c r="B17" s="19">
        <v>0.07778935185185185</v>
      </c>
      <c r="C17" s="10" t="s">
        <v>72</v>
      </c>
      <c r="D17" s="10" t="s">
        <v>67</v>
      </c>
      <c r="E17" s="29">
        <v>19.0</v>
      </c>
      <c r="F17" s="46">
        <f t="shared" ref="F17:F19" si="2">E17-3</f>
        <v>16</v>
      </c>
    </row>
    <row r="18">
      <c r="A18" s="53" t="s">
        <v>362</v>
      </c>
      <c r="B18" s="19">
        <v>0.0778125</v>
      </c>
      <c r="C18" s="10" t="s">
        <v>69</v>
      </c>
      <c r="D18" s="10" t="s">
        <v>67</v>
      </c>
      <c r="E18" s="29">
        <v>17.0</v>
      </c>
      <c r="F18" s="46">
        <f t="shared" si="2"/>
        <v>14</v>
      </c>
    </row>
    <row r="19">
      <c r="A19" s="53" t="s">
        <v>362</v>
      </c>
      <c r="B19" s="19">
        <v>0.07876157407407407</v>
      </c>
      <c r="C19" s="10" t="s">
        <v>82</v>
      </c>
      <c r="D19" s="10" t="s">
        <v>67</v>
      </c>
      <c r="E19" s="29">
        <v>10.0</v>
      </c>
      <c r="F19" s="46">
        <f t="shared" si="2"/>
        <v>7</v>
      </c>
    </row>
    <row r="20">
      <c r="A20" s="53" t="s">
        <v>362</v>
      </c>
      <c r="B20" s="19">
        <v>0.07886574074074074</v>
      </c>
      <c r="C20" s="10" t="s">
        <v>66</v>
      </c>
      <c r="D20" s="10" t="s">
        <v>67</v>
      </c>
      <c r="E20" s="29">
        <v>9.0</v>
      </c>
      <c r="F20" s="46">
        <f>E20-0</f>
        <v>9</v>
      </c>
    </row>
    <row r="21">
      <c r="A21" s="53" t="s">
        <v>362</v>
      </c>
      <c r="B21" s="19">
        <v>0.0791550925925926</v>
      </c>
      <c r="C21" s="10" t="s">
        <v>70</v>
      </c>
      <c r="D21" s="10" t="s">
        <v>67</v>
      </c>
      <c r="E21" s="29">
        <v>7.0</v>
      </c>
      <c r="F21" s="46">
        <f>E21-3</f>
        <v>4</v>
      </c>
    </row>
    <row r="22">
      <c r="A22" s="53" t="s">
        <v>362</v>
      </c>
      <c r="B22" s="19">
        <v>0.07972222222222222</v>
      </c>
      <c r="C22" s="10" t="s">
        <v>66</v>
      </c>
      <c r="D22" s="10" t="s">
        <v>67</v>
      </c>
      <c r="E22" s="29" t="s">
        <v>75</v>
      </c>
      <c r="F22" s="29" t="s">
        <v>75</v>
      </c>
      <c r="J22" s="10" t="s">
        <v>85</v>
      </c>
    </row>
    <row r="23">
      <c r="A23" s="53" t="s">
        <v>362</v>
      </c>
      <c r="B23" s="19">
        <v>0.07972222222222222</v>
      </c>
      <c r="C23" s="10" t="s">
        <v>66</v>
      </c>
      <c r="D23" s="10" t="s">
        <v>67</v>
      </c>
      <c r="E23" s="29">
        <v>9.0</v>
      </c>
      <c r="F23" s="46">
        <f>E23-0</f>
        <v>9</v>
      </c>
      <c r="J23" s="10" t="s">
        <v>86</v>
      </c>
    </row>
    <row r="24">
      <c r="A24" s="53" t="s">
        <v>362</v>
      </c>
      <c r="B24" s="19">
        <v>0.08084490740740741</v>
      </c>
      <c r="C24" s="10" t="s">
        <v>70</v>
      </c>
      <c r="D24" s="10" t="s">
        <v>67</v>
      </c>
      <c r="E24" s="29">
        <v>13.0</v>
      </c>
      <c r="F24" s="46">
        <f t="shared" ref="F24:F27" si="3">E24-3</f>
        <v>10</v>
      </c>
    </row>
    <row r="25">
      <c r="A25" s="53" t="s">
        <v>362</v>
      </c>
      <c r="B25" s="19">
        <v>0.08224537037037037</v>
      </c>
      <c r="C25" s="10" t="s">
        <v>72</v>
      </c>
      <c r="D25" s="10" t="s">
        <v>67</v>
      </c>
      <c r="E25" s="29">
        <v>14.0</v>
      </c>
      <c r="F25" s="46">
        <f t="shared" si="3"/>
        <v>11</v>
      </c>
    </row>
    <row r="26">
      <c r="A26" s="53" t="s">
        <v>362</v>
      </c>
      <c r="B26" s="19">
        <v>0.08225694444444444</v>
      </c>
      <c r="C26" s="10" t="s">
        <v>69</v>
      </c>
      <c r="D26" s="10" t="s">
        <v>67</v>
      </c>
      <c r="E26" s="29">
        <v>5.0</v>
      </c>
      <c r="F26" s="46">
        <f t="shared" si="3"/>
        <v>2</v>
      </c>
    </row>
    <row r="27">
      <c r="A27" s="53" t="s">
        <v>362</v>
      </c>
      <c r="B27" s="19">
        <v>0.08346064814814814</v>
      </c>
      <c r="C27" s="10" t="s">
        <v>72</v>
      </c>
      <c r="D27" s="10" t="s">
        <v>67</v>
      </c>
      <c r="E27" s="29">
        <v>6.0</v>
      </c>
      <c r="F27" s="46">
        <f t="shared" si="3"/>
        <v>3</v>
      </c>
    </row>
    <row r="28">
      <c r="A28" s="53" t="s">
        <v>362</v>
      </c>
      <c r="B28" s="19">
        <v>0.08612268518518519</v>
      </c>
      <c r="C28" s="10" t="s">
        <v>82</v>
      </c>
      <c r="D28" s="10" t="s">
        <v>73</v>
      </c>
      <c r="E28" s="29">
        <v>5.0</v>
      </c>
      <c r="F28" s="26"/>
    </row>
    <row r="29">
      <c r="A29" s="53" t="s">
        <v>362</v>
      </c>
      <c r="B29" s="19">
        <v>0.08684027777777778</v>
      </c>
      <c r="C29" s="10" t="s">
        <v>82</v>
      </c>
      <c r="D29" s="10" t="s">
        <v>80</v>
      </c>
      <c r="E29" s="29" t="s">
        <v>75</v>
      </c>
      <c r="F29" s="29" t="s">
        <v>75</v>
      </c>
      <c r="J29" s="10" t="s">
        <v>85</v>
      </c>
    </row>
    <row r="30">
      <c r="A30" s="53" t="s">
        <v>362</v>
      </c>
      <c r="B30" s="19">
        <v>0.08684027777777778</v>
      </c>
      <c r="C30" s="10" t="s">
        <v>82</v>
      </c>
      <c r="D30" s="10" t="s">
        <v>80</v>
      </c>
      <c r="E30" s="29">
        <v>22.0</v>
      </c>
      <c r="F30" s="26"/>
      <c r="J30" s="10" t="s">
        <v>86</v>
      </c>
    </row>
    <row r="31">
      <c r="A31" s="53" t="s">
        <v>362</v>
      </c>
      <c r="B31" s="19">
        <v>0.08841435185185186</v>
      </c>
      <c r="C31" s="10" t="s">
        <v>82</v>
      </c>
      <c r="D31" s="10" t="s">
        <v>210</v>
      </c>
      <c r="E31" s="29" t="s">
        <v>75</v>
      </c>
      <c r="F31" s="29" t="s">
        <v>75</v>
      </c>
      <c r="J31" s="10" t="s">
        <v>85</v>
      </c>
    </row>
    <row r="32">
      <c r="A32" s="53" t="s">
        <v>362</v>
      </c>
      <c r="B32" s="19">
        <v>0.08841435185185186</v>
      </c>
      <c r="C32" s="10" t="s">
        <v>82</v>
      </c>
      <c r="D32" s="10" t="s">
        <v>210</v>
      </c>
      <c r="E32" s="29">
        <v>13.0</v>
      </c>
      <c r="F32" s="26"/>
      <c r="J32" s="10" t="s">
        <v>86</v>
      </c>
    </row>
    <row r="33">
      <c r="A33" s="53" t="s">
        <v>362</v>
      </c>
      <c r="B33" s="19">
        <v>0.08965277777777778</v>
      </c>
      <c r="C33" s="10" t="s">
        <v>69</v>
      </c>
      <c r="D33" s="10" t="s">
        <v>89</v>
      </c>
      <c r="E33" s="29">
        <v>15.0</v>
      </c>
      <c r="F33" s="46">
        <f>E33-5</f>
        <v>10</v>
      </c>
      <c r="J33" s="10" t="s">
        <v>223</v>
      </c>
    </row>
    <row r="34">
      <c r="A34" s="53" t="s">
        <v>362</v>
      </c>
      <c r="B34" s="19">
        <v>0.0897337962962963</v>
      </c>
      <c r="C34" s="10" t="s">
        <v>82</v>
      </c>
      <c r="D34" s="10" t="s">
        <v>89</v>
      </c>
      <c r="E34" s="29">
        <v>18.0</v>
      </c>
      <c r="F34" s="46">
        <f t="shared" ref="F34:F35" si="4">E34-6</f>
        <v>12</v>
      </c>
      <c r="J34" s="10" t="s">
        <v>229</v>
      </c>
    </row>
    <row r="35">
      <c r="A35" s="53" t="s">
        <v>362</v>
      </c>
      <c r="B35" s="19">
        <v>0.08980324074074074</v>
      </c>
      <c r="C35" s="10" t="s">
        <v>82</v>
      </c>
      <c r="D35" s="10" t="s">
        <v>89</v>
      </c>
      <c r="E35" s="29">
        <v>24.0</v>
      </c>
      <c r="F35" s="46">
        <f t="shared" si="4"/>
        <v>18</v>
      </c>
      <c r="J35" s="10" t="s">
        <v>229</v>
      </c>
    </row>
    <row r="36">
      <c r="A36" s="53" t="s">
        <v>362</v>
      </c>
      <c r="B36" s="19">
        <v>0.08982638888888889</v>
      </c>
      <c r="C36" s="10" t="s">
        <v>82</v>
      </c>
      <c r="D36" s="10" t="s">
        <v>89</v>
      </c>
      <c r="E36" s="29" t="s">
        <v>68</v>
      </c>
      <c r="F36" s="29">
        <v>20.0</v>
      </c>
      <c r="G36" s="10" t="s">
        <v>137</v>
      </c>
      <c r="J36" s="10" t="s">
        <v>229</v>
      </c>
    </row>
    <row r="37">
      <c r="A37" s="53" t="s">
        <v>362</v>
      </c>
      <c r="B37" s="19">
        <v>0.09008101851851852</v>
      </c>
      <c r="C37" s="10" t="s">
        <v>82</v>
      </c>
      <c r="D37" s="10" t="s">
        <v>91</v>
      </c>
      <c r="E37" s="29">
        <v>37.0</v>
      </c>
      <c r="F37" s="26"/>
      <c r="H37" s="10" t="s">
        <v>366</v>
      </c>
      <c r="I37" s="10">
        <v>1.0</v>
      </c>
    </row>
    <row r="38">
      <c r="A38" s="53" t="s">
        <v>362</v>
      </c>
      <c r="B38" s="19">
        <v>0.09097222222222222</v>
      </c>
      <c r="C38" s="10" t="s">
        <v>70</v>
      </c>
      <c r="D38" s="10" t="s">
        <v>225</v>
      </c>
      <c r="E38" s="29">
        <v>9.0</v>
      </c>
      <c r="F38" s="26"/>
    </row>
    <row r="39">
      <c r="A39" s="53" t="s">
        <v>362</v>
      </c>
      <c r="B39" s="19">
        <v>0.09126157407407408</v>
      </c>
      <c r="C39" s="10" t="s">
        <v>70</v>
      </c>
      <c r="D39" s="10" t="s">
        <v>93</v>
      </c>
      <c r="E39" s="46">
        <f>F39+6</f>
        <v>21</v>
      </c>
      <c r="F39" s="29">
        <v>15.0</v>
      </c>
      <c r="J39" s="10" t="s">
        <v>367</v>
      </c>
    </row>
    <row r="40">
      <c r="A40" s="53" t="s">
        <v>362</v>
      </c>
      <c r="B40" s="19">
        <v>0.09135416666666667</v>
      </c>
      <c r="C40" s="10" t="s">
        <v>70</v>
      </c>
      <c r="D40" s="10" t="s">
        <v>91</v>
      </c>
      <c r="E40" s="29">
        <v>5.0</v>
      </c>
      <c r="F40" s="26"/>
      <c r="H40" s="10" t="s">
        <v>368</v>
      </c>
    </row>
    <row r="41">
      <c r="A41" s="53" t="s">
        <v>362</v>
      </c>
      <c r="B41" s="19">
        <v>0.09196759259259259</v>
      </c>
      <c r="C41" s="10" t="s">
        <v>66</v>
      </c>
      <c r="D41" s="10" t="s">
        <v>89</v>
      </c>
      <c r="E41" s="29">
        <v>19.0</v>
      </c>
      <c r="F41" s="46">
        <f>E41-6</f>
        <v>13</v>
      </c>
      <c r="J41" s="10" t="s">
        <v>171</v>
      </c>
    </row>
    <row r="42">
      <c r="A42" s="53" t="s">
        <v>362</v>
      </c>
      <c r="B42" s="54">
        <v>0.09200231481481481</v>
      </c>
      <c r="C42" s="55" t="s">
        <v>66</v>
      </c>
      <c r="D42" s="55" t="s">
        <v>91</v>
      </c>
      <c r="E42" s="29">
        <v>12.0</v>
      </c>
      <c r="F42" s="26"/>
      <c r="G42" s="26"/>
      <c r="H42" s="26" t="s">
        <v>369</v>
      </c>
      <c r="I42" s="26"/>
      <c r="J42" s="55"/>
    </row>
    <row r="43">
      <c r="A43" s="53" t="s">
        <v>362</v>
      </c>
      <c r="B43" s="19">
        <v>0.09268518518518519</v>
      </c>
      <c r="C43" s="10" t="s">
        <v>82</v>
      </c>
      <c r="D43" s="10" t="s">
        <v>195</v>
      </c>
      <c r="E43" s="29" t="s">
        <v>75</v>
      </c>
      <c r="F43" s="29" t="s">
        <v>75</v>
      </c>
      <c r="J43" s="10" t="s">
        <v>370</v>
      </c>
    </row>
    <row r="44">
      <c r="A44" s="53" t="s">
        <v>362</v>
      </c>
      <c r="B44" s="19">
        <v>0.0930787037037037</v>
      </c>
      <c r="C44" s="10" t="s">
        <v>69</v>
      </c>
      <c r="D44" s="10" t="s">
        <v>120</v>
      </c>
      <c r="E44" s="29">
        <v>11.0</v>
      </c>
      <c r="F44" s="26"/>
      <c r="J44" s="10" t="s">
        <v>371</v>
      </c>
    </row>
    <row r="45">
      <c r="A45" s="53" t="s">
        <v>362</v>
      </c>
      <c r="B45" s="19">
        <v>0.09359953703703704</v>
      </c>
      <c r="C45" s="10" t="s">
        <v>69</v>
      </c>
      <c r="D45" s="10" t="s">
        <v>210</v>
      </c>
      <c r="E45" s="29">
        <v>5.0</v>
      </c>
      <c r="F45" s="46">
        <f>E45-1</f>
        <v>4</v>
      </c>
    </row>
    <row r="46">
      <c r="A46" s="53" t="s">
        <v>362</v>
      </c>
      <c r="B46" s="19">
        <v>0.09518518518518519</v>
      </c>
      <c r="C46" s="10" t="s">
        <v>74</v>
      </c>
      <c r="D46" s="10" t="s">
        <v>67</v>
      </c>
      <c r="E46" s="29">
        <v>19.0</v>
      </c>
      <c r="F46" s="46">
        <f>E46-0</f>
        <v>19</v>
      </c>
    </row>
    <row r="47">
      <c r="A47" s="53" t="s">
        <v>362</v>
      </c>
      <c r="B47" s="19">
        <v>0.09559027777777777</v>
      </c>
      <c r="C47" s="10" t="s">
        <v>74</v>
      </c>
      <c r="D47" s="10" t="s">
        <v>126</v>
      </c>
      <c r="E47" s="29">
        <v>18.0</v>
      </c>
      <c r="F47" s="29">
        <v>18.0</v>
      </c>
    </row>
    <row r="48">
      <c r="A48" s="53" t="s">
        <v>362</v>
      </c>
      <c r="B48" s="19">
        <v>0.10024305555555556</v>
      </c>
      <c r="C48" s="10" t="s">
        <v>69</v>
      </c>
      <c r="D48" s="10" t="s">
        <v>120</v>
      </c>
      <c r="E48" s="29">
        <v>4.0</v>
      </c>
      <c r="F48" s="26"/>
      <c r="J48" s="10" t="s">
        <v>372</v>
      </c>
    </row>
    <row r="49">
      <c r="A49" s="53" t="s">
        <v>362</v>
      </c>
      <c r="B49" s="19">
        <v>0.10171296296296296</v>
      </c>
      <c r="C49" s="10" t="s">
        <v>72</v>
      </c>
      <c r="D49" s="10" t="s">
        <v>71</v>
      </c>
      <c r="E49" s="29">
        <v>12.0</v>
      </c>
      <c r="F49" s="46">
        <f>E49-5</f>
        <v>7</v>
      </c>
    </row>
    <row r="50">
      <c r="A50" s="53" t="s">
        <v>362</v>
      </c>
      <c r="B50" s="19">
        <v>0.1034375</v>
      </c>
      <c r="C50" s="10" t="s">
        <v>74</v>
      </c>
      <c r="D50" s="10" t="s">
        <v>67</v>
      </c>
      <c r="E50" s="29">
        <v>8.0</v>
      </c>
      <c r="F50" s="46">
        <f>E50-0</f>
        <v>8</v>
      </c>
    </row>
    <row r="51">
      <c r="A51" s="53" t="s">
        <v>362</v>
      </c>
      <c r="B51" s="19">
        <v>0.10461805555555556</v>
      </c>
      <c r="C51" s="10" t="s">
        <v>69</v>
      </c>
      <c r="D51" s="10" t="s">
        <v>67</v>
      </c>
      <c r="E51" s="29">
        <v>6.0</v>
      </c>
      <c r="F51" s="46">
        <f t="shared" ref="F51:F52" si="5">E51-3</f>
        <v>3</v>
      </c>
    </row>
    <row r="52">
      <c r="A52" s="53" t="s">
        <v>362</v>
      </c>
      <c r="B52" s="19">
        <v>0.1072800925925926</v>
      </c>
      <c r="C52" s="10" t="s">
        <v>82</v>
      </c>
      <c r="D52" s="10" t="s">
        <v>67</v>
      </c>
      <c r="E52" s="29">
        <v>12.0</v>
      </c>
      <c r="F52" s="46">
        <f t="shared" si="5"/>
        <v>9</v>
      </c>
    </row>
    <row r="53">
      <c r="A53" s="53" t="s">
        <v>362</v>
      </c>
      <c r="B53" s="19">
        <v>0.10821759259259259</v>
      </c>
      <c r="C53" s="10" t="s">
        <v>72</v>
      </c>
      <c r="D53" s="10" t="s">
        <v>83</v>
      </c>
      <c r="E53" s="29" t="s">
        <v>75</v>
      </c>
      <c r="F53" s="29" t="s">
        <v>75</v>
      </c>
      <c r="J53" s="10" t="s">
        <v>85</v>
      </c>
    </row>
    <row r="54">
      <c r="A54" s="53" t="s">
        <v>362</v>
      </c>
      <c r="B54" s="19">
        <v>0.10821759259259259</v>
      </c>
      <c r="C54" s="10" t="s">
        <v>72</v>
      </c>
      <c r="D54" s="10" t="s">
        <v>83</v>
      </c>
      <c r="E54" s="29" t="s">
        <v>68</v>
      </c>
      <c r="F54" s="29">
        <v>20.0</v>
      </c>
      <c r="J54" s="10" t="s">
        <v>86</v>
      </c>
    </row>
    <row r="55">
      <c r="A55" s="53" t="s">
        <v>362</v>
      </c>
      <c r="B55" s="19">
        <v>0.10893518518518519</v>
      </c>
      <c r="C55" s="10" t="s">
        <v>72</v>
      </c>
      <c r="D55" s="10" t="s">
        <v>365</v>
      </c>
      <c r="E55" s="29">
        <v>6.0</v>
      </c>
      <c r="F55" s="46">
        <f>E55-0</f>
        <v>6</v>
      </c>
    </row>
    <row r="56">
      <c r="A56" s="53" t="s">
        <v>362</v>
      </c>
      <c r="B56" s="19">
        <v>0.1094212962962963</v>
      </c>
      <c r="C56" s="10" t="s">
        <v>82</v>
      </c>
      <c r="D56" s="10" t="s">
        <v>365</v>
      </c>
      <c r="E56" s="29">
        <v>14.0</v>
      </c>
      <c r="F56" s="26"/>
    </row>
    <row r="57">
      <c r="A57" s="53" t="s">
        <v>362</v>
      </c>
      <c r="B57" s="19">
        <v>0.11762731481481481</v>
      </c>
      <c r="C57" s="10" t="s">
        <v>69</v>
      </c>
      <c r="D57" s="10" t="s">
        <v>71</v>
      </c>
      <c r="E57" s="29" t="s">
        <v>68</v>
      </c>
      <c r="F57" s="29">
        <v>20.0</v>
      </c>
    </row>
    <row r="58">
      <c r="A58" s="53" t="s">
        <v>362</v>
      </c>
      <c r="B58" s="19">
        <v>0.11827546296296296</v>
      </c>
      <c r="C58" s="10" t="s">
        <v>82</v>
      </c>
      <c r="D58" s="10" t="s">
        <v>71</v>
      </c>
      <c r="E58" s="29">
        <v>18.0</v>
      </c>
      <c r="F58" s="46">
        <f>E58-5</f>
        <v>13</v>
      </c>
    </row>
    <row r="59">
      <c r="A59" s="53" t="s">
        <v>362</v>
      </c>
      <c r="B59" s="19">
        <v>0.11959490740740741</v>
      </c>
      <c r="C59" s="10" t="s">
        <v>82</v>
      </c>
      <c r="D59" s="10" t="s">
        <v>210</v>
      </c>
      <c r="E59" s="29" t="s">
        <v>75</v>
      </c>
      <c r="F59" s="29" t="s">
        <v>75</v>
      </c>
      <c r="J59" s="10" t="s">
        <v>85</v>
      </c>
    </row>
    <row r="60">
      <c r="A60" s="53" t="s">
        <v>362</v>
      </c>
      <c r="B60" s="19">
        <v>0.11959490740740741</v>
      </c>
      <c r="C60" s="10" t="s">
        <v>82</v>
      </c>
      <c r="D60" s="10" t="s">
        <v>210</v>
      </c>
      <c r="E60" s="29">
        <v>20.0</v>
      </c>
      <c r="F60" s="26"/>
      <c r="J60" s="10" t="s">
        <v>86</v>
      </c>
    </row>
    <row r="61">
      <c r="A61" s="53" t="s">
        <v>362</v>
      </c>
      <c r="B61" s="19">
        <v>0.12314814814814815</v>
      </c>
      <c r="C61" s="10" t="s">
        <v>82</v>
      </c>
      <c r="D61" s="10" t="s">
        <v>71</v>
      </c>
      <c r="E61" s="29">
        <v>23.0</v>
      </c>
      <c r="F61" s="46">
        <f>E61-5</f>
        <v>18</v>
      </c>
    </row>
    <row r="62">
      <c r="A62" s="53" t="s">
        <v>362</v>
      </c>
      <c r="B62" s="19">
        <v>0.12788194444444445</v>
      </c>
      <c r="C62" s="10" t="s">
        <v>74</v>
      </c>
      <c r="D62" s="10" t="s">
        <v>80</v>
      </c>
      <c r="E62" s="29" t="s">
        <v>88</v>
      </c>
      <c r="F62" s="29">
        <v>1.0</v>
      </c>
    </row>
    <row r="63">
      <c r="A63" s="53" t="s">
        <v>362</v>
      </c>
      <c r="B63" s="19">
        <v>0.13061342592592592</v>
      </c>
      <c r="C63" s="10" t="s">
        <v>70</v>
      </c>
      <c r="D63" s="10" t="s">
        <v>83</v>
      </c>
      <c r="E63" s="29">
        <v>17.0</v>
      </c>
      <c r="F63" s="29">
        <f>E63-4</f>
        <v>13</v>
      </c>
    </row>
    <row r="64">
      <c r="A64" s="53" t="s">
        <v>362</v>
      </c>
      <c r="B64" s="19">
        <v>0.13306712962962963</v>
      </c>
      <c r="C64" s="10" t="s">
        <v>82</v>
      </c>
      <c r="D64" s="10" t="s">
        <v>130</v>
      </c>
      <c r="E64" s="29">
        <v>20.0</v>
      </c>
      <c r="F64" s="26"/>
    </row>
    <row r="65">
      <c r="A65" s="53" t="s">
        <v>362</v>
      </c>
      <c r="B65" s="19">
        <v>0.13853009259259258</v>
      </c>
      <c r="C65" s="10" t="s">
        <v>74</v>
      </c>
      <c r="D65" s="10" t="s">
        <v>127</v>
      </c>
      <c r="E65" s="29">
        <v>0.0</v>
      </c>
      <c r="F65" s="29">
        <v>3.0</v>
      </c>
    </row>
    <row r="66">
      <c r="A66" s="53" t="s">
        <v>362</v>
      </c>
      <c r="B66" s="19">
        <v>0.14027777777777778</v>
      </c>
      <c r="C66" s="10" t="s">
        <v>82</v>
      </c>
      <c r="D66" s="10" t="s">
        <v>71</v>
      </c>
      <c r="E66" s="29">
        <v>17.0</v>
      </c>
      <c r="F66" s="46">
        <f>E66-5</f>
        <v>12</v>
      </c>
    </row>
    <row r="67">
      <c r="A67" s="53" t="s">
        <v>362</v>
      </c>
      <c r="B67" s="19">
        <v>0.14287037037037037</v>
      </c>
      <c r="C67" s="10" t="s">
        <v>69</v>
      </c>
      <c r="D67" s="10" t="s">
        <v>127</v>
      </c>
      <c r="E67" s="29">
        <v>10.0</v>
      </c>
      <c r="F67" s="46">
        <f>E67-3</f>
        <v>7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7.29"/>
    <col customWidth="1" min="3" max="3" width="9.29"/>
    <col customWidth="1" min="5" max="5" width="10.43"/>
    <col customWidth="1" min="6" max="6" width="12.43"/>
    <col customWidth="1" min="7" max="7" width="5.14"/>
    <col customWidth="1" min="8" max="8" width="12.86"/>
    <col customWidth="1" min="9" max="9" width="6.29"/>
    <col customWidth="1" min="10" max="10" width="26.14"/>
  </cols>
  <sheetData>
    <row r="1">
      <c r="A1" s="47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53" t="s">
        <v>373</v>
      </c>
      <c r="B2" s="19">
        <v>0.010462962962962962</v>
      </c>
      <c r="C2" s="10" t="s">
        <v>70</v>
      </c>
      <c r="D2" s="10" t="s">
        <v>67</v>
      </c>
      <c r="E2" s="29">
        <v>15.0</v>
      </c>
      <c r="F2" s="46">
        <f>E2-3</f>
        <v>12</v>
      </c>
    </row>
    <row r="3">
      <c r="A3" s="53" t="s">
        <v>373</v>
      </c>
      <c r="B3" s="19">
        <v>0.014756944444444444</v>
      </c>
      <c r="C3" s="10" t="s">
        <v>74</v>
      </c>
      <c r="D3" s="10" t="s">
        <v>67</v>
      </c>
      <c r="E3" s="29">
        <v>2.0</v>
      </c>
      <c r="F3" s="46">
        <f>E3-0</f>
        <v>2</v>
      </c>
    </row>
    <row r="4">
      <c r="A4" s="53" t="s">
        <v>373</v>
      </c>
      <c r="B4" s="19">
        <v>0.01633101851851852</v>
      </c>
      <c r="C4" s="10" t="s">
        <v>69</v>
      </c>
      <c r="D4" s="10" t="s">
        <v>80</v>
      </c>
      <c r="E4" s="29">
        <v>17.0</v>
      </c>
      <c r="F4" s="46">
        <f t="shared" ref="F4:F6" si="1">E4-3</f>
        <v>14</v>
      </c>
    </row>
    <row r="5">
      <c r="A5" s="53" t="s">
        <v>373</v>
      </c>
      <c r="B5" s="19">
        <v>0.017685185185185186</v>
      </c>
      <c r="C5" s="10" t="s">
        <v>72</v>
      </c>
      <c r="D5" s="10" t="s">
        <v>67</v>
      </c>
      <c r="E5" s="29">
        <v>7.0</v>
      </c>
      <c r="F5" s="46">
        <f t="shared" si="1"/>
        <v>4</v>
      </c>
    </row>
    <row r="6">
      <c r="A6" s="53" t="s">
        <v>373</v>
      </c>
      <c r="B6" s="19">
        <v>0.01804398148148148</v>
      </c>
      <c r="C6" s="10" t="s">
        <v>69</v>
      </c>
      <c r="D6" s="10" t="s">
        <v>67</v>
      </c>
      <c r="E6" s="29">
        <v>22.0</v>
      </c>
      <c r="F6" s="46">
        <f t="shared" si="1"/>
        <v>19</v>
      </c>
    </row>
    <row r="7">
      <c r="A7" s="53" t="s">
        <v>373</v>
      </c>
      <c r="B7" s="19">
        <v>0.018761574074074073</v>
      </c>
      <c r="C7" s="10" t="s">
        <v>69</v>
      </c>
      <c r="D7" s="10" t="s">
        <v>76</v>
      </c>
      <c r="E7" s="29" t="s">
        <v>75</v>
      </c>
      <c r="F7" s="29" t="s">
        <v>75</v>
      </c>
      <c r="J7" s="10" t="s">
        <v>374</v>
      </c>
    </row>
    <row r="8">
      <c r="A8" s="53" t="s">
        <v>373</v>
      </c>
      <c r="B8" s="19">
        <v>0.018761574074074073</v>
      </c>
      <c r="C8" s="10" t="s">
        <v>69</v>
      </c>
      <c r="D8" s="10" t="s">
        <v>76</v>
      </c>
      <c r="E8" s="29" t="s">
        <v>75</v>
      </c>
      <c r="F8" s="29" t="s">
        <v>75</v>
      </c>
      <c r="J8" s="10" t="s">
        <v>374</v>
      </c>
    </row>
    <row r="9">
      <c r="A9" s="53" t="s">
        <v>373</v>
      </c>
      <c r="B9" s="19">
        <v>0.018761574074074073</v>
      </c>
      <c r="C9" s="10" t="s">
        <v>69</v>
      </c>
      <c r="D9" s="10" t="s">
        <v>76</v>
      </c>
      <c r="E9" s="29" t="s">
        <v>75</v>
      </c>
      <c r="F9" s="29" t="s">
        <v>75</v>
      </c>
      <c r="J9" s="10" t="s">
        <v>374</v>
      </c>
    </row>
    <row r="10">
      <c r="A10" s="53" t="s">
        <v>373</v>
      </c>
      <c r="B10" s="19">
        <v>0.018969907407407408</v>
      </c>
      <c r="C10" s="10" t="s">
        <v>69</v>
      </c>
      <c r="D10" s="10" t="s">
        <v>73</v>
      </c>
      <c r="E10" s="29">
        <v>19.0</v>
      </c>
      <c r="F10" s="46">
        <f>E10-5</f>
        <v>14</v>
      </c>
    </row>
    <row r="11">
      <c r="A11" s="53" t="s">
        <v>373</v>
      </c>
      <c r="B11" s="19">
        <v>0.019131944444444444</v>
      </c>
      <c r="C11" s="10" t="s">
        <v>72</v>
      </c>
      <c r="D11" s="10" t="s">
        <v>67</v>
      </c>
      <c r="E11" s="29">
        <v>18.0</v>
      </c>
      <c r="F11" s="46">
        <f>E11-3</f>
        <v>15</v>
      </c>
    </row>
    <row r="12">
      <c r="A12" s="53" t="s">
        <v>373</v>
      </c>
      <c r="B12" s="19">
        <v>0.019074074074074073</v>
      </c>
      <c r="C12" s="10" t="s">
        <v>69</v>
      </c>
      <c r="D12" s="10" t="s">
        <v>76</v>
      </c>
      <c r="E12" s="29" t="s">
        <v>75</v>
      </c>
      <c r="F12" s="29" t="s">
        <v>75</v>
      </c>
      <c r="J12" s="10" t="s">
        <v>374</v>
      </c>
    </row>
    <row r="13">
      <c r="A13" s="53" t="s">
        <v>373</v>
      </c>
      <c r="B13" s="19">
        <v>0.020046296296296295</v>
      </c>
      <c r="C13" s="10" t="s">
        <v>69</v>
      </c>
      <c r="D13" s="10" t="s">
        <v>76</v>
      </c>
      <c r="E13" s="29" t="s">
        <v>75</v>
      </c>
      <c r="F13" s="29" t="s">
        <v>75</v>
      </c>
      <c r="J13" s="10" t="s">
        <v>374</v>
      </c>
    </row>
    <row r="14">
      <c r="A14" s="53" t="s">
        <v>373</v>
      </c>
      <c r="B14" s="19">
        <v>0.02025462962962963</v>
      </c>
      <c r="C14" s="10" t="s">
        <v>82</v>
      </c>
      <c r="D14" s="10" t="s">
        <v>67</v>
      </c>
      <c r="E14" s="29">
        <v>21.0</v>
      </c>
      <c r="F14" s="46">
        <f>E14-3</f>
        <v>18</v>
      </c>
    </row>
    <row r="15">
      <c r="A15" s="53" t="s">
        <v>373</v>
      </c>
      <c r="B15" s="19">
        <v>0.021041666666666667</v>
      </c>
      <c r="C15" s="10" t="s">
        <v>69</v>
      </c>
      <c r="D15" s="10" t="s">
        <v>73</v>
      </c>
      <c r="E15" s="29">
        <v>16.0</v>
      </c>
      <c r="F15" s="46">
        <f>E15-5</f>
        <v>11</v>
      </c>
    </row>
    <row r="16">
      <c r="A16" s="53" t="s">
        <v>373</v>
      </c>
      <c r="B16" s="19">
        <v>0.04100694444444444</v>
      </c>
      <c r="C16" s="10" t="s">
        <v>70</v>
      </c>
      <c r="D16" s="10" t="s">
        <v>127</v>
      </c>
      <c r="E16" s="29" t="s">
        <v>75</v>
      </c>
      <c r="F16" s="29" t="s">
        <v>75</v>
      </c>
      <c r="J16" s="10" t="s">
        <v>85</v>
      </c>
    </row>
    <row r="17">
      <c r="A17" s="53" t="s">
        <v>373</v>
      </c>
      <c r="B17" s="19">
        <v>0.04100694444444444</v>
      </c>
      <c r="C17" s="10" t="s">
        <v>70</v>
      </c>
      <c r="D17" s="10" t="s">
        <v>127</v>
      </c>
      <c r="E17" s="29">
        <v>19.0</v>
      </c>
      <c r="F17" s="29">
        <v>18.0</v>
      </c>
      <c r="J17" s="10" t="s">
        <v>86</v>
      </c>
    </row>
    <row r="18">
      <c r="A18" s="53" t="s">
        <v>373</v>
      </c>
      <c r="B18" s="19">
        <v>0.05101851851851852</v>
      </c>
      <c r="C18" s="10" t="s">
        <v>74</v>
      </c>
      <c r="D18" s="10" t="s">
        <v>67</v>
      </c>
      <c r="E18" s="29">
        <v>17.0</v>
      </c>
      <c r="F18" s="46">
        <f>E18-5</f>
        <v>12</v>
      </c>
    </row>
    <row r="19">
      <c r="A19" s="53" t="s">
        <v>373</v>
      </c>
      <c r="B19" s="19">
        <v>0.05105324074074074</v>
      </c>
      <c r="C19" s="10" t="s">
        <v>72</v>
      </c>
      <c r="D19" s="10" t="s">
        <v>67</v>
      </c>
      <c r="E19" s="29">
        <v>13.0</v>
      </c>
      <c r="F19" s="46">
        <f>E19-0</f>
        <v>13</v>
      </c>
    </row>
    <row r="20">
      <c r="A20" s="53" t="s">
        <v>373</v>
      </c>
      <c r="B20" s="19">
        <v>0.051076388888888886</v>
      </c>
      <c r="C20" s="10" t="s">
        <v>69</v>
      </c>
      <c r="D20" s="10" t="s">
        <v>67</v>
      </c>
      <c r="E20" s="29">
        <v>4.0</v>
      </c>
      <c r="F20" s="46">
        <f>E20-1</f>
        <v>3</v>
      </c>
    </row>
    <row r="21">
      <c r="A21" s="53" t="s">
        <v>373</v>
      </c>
      <c r="B21" s="19">
        <v>0.07763888888888888</v>
      </c>
      <c r="C21" s="10" t="s">
        <v>74</v>
      </c>
      <c r="D21" s="10" t="s">
        <v>125</v>
      </c>
      <c r="E21" s="29">
        <v>15.0</v>
      </c>
      <c r="F21" s="46">
        <f>E21-8</f>
        <v>7</v>
      </c>
    </row>
    <row r="22">
      <c r="A22" s="53" t="s">
        <v>373</v>
      </c>
      <c r="B22" s="19">
        <v>0.07831018518518519</v>
      </c>
      <c r="C22" s="10" t="s">
        <v>82</v>
      </c>
      <c r="D22" s="10" t="s">
        <v>67</v>
      </c>
      <c r="E22" s="29" t="s">
        <v>88</v>
      </c>
      <c r="F22" s="29">
        <v>1.0</v>
      </c>
    </row>
    <row r="23">
      <c r="A23" s="53" t="s">
        <v>373</v>
      </c>
      <c r="B23" s="19">
        <v>0.07912037037037037</v>
      </c>
      <c r="C23" s="10" t="s">
        <v>74</v>
      </c>
      <c r="D23" s="10" t="s">
        <v>73</v>
      </c>
      <c r="E23" s="29">
        <v>11.0</v>
      </c>
      <c r="F23" s="46">
        <f t="shared" ref="F23:F25" si="2">E23-8</f>
        <v>3</v>
      </c>
    </row>
    <row r="24">
      <c r="A24" s="53" t="s">
        <v>373</v>
      </c>
      <c r="B24" s="19">
        <v>0.07974537037037037</v>
      </c>
      <c r="C24" s="10" t="s">
        <v>74</v>
      </c>
      <c r="D24" s="10" t="s">
        <v>125</v>
      </c>
      <c r="E24" s="29">
        <v>22.0</v>
      </c>
      <c r="F24" s="46">
        <f t="shared" si="2"/>
        <v>14</v>
      </c>
    </row>
    <row r="25">
      <c r="A25" s="53" t="s">
        <v>373</v>
      </c>
      <c r="B25" s="19">
        <v>0.07998842592592592</v>
      </c>
      <c r="C25" s="10" t="s">
        <v>74</v>
      </c>
      <c r="D25" s="10" t="s">
        <v>73</v>
      </c>
      <c r="E25" s="29">
        <v>12.0</v>
      </c>
      <c r="F25" s="46">
        <f t="shared" si="2"/>
        <v>4</v>
      </c>
    </row>
    <row r="26">
      <c r="A26" s="53" t="s">
        <v>373</v>
      </c>
      <c r="B26" s="19">
        <v>0.08096064814814814</v>
      </c>
      <c r="C26" s="10" t="s">
        <v>82</v>
      </c>
      <c r="D26" s="10" t="s">
        <v>71</v>
      </c>
      <c r="E26" s="29">
        <v>20.0</v>
      </c>
      <c r="F26" s="46">
        <f>E26-5</f>
        <v>15</v>
      </c>
    </row>
    <row r="27">
      <c r="A27" s="53" t="s">
        <v>373</v>
      </c>
      <c r="B27" s="19">
        <v>0.08141203703703703</v>
      </c>
      <c r="C27" s="10" t="s">
        <v>69</v>
      </c>
      <c r="D27" s="10" t="s">
        <v>67</v>
      </c>
      <c r="E27" s="29">
        <v>12.0</v>
      </c>
      <c r="F27" s="46">
        <f>E27-3</f>
        <v>9</v>
      </c>
    </row>
    <row r="28">
      <c r="A28" s="53" t="s">
        <v>373</v>
      </c>
      <c r="B28" s="19">
        <v>0.09627314814814815</v>
      </c>
      <c r="C28" s="10" t="s">
        <v>69</v>
      </c>
      <c r="D28" s="10" t="s">
        <v>73</v>
      </c>
      <c r="E28" s="29">
        <v>12.0</v>
      </c>
      <c r="F28" s="46">
        <f>E28-5</f>
        <v>7</v>
      </c>
    </row>
    <row r="29">
      <c r="A29" s="53" t="s">
        <v>373</v>
      </c>
      <c r="B29" s="19">
        <v>0.11309027777777778</v>
      </c>
      <c r="C29" s="10" t="s">
        <v>82</v>
      </c>
      <c r="D29" s="10" t="s">
        <v>132</v>
      </c>
      <c r="E29" s="29" t="s">
        <v>68</v>
      </c>
      <c r="F29" s="29">
        <v>20.0</v>
      </c>
    </row>
    <row r="30">
      <c r="A30" s="53" t="s">
        <v>373</v>
      </c>
      <c r="B30" s="19">
        <v>0.12256944444444444</v>
      </c>
      <c r="C30" s="10" t="s">
        <v>84</v>
      </c>
      <c r="D30" s="10" t="s">
        <v>80</v>
      </c>
      <c r="E30" s="29">
        <v>13.0</v>
      </c>
      <c r="F30" s="29">
        <v>15.0</v>
      </c>
    </row>
    <row r="31">
      <c r="A31" s="53" t="s">
        <v>373</v>
      </c>
      <c r="B31" s="19">
        <v>0.12768518518518518</v>
      </c>
      <c r="C31" s="10" t="s">
        <v>69</v>
      </c>
      <c r="D31" s="10" t="s">
        <v>127</v>
      </c>
      <c r="E31" s="29">
        <v>22.0</v>
      </c>
      <c r="F31" s="46">
        <f>E31-3</f>
        <v>19</v>
      </c>
    </row>
    <row r="32">
      <c r="A32" s="53" t="s">
        <v>373</v>
      </c>
      <c r="B32" s="19">
        <v>0.12912037037037036</v>
      </c>
      <c r="C32" s="10" t="s">
        <v>157</v>
      </c>
      <c r="D32" s="10" t="s">
        <v>125</v>
      </c>
      <c r="E32" s="29">
        <v>4.0</v>
      </c>
      <c r="F32" s="46">
        <f>E32-2</f>
        <v>2</v>
      </c>
      <c r="H32" s="10" t="s">
        <v>375</v>
      </c>
      <c r="I32" s="10">
        <v>1.0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7.29"/>
    <col customWidth="1" min="3" max="3" width="9.29"/>
    <col customWidth="1" min="4" max="4" width="15.57"/>
    <col customWidth="1" min="5" max="5" width="10.43"/>
    <col customWidth="1" min="6" max="6" width="12.43"/>
    <col customWidth="1" min="7" max="7" width="5.14"/>
    <col customWidth="1" min="8" max="8" width="17.0"/>
    <col customWidth="1" min="9" max="9" width="6.29"/>
    <col customWidth="1" min="10" max="10" width="58.43"/>
  </cols>
  <sheetData>
    <row r="1">
      <c r="A1" s="47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53" t="s">
        <v>376</v>
      </c>
      <c r="B2" s="19">
        <v>0.011446759259259259</v>
      </c>
      <c r="C2" s="10" t="s">
        <v>66</v>
      </c>
      <c r="D2" s="10" t="s">
        <v>67</v>
      </c>
      <c r="E2" s="29">
        <v>11.0</v>
      </c>
      <c r="F2" s="46">
        <f>E2-0</f>
        <v>11</v>
      </c>
    </row>
    <row r="3">
      <c r="A3" s="53" t="s">
        <v>376</v>
      </c>
      <c r="B3" s="19">
        <v>0.021087962962962965</v>
      </c>
      <c r="C3" s="10" t="s">
        <v>82</v>
      </c>
      <c r="D3" s="10" t="s">
        <v>83</v>
      </c>
      <c r="E3" s="29">
        <v>11.0</v>
      </c>
      <c r="F3" s="46">
        <f>E3-6</f>
        <v>5</v>
      </c>
    </row>
    <row r="4">
      <c r="A4" s="53" t="s">
        <v>376</v>
      </c>
      <c r="B4" s="19">
        <v>0.02380787037037037</v>
      </c>
      <c r="C4" s="10" t="s">
        <v>82</v>
      </c>
      <c r="D4" s="10" t="s">
        <v>67</v>
      </c>
      <c r="E4" s="29">
        <v>10.0</v>
      </c>
      <c r="F4" s="46">
        <f>E4-3</f>
        <v>7</v>
      </c>
    </row>
    <row r="5">
      <c r="A5" s="53" t="s">
        <v>376</v>
      </c>
      <c r="B5" s="19">
        <v>0.027708333333333335</v>
      </c>
      <c r="C5" s="10" t="s">
        <v>84</v>
      </c>
      <c r="D5" s="10" t="s">
        <v>67</v>
      </c>
      <c r="E5" s="29">
        <v>8.0</v>
      </c>
      <c r="F5" s="46">
        <f>E5--2</f>
        <v>10</v>
      </c>
    </row>
    <row r="6">
      <c r="A6" s="53" t="s">
        <v>376</v>
      </c>
      <c r="B6" s="19">
        <v>0.029444444444444443</v>
      </c>
      <c r="C6" s="10" t="s">
        <v>70</v>
      </c>
      <c r="D6" s="10" t="s">
        <v>83</v>
      </c>
      <c r="E6" s="29">
        <v>22.0</v>
      </c>
      <c r="F6" s="29">
        <v>18.0</v>
      </c>
    </row>
    <row r="7">
      <c r="A7" s="53" t="s">
        <v>376</v>
      </c>
      <c r="B7" s="19">
        <v>0.031226851851851853</v>
      </c>
      <c r="C7" s="10" t="s">
        <v>82</v>
      </c>
      <c r="D7" s="10" t="s">
        <v>67</v>
      </c>
      <c r="E7" s="29">
        <v>19.0</v>
      </c>
      <c r="F7" s="29">
        <f>E7-3</f>
        <v>16</v>
      </c>
      <c r="J7" s="10"/>
    </row>
    <row r="8">
      <c r="A8" s="53" t="s">
        <v>376</v>
      </c>
      <c r="B8" s="19">
        <v>0.03142361111111111</v>
      </c>
      <c r="C8" s="10" t="s">
        <v>84</v>
      </c>
      <c r="D8" s="10" t="s">
        <v>83</v>
      </c>
      <c r="E8" s="29">
        <v>13.0</v>
      </c>
      <c r="F8" s="29"/>
      <c r="J8" s="10"/>
    </row>
    <row r="9">
      <c r="A9" s="53" t="s">
        <v>376</v>
      </c>
      <c r="B9" s="19">
        <v>0.03229166666666667</v>
      </c>
      <c r="C9" s="10" t="s">
        <v>74</v>
      </c>
      <c r="D9" s="10" t="s">
        <v>131</v>
      </c>
      <c r="E9" s="29">
        <v>22.0</v>
      </c>
      <c r="F9" s="29">
        <f>E9-3</f>
        <v>19</v>
      </c>
      <c r="J9" s="10"/>
    </row>
    <row r="10">
      <c r="A10" s="53" t="s">
        <v>376</v>
      </c>
      <c r="B10" s="19">
        <v>0.0356712962962963</v>
      </c>
      <c r="C10" s="10" t="s">
        <v>74</v>
      </c>
      <c r="D10" s="10" t="s">
        <v>83</v>
      </c>
      <c r="E10" s="29" t="s">
        <v>88</v>
      </c>
      <c r="F10" s="29">
        <v>1.0</v>
      </c>
    </row>
    <row r="11">
      <c r="A11" s="53" t="s">
        <v>376</v>
      </c>
      <c r="B11" s="19">
        <v>0.039733796296296295</v>
      </c>
      <c r="C11" s="10" t="s">
        <v>74</v>
      </c>
      <c r="D11" s="10" t="s">
        <v>87</v>
      </c>
      <c r="E11" s="29">
        <v>20.0</v>
      </c>
      <c r="F11" s="29">
        <f>E11-4</f>
        <v>16</v>
      </c>
      <c r="J11" s="10"/>
    </row>
    <row r="12">
      <c r="A12" s="53" t="s">
        <v>376</v>
      </c>
      <c r="B12" s="19">
        <v>0.039733796296296295</v>
      </c>
      <c r="C12" s="10" t="s">
        <v>66</v>
      </c>
      <c r="D12" s="10" t="s">
        <v>87</v>
      </c>
      <c r="E12" s="29" t="s">
        <v>68</v>
      </c>
      <c r="F12" s="29">
        <v>20.0</v>
      </c>
      <c r="J12" s="10"/>
    </row>
    <row r="13">
      <c r="A13" s="53" t="s">
        <v>376</v>
      </c>
      <c r="B13" s="19">
        <v>0.039907407407407405</v>
      </c>
      <c r="C13" s="10" t="s">
        <v>84</v>
      </c>
      <c r="D13" s="10" t="s">
        <v>87</v>
      </c>
      <c r="E13" s="29">
        <v>17.0</v>
      </c>
      <c r="F13" s="46">
        <f>E13-2</f>
        <v>15</v>
      </c>
    </row>
    <row r="14">
      <c r="A14" s="53" t="s">
        <v>376</v>
      </c>
      <c r="B14" s="19">
        <v>0.039907407407407405</v>
      </c>
      <c r="C14" s="10" t="s">
        <v>70</v>
      </c>
      <c r="D14" s="10" t="s">
        <v>87</v>
      </c>
      <c r="E14" s="29">
        <v>19.0</v>
      </c>
      <c r="F14" s="46">
        <f>E14-4</f>
        <v>15</v>
      </c>
    </row>
    <row r="15">
      <c r="A15" s="53" t="s">
        <v>376</v>
      </c>
      <c r="B15" s="19">
        <v>0.04005787037037037</v>
      </c>
      <c r="C15" s="10" t="s">
        <v>69</v>
      </c>
      <c r="D15" s="10" t="s">
        <v>87</v>
      </c>
      <c r="E15" s="29">
        <v>8.0</v>
      </c>
      <c r="F15" s="29">
        <f t="shared" ref="F15:F16" si="1">E15-3</f>
        <v>5</v>
      </c>
      <c r="J15" s="10"/>
    </row>
    <row r="16">
      <c r="A16" s="53" t="s">
        <v>376</v>
      </c>
      <c r="B16" s="19">
        <v>0.04006944444444444</v>
      </c>
      <c r="C16" s="10" t="s">
        <v>72</v>
      </c>
      <c r="D16" s="10" t="s">
        <v>87</v>
      </c>
      <c r="E16" s="29">
        <v>6.0</v>
      </c>
      <c r="F16" s="29">
        <f t="shared" si="1"/>
        <v>3</v>
      </c>
      <c r="J16" s="10"/>
    </row>
    <row r="17">
      <c r="A17" s="53" t="s">
        <v>376</v>
      </c>
      <c r="B17" s="19">
        <v>0.04019675925925926</v>
      </c>
      <c r="C17" s="10" t="s">
        <v>82</v>
      </c>
      <c r="D17" s="10" t="s">
        <v>87</v>
      </c>
      <c r="E17" s="29">
        <v>4.0</v>
      </c>
      <c r="F17" s="46">
        <f>E17-1</f>
        <v>3</v>
      </c>
    </row>
    <row r="18">
      <c r="A18" s="53" t="s">
        <v>376</v>
      </c>
      <c r="B18" s="19">
        <v>0.04175925925925926</v>
      </c>
      <c r="C18" s="10" t="s">
        <v>66</v>
      </c>
      <c r="D18" s="10" t="s">
        <v>93</v>
      </c>
      <c r="E18" s="29">
        <v>14.0</v>
      </c>
      <c r="F18" s="46">
        <f>E18-6</f>
        <v>8</v>
      </c>
      <c r="J18" s="10" t="s">
        <v>110</v>
      </c>
    </row>
    <row r="19">
      <c r="A19" s="53" t="s">
        <v>376</v>
      </c>
      <c r="B19" s="19">
        <v>0.041840277777777775</v>
      </c>
      <c r="C19" s="10" t="s">
        <v>66</v>
      </c>
      <c r="D19" s="10" t="s">
        <v>91</v>
      </c>
      <c r="E19" s="29">
        <v>10.0</v>
      </c>
      <c r="F19" s="26"/>
      <c r="H19" s="10" t="s">
        <v>377</v>
      </c>
      <c r="I19" s="10">
        <v>1.0</v>
      </c>
    </row>
    <row r="20">
      <c r="A20" s="53" t="s">
        <v>376</v>
      </c>
      <c r="B20" s="19">
        <v>0.04224537037037037</v>
      </c>
      <c r="C20" s="10" t="s">
        <v>66</v>
      </c>
      <c r="D20" s="10" t="s">
        <v>81</v>
      </c>
      <c r="E20" s="29">
        <v>13.0</v>
      </c>
      <c r="F20" s="46">
        <f>E20-4</f>
        <v>9</v>
      </c>
    </row>
    <row r="21">
      <c r="A21" s="53" t="s">
        <v>376</v>
      </c>
      <c r="B21" s="19">
        <v>0.04278935185185185</v>
      </c>
      <c r="C21" s="10" t="s">
        <v>74</v>
      </c>
      <c r="D21" s="10" t="s">
        <v>93</v>
      </c>
      <c r="E21" s="29">
        <v>19.0</v>
      </c>
      <c r="F21" s="29">
        <v>15.0</v>
      </c>
      <c r="J21" s="10" t="s">
        <v>197</v>
      </c>
    </row>
    <row r="22">
      <c r="A22" s="53" t="s">
        <v>376</v>
      </c>
      <c r="B22" s="19">
        <v>0.0428587962962963</v>
      </c>
      <c r="C22" s="10" t="s">
        <v>74</v>
      </c>
      <c r="D22" s="10" t="s">
        <v>91</v>
      </c>
      <c r="E22" s="29">
        <v>15.0</v>
      </c>
      <c r="F22" s="26"/>
      <c r="H22" s="10" t="s">
        <v>378</v>
      </c>
      <c r="I22" s="10">
        <v>1.0</v>
      </c>
    </row>
    <row r="23">
      <c r="A23" s="53" t="s">
        <v>376</v>
      </c>
      <c r="B23" s="19">
        <v>0.04332175925925926</v>
      </c>
      <c r="C23" s="10" t="s">
        <v>70</v>
      </c>
      <c r="D23" s="10" t="s">
        <v>81</v>
      </c>
      <c r="E23" s="29" t="s">
        <v>88</v>
      </c>
      <c r="F23" s="29">
        <v>1.0</v>
      </c>
    </row>
    <row r="24">
      <c r="A24" s="53" t="s">
        <v>376</v>
      </c>
      <c r="B24" s="19">
        <v>0.04332175925925926</v>
      </c>
      <c r="C24" s="10" t="s">
        <v>84</v>
      </c>
      <c r="D24" s="10" t="s">
        <v>81</v>
      </c>
      <c r="E24" s="29">
        <v>8.0</v>
      </c>
      <c r="F24" s="46">
        <f>E24-4</f>
        <v>4</v>
      </c>
    </row>
    <row r="25">
      <c r="A25" s="53" t="s">
        <v>376</v>
      </c>
      <c r="B25" s="19">
        <v>0.04332175925925926</v>
      </c>
      <c r="C25" s="10" t="s">
        <v>72</v>
      </c>
      <c r="D25" s="10" t="s">
        <v>81</v>
      </c>
      <c r="E25" s="29">
        <v>16.0</v>
      </c>
      <c r="F25" s="46">
        <f>E25-2</f>
        <v>14</v>
      </c>
    </row>
    <row r="26">
      <c r="A26" s="53" t="s">
        <v>376</v>
      </c>
      <c r="B26" s="19">
        <v>0.044409722222222225</v>
      </c>
      <c r="C26" s="10" t="s">
        <v>70</v>
      </c>
      <c r="D26" s="10" t="s">
        <v>93</v>
      </c>
      <c r="E26" s="29">
        <v>22.0</v>
      </c>
      <c r="F26" s="46">
        <f>E26-6</f>
        <v>16</v>
      </c>
      <c r="J26" s="10" t="s">
        <v>148</v>
      </c>
    </row>
    <row r="27">
      <c r="A27" s="53" t="s">
        <v>376</v>
      </c>
      <c r="B27" s="19">
        <v>0.04429398148148148</v>
      </c>
      <c r="C27" s="10" t="s">
        <v>70</v>
      </c>
      <c r="D27" s="10" t="s">
        <v>91</v>
      </c>
      <c r="E27" s="29">
        <v>8.0</v>
      </c>
      <c r="F27" s="26"/>
      <c r="H27" s="10" t="s">
        <v>379</v>
      </c>
      <c r="I27" s="10">
        <v>1.0</v>
      </c>
    </row>
    <row r="28">
      <c r="A28" s="53" t="s">
        <v>376</v>
      </c>
      <c r="B28" s="19">
        <v>0.044780092592592594</v>
      </c>
      <c r="C28" s="10" t="s">
        <v>70</v>
      </c>
      <c r="D28" s="10" t="s">
        <v>93</v>
      </c>
      <c r="E28" s="29" t="s">
        <v>68</v>
      </c>
      <c r="F28" s="29">
        <v>20.0</v>
      </c>
      <c r="J28" s="10" t="s">
        <v>99</v>
      </c>
    </row>
    <row r="29">
      <c r="A29" s="53" t="s">
        <v>376</v>
      </c>
      <c r="B29" s="19">
        <v>0.04487268518518518</v>
      </c>
      <c r="C29" s="10" t="s">
        <v>70</v>
      </c>
      <c r="D29" s="10" t="s">
        <v>91</v>
      </c>
      <c r="E29" s="30">
        <v>6.0</v>
      </c>
      <c r="F29" s="29"/>
      <c r="H29" s="10" t="s">
        <v>380</v>
      </c>
      <c r="I29" s="10"/>
      <c r="J29" s="10"/>
    </row>
    <row r="30">
      <c r="A30" s="53" t="s">
        <v>376</v>
      </c>
      <c r="B30" s="19">
        <v>0.045925925925925926</v>
      </c>
      <c r="C30" s="10" t="s">
        <v>84</v>
      </c>
      <c r="D30" s="10" t="s">
        <v>93</v>
      </c>
      <c r="E30" s="29">
        <v>23.0</v>
      </c>
      <c r="F30" s="46">
        <f t="shared" ref="F30:F31" si="2">E30-5</f>
        <v>18</v>
      </c>
      <c r="J30" s="10" t="s">
        <v>381</v>
      </c>
    </row>
    <row r="31">
      <c r="A31" s="53" t="s">
        <v>376</v>
      </c>
      <c r="B31" s="19">
        <v>0.04811342592592593</v>
      </c>
      <c r="C31" s="10" t="s">
        <v>69</v>
      </c>
      <c r="D31" s="10" t="s">
        <v>93</v>
      </c>
      <c r="E31" s="29">
        <v>21.0</v>
      </c>
      <c r="F31" s="46">
        <f t="shared" si="2"/>
        <v>16</v>
      </c>
      <c r="H31" s="10"/>
      <c r="I31" s="10"/>
      <c r="J31" s="10" t="s">
        <v>382</v>
      </c>
    </row>
    <row r="32">
      <c r="A32" s="53" t="s">
        <v>376</v>
      </c>
      <c r="B32" s="19">
        <v>0.04832175925925926</v>
      </c>
      <c r="C32" s="10" t="s">
        <v>69</v>
      </c>
      <c r="D32" s="10" t="s">
        <v>91</v>
      </c>
      <c r="E32" s="29">
        <v>7.0</v>
      </c>
      <c r="F32" s="26"/>
      <c r="H32" s="10" t="s">
        <v>383</v>
      </c>
      <c r="I32" s="10">
        <v>1.0</v>
      </c>
    </row>
    <row r="33">
      <c r="A33" s="53" t="s">
        <v>376</v>
      </c>
      <c r="B33" s="19">
        <v>0.04864583333333333</v>
      </c>
      <c r="C33" s="10" t="s">
        <v>84</v>
      </c>
      <c r="D33" s="10" t="s">
        <v>81</v>
      </c>
      <c r="E33" s="29">
        <v>19.0</v>
      </c>
      <c r="F33" s="46">
        <f>E33-4</f>
        <v>15</v>
      </c>
      <c r="H33" s="10"/>
      <c r="I33" s="10"/>
    </row>
    <row r="34">
      <c r="A34" s="53" t="s">
        <v>376</v>
      </c>
      <c r="B34" s="19">
        <v>0.04864583333333333</v>
      </c>
      <c r="C34" s="10" t="s">
        <v>69</v>
      </c>
      <c r="D34" s="10" t="s">
        <v>81</v>
      </c>
      <c r="E34" s="29">
        <v>5.0</v>
      </c>
      <c r="F34" s="46">
        <f t="shared" ref="F34:F35" si="3">E34-2</f>
        <v>3</v>
      </c>
      <c r="H34" s="10"/>
      <c r="I34" s="10"/>
    </row>
    <row r="35">
      <c r="A35" s="53" t="s">
        <v>376</v>
      </c>
      <c r="B35" s="19">
        <v>0.04864583333333333</v>
      </c>
      <c r="C35" s="10" t="s">
        <v>82</v>
      </c>
      <c r="D35" s="10" t="s">
        <v>81</v>
      </c>
      <c r="E35" s="29">
        <v>8.0</v>
      </c>
      <c r="F35" s="46">
        <f t="shared" si="3"/>
        <v>6</v>
      </c>
      <c r="H35" s="10"/>
      <c r="I35" s="10"/>
    </row>
    <row r="36">
      <c r="A36" s="53" t="s">
        <v>376</v>
      </c>
      <c r="B36" s="19">
        <v>0.049479166666666664</v>
      </c>
      <c r="C36" s="10" t="s">
        <v>72</v>
      </c>
      <c r="D36" s="10" t="s">
        <v>93</v>
      </c>
      <c r="E36" s="29">
        <v>12.0</v>
      </c>
      <c r="F36" s="46">
        <f t="shared" ref="F36:F37" si="4">E36-5</f>
        <v>7</v>
      </c>
      <c r="H36" s="10" t="s">
        <v>384</v>
      </c>
      <c r="I36" s="10"/>
      <c r="J36" s="10" t="s">
        <v>385</v>
      </c>
    </row>
    <row r="37">
      <c r="A37" s="53" t="s">
        <v>376</v>
      </c>
      <c r="B37" s="19">
        <v>0.04988425925925926</v>
      </c>
      <c r="C37" s="10" t="s">
        <v>72</v>
      </c>
      <c r="D37" s="10" t="s">
        <v>93</v>
      </c>
      <c r="E37" s="29">
        <v>12.0</v>
      </c>
      <c r="F37" s="46">
        <f t="shared" si="4"/>
        <v>7</v>
      </c>
      <c r="H37" s="10" t="s">
        <v>384</v>
      </c>
      <c r="I37" s="10"/>
      <c r="J37" s="10" t="s">
        <v>381</v>
      </c>
    </row>
    <row r="38">
      <c r="A38" s="53" t="s">
        <v>376</v>
      </c>
      <c r="B38" s="19">
        <v>0.050555555555555555</v>
      </c>
      <c r="C38" s="10" t="s">
        <v>82</v>
      </c>
      <c r="D38" s="10" t="s">
        <v>89</v>
      </c>
      <c r="E38" s="29">
        <v>13.0</v>
      </c>
      <c r="F38" s="46">
        <f>E38-6</f>
        <v>7</v>
      </c>
      <c r="H38" s="10"/>
      <c r="I38" s="10"/>
      <c r="J38" s="10" t="s">
        <v>151</v>
      </c>
    </row>
    <row r="39">
      <c r="A39" s="53" t="s">
        <v>376</v>
      </c>
      <c r="B39" s="19">
        <v>0.05068287037037037</v>
      </c>
      <c r="C39" s="10" t="s">
        <v>82</v>
      </c>
      <c r="D39" s="10" t="s">
        <v>91</v>
      </c>
      <c r="E39" s="29">
        <v>5.0</v>
      </c>
      <c r="F39" s="26"/>
      <c r="H39" s="10" t="s">
        <v>386</v>
      </c>
      <c r="I39" s="10">
        <v>1.0</v>
      </c>
    </row>
    <row r="40">
      <c r="A40" s="53" t="s">
        <v>376</v>
      </c>
      <c r="B40" s="19">
        <v>0.05133101851851852</v>
      </c>
      <c r="C40" s="10" t="s">
        <v>74</v>
      </c>
      <c r="D40" s="10" t="s">
        <v>93</v>
      </c>
      <c r="E40" s="29">
        <v>18.0</v>
      </c>
      <c r="F40" s="46">
        <f>E40-6</f>
        <v>12</v>
      </c>
      <c r="H40" s="10"/>
      <c r="I40" s="10"/>
      <c r="J40" s="10" t="s">
        <v>197</v>
      </c>
    </row>
    <row r="41">
      <c r="A41" s="53" t="s">
        <v>376</v>
      </c>
      <c r="B41" s="19">
        <v>0.05158564814814815</v>
      </c>
      <c r="C41" s="10" t="s">
        <v>74</v>
      </c>
      <c r="D41" s="10" t="s">
        <v>91</v>
      </c>
      <c r="E41" s="29" t="s">
        <v>75</v>
      </c>
      <c r="F41" s="26"/>
      <c r="H41" s="10" t="s">
        <v>387</v>
      </c>
      <c r="I41" s="10">
        <v>1.0</v>
      </c>
      <c r="J41" s="10" t="s">
        <v>119</v>
      </c>
    </row>
    <row r="42">
      <c r="A42" s="53" t="s">
        <v>376</v>
      </c>
      <c r="B42" s="19">
        <v>0.05224537037037037</v>
      </c>
      <c r="C42" s="10" t="s">
        <v>70</v>
      </c>
      <c r="D42" s="10" t="s">
        <v>81</v>
      </c>
      <c r="E42" s="29" t="s">
        <v>88</v>
      </c>
      <c r="F42" s="46">
        <v>1.0</v>
      </c>
      <c r="H42" s="10"/>
      <c r="I42" s="10"/>
    </row>
    <row r="43">
      <c r="A43" s="53" t="s">
        <v>376</v>
      </c>
      <c r="B43" s="19">
        <v>0.06005787037037037</v>
      </c>
      <c r="C43" s="10" t="s">
        <v>69</v>
      </c>
      <c r="D43" s="10" t="s">
        <v>120</v>
      </c>
      <c r="E43" s="29">
        <v>8.0</v>
      </c>
      <c r="F43" s="26"/>
      <c r="H43" s="10"/>
      <c r="I43" s="10"/>
      <c r="J43" s="10" t="s">
        <v>388</v>
      </c>
    </row>
    <row r="44">
      <c r="A44" s="53" t="s">
        <v>376</v>
      </c>
      <c r="B44" s="19">
        <v>0.05534722222222222</v>
      </c>
      <c r="C44" s="10" t="s">
        <v>72</v>
      </c>
      <c r="D44" s="10" t="s">
        <v>131</v>
      </c>
      <c r="E44" s="29" t="s">
        <v>75</v>
      </c>
      <c r="F44" s="26" t="s">
        <v>75</v>
      </c>
      <c r="H44" s="10"/>
      <c r="I44" s="10"/>
      <c r="J44" s="10" t="s">
        <v>85</v>
      </c>
    </row>
    <row r="45">
      <c r="A45" s="53" t="s">
        <v>376</v>
      </c>
      <c r="B45" s="19">
        <v>0.05534722222222222</v>
      </c>
      <c r="C45" s="10" t="s">
        <v>72</v>
      </c>
      <c r="D45" s="10" t="s">
        <v>131</v>
      </c>
      <c r="E45" s="29">
        <v>9.0</v>
      </c>
      <c r="F45" s="46">
        <f>E45-0</f>
        <v>9</v>
      </c>
      <c r="H45" s="10"/>
      <c r="I45" s="10"/>
      <c r="J45" s="10" t="s">
        <v>86</v>
      </c>
    </row>
    <row r="46">
      <c r="A46" s="53" t="s">
        <v>376</v>
      </c>
      <c r="B46" s="19">
        <v>0.05696759259259259</v>
      </c>
      <c r="C46" s="10" t="s">
        <v>84</v>
      </c>
      <c r="D46" s="10" t="s">
        <v>125</v>
      </c>
      <c r="E46" s="29" t="s">
        <v>75</v>
      </c>
      <c r="F46" s="26" t="s">
        <v>75</v>
      </c>
      <c r="H46" s="10"/>
      <c r="I46" s="10"/>
      <c r="J46" s="10" t="s">
        <v>85</v>
      </c>
    </row>
    <row r="47">
      <c r="A47" s="53" t="s">
        <v>376</v>
      </c>
      <c r="B47" s="19">
        <v>0.05696759259259259</v>
      </c>
      <c r="C47" s="10" t="s">
        <v>84</v>
      </c>
      <c r="D47" s="10" t="s">
        <v>125</v>
      </c>
      <c r="E47" s="29">
        <v>15.0</v>
      </c>
      <c r="F47" s="26"/>
      <c r="H47" s="10"/>
      <c r="I47" s="10"/>
      <c r="J47" s="10" t="s">
        <v>86</v>
      </c>
    </row>
    <row r="48">
      <c r="A48" s="53" t="s">
        <v>376</v>
      </c>
      <c r="B48" s="19">
        <v>0.057025462962962965</v>
      </c>
      <c r="C48" s="10" t="s">
        <v>72</v>
      </c>
      <c r="D48" s="10" t="s">
        <v>125</v>
      </c>
      <c r="E48" s="29">
        <v>12.0</v>
      </c>
      <c r="F48" s="46">
        <f>E48-3</f>
        <v>9</v>
      </c>
      <c r="H48" s="10"/>
      <c r="I48" s="10"/>
    </row>
    <row r="49">
      <c r="A49" s="53" t="s">
        <v>376</v>
      </c>
      <c r="B49" s="19">
        <v>0.057060185185185186</v>
      </c>
      <c r="C49" s="10" t="s">
        <v>74</v>
      </c>
      <c r="D49" s="10" t="s">
        <v>125</v>
      </c>
      <c r="E49" s="29">
        <v>10.0</v>
      </c>
      <c r="F49" s="46">
        <f>E49-8</f>
        <v>2</v>
      </c>
      <c r="H49" s="10"/>
      <c r="I49" s="10"/>
    </row>
    <row r="50">
      <c r="A50" s="53" t="s">
        <v>376</v>
      </c>
      <c r="B50" s="19">
        <v>0.05708333333333333</v>
      </c>
      <c r="C50" s="10" t="s">
        <v>69</v>
      </c>
      <c r="D50" s="10" t="s">
        <v>125</v>
      </c>
      <c r="E50" s="29">
        <v>8.0</v>
      </c>
      <c r="F50" s="46">
        <f>E50-3</f>
        <v>5</v>
      </c>
      <c r="H50" s="10"/>
      <c r="I50" s="10"/>
    </row>
    <row r="51">
      <c r="A51" s="53" t="s">
        <v>376</v>
      </c>
      <c r="B51" s="19">
        <v>0.05709490740740741</v>
      </c>
      <c r="C51" s="10" t="s">
        <v>82</v>
      </c>
      <c r="D51" s="10" t="s">
        <v>125</v>
      </c>
      <c r="E51" s="29">
        <v>16.0</v>
      </c>
      <c r="F51" s="46">
        <f>E51-1</f>
        <v>15</v>
      </c>
      <c r="H51" s="10"/>
      <c r="I51" s="10"/>
    </row>
    <row r="52">
      <c r="A52" s="53" t="s">
        <v>376</v>
      </c>
      <c r="B52" s="19">
        <v>0.05710648148148148</v>
      </c>
      <c r="C52" s="10" t="s">
        <v>70</v>
      </c>
      <c r="D52" s="10" t="s">
        <v>125</v>
      </c>
      <c r="E52" s="29">
        <v>18.0</v>
      </c>
      <c r="F52" s="46">
        <f>E52-6</f>
        <v>12</v>
      </c>
      <c r="H52" s="10"/>
      <c r="I52" s="10"/>
    </row>
    <row r="53">
      <c r="A53" s="53" t="s">
        <v>376</v>
      </c>
      <c r="B53" s="19">
        <v>0.057118055555555554</v>
      </c>
      <c r="C53" s="10" t="s">
        <v>66</v>
      </c>
      <c r="D53" s="10" t="s">
        <v>125</v>
      </c>
      <c r="E53" s="29">
        <v>18.0</v>
      </c>
      <c r="F53" s="46">
        <f>E53-0</f>
        <v>18</v>
      </c>
      <c r="H53" s="10"/>
      <c r="I53" s="10"/>
    </row>
    <row r="54">
      <c r="A54" s="53" t="s">
        <v>376</v>
      </c>
      <c r="B54" s="19">
        <v>0.057951388888888886</v>
      </c>
      <c r="C54" s="10" t="s">
        <v>69</v>
      </c>
      <c r="D54" s="10" t="s">
        <v>67</v>
      </c>
      <c r="E54" s="29">
        <v>15.0</v>
      </c>
      <c r="F54" s="46">
        <f>E54-3</f>
        <v>12</v>
      </c>
      <c r="H54" s="10"/>
      <c r="I54" s="10"/>
    </row>
    <row r="55">
      <c r="A55" s="53" t="s">
        <v>376</v>
      </c>
      <c r="B55" s="19">
        <v>0.05884259259259259</v>
      </c>
      <c r="C55" s="10" t="s">
        <v>66</v>
      </c>
      <c r="D55" s="10" t="s">
        <v>67</v>
      </c>
      <c r="E55" s="29" t="s">
        <v>75</v>
      </c>
      <c r="F55" s="26" t="s">
        <v>75</v>
      </c>
      <c r="H55" s="10"/>
      <c r="I55" s="10"/>
      <c r="J55" s="10" t="s">
        <v>160</v>
      </c>
    </row>
    <row r="56">
      <c r="A56" s="53" t="s">
        <v>376</v>
      </c>
      <c r="B56" s="19">
        <v>0.05884259259259259</v>
      </c>
      <c r="C56" s="10" t="s">
        <v>66</v>
      </c>
      <c r="D56" s="10" t="s">
        <v>67</v>
      </c>
      <c r="E56" s="29">
        <v>14.0</v>
      </c>
      <c r="F56" s="46">
        <f>E56-0</f>
        <v>14</v>
      </c>
      <c r="H56" s="10"/>
      <c r="I56" s="10"/>
      <c r="J56" s="10" t="s">
        <v>161</v>
      </c>
    </row>
    <row r="57">
      <c r="A57" s="53" t="s">
        <v>376</v>
      </c>
      <c r="B57" s="19">
        <v>0.06648148148148147</v>
      </c>
      <c r="C57" s="10" t="s">
        <v>74</v>
      </c>
      <c r="D57" s="10" t="s">
        <v>67</v>
      </c>
      <c r="E57" s="29" t="s">
        <v>75</v>
      </c>
      <c r="F57" s="26" t="s">
        <v>75</v>
      </c>
      <c r="H57" s="10"/>
      <c r="I57" s="10"/>
      <c r="J57" s="10" t="s">
        <v>161</v>
      </c>
    </row>
    <row r="58">
      <c r="A58" s="53" t="s">
        <v>376</v>
      </c>
      <c r="B58" s="19">
        <v>0.06648148148148147</v>
      </c>
      <c r="C58" s="10" t="s">
        <v>74</v>
      </c>
      <c r="D58" s="10" t="s">
        <v>67</v>
      </c>
      <c r="E58" s="29" t="s">
        <v>88</v>
      </c>
      <c r="F58" s="46">
        <v>1.0</v>
      </c>
      <c r="H58" s="10"/>
      <c r="I58" s="10"/>
      <c r="J58" s="10" t="s">
        <v>160</v>
      </c>
    </row>
    <row r="59">
      <c r="A59" s="53" t="s">
        <v>376</v>
      </c>
      <c r="B59" s="19">
        <v>0.06724537037037037</v>
      </c>
      <c r="C59" s="10" t="s">
        <v>84</v>
      </c>
      <c r="D59" s="10" t="s">
        <v>83</v>
      </c>
      <c r="E59" s="29">
        <v>18.0</v>
      </c>
      <c r="F59" s="26"/>
      <c r="H59" s="10"/>
      <c r="I59" s="10"/>
    </row>
    <row r="60">
      <c r="A60" s="53" t="s">
        <v>376</v>
      </c>
      <c r="B60" s="19">
        <v>0.06829861111111112</v>
      </c>
      <c r="C60" s="10" t="s">
        <v>66</v>
      </c>
      <c r="D60" s="10" t="s">
        <v>128</v>
      </c>
      <c r="E60" s="29">
        <v>10.0</v>
      </c>
      <c r="F60" s="46">
        <f>E60--2</f>
        <v>12</v>
      </c>
      <c r="H60" s="10"/>
      <c r="I60" s="10"/>
    </row>
    <row r="61">
      <c r="A61" s="53" t="s">
        <v>376</v>
      </c>
      <c r="B61" s="19">
        <v>0.06887731481481481</v>
      </c>
      <c r="C61" s="10" t="s">
        <v>82</v>
      </c>
      <c r="D61" s="10" t="s">
        <v>67</v>
      </c>
      <c r="E61" s="29" t="s">
        <v>88</v>
      </c>
      <c r="F61" s="46">
        <v>1.0</v>
      </c>
      <c r="H61" s="10"/>
      <c r="I61" s="10"/>
    </row>
    <row r="62">
      <c r="A62" s="53" t="s">
        <v>376</v>
      </c>
      <c r="B62" s="19">
        <v>0.06979166666666667</v>
      </c>
      <c r="C62" s="10" t="s">
        <v>69</v>
      </c>
      <c r="D62" s="10" t="s">
        <v>93</v>
      </c>
      <c r="E62" s="29" t="s">
        <v>75</v>
      </c>
      <c r="F62" s="26" t="s">
        <v>75</v>
      </c>
      <c r="H62" s="10"/>
      <c r="I62" s="10"/>
      <c r="J62" s="10" t="s">
        <v>382</v>
      </c>
    </row>
    <row r="63">
      <c r="A63" s="53" t="s">
        <v>376</v>
      </c>
      <c r="B63" s="19">
        <v>0.06988425925925926</v>
      </c>
      <c r="C63" s="10" t="s">
        <v>69</v>
      </c>
      <c r="D63" s="10" t="s">
        <v>91</v>
      </c>
      <c r="E63" s="29">
        <v>7.0</v>
      </c>
      <c r="F63" s="26"/>
      <c r="H63" s="10" t="s">
        <v>389</v>
      </c>
      <c r="I63" s="10"/>
    </row>
    <row r="64">
      <c r="A64" s="53" t="s">
        <v>376</v>
      </c>
      <c r="B64" s="19">
        <v>0.07118055555555555</v>
      </c>
      <c r="C64" s="10" t="s">
        <v>72</v>
      </c>
      <c r="D64" s="10" t="s">
        <v>67</v>
      </c>
      <c r="E64" s="29">
        <v>6.0</v>
      </c>
      <c r="F64" s="46">
        <f>E64-3</f>
        <v>3</v>
      </c>
      <c r="H64" s="10"/>
      <c r="I64" s="10"/>
    </row>
    <row r="65">
      <c r="A65" s="53" t="s">
        <v>376</v>
      </c>
      <c r="B65" s="19">
        <v>0.08604166666666667</v>
      </c>
      <c r="C65" s="10" t="s">
        <v>66</v>
      </c>
      <c r="D65" s="10" t="s">
        <v>67</v>
      </c>
      <c r="E65" s="29">
        <v>10.0</v>
      </c>
      <c r="F65" s="46">
        <f>E65-0</f>
        <v>10</v>
      </c>
      <c r="H65" s="10"/>
      <c r="I65" s="10"/>
    </row>
    <row r="66">
      <c r="A66" s="53" t="s">
        <v>376</v>
      </c>
      <c r="B66" s="19">
        <v>0.08688657407407407</v>
      </c>
      <c r="C66" s="10" t="s">
        <v>70</v>
      </c>
      <c r="D66" s="10" t="s">
        <v>67</v>
      </c>
      <c r="E66" s="29" t="s">
        <v>68</v>
      </c>
      <c r="F66" s="46">
        <v>20.0</v>
      </c>
      <c r="H66" s="10"/>
      <c r="I66" s="10"/>
    </row>
    <row r="67">
      <c r="A67" s="53" t="s">
        <v>376</v>
      </c>
      <c r="B67" s="19">
        <v>0.08868055555555555</v>
      </c>
      <c r="C67" s="10" t="s">
        <v>66</v>
      </c>
      <c r="D67" s="10" t="s">
        <v>81</v>
      </c>
      <c r="E67" s="29">
        <v>17.0</v>
      </c>
      <c r="F67" s="46">
        <f>E67-4</f>
        <v>13</v>
      </c>
      <c r="H67" s="10"/>
      <c r="I67" s="10"/>
    </row>
    <row r="68">
      <c r="A68" s="53" t="s">
        <v>376</v>
      </c>
      <c r="B68" s="19">
        <v>0.08983796296296297</v>
      </c>
      <c r="C68" s="10" t="s">
        <v>69</v>
      </c>
      <c r="D68" s="10" t="s">
        <v>87</v>
      </c>
      <c r="E68" s="29">
        <v>22.0</v>
      </c>
      <c r="F68" s="46">
        <f>E68-3</f>
        <v>19</v>
      </c>
      <c r="H68" s="10"/>
      <c r="I68" s="10"/>
    </row>
    <row r="69">
      <c r="A69" s="53" t="s">
        <v>376</v>
      </c>
      <c r="B69" s="19">
        <v>0.08996527777777778</v>
      </c>
      <c r="C69" s="10" t="s">
        <v>82</v>
      </c>
      <c r="D69" s="10" t="s">
        <v>87</v>
      </c>
      <c r="E69" s="29">
        <v>15.0</v>
      </c>
      <c r="F69" s="46">
        <f>E69-1</f>
        <v>14</v>
      </c>
      <c r="H69" s="10"/>
      <c r="I69" s="10"/>
    </row>
    <row r="70">
      <c r="A70" s="53" t="s">
        <v>376</v>
      </c>
      <c r="B70" s="19">
        <v>0.08998842592592593</v>
      </c>
      <c r="C70" s="10" t="s">
        <v>66</v>
      </c>
      <c r="D70" s="10" t="s">
        <v>87</v>
      </c>
      <c r="E70" s="29">
        <v>15.0</v>
      </c>
      <c r="F70" s="46">
        <f>E70-0</f>
        <v>15</v>
      </c>
      <c r="H70" s="10"/>
      <c r="I70" s="10"/>
    </row>
    <row r="71">
      <c r="A71" s="53" t="s">
        <v>376</v>
      </c>
      <c r="B71" s="19">
        <v>0.09024305555555556</v>
      </c>
      <c r="C71" s="10" t="s">
        <v>70</v>
      </c>
      <c r="D71" s="10" t="s">
        <v>87</v>
      </c>
      <c r="E71" s="29">
        <v>13.0</v>
      </c>
      <c r="F71" s="46">
        <f>E71-4</f>
        <v>9</v>
      </c>
      <c r="H71" s="10"/>
      <c r="I71" s="10"/>
    </row>
    <row r="72">
      <c r="A72" s="53" t="s">
        <v>376</v>
      </c>
      <c r="B72" s="19">
        <v>0.09025462962962963</v>
      </c>
      <c r="C72" s="10" t="s">
        <v>72</v>
      </c>
      <c r="D72" s="10" t="s">
        <v>87</v>
      </c>
      <c r="E72" s="29">
        <v>13.0</v>
      </c>
      <c r="F72" s="46">
        <f>E72-3</f>
        <v>10</v>
      </c>
      <c r="H72" s="10"/>
      <c r="I72" s="10"/>
    </row>
    <row r="73">
      <c r="A73" s="53" t="s">
        <v>376</v>
      </c>
      <c r="B73" s="19">
        <v>0.09033564814814815</v>
      </c>
      <c r="C73" s="10" t="s">
        <v>84</v>
      </c>
      <c r="D73" s="10" t="s">
        <v>87</v>
      </c>
      <c r="E73" s="29">
        <v>7.0</v>
      </c>
      <c r="F73" s="46">
        <f>E73-2</f>
        <v>5</v>
      </c>
      <c r="H73" s="10"/>
      <c r="I73" s="10"/>
    </row>
    <row r="74">
      <c r="A74" s="53" t="s">
        <v>376</v>
      </c>
      <c r="B74" s="19">
        <v>0.0903587962962963</v>
      </c>
      <c r="C74" s="10" t="s">
        <v>74</v>
      </c>
      <c r="D74" s="10" t="s">
        <v>87</v>
      </c>
      <c r="E74" s="29" t="s">
        <v>88</v>
      </c>
      <c r="F74" s="46">
        <v>1.0</v>
      </c>
      <c r="H74" s="10"/>
      <c r="I74" s="10"/>
    </row>
    <row r="75">
      <c r="A75" s="53" t="s">
        <v>376</v>
      </c>
      <c r="B75" s="19">
        <v>0.0933912037037037</v>
      </c>
      <c r="C75" s="10" t="s">
        <v>66</v>
      </c>
      <c r="D75" s="10" t="s">
        <v>89</v>
      </c>
      <c r="E75" s="29">
        <v>17.0</v>
      </c>
      <c r="F75" s="46">
        <f>E75-6</f>
        <v>11</v>
      </c>
      <c r="H75" s="10"/>
      <c r="I75" s="10"/>
      <c r="J75" s="10" t="s">
        <v>171</v>
      </c>
    </row>
    <row r="76">
      <c r="A76" s="53" t="s">
        <v>376</v>
      </c>
      <c r="B76" s="19">
        <v>0.0944212962962963</v>
      </c>
      <c r="C76" s="10" t="s">
        <v>66</v>
      </c>
      <c r="D76" s="10" t="s">
        <v>81</v>
      </c>
      <c r="E76" s="29">
        <v>8.0</v>
      </c>
      <c r="F76" s="46">
        <f>E76-4</f>
        <v>4</v>
      </c>
      <c r="H76" s="10"/>
      <c r="I76" s="10"/>
    </row>
    <row r="77">
      <c r="A77" s="53" t="s">
        <v>376</v>
      </c>
      <c r="B77" s="19">
        <v>0.09549768518518519</v>
      </c>
      <c r="C77" s="10" t="s">
        <v>70</v>
      </c>
      <c r="D77" s="10" t="s">
        <v>79</v>
      </c>
      <c r="E77" s="29" t="s">
        <v>68</v>
      </c>
      <c r="F77" s="29">
        <v>20.0</v>
      </c>
      <c r="H77" s="10"/>
      <c r="I77" s="10"/>
    </row>
    <row r="78">
      <c r="A78" s="53" t="s">
        <v>376</v>
      </c>
      <c r="B78" s="19">
        <v>0.0977662037037037</v>
      </c>
      <c r="C78" s="10" t="s">
        <v>84</v>
      </c>
      <c r="D78" s="10" t="s">
        <v>93</v>
      </c>
      <c r="E78" s="29">
        <v>23.0</v>
      </c>
      <c r="F78" s="46">
        <f>E78-5</f>
        <v>18</v>
      </c>
      <c r="H78" s="10"/>
      <c r="I78" s="10"/>
      <c r="J78" s="10" t="s">
        <v>390</v>
      </c>
    </row>
    <row r="79">
      <c r="A79" s="53" t="s">
        <v>376</v>
      </c>
      <c r="B79" s="19">
        <v>0.09822916666666667</v>
      </c>
      <c r="C79" s="10" t="s">
        <v>84</v>
      </c>
      <c r="D79" s="10" t="s">
        <v>91</v>
      </c>
      <c r="E79" s="29">
        <v>14.0</v>
      </c>
      <c r="F79" s="26"/>
      <c r="H79" s="10" t="s">
        <v>391</v>
      </c>
      <c r="I79" s="10"/>
    </row>
    <row r="80">
      <c r="A80" s="53" t="s">
        <v>376</v>
      </c>
      <c r="B80" s="19">
        <v>0.09878472222222222</v>
      </c>
      <c r="C80" s="10" t="s">
        <v>74</v>
      </c>
      <c r="D80" s="10" t="s">
        <v>93</v>
      </c>
      <c r="E80" s="29">
        <v>18.0</v>
      </c>
      <c r="F80" s="29">
        <v>12.0</v>
      </c>
      <c r="H80" s="10"/>
      <c r="I80" s="10"/>
      <c r="J80" s="10" t="s">
        <v>197</v>
      </c>
    </row>
    <row r="81">
      <c r="A81" s="53" t="s">
        <v>376</v>
      </c>
      <c r="B81" s="19">
        <v>0.09896990740740741</v>
      </c>
      <c r="C81" s="10" t="s">
        <v>74</v>
      </c>
      <c r="D81" s="10" t="s">
        <v>91</v>
      </c>
      <c r="E81" s="29">
        <v>17.0</v>
      </c>
      <c r="F81" s="26"/>
      <c r="H81" s="10" t="s">
        <v>392</v>
      </c>
      <c r="I81" s="10"/>
    </row>
    <row r="82">
      <c r="A82" s="53" t="s">
        <v>376</v>
      </c>
      <c r="B82" s="19">
        <v>0.09951388888888889</v>
      </c>
      <c r="C82" s="10" t="s">
        <v>74</v>
      </c>
      <c r="D82" s="10" t="s">
        <v>125</v>
      </c>
      <c r="E82" s="29">
        <v>15.0</v>
      </c>
      <c r="F82" s="46">
        <f>E82-8</f>
        <v>7</v>
      </c>
      <c r="H82" s="10"/>
      <c r="I82" s="10"/>
    </row>
    <row r="83">
      <c r="A83" s="53" t="s">
        <v>376</v>
      </c>
      <c r="B83" s="19">
        <v>0.10092592592592593</v>
      </c>
      <c r="C83" s="10" t="s">
        <v>69</v>
      </c>
      <c r="D83" s="10" t="s">
        <v>91</v>
      </c>
      <c r="E83" s="29">
        <v>2.0</v>
      </c>
      <c r="F83" s="26"/>
      <c r="H83" s="10" t="s">
        <v>393</v>
      </c>
      <c r="I83" s="10"/>
    </row>
    <row r="84">
      <c r="A84" s="53" t="s">
        <v>376</v>
      </c>
      <c r="B84" s="19">
        <v>0.10164351851851852</v>
      </c>
      <c r="C84" s="10" t="s">
        <v>82</v>
      </c>
      <c r="D84" s="10" t="s">
        <v>89</v>
      </c>
      <c r="E84" s="29">
        <v>11.0</v>
      </c>
      <c r="F84" s="46">
        <f>E84-6</f>
        <v>5</v>
      </c>
      <c r="H84" s="10"/>
      <c r="I84" s="10"/>
      <c r="J84" s="10" t="s">
        <v>151</v>
      </c>
    </row>
    <row r="85">
      <c r="A85" s="53" t="s">
        <v>376</v>
      </c>
      <c r="B85" s="19">
        <v>0.10251157407407407</v>
      </c>
      <c r="C85" s="10" t="s">
        <v>66</v>
      </c>
      <c r="D85" s="10" t="s">
        <v>89</v>
      </c>
      <c r="E85" s="29" t="s">
        <v>75</v>
      </c>
      <c r="F85" s="29" t="s">
        <v>75</v>
      </c>
      <c r="H85" s="10"/>
      <c r="I85" s="10"/>
      <c r="J85" s="10" t="s">
        <v>160</v>
      </c>
    </row>
    <row r="86">
      <c r="A86" s="53" t="s">
        <v>376</v>
      </c>
      <c r="B86" s="19">
        <v>0.10251157407407407</v>
      </c>
      <c r="C86" s="10" t="s">
        <v>66</v>
      </c>
      <c r="D86" s="10" t="s">
        <v>89</v>
      </c>
      <c r="E86" s="29">
        <v>11.0</v>
      </c>
      <c r="F86" s="46">
        <f>E86-2</f>
        <v>9</v>
      </c>
      <c r="H86" s="10"/>
      <c r="I86" s="10"/>
      <c r="J86" s="10" t="s">
        <v>394</v>
      </c>
    </row>
    <row r="87">
      <c r="A87" s="53" t="s">
        <v>376</v>
      </c>
      <c r="B87" s="19">
        <v>0.10256944444444445</v>
      </c>
      <c r="C87" s="10" t="s">
        <v>66</v>
      </c>
      <c r="D87" s="10" t="s">
        <v>89</v>
      </c>
      <c r="E87" s="29" t="s">
        <v>75</v>
      </c>
      <c r="F87" s="26" t="s">
        <v>75</v>
      </c>
      <c r="H87" s="10"/>
      <c r="I87" s="10"/>
      <c r="J87" s="10" t="s">
        <v>160</v>
      </c>
    </row>
    <row r="88">
      <c r="A88" s="53" t="s">
        <v>376</v>
      </c>
      <c r="B88" s="19">
        <v>0.10256944444444445</v>
      </c>
      <c r="C88" s="10" t="s">
        <v>66</v>
      </c>
      <c r="D88" s="10" t="s">
        <v>89</v>
      </c>
      <c r="E88" s="29" t="s">
        <v>88</v>
      </c>
      <c r="F88" s="46">
        <v>1.0</v>
      </c>
      <c r="H88" s="10"/>
      <c r="I88" s="10"/>
      <c r="J88" s="10" t="s">
        <v>394</v>
      </c>
    </row>
    <row r="89">
      <c r="A89" s="53" t="s">
        <v>376</v>
      </c>
      <c r="B89" s="19">
        <v>0.10265046296296296</v>
      </c>
      <c r="C89" s="10" t="s">
        <v>66</v>
      </c>
      <c r="D89" s="10" t="s">
        <v>89</v>
      </c>
      <c r="E89" s="29" t="s">
        <v>75</v>
      </c>
      <c r="F89" s="26" t="s">
        <v>75</v>
      </c>
      <c r="H89" s="10"/>
      <c r="I89" s="10"/>
      <c r="J89" s="10" t="s">
        <v>160</v>
      </c>
    </row>
    <row r="90">
      <c r="A90" s="53" t="s">
        <v>376</v>
      </c>
      <c r="B90" s="19">
        <v>0.10265046296296296</v>
      </c>
      <c r="C90" s="10" t="s">
        <v>66</v>
      </c>
      <c r="D90" s="10" t="s">
        <v>89</v>
      </c>
      <c r="E90" s="29">
        <v>16.0</v>
      </c>
      <c r="F90" s="46">
        <f>E90-2</f>
        <v>14</v>
      </c>
      <c r="H90" s="10"/>
      <c r="I90" s="10"/>
      <c r="J90" s="10" t="s">
        <v>394</v>
      </c>
    </row>
    <row r="91">
      <c r="A91" s="53" t="s">
        <v>376</v>
      </c>
      <c r="B91" s="19">
        <v>0.10282407407407407</v>
      </c>
      <c r="C91" s="10" t="s">
        <v>66</v>
      </c>
      <c r="D91" s="10" t="s">
        <v>91</v>
      </c>
      <c r="E91" s="29">
        <v>10.0</v>
      </c>
      <c r="F91" s="26"/>
      <c r="H91" s="10" t="s">
        <v>395</v>
      </c>
      <c r="I91" s="10"/>
    </row>
    <row r="92">
      <c r="A92" s="53" t="s">
        <v>376</v>
      </c>
      <c r="B92" s="19">
        <v>0.10359953703703703</v>
      </c>
      <c r="C92" s="10" t="s">
        <v>72</v>
      </c>
      <c r="D92" s="10" t="s">
        <v>91</v>
      </c>
      <c r="E92" s="29">
        <v>4.0</v>
      </c>
      <c r="F92" s="26"/>
      <c r="H92" s="10" t="s">
        <v>396</v>
      </c>
      <c r="I92" s="10"/>
      <c r="J92" s="10" t="s">
        <v>397</v>
      </c>
    </row>
    <row r="93">
      <c r="A93" s="53" t="s">
        <v>376</v>
      </c>
      <c r="B93" s="19">
        <v>0.10436342592592593</v>
      </c>
      <c r="C93" s="10" t="s">
        <v>84</v>
      </c>
      <c r="D93" s="10" t="s">
        <v>81</v>
      </c>
      <c r="E93" s="29" t="s">
        <v>68</v>
      </c>
      <c r="F93" s="29">
        <v>20.0</v>
      </c>
      <c r="H93" s="10"/>
      <c r="I93" s="10"/>
    </row>
    <row r="94">
      <c r="A94" s="53" t="s">
        <v>376</v>
      </c>
      <c r="B94" s="19">
        <v>0.10793981481481481</v>
      </c>
      <c r="C94" s="10" t="s">
        <v>69</v>
      </c>
      <c r="D94" s="10" t="s">
        <v>120</v>
      </c>
      <c r="E94" s="29">
        <v>6.0</v>
      </c>
      <c r="F94" s="26"/>
      <c r="H94" s="10"/>
      <c r="I94" s="10"/>
      <c r="J94" s="10" t="s">
        <v>398</v>
      </c>
    </row>
    <row r="95">
      <c r="A95" s="53" t="s">
        <v>376</v>
      </c>
      <c r="B95" s="19">
        <v>0.10960648148148149</v>
      </c>
      <c r="C95" s="10" t="s">
        <v>69</v>
      </c>
      <c r="D95" s="10" t="s">
        <v>93</v>
      </c>
      <c r="E95" s="29">
        <v>17.0</v>
      </c>
      <c r="F95" s="46">
        <f>E95-5</f>
        <v>12</v>
      </c>
      <c r="H95" s="10"/>
      <c r="I95" s="10"/>
      <c r="J95" s="10" t="s">
        <v>399</v>
      </c>
    </row>
    <row r="96">
      <c r="A96" s="53" t="s">
        <v>376</v>
      </c>
      <c r="B96" s="19">
        <v>0.10972222222222222</v>
      </c>
      <c r="C96" s="10" t="s">
        <v>69</v>
      </c>
      <c r="D96" s="10" t="s">
        <v>91</v>
      </c>
      <c r="E96" s="29">
        <v>7.0</v>
      </c>
      <c r="F96" s="26"/>
      <c r="H96" s="10" t="s">
        <v>400</v>
      </c>
      <c r="I96" s="10"/>
    </row>
    <row r="97">
      <c r="A97" s="53" t="s">
        <v>376</v>
      </c>
      <c r="B97" s="19">
        <v>0.1099537037037037</v>
      </c>
      <c r="C97" s="10" t="s">
        <v>82</v>
      </c>
      <c r="D97" s="10" t="s">
        <v>89</v>
      </c>
      <c r="E97" s="29">
        <v>9.0</v>
      </c>
      <c r="F97" s="46">
        <f>E97-6</f>
        <v>3</v>
      </c>
      <c r="H97" s="10"/>
      <c r="I97" s="10"/>
      <c r="J97" s="10" t="s">
        <v>401</v>
      </c>
    </row>
    <row r="98">
      <c r="A98" s="53" t="s">
        <v>376</v>
      </c>
      <c r="B98" s="19">
        <v>0.1103587962962963</v>
      </c>
      <c r="C98" s="10" t="s">
        <v>74</v>
      </c>
      <c r="D98" s="10" t="s">
        <v>93</v>
      </c>
      <c r="E98" s="29" t="s">
        <v>75</v>
      </c>
      <c r="F98" s="26" t="s">
        <v>75</v>
      </c>
      <c r="H98" s="10"/>
      <c r="I98" s="10"/>
      <c r="J98" s="10" t="s">
        <v>160</v>
      </c>
    </row>
    <row r="99">
      <c r="A99" s="53" t="s">
        <v>376</v>
      </c>
      <c r="B99" s="19">
        <v>0.1103587962962963</v>
      </c>
      <c r="C99" s="10" t="s">
        <v>74</v>
      </c>
      <c r="D99" s="10" t="s">
        <v>93</v>
      </c>
      <c r="E99" s="29">
        <v>11.0</v>
      </c>
      <c r="F99" s="46">
        <f>E99-6</f>
        <v>5</v>
      </c>
      <c r="H99" s="10"/>
      <c r="I99" s="10"/>
      <c r="J99" s="10" t="s">
        <v>402</v>
      </c>
    </row>
    <row r="100">
      <c r="A100" s="53" t="s">
        <v>376</v>
      </c>
      <c r="B100" s="19">
        <v>0.11221064814814814</v>
      </c>
      <c r="C100" s="10" t="s">
        <v>72</v>
      </c>
      <c r="D100" s="10" t="s">
        <v>91</v>
      </c>
      <c r="E100" s="29">
        <v>3.0</v>
      </c>
      <c r="F100" s="26"/>
      <c r="H100" s="10" t="s">
        <v>403</v>
      </c>
      <c r="I100" s="10">
        <v>1.0</v>
      </c>
      <c r="J100" s="10" t="s">
        <v>404</v>
      </c>
    </row>
    <row r="101">
      <c r="A101" s="53" t="s">
        <v>376</v>
      </c>
      <c r="B101" s="19">
        <v>0.11409722222222222</v>
      </c>
      <c r="C101" s="10" t="s">
        <v>69</v>
      </c>
      <c r="D101" s="10" t="s">
        <v>120</v>
      </c>
      <c r="E101" s="29">
        <v>11.0</v>
      </c>
      <c r="F101" s="26"/>
      <c r="H101" s="10"/>
      <c r="I101" s="10"/>
      <c r="J101" s="10" t="s">
        <v>405</v>
      </c>
    </row>
    <row r="102">
      <c r="A102" s="53" t="s">
        <v>376</v>
      </c>
      <c r="B102" s="19">
        <v>0.11503472222222222</v>
      </c>
      <c r="C102" s="10" t="s">
        <v>70</v>
      </c>
      <c r="D102" s="10" t="s">
        <v>71</v>
      </c>
      <c r="E102" s="29">
        <v>18.0</v>
      </c>
      <c r="F102" s="46">
        <f>E102-5</f>
        <v>13</v>
      </c>
      <c r="H102" s="10"/>
      <c r="I102" s="10"/>
    </row>
    <row r="103">
      <c r="A103" s="53" t="s">
        <v>376</v>
      </c>
      <c r="B103" s="19">
        <v>0.11699074074074074</v>
      </c>
      <c r="C103" s="10" t="s">
        <v>70</v>
      </c>
      <c r="D103" s="10" t="s">
        <v>131</v>
      </c>
      <c r="E103" s="29" t="s">
        <v>88</v>
      </c>
      <c r="F103" s="29">
        <v>1.0</v>
      </c>
      <c r="H103" s="10"/>
      <c r="I103" s="10"/>
    </row>
    <row r="104">
      <c r="A104" s="53" t="s">
        <v>376</v>
      </c>
      <c r="B104" s="19">
        <v>0.11710648148148148</v>
      </c>
      <c r="C104" s="10" t="s">
        <v>69</v>
      </c>
      <c r="D104" s="10" t="s">
        <v>83</v>
      </c>
      <c r="E104" s="29">
        <v>11.0</v>
      </c>
      <c r="F104" s="46">
        <f>E104-1</f>
        <v>10</v>
      </c>
      <c r="H104" s="10"/>
      <c r="I104" s="10"/>
    </row>
    <row r="105">
      <c r="A105" s="53" t="s">
        <v>376</v>
      </c>
      <c r="B105" s="19">
        <v>0.1220138888888889</v>
      </c>
      <c r="C105" s="10" t="s">
        <v>74</v>
      </c>
      <c r="D105" s="10" t="s">
        <v>127</v>
      </c>
      <c r="E105" s="29" t="s">
        <v>68</v>
      </c>
      <c r="F105" s="29">
        <v>20.0</v>
      </c>
      <c r="H105" s="10"/>
      <c r="I105" s="10"/>
    </row>
    <row r="106">
      <c r="A106" s="53" t="s">
        <v>376</v>
      </c>
      <c r="B106" s="19">
        <v>0.12591435185185185</v>
      </c>
      <c r="C106" s="10" t="s">
        <v>66</v>
      </c>
      <c r="D106" s="10" t="s">
        <v>83</v>
      </c>
      <c r="E106" s="29">
        <v>12.0</v>
      </c>
      <c r="F106" s="46">
        <f>E106-4</f>
        <v>8</v>
      </c>
      <c r="H106" s="10"/>
      <c r="I106" s="10"/>
    </row>
    <row r="107">
      <c r="A107" s="53" t="s">
        <v>376</v>
      </c>
      <c r="B107" s="19">
        <v>0.1272222222222222</v>
      </c>
      <c r="C107" s="10" t="s">
        <v>74</v>
      </c>
      <c r="D107" s="10" t="s">
        <v>83</v>
      </c>
      <c r="E107" s="29">
        <v>19.0</v>
      </c>
      <c r="F107" s="46">
        <f>E107-5</f>
        <v>14</v>
      </c>
      <c r="H107" s="10"/>
      <c r="I107" s="10"/>
      <c r="J107" s="10" t="s">
        <v>86</v>
      </c>
    </row>
    <row r="108">
      <c r="A108" s="53" t="s">
        <v>376</v>
      </c>
      <c r="B108" s="19">
        <v>0.1272222222222222</v>
      </c>
      <c r="C108" s="10" t="s">
        <v>74</v>
      </c>
      <c r="D108" s="10" t="s">
        <v>83</v>
      </c>
      <c r="E108" s="29" t="s">
        <v>75</v>
      </c>
      <c r="F108" s="26" t="s">
        <v>75</v>
      </c>
      <c r="H108" s="10"/>
      <c r="I108" s="10"/>
      <c r="J108" s="10" t="s">
        <v>85</v>
      </c>
    </row>
    <row r="109">
      <c r="A109" s="53" t="s">
        <v>376</v>
      </c>
      <c r="B109" s="19">
        <v>0.1312037037037037</v>
      </c>
      <c r="C109" s="10" t="s">
        <v>74</v>
      </c>
      <c r="D109" s="10" t="s">
        <v>217</v>
      </c>
      <c r="E109" s="29">
        <v>18.0</v>
      </c>
      <c r="F109" s="46">
        <f t="shared" ref="F109:F110" si="5">E109-6</f>
        <v>12</v>
      </c>
      <c r="H109" s="10"/>
      <c r="I109" s="10"/>
    </row>
    <row r="110">
      <c r="A110" s="53" t="s">
        <v>376</v>
      </c>
      <c r="B110" s="19">
        <v>0.13806712962962964</v>
      </c>
      <c r="C110" s="10" t="s">
        <v>66</v>
      </c>
      <c r="D110" s="10" t="s">
        <v>80</v>
      </c>
      <c r="E110" s="29">
        <v>11.0</v>
      </c>
      <c r="F110" s="46">
        <f t="shared" si="5"/>
        <v>5</v>
      </c>
      <c r="H110" s="10"/>
      <c r="I110" s="10"/>
    </row>
    <row r="111">
      <c r="A111" s="53" t="s">
        <v>376</v>
      </c>
      <c r="B111" s="19">
        <v>0.14878472222222222</v>
      </c>
      <c r="C111" s="10" t="s">
        <v>74</v>
      </c>
      <c r="D111" s="10" t="s">
        <v>125</v>
      </c>
      <c r="E111" s="29">
        <v>15.0</v>
      </c>
      <c r="F111" s="46">
        <f>E111-8</f>
        <v>7</v>
      </c>
      <c r="H111" s="10"/>
      <c r="I111" s="10"/>
    </row>
    <row r="112">
      <c r="A112" s="53" t="s">
        <v>376</v>
      </c>
      <c r="B112" s="19">
        <v>0.14903935185185185</v>
      </c>
      <c r="C112" s="10" t="s">
        <v>72</v>
      </c>
      <c r="D112" s="10" t="s">
        <v>67</v>
      </c>
      <c r="E112" s="29">
        <v>20.0</v>
      </c>
      <c r="F112" s="46">
        <f>E112-3</f>
        <v>17</v>
      </c>
      <c r="H112" s="10"/>
      <c r="I112" s="10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7.29"/>
    <col customWidth="1" min="3" max="3" width="9.29"/>
    <col customWidth="1" min="4" max="4" width="13.86"/>
    <col customWidth="1" min="5" max="5" width="10.43"/>
    <col customWidth="1" min="6" max="6" width="12.43"/>
    <col customWidth="1" min="7" max="7" width="5.14"/>
    <col customWidth="1" min="8" max="8" width="12.86"/>
    <col customWidth="1" min="9" max="9" width="6.29"/>
    <col customWidth="1" min="10" max="10" width="28.57"/>
  </cols>
  <sheetData>
    <row r="1">
      <c r="A1" s="47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53" t="s">
        <v>406</v>
      </c>
      <c r="B2" s="19">
        <v>0.02025462962962963</v>
      </c>
      <c r="C2" s="10" t="s">
        <v>70</v>
      </c>
      <c r="D2" s="10" t="s">
        <v>83</v>
      </c>
      <c r="E2" s="29">
        <v>7.0</v>
      </c>
      <c r="F2" s="46">
        <f t="shared" ref="F2:F3" si="1">E2-4</f>
        <v>3</v>
      </c>
    </row>
    <row r="3">
      <c r="A3" s="56" t="s">
        <v>406</v>
      </c>
      <c r="B3" s="19">
        <v>0.030729166666666665</v>
      </c>
      <c r="C3" s="10" t="s">
        <v>66</v>
      </c>
      <c r="D3" s="10" t="s">
        <v>127</v>
      </c>
      <c r="E3" s="29">
        <v>12.0</v>
      </c>
      <c r="F3" s="46">
        <f t="shared" si="1"/>
        <v>8</v>
      </c>
    </row>
    <row r="4">
      <c r="A4" s="56" t="s">
        <v>406</v>
      </c>
      <c r="B4" s="19">
        <v>0.03179398148148148</v>
      </c>
      <c r="C4" s="10" t="s">
        <v>72</v>
      </c>
      <c r="D4" s="10" t="s">
        <v>83</v>
      </c>
      <c r="E4" s="29">
        <v>13.0</v>
      </c>
      <c r="F4" s="46">
        <f>E4-0</f>
        <v>13</v>
      </c>
    </row>
    <row r="5">
      <c r="A5" s="53" t="s">
        <v>406</v>
      </c>
      <c r="B5" s="19">
        <v>0.03920138888888889</v>
      </c>
      <c r="C5" s="10" t="s">
        <v>69</v>
      </c>
      <c r="D5" s="10" t="s">
        <v>127</v>
      </c>
      <c r="E5" s="29">
        <v>17.0</v>
      </c>
      <c r="F5" s="46">
        <f>E5-3</f>
        <v>14</v>
      </c>
    </row>
    <row r="6">
      <c r="A6" s="56" t="s">
        <v>406</v>
      </c>
      <c r="B6" s="19">
        <v>0.041805555555555554</v>
      </c>
      <c r="C6" s="10" t="s">
        <v>70</v>
      </c>
      <c r="D6" s="10" t="s">
        <v>365</v>
      </c>
      <c r="E6" s="29">
        <v>6.0</v>
      </c>
      <c r="F6" s="46">
        <f>E6-2</f>
        <v>4</v>
      </c>
    </row>
    <row r="7">
      <c r="A7" s="56" t="s">
        <v>406</v>
      </c>
      <c r="B7" s="19">
        <v>0.04918981481481482</v>
      </c>
      <c r="C7" s="10" t="s">
        <v>82</v>
      </c>
      <c r="D7" s="10" t="s">
        <v>127</v>
      </c>
      <c r="E7" s="29">
        <v>20.0</v>
      </c>
      <c r="F7" s="46">
        <f t="shared" ref="F7:F9" si="2">E7-3</f>
        <v>17</v>
      </c>
    </row>
    <row r="8">
      <c r="A8" s="53" t="s">
        <v>406</v>
      </c>
      <c r="B8" s="19">
        <v>0.0519212962962963</v>
      </c>
      <c r="C8" s="10" t="s">
        <v>69</v>
      </c>
      <c r="D8" s="10" t="s">
        <v>67</v>
      </c>
      <c r="E8" s="29">
        <v>18.0</v>
      </c>
      <c r="F8" s="46">
        <f t="shared" si="2"/>
        <v>15</v>
      </c>
    </row>
    <row r="9">
      <c r="A9" s="56" t="s">
        <v>406</v>
      </c>
      <c r="B9" s="19">
        <v>0.05677083333333333</v>
      </c>
      <c r="C9" s="10" t="s">
        <v>70</v>
      </c>
      <c r="D9" s="10" t="s">
        <v>80</v>
      </c>
      <c r="E9" s="29">
        <v>18.0</v>
      </c>
      <c r="F9" s="46">
        <f t="shared" si="2"/>
        <v>15</v>
      </c>
    </row>
    <row r="10">
      <c r="A10" s="56" t="s">
        <v>406</v>
      </c>
      <c r="B10" s="19">
        <v>0.05800925925925926</v>
      </c>
      <c r="C10" s="10" t="s">
        <v>69</v>
      </c>
      <c r="D10" s="10" t="s">
        <v>73</v>
      </c>
      <c r="E10" s="29">
        <v>23.0</v>
      </c>
      <c r="F10" s="46">
        <f>E10-5</f>
        <v>18</v>
      </c>
    </row>
    <row r="11">
      <c r="A11" s="53" t="s">
        <v>406</v>
      </c>
      <c r="B11" s="19">
        <v>0.05887731481481481</v>
      </c>
      <c r="C11" s="10" t="s">
        <v>82</v>
      </c>
      <c r="D11" s="10" t="s">
        <v>73</v>
      </c>
      <c r="E11" s="29">
        <v>11.0</v>
      </c>
      <c r="F11" s="26"/>
    </row>
    <row r="12">
      <c r="A12" s="56" t="s">
        <v>406</v>
      </c>
      <c r="B12" s="19">
        <v>0.06304398148148148</v>
      </c>
      <c r="C12" s="10" t="s">
        <v>70</v>
      </c>
      <c r="D12" s="10" t="s">
        <v>127</v>
      </c>
      <c r="E12" s="29">
        <v>22.0</v>
      </c>
      <c r="F12" s="29">
        <v>19.0</v>
      </c>
    </row>
    <row r="13">
      <c r="A13" s="56" t="s">
        <v>406</v>
      </c>
      <c r="B13" s="19">
        <v>0.06484953703703704</v>
      </c>
      <c r="C13" s="10" t="s">
        <v>82</v>
      </c>
      <c r="D13" s="10" t="s">
        <v>71</v>
      </c>
      <c r="E13" s="29" t="s">
        <v>88</v>
      </c>
      <c r="F13" s="29">
        <v>1.0</v>
      </c>
    </row>
    <row r="14">
      <c r="A14" s="53" t="s">
        <v>406</v>
      </c>
      <c r="B14" s="19">
        <v>0.06746527777777778</v>
      </c>
      <c r="C14" s="10" t="s">
        <v>69</v>
      </c>
      <c r="D14" s="10" t="s">
        <v>83</v>
      </c>
      <c r="E14" s="29">
        <v>6.0</v>
      </c>
      <c r="F14" s="46">
        <f>E14-1</f>
        <v>5</v>
      </c>
    </row>
    <row r="15">
      <c r="A15" s="56" t="s">
        <v>406</v>
      </c>
      <c r="B15" s="19">
        <v>0.07091435185185185</v>
      </c>
      <c r="C15" s="10" t="s">
        <v>70</v>
      </c>
      <c r="D15" s="10" t="s">
        <v>83</v>
      </c>
      <c r="E15" s="29">
        <v>7.0</v>
      </c>
      <c r="F15" s="29">
        <v>3.0</v>
      </c>
      <c r="J15" s="10" t="s">
        <v>85</v>
      </c>
    </row>
    <row r="16">
      <c r="A16" s="56" t="s">
        <v>406</v>
      </c>
      <c r="B16" s="19">
        <v>0.07091435185185185</v>
      </c>
      <c r="C16" s="10" t="s">
        <v>70</v>
      </c>
      <c r="D16" s="10" t="s">
        <v>83</v>
      </c>
      <c r="E16" s="29">
        <v>7.0</v>
      </c>
      <c r="F16" s="29">
        <v>3.0</v>
      </c>
      <c r="J16" s="10" t="s">
        <v>86</v>
      </c>
    </row>
    <row r="17">
      <c r="A17" s="53" t="s">
        <v>406</v>
      </c>
      <c r="B17" s="19">
        <v>0.07228009259259259</v>
      </c>
      <c r="C17" s="10" t="s">
        <v>66</v>
      </c>
      <c r="D17" s="10" t="s">
        <v>67</v>
      </c>
      <c r="E17" s="29">
        <v>16.0</v>
      </c>
      <c r="F17" s="46">
        <f>E17-0</f>
        <v>16</v>
      </c>
    </row>
    <row r="18">
      <c r="A18" s="56" t="s">
        <v>406</v>
      </c>
      <c r="B18" s="19">
        <v>0.07229166666666667</v>
      </c>
      <c r="C18" s="10" t="s">
        <v>70</v>
      </c>
      <c r="D18" s="10" t="s">
        <v>67</v>
      </c>
      <c r="E18" s="29">
        <v>7.0</v>
      </c>
      <c r="F18" s="46">
        <f>E18-3</f>
        <v>4</v>
      </c>
    </row>
    <row r="19">
      <c r="A19" s="56" t="s">
        <v>406</v>
      </c>
      <c r="B19" s="19">
        <v>0.07230324074074074</v>
      </c>
      <c r="C19" s="10" t="s">
        <v>74</v>
      </c>
      <c r="D19" s="10" t="s">
        <v>217</v>
      </c>
      <c r="E19" s="29" t="s">
        <v>88</v>
      </c>
      <c r="F19" s="29">
        <v>1.0</v>
      </c>
    </row>
    <row r="20">
      <c r="A20" s="53" t="s">
        <v>406</v>
      </c>
      <c r="B20" s="19">
        <v>0.07300925925925926</v>
      </c>
      <c r="C20" s="10" t="s">
        <v>74</v>
      </c>
      <c r="D20" s="10" t="s">
        <v>217</v>
      </c>
      <c r="E20" s="29">
        <v>21.0</v>
      </c>
      <c r="F20" s="46">
        <f>E20-6</f>
        <v>15</v>
      </c>
    </row>
    <row r="21">
      <c r="A21" s="56" t="s">
        <v>406</v>
      </c>
      <c r="B21" s="19">
        <v>0.07381944444444444</v>
      </c>
      <c r="C21" s="10" t="s">
        <v>70</v>
      </c>
      <c r="D21" s="10" t="s">
        <v>83</v>
      </c>
      <c r="E21" s="29" t="s">
        <v>75</v>
      </c>
      <c r="F21" s="29" t="s">
        <v>75</v>
      </c>
      <c r="J21" s="10" t="s">
        <v>160</v>
      </c>
    </row>
    <row r="22">
      <c r="A22" s="56" t="s">
        <v>406</v>
      </c>
      <c r="B22" s="19">
        <v>0.07381944444444444</v>
      </c>
      <c r="C22" s="10" t="s">
        <v>70</v>
      </c>
      <c r="D22" s="10" t="s">
        <v>83</v>
      </c>
      <c r="E22" s="29">
        <v>11.0</v>
      </c>
      <c r="F22" s="46">
        <f>E22-4</f>
        <v>7</v>
      </c>
      <c r="J22" s="10" t="s">
        <v>161</v>
      </c>
    </row>
    <row r="23">
      <c r="A23" s="53" t="s">
        <v>406</v>
      </c>
      <c r="B23" s="19">
        <v>0.07416666666666667</v>
      </c>
      <c r="C23" s="10" t="s">
        <v>74</v>
      </c>
      <c r="D23" s="10" t="s">
        <v>83</v>
      </c>
      <c r="E23" s="29">
        <v>23.0</v>
      </c>
      <c r="F23" s="46">
        <f>E23-5</f>
        <v>18</v>
      </c>
    </row>
    <row r="24">
      <c r="A24" s="56" t="s">
        <v>406</v>
      </c>
      <c r="B24" s="19">
        <v>0.07524305555555555</v>
      </c>
      <c r="C24" s="10" t="s">
        <v>74</v>
      </c>
      <c r="D24" s="10" t="s">
        <v>128</v>
      </c>
      <c r="E24" s="29">
        <v>5.0</v>
      </c>
      <c r="F24" s="46">
        <f>E24-0</f>
        <v>5</v>
      </c>
    </row>
    <row r="25">
      <c r="A25" s="56" t="s">
        <v>406</v>
      </c>
      <c r="B25" s="19">
        <v>0.09114583333333333</v>
      </c>
      <c r="C25" s="10" t="s">
        <v>70</v>
      </c>
      <c r="D25" s="10" t="s">
        <v>365</v>
      </c>
      <c r="E25" s="29">
        <v>17.0</v>
      </c>
      <c r="F25" s="46">
        <f>E25-2</f>
        <v>15</v>
      </c>
    </row>
    <row r="26">
      <c r="A26" s="53" t="s">
        <v>406</v>
      </c>
      <c r="B26" s="19">
        <v>0.0954861111111111</v>
      </c>
      <c r="C26" s="10" t="s">
        <v>66</v>
      </c>
      <c r="D26" s="10" t="s">
        <v>67</v>
      </c>
      <c r="E26" s="29">
        <v>13.0</v>
      </c>
      <c r="F26" s="46">
        <f>E26-0</f>
        <v>13</v>
      </c>
    </row>
    <row r="27">
      <c r="A27" s="56" t="s">
        <v>406</v>
      </c>
      <c r="B27" s="19">
        <v>0.09585648148148149</v>
      </c>
      <c r="C27" s="10" t="s">
        <v>69</v>
      </c>
      <c r="D27" s="10" t="s">
        <v>71</v>
      </c>
      <c r="E27" s="29">
        <v>20.0</v>
      </c>
      <c r="F27" s="46">
        <f>E27-3</f>
        <v>17</v>
      </c>
    </row>
    <row r="28">
      <c r="A28" s="56" t="s">
        <v>406</v>
      </c>
      <c r="B28" s="19">
        <v>0.09664351851851852</v>
      </c>
      <c r="C28" s="10" t="s">
        <v>74</v>
      </c>
      <c r="D28" s="10" t="s">
        <v>75</v>
      </c>
      <c r="E28" s="29" t="s">
        <v>68</v>
      </c>
      <c r="F28" s="29">
        <v>20.0</v>
      </c>
    </row>
    <row r="29">
      <c r="A29" s="53" t="s">
        <v>406</v>
      </c>
      <c r="B29" s="19">
        <v>0.09667824074074075</v>
      </c>
      <c r="C29" s="10" t="s">
        <v>72</v>
      </c>
      <c r="D29" s="10" t="s">
        <v>71</v>
      </c>
      <c r="E29" s="29">
        <v>16.0</v>
      </c>
      <c r="F29" s="46">
        <f>E29-5</f>
        <v>11</v>
      </c>
    </row>
    <row r="30">
      <c r="A30" s="56" t="s">
        <v>406</v>
      </c>
      <c r="B30" s="19">
        <v>0.11231481481481481</v>
      </c>
      <c r="C30" s="10" t="s">
        <v>74</v>
      </c>
      <c r="D30" s="10" t="s">
        <v>67</v>
      </c>
      <c r="E30" s="29">
        <v>17.0</v>
      </c>
      <c r="F30" s="46">
        <f>E30-0</f>
        <v>17</v>
      </c>
    </row>
    <row r="31">
      <c r="A31" s="56" t="s">
        <v>406</v>
      </c>
      <c r="B31" s="19">
        <v>0.11497685185185186</v>
      </c>
      <c r="C31" s="10" t="s">
        <v>74</v>
      </c>
      <c r="D31" s="10" t="s">
        <v>125</v>
      </c>
      <c r="E31" s="29">
        <v>18.0</v>
      </c>
      <c r="F31" s="46">
        <f>E31-8</f>
        <v>10</v>
      </c>
      <c r="J31" s="10" t="s">
        <v>86</v>
      </c>
    </row>
    <row r="32">
      <c r="A32" s="53" t="s">
        <v>406</v>
      </c>
      <c r="B32" s="19">
        <v>0.11497685185185186</v>
      </c>
      <c r="C32" s="10" t="s">
        <v>74</v>
      </c>
      <c r="D32" s="10" t="s">
        <v>125</v>
      </c>
      <c r="E32" s="29" t="s">
        <v>75</v>
      </c>
      <c r="F32" s="29" t="s">
        <v>75</v>
      </c>
      <c r="J32" s="10" t="s">
        <v>85</v>
      </c>
    </row>
    <row r="33">
      <c r="A33" s="56" t="s">
        <v>406</v>
      </c>
      <c r="B33" s="19">
        <v>0.11555555555555555</v>
      </c>
      <c r="C33" s="10" t="s">
        <v>74</v>
      </c>
      <c r="D33" s="10" t="s">
        <v>67</v>
      </c>
      <c r="E33" s="29">
        <v>9.0</v>
      </c>
      <c r="F33" s="46">
        <f>E33-0</f>
        <v>9</v>
      </c>
    </row>
    <row r="34">
      <c r="A34" s="56" t="s">
        <v>406</v>
      </c>
      <c r="B34" s="19">
        <v>0.11670138888888888</v>
      </c>
      <c r="C34" s="10" t="s">
        <v>157</v>
      </c>
      <c r="D34" s="10" t="s">
        <v>67</v>
      </c>
      <c r="E34" s="29">
        <v>8.0</v>
      </c>
      <c r="F34" s="46">
        <f>E34-3</f>
        <v>5</v>
      </c>
    </row>
    <row r="35">
      <c r="A35" s="53" t="s">
        <v>406</v>
      </c>
      <c r="B35" s="19">
        <v>0.12240740740740741</v>
      </c>
      <c r="C35" s="10" t="s">
        <v>66</v>
      </c>
      <c r="D35" s="10" t="s">
        <v>125</v>
      </c>
      <c r="E35" s="29">
        <v>16.0</v>
      </c>
      <c r="F35" s="46">
        <f>E35-0</f>
        <v>16</v>
      </c>
    </row>
    <row r="36">
      <c r="A36" s="56" t="s">
        <v>406</v>
      </c>
      <c r="B36" s="10" t="s">
        <v>407</v>
      </c>
      <c r="C36" s="10" t="s">
        <v>72</v>
      </c>
      <c r="D36" s="10" t="s">
        <v>125</v>
      </c>
      <c r="E36" s="29">
        <v>11.0</v>
      </c>
      <c r="F36" s="46">
        <f>E36-3</f>
        <v>8</v>
      </c>
    </row>
    <row r="37">
      <c r="A37" s="56" t="s">
        <v>406</v>
      </c>
      <c r="B37" s="19">
        <v>0.12391203703703704</v>
      </c>
      <c r="C37" s="10" t="s">
        <v>74</v>
      </c>
      <c r="D37" s="10" t="s">
        <v>83</v>
      </c>
      <c r="E37" s="29">
        <v>7.0</v>
      </c>
      <c r="F37" s="46">
        <f>E37-5</f>
        <v>2</v>
      </c>
    </row>
    <row r="38">
      <c r="A38" s="53" t="s">
        <v>406</v>
      </c>
      <c r="B38" s="19">
        <v>0.12489583333333333</v>
      </c>
      <c r="C38" s="10" t="s">
        <v>66</v>
      </c>
      <c r="D38" s="10" t="s">
        <v>71</v>
      </c>
      <c r="E38" s="29" t="s">
        <v>68</v>
      </c>
      <c r="F38" s="29">
        <v>20.0</v>
      </c>
    </row>
    <row r="39">
      <c r="A39" s="56" t="s">
        <v>406</v>
      </c>
      <c r="B39" s="19">
        <v>0.1251736111111111</v>
      </c>
      <c r="C39" s="10" t="s">
        <v>74</v>
      </c>
      <c r="D39" s="10" t="s">
        <v>166</v>
      </c>
      <c r="E39" s="29">
        <v>10.0</v>
      </c>
      <c r="F39" s="46">
        <f>E39-0</f>
        <v>10</v>
      </c>
      <c r="J39" s="10" t="s">
        <v>408</v>
      </c>
    </row>
    <row r="40">
      <c r="A40" s="56" t="s">
        <v>406</v>
      </c>
      <c r="B40" s="19">
        <v>0.13</v>
      </c>
      <c r="C40" s="10" t="s">
        <v>74</v>
      </c>
      <c r="D40" s="10" t="s">
        <v>78</v>
      </c>
      <c r="E40" s="29">
        <v>12.0</v>
      </c>
      <c r="F40" s="46">
        <f>E40-6</f>
        <v>6</v>
      </c>
      <c r="J40" s="10"/>
    </row>
    <row r="41">
      <c r="A41" s="53" t="s">
        <v>406</v>
      </c>
      <c r="B41" s="19">
        <v>0.13809027777777777</v>
      </c>
      <c r="C41" s="10" t="s">
        <v>66</v>
      </c>
      <c r="D41" s="10" t="s">
        <v>125</v>
      </c>
      <c r="E41" s="29">
        <v>14.0</v>
      </c>
      <c r="F41" s="46">
        <f>E41-0</f>
        <v>14</v>
      </c>
      <c r="J41" s="10" t="s">
        <v>86</v>
      </c>
    </row>
    <row r="42">
      <c r="A42" s="56" t="s">
        <v>406</v>
      </c>
      <c r="B42" s="19">
        <v>0.13809027777777777</v>
      </c>
      <c r="C42" s="10" t="s">
        <v>66</v>
      </c>
      <c r="D42" s="10" t="s">
        <v>125</v>
      </c>
      <c r="E42" s="29" t="s">
        <v>75</v>
      </c>
      <c r="F42" s="29" t="s">
        <v>75</v>
      </c>
      <c r="J42" s="10" t="s">
        <v>85</v>
      </c>
    </row>
    <row r="43">
      <c r="A43" s="56" t="s">
        <v>406</v>
      </c>
      <c r="B43" s="19">
        <v>0.13922453703703705</v>
      </c>
      <c r="C43" s="10" t="s">
        <v>74</v>
      </c>
      <c r="D43" s="10" t="s">
        <v>217</v>
      </c>
      <c r="E43" s="29">
        <v>9.0</v>
      </c>
      <c r="F43" s="46">
        <f>E43-6</f>
        <v>3</v>
      </c>
    </row>
    <row r="44">
      <c r="A44" s="53" t="s">
        <v>406</v>
      </c>
      <c r="B44" s="19">
        <v>0.13940972222222223</v>
      </c>
      <c r="C44" s="10" t="s">
        <v>69</v>
      </c>
      <c r="D44" s="10" t="s">
        <v>209</v>
      </c>
      <c r="E44" s="29">
        <v>17.0</v>
      </c>
      <c r="F44" s="46">
        <f>E44-3</f>
        <v>14</v>
      </c>
    </row>
    <row r="45">
      <c r="A45" s="56" t="s">
        <v>406</v>
      </c>
      <c r="B45" s="19">
        <v>0.14043981481481482</v>
      </c>
      <c r="C45" s="10" t="s">
        <v>66</v>
      </c>
      <c r="D45" s="10" t="s">
        <v>125</v>
      </c>
      <c r="E45" s="29" t="s">
        <v>75</v>
      </c>
      <c r="F45" s="29" t="s">
        <v>75</v>
      </c>
      <c r="J45" s="10" t="s">
        <v>85</v>
      </c>
    </row>
    <row r="46">
      <c r="A46" s="56" t="s">
        <v>406</v>
      </c>
      <c r="B46" s="19">
        <v>0.14043981481481482</v>
      </c>
      <c r="C46" s="10" t="s">
        <v>66</v>
      </c>
      <c r="D46" s="10" t="s">
        <v>125</v>
      </c>
      <c r="E46" s="29">
        <v>10.0</v>
      </c>
      <c r="F46" s="46">
        <f>E46-0</f>
        <v>10</v>
      </c>
      <c r="J46" s="10" t="s">
        <v>86</v>
      </c>
    </row>
    <row r="47">
      <c r="A47" s="53" t="s">
        <v>406</v>
      </c>
      <c r="B47" s="19">
        <v>0.14043981481481482</v>
      </c>
      <c r="C47" s="10" t="s">
        <v>72</v>
      </c>
      <c r="D47" s="10" t="s">
        <v>125</v>
      </c>
      <c r="E47" s="29">
        <v>10.0</v>
      </c>
      <c r="F47" s="46">
        <f>E47-3</f>
        <v>7</v>
      </c>
    </row>
    <row r="48">
      <c r="A48" s="56" t="s">
        <v>406</v>
      </c>
      <c r="B48" s="19">
        <v>0.14043981481481482</v>
      </c>
      <c r="C48" s="10" t="s">
        <v>82</v>
      </c>
      <c r="D48" s="10" t="s">
        <v>125</v>
      </c>
      <c r="E48" s="29">
        <v>20.0</v>
      </c>
      <c r="F48" s="46">
        <f>E48-1</f>
        <v>19</v>
      </c>
    </row>
    <row r="49">
      <c r="A49" s="56" t="s">
        <v>406</v>
      </c>
      <c r="B49" s="19">
        <v>0.14043981481481482</v>
      </c>
      <c r="C49" s="10" t="s">
        <v>74</v>
      </c>
      <c r="D49" s="10" t="s">
        <v>125</v>
      </c>
      <c r="E49" s="29">
        <v>22.0</v>
      </c>
      <c r="F49" s="46">
        <f>E49-8</f>
        <v>14</v>
      </c>
    </row>
    <row r="50">
      <c r="A50" s="53" t="s">
        <v>406</v>
      </c>
      <c r="B50" s="19">
        <v>0.14043981481481482</v>
      </c>
      <c r="C50" s="10" t="s">
        <v>70</v>
      </c>
      <c r="D50" s="10" t="s">
        <v>125</v>
      </c>
      <c r="E50" s="29">
        <v>22.0</v>
      </c>
      <c r="F50" s="46">
        <f>E50-6</f>
        <v>16</v>
      </c>
    </row>
    <row r="51">
      <c r="A51" s="56" t="s">
        <v>406</v>
      </c>
      <c r="B51" s="19">
        <v>0.14043981481481482</v>
      </c>
      <c r="C51" s="10" t="s">
        <v>69</v>
      </c>
      <c r="D51" s="10" t="s">
        <v>125</v>
      </c>
      <c r="E51" s="29">
        <v>17.0</v>
      </c>
      <c r="F51" s="46">
        <f>E51-3</f>
        <v>14</v>
      </c>
    </row>
    <row r="52">
      <c r="A52" s="56" t="s">
        <v>406</v>
      </c>
      <c r="B52" s="19">
        <v>0.14710648148148148</v>
      </c>
      <c r="C52" s="10" t="s">
        <v>66</v>
      </c>
      <c r="D52" s="10" t="s">
        <v>80</v>
      </c>
      <c r="E52" s="29" t="s">
        <v>68</v>
      </c>
      <c r="F52" s="29">
        <v>20.0</v>
      </c>
    </row>
    <row r="53">
      <c r="A53" s="53" t="s">
        <v>406</v>
      </c>
      <c r="B53" s="19">
        <v>0.14813657407407407</v>
      </c>
      <c r="C53" s="10" t="s">
        <v>66</v>
      </c>
      <c r="D53" s="10" t="s">
        <v>80</v>
      </c>
      <c r="E53" s="29">
        <v>18.0</v>
      </c>
      <c r="F53" s="29">
        <v>14.0</v>
      </c>
    </row>
    <row r="54">
      <c r="A54" s="56" t="s">
        <v>406</v>
      </c>
      <c r="B54" s="19">
        <v>0.1489814814814815</v>
      </c>
      <c r="C54" s="10" t="s">
        <v>70</v>
      </c>
      <c r="D54" s="10" t="s">
        <v>80</v>
      </c>
      <c r="E54" s="29">
        <v>15.0</v>
      </c>
      <c r="F54" s="46">
        <f t="shared" ref="F54:F55" si="3">E54-3</f>
        <v>12</v>
      </c>
    </row>
    <row r="55">
      <c r="A55" s="56" t="s">
        <v>406</v>
      </c>
      <c r="B55" s="19">
        <v>0.1489814814814815</v>
      </c>
      <c r="C55" s="10" t="s">
        <v>69</v>
      </c>
      <c r="D55" s="10" t="s">
        <v>80</v>
      </c>
      <c r="E55" s="29">
        <v>6.0</v>
      </c>
      <c r="F55" s="46">
        <f t="shared" si="3"/>
        <v>3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7.29"/>
    <col customWidth="1" min="3" max="3" width="9.29"/>
    <col customWidth="1" min="4" max="4" width="13.86"/>
    <col customWidth="1" min="5" max="5" width="10.43"/>
    <col customWidth="1" min="6" max="6" width="12.43"/>
    <col customWidth="1" min="7" max="7" width="5.14"/>
    <col customWidth="1" min="8" max="8" width="35.0"/>
    <col customWidth="1" min="9" max="9" width="6.29"/>
    <col customWidth="1" min="10" max="10" width="52.57"/>
  </cols>
  <sheetData>
    <row r="1">
      <c r="A1" s="47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57" t="s">
        <v>409</v>
      </c>
      <c r="B2" s="19">
        <v>0.024895833333333332</v>
      </c>
      <c r="C2" s="10" t="s">
        <v>70</v>
      </c>
      <c r="D2" s="55" t="s">
        <v>67</v>
      </c>
      <c r="E2" s="29">
        <v>11.0</v>
      </c>
      <c r="F2" s="46">
        <f>E2-3</f>
        <v>8</v>
      </c>
    </row>
    <row r="3">
      <c r="A3" s="57" t="s">
        <v>409</v>
      </c>
      <c r="B3" s="19">
        <v>0.031180555555555555</v>
      </c>
      <c r="C3" s="10" t="s">
        <v>66</v>
      </c>
      <c r="D3" s="55" t="s">
        <v>83</v>
      </c>
      <c r="E3" s="29">
        <v>13.0</v>
      </c>
      <c r="F3" s="46">
        <f>E3-4</f>
        <v>9</v>
      </c>
    </row>
    <row r="4">
      <c r="A4" s="57" t="s">
        <v>409</v>
      </c>
      <c r="B4" s="19">
        <v>0.03554398148148148</v>
      </c>
      <c r="C4" s="10" t="s">
        <v>74</v>
      </c>
      <c r="D4" s="55" t="s">
        <v>127</v>
      </c>
      <c r="E4" s="29">
        <v>14.0</v>
      </c>
      <c r="F4" s="46">
        <f>E4--1</f>
        <v>15</v>
      </c>
    </row>
    <row r="5">
      <c r="A5" s="57" t="s">
        <v>409</v>
      </c>
      <c r="B5" s="19">
        <v>0.03927083333333333</v>
      </c>
      <c r="C5" s="10" t="s">
        <v>72</v>
      </c>
      <c r="D5" s="55" t="s">
        <v>410</v>
      </c>
      <c r="E5" s="29">
        <v>11.0</v>
      </c>
      <c r="F5" s="46">
        <f>E5-2</f>
        <v>9</v>
      </c>
      <c r="J5" s="10" t="s">
        <v>411</v>
      </c>
    </row>
    <row r="6">
      <c r="A6" s="57" t="s">
        <v>409</v>
      </c>
      <c r="B6" s="19">
        <v>0.04097222222222222</v>
      </c>
      <c r="C6" s="10" t="s">
        <v>72</v>
      </c>
      <c r="D6" s="55" t="s">
        <v>80</v>
      </c>
      <c r="E6" s="29" t="s">
        <v>75</v>
      </c>
      <c r="F6" s="46" t="s">
        <v>75</v>
      </c>
      <c r="J6" s="10" t="s">
        <v>85</v>
      </c>
    </row>
    <row r="7">
      <c r="A7" s="57" t="s">
        <v>409</v>
      </c>
      <c r="B7" s="19">
        <v>0.04097222222222222</v>
      </c>
      <c r="C7" s="10" t="s">
        <v>72</v>
      </c>
      <c r="D7" s="55" t="s">
        <v>80</v>
      </c>
      <c r="E7" s="29">
        <v>21.0</v>
      </c>
      <c r="F7" s="46">
        <f>E7-2</f>
        <v>19</v>
      </c>
      <c r="J7" s="10" t="s">
        <v>86</v>
      </c>
    </row>
    <row r="8">
      <c r="A8" s="57" t="s">
        <v>409</v>
      </c>
      <c r="B8" s="19">
        <v>0.04237268518518519</v>
      </c>
      <c r="C8" s="10" t="s">
        <v>74</v>
      </c>
      <c r="D8" s="55" t="s">
        <v>80</v>
      </c>
      <c r="E8" s="29">
        <v>-1.0</v>
      </c>
      <c r="F8" s="46">
        <f>E8--3</f>
        <v>2</v>
      </c>
    </row>
    <row r="9">
      <c r="A9" s="57" t="s">
        <v>409</v>
      </c>
      <c r="B9" s="19">
        <v>0.04287037037037037</v>
      </c>
      <c r="C9" s="10" t="s">
        <v>157</v>
      </c>
      <c r="D9" s="55" t="s">
        <v>93</v>
      </c>
      <c r="E9" s="29" t="s">
        <v>412</v>
      </c>
      <c r="F9" s="29">
        <v>13.0</v>
      </c>
      <c r="H9" s="10" t="s">
        <v>413</v>
      </c>
      <c r="J9" s="10" t="s">
        <v>414</v>
      </c>
    </row>
    <row r="10">
      <c r="A10" s="57" t="s">
        <v>409</v>
      </c>
      <c r="B10" s="19">
        <v>0.04459490740740741</v>
      </c>
      <c r="C10" s="10" t="s">
        <v>72</v>
      </c>
      <c r="D10" s="55" t="s">
        <v>78</v>
      </c>
      <c r="E10" s="29">
        <v>9.0</v>
      </c>
      <c r="F10" s="46">
        <f>E10-5</f>
        <v>4</v>
      </c>
    </row>
    <row r="11">
      <c r="A11" s="57" t="s">
        <v>409</v>
      </c>
      <c r="B11" s="19">
        <v>0.045891203703703705</v>
      </c>
      <c r="C11" s="10" t="s">
        <v>82</v>
      </c>
      <c r="D11" s="55" t="s">
        <v>125</v>
      </c>
      <c r="E11" s="29" t="s">
        <v>88</v>
      </c>
      <c r="F11" s="29">
        <v>1.0</v>
      </c>
    </row>
    <row r="12">
      <c r="A12" s="57" t="s">
        <v>409</v>
      </c>
      <c r="B12" s="19">
        <v>0.04591435185185185</v>
      </c>
      <c r="C12" s="10" t="s">
        <v>74</v>
      </c>
      <c r="D12" s="55" t="s">
        <v>125</v>
      </c>
      <c r="E12" s="29">
        <v>21.0</v>
      </c>
      <c r="F12" s="29">
        <f>E12-8</f>
        <v>13</v>
      </c>
    </row>
    <row r="13">
      <c r="A13" s="57" t="s">
        <v>409</v>
      </c>
      <c r="B13" s="19">
        <v>0.04829861111111111</v>
      </c>
      <c r="C13" s="10" t="s">
        <v>66</v>
      </c>
      <c r="D13" s="55" t="s">
        <v>80</v>
      </c>
      <c r="E13" s="29">
        <v>16.0</v>
      </c>
      <c r="F13" s="29">
        <f>E13-6</f>
        <v>10</v>
      </c>
    </row>
    <row r="14">
      <c r="A14" s="57" t="s">
        <v>409</v>
      </c>
      <c r="B14" s="19">
        <v>0.04909722222222222</v>
      </c>
      <c r="C14" s="10" t="s">
        <v>74</v>
      </c>
      <c r="D14" s="55" t="s">
        <v>210</v>
      </c>
      <c r="E14" s="29">
        <v>13.0</v>
      </c>
      <c r="F14" s="46">
        <f>E14--3</f>
        <v>16</v>
      </c>
      <c r="J14" s="10"/>
    </row>
    <row r="15">
      <c r="A15" s="57" t="s">
        <v>409</v>
      </c>
      <c r="B15" s="19">
        <v>0.049375</v>
      </c>
      <c r="C15" s="10" t="s">
        <v>74</v>
      </c>
      <c r="D15" s="55" t="s">
        <v>78</v>
      </c>
      <c r="E15" s="29">
        <v>9.0</v>
      </c>
      <c r="F15" s="29">
        <f>E15-6</f>
        <v>3</v>
      </c>
      <c r="J15" s="10"/>
    </row>
    <row r="16">
      <c r="A16" s="57" t="s">
        <v>409</v>
      </c>
      <c r="B16" s="19">
        <v>0.050729166666666665</v>
      </c>
      <c r="C16" s="10" t="s">
        <v>74</v>
      </c>
      <c r="D16" s="55" t="s">
        <v>125</v>
      </c>
      <c r="E16" s="29">
        <v>15.0</v>
      </c>
      <c r="F16" s="29">
        <f>E16-8</f>
        <v>7</v>
      </c>
      <c r="J16" s="10"/>
    </row>
    <row r="17">
      <c r="A17" s="57" t="s">
        <v>409</v>
      </c>
      <c r="B17" s="19">
        <v>0.05075231481481481</v>
      </c>
      <c r="C17" s="10" t="s">
        <v>82</v>
      </c>
      <c r="D17" s="55" t="s">
        <v>125</v>
      </c>
      <c r="E17" s="29">
        <v>10.0</v>
      </c>
      <c r="F17" s="46">
        <f>E17-1</f>
        <v>9</v>
      </c>
    </row>
    <row r="18">
      <c r="A18" s="57" t="s">
        <v>409</v>
      </c>
      <c r="B18" s="19">
        <v>0.05243055555555556</v>
      </c>
      <c r="C18" s="10" t="s">
        <v>72</v>
      </c>
      <c r="D18" s="55" t="s">
        <v>83</v>
      </c>
      <c r="E18" s="29">
        <v>10.0</v>
      </c>
      <c r="F18" s="46">
        <f>E18-0</f>
        <v>10</v>
      </c>
    </row>
    <row r="19">
      <c r="A19" s="57" t="s">
        <v>409</v>
      </c>
      <c r="B19" s="19">
        <v>0.052708333333333336</v>
      </c>
      <c r="C19" s="10" t="s">
        <v>72</v>
      </c>
      <c r="D19" s="55" t="s">
        <v>129</v>
      </c>
      <c r="E19" s="29" t="s">
        <v>88</v>
      </c>
      <c r="F19" s="29">
        <v>1.0</v>
      </c>
    </row>
    <row r="20">
      <c r="A20" s="57" t="s">
        <v>409</v>
      </c>
      <c r="B20" s="19">
        <v>0.05347222222222222</v>
      </c>
      <c r="C20" s="10" t="s">
        <v>66</v>
      </c>
      <c r="D20" s="55" t="s">
        <v>80</v>
      </c>
      <c r="E20" s="29">
        <v>15.0</v>
      </c>
      <c r="F20" s="46">
        <f>E20-6</f>
        <v>9</v>
      </c>
    </row>
    <row r="21">
      <c r="A21" s="57" t="s">
        <v>409</v>
      </c>
      <c r="B21" s="19">
        <v>0.05621527777777778</v>
      </c>
      <c r="C21" s="10" t="s">
        <v>69</v>
      </c>
      <c r="D21" s="55" t="s">
        <v>120</v>
      </c>
      <c r="E21" s="29" t="s">
        <v>75</v>
      </c>
      <c r="F21" s="29" t="s">
        <v>75</v>
      </c>
      <c r="J21" s="10" t="s">
        <v>415</v>
      </c>
    </row>
    <row r="22">
      <c r="A22" s="57" t="s">
        <v>409</v>
      </c>
      <c r="B22" s="19">
        <v>0.07960648148148149</v>
      </c>
      <c r="C22" s="10" t="s">
        <v>72</v>
      </c>
      <c r="D22" s="55" t="s">
        <v>83</v>
      </c>
      <c r="E22" s="29" t="s">
        <v>75</v>
      </c>
      <c r="F22" s="46" t="s">
        <v>75</v>
      </c>
      <c r="J22" s="10" t="s">
        <v>85</v>
      </c>
    </row>
    <row r="23">
      <c r="A23" s="57" t="s">
        <v>409</v>
      </c>
      <c r="B23" s="19">
        <v>0.07960648148148149</v>
      </c>
      <c r="C23" s="10" t="s">
        <v>72</v>
      </c>
      <c r="D23" s="55" t="s">
        <v>83</v>
      </c>
      <c r="E23" s="29">
        <v>11.0</v>
      </c>
      <c r="F23" s="46">
        <f>E23-0</f>
        <v>11</v>
      </c>
      <c r="J23" s="10" t="s">
        <v>86</v>
      </c>
    </row>
    <row r="24">
      <c r="A24" s="57" t="s">
        <v>409</v>
      </c>
      <c r="B24" s="19">
        <v>0.08263888888888889</v>
      </c>
      <c r="C24" s="10" t="s">
        <v>69</v>
      </c>
      <c r="D24" s="55" t="s">
        <v>67</v>
      </c>
      <c r="E24" s="29" t="s">
        <v>75</v>
      </c>
      <c r="F24" s="46" t="s">
        <v>75</v>
      </c>
    </row>
    <row r="25">
      <c r="A25" s="57" t="s">
        <v>409</v>
      </c>
      <c r="B25" s="19">
        <v>0.08609953703703704</v>
      </c>
      <c r="C25" s="10" t="s">
        <v>69</v>
      </c>
      <c r="D25" s="55" t="s">
        <v>127</v>
      </c>
      <c r="E25" s="29">
        <v>19.0</v>
      </c>
      <c r="F25" s="46">
        <f>E25-3</f>
        <v>16</v>
      </c>
    </row>
    <row r="26">
      <c r="A26" s="57" t="s">
        <v>409</v>
      </c>
      <c r="B26" s="19">
        <v>0.08626157407407407</v>
      </c>
      <c r="C26" s="10" t="s">
        <v>66</v>
      </c>
      <c r="D26" s="55" t="s">
        <v>125</v>
      </c>
      <c r="E26" s="29">
        <v>12.0</v>
      </c>
      <c r="F26" s="46">
        <f>E26-0</f>
        <v>12</v>
      </c>
    </row>
    <row r="27">
      <c r="A27" s="57" t="s">
        <v>409</v>
      </c>
      <c r="B27" s="19">
        <v>0.08626157407407407</v>
      </c>
      <c r="C27" s="10" t="s">
        <v>70</v>
      </c>
      <c r="D27" s="55" t="s">
        <v>125</v>
      </c>
      <c r="E27" s="29">
        <v>15.0</v>
      </c>
      <c r="F27" s="46">
        <f>E27-6</f>
        <v>9</v>
      </c>
    </row>
    <row r="28">
      <c r="A28" s="57" t="s">
        <v>409</v>
      </c>
      <c r="B28" s="19">
        <v>0.08627314814814815</v>
      </c>
      <c r="C28" s="10" t="s">
        <v>82</v>
      </c>
      <c r="D28" s="55" t="s">
        <v>125</v>
      </c>
      <c r="E28" s="29">
        <v>8.0</v>
      </c>
      <c r="F28" s="29">
        <f>E28-1</f>
        <v>7</v>
      </c>
    </row>
    <row r="29">
      <c r="A29" s="57" t="s">
        <v>409</v>
      </c>
      <c r="B29" s="19">
        <v>0.08628472222222222</v>
      </c>
      <c r="C29" s="10" t="s">
        <v>74</v>
      </c>
      <c r="D29" s="55" t="s">
        <v>125</v>
      </c>
      <c r="E29" s="29" t="s">
        <v>88</v>
      </c>
      <c r="F29" s="29">
        <v>1.0</v>
      </c>
    </row>
    <row r="30">
      <c r="A30" s="57" t="s">
        <v>409</v>
      </c>
      <c r="B30" s="19">
        <v>0.08633101851851852</v>
      </c>
      <c r="C30" s="10" t="s">
        <v>72</v>
      </c>
      <c r="D30" s="55" t="s">
        <v>125</v>
      </c>
      <c r="E30" s="29">
        <v>19.0</v>
      </c>
      <c r="F30" s="46">
        <f t="shared" ref="F30:F33" si="1">E30-3</f>
        <v>16</v>
      </c>
    </row>
    <row r="31">
      <c r="A31" s="57" t="s">
        <v>409</v>
      </c>
      <c r="B31" s="19">
        <v>0.08689814814814815</v>
      </c>
      <c r="C31" s="10" t="s">
        <v>69</v>
      </c>
      <c r="D31" s="55" t="s">
        <v>80</v>
      </c>
      <c r="E31" s="29">
        <v>7.0</v>
      </c>
      <c r="F31" s="46">
        <f t="shared" si="1"/>
        <v>4</v>
      </c>
    </row>
    <row r="32">
      <c r="A32" s="57" t="s">
        <v>409</v>
      </c>
      <c r="B32" s="19">
        <v>0.08888888888888889</v>
      </c>
      <c r="C32" s="10" t="s">
        <v>69</v>
      </c>
      <c r="D32" s="55" t="s">
        <v>80</v>
      </c>
      <c r="E32" s="29">
        <v>11.0</v>
      </c>
      <c r="F32" s="46">
        <f t="shared" si="1"/>
        <v>8</v>
      </c>
      <c r="J32" s="10"/>
    </row>
    <row r="33">
      <c r="A33" s="57" t="s">
        <v>409</v>
      </c>
      <c r="B33" s="19">
        <v>0.08989583333333333</v>
      </c>
      <c r="C33" s="10" t="s">
        <v>69</v>
      </c>
      <c r="D33" s="55" t="s">
        <v>80</v>
      </c>
      <c r="E33" s="29">
        <v>7.0</v>
      </c>
      <c r="F33" s="29">
        <f t="shared" si="1"/>
        <v>4</v>
      </c>
      <c r="J33" s="10"/>
    </row>
    <row r="34">
      <c r="A34" s="57" t="s">
        <v>409</v>
      </c>
      <c r="B34" s="19">
        <v>0.09184027777777778</v>
      </c>
      <c r="C34" s="10" t="s">
        <v>82</v>
      </c>
      <c r="D34" s="55" t="s">
        <v>71</v>
      </c>
      <c r="E34" s="29">
        <v>17.0</v>
      </c>
      <c r="F34" s="46">
        <f>E34-5</f>
        <v>12</v>
      </c>
    </row>
    <row r="35">
      <c r="A35" s="57" t="s">
        <v>409</v>
      </c>
      <c r="B35" s="19">
        <v>0.09349537037037037</v>
      </c>
      <c r="C35" s="10" t="s">
        <v>70</v>
      </c>
      <c r="D35" s="55" t="s">
        <v>67</v>
      </c>
      <c r="E35" s="29">
        <v>10.0</v>
      </c>
      <c r="F35" s="46">
        <f t="shared" ref="F35:F36" si="2">E35-3</f>
        <v>7</v>
      </c>
    </row>
    <row r="36">
      <c r="A36" s="57" t="s">
        <v>409</v>
      </c>
      <c r="B36" s="19">
        <v>0.09354166666666666</v>
      </c>
      <c r="C36" s="10" t="s">
        <v>82</v>
      </c>
      <c r="D36" s="55" t="s">
        <v>67</v>
      </c>
      <c r="E36" s="29">
        <v>8.0</v>
      </c>
      <c r="F36" s="46">
        <f t="shared" si="2"/>
        <v>5</v>
      </c>
    </row>
    <row r="37">
      <c r="A37" s="57" t="s">
        <v>409</v>
      </c>
      <c r="B37" s="19">
        <v>0.09416666666666666</v>
      </c>
      <c r="C37" s="10" t="s">
        <v>66</v>
      </c>
      <c r="D37" s="55" t="s">
        <v>125</v>
      </c>
      <c r="E37" s="29">
        <v>14.0</v>
      </c>
      <c r="F37" s="46">
        <f>E37-0</f>
        <v>14</v>
      </c>
    </row>
    <row r="38">
      <c r="A38" s="57" t="s">
        <v>409</v>
      </c>
      <c r="B38" s="19">
        <v>0.09418981481481481</v>
      </c>
      <c r="C38" s="10" t="s">
        <v>70</v>
      </c>
      <c r="D38" s="55" t="s">
        <v>125</v>
      </c>
      <c r="E38" s="29">
        <v>13.0</v>
      </c>
      <c r="F38" s="46">
        <f>E38-6</f>
        <v>7</v>
      </c>
    </row>
    <row r="39">
      <c r="A39" s="57" t="s">
        <v>409</v>
      </c>
      <c r="B39" s="19">
        <v>0.09421296296296296</v>
      </c>
      <c r="C39" s="10" t="s">
        <v>82</v>
      </c>
      <c r="D39" s="55" t="s">
        <v>125</v>
      </c>
      <c r="E39" s="29">
        <v>17.0</v>
      </c>
      <c r="F39" s="29">
        <f>E39-1</f>
        <v>16</v>
      </c>
    </row>
    <row r="40">
      <c r="A40" s="57" t="s">
        <v>409</v>
      </c>
      <c r="B40" s="19">
        <v>0.09421296296296296</v>
      </c>
      <c r="C40" s="10" t="s">
        <v>74</v>
      </c>
      <c r="D40" s="55" t="s">
        <v>125</v>
      </c>
      <c r="E40" s="29">
        <v>13.0</v>
      </c>
      <c r="F40" s="46">
        <f>E40-8</f>
        <v>5</v>
      </c>
      <c r="J40" s="10"/>
    </row>
    <row r="41">
      <c r="A41" s="57" t="s">
        <v>409</v>
      </c>
      <c r="B41" s="19">
        <v>0.09422453703703704</v>
      </c>
      <c r="C41" s="10" t="s">
        <v>69</v>
      </c>
      <c r="D41" s="55" t="s">
        <v>125</v>
      </c>
      <c r="E41" s="29">
        <v>20.0</v>
      </c>
      <c r="F41" s="46">
        <f>E41-3</f>
        <v>17</v>
      </c>
      <c r="J41" s="10"/>
    </row>
    <row r="42">
      <c r="A42" s="57" t="s">
        <v>409</v>
      </c>
      <c r="B42" s="19">
        <v>0.09424768518518518</v>
      </c>
      <c r="C42" s="10" t="s">
        <v>72</v>
      </c>
      <c r="D42" s="55" t="s">
        <v>125</v>
      </c>
      <c r="E42" s="29" t="s">
        <v>75</v>
      </c>
      <c r="F42" s="46" t="s">
        <v>75</v>
      </c>
      <c r="J42" s="10" t="s">
        <v>85</v>
      </c>
    </row>
    <row r="43">
      <c r="A43" s="57" t="s">
        <v>409</v>
      </c>
      <c r="B43" s="19">
        <v>0.09424768518518518</v>
      </c>
      <c r="C43" s="10" t="s">
        <v>72</v>
      </c>
      <c r="D43" s="55" t="s">
        <v>125</v>
      </c>
      <c r="E43" s="29">
        <v>19.0</v>
      </c>
      <c r="F43" s="29">
        <f>E43-3</f>
        <v>16</v>
      </c>
      <c r="J43" s="10" t="s">
        <v>86</v>
      </c>
    </row>
    <row r="44">
      <c r="A44" s="57" t="s">
        <v>409</v>
      </c>
      <c r="B44" s="19">
        <v>0.09819444444444445</v>
      </c>
      <c r="C44" s="10" t="s">
        <v>70</v>
      </c>
      <c r="D44" s="55" t="s">
        <v>79</v>
      </c>
      <c r="E44" s="29">
        <v>8.0</v>
      </c>
      <c r="F44" s="46">
        <f>E44-4</f>
        <v>4</v>
      </c>
    </row>
    <row r="45">
      <c r="A45" s="57" t="s">
        <v>409</v>
      </c>
      <c r="B45" s="19">
        <v>0.09835648148148148</v>
      </c>
      <c r="C45" s="10" t="s">
        <v>74</v>
      </c>
      <c r="D45" s="55" t="s">
        <v>79</v>
      </c>
      <c r="E45" s="29">
        <v>18.0</v>
      </c>
      <c r="F45" s="46">
        <f>E45-0</f>
        <v>18</v>
      </c>
    </row>
    <row r="46">
      <c r="A46" s="57" t="s">
        <v>409</v>
      </c>
      <c r="B46" s="19">
        <v>0.0984375</v>
      </c>
      <c r="C46" s="10" t="s">
        <v>69</v>
      </c>
      <c r="D46" s="55" t="s">
        <v>79</v>
      </c>
      <c r="E46" s="29">
        <v>11.0</v>
      </c>
      <c r="F46" s="29">
        <f>E46-3</f>
        <v>8</v>
      </c>
      <c r="J46" s="10"/>
    </row>
    <row r="47">
      <c r="A47" s="57" t="s">
        <v>409</v>
      </c>
      <c r="B47" s="19">
        <v>0.09848379629629629</v>
      </c>
      <c r="C47" s="10" t="s">
        <v>82</v>
      </c>
      <c r="D47" s="55" t="s">
        <v>79</v>
      </c>
      <c r="E47" s="29">
        <v>17.0</v>
      </c>
      <c r="F47" s="46"/>
      <c r="J47" s="10"/>
    </row>
    <row r="48">
      <c r="A48" s="57" t="s">
        <v>409</v>
      </c>
      <c r="B48" s="19">
        <v>0.09974537037037037</v>
      </c>
      <c r="C48" s="10" t="s">
        <v>69</v>
      </c>
      <c r="D48" s="55" t="s">
        <v>209</v>
      </c>
      <c r="E48" s="29">
        <v>12.0</v>
      </c>
      <c r="F48" s="46">
        <f>E48-3</f>
        <v>9</v>
      </c>
    </row>
    <row r="49">
      <c r="A49" s="57" t="s">
        <v>409</v>
      </c>
      <c r="B49" s="19">
        <v>0.10023148148148148</v>
      </c>
      <c r="C49" s="10" t="s">
        <v>74</v>
      </c>
      <c r="D49" s="55" t="s">
        <v>209</v>
      </c>
      <c r="E49" s="29" t="s">
        <v>88</v>
      </c>
      <c r="F49" s="29">
        <v>1.0</v>
      </c>
    </row>
    <row r="50">
      <c r="A50" s="57" t="s">
        <v>409</v>
      </c>
      <c r="B50" s="19">
        <v>0.10076388888888889</v>
      </c>
      <c r="C50" s="10" t="s">
        <v>69</v>
      </c>
      <c r="D50" s="55" t="s">
        <v>75</v>
      </c>
      <c r="E50" s="29">
        <v>19.0</v>
      </c>
      <c r="F50" s="29">
        <v>19.0</v>
      </c>
    </row>
    <row r="51">
      <c r="A51" s="57" t="s">
        <v>409</v>
      </c>
      <c r="B51" s="19">
        <v>0.101875</v>
      </c>
      <c r="C51" s="10" t="s">
        <v>70</v>
      </c>
      <c r="D51" s="55" t="s">
        <v>79</v>
      </c>
      <c r="E51" s="29">
        <f>F51+4</f>
        <v>22</v>
      </c>
      <c r="F51" s="29">
        <v>18.0</v>
      </c>
    </row>
    <row r="52">
      <c r="A52" s="57" t="s">
        <v>409</v>
      </c>
      <c r="B52" s="19">
        <v>0.10291666666666667</v>
      </c>
      <c r="C52" s="10" t="s">
        <v>70</v>
      </c>
      <c r="D52" s="55" t="s">
        <v>83</v>
      </c>
      <c r="E52" s="29">
        <v>18.0</v>
      </c>
      <c r="F52" s="46">
        <f>E52-4</f>
        <v>14</v>
      </c>
    </row>
    <row r="53">
      <c r="A53" s="57" t="s">
        <v>409</v>
      </c>
      <c r="B53" s="19">
        <v>0.10434027777777778</v>
      </c>
      <c r="C53" s="10" t="s">
        <v>66</v>
      </c>
      <c r="D53" s="55" t="s">
        <v>67</v>
      </c>
      <c r="E53" s="29">
        <v>16.0</v>
      </c>
      <c r="F53" s="29">
        <f>E53-0</f>
        <v>16</v>
      </c>
    </row>
    <row r="54">
      <c r="A54" s="57" t="s">
        <v>409</v>
      </c>
      <c r="B54" s="19">
        <v>0.10436342592592593</v>
      </c>
      <c r="C54" s="10" t="s">
        <v>72</v>
      </c>
      <c r="D54" s="55" t="s">
        <v>67</v>
      </c>
      <c r="E54" s="29">
        <v>21.0</v>
      </c>
      <c r="F54" s="29">
        <f>E54-3</f>
        <v>18</v>
      </c>
    </row>
    <row r="55">
      <c r="A55" s="57" t="s">
        <v>409</v>
      </c>
      <c r="B55" s="19">
        <v>0.10758101851851852</v>
      </c>
      <c r="C55" s="10" t="s">
        <v>74</v>
      </c>
      <c r="D55" s="55" t="s">
        <v>83</v>
      </c>
      <c r="E55" s="29" t="s">
        <v>68</v>
      </c>
      <c r="F55" s="29">
        <v>20.0</v>
      </c>
    </row>
    <row r="56">
      <c r="A56" s="57" t="s">
        <v>409</v>
      </c>
      <c r="B56" s="19">
        <v>0.1095949074074074</v>
      </c>
      <c r="C56" s="10" t="s">
        <v>74</v>
      </c>
      <c r="D56" s="55" t="s">
        <v>83</v>
      </c>
      <c r="E56" s="29" t="s">
        <v>75</v>
      </c>
      <c r="F56" s="46" t="s">
        <v>75</v>
      </c>
      <c r="J56" s="10" t="s">
        <v>85</v>
      </c>
    </row>
    <row r="57">
      <c r="A57" s="57" t="s">
        <v>409</v>
      </c>
      <c r="B57" s="19">
        <v>0.1095949074074074</v>
      </c>
      <c r="C57" s="10" t="s">
        <v>74</v>
      </c>
      <c r="D57" s="55" t="s">
        <v>83</v>
      </c>
      <c r="E57" s="29">
        <v>20.0</v>
      </c>
      <c r="F57" s="46">
        <f>E57-5</f>
        <v>15</v>
      </c>
      <c r="J57" s="10" t="s">
        <v>86</v>
      </c>
    </row>
    <row r="58">
      <c r="A58" s="57" t="s">
        <v>409</v>
      </c>
      <c r="B58" s="19">
        <v>0.1122800925925926</v>
      </c>
      <c r="C58" s="10" t="s">
        <v>74</v>
      </c>
      <c r="D58" s="55" t="s">
        <v>83</v>
      </c>
      <c r="E58" s="29">
        <v>13.0</v>
      </c>
      <c r="F58" s="29">
        <v>8.0</v>
      </c>
    </row>
    <row r="59">
      <c r="A59" s="57" t="s">
        <v>409</v>
      </c>
      <c r="B59" s="19">
        <v>0.1125</v>
      </c>
      <c r="C59" s="10" t="s">
        <v>70</v>
      </c>
      <c r="D59" s="55" t="s">
        <v>67</v>
      </c>
      <c r="E59" s="29">
        <v>15.0</v>
      </c>
      <c r="F59" s="46">
        <f>E59-3</f>
        <v>12</v>
      </c>
    </row>
    <row r="60">
      <c r="A60" s="57" t="s">
        <v>409</v>
      </c>
      <c r="B60" s="19">
        <v>0.11273148148148149</v>
      </c>
      <c r="C60" s="10" t="s">
        <v>66</v>
      </c>
      <c r="D60" s="55" t="s">
        <v>67</v>
      </c>
      <c r="E60" s="29">
        <v>11.0</v>
      </c>
      <c r="F60" s="46">
        <f>E60-0</f>
        <v>11</v>
      </c>
    </row>
    <row r="61">
      <c r="A61" s="57" t="s">
        <v>409</v>
      </c>
      <c r="B61" s="19">
        <v>0.11275462962962964</v>
      </c>
      <c r="C61" s="10" t="s">
        <v>72</v>
      </c>
      <c r="D61" s="55" t="s">
        <v>67</v>
      </c>
      <c r="E61" s="29">
        <v>11.0</v>
      </c>
      <c r="F61" s="46">
        <f>E61-3</f>
        <v>8</v>
      </c>
    </row>
    <row r="62">
      <c r="A62" s="57" t="s">
        <v>409</v>
      </c>
      <c r="B62" s="19">
        <v>0.11300925925925925</v>
      </c>
      <c r="C62" s="10" t="s">
        <v>74</v>
      </c>
      <c r="D62" s="55" t="s">
        <v>217</v>
      </c>
      <c r="E62" s="29">
        <v>16.0</v>
      </c>
      <c r="F62" s="46">
        <f>E62-6</f>
        <v>10</v>
      </c>
    </row>
    <row r="63">
      <c r="A63" s="57" t="s">
        <v>409</v>
      </c>
      <c r="B63" s="19">
        <v>0.11451388888888889</v>
      </c>
      <c r="C63" s="10" t="s">
        <v>74</v>
      </c>
      <c r="D63" s="55" t="s">
        <v>83</v>
      </c>
      <c r="E63" s="29">
        <v>19.0</v>
      </c>
      <c r="F63" s="46">
        <f>E63-5</f>
        <v>14</v>
      </c>
    </row>
    <row r="64">
      <c r="A64" s="57" t="s">
        <v>409</v>
      </c>
      <c r="B64" s="19">
        <v>0.11594907407407408</v>
      </c>
      <c r="C64" s="10" t="s">
        <v>70</v>
      </c>
      <c r="D64" s="55" t="s">
        <v>83</v>
      </c>
      <c r="E64" s="29" t="s">
        <v>68</v>
      </c>
      <c r="F64" s="29">
        <v>20.0</v>
      </c>
    </row>
    <row r="65">
      <c r="A65" s="57" t="s">
        <v>409</v>
      </c>
      <c r="B65" s="19">
        <v>0.11881944444444445</v>
      </c>
      <c r="C65" s="10" t="s">
        <v>74</v>
      </c>
      <c r="D65" s="55" t="s">
        <v>87</v>
      </c>
      <c r="E65" s="29" t="s">
        <v>68</v>
      </c>
      <c r="F65" s="46">
        <v>20.0</v>
      </c>
    </row>
    <row r="66">
      <c r="A66" s="57" t="s">
        <v>409</v>
      </c>
      <c r="B66" s="19">
        <v>0.11887731481481481</v>
      </c>
      <c r="C66" s="10" t="s">
        <v>69</v>
      </c>
      <c r="D66" s="55" t="s">
        <v>87</v>
      </c>
      <c r="E66" s="29">
        <v>17.0</v>
      </c>
      <c r="F66" s="46">
        <f>E66-3</f>
        <v>14</v>
      </c>
    </row>
    <row r="67">
      <c r="A67" s="57" t="s">
        <v>409</v>
      </c>
      <c r="B67" s="19">
        <v>0.11890046296296296</v>
      </c>
      <c r="C67" s="10" t="s">
        <v>70</v>
      </c>
      <c r="D67" s="55" t="s">
        <v>87</v>
      </c>
      <c r="E67" s="29">
        <v>15.0</v>
      </c>
      <c r="F67" s="46">
        <f>E67-4</f>
        <v>11</v>
      </c>
    </row>
    <row r="68">
      <c r="A68" s="57" t="s">
        <v>409</v>
      </c>
      <c r="B68" s="19">
        <v>0.11899305555555556</v>
      </c>
      <c r="C68" s="10" t="s">
        <v>72</v>
      </c>
      <c r="D68" s="55" t="s">
        <v>87</v>
      </c>
      <c r="E68" s="29">
        <v>15.0</v>
      </c>
      <c r="F68" s="46">
        <f>E68-3</f>
        <v>12</v>
      </c>
    </row>
    <row r="69">
      <c r="A69" s="57" t="s">
        <v>409</v>
      </c>
      <c r="B69" s="19">
        <v>0.11903935185185185</v>
      </c>
      <c r="C69" s="10" t="s">
        <v>82</v>
      </c>
      <c r="D69" s="55" t="s">
        <v>87</v>
      </c>
      <c r="E69" s="29">
        <v>9.0</v>
      </c>
      <c r="F69" s="46">
        <f>E69-1</f>
        <v>8</v>
      </c>
    </row>
    <row r="70">
      <c r="A70" s="57" t="s">
        <v>409</v>
      </c>
      <c r="B70" s="19">
        <v>0.11998842592592593</v>
      </c>
      <c r="C70" s="10" t="s">
        <v>74</v>
      </c>
      <c r="D70" s="55" t="s">
        <v>89</v>
      </c>
      <c r="E70" s="29">
        <v>18.0</v>
      </c>
      <c r="F70" s="29">
        <f>E70-5</f>
        <v>13</v>
      </c>
      <c r="J70" s="10" t="s">
        <v>271</v>
      </c>
    </row>
    <row r="71">
      <c r="A71" s="57" t="s">
        <v>409</v>
      </c>
      <c r="B71" s="19">
        <v>0.12005787037037037</v>
      </c>
      <c r="C71" s="10" t="s">
        <v>74</v>
      </c>
      <c r="D71" s="55" t="s">
        <v>91</v>
      </c>
      <c r="E71" s="29">
        <v>1.0</v>
      </c>
      <c r="F71" s="46"/>
      <c r="H71" s="10" t="s">
        <v>416</v>
      </c>
    </row>
    <row r="72">
      <c r="A72" s="57" t="s">
        <v>409</v>
      </c>
      <c r="B72" s="19">
        <v>0.12054398148148149</v>
      </c>
      <c r="C72" s="10" t="s">
        <v>69</v>
      </c>
      <c r="D72" s="55" t="s">
        <v>89</v>
      </c>
      <c r="E72" s="29">
        <f>F72+5</f>
        <v>24</v>
      </c>
      <c r="F72" s="29">
        <v>19.0</v>
      </c>
      <c r="J72" s="10" t="s">
        <v>90</v>
      </c>
    </row>
    <row r="73">
      <c r="A73" s="57" t="s">
        <v>409</v>
      </c>
      <c r="B73" s="19">
        <v>0.12067129629629629</v>
      </c>
      <c r="C73" s="10" t="s">
        <v>69</v>
      </c>
      <c r="D73" s="55" t="s">
        <v>91</v>
      </c>
      <c r="E73" s="29">
        <v>15.0</v>
      </c>
      <c r="F73" s="46"/>
      <c r="H73" s="10" t="s">
        <v>417</v>
      </c>
    </row>
    <row r="74">
      <c r="A74" s="57" t="s">
        <v>409</v>
      </c>
      <c r="B74" s="19">
        <v>0.12157407407407407</v>
      </c>
      <c r="C74" s="10" t="s">
        <v>70</v>
      </c>
      <c r="D74" s="55" t="s">
        <v>93</v>
      </c>
      <c r="E74" s="29">
        <v>16.0</v>
      </c>
      <c r="F74" s="46">
        <f>E74-6</f>
        <v>10</v>
      </c>
      <c r="J74" s="10" t="s">
        <v>148</v>
      </c>
    </row>
    <row r="75">
      <c r="A75" s="57" t="s">
        <v>409</v>
      </c>
      <c r="B75" s="19">
        <v>0.12166666666666667</v>
      </c>
      <c r="C75" s="10" t="s">
        <v>70</v>
      </c>
      <c r="D75" s="55" t="s">
        <v>91</v>
      </c>
      <c r="E75" s="29">
        <v>6.0</v>
      </c>
      <c r="F75" s="46"/>
      <c r="H75" s="10" t="s">
        <v>418</v>
      </c>
    </row>
    <row r="76">
      <c r="A76" s="57" t="s">
        <v>409</v>
      </c>
      <c r="B76" s="19">
        <v>0.08018518518518518</v>
      </c>
      <c r="C76" s="10" t="s">
        <v>70</v>
      </c>
      <c r="D76" s="55" t="s">
        <v>93</v>
      </c>
      <c r="E76" s="29">
        <f>F76+6</f>
        <v>22</v>
      </c>
      <c r="F76" s="29">
        <v>16.0</v>
      </c>
      <c r="J76" s="10" t="s">
        <v>99</v>
      </c>
    </row>
    <row r="77">
      <c r="A77" s="57" t="s">
        <v>409</v>
      </c>
      <c r="B77" s="19">
        <v>0.08023148148148149</v>
      </c>
      <c r="C77" s="10" t="s">
        <v>70</v>
      </c>
      <c r="D77" s="55" t="s">
        <v>91</v>
      </c>
      <c r="E77" s="29">
        <v>7.0</v>
      </c>
      <c r="F77" s="46"/>
      <c r="H77" s="10" t="s">
        <v>419</v>
      </c>
    </row>
    <row r="78">
      <c r="A78" s="57" t="s">
        <v>409</v>
      </c>
      <c r="B78" s="19">
        <v>0.12409722222222222</v>
      </c>
      <c r="C78" s="10" t="s">
        <v>82</v>
      </c>
      <c r="D78" s="55" t="s">
        <v>120</v>
      </c>
      <c r="E78" s="29">
        <v>14.0</v>
      </c>
      <c r="F78" s="46"/>
      <c r="J78" s="10" t="s">
        <v>420</v>
      </c>
    </row>
    <row r="79">
      <c r="A79" s="57" t="s">
        <v>409</v>
      </c>
      <c r="B79" s="19">
        <v>0.12445601851851852</v>
      </c>
      <c r="C79" s="10" t="s">
        <v>74</v>
      </c>
      <c r="D79" s="55" t="s">
        <v>79</v>
      </c>
      <c r="E79" s="29">
        <f>F79+0</f>
        <v>2</v>
      </c>
      <c r="F79" s="29">
        <v>2.0</v>
      </c>
    </row>
    <row r="80">
      <c r="A80" s="57" t="s">
        <v>409</v>
      </c>
      <c r="B80" s="19">
        <v>0.12480324074074074</v>
      </c>
      <c r="C80" s="10" t="s">
        <v>69</v>
      </c>
      <c r="D80" s="55" t="s">
        <v>79</v>
      </c>
      <c r="E80" s="29">
        <v>12.0</v>
      </c>
      <c r="F80" s="46">
        <f>E80-3</f>
        <v>9</v>
      </c>
    </row>
    <row r="81">
      <c r="A81" s="57" t="s">
        <v>409</v>
      </c>
      <c r="B81" s="19">
        <v>0.12547453703703704</v>
      </c>
      <c r="C81" s="10" t="s">
        <v>70</v>
      </c>
      <c r="D81" s="55" t="s">
        <v>93</v>
      </c>
      <c r="E81" s="29" t="s">
        <v>75</v>
      </c>
      <c r="F81" s="46" t="s">
        <v>75</v>
      </c>
      <c r="J81" s="10" t="s">
        <v>160</v>
      </c>
    </row>
    <row r="82">
      <c r="A82" s="57" t="s">
        <v>409</v>
      </c>
      <c r="B82" s="19">
        <v>0.12547453703703704</v>
      </c>
      <c r="C82" s="10" t="s">
        <v>70</v>
      </c>
      <c r="D82" s="55" t="s">
        <v>93</v>
      </c>
      <c r="E82" s="29">
        <v>11.0</v>
      </c>
      <c r="F82" s="46">
        <f>E82-6</f>
        <v>5</v>
      </c>
      <c r="J82" s="10" t="s">
        <v>421</v>
      </c>
    </row>
    <row r="83">
      <c r="A83" s="57" t="s">
        <v>409</v>
      </c>
      <c r="B83" s="19">
        <v>0.125625</v>
      </c>
      <c r="C83" s="10" t="s">
        <v>70</v>
      </c>
      <c r="D83" s="55" t="s">
        <v>93</v>
      </c>
      <c r="E83" s="29" t="s">
        <v>75</v>
      </c>
      <c r="F83" s="46" t="s">
        <v>75</v>
      </c>
      <c r="J83" s="10" t="s">
        <v>160</v>
      </c>
    </row>
    <row r="84">
      <c r="A84" s="57" t="s">
        <v>409</v>
      </c>
      <c r="B84" s="19">
        <v>0.125625</v>
      </c>
      <c r="C84" s="10" t="s">
        <v>70</v>
      </c>
      <c r="D84" s="55" t="s">
        <v>93</v>
      </c>
      <c r="E84" s="29" t="s">
        <v>75</v>
      </c>
      <c r="F84" s="46" t="s">
        <v>75</v>
      </c>
      <c r="J84" s="10" t="s">
        <v>421</v>
      </c>
    </row>
    <row r="85">
      <c r="A85" s="57" t="s">
        <v>409</v>
      </c>
      <c r="B85" s="19">
        <v>0.12663194444444445</v>
      </c>
      <c r="C85" s="10" t="s">
        <v>74</v>
      </c>
      <c r="D85" s="55" t="s">
        <v>93</v>
      </c>
      <c r="E85" s="29">
        <v>21.0</v>
      </c>
      <c r="F85" s="46">
        <f>E85-6</f>
        <v>15</v>
      </c>
      <c r="J85" s="10" t="s">
        <v>4303</v>
      </c>
    </row>
    <row r="86">
      <c r="A86" s="57" t="s">
        <v>409</v>
      </c>
      <c r="B86" s="19">
        <v>0.1267939814814815</v>
      </c>
      <c r="C86" s="10" t="s">
        <v>74</v>
      </c>
      <c r="D86" s="55" t="s">
        <v>91</v>
      </c>
      <c r="E86" s="29">
        <v>15.0</v>
      </c>
      <c r="F86" s="46"/>
      <c r="H86" s="10" t="s">
        <v>422</v>
      </c>
    </row>
    <row r="87">
      <c r="A87" s="57" t="s">
        <v>409</v>
      </c>
      <c r="B87" s="19">
        <v>0.12733796296296296</v>
      </c>
      <c r="C87" s="10" t="s">
        <v>82</v>
      </c>
      <c r="D87" s="55" t="s">
        <v>79</v>
      </c>
      <c r="E87" s="29">
        <v>9.0</v>
      </c>
      <c r="F87" s="46"/>
    </row>
    <row r="88">
      <c r="A88" s="57" t="s">
        <v>409</v>
      </c>
      <c r="B88" s="19">
        <v>0.1276736111111111</v>
      </c>
      <c r="C88" s="10" t="s">
        <v>74</v>
      </c>
      <c r="D88" s="55" t="s">
        <v>93</v>
      </c>
      <c r="E88" s="29">
        <v>15.0</v>
      </c>
      <c r="F88" s="46">
        <f>E88-6</f>
        <v>9</v>
      </c>
      <c r="J88" s="10" t="s">
        <v>170</v>
      </c>
    </row>
    <row r="89">
      <c r="A89" s="57" t="s">
        <v>409</v>
      </c>
      <c r="B89" s="19">
        <v>0.1278125</v>
      </c>
      <c r="C89" s="10" t="s">
        <v>74</v>
      </c>
      <c r="D89" s="55" t="s">
        <v>91</v>
      </c>
      <c r="E89" s="29">
        <v>10.0</v>
      </c>
      <c r="F89" s="46"/>
      <c r="H89" s="10" t="s">
        <v>423</v>
      </c>
    </row>
    <row r="90">
      <c r="A90" s="57" t="s">
        <v>409</v>
      </c>
      <c r="B90" s="19">
        <v>0.1282638888888889</v>
      </c>
      <c r="C90" s="10" t="s">
        <v>70</v>
      </c>
      <c r="D90" s="55" t="s">
        <v>120</v>
      </c>
      <c r="E90" s="29">
        <v>8.0</v>
      </c>
      <c r="F90" s="46"/>
      <c r="H90" s="10"/>
      <c r="J90" s="10" t="s">
        <v>424</v>
      </c>
    </row>
    <row r="91">
      <c r="A91" s="57" t="s">
        <v>409</v>
      </c>
      <c r="B91" s="19">
        <v>0.1291087962962963</v>
      </c>
      <c r="C91" s="10" t="s">
        <v>74</v>
      </c>
      <c r="D91" s="55" t="s">
        <v>83</v>
      </c>
      <c r="E91" s="29">
        <v>14.0</v>
      </c>
      <c r="F91" s="46">
        <f>E91-5</f>
        <v>9</v>
      </c>
    </row>
    <row r="92">
      <c r="A92" s="57" t="s">
        <v>409</v>
      </c>
      <c r="B92" s="19">
        <v>0.12920138888888888</v>
      </c>
      <c r="C92" s="10" t="s">
        <v>74</v>
      </c>
      <c r="D92" s="55" t="s">
        <v>217</v>
      </c>
      <c r="E92" s="29">
        <f>F92+6</f>
        <v>21</v>
      </c>
      <c r="F92" s="29">
        <v>15.0</v>
      </c>
    </row>
    <row r="93">
      <c r="A93" s="57" t="s">
        <v>409</v>
      </c>
      <c r="B93" s="19">
        <v>0.12936342592592592</v>
      </c>
      <c r="C93" s="10" t="s">
        <v>74</v>
      </c>
      <c r="D93" s="55" t="s">
        <v>81</v>
      </c>
      <c r="E93" s="29">
        <v>10.0</v>
      </c>
      <c r="F93" s="46">
        <f t="shared" ref="F93:F94" si="3">E93-2</f>
        <v>8</v>
      </c>
    </row>
    <row r="94">
      <c r="A94" s="57" t="s">
        <v>409</v>
      </c>
      <c r="B94" s="19">
        <v>0.1303587962962963</v>
      </c>
      <c r="C94" s="10" t="s">
        <v>70</v>
      </c>
      <c r="D94" s="55" t="s">
        <v>365</v>
      </c>
      <c r="E94" s="29">
        <v>10.0</v>
      </c>
      <c r="F94" s="46">
        <f t="shared" si="3"/>
        <v>8</v>
      </c>
    </row>
    <row r="95">
      <c r="A95" s="57" t="s">
        <v>409</v>
      </c>
      <c r="B95" s="19">
        <v>0.13164351851851852</v>
      </c>
      <c r="C95" s="10" t="s">
        <v>70</v>
      </c>
      <c r="D95" s="55" t="s">
        <v>67</v>
      </c>
      <c r="E95" s="29">
        <v>18.0</v>
      </c>
      <c r="F95" s="46">
        <f>E95-3</f>
        <v>15</v>
      </c>
    </row>
    <row r="96">
      <c r="A96" s="57" t="s">
        <v>409</v>
      </c>
      <c r="B96" s="19">
        <v>0.1317361111111111</v>
      </c>
      <c r="C96" s="10" t="s">
        <v>66</v>
      </c>
      <c r="D96" s="55" t="s">
        <v>67</v>
      </c>
      <c r="E96" s="29">
        <v>17.0</v>
      </c>
      <c r="F96" s="46">
        <f>E96-0</f>
        <v>17</v>
      </c>
    </row>
    <row r="97">
      <c r="A97" s="57" t="s">
        <v>409</v>
      </c>
      <c r="B97" s="19">
        <v>0.13273148148148148</v>
      </c>
      <c r="C97" s="10" t="s">
        <v>69</v>
      </c>
      <c r="D97" s="55" t="s">
        <v>425</v>
      </c>
      <c r="E97" s="29">
        <v>9.0</v>
      </c>
      <c r="F97" s="46">
        <f t="shared" ref="F97:F98" si="4">E97-3</f>
        <v>6</v>
      </c>
      <c r="J97" s="10" t="s">
        <v>426</v>
      </c>
    </row>
    <row r="98">
      <c r="A98" s="57" t="s">
        <v>409</v>
      </c>
      <c r="B98" s="19">
        <v>0.13273148148148148</v>
      </c>
      <c r="C98" s="10" t="s">
        <v>69</v>
      </c>
      <c r="D98" s="55" t="s">
        <v>425</v>
      </c>
      <c r="E98" s="29">
        <v>22.0</v>
      </c>
      <c r="F98" s="46">
        <f t="shared" si="4"/>
        <v>19</v>
      </c>
      <c r="J98" s="10" t="s">
        <v>86</v>
      </c>
    </row>
    <row r="99">
      <c r="A99" s="57" t="s">
        <v>409</v>
      </c>
      <c r="B99" s="19">
        <v>0.13413194444444446</v>
      </c>
      <c r="C99" s="10" t="s">
        <v>70</v>
      </c>
      <c r="D99" s="55" t="s">
        <v>129</v>
      </c>
      <c r="E99" s="29" t="s">
        <v>75</v>
      </c>
      <c r="F99" s="46" t="s">
        <v>75</v>
      </c>
      <c r="J99" s="10" t="s">
        <v>85</v>
      </c>
    </row>
    <row r="100">
      <c r="A100" s="57" t="s">
        <v>409</v>
      </c>
      <c r="B100" s="19">
        <v>0.13413194444444446</v>
      </c>
      <c r="C100" s="10" t="s">
        <v>70</v>
      </c>
      <c r="D100" s="55" t="s">
        <v>129</v>
      </c>
      <c r="E100" s="29">
        <v>15.0</v>
      </c>
      <c r="F100" s="46">
        <f>E100-4</f>
        <v>11</v>
      </c>
      <c r="J100" s="10" t="s">
        <v>86</v>
      </c>
    </row>
    <row r="101">
      <c r="A101" s="57" t="s">
        <v>409</v>
      </c>
      <c r="B101" s="19">
        <v>0.13495370370370371</v>
      </c>
      <c r="C101" s="10" t="s">
        <v>66</v>
      </c>
      <c r="D101" s="55" t="s">
        <v>80</v>
      </c>
      <c r="E101" s="29">
        <v>13.0</v>
      </c>
      <c r="F101" s="46">
        <f>E101-6</f>
        <v>7</v>
      </c>
    </row>
    <row r="102">
      <c r="A102" s="57" t="s">
        <v>409</v>
      </c>
      <c r="B102" s="19">
        <v>0.13582175925925927</v>
      </c>
      <c r="C102" s="10" t="s">
        <v>69</v>
      </c>
      <c r="D102" s="55" t="s">
        <v>79</v>
      </c>
      <c r="E102" s="29">
        <v>5.0</v>
      </c>
      <c r="F102" s="46">
        <f>E102-3</f>
        <v>2</v>
      </c>
    </row>
    <row r="103">
      <c r="A103" s="57" t="s">
        <v>409</v>
      </c>
      <c r="B103" s="19">
        <v>0.13582175925925927</v>
      </c>
      <c r="C103" s="10" t="s">
        <v>82</v>
      </c>
      <c r="D103" s="55" t="s">
        <v>79</v>
      </c>
      <c r="E103" s="29" t="s">
        <v>75</v>
      </c>
      <c r="F103" s="46" t="s">
        <v>75</v>
      </c>
    </row>
    <row r="104">
      <c r="A104" s="57" t="s">
        <v>409</v>
      </c>
      <c r="B104" s="19">
        <v>0.1368287037037037</v>
      </c>
      <c r="C104" s="10" t="s">
        <v>72</v>
      </c>
      <c r="D104" s="55" t="s">
        <v>80</v>
      </c>
      <c r="E104" s="29">
        <v>4.0</v>
      </c>
      <c r="F104" s="46">
        <f>E104-2</f>
        <v>2</v>
      </c>
    </row>
    <row r="105">
      <c r="A105" s="57" t="s">
        <v>409</v>
      </c>
      <c r="B105" s="19">
        <v>0.13769675925925925</v>
      </c>
      <c r="C105" s="10" t="s">
        <v>70</v>
      </c>
      <c r="D105" s="55" t="s">
        <v>129</v>
      </c>
      <c r="E105" s="29">
        <v>6.0</v>
      </c>
      <c r="F105" s="46">
        <f>E105-4</f>
        <v>2</v>
      </c>
    </row>
    <row r="106">
      <c r="A106" s="57" t="s">
        <v>409</v>
      </c>
      <c r="B106" s="19">
        <v>0.139375</v>
      </c>
      <c r="C106" s="10" t="s">
        <v>69</v>
      </c>
      <c r="D106" s="55" t="s">
        <v>80</v>
      </c>
      <c r="E106" s="29">
        <v>18.0</v>
      </c>
      <c r="F106" s="46">
        <f>E106-3</f>
        <v>15</v>
      </c>
    </row>
    <row r="107">
      <c r="A107" s="57" t="s">
        <v>409</v>
      </c>
      <c r="B107" s="19">
        <v>0.13976851851851851</v>
      </c>
      <c r="C107" s="10" t="s">
        <v>69</v>
      </c>
      <c r="D107" s="55" t="s">
        <v>120</v>
      </c>
      <c r="E107" s="29">
        <v>8.0</v>
      </c>
      <c r="F107" s="46"/>
      <c r="J107" s="10" t="s">
        <v>427</v>
      </c>
    </row>
    <row r="108">
      <c r="A108" s="57" t="s">
        <v>409</v>
      </c>
      <c r="B108" s="19">
        <v>0.1425</v>
      </c>
      <c r="C108" s="10" t="s">
        <v>74</v>
      </c>
      <c r="D108" s="55" t="s">
        <v>67</v>
      </c>
      <c r="E108" s="29" t="s">
        <v>75</v>
      </c>
      <c r="F108" s="46" t="s">
        <v>75</v>
      </c>
      <c r="J108" s="10" t="s">
        <v>85</v>
      </c>
    </row>
    <row r="109">
      <c r="A109" s="57" t="s">
        <v>409</v>
      </c>
      <c r="B109" s="19">
        <v>0.1425</v>
      </c>
      <c r="C109" s="10" t="s">
        <v>74</v>
      </c>
      <c r="D109" s="55" t="s">
        <v>67</v>
      </c>
      <c r="E109" s="29">
        <v>7.0</v>
      </c>
      <c r="F109" s="46">
        <f>E109-0</f>
        <v>7</v>
      </c>
      <c r="J109" s="10" t="s">
        <v>86</v>
      </c>
    </row>
    <row r="110">
      <c r="A110" s="57" t="s">
        <v>409</v>
      </c>
      <c r="B110" s="19">
        <v>0.14344907407407406</v>
      </c>
      <c r="C110" s="10" t="s">
        <v>74</v>
      </c>
      <c r="D110" s="55" t="s">
        <v>78</v>
      </c>
      <c r="E110" s="29">
        <v>17.0</v>
      </c>
      <c r="F110" s="46">
        <f t="shared" ref="F110:F111" si="5">E110-6</f>
        <v>11</v>
      </c>
    </row>
    <row r="111">
      <c r="A111" s="57" t="s">
        <v>409</v>
      </c>
      <c r="B111" s="19">
        <v>0.14385416666666667</v>
      </c>
      <c r="C111" s="10" t="s">
        <v>66</v>
      </c>
      <c r="D111" s="55" t="s">
        <v>80</v>
      </c>
      <c r="E111" s="29">
        <v>22.0</v>
      </c>
      <c r="F111" s="46">
        <f t="shared" si="5"/>
        <v>16</v>
      </c>
    </row>
    <row r="112">
      <c r="A112" s="57" t="s">
        <v>409</v>
      </c>
      <c r="B112" s="19">
        <v>0.14401620370370372</v>
      </c>
      <c r="C112" s="10" t="s">
        <v>69</v>
      </c>
      <c r="D112" s="55" t="s">
        <v>80</v>
      </c>
      <c r="E112" s="29" t="s">
        <v>75</v>
      </c>
      <c r="F112" s="46" t="s">
        <v>75</v>
      </c>
      <c r="J112" s="10" t="s">
        <v>85</v>
      </c>
    </row>
    <row r="113">
      <c r="A113" s="57" t="s">
        <v>409</v>
      </c>
      <c r="B113" s="19">
        <v>0.14401620370370372</v>
      </c>
      <c r="C113" s="10" t="s">
        <v>69</v>
      </c>
      <c r="D113" s="55" t="s">
        <v>80</v>
      </c>
      <c r="E113" s="29">
        <v>18.0</v>
      </c>
      <c r="F113" s="46">
        <f>E113-3</f>
        <v>15</v>
      </c>
      <c r="J113" s="10" t="s">
        <v>86</v>
      </c>
    </row>
    <row r="114">
      <c r="A114" s="57" t="s">
        <v>409</v>
      </c>
      <c r="B114" s="19">
        <v>0.14552083333333332</v>
      </c>
      <c r="C114" s="10" t="s">
        <v>82</v>
      </c>
      <c r="D114" s="55" t="s">
        <v>79</v>
      </c>
      <c r="E114" s="29">
        <v>17.0</v>
      </c>
      <c r="F114" s="46"/>
    </row>
    <row r="115">
      <c r="A115" s="57" t="s">
        <v>409</v>
      </c>
      <c r="B115" s="19">
        <v>0.14601851851851852</v>
      </c>
      <c r="C115" s="10" t="s">
        <v>70</v>
      </c>
      <c r="D115" s="55" t="s">
        <v>127</v>
      </c>
      <c r="E115" s="29">
        <v>4.0</v>
      </c>
      <c r="F115" s="46">
        <f>E115-1</f>
        <v>3</v>
      </c>
    </row>
    <row r="116">
      <c r="A116" s="57" t="s">
        <v>409</v>
      </c>
      <c r="B116" s="19">
        <v>0.1466435185185185</v>
      </c>
      <c r="C116" s="10" t="s">
        <v>66</v>
      </c>
      <c r="D116" s="55" t="s">
        <v>83</v>
      </c>
      <c r="E116" s="29" t="s">
        <v>68</v>
      </c>
      <c r="F116" s="29">
        <v>20.0</v>
      </c>
    </row>
    <row r="117">
      <c r="A117" s="57" t="s">
        <v>409</v>
      </c>
      <c r="B117" s="19">
        <v>0.14814814814814814</v>
      </c>
      <c r="C117" s="10" t="s">
        <v>74</v>
      </c>
      <c r="D117" s="55" t="s">
        <v>83</v>
      </c>
      <c r="E117" s="29" t="s">
        <v>68</v>
      </c>
      <c r="F117" s="29">
        <v>20.0</v>
      </c>
    </row>
    <row r="118">
      <c r="A118" s="57" t="s">
        <v>409</v>
      </c>
      <c r="B118" s="19">
        <v>0.14825231481481482</v>
      </c>
      <c r="C118" s="10" t="s">
        <v>74</v>
      </c>
      <c r="D118" s="55" t="s">
        <v>217</v>
      </c>
      <c r="E118" s="29">
        <v>9.0</v>
      </c>
      <c r="F118" s="46">
        <f>E118-6</f>
        <v>3</v>
      </c>
    </row>
    <row r="119">
      <c r="A119" s="57" t="s">
        <v>409</v>
      </c>
      <c r="B119" s="19">
        <v>0.14895833333333333</v>
      </c>
      <c r="C119" s="10" t="s">
        <v>82</v>
      </c>
      <c r="D119" s="55" t="s">
        <v>67</v>
      </c>
      <c r="E119" s="29" t="s">
        <v>88</v>
      </c>
      <c r="F119" s="29">
        <v>1.0</v>
      </c>
    </row>
    <row r="120">
      <c r="A120" s="57" t="s">
        <v>409</v>
      </c>
      <c r="B120" s="19">
        <v>0.14971064814814813</v>
      </c>
      <c r="C120" s="10" t="s">
        <v>70</v>
      </c>
      <c r="D120" s="55" t="s">
        <v>125</v>
      </c>
      <c r="E120" s="29">
        <v>10.0</v>
      </c>
      <c r="F120" s="46">
        <f>E120-6</f>
        <v>4</v>
      </c>
    </row>
    <row r="121">
      <c r="A121" s="57" t="s">
        <v>409</v>
      </c>
      <c r="B121" s="19">
        <v>0.1504861111111111</v>
      </c>
      <c r="C121" s="10" t="s">
        <v>70</v>
      </c>
      <c r="D121" s="55" t="s">
        <v>67</v>
      </c>
      <c r="E121" s="29">
        <v>10.0</v>
      </c>
      <c r="F121" s="46">
        <f>E121-3</f>
        <v>7</v>
      </c>
    </row>
    <row r="122">
      <c r="A122" s="57" t="s">
        <v>409</v>
      </c>
      <c r="B122" s="19">
        <v>0.15081018518518519</v>
      </c>
      <c r="C122" s="10" t="s">
        <v>66</v>
      </c>
      <c r="D122" s="55" t="s">
        <v>83</v>
      </c>
      <c r="E122" s="29">
        <v>19.0</v>
      </c>
      <c r="F122" s="46">
        <f>E122-4</f>
        <v>15</v>
      </c>
    </row>
    <row r="123">
      <c r="A123" s="57" t="s">
        <v>409</v>
      </c>
      <c r="B123" s="19">
        <v>0.15082175925925925</v>
      </c>
      <c r="C123" s="10" t="s">
        <v>69</v>
      </c>
      <c r="D123" s="55" t="s">
        <v>83</v>
      </c>
      <c r="E123" s="29">
        <v>15.0</v>
      </c>
      <c r="F123" s="46">
        <f>E123-1</f>
        <v>14</v>
      </c>
    </row>
    <row r="124">
      <c r="A124" s="57" t="s">
        <v>409</v>
      </c>
      <c r="B124" s="19">
        <v>0.15270833333333333</v>
      </c>
      <c r="C124" s="10" t="s">
        <v>66</v>
      </c>
      <c r="D124" s="55" t="s">
        <v>83</v>
      </c>
      <c r="E124" s="29">
        <v>23.0</v>
      </c>
      <c r="F124" s="46">
        <f>E124-4</f>
        <v>19</v>
      </c>
    </row>
    <row r="125">
      <c r="A125" s="57" t="s">
        <v>409</v>
      </c>
      <c r="B125" s="19">
        <v>0.15273148148148147</v>
      </c>
      <c r="C125" s="10" t="s">
        <v>69</v>
      </c>
      <c r="D125" s="55" t="s">
        <v>83</v>
      </c>
      <c r="E125" s="29">
        <v>12.0</v>
      </c>
      <c r="F125" s="46">
        <f>E125-1</f>
        <v>11</v>
      </c>
    </row>
    <row r="126">
      <c r="A126" s="57" t="s">
        <v>409</v>
      </c>
      <c r="B126" s="19">
        <v>0.1529976851851852</v>
      </c>
      <c r="C126" s="10" t="s">
        <v>72</v>
      </c>
      <c r="D126" s="55" t="s">
        <v>67</v>
      </c>
      <c r="E126" s="29">
        <v>7.0</v>
      </c>
      <c r="F126" s="46">
        <f t="shared" ref="F126:F127" si="6">E126-3</f>
        <v>4</v>
      </c>
    </row>
    <row r="127">
      <c r="A127" s="57" t="s">
        <v>409</v>
      </c>
      <c r="B127" s="19">
        <v>0.153125</v>
      </c>
      <c r="C127" s="10" t="s">
        <v>70</v>
      </c>
      <c r="D127" s="55" t="s">
        <v>67</v>
      </c>
      <c r="E127" s="29">
        <v>5.0</v>
      </c>
      <c r="F127" s="46">
        <f t="shared" si="6"/>
        <v>2</v>
      </c>
    </row>
    <row r="128">
      <c r="A128" s="57" t="s">
        <v>409</v>
      </c>
      <c r="B128" s="19">
        <v>0.15362268518518518</v>
      </c>
      <c r="C128" s="10" t="s">
        <v>66</v>
      </c>
      <c r="D128" s="55" t="s">
        <v>83</v>
      </c>
      <c r="E128" s="29">
        <v>17.0</v>
      </c>
      <c r="F128" s="46">
        <f>E128-4</f>
        <v>13</v>
      </c>
    </row>
    <row r="129">
      <c r="A129" s="57" t="s">
        <v>409</v>
      </c>
      <c r="B129" s="19">
        <v>0.15380787037037036</v>
      </c>
      <c r="C129" s="10" t="s">
        <v>69</v>
      </c>
      <c r="D129" s="55" t="s">
        <v>83</v>
      </c>
      <c r="E129" s="29" t="s">
        <v>68</v>
      </c>
      <c r="F129" s="29">
        <v>20.0</v>
      </c>
    </row>
    <row r="130">
      <c r="A130" s="57" t="s">
        <v>409</v>
      </c>
      <c r="B130" s="19">
        <v>0.1554976851851852</v>
      </c>
      <c r="C130" s="10" t="s">
        <v>82</v>
      </c>
      <c r="D130" s="55" t="s">
        <v>131</v>
      </c>
      <c r="E130" s="29">
        <v>18.0</v>
      </c>
      <c r="F130" s="46">
        <f>E130-4</f>
        <v>14</v>
      </c>
    </row>
    <row r="131">
      <c r="A131" s="57" t="s">
        <v>409</v>
      </c>
      <c r="B131" s="19">
        <v>0.1569675925925926</v>
      </c>
      <c r="C131" s="10" t="s">
        <v>69</v>
      </c>
      <c r="D131" s="55" t="s">
        <v>67</v>
      </c>
      <c r="E131" s="29">
        <v>21.0</v>
      </c>
      <c r="F131" s="46">
        <f>E131-3</f>
        <v>18</v>
      </c>
    </row>
    <row r="132">
      <c r="A132" s="57" t="s">
        <v>409</v>
      </c>
      <c r="B132" s="19">
        <v>0.15833333333333333</v>
      </c>
      <c r="C132" s="10" t="s">
        <v>66</v>
      </c>
      <c r="D132" s="55" t="s">
        <v>67</v>
      </c>
      <c r="E132" s="29">
        <v>13.0</v>
      </c>
      <c r="F132" s="46">
        <f>E132-0</f>
        <v>13</v>
      </c>
    </row>
    <row r="133">
      <c r="A133" s="57" t="s">
        <v>409</v>
      </c>
      <c r="B133" s="19">
        <v>0.15833333333333333</v>
      </c>
      <c r="C133" s="10" t="s">
        <v>82</v>
      </c>
      <c r="D133" s="55" t="s">
        <v>73</v>
      </c>
      <c r="E133" s="29">
        <v>8.0</v>
      </c>
      <c r="F133" s="46"/>
    </row>
    <row r="134">
      <c r="A134" s="57" t="s">
        <v>409</v>
      </c>
      <c r="B134" s="19">
        <v>0.1609837962962963</v>
      </c>
      <c r="C134" s="10" t="s">
        <v>82</v>
      </c>
      <c r="D134" s="55" t="s">
        <v>129</v>
      </c>
      <c r="E134" s="29">
        <v>7.0</v>
      </c>
      <c r="F134" s="46">
        <f>E134-1</f>
        <v>6</v>
      </c>
    </row>
    <row r="135">
      <c r="A135" s="57" t="s">
        <v>409</v>
      </c>
      <c r="B135" s="19">
        <v>0.16179398148148147</v>
      </c>
      <c r="C135" s="10" t="s">
        <v>72</v>
      </c>
      <c r="D135" s="55" t="s">
        <v>67</v>
      </c>
      <c r="E135" s="29" t="s">
        <v>68</v>
      </c>
      <c r="F135" s="29">
        <v>20.0</v>
      </c>
    </row>
    <row r="136">
      <c r="A136" s="57" t="s">
        <v>409</v>
      </c>
      <c r="B136" s="19">
        <v>0.16181712962962963</v>
      </c>
      <c r="C136" s="10" t="s">
        <v>70</v>
      </c>
      <c r="D136" s="55" t="s">
        <v>67</v>
      </c>
      <c r="E136" s="29">
        <v>19.0</v>
      </c>
      <c r="F136" s="46">
        <f>E136-3</f>
        <v>16</v>
      </c>
    </row>
    <row r="137">
      <c r="A137" s="57" t="s">
        <v>409</v>
      </c>
      <c r="B137" s="19">
        <v>0.1633101851851852</v>
      </c>
      <c r="C137" s="10" t="s">
        <v>82</v>
      </c>
      <c r="D137" s="55" t="s">
        <v>195</v>
      </c>
      <c r="E137" s="29" t="s">
        <v>75</v>
      </c>
      <c r="F137" s="46" t="s">
        <v>75</v>
      </c>
    </row>
    <row r="138">
      <c r="A138" s="57" t="s">
        <v>409</v>
      </c>
      <c r="B138" s="19">
        <v>0.16321759259259258</v>
      </c>
      <c r="C138" s="10" t="s">
        <v>66</v>
      </c>
      <c r="D138" s="55" t="s">
        <v>120</v>
      </c>
      <c r="E138" s="29" t="s">
        <v>75</v>
      </c>
      <c r="F138" s="46" t="s">
        <v>75</v>
      </c>
      <c r="J138" s="10" t="s">
        <v>428</v>
      </c>
    </row>
    <row r="139">
      <c r="A139" s="57" t="s">
        <v>409</v>
      </c>
      <c r="B139" s="19">
        <v>0.16365740740740742</v>
      </c>
      <c r="C139" s="10" t="s">
        <v>74</v>
      </c>
      <c r="D139" s="55" t="s">
        <v>78</v>
      </c>
      <c r="E139" s="29">
        <v>10.0</v>
      </c>
      <c r="F139" s="46">
        <f>E139-6</f>
        <v>4</v>
      </c>
    </row>
    <row r="140">
      <c r="A140" s="57" t="s">
        <v>409</v>
      </c>
      <c r="B140" s="19">
        <v>0.16368055555555555</v>
      </c>
      <c r="C140" s="10" t="s">
        <v>74</v>
      </c>
      <c r="D140" s="55" t="s">
        <v>125</v>
      </c>
      <c r="E140" s="29">
        <v>16.0</v>
      </c>
      <c r="F140" s="46">
        <f>E140-8</f>
        <v>8</v>
      </c>
    </row>
    <row r="141">
      <c r="A141" s="57" t="s">
        <v>409</v>
      </c>
      <c r="B141" s="19">
        <v>0.16427083333333334</v>
      </c>
      <c r="C141" s="10" t="s">
        <v>66</v>
      </c>
      <c r="D141" s="55" t="s">
        <v>125</v>
      </c>
      <c r="E141" s="29">
        <v>15.0</v>
      </c>
      <c r="F141" s="46">
        <f>E141-0</f>
        <v>15</v>
      </c>
    </row>
    <row r="142">
      <c r="A142" s="57" t="s">
        <v>409</v>
      </c>
      <c r="B142" s="19">
        <v>0.1642824074074074</v>
      </c>
      <c r="C142" s="10" t="s">
        <v>82</v>
      </c>
      <c r="D142" s="55" t="s">
        <v>125</v>
      </c>
      <c r="E142" s="29">
        <v>5.0</v>
      </c>
      <c r="F142" s="46">
        <f>E142-1</f>
        <v>4</v>
      </c>
    </row>
    <row r="143">
      <c r="A143" s="57" t="s">
        <v>409</v>
      </c>
      <c r="B143" s="19">
        <v>0.1642824074074074</v>
      </c>
      <c r="C143" s="10" t="s">
        <v>70</v>
      </c>
      <c r="D143" s="55" t="s">
        <v>125</v>
      </c>
      <c r="E143" s="29">
        <v>12.0</v>
      </c>
      <c r="F143" s="46">
        <f>E143-6</f>
        <v>6</v>
      </c>
    </row>
    <row r="144">
      <c r="A144" s="57" t="s">
        <v>409</v>
      </c>
      <c r="B144" s="19">
        <v>0.16429398148148147</v>
      </c>
      <c r="C144" s="10" t="s">
        <v>72</v>
      </c>
      <c r="D144" s="55" t="s">
        <v>125</v>
      </c>
      <c r="E144" s="29">
        <v>19.0</v>
      </c>
      <c r="F144" s="46">
        <f t="shared" ref="F144:F146" si="7">E144-3</f>
        <v>16</v>
      </c>
    </row>
    <row r="145">
      <c r="A145" s="57" t="s">
        <v>409</v>
      </c>
      <c r="B145" s="19">
        <v>0.1642824074074074</v>
      </c>
      <c r="C145" s="10" t="s">
        <v>69</v>
      </c>
      <c r="D145" s="55" t="s">
        <v>125</v>
      </c>
      <c r="E145" s="29">
        <v>5.0</v>
      </c>
      <c r="F145" s="46">
        <f t="shared" si="7"/>
        <v>2</v>
      </c>
    </row>
    <row r="146">
      <c r="A146" s="57" t="s">
        <v>409</v>
      </c>
      <c r="B146" s="19">
        <v>0.16560185185185186</v>
      </c>
      <c r="C146" s="10" t="s">
        <v>70</v>
      </c>
      <c r="D146" s="55" t="s">
        <v>67</v>
      </c>
      <c r="E146" s="29">
        <v>11.0</v>
      </c>
      <c r="F146" s="46">
        <f t="shared" si="7"/>
        <v>8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7.29"/>
    <col customWidth="1" min="3" max="3" width="9.29"/>
    <col customWidth="1" min="4" max="4" width="13.86"/>
    <col customWidth="1" min="5" max="5" width="10.43"/>
    <col customWidth="1" min="6" max="6" width="12.43"/>
    <col customWidth="1" min="7" max="7" width="5.14"/>
    <col customWidth="1" min="8" max="8" width="27.71"/>
    <col customWidth="1" min="9" max="9" width="6.29"/>
    <col customWidth="1" min="10" max="10" width="41.0"/>
  </cols>
  <sheetData>
    <row r="1">
      <c r="A1" s="47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57" t="s">
        <v>429</v>
      </c>
      <c r="B2" s="19">
        <v>0.007048611111111111</v>
      </c>
      <c r="C2" s="10" t="s">
        <v>70</v>
      </c>
      <c r="D2" s="10" t="s">
        <v>87</v>
      </c>
      <c r="E2" s="29">
        <v>21.0</v>
      </c>
      <c r="F2" s="46">
        <f>E2-4</f>
        <v>17</v>
      </c>
    </row>
    <row r="3">
      <c r="A3" s="57" t="s">
        <v>429</v>
      </c>
      <c r="B3" s="19">
        <v>0.007222222222222222</v>
      </c>
      <c r="C3" s="10" t="s">
        <v>72</v>
      </c>
      <c r="D3" s="10" t="s">
        <v>87</v>
      </c>
      <c r="E3" s="29">
        <v>14.0</v>
      </c>
      <c r="F3" s="46">
        <f>E3-3</f>
        <v>11</v>
      </c>
    </row>
    <row r="4">
      <c r="A4" s="57" t="s">
        <v>429</v>
      </c>
      <c r="B4" s="19">
        <v>0.007245370370370371</v>
      </c>
      <c r="C4" s="10" t="s">
        <v>74</v>
      </c>
      <c r="D4" s="10" t="s">
        <v>87</v>
      </c>
      <c r="E4" s="29">
        <v>11.0</v>
      </c>
      <c r="F4" s="46">
        <f>E4-4</f>
        <v>7</v>
      </c>
    </row>
    <row r="5">
      <c r="A5" s="57" t="s">
        <v>429</v>
      </c>
      <c r="B5" s="19">
        <v>0.007256944444444444</v>
      </c>
      <c r="C5" s="10" t="s">
        <v>82</v>
      </c>
      <c r="D5" s="10" t="s">
        <v>87</v>
      </c>
      <c r="E5" s="29">
        <v>11.0</v>
      </c>
      <c r="F5" s="46">
        <f>E5-1</f>
        <v>10</v>
      </c>
    </row>
    <row r="6">
      <c r="A6" s="57" t="s">
        <v>429</v>
      </c>
      <c r="B6" s="19">
        <v>0.007430555555555556</v>
      </c>
      <c r="C6" s="10" t="s">
        <v>66</v>
      </c>
      <c r="D6" s="10" t="s">
        <v>87</v>
      </c>
      <c r="E6" s="29">
        <v>3.0</v>
      </c>
      <c r="F6" s="46">
        <f>E6-0</f>
        <v>3</v>
      </c>
    </row>
    <row r="7">
      <c r="A7" s="57" t="s">
        <v>429</v>
      </c>
      <c r="B7" s="19">
        <v>0.007453703703703704</v>
      </c>
      <c r="C7" s="10" t="s">
        <v>69</v>
      </c>
      <c r="D7" s="10" t="s">
        <v>87</v>
      </c>
      <c r="E7" s="29">
        <v>4.0</v>
      </c>
      <c r="F7" s="46">
        <f>E7-3</f>
        <v>1</v>
      </c>
    </row>
    <row r="8">
      <c r="A8" s="57" t="s">
        <v>429</v>
      </c>
      <c r="B8" s="19">
        <v>0.008402777777777778</v>
      </c>
      <c r="C8" s="10" t="s">
        <v>70</v>
      </c>
      <c r="D8" s="10" t="s">
        <v>79</v>
      </c>
      <c r="E8" s="29">
        <v>16.0</v>
      </c>
      <c r="F8" s="46">
        <f>E8-4</f>
        <v>12</v>
      </c>
    </row>
    <row r="9">
      <c r="A9" s="57" t="s">
        <v>429</v>
      </c>
      <c r="B9" s="19">
        <v>0.008854166666666666</v>
      </c>
      <c r="C9" s="10" t="s">
        <v>70</v>
      </c>
      <c r="D9" s="10" t="s">
        <v>93</v>
      </c>
      <c r="E9" s="29">
        <v>16.0</v>
      </c>
      <c r="F9" s="46">
        <f>E9-6</f>
        <v>10</v>
      </c>
      <c r="J9" s="10" t="s">
        <v>99</v>
      </c>
    </row>
    <row r="10">
      <c r="A10" s="57" t="s">
        <v>429</v>
      </c>
      <c r="B10" s="19">
        <v>0.011585648148148149</v>
      </c>
      <c r="C10" s="10" t="s">
        <v>74</v>
      </c>
      <c r="D10" s="10" t="s">
        <v>127</v>
      </c>
      <c r="E10" s="29">
        <v>1.0</v>
      </c>
      <c r="F10" s="29">
        <v>2.0</v>
      </c>
    </row>
    <row r="11">
      <c r="A11" s="57" t="s">
        <v>429</v>
      </c>
      <c r="B11" s="19">
        <v>0.013229166666666667</v>
      </c>
      <c r="C11" s="10" t="s">
        <v>66</v>
      </c>
      <c r="D11" s="10" t="s">
        <v>67</v>
      </c>
      <c r="E11" s="29">
        <v>13.0</v>
      </c>
      <c r="F11" s="46">
        <f>E11-0</f>
        <v>13</v>
      </c>
    </row>
    <row r="12">
      <c r="A12" s="57" t="s">
        <v>429</v>
      </c>
      <c r="B12" s="19">
        <v>0.01425925925925926</v>
      </c>
      <c r="C12" s="10" t="s">
        <v>70</v>
      </c>
      <c r="D12" s="10" t="s">
        <v>93</v>
      </c>
      <c r="E12" s="29" t="s">
        <v>88</v>
      </c>
      <c r="F12" s="29">
        <v>1.0</v>
      </c>
      <c r="J12" s="10" t="s">
        <v>99</v>
      </c>
    </row>
    <row r="13">
      <c r="A13" s="57" t="s">
        <v>429</v>
      </c>
      <c r="B13" s="19">
        <v>0.017743055555555557</v>
      </c>
      <c r="C13" s="10" t="s">
        <v>74</v>
      </c>
      <c r="D13" s="10" t="s">
        <v>93</v>
      </c>
      <c r="E13" s="29">
        <v>20.0</v>
      </c>
      <c r="F13" s="46">
        <f>E13-6</f>
        <v>14</v>
      </c>
      <c r="J13" s="10" t="s">
        <v>142</v>
      </c>
    </row>
    <row r="14">
      <c r="A14" s="57" t="s">
        <v>429</v>
      </c>
      <c r="B14" s="19">
        <v>0.017916666666666668</v>
      </c>
      <c r="C14" s="10" t="s">
        <v>74</v>
      </c>
      <c r="D14" s="10" t="s">
        <v>91</v>
      </c>
      <c r="E14" s="29">
        <v>16.0</v>
      </c>
      <c r="F14" s="46"/>
      <c r="H14" s="10" t="s">
        <v>430</v>
      </c>
      <c r="J14" s="10" t="s">
        <v>431</v>
      </c>
    </row>
    <row r="15">
      <c r="A15" s="57" t="s">
        <v>429</v>
      </c>
      <c r="B15" s="19">
        <v>0.019050925925925926</v>
      </c>
      <c r="C15" s="10" t="s">
        <v>69</v>
      </c>
      <c r="D15" s="10" t="s">
        <v>120</v>
      </c>
      <c r="E15" s="29">
        <v>6.0</v>
      </c>
      <c r="F15" s="46"/>
      <c r="J15" s="10" t="s">
        <v>432</v>
      </c>
    </row>
    <row r="16">
      <c r="A16" s="57" t="s">
        <v>429</v>
      </c>
      <c r="B16" s="19">
        <v>0.019699074074074074</v>
      </c>
      <c r="C16" s="10" t="s">
        <v>66</v>
      </c>
      <c r="D16" s="10" t="s">
        <v>93</v>
      </c>
      <c r="E16" s="29" t="s">
        <v>75</v>
      </c>
      <c r="F16" s="29" t="s">
        <v>75</v>
      </c>
      <c r="J16" s="10" t="s">
        <v>85</v>
      </c>
    </row>
    <row r="17">
      <c r="A17" s="57" t="s">
        <v>429</v>
      </c>
      <c r="B17" s="19">
        <v>0.019699074074074074</v>
      </c>
      <c r="C17" s="10" t="s">
        <v>66</v>
      </c>
      <c r="D17" s="10" t="s">
        <v>93</v>
      </c>
      <c r="E17" s="29">
        <v>24.0</v>
      </c>
      <c r="F17" s="46">
        <f>E17-6</f>
        <v>18</v>
      </c>
      <c r="J17" s="10" t="s">
        <v>94</v>
      </c>
    </row>
    <row r="18">
      <c r="A18" s="57" t="s">
        <v>429</v>
      </c>
      <c r="B18" s="19">
        <v>0.019849537037037037</v>
      </c>
      <c r="C18" s="10" t="s">
        <v>66</v>
      </c>
      <c r="D18" s="10" t="s">
        <v>91</v>
      </c>
      <c r="E18" s="29">
        <v>12.0</v>
      </c>
      <c r="F18" s="46"/>
      <c r="H18" s="10" t="s">
        <v>433</v>
      </c>
    </row>
    <row r="19">
      <c r="A19" s="57" t="s">
        <v>429</v>
      </c>
      <c r="B19" s="19">
        <v>0.020625</v>
      </c>
      <c r="C19" s="10" t="s">
        <v>70</v>
      </c>
      <c r="D19" s="10" t="s">
        <v>93</v>
      </c>
      <c r="E19" s="46">
        <f>F19+6</f>
        <v>25</v>
      </c>
      <c r="F19" s="29">
        <v>19.0</v>
      </c>
      <c r="J19" s="10" t="s">
        <v>148</v>
      </c>
    </row>
    <row r="20">
      <c r="A20" s="57" t="s">
        <v>429</v>
      </c>
      <c r="B20" s="19">
        <v>0.02065972222222222</v>
      </c>
      <c r="C20" s="10" t="s">
        <v>70</v>
      </c>
      <c r="D20" s="10" t="s">
        <v>93</v>
      </c>
      <c r="E20" s="29" t="s">
        <v>88</v>
      </c>
      <c r="F20" s="29">
        <v>1.0</v>
      </c>
      <c r="J20" s="10" t="s">
        <v>99</v>
      </c>
    </row>
    <row r="21">
      <c r="A21" s="57" t="s">
        <v>429</v>
      </c>
      <c r="B21" s="19">
        <v>0.020868055555555556</v>
      </c>
      <c r="C21" s="10" t="s">
        <v>70</v>
      </c>
      <c r="D21" s="10" t="s">
        <v>91</v>
      </c>
      <c r="E21" s="29">
        <v>12.0</v>
      </c>
      <c r="F21" s="46"/>
      <c r="H21" s="10" t="s">
        <v>433</v>
      </c>
    </row>
    <row r="22">
      <c r="A22" s="57" t="s">
        <v>429</v>
      </c>
      <c r="B22" s="19">
        <v>0.021493055555555557</v>
      </c>
      <c r="C22" s="10" t="s">
        <v>72</v>
      </c>
      <c r="D22" s="10" t="s">
        <v>91</v>
      </c>
      <c r="E22" s="29" t="s">
        <v>75</v>
      </c>
      <c r="F22" s="29" t="s">
        <v>75</v>
      </c>
      <c r="H22" s="10" t="s">
        <v>434</v>
      </c>
      <c r="J22" s="10" t="s">
        <v>435</v>
      </c>
    </row>
    <row r="23">
      <c r="A23" s="57" t="s">
        <v>429</v>
      </c>
      <c r="B23" s="19">
        <v>0.022534722222222223</v>
      </c>
      <c r="C23" s="10" t="s">
        <v>66</v>
      </c>
      <c r="D23" s="10" t="s">
        <v>93</v>
      </c>
      <c r="E23" s="29">
        <v>15.0</v>
      </c>
      <c r="F23" s="46">
        <f>E23-6</f>
        <v>9</v>
      </c>
      <c r="J23" s="10" t="s">
        <v>105</v>
      </c>
    </row>
    <row r="24">
      <c r="A24" s="57" t="s">
        <v>429</v>
      </c>
      <c r="B24" s="19">
        <v>0.023310185185185184</v>
      </c>
      <c r="C24" s="10" t="s">
        <v>69</v>
      </c>
      <c r="D24" s="10" t="s">
        <v>91</v>
      </c>
      <c r="E24" s="29">
        <v>8.0</v>
      </c>
      <c r="F24" s="46"/>
      <c r="H24" s="10" t="s">
        <v>436</v>
      </c>
      <c r="J24" s="10" t="s">
        <v>239</v>
      </c>
    </row>
    <row r="25">
      <c r="A25" s="57" t="s">
        <v>429</v>
      </c>
      <c r="B25" s="19">
        <v>0.024039351851851853</v>
      </c>
      <c r="C25" s="10" t="s">
        <v>72</v>
      </c>
      <c r="D25" s="10" t="s">
        <v>93</v>
      </c>
      <c r="E25" s="29" t="s">
        <v>68</v>
      </c>
      <c r="F25" s="29">
        <v>20.0</v>
      </c>
      <c r="G25" s="10">
        <v>1.0</v>
      </c>
      <c r="J25" s="10" t="s">
        <v>136</v>
      </c>
    </row>
    <row r="26">
      <c r="A26" s="57" t="s">
        <v>429</v>
      </c>
      <c r="B26" s="19">
        <v>0.024270833333333332</v>
      </c>
      <c r="C26" s="10" t="s">
        <v>72</v>
      </c>
      <c r="D26" s="10" t="s">
        <v>91</v>
      </c>
      <c r="E26" s="29" t="s">
        <v>75</v>
      </c>
      <c r="F26" s="29" t="s">
        <v>75</v>
      </c>
      <c r="H26" s="10" t="s">
        <v>437</v>
      </c>
      <c r="J26" s="10" t="s">
        <v>431</v>
      </c>
    </row>
    <row r="27">
      <c r="A27" s="57" t="s">
        <v>429</v>
      </c>
      <c r="B27" s="19">
        <v>0.024826388888888887</v>
      </c>
      <c r="C27" s="10" t="s">
        <v>72</v>
      </c>
      <c r="D27" s="10" t="s">
        <v>93</v>
      </c>
      <c r="E27" s="29">
        <v>22.0</v>
      </c>
      <c r="F27" s="46">
        <f>E27-5</f>
        <v>17</v>
      </c>
      <c r="J27" s="10" t="s">
        <v>136</v>
      </c>
    </row>
    <row r="28">
      <c r="A28" s="57" t="s">
        <v>429</v>
      </c>
      <c r="B28" s="19">
        <v>0.024918981481481483</v>
      </c>
      <c r="C28" s="10" t="s">
        <v>72</v>
      </c>
      <c r="D28" s="10" t="s">
        <v>91</v>
      </c>
      <c r="E28" s="29">
        <v>5.0</v>
      </c>
      <c r="F28" s="46"/>
      <c r="H28" s="10" t="s">
        <v>438</v>
      </c>
      <c r="I28" s="10"/>
      <c r="J28" s="10" t="s">
        <v>439</v>
      </c>
    </row>
    <row r="29">
      <c r="A29" s="57" t="s">
        <v>429</v>
      </c>
      <c r="B29" s="19">
        <v>0.025486111111111112</v>
      </c>
      <c r="C29" s="10" t="s">
        <v>69</v>
      </c>
      <c r="D29" s="10" t="s">
        <v>120</v>
      </c>
      <c r="E29" s="29">
        <v>7.0</v>
      </c>
      <c r="F29" s="46"/>
      <c r="J29" s="10" t="s">
        <v>440</v>
      </c>
    </row>
    <row r="30">
      <c r="A30" s="57" t="s">
        <v>429</v>
      </c>
      <c r="B30" s="19">
        <v>0.03136574074074074</v>
      </c>
      <c r="C30" s="10" t="s">
        <v>74</v>
      </c>
      <c r="D30" s="10" t="s">
        <v>67</v>
      </c>
      <c r="E30" s="29">
        <v>7.0</v>
      </c>
      <c r="F30" s="46">
        <f>E30-0</f>
        <v>7</v>
      </c>
    </row>
    <row r="31">
      <c r="A31" s="57" t="s">
        <v>429</v>
      </c>
      <c r="B31" s="19">
        <v>0.03267361111111111</v>
      </c>
      <c r="C31" s="10" t="s">
        <v>69</v>
      </c>
      <c r="D31" s="10" t="s">
        <v>127</v>
      </c>
      <c r="E31" s="29">
        <v>9.0</v>
      </c>
      <c r="F31" s="46">
        <f>E31-3</f>
        <v>6</v>
      </c>
    </row>
    <row r="32">
      <c r="A32" s="57" t="s">
        <v>429</v>
      </c>
      <c r="B32" s="19">
        <v>0.038599537037037036</v>
      </c>
      <c r="C32" s="10" t="s">
        <v>66</v>
      </c>
      <c r="D32" s="10" t="s">
        <v>71</v>
      </c>
      <c r="E32" s="29">
        <v>15.0</v>
      </c>
      <c r="F32" s="46">
        <f>E32+2</f>
        <v>17</v>
      </c>
    </row>
    <row r="33">
      <c r="A33" s="57" t="s">
        <v>429</v>
      </c>
      <c r="B33" s="19">
        <v>0.03863425925925926</v>
      </c>
      <c r="C33" s="10" t="s">
        <v>70</v>
      </c>
      <c r="D33" s="10" t="s">
        <v>71</v>
      </c>
      <c r="E33" s="29">
        <v>13.0</v>
      </c>
      <c r="F33" s="46">
        <f>E33-5</f>
        <v>8</v>
      </c>
    </row>
    <row r="34">
      <c r="A34" s="57" t="s">
        <v>429</v>
      </c>
      <c r="B34" s="19">
        <v>0.03929398148148148</v>
      </c>
      <c r="C34" s="10" t="s">
        <v>69</v>
      </c>
      <c r="D34" s="10" t="s">
        <v>71</v>
      </c>
      <c r="E34" s="29">
        <v>14.0</v>
      </c>
      <c r="F34" s="46">
        <f>E34-3</f>
        <v>11</v>
      </c>
    </row>
    <row r="35">
      <c r="A35" s="57" t="s">
        <v>429</v>
      </c>
      <c r="B35" s="19">
        <v>0.039872685185185185</v>
      </c>
      <c r="C35" s="10" t="s">
        <v>72</v>
      </c>
      <c r="D35" s="10" t="s">
        <v>71</v>
      </c>
      <c r="E35" s="29" t="s">
        <v>75</v>
      </c>
      <c r="F35" s="29" t="s">
        <v>75</v>
      </c>
      <c r="J35" s="10" t="s">
        <v>160</v>
      </c>
    </row>
    <row r="36">
      <c r="A36" s="57" t="s">
        <v>429</v>
      </c>
      <c r="B36" s="19">
        <v>0.039872685185185185</v>
      </c>
      <c r="C36" s="10" t="s">
        <v>72</v>
      </c>
      <c r="D36" s="10" t="s">
        <v>71</v>
      </c>
      <c r="E36" s="29">
        <v>21.0</v>
      </c>
      <c r="F36" s="46">
        <f>E36-5</f>
        <v>16</v>
      </c>
      <c r="J36" s="10" t="s">
        <v>86</v>
      </c>
    </row>
    <row r="37">
      <c r="A37" s="57" t="s">
        <v>429</v>
      </c>
      <c r="B37" s="19">
        <v>0.0518287037037037</v>
      </c>
      <c r="C37" s="10" t="s">
        <v>82</v>
      </c>
      <c r="D37" s="10" t="s">
        <v>80</v>
      </c>
      <c r="E37" s="29">
        <v>15.0</v>
      </c>
      <c r="F37" s="46"/>
    </row>
    <row r="38">
      <c r="A38" s="57" t="s">
        <v>429</v>
      </c>
      <c r="B38" s="19">
        <v>0.05199074074074074</v>
      </c>
      <c r="C38" s="10" t="s">
        <v>69</v>
      </c>
      <c r="D38" s="10" t="s">
        <v>80</v>
      </c>
      <c r="E38" s="29">
        <v>12.0</v>
      </c>
      <c r="F38" s="46">
        <f>E38-3</f>
        <v>9</v>
      </c>
    </row>
    <row r="39">
      <c r="A39" s="57" t="s">
        <v>429</v>
      </c>
      <c r="B39" s="19">
        <v>0.05368055555555556</v>
      </c>
      <c r="C39" s="10" t="s">
        <v>66</v>
      </c>
      <c r="D39" s="10" t="s">
        <v>67</v>
      </c>
      <c r="E39" s="29">
        <v>13.0</v>
      </c>
      <c r="F39" s="46">
        <f>E39-0</f>
        <v>13</v>
      </c>
    </row>
    <row r="40">
      <c r="A40" s="57" t="s">
        <v>429</v>
      </c>
      <c r="B40" s="19">
        <v>0.053842592592592595</v>
      </c>
      <c r="C40" s="10" t="s">
        <v>69</v>
      </c>
      <c r="D40" s="10" t="s">
        <v>67</v>
      </c>
      <c r="E40" s="29">
        <v>14.0</v>
      </c>
      <c r="F40" s="46">
        <f>E40-3</f>
        <v>11</v>
      </c>
    </row>
    <row r="41">
      <c r="A41" s="57" t="s">
        <v>429</v>
      </c>
      <c r="B41" s="19">
        <v>0.055775462962962964</v>
      </c>
      <c r="C41" s="10" t="s">
        <v>70</v>
      </c>
      <c r="D41" s="10" t="s">
        <v>78</v>
      </c>
      <c r="E41" s="29">
        <v>16.0</v>
      </c>
      <c r="F41" s="46">
        <f>E41-6</f>
        <v>10</v>
      </c>
    </row>
    <row r="42">
      <c r="A42" s="57" t="s">
        <v>429</v>
      </c>
      <c r="B42" s="19">
        <v>0.05583333333333333</v>
      </c>
      <c r="C42" s="10" t="s">
        <v>70</v>
      </c>
      <c r="D42" s="10" t="s">
        <v>125</v>
      </c>
      <c r="E42" s="29" t="s">
        <v>68</v>
      </c>
      <c r="F42" s="29">
        <v>20.0</v>
      </c>
    </row>
    <row r="43">
      <c r="A43" s="57" t="s">
        <v>429</v>
      </c>
      <c r="B43" s="19">
        <v>0.05613425925925926</v>
      </c>
      <c r="C43" s="10" t="s">
        <v>69</v>
      </c>
      <c r="D43" s="10" t="s">
        <v>80</v>
      </c>
      <c r="E43" s="29">
        <v>5.0</v>
      </c>
      <c r="F43" s="46">
        <f t="shared" ref="F43:F44" si="1">E43-3</f>
        <v>2</v>
      </c>
    </row>
    <row r="44">
      <c r="A44" s="57" t="s">
        <v>429</v>
      </c>
      <c r="B44" s="19">
        <v>0.05663194444444444</v>
      </c>
      <c r="C44" s="10" t="s">
        <v>69</v>
      </c>
      <c r="D44" s="10" t="s">
        <v>129</v>
      </c>
      <c r="E44" s="29">
        <v>21.0</v>
      </c>
      <c r="F44" s="46">
        <f t="shared" si="1"/>
        <v>18</v>
      </c>
    </row>
    <row r="45">
      <c r="A45" s="57" t="s">
        <v>429</v>
      </c>
      <c r="B45" s="19">
        <v>0.05740740740740741</v>
      </c>
      <c r="C45" s="10" t="s">
        <v>82</v>
      </c>
      <c r="D45" s="10" t="s">
        <v>125</v>
      </c>
      <c r="E45" s="29">
        <v>14.0</v>
      </c>
      <c r="F45" s="46">
        <f>E45-1</f>
        <v>13</v>
      </c>
    </row>
    <row r="46">
      <c r="A46" s="57" t="s">
        <v>429</v>
      </c>
      <c r="B46" s="19">
        <v>0.0593287037037037</v>
      </c>
      <c r="C46" s="10" t="s">
        <v>82</v>
      </c>
      <c r="D46" s="10" t="s">
        <v>80</v>
      </c>
      <c r="E46" s="29" t="s">
        <v>88</v>
      </c>
      <c r="F46" s="29">
        <v>1.0</v>
      </c>
      <c r="J46" s="10" t="s">
        <v>85</v>
      </c>
    </row>
    <row r="47">
      <c r="A47" s="57" t="s">
        <v>429</v>
      </c>
      <c r="B47" s="19">
        <v>0.0593287037037037</v>
      </c>
      <c r="C47" s="10" t="s">
        <v>82</v>
      </c>
      <c r="D47" s="10" t="s">
        <v>80</v>
      </c>
      <c r="E47" s="29">
        <v>15.0</v>
      </c>
      <c r="F47" s="46"/>
      <c r="J47" s="10" t="s">
        <v>86</v>
      </c>
    </row>
    <row r="48">
      <c r="A48" s="57" t="s">
        <v>429</v>
      </c>
      <c r="B48" s="19">
        <v>0.060520833333333336</v>
      </c>
      <c r="C48" s="10" t="s">
        <v>82</v>
      </c>
      <c r="D48" s="10" t="s">
        <v>125</v>
      </c>
      <c r="E48" s="29">
        <v>9.0</v>
      </c>
      <c r="F48" s="46">
        <f>E48-1</f>
        <v>8</v>
      </c>
    </row>
    <row r="49">
      <c r="A49" s="57" t="s">
        <v>429</v>
      </c>
      <c r="B49" s="19">
        <v>0.06162037037037037</v>
      </c>
      <c r="C49" s="10" t="s">
        <v>70</v>
      </c>
      <c r="D49" s="10" t="s">
        <v>210</v>
      </c>
      <c r="E49" s="29" t="s">
        <v>88</v>
      </c>
      <c r="F49" s="29">
        <v>1.0</v>
      </c>
      <c r="J49" s="10" t="s">
        <v>85</v>
      </c>
    </row>
    <row r="50">
      <c r="A50" s="57" t="s">
        <v>429</v>
      </c>
      <c r="B50" s="19">
        <v>0.06162037037037037</v>
      </c>
      <c r="C50" s="10" t="s">
        <v>70</v>
      </c>
      <c r="D50" s="10" t="s">
        <v>210</v>
      </c>
      <c r="E50" s="29">
        <v>5.0</v>
      </c>
      <c r="F50" s="29">
        <v>4.0</v>
      </c>
      <c r="J50" s="10" t="s">
        <v>86</v>
      </c>
    </row>
    <row r="51">
      <c r="A51" s="57" t="s">
        <v>429</v>
      </c>
      <c r="B51" s="19">
        <v>0.0699074074074074</v>
      </c>
      <c r="C51" s="10" t="s">
        <v>70</v>
      </c>
      <c r="D51" s="10" t="s">
        <v>67</v>
      </c>
      <c r="E51" s="29" t="s">
        <v>68</v>
      </c>
      <c r="F51" s="29">
        <v>20.0</v>
      </c>
    </row>
    <row r="52">
      <c r="A52" s="57" t="s">
        <v>429</v>
      </c>
      <c r="B52" s="19">
        <v>0.06994212962962963</v>
      </c>
      <c r="C52" s="10" t="s">
        <v>66</v>
      </c>
      <c r="D52" s="10" t="s">
        <v>67</v>
      </c>
      <c r="E52" s="29">
        <v>16.0</v>
      </c>
      <c r="F52" s="46">
        <f>E52-0</f>
        <v>16</v>
      </c>
    </row>
    <row r="53">
      <c r="A53" s="57" t="s">
        <v>429</v>
      </c>
      <c r="B53" s="19">
        <v>0.07157407407407407</v>
      </c>
      <c r="C53" s="10" t="s">
        <v>66</v>
      </c>
      <c r="D53" s="10" t="s">
        <v>127</v>
      </c>
      <c r="E53" s="29">
        <v>15.0</v>
      </c>
      <c r="F53" s="46">
        <f t="shared" ref="F53:F54" si="2">E53-4</f>
        <v>11</v>
      </c>
    </row>
    <row r="54">
      <c r="A54" s="57" t="s">
        <v>429</v>
      </c>
      <c r="B54" s="19">
        <v>0.0739236111111111</v>
      </c>
      <c r="C54" s="10" t="s">
        <v>70</v>
      </c>
      <c r="D54" s="10" t="s">
        <v>83</v>
      </c>
      <c r="E54" s="29">
        <v>6.0</v>
      </c>
      <c r="F54" s="46">
        <f t="shared" si="2"/>
        <v>2</v>
      </c>
    </row>
    <row r="55">
      <c r="A55" s="57" t="s">
        <v>429</v>
      </c>
      <c r="B55" s="19">
        <v>0.0759375</v>
      </c>
      <c r="C55" s="10" t="s">
        <v>66</v>
      </c>
      <c r="D55" s="10" t="s">
        <v>71</v>
      </c>
      <c r="E55" s="29">
        <v>11.0</v>
      </c>
      <c r="F55" s="46">
        <f>E55--2</f>
        <v>13</v>
      </c>
    </row>
    <row r="56">
      <c r="A56" s="57" t="s">
        <v>429</v>
      </c>
      <c r="B56" s="19">
        <v>0.0778587962962963</v>
      </c>
      <c r="C56" s="10" t="s">
        <v>82</v>
      </c>
      <c r="D56" s="10" t="s">
        <v>128</v>
      </c>
      <c r="E56" s="29">
        <v>7.0</v>
      </c>
      <c r="F56" s="46"/>
    </row>
    <row r="57">
      <c r="A57" s="57" t="s">
        <v>429</v>
      </c>
      <c r="B57" s="19">
        <v>0.07814814814814815</v>
      </c>
      <c r="C57" s="10" t="s">
        <v>72</v>
      </c>
      <c r="D57" s="10" t="s">
        <v>128</v>
      </c>
      <c r="E57" s="29">
        <v>10.0</v>
      </c>
      <c r="F57" s="46">
        <f>E57-3</f>
        <v>7</v>
      </c>
    </row>
    <row r="58">
      <c r="A58" s="57" t="s">
        <v>429</v>
      </c>
      <c r="B58" s="19">
        <v>0.08020833333333334</v>
      </c>
      <c r="C58" s="10" t="s">
        <v>82</v>
      </c>
      <c r="D58" s="10" t="s">
        <v>154</v>
      </c>
      <c r="E58" s="29">
        <v>5.0</v>
      </c>
      <c r="F58" s="29">
        <v>2.0</v>
      </c>
    </row>
    <row r="59">
      <c r="A59" s="57" t="s">
        <v>429</v>
      </c>
      <c r="B59" s="19">
        <v>0.08034722222222222</v>
      </c>
      <c r="C59" s="10" t="s">
        <v>72</v>
      </c>
      <c r="D59" s="10" t="s">
        <v>154</v>
      </c>
      <c r="E59" s="29">
        <v>7.0</v>
      </c>
      <c r="F59" s="46">
        <f>E59-3</f>
        <v>4</v>
      </c>
    </row>
    <row r="60">
      <c r="A60" s="57" t="s">
        <v>429</v>
      </c>
      <c r="B60" s="19">
        <v>0.08444444444444445</v>
      </c>
      <c r="C60" s="10" t="s">
        <v>69</v>
      </c>
      <c r="D60" s="10" t="s">
        <v>67</v>
      </c>
      <c r="E60" s="29" t="s">
        <v>75</v>
      </c>
      <c r="F60" s="29" t="s">
        <v>75</v>
      </c>
      <c r="J60" s="10" t="s">
        <v>160</v>
      </c>
    </row>
    <row r="61">
      <c r="A61" s="57" t="s">
        <v>429</v>
      </c>
      <c r="B61" s="19">
        <v>0.08444444444444445</v>
      </c>
      <c r="C61" s="10" t="s">
        <v>69</v>
      </c>
      <c r="D61" s="10" t="s">
        <v>67</v>
      </c>
      <c r="E61" s="29">
        <v>9.0</v>
      </c>
      <c r="F61" s="46">
        <f t="shared" ref="F61:F63" si="3">E61-3</f>
        <v>6</v>
      </c>
      <c r="J61" s="10" t="s">
        <v>161</v>
      </c>
    </row>
    <row r="62">
      <c r="A62" s="57" t="s">
        <v>429</v>
      </c>
      <c r="B62" s="19">
        <v>0.08503472222222222</v>
      </c>
      <c r="C62" s="10" t="s">
        <v>69</v>
      </c>
      <c r="D62" s="10" t="s">
        <v>127</v>
      </c>
      <c r="E62" s="29">
        <v>15.0</v>
      </c>
      <c r="F62" s="46">
        <f t="shared" si="3"/>
        <v>12</v>
      </c>
    </row>
    <row r="63">
      <c r="A63" s="57" t="s">
        <v>429</v>
      </c>
      <c r="B63" s="19">
        <v>0.08578703703703704</v>
      </c>
      <c r="C63" s="10" t="s">
        <v>69</v>
      </c>
      <c r="D63" s="10" t="s">
        <v>80</v>
      </c>
      <c r="E63" s="29">
        <v>21.0</v>
      </c>
      <c r="F63" s="46">
        <f t="shared" si="3"/>
        <v>18</v>
      </c>
    </row>
    <row r="64">
      <c r="A64" s="57" t="s">
        <v>429</v>
      </c>
      <c r="B64" s="19">
        <v>0.08650462962962963</v>
      </c>
      <c r="C64" s="10" t="s">
        <v>69</v>
      </c>
      <c r="D64" s="10" t="s">
        <v>216</v>
      </c>
      <c r="E64" s="29">
        <v>10.0</v>
      </c>
      <c r="F64" s="46">
        <f>E64-1</f>
        <v>9</v>
      </c>
    </row>
    <row r="65">
      <c r="A65" s="57" t="s">
        <v>429</v>
      </c>
      <c r="B65" s="19">
        <v>0.09978009259259259</v>
      </c>
      <c r="C65" s="10" t="s">
        <v>74</v>
      </c>
      <c r="D65" s="10" t="s">
        <v>131</v>
      </c>
      <c r="E65" s="29" t="s">
        <v>75</v>
      </c>
      <c r="F65" s="29" t="s">
        <v>75</v>
      </c>
      <c r="J65" s="10" t="s">
        <v>85</v>
      </c>
    </row>
    <row r="66">
      <c r="A66" s="57" t="s">
        <v>429</v>
      </c>
      <c r="B66" s="19">
        <v>0.09978009259259259</v>
      </c>
      <c r="C66" s="10" t="s">
        <v>74</v>
      </c>
      <c r="D66" s="10" t="s">
        <v>131</v>
      </c>
      <c r="E66" s="29">
        <v>15.0</v>
      </c>
      <c r="F66" s="46">
        <f>E66-3</f>
        <v>12</v>
      </c>
      <c r="J66" s="10" t="s">
        <v>86</v>
      </c>
    </row>
    <row r="67">
      <c r="A67" s="57" t="s">
        <v>429</v>
      </c>
      <c r="B67" s="19">
        <v>0.10609953703703703</v>
      </c>
      <c r="C67" s="10" t="s">
        <v>70</v>
      </c>
      <c r="D67" s="10" t="s">
        <v>93</v>
      </c>
      <c r="E67" s="29">
        <v>20.0</v>
      </c>
      <c r="F67" s="46">
        <f t="shared" ref="F67:F68" si="4">E67-6</f>
        <v>14</v>
      </c>
      <c r="J67" s="10" t="s">
        <v>148</v>
      </c>
    </row>
    <row r="68">
      <c r="A68" s="57" t="s">
        <v>429</v>
      </c>
      <c r="B68" s="19">
        <v>0.10699074074074075</v>
      </c>
      <c r="C68" s="10" t="s">
        <v>70</v>
      </c>
      <c r="D68" s="10" t="s">
        <v>93</v>
      </c>
      <c r="E68" s="29">
        <v>22.0</v>
      </c>
      <c r="F68" s="46">
        <f t="shared" si="4"/>
        <v>16</v>
      </c>
      <c r="J68" s="10" t="s">
        <v>441</v>
      </c>
    </row>
    <row r="69">
      <c r="A69" s="57" t="s">
        <v>429</v>
      </c>
      <c r="B69" s="19">
        <v>0.11872685185185185</v>
      </c>
      <c r="C69" s="10" t="s">
        <v>72</v>
      </c>
      <c r="D69" s="10" t="s">
        <v>67</v>
      </c>
      <c r="E69" s="29" t="s">
        <v>68</v>
      </c>
      <c r="F69" s="29">
        <v>20.0</v>
      </c>
    </row>
    <row r="70">
      <c r="A70" s="57" t="s">
        <v>429</v>
      </c>
      <c r="B70" s="19">
        <v>0.11873842592592593</v>
      </c>
      <c r="C70" s="10" t="s">
        <v>66</v>
      </c>
      <c r="D70" s="10" t="s">
        <v>67</v>
      </c>
      <c r="E70" s="29" t="s">
        <v>88</v>
      </c>
      <c r="F70" s="29">
        <v>1.0</v>
      </c>
    </row>
    <row r="71">
      <c r="A71" s="57" t="s">
        <v>429</v>
      </c>
      <c r="B71" s="19">
        <v>0.11877314814814814</v>
      </c>
      <c r="C71" s="10" t="s">
        <v>69</v>
      </c>
      <c r="D71" s="10" t="s">
        <v>67</v>
      </c>
      <c r="E71" s="29">
        <v>10.0</v>
      </c>
      <c r="F71" s="46">
        <f t="shared" ref="F71:F72" si="5">E71-3</f>
        <v>7</v>
      </c>
    </row>
    <row r="72">
      <c r="A72" s="57" t="s">
        <v>429</v>
      </c>
      <c r="B72" s="19">
        <v>0.11880787037037037</v>
      </c>
      <c r="C72" s="10" t="s">
        <v>70</v>
      </c>
      <c r="D72" s="10" t="s">
        <v>67</v>
      </c>
      <c r="E72" s="29">
        <v>13.0</v>
      </c>
      <c r="F72" s="46">
        <f t="shared" si="5"/>
        <v>10</v>
      </c>
    </row>
    <row r="73">
      <c r="A73" s="57" t="s">
        <v>429</v>
      </c>
      <c r="B73" s="19">
        <v>0.1308564814814815</v>
      </c>
      <c r="C73" s="10" t="s">
        <v>66</v>
      </c>
      <c r="D73" s="10" t="s">
        <v>442</v>
      </c>
      <c r="E73" s="29">
        <v>11.0</v>
      </c>
      <c r="F73" s="29">
        <v>7.0</v>
      </c>
    </row>
    <row r="74">
      <c r="A74" s="57" t="s">
        <v>429</v>
      </c>
      <c r="B74" s="19">
        <v>0.13090277777777778</v>
      </c>
      <c r="C74" s="10" t="s">
        <v>70</v>
      </c>
      <c r="D74" s="10" t="s">
        <v>442</v>
      </c>
      <c r="E74" s="29">
        <v>7.0</v>
      </c>
      <c r="F74" s="29">
        <v>4.0</v>
      </c>
    </row>
    <row r="75">
      <c r="A75" s="57" t="s">
        <v>429</v>
      </c>
      <c r="B75" s="19">
        <v>0.13109953703703703</v>
      </c>
      <c r="C75" s="10" t="s">
        <v>82</v>
      </c>
      <c r="D75" s="10" t="s">
        <v>442</v>
      </c>
      <c r="E75" s="29">
        <v>6.0</v>
      </c>
      <c r="F75" s="29">
        <v>4.0</v>
      </c>
    </row>
    <row r="76">
      <c r="A76" s="57" t="s">
        <v>429</v>
      </c>
      <c r="B76" s="19">
        <v>0.13125</v>
      </c>
      <c r="C76" s="10" t="s">
        <v>74</v>
      </c>
      <c r="D76" s="10" t="s">
        <v>442</v>
      </c>
      <c r="E76" s="29">
        <v>10.0</v>
      </c>
      <c r="F76" s="29">
        <v>8.0</v>
      </c>
    </row>
    <row r="77">
      <c r="A77" s="57" t="s">
        <v>429</v>
      </c>
      <c r="B77" s="19">
        <v>0.13143518518518518</v>
      </c>
      <c r="C77" s="10" t="s">
        <v>69</v>
      </c>
      <c r="D77" s="10" t="s">
        <v>442</v>
      </c>
      <c r="E77" s="29">
        <v>5.0</v>
      </c>
      <c r="F77" s="29">
        <v>3.0</v>
      </c>
    </row>
    <row r="78">
      <c r="A78" s="57" t="s">
        <v>429</v>
      </c>
      <c r="B78" s="19">
        <v>0.13158564814814816</v>
      </c>
      <c r="C78" s="10" t="s">
        <v>72</v>
      </c>
      <c r="D78" s="10" t="s">
        <v>442</v>
      </c>
      <c r="E78" s="29">
        <v>6.0</v>
      </c>
      <c r="F78" s="29">
        <v>2.0</v>
      </c>
    </row>
    <row r="79">
      <c r="A79" s="57" t="s">
        <v>429</v>
      </c>
      <c r="B79" s="19">
        <v>0.14037037037037037</v>
      </c>
      <c r="C79" s="10" t="s">
        <v>82</v>
      </c>
      <c r="D79" s="10" t="s">
        <v>361</v>
      </c>
      <c r="E79" s="29" t="s">
        <v>88</v>
      </c>
      <c r="F79" s="29">
        <v>1.0</v>
      </c>
    </row>
    <row r="80">
      <c r="A80" s="57" t="s">
        <v>429</v>
      </c>
      <c r="B80" s="19">
        <v>0.1404050925925926</v>
      </c>
      <c r="C80" s="10" t="s">
        <v>66</v>
      </c>
      <c r="D80" s="10" t="s">
        <v>361</v>
      </c>
      <c r="E80" s="29" t="s">
        <v>68</v>
      </c>
      <c r="F80" s="29">
        <v>20.0</v>
      </c>
    </row>
    <row r="81">
      <c r="A81" s="57" t="s">
        <v>429</v>
      </c>
      <c r="B81" s="19">
        <v>0.15487268518518518</v>
      </c>
      <c r="C81" s="10" t="s">
        <v>72</v>
      </c>
      <c r="D81" s="10" t="s">
        <v>83</v>
      </c>
      <c r="E81" s="29">
        <v>12.0</v>
      </c>
      <c r="F81" s="46">
        <f>E81-0</f>
        <v>12</v>
      </c>
    </row>
    <row r="82">
      <c r="A82" s="57" t="s">
        <v>429</v>
      </c>
      <c r="B82" s="19">
        <v>0.1622337962962963</v>
      </c>
      <c r="C82" s="10" t="s">
        <v>66</v>
      </c>
      <c r="D82" s="10" t="s">
        <v>361</v>
      </c>
      <c r="E82" s="29">
        <v>22.0</v>
      </c>
      <c r="F82" s="46">
        <f>E82-4</f>
        <v>18</v>
      </c>
    </row>
    <row r="83">
      <c r="A83" s="57" t="s">
        <v>429</v>
      </c>
      <c r="B83" s="19">
        <v>0.16702546296296297</v>
      </c>
      <c r="C83" s="10" t="s">
        <v>70</v>
      </c>
      <c r="D83" s="10" t="s">
        <v>363</v>
      </c>
      <c r="E83" s="29" t="s">
        <v>75</v>
      </c>
      <c r="F83" s="29" t="s">
        <v>75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7.29"/>
    <col customWidth="1" min="3" max="3" width="9.29"/>
    <col customWidth="1" min="4" max="4" width="13.86"/>
    <col customWidth="1" min="5" max="5" width="10.43"/>
    <col customWidth="1" min="6" max="6" width="12.43"/>
    <col customWidth="1" min="7" max="7" width="5.14"/>
    <col customWidth="1" min="8" max="8" width="26.86"/>
    <col customWidth="1" min="9" max="9" width="6.29"/>
    <col customWidth="1" min="10" max="10" width="26.14"/>
  </cols>
  <sheetData>
    <row r="1">
      <c r="A1" s="47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57" t="s">
        <v>443</v>
      </c>
      <c r="B2" s="19">
        <v>0.014733796296296297</v>
      </c>
      <c r="C2" s="10" t="s">
        <v>74</v>
      </c>
      <c r="D2" s="10" t="s">
        <v>80</v>
      </c>
      <c r="E2" s="29">
        <v>13.0</v>
      </c>
      <c r="F2" s="46">
        <f>E2--3</f>
        <v>16</v>
      </c>
    </row>
    <row r="3">
      <c r="A3" s="57" t="s">
        <v>443</v>
      </c>
      <c r="B3" s="19">
        <v>0.014849537037037038</v>
      </c>
      <c r="C3" s="10" t="s">
        <v>84</v>
      </c>
      <c r="D3" s="10" t="s">
        <v>80</v>
      </c>
      <c r="E3" s="29">
        <v>10.0</v>
      </c>
      <c r="F3" s="46"/>
      <c r="J3" s="10" t="s">
        <v>85</v>
      </c>
    </row>
    <row r="4">
      <c r="A4" s="57" t="s">
        <v>443</v>
      </c>
      <c r="B4" s="19">
        <v>0.014849537037037038</v>
      </c>
      <c r="C4" s="10" t="s">
        <v>84</v>
      </c>
      <c r="D4" s="10" t="s">
        <v>80</v>
      </c>
      <c r="E4" s="29">
        <v>16.0</v>
      </c>
      <c r="F4" s="46"/>
      <c r="J4" s="10" t="s">
        <v>86</v>
      </c>
    </row>
    <row r="5">
      <c r="A5" s="57" t="s">
        <v>443</v>
      </c>
      <c r="B5" s="19">
        <v>0.025590277777777778</v>
      </c>
      <c r="C5" s="10" t="s">
        <v>72</v>
      </c>
      <c r="D5" s="10" t="s">
        <v>71</v>
      </c>
      <c r="E5" s="29">
        <v>12.0</v>
      </c>
      <c r="F5" s="46">
        <f>E5-5</f>
        <v>7</v>
      </c>
    </row>
    <row r="6">
      <c r="A6" s="57" t="s">
        <v>443</v>
      </c>
      <c r="B6" s="19">
        <v>0.02585648148148148</v>
      </c>
      <c r="C6" s="10" t="s">
        <v>66</v>
      </c>
      <c r="D6" s="10" t="s">
        <v>76</v>
      </c>
      <c r="E6" s="29">
        <v>7.0</v>
      </c>
      <c r="F6" s="46"/>
      <c r="J6" s="10" t="s">
        <v>444</v>
      </c>
    </row>
    <row r="7">
      <c r="A7" s="57" t="s">
        <v>443</v>
      </c>
      <c r="B7" s="19">
        <v>0.026180555555555554</v>
      </c>
      <c r="C7" s="10" t="s">
        <v>66</v>
      </c>
      <c r="D7" s="10" t="s">
        <v>76</v>
      </c>
      <c r="E7" s="29">
        <v>5.0</v>
      </c>
      <c r="F7" s="46"/>
      <c r="J7" s="10" t="s">
        <v>445</v>
      </c>
    </row>
    <row r="8">
      <c r="A8" s="57" t="s">
        <v>443</v>
      </c>
      <c r="B8" s="19">
        <v>0.02652777777777778</v>
      </c>
      <c r="C8" s="10" t="s">
        <v>66</v>
      </c>
      <c r="D8" s="10" t="s">
        <v>76</v>
      </c>
      <c r="E8" s="29">
        <v>3.0</v>
      </c>
      <c r="F8" s="46"/>
      <c r="J8" s="10" t="s">
        <v>446</v>
      </c>
    </row>
    <row r="9">
      <c r="A9" s="57" t="s">
        <v>443</v>
      </c>
      <c r="B9" s="19">
        <v>0.027175925925925926</v>
      </c>
      <c r="C9" s="10" t="s">
        <v>69</v>
      </c>
      <c r="D9" s="10" t="s">
        <v>71</v>
      </c>
      <c r="E9" s="29">
        <v>22.0</v>
      </c>
      <c r="F9" s="29">
        <v>18.0</v>
      </c>
    </row>
    <row r="10">
      <c r="A10" s="57" t="s">
        <v>443</v>
      </c>
      <c r="B10" s="19">
        <v>0.0271875</v>
      </c>
      <c r="C10" s="10" t="s">
        <v>70</v>
      </c>
      <c r="D10" s="10" t="s">
        <v>71</v>
      </c>
      <c r="E10" s="29" t="s">
        <v>75</v>
      </c>
      <c r="F10" s="46" t="s">
        <v>75</v>
      </c>
    </row>
    <row r="11">
      <c r="A11" s="57" t="s">
        <v>443</v>
      </c>
      <c r="B11" s="19">
        <v>0.03346064814814815</v>
      </c>
      <c r="C11" s="10" t="s">
        <v>82</v>
      </c>
      <c r="D11" s="10" t="s">
        <v>71</v>
      </c>
      <c r="E11" s="29">
        <v>12.0</v>
      </c>
      <c r="F11" s="46">
        <f>E11-5</f>
        <v>7</v>
      </c>
    </row>
    <row r="12">
      <c r="A12" s="57" t="s">
        <v>443</v>
      </c>
      <c r="B12" s="19">
        <v>0.035138888888888886</v>
      </c>
      <c r="C12" s="10" t="s">
        <v>74</v>
      </c>
      <c r="D12" s="10" t="s">
        <v>73</v>
      </c>
      <c r="E12" s="29">
        <v>15.0</v>
      </c>
      <c r="F12" s="46">
        <f>E12-8</f>
        <v>7</v>
      </c>
    </row>
    <row r="13">
      <c r="A13" s="57" t="s">
        <v>443</v>
      </c>
      <c r="B13" s="19">
        <v>0.03570601851851852</v>
      </c>
      <c r="C13" s="10" t="s">
        <v>74</v>
      </c>
      <c r="D13" s="10" t="s">
        <v>91</v>
      </c>
      <c r="E13" s="29">
        <v>11.0</v>
      </c>
      <c r="F13" s="46"/>
      <c r="H13" s="10" t="s">
        <v>447</v>
      </c>
    </row>
    <row r="14">
      <c r="A14" s="57" t="s">
        <v>443</v>
      </c>
      <c r="B14" s="19">
        <v>0.03810185185185185</v>
      </c>
      <c r="C14" s="10" t="s">
        <v>70</v>
      </c>
      <c r="D14" s="10" t="s">
        <v>71</v>
      </c>
      <c r="E14" s="29">
        <v>14.0</v>
      </c>
      <c r="F14" s="46">
        <f>E14-5</f>
        <v>9</v>
      </c>
    </row>
    <row r="15">
      <c r="A15" s="57" t="s">
        <v>443</v>
      </c>
      <c r="B15" s="19">
        <v>0.04048611111111111</v>
      </c>
      <c r="C15" s="10" t="s">
        <v>72</v>
      </c>
      <c r="D15" s="10" t="s">
        <v>67</v>
      </c>
      <c r="E15" s="29">
        <v>5.0</v>
      </c>
      <c r="F15" s="46">
        <f>E15-3</f>
        <v>2</v>
      </c>
    </row>
    <row r="16">
      <c r="A16" s="57" t="s">
        <v>443</v>
      </c>
      <c r="B16" s="19">
        <v>0.04341435185185185</v>
      </c>
      <c r="C16" s="10" t="s">
        <v>66</v>
      </c>
      <c r="D16" s="10" t="s">
        <v>210</v>
      </c>
      <c r="E16" s="29">
        <v>15.0</v>
      </c>
      <c r="F16" s="46">
        <f>E16-6</f>
        <v>9</v>
      </c>
    </row>
    <row r="17">
      <c r="A17" s="57" t="s">
        <v>443</v>
      </c>
      <c r="B17" s="19">
        <v>0.04684027777777778</v>
      </c>
      <c r="C17" s="10" t="s">
        <v>72</v>
      </c>
      <c r="D17" s="10" t="s">
        <v>80</v>
      </c>
      <c r="E17" s="29">
        <v>13.0</v>
      </c>
      <c r="F17" s="46">
        <f>E17-2</f>
        <v>11</v>
      </c>
    </row>
    <row r="18">
      <c r="A18" s="57" t="s">
        <v>443</v>
      </c>
      <c r="B18" s="19">
        <v>0.04694444444444444</v>
      </c>
      <c r="C18" s="10" t="s">
        <v>74</v>
      </c>
      <c r="D18" s="10" t="s">
        <v>67</v>
      </c>
      <c r="E18" s="29">
        <v>12.0</v>
      </c>
      <c r="F18" s="46">
        <f>E18-0</f>
        <v>12</v>
      </c>
    </row>
    <row r="19">
      <c r="A19" s="57" t="s">
        <v>443</v>
      </c>
      <c r="B19" s="19">
        <v>0.048414351851851854</v>
      </c>
      <c r="C19" s="10" t="s">
        <v>82</v>
      </c>
      <c r="D19" s="10" t="s">
        <v>71</v>
      </c>
      <c r="E19" s="29">
        <v>17.0</v>
      </c>
      <c r="F19" s="46">
        <f>E19-5</f>
        <v>12</v>
      </c>
    </row>
    <row r="20">
      <c r="A20" s="57" t="s">
        <v>443</v>
      </c>
      <c r="B20" s="19">
        <v>0.054872685185185184</v>
      </c>
      <c r="C20" s="10" t="s">
        <v>72</v>
      </c>
      <c r="D20" s="10" t="s">
        <v>67</v>
      </c>
      <c r="E20" s="29">
        <v>17.0</v>
      </c>
      <c r="F20" s="46">
        <f>E20-3</f>
        <v>14</v>
      </c>
    </row>
    <row r="21">
      <c r="A21" s="57" t="s">
        <v>443</v>
      </c>
      <c r="B21" s="19">
        <v>0.055601851851851854</v>
      </c>
      <c r="C21" s="10" t="s">
        <v>66</v>
      </c>
      <c r="D21" s="10" t="s">
        <v>71</v>
      </c>
      <c r="E21" s="29">
        <v>11.0</v>
      </c>
      <c r="F21" s="46">
        <f>E21--2</f>
        <v>13</v>
      </c>
    </row>
    <row r="22">
      <c r="A22" s="57" t="s">
        <v>443</v>
      </c>
      <c r="B22" s="19">
        <v>0.05564814814814815</v>
      </c>
      <c r="C22" s="10" t="s">
        <v>72</v>
      </c>
      <c r="D22" s="10" t="s">
        <v>80</v>
      </c>
      <c r="E22" s="29">
        <v>10.0</v>
      </c>
      <c r="F22" s="46">
        <f>E22-2</f>
        <v>8</v>
      </c>
    </row>
    <row r="23">
      <c r="A23" s="57" t="s">
        <v>443</v>
      </c>
      <c r="B23" s="19">
        <v>0.056886574074074076</v>
      </c>
      <c r="C23" s="10" t="s">
        <v>70</v>
      </c>
      <c r="D23" s="10" t="s">
        <v>71</v>
      </c>
      <c r="E23" s="29">
        <v>21.0</v>
      </c>
      <c r="F23" s="46">
        <f>E23-5</f>
        <v>16</v>
      </c>
    </row>
    <row r="24">
      <c r="A24" s="57" t="s">
        <v>443</v>
      </c>
      <c r="B24" s="19">
        <v>0.08369212962962963</v>
      </c>
      <c r="C24" s="10" t="s">
        <v>74</v>
      </c>
      <c r="D24" s="10" t="s">
        <v>363</v>
      </c>
      <c r="E24" s="29" t="s">
        <v>88</v>
      </c>
      <c r="F24" s="29">
        <v>1.0</v>
      </c>
    </row>
    <row r="25">
      <c r="A25" s="57" t="s">
        <v>443</v>
      </c>
      <c r="B25" s="19">
        <v>0.08381944444444445</v>
      </c>
      <c r="C25" s="10" t="s">
        <v>72</v>
      </c>
      <c r="D25" s="10" t="s">
        <v>363</v>
      </c>
      <c r="E25" s="29">
        <v>4.0</v>
      </c>
      <c r="F25" s="46">
        <f>E25-0</f>
        <v>4</v>
      </c>
    </row>
    <row r="26">
      <c r="A26" s="57" t="s">
        <v>443</v>
      </c>
      <c r="B26" s="19">
        <v>0.0838425925925926</v>
      </c>
      <c r="C26" s="10" t="s">
        <v>84</v>
      </c>
      <c r="D26" s="10" t="s">
        <v>363</v>
      </c>
      <c r="E26" s="29">
        <v>13.0</v>
      </c>
      <c r="F26" s="46">
        <f>E26--2</f>
        <v>15</v>
      </c>
    </row>
    <row r="27">
      <c r="A27" s="57" t="s">
        <v>443</v>
      </c>
      <c r="B27" s="19">
        <v>0.08386574074074074</v>
      </c>
      <c r="C27" s="10" t="s">
        <v>82</v>
      </c>
      <c r="D27" s="10" t="s">
        <v>363</v>
      </c>
      <c r="E27" s="29">
        <v>13.0</v>
      </c>
      <c r="F27" s="46">
        <f>E27-3</f>
        <v>10</v>
      </c>
    </row>
    <row r="28">
      <c r="A28" s="57" t="s">
        <v>443</v>
      </c>
      <c r="B28" s="19">
        <v>0.08387731481481482</v>
      </c>
      <c r="C28" s="10" t="s">
        <v>70</v>
      </c>
      <c r="D28" s="10" t="s">
        <v>363</v>
      </c>
      <c r="E28" s="29">
        <v>16.0</v>
      </c>
      <c r="F28" s="46">
        <f>E28-1</f>
        <v>15</v>
      </c>
    </row>
    <row r="29">
      <c r="A29" s="57" t="s">
        <v>443</v>
      </c>
      <c r="B29" s="19">
        <v>0.08387731481481482</v>
      </c>
      <c r="C29" s="10" t="s">
        <v>66</v>
      </c>
      <c r="D29" s="10" t="s">
        <v>363</v>
      </c>
      <c r="E29" s="29">
        <v>22.0</v>
      </c>
      <c r="F29" s="46">
        <f>E29-6</f>
        <v>16</v>
      </c>
    </row>
    <row r="30">
      <c r="A30" s="57" t="s">
        <v>443</v>
      </c>
      <c r="B30" s="19">
        <v>0.09239583333333333</v>
      </c>
      <c r="C30" s="10" t="s">
        <v>82</v>
      </c>
      <c r="D30" s="10" t="s">
        <v>132</v>
      </c>
      <c r="E30" s="29">
        <v>23.0</v>
      </c>
      <c r="F30" s="46"/>
    </row>
    <row r="31">
      <c r="A31" s="57" t="s">
        <v>443</v>
      </c>
      <c r="B31" s="19">
        <v>0.09912037037037037</v>
      </c>
      <c r="C31" s="10" t="s">
        <v>72</v>
      </c>
      <c r="D31" s="10" t="s">
        <v>132</v>
      </c>
      <c r="E31" s="29" t="s">
        <v>75</v>
      </c>
      <c r="F31" s="29" t="s">
        <v>75</v>
      </c>
      <c r="J31" s="10" t="s">
        <v>85</v>
      </c>
    </row>
    <row r="32">
      <c r="A32" s="57" t="s">
        <v>443</v>
      </c>
      <c r="B32" s="19">
        <v>0.09912037037037037</v>
      </c>
      <c r="C32" s="10" t="s">
        <v>72</v>
      </c>
      <c r="D32" s="10" t="s">
        <v>132</v>
      </c>
      <c r="E32" s="29">
        <v>19.0</v>
      </c>
      <c r="F32" s="46">
        <f>E32-0</f>
        <v>19</v>
      </c>
      <c r="J32" s="10" t="s">
        <v>86</v>
      </c>
    </row>
    <row r="33">
      <c r="A33" s="57" t="s">
        <v>443</v>
      </c>
      <c r="B33" s="19">
        <v>0.1077199074074074</v>
      </c>
      <c r="C33" s="10" t="s">
        <v>84</v>
      </c>
      <c r="D33" s="10" t="s">
        <v>127</v>
      </c>
      <c r="E33" s="29">
        <v>14.0</v>
      </c>
      <c r="F33" s="46">
        <f>E33--2</f>
        <v>16</v>
      </c>
    </row>
    <row r="34">
      <c r="A34" s="57" t="s">
        <v>443</v>
      </c>
      <c r="B34" s="19">
        <v>0.11265046296296297</v>
      </c>
      <c r="C34" s="10" t="s">
        <v>84</v>
      </c>
      <c r="D34" s="10" t="s">
        <v>93</v>
      </c>
      <c r="E34" s="29">
        <v>9.0</v>
      </c>
      <c r="F34" s="46">
        <f>E34-5</f>
        <v>4</v>
      </c>
      <c r="J34" s="10" t="s">
        <v>448</v>
      </c>
    </row>
    <row r="35">
      <c r="A35" s="57" t="s">
        <v>443</v>
      </c>
      <c r="B35" s="19">
        <v>0.11951388888888889</v>
      </c>
      <c r="C35" s="10" t="s">
        <v>157</v>
      </c>
      <c r="D35" s="10" t="s">
        <v>125</v>
      </c>
      <c r="E35" s="29">
        <v>5.0</v>
      </c>
      <c r="F35" s="46">
        <f>E35-2</f>
        <v>3</v>
      </c>
    </row>
    <row r="36">
      <c r="A36" s="57" t="s">
        <v>443</v>
      </c>
      <c r="B36" s="19">
        <v>0.12658564814814816</v>
      </c>
      <c r="C36" s="10" t="s">
        <v>74</v>
      </c>
      <c r="D36" s="10" t="s">
        <v>93</v>
      </c>
      <c r="E36" s="29">
        <v>10.0</v>
      </c>
      <c r="F36" s="46">
        <f>E36-6</f>
        <v>4</v>
      </c>
      <c r="J36" s="10" t="s">
        <v>449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7.29"/>
    <col customWidth="1" min="3" max="3" width="9.29"/>
    <col customWidth="1" min="4" max="4" width="15.71"/>
    <col customWidth="1" min="5" max="5" width="10.43"/>
    <col customWidth="1" min="6" max="6" width="12.43"/>
    <col customWidth="1" min="7" max="7" width="5.14"/>
    <col customWidth="1" min="8" max="8" width="34.57"/>
    <col customWidth="1" min="9" max="9" width="6.29"/>
    <col customWidth="1" min="10" max="10" width="41.29"/>
  </cols>
  <sheetData>
    <row r="1">
      <c r="A1" s="47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57" t="s">
        <v>450</v>
      </c>
      <c r="B2" s="19">
        <v>0.012534722222222221</v>
      </c>
      <c r="C2" s="10" t="s">
        <v>66</v>
      </c>
      <c r="D2" s="10" t="s">
        <v>67</v>
      </c>
      <c r="E2" s="29" t="s">
        <v>75</v>
      </c>
      <c r="F2" s="29" t="s">
        <v>75</v>
      </c>
      <c r="J2" s="10" t="s">
        <v>160</v>
      </c>
    </row>
    <row r="3">
      <c r="A3" s="57" t="s">
        <v>450</v>
      </c>
      <c r="B3" s="19">
        <v>0.012534722222222221</v>
      </c>
      <c r="C3" s="10" t="s">
        <v>66</v>
      </c>
      <c r="D3" s="10" t="s">
        <v>67</v>
      </c>
      <c r="E3" s="29">
        <v>4.0</v>
      </c>
      <c r="F3" s="29">
        <v>2.0</v>
      </c>
      <c r="J3" s="10" t="s">
        <v>161</v>
      </c>
    </row>
    <row r="4">
      <c r="A4" s="57" t="s">
        <v>450</v>
      </c>
      <c r="B4" s="19">
        <v>0.012743055555555556</v>
      </c>
      <c r="C4" s="10" t="s">
        <v>69</v>
      </c>
      <c r="D4" s="10" t="s">
        <v>67</v>
      </c>
      <c r="E4" s="29">
        <v>21.0</v>
      </c>
      <c r="F4" s="46">
        <f t="shared" ref="F4:F5" si="1">E4-4</f>
        <v>17</v>
      </c>
    </row>
    <row r="5">
      <c r="A5" s="57" t="s">
        <v>450</v>
      </c>
      <c r="B5" s="19">
        <v>0.015034722222222222</v>
      </c>
      <c r="C5" s="10" t="s">
        <v>74</v>
      </c>
      <c r="D5" s="10" t="s">
        <v>129</v>
      </c>
      <c r="E5" s="29">
        <v>6.0</v>
      </c>
      <c r="F5" s="46">
        <f t="shared" si="1"/>
        <v>2</v>
      </c>
    </row>
    <row r="6">
      <c r="A6" s="57" t="s">
        <v>450</v>
      </c>
      <c r="B6" s="19">
        <v>0.016712962962962964</v>
      </c>
      <c r="C6" s="10" t="s">
        <v>82</v>
      </c>
      <c r="D6" s="10" t="s">
        <v>87</v>
      </c>
      <c r="E6" s="29" t="s">
        <v>88</v>
      </c>
      <c r="F6" s="29">
        <v>1.0</v>
      </c>
    </row>
    <row r="7">
      <c r="A7" s="57" t="s">
        <v>450</v>
      </c>
      <c r="B7" s="19">
        <v>0.01678240740740741</v>
      </c>
      <c r="C7" s="10" t="s">
        <v>84</v>
      </c>
      <c r="D7" s="10" t="s">
        <v>87</v>
      </c>
      <c r="E7" s="29">
        <v>4.0</v>
      </c>
      <c r="F7" s="29">
        <v>2.0</v>
      </c>
    </row>
    <row r="8">
      <c r="A8" s="57" t="s">
        <v>450</v>
      </c>
      <c r="B8" s="19">
        <v>0.01734953703703704</v>
      </c>
      <c r="C8" s="10" t="s">
        <v>66</v>
      </c>
      <c r="D8" s="10" t="s">
        <v>87</v>
      </c>
      <c r="E8" s="29">
        <v>15.0</v>
      </c>
      <c r="F8" s="46">
        <f>E8-0</f>
        <v>15</v>
      </c>
    </row>
    <row r="9">
      <c r="A9" s="57" t="s">
        <v>450</v>
      </c>
      <c r="B9" s="19">
        <v>0.017453703703703704</v>
      </c>
      <c r="C9" s="10" t="s">
        <v>70</v>
      </c>
      <c r="D9" s="10" t="s">
        <v>87</v>
      </c>
      <c r="E9" s="29">
        <v>9.0</v>
      </c>
      <c r="F9" s="46">
        <f t="shared" ref="F9:F10" si="2">E9-4</f>
        <v>5</v>
      </c>
    </row>
    <row r="10">
      <c r="A10" s="57" t="s">
        <v>450</v>
      </c>
      <c r="B10" s="19">
        <v>0.017465277777777777</v>
      </c>
      <c r="C10" s="10" t="s">
        <v>74</v>
      </c>
      <c r="D10" s="10" t="s">
        <v>87</v>
      </c>
      <c r="E10" s="29">
        <v>10.0</v>
      </c>
      <c r="F10" s="46">
        <f t="shared" si="2"/>
        <v>6</v>
      </c>
    </row>
    <row r="11">
      <c r="A11" s="57" t="s">
        <v>450</v>
      </c>
      <c r="B11" s="19">
        <v>0.017685185185185186</v>
      </c>
      <c r="C11" s="10" t="s">
        <v>72</v>
      </c>
      <c r="D11" s="10" t="s">
        <v>87</v>
      </c>
      <c r="E11" s="29">
        <v>7.0</v>
      </c>
      <c r="F11" s="46">
        <f>E11-3</f>
        <v>4</v>
      </c>
    </row>
    <row r="12">
      <c r="A12" s="57" t="s">
        <v>450</v>
      </c>
      <c r="B12" s="19">
        <v>0.01769675925925926</v>
      </c>
      <c r="C12" s="10" t="s">
        <v>69</v>
      </c>
      <c r="D12" s="10" t="s">
        <v>87</v>
      </c>
      <c r="E12" s="29" t="s">
        <v>88</v>
      </c>
      <c r="F12" s="29">
        <v>1.0</v>
      </c>
    </row>
    <row r="13">
      <c r="A13" s="57" t="s">
        <v>450</v>
      </c>
      <c r="B13" s="19">
        <v>0.018831018518518518</v>
      </c>
      <c r="C13" s="10" t="s">
        <v>66</v>
      </c>
      <c r="D13" s="10" t="s">
        <v>89</v>
      </c>
      <c r="E13" s="29">
        <v>21.0</v>
      </c>
      <c r="F13" s="46">
        <f>E13-6</f>
        <v>15</v>
      </c>
      <c r="J13" s="10" t="s">
        <v>171</v>
      </c>
    </row>
    <row r="14">
      <c r="A14" s="57" t="s">
        <v>450</v>
      </c>
      <c r="B14" s="19">
        <v>0.018935185185185187</v>
      </c>
      <c r="C14" s="10" t="s">
        <v>66</v>
      </c>
      <c r="D14" s="10" t="s">
        <v>91</v>
      </c>
      <c r="E14" s="29">
        <v>8.0</v>
      </c>
      <c r="F14" s="26"/>
      <c r="H14" s="10" t="s">
        <v>451</v>
      </c>
    </row>
    <row r="15">
      <c r="A15" s="57" t="s">
        <v>450</v>
      </c>
      <c r="B15" s="19">
        <v>0.020694444444444446</v>
      </c>
      <c r="C15" s="10" t="s">
        <v>74</v>
      </c>
      <c r="D15" s="10" t="s">
        <v>209</v>
      </c>
      <c r="E15" s="29">
        <v>18.0</v>
      </c>
      <c r="F15" s="46">
        <f>E15-0</f>
        <v>18</v>
      </c>
    </row>
    <row r="16">
      <c r="A16" s="57" t="s">
        <v>450</v>
      </c>
      <c r="B16" s="19">
        <v>0.021354166666666667</v>
      </c>
      <c r="C16" s="10" t="s">
        <v>70</v>
      </c>
      <c r="D16" s="10" t="s">
        <v>93</v>
      </c>
      <c r="E16" s="29">
        <v>25.0</v>
      </c>
      <c r="F16" s="29">
        <v>19.0</v>
      </c>
      <c r="J16" s="10" t="s">
        <v>148</v>
      </c>
    </row>
    <row r="17">
      <c r="A17" s="57" t="s">
        <v>450</v>
      </c>
      <c r="B17" s="19">
        <v>0.02150462962962963</v>
      </c>
      <c r="C17" s="10" t="s">
        <v>70</v>
      </c>
      <c r="D17" s="10" t="s">
        <v>91</v>
      </c>
      <c r="E17" s="29">
        <v>6.0</v>
      </c>
      <c r="F17" s="26"/>
      <c r="H17" s="10" t="s">
        <v>452</v>
      </c>
    </row>
    <row r="18">
      <c r="A18" s="57" t="s">
        <v>450</v>
      </c>
      <c r="B18" s="19">
        <v>0.021828703703703704</v>
      </c>
      <c r="C18" s="10" t="s">
        <v>70</v>
      </c>
      <c r="D18" s="10" t="s">
        <v>93</v>
      </c>
      <c r="E18" s="29">
        <v>16.0</v>
      </c>
      <c r="F18" s="46">
        <f>E18-6</f>
        <v>10</v>
      </c>
      <c r="J18" s="10" t="s">
        <v>99</v>
      </c>
    </row>
    <row r="19">
      <c r="A19" s="57" t="s">
        <v>450</v>
      </c>
      <c r="B19" s="19">
        <v>0.02189814814814815</v>
      </c>
      <c r="C19" s="10" t="s">
        <v>70</v>
      </c>
      <c r="D19" s="10" t="s">
        <v>91</v>
      </c>
      <c r="E19" s="29">
        <v>7.0</v>
      </c>
      <c r="F19" s="26"/>
      <c r="H19" s="10" t="s">
        <v>453</v>
      </c>
    </row>
    <row r="20">
      <c r="A20" s="57" t="s">
        <v>450</v>
      </c>
      <c r="B20" s="19">
        <v>0.022175925925925925</v>
      </c>
      <c r="C20" s="10" t="s">
        <v>70</v>
      </c>
      <c r="D20" s="10" t="s">
        <v>93</v>
      </c>
      <c r="E20" s="46">
        <f>F20+6</f>
        <v>23</v>
      </c>
      <c r="F20" s="29">
        <v>17.0</v>
      </c>
      <c r="J20" s="10" t="s">
        <v>99</v>
      </c>
    </row>
    <row r="21">
      <c r="A21" s="57" t="s">
        <v>450</v>
      </c>
      <c r="B21" s="19">
        <v>0.022222222222222223</v>
      </c>
      <c r="C21" s="10" t="s">
        <v>70</v>
      </c>
      <c r="D21" s="10" t="s">
        <v>91</v>
      </c>
      <c r="E21" s="29">
        <v>8.0</v>
      </c>
      <c r="F21" s="26"/>
      <c r="H21" s="10" t="s">
        <v>454</v>
      </c>
    </row>
    <row r="22">
      <c r="A22" s="57" t="s">
        <v>450</v>
      </c>
      <c r="B22" s="19">
        <v>0.022743055555555555</v>
      </c>
      <c r="C22" s="10" t="s">
        <v>72</v>
      </c>
      <c r="D22" s="10" t="s">
        <v>91</v>
      </c>
      <c r="E22" s="29">
        <v>9.0</v>
      </c>
      <c r="F22" s="26"/>
      <c r="H22" s="10" t="s">
        <v>455</v>
      </c>
      <c r="I22" s="10">
        <v>1.0</v>
      </c>
    </row>
    <row r="23">
      <c r="A23" s="57" t="s">
        <v>450</v>
      </c>
      <c r="B23" s="19">
        <v>0.022893518518518518</v>
      </c>
      <c r="C23" s="10" t="s">
        <v>72</v>
      </c>
      <c r="D23" s="10" t="s">
        <v>93</v>
      </c>
      <c r="E23" s="29">
        <v>23.0</v>
      </c>
      <c r="F23" s="46">
        <f>E23-5</f>
        <v>18</v>
      </c>
      <c r="J23" s="10" t="s">
        <v>136</v>
      </c>
    </row>
    <row r="24">
      <c r="A24" s="57" t="s">
        <v>450</v>
      </c>
      <c r="B24" s="19">
        <v>0.023310185185185184</v>
      </c>
      <c r="C24" s="10" t="s">
        <v>69</v>
      </c>
      <c r="D24" s="10" t="s">
        <v>209</v>
      </c>
      <c r="E24" s="29">
        <v>6.0</v>
      </c>
      <c r="F24" s="46">
        <f>E24-3</f>
        <v>3</v>
      </c>
    </row>
    <row r="25">
      <c r="A25" s="57" t="s">
        <v>450</v>
      </c>
      <c r="B25" s="19">
        <v>0.024849537037037038</v>
      </c>
      <c r="C25" s="10" t="s">
        <v>82</v>
      </c>
      <c r="D25" s="10" t="s">
        <v>89</v>
      </c>
      <c r="E25" s="29" t="s">
        <v>75</v>
      </c>
      <c r="F25" s="29" t="s">
        <v>75</v>
      </c>
      <c r="J25" s="10" t="s">
        <v>160</v>
      </c>
    </row>
    <row r="26">
      <c r="A26" s="57" t="s">
        <v>450</v>
      </c>
      <c r="B26" s="19">
        <v>0.024849537037037038</v>
      </c>
      <c r="C26" s="10" t="s">
        <v>82</v>
      </c>
      <c r="D26" s="10" t="s">
        <v>89</v>
      </c>
      <c r="E26" s="29">
        <v>16.0</v>
      </c>
      <c r="F26" s="46">
        <f>E26-7</f>
        <v>9</v>
      </c>
      <c r="J26" s="10" t="s">
        <v>456</v>
      </c>
    </row>
    <row r="27">
      <c r="A27" s="57" t="s">
        <v>450</v>
      </c>
      <c r="B27" s="19">
        <v>0.024953703703703704</v>
      </c>
      <c r="C27" s="10" t="s">
        <v>82</v>
      </c>
      <c r="D27" s="10" t="s">
        <v>89</v>
      </c>
      <c r="E27" s="29" t="s">
        <v>75</v>
      </c>
      <c r="F27" s="29" t="s">
        <v>75</v>
      </c>
      <c r="J27" s="10" t="s">
        <v>160</v>
      </c>
    </row>
    <row r="28">
      <c r="A28" s="57" t="s">
        <v>450</v>
      </c>
      <c r="B28" s="19">
        <v>0.024953703703703704</v>
      </c>
      <c r="C28" s="10" t="s">
        <v>82</v>
      </c>
      <c r="D28" s="10" t="s">
        <v>89</v>
      </c>
      <c r="E28" s="29">
        <v>11.0</v>
      </c>
      <c r="F28" s="46">
        <f>E28-7</f>
        <v>4</v>
      </c>
      <c r="J28" s="10" t="s">
        <v>456</v>
      </c>
    </row>
    <row r="29">
      <c r="A29" s="57" t="s">
        <v>450</v>
      </c>
      <c r="B29" s="19">
        <v>0.025034722222222222</v>
      </c>
      <c r="C29" s="10" t="s">
        <v>82</v>
      </c>
      <c r="D29" s="10" t="s">
        <v>89</v>
      </c>
      <c r="E29" s="29" t="s">
        <v>75</v>
      </c>
      <c r="F29" s="29" t="s">
        <v>75</v>
      </c>
      <c r="J29" s="10" t="s">
        <v>160</v>
      </c>
    </row>
    <row r="30">
      <c r="A30" s="57" t="s">
        <v>450</v>
      </c>
      <c r="B30" s="19">
        <v>0.02516203703703704</v>
      </c>
      <c r="C30" s="10" t="s">
        <v>82</v>
      </c>
      <c r="D30" s="10" t="s">
        <v>89</v>
      </c>
      <c r="E30" s="29">
        <v>13.0</v>
      </c>
      <c r="F30" s="26"/>
      <c r="J30" s="10" t="s">
        <v>456</v>
      </c>
    </row>
    <row r="31">
      <c r="A31" s="57" t="s">
        <v>450</v>
      </c>
      <c r="B31" s="19">
        <v>0.02516203703703704</v>
      </c>
      <c r="C31" s="10" t="s">
        <v>82</v>
      </c>
      <c r="D31" s="10" t="s">
        <v>91</v>
      </c>
      <c r="E31" s="29">
        <v>15.0</v>
      </c>
      <c r="F31" s="46">
        <f>E31-7</f>
        <v>8</v>
      </c>
      <c r="H31" s="10" t="s">
        <v>457</v>
      </c>
    </row>
    <row r="32">
      <c r="A32" s="57" t="s">
        <v>450</v>
      </c>
      <c r="B32" s="19">
        <v>0.02675925925925926</v>
      </c>
      <c r="C32" s="10" t="s">
        <v>74</v>
      </c>
      <c r="D32" s="10" t="s">
        <v>93</v>
      </c>
      <c r="E32" s="29" t="s">
        <v>75</v>
      </c>
      <c r="F32" s="29" t="s">
        <v>75</v>
      </c>
      <c r="J32" s="10" t="s">
        <v>142</v>
      </c>
    </row>
    <row r="33">
      <c r="A33" s="57" t="s">
        <v>450</v>
      </c>
      <c r="B33" s="19">
        <v>0.02675925925925926</v>
      </c>
      <c r="C33" s="10" t="s">
        <v>74</v>
      </c>
      <c r="D33" s="10" t="s">
        <v>93</v>
      </c>
      <c r="E33" s="29">
        <v>10.0</v>
      </c>
      <c r="F33" s="46">
        <f>E33-6</f>
        <v>4</v>
      </c>
      <c r="J33" s="10" t="s">
        <v>458</v>
      </c>
    </row>
    <row r="34">
      <c r="A34" s="57" t="s">
        <v>450</v>
      </c>
      <c r="B34" s="19">
        <v>0.02704861111111111</v>
      </c>
      <c r="C34" s="10" t="s">
        <v>74</v>
      </c>
      <c r="D34" s="10" t="s">
        <v>93</v>
      </c>
      <c r="E34" s="29" t="s">
        <v>75</v>
      </c>
      <c r="F34" s="29" t="s">
        <v>75</v>
      </c>
      <c r="J34" s="10" t="s">
        <v>197</v>
      </c>
    </row>
    <row r="35">
      <c r="A35" s="57" t="s">
        <v>450</v>
      </c>
      <c r="B35" s="19">
        <v>0.02704861111111111</v>
      </c>
      <c r="C35" s="10" t="s">
        <v>74</v>
      </c>
      <c r="D35" s="10" t="s">
        <v>93</v>
      </c>
      <c r="E35" s="29">
        <v>20.0</v>
      </c>
      <c r="F35" s="46">
        <f>E35-6</f>
        <v>14</v>
      </c>
      <c r="J35" s="10" t="s">
        <v>458</v>
      </c>
    </row>
    <row r="36">
      <c r="A36" s="57" t="s">
        <v>450</v>
      </c>
      <c r="B36" s="19">
        <v>0.027199074074074073</v>
      </c>
      <c r="C36" s="10" t="s">
        <v>74</v>
      </c>
      <c r="D36" s="10" t="s">
        <v>91</v>
      </c>
      <c r="E36" s="29">
        <v>6.0</v>
      </c>
      <c r="F36" s="26"/>
      <c r="H36" s="10" t="s">
        <v>459</v>
      </c>
      <c r="I36" s="10">
        <v>1.0</v>
      </c>
    </row>
    <row r="37">
      <c r="A37" s="57" t="s">
        <v>450</v>
      </c>
      <c r="B37" s="19">
        <v>0.02829861111111111</v>
      </c>
      <c r="C37" s="10" t="s">
        <v>74</v>
      </c>
      <c r="D37" s="10" t="s">
        <v>91</v>
      </c>
      <c r="E37" s="29">
        <v>20.0</v>
      </c>
      <c r="F37" s="26"/>
      <c r="H37" s="10" t="s">
        <v>460</v>
      </c>
    </row>
    <row r="38">
      <c r="A38" s="57" t="s">
        <v>450</v>
      </c>
      <c r="B38" s="19">
        <v>0.02886574074074074</v>
      </c>
      <c r="C38" s="10" t="s">
        <v>70</v>
      </c>
      <c r="D38" s="10" t="s">
        <v>78</v>
      </c>
      <c r="E38" s="29">
        <v>14.0</v>
      </c>
      <c r="F38" s="46">
        <f>E38-6</f>
        <v>8</v>
      </c>
    </row>
    <row r="39">
      <c r="A39" s="57" t="s">
        <v>450</v>
      </c>
      <c r="B39" s="19">
        <v>0.029050925925925924</v>
      </c>
      <c r="C39" s="10" t="s">
        <v>70</v>
      </c>
      <c r="D39" s="10" t="s">
        <v>93</v>
      </c>
      <c r="E39" s="29">
        <v>21.0</v>
      </c>
      <c r="F39" s="29">
        <v>16.0</v>
      </c>
      <c r="J39" s="10" t="s">
        <v>148</v>
      </c>
    </row>
    <row r="40">
      <c r="A40" s="57" t="s">
        <v>450</v>
      </c>
      <c r="B40" s="19">
        <v>0.029155092592592594</v>
      </c>
      <c r="C40" s="10" t="s">
        <v>70</v>
      </c>
      <c r="D40" s="10" t="s">
        <v>91</v>
      </c>
      <c r="E40" s="29">
        <v>9.0</v>
      </c>
      <c r="F40" s="26"/>
      <c r="H40" s="10" t="s">
        <v>461</v>
      </c>
      <c r="I40" s="10">
        <v>1.0</v>
      </c>
    </row>
    <row r="41">
      <c r="A41" s="57" t="s">
        <v>450</v>
      </c>
      <c r="B41" s="19">
        <v>0.030347222222222223</v>
      </c>
      <c r="C41" s="10" t="s">
        <v>69</v>
      </c>
      <c r="D41" s="10" t="s">
        <v>209</v>
      </c>
      <c r="E41" s="29">
        <v>22.0</v>
      </c>
      <c r="F41" s="46">
        <f t="shared" ref="F41:F42" si="3">E41-3</f>
        <v>19</v>
      </c>
    </row>
    <row r="42">
      <c r="A42" s="57" t="s">
        <v>450</v>
      </c>
      <c r="B42" s="19">
        <v>0.03141203703703704</v>
      </c>
      <c r="C42" s="10" t="s">
        <v>84</v>
      </c>
      <c r="D42" s="10" t="s">
        <v>209</v>
      </c>
      <c r="E42" s="29">
        <v>19.0</v>
      </c>
      <c r="F42" s="46">
        <f t="shared" si="3"/>
        <v>16</v>
      </c>
    </row>
    <row r="43">
      <c r="A43" s="57" t="s">
        <v>450</v>
      </c>
      <c r="B43" s="19">
        <v>0.03148148148148148</v>
      </c>
      <c r="C43" s="10" t="s">
        <v>82</v>
      </c>
      <c r="D43" s="10" t="s">
        <v>81</v>
      </c>
      <c r="E43" s="29">
        <v>9.0</v>
      </c>
      <c r="F43" s="46">
        <f>E43-2</f>
        <v>7</v>
      </c>
      <c r="J43" s="10" t="s">
        <v>254</v>
      </c>
    </row>
    <row r="44">
      <c r="A44" s="57" t="s">
        <v>450</v>
      </c>
      <c r="B44" s="19">
        <v>0.03335648148148148</v>
      </c>
      <c r="C44" s="10" t="s">
        <v>66</v>
      </c>
      <c r="D44" s="10" t="s">
        <v>67</v>
      </c>
      <c r="E44" s="29" t="s">
        <v>88</v>
      </c>
      <c r="F44" s="29">
        <v>1.0</v>
      </c>
    </row>
    <row r="45">
      <c r="A45" s="57" t="s">
        <v>450</v>
      </c>
      <c r="B45" s="19">
        <v>0.033414351851851855</v>
      </c>
      <c r="C45" s="10" t="s">
        <v>82</v>
      </c>
      <c r="D45" s="10" t="s">
        <v>67</v>
      </c>
      <c r="E45" s="29">
        <v>12.0</v>
      </c>
      <c r="F45" s="46">
        <f t="shared" ref="F45:F47" si="4">E45-3</f>
        <v>9</v>
      </c>
    </row>
    <row r="46">
      <c r="A46" s="57" t="s">
        <v>450</v>
      </c>
      <c r="B46" s="19">
        <v>0.03670138888888889</v>
      </c>
      <c r="C46" s="10" t="s">
        <v>84</v>
      </c>
      <c r="D46" s="10" t="s">
        <v>79</v>
      </c>
      <c r="E46" s="29">
        <v>16.0</v>
      </c>
      <c r="F46" s="46">
        <f t="shared" si="4"/>
        <v>13</v>
      </c>
    </row>
    <row r="47">
      <c r="A47" s="57" t="s">
        <v>450</v>
      </c>
      <c r="B47" s="19">
        <v>0.03671296296296296</v>
      </c>
      <c r="C47" s="10" t="s">
        <v>69</v>
      </c>
      <c r="D47" s="10" t="s">
        <v>79</v>
      </c>
      <c r="E47" s="29">
        <v>13.0</v>
      </c>
      <c r="F47" s="46">
        <f t="shared" si="4"/>
        <v>10</v>
      </c>
    </row>
    <row r="48">
      <c r="A48" s="57" t="s">
        <v>450</v>
      </c>
      <c r="B48" s="19">
        <v>0.040289351851851854</v>
      </c>
      <c r="C48" s="10" t="s">
        <v>74</v>
      </c>
      <c r="D48" s="10" t="s">
        <v>83</v>
      </c>
      <c r="E48" s="29" t="s">
        <v>68</v>
      </c>
      <c r="F48" s="29">
        <v>20.0</v>
      </c>
    </row>
    <row r="49">
      <c r="A49" s="57" t="s">
        <v>450</v>
      </c>
      <c r="B49" s="19">
        <v>0.04429398148148148</v>
      </c>
      <c r="C49" s="10" t="s">
        <v>74</v>
      </c>
      <c r="D49" s="10" t="s">
        <v>83</v>
      </c>
      <c r="E49" s="29">
        <v>22.0</v>
      </c>
      <c r="F49" s="29">
        <v>17.0</v>
      </c>
    </row>
    <row r="50">
      <c r="A50" s="57" t="s">
        <v>450</v>
      </c>
      <c r="B50" s="19">
        <v>0.0453125</v>
      </c>
      <c r="C50" s="10" t="s">
        <v>74</v>
      </c>
      <c r="D50" s="10" t="s">
        <v>217</v>
      </c>
      <c r="E50" s="29">
        <v>18.0</v>
      </c>
      <c r="F50" s="46">
        <f>E50-6</f>
        <v>12</v>
      </c>
    </row>
    <row r="51">
      <c r="A51" s="57" t="s">
        <v>450</v>
      </c>
      <c r="B51" s="19">
        <v>0.04659722222222222</v>
      </c>
      <c r="C51" s="10" t="s">
        <v>74</v>
      </c>
      <c r="D51" s="10" t="s">
        <v>83</v>
      </c>
      <c r="E51" s="29">
        <v>7.0</v>
      </c>
      <c r="F51" s="29">
        <v>2.0</v>
      </c>
    </row>
    <row r="52">
      <c r="A52" s="57" t="s">
        <v>450</v>
      </c>
      <c r="B52" s="19">
        <v>0.046863425925925926</v>
      </c>
      <c r="C52" s="10" t="s">
        <v>82</v>
      </c>
      <c r="D52" s="10" t="s">
        <v>83</v>
      </c>
      <c r="E52" s="29">
        <v>21.0</v>
      </c>
      <c r="F52" s="46">
        <f>E52-7</f>
        <v>14</v>
      </c>
    </row>
    <row r="53">
      <c r="A53" s="57" t="s">
        <v>450</v>
      </c>
      <c r="B53" s="19">
        <v>0.048518518518518516</v>
      </c>
      <c r="C53" s="10" t="s">
        <v>70</v>
      </c>
      <c r="D53" s="10" t="s">
        <v>67</v>
      </c>
      <c r="E53" s="29" t="s">
        <v>75</v>
      </c>
      <c r="F53" s="29" t="s">
        <v>75</v>
      </c>
      <c r="J53" s="10" t="s">
        <v>160</v>
      </c>
    </row>
    <row r="54">
      <c r="A54" s="57" t="s">
        <v>450</v>
      </c>
      <c r="B54" s="19">
        <v>0.048518518518518516</v>
      </c>
      <c r="C54" s="10" t="s">
        <v>70</v>
      </c>
      <c r="D54" s="10" t="s">
        <v>67</v>
      </c>
      <c r="E54" s="29" t="s">
        <v>88</v>
      </c>
      <c r="F54" s="29">
        <v>1.0</v>
      </c>
      <c r="J54" s="10" t="s">
        <v>161</v>
      </c>
    </row>
    <row r="55">
      <c r="A55" s="57" t="s">
        <v>450</v>
      </c>
      <c r="B55" s="19">
        <v>0.04920138888888889</v>
      </c>
      <c r="C55" s="10" t="s">
        <v>70</v>
      </c>
      <c r="D55" s="10" t="s">
        <v>225</v>
      </c>
      <c r="E55" s="29">
        <v>11.0</v>
      </c>
      <c r="F55" s="26"/>
      <c r="H55" s="10" t="s">
        <v>462</v>
      </c>
    </row>
    <row r="56">
      <c r="A56" s="57" t="s">
        <v>450</v>
      </c>
      <c r="B56" s="19">
        <v>0.05173611111111111</v>
      </c>
      <c r="C56" s="10" t="s">
        <v>74</v>
      </c>
      <c r="D56" s="10" t="s">
        <v>83</v>
      </c>
      <c r="E56" s="29">
        <v>22.0</v>
      </c>
      <c r="F56" s="46">
        <f>E56-5</f>
        <v>17</v>
      </c>
    </row>
    <row r="57">
      <c r="A57" s="57" t="s">
        <v>450</v>
      </c>
      <c r="B57" s="19">
        <v>0.05269675925925926</v>
      </c>
      <c r="C57" s="10" t="s">
        <v>66</v>
      </c>
      <c r="D57" s="10" t="s">
        <v>361</v>
      </c>
      <c r="E57" s="29">
        <v>21.0</v>
      </c>
      <c r="F57" s="46">
        <f>E57-2</f>
        <v>19</v>
      </c>
    </row>
    <row r="58">
      <c r="A58" s="57" t="s">
        <v>450</v>
      </c>
      <c r="B58" s="19">
        <v>0.052708333333333336</v>
      </c>
      <c r="C58" s="10" t="s">
        <v>82</v>
      </c>
      <c r="D58" s="10" t="s">
        <v>361</v>
      </c>
      <c r="E58" s="29">
        <v>16.0</v>
      </c>
      <c r="F58" s="46">
        <f>E58-7</f>
        <v>9</v>
      </c>
    </row>
    <row r="59">
      <c r="A59" s="57" t="s">
        <v>450</v>
      </c>
      <c r="B59" s="19">
        <v>0.05273148148148148</v>
      </c>
      <c r="C59" s="10" t="s">
        <v>70</v>
      </c>
      <c r="D59" s="10" t="s">
        <v>361</v>
      </c>
      <c r="E59" s="29" t="s">
        <v>75</v>
      </c>
      <c r="F59" s="29" t="s">
        <v>75</v>
      </c>
      <c r="J59" s="10" t="s">
        <v>85</v>
      </c>
    </row>
    <row r="60">
      <c r="A60" s="57" t="s">
        <v>450</v>
      </c>
      <c r="B60" s="19">
        <v>0.05273148148148148</v>
      </c>
      <c r="C60" s="10" t="s">
        <v>70</v>
      </c>
      <c r="D60" s="10" t="s">
        <v>361</v>
      </c>
      <c r="E60" s="29">
        <v>18.0</v>
      </c>
      <c r="F60" s="46">
        <f>E60-2</f>
        <v>16</v>
      </c>
      <c r="J60" s="10" t="s">
        <v>463</v>
      </c>
    </row>
    <row r="61">
      <c r="A61" s="57" t="s">
        <v>450</v>
      </c>
      <c r="B61" s="19">
        <v>0.055775462962962964</v>
      </c>
      <c r="C61" s="10" t="s">
        <v>69</v>
      </c>
      <c r="D61" s="10" t="s">
        <v>67</v>
      </c>
      <c r="E61" s="29">
        <v>20.0</v>
      </c>
      <c r="F61" s="46">
        <f t="shared" ref="F61:F62" si="5">E61-4</f>
        <v>16</v>
      </c>
    </row>
    <row r="62">
      <c r="A62" s="57" t="s">
        <v>450</v>
      </c>
      <c r="B62" s="19">
        <v>0.056261574074074075</v>
      </c>
      <c r="C62" s="10" t="s">
        <v>70</v>
      </c>
      <c r="D62" s="10" t="s">
        <v>83</v>
      </c>
      <c r="E62" s="29">
        <v>16.0</v>
      </c>
      <c r="F62" s="46">
        <f t="shared" si="5"/>
        <v>12</v>
      </c>
    </row>
    <row r="63">
      <c r="A63" s="57" t="s">
        <v>450</v>
      </c>
      <c r="B63" s="19">
        <v>0.05703703703703704</v>
      </c>
      <c r="C63" s="10" t="s">
        <v>69</v>
      </c>
      <c r="D63" s="10" t="s">
        <v>120</v>
      </c>
      <c r="E63" s="29" t="s">
        <v>75</v>
      </c>
      <c r="F63" s="29" t="s">
        <v>75</v>
      </c>
      <c r="J63" s="10" t="s">
        <v>464</v>
      </c>
    </row>
    <row r="64">
      <c r="A64" s="57" t="s">
        <v>450</v>
      </c>
      <c r="B64" s="19">
        <v>0.05755787037037037</v>
      </c>
      <c r="C64" s="10" t="s">
        <v>74</v>
      </c>
      <c r="D64" s="10" t="s">
        <v>217</v>
      </c>
      <c r="E64" s="29">
        <v>25.0</v>
      </c>
      <c r="F64" s="29">
        <v>19.0</v>
      </c>
    </row>
    <row r="65">
      <c r="A65" s="57" t="s">
        <v>450</v>
      </c>
      <c r="B65" s="19">
        <v>0.057824074074074076</v>
      </c>
      <c r="C65" s="10" t="s">
        <v>74</v>
      </c>
      <c r="D65" s="10" t="s">
        <v>217</v>
      </c>
      <c r="E65" s="29">
        <v>12.0</v>
      </c>
      <c r="F65" s="29">
        <v>6.0</v>
      </c>
    </row>
    <row r="66">
      <c r="A66" s="57" t="s">
        <v>450</v>
      </c>
      <c r="B66" s="19">
        <v>0.05842592592592592</v>
      </c>
      <c r="C66" s="10" t="s">
        <v>74</v>
      </c>
      <c r="D66" s="10" t="s">
        <v>217</v>
      </c>
      <c r="E66" s="29">
        <v>9.0</v>
      </c>
      <c r="F66" s="29">
        <v>3.0</v>
      </c>
    </row>
    <row r="67">
      <c r="A67" s="57" t="s">
        <v>450</v>
      </c>
      <c r="B67" s="19">
        <v>0.058784722222222224</v>
      </c>
      <c r="C67" s="10" t="s">
        <v>74</v>
      </c>
      <c r="D67" s="10" t="s">
        <v>217</v>
      </c>
      <c r="E67" s="29" t="s">
        <v>68</v>
      </c>
      <c r="F67" s="29">
        <v>20.0</v>
      </c>
    </row>
    <row r="68">
      <c r="A68" s="57" t="s">
        <v>450</v>
      </c>
      <c r="B68" s="19">
        <v>0.06157407407407407</v>
      </c>
      <c r="C68" s="10" t="s">
        <v>66</v>
      </c>
      <c r="D68" s="10" t="s">
        <v>67</v>
      </c>
      <c r="E68" s="29">
        <v>7.0</v>
      </c>
      <c r="F68" s="46">
        <f>E68-0</f>
        <v>7</v>
      </c>
    </row>
    <row r="69">
      <c r="A69" s="57" t="s">
        <v>450</v>
      </c>
      <c r="B69" s="19">
        <v>0.06255787037037037</v>
      </c>
      <c r="C69" s="10" t="s">
        <v>69</v>
      </c>
      <c r="D69" s="10" t="s">
        <v>120</v>
      </c>
      <c r="E69" s="29">
        <v>7.0</v>
      </c>
      <c r="F69" s="26"/>
      <c r="J69" s="10" t="s">
        <v>465</v>
      </c>
    </row>
    <row r="70">
      <c r="A70" s="57" t="s">
        <v>450</v>
      </c>
      <c r="B70" s="19">
        <v>0.06329861111111111</v>
      </c>
      <c r="C70" s="10" t="s">
        <v>70</v>
      </c>
      <c r="D70" s="10" t="s">
        <v>67</v>
      </c>
      <c r="E70" s="29" t="s">
        <v>68</v>
      </c>
      <c r="F70" s="29">
        <v>20.0</v>
      </c>
    </row>
    <row r="71">
      <c r="A71" s="57" t="s">
        <v>450</v>
      </c>
      <c r="B71" s="19">
        <v>0.06336805555555555</v>
      </c>
      <c r="C71" s="10" t="s">
        <v>69</v>
      </c>
      <c r="D71" s="10" t="s">
        <v>67</v>
      </c>
      <c r="E71" s="29">
        <v>7.0</v>
      </c>
      <c r="F71" s="46">
        <f>E71-4</f>
        <v>3</v>
      </c>
    </row>
    <row r="72">
      <c r="A72" s="57" t="s">
        <v>450</v>
      </c>
      <c r="B72" s="19">
        <v>0.06634259259259259</v>
      </c>
      <c r="C72" s="10" t="s">
        <v>74</v>
      </c>
      <c r="D72" s="10" t="s">
        <v>83</v>
      </c>
      <c r="E72" s="29">
        <v>16.0</v>
      </c>
      <c r="F72" s="46">
        <f>E72-5</f>
        <v>11</v>
      </c>
    </row>
    <row r="73">
      <c r="A73" s="57" t="s">
        <v>450</v>
      </c>
      <c r="B73" s="19">
        <v>0.06818287037037037</v>
      </c>
      <c r="C73" s="10" t="s">
        <v>84</v>
      </c>
      <c r="D73" s="10" t="s">
        <v>67</v>
      </c>
      <c r="E73" s="29">
        <v>7.0</v>
      </c>
      <c r="F73" s="26"/>
    </row>
    <row r="74">
      <c r="A74" s="57" t="s">
        <v>450</v>
      </c>
      <c r="B74" s="19">
        <v>0.0684375</v>
      </c>
      <c r="C74" s="10" t="s">
        <v>66</v>
      </c>
      <c r="D74" s="10" t="s">
        <v>79</v>
      </c>
      <c r="E74" s="29">
        <v>15.0</v>
      </c>
      <c r="F74" s="46">
        <f>E74-2</f>
        <v>13</v>
      </c>
    </row>
    <row r="75">
      <c r="A75" s="57" t="s">
        <v>450</v>
      </c>
      <c r="B75" s="19">
        <v>0.0693287037037037</v>
      </c>
      <c r="C75" s="10" t="s">
        <v>74</v>
      </c>
      <c r="D75" s="10" t="s">
        <v>93</v>
      </c>
      <c r="E75" s="29" t="s">
        <v>68</v>
      </c>
      <c r="F75" s="29">
        <v>20.0</v>
      </c>
      <c r="G75" s="10" t="s">
        <v>137</v>
      </c>
      <c r="J75" s="10" t="s">
        <v>142</v>
      </c>
    </row>
    <row r="76">
      <c r="A76" s="57" t="s">
        <v>450</v>
      </c>
      <c r="B76" s="19">
        <v>0.0693287037037037</v>
      </c>
      <c r="C76" s="10" t="s">
        <v>74</v>
      </c>
      <c r="D76" s="10" t="s">
        <v>91</v>
      </c>
      <c r="E76" s="29">
        <v>28.0</v>
      </c>
      <c r="F76" s="26"/>
      <c r="H76" s="10" t="s">
        <v>466</v>
      </c>
      <c r="I76" s="10">
        <v>1.0</v>
      </c>
    </row>
    <row r="77">
      <c r="A77" s="57" t="s">
        <v>450</v>
      </c>
      <c r="B77" s="19">
        <v>0.0703125</v>
      </c>
      <c r="C77" s="10" t="s">
        <v>82</v>
      </c>
      <c r="D77" s="10" t="s">
        <v>87</v>
      </c>
      <c r="E77" s="29" t="s">
        <v>88</v>
      </c>
      <c r="F77" s="29">
        <v>1.0</v>
      </c>
    </row>
    <row r="78">
      <c r="A78" s="57" t="s">
        <v>450</v>
      </c>
      <c r="B78" s="19">
        <v>0.07136574074074074</v>
      </c>
      <c r="C78" s="10" t="s">
        <v>70</v>
      </c>
      <c r="D78" s="10" t="s">
        <v>87</v>
      </c>
      <c r="E78" s="29">
        <v>22.0</v>
      </c>
      <c r="F78" s="46">
        <f t="shared" ref="F78:F79" si="6">E78-4</f>
        <v>18</v>
      </c>
    </row>
    <row r="79">
      <c r="A79" s="57" t="s">
        <v>450</v>
      </c>
      <c r="B79" s="19">
        <v>0.07138888888888889</v>
      </c>
      <c r="C79" s="10" t="s">
        <v>74</v>
      </c>
      <c r="D79" s="10" t="s">
        <v>87</v>
      </c>
      <c r="E79" s="29">
        <v>22.0</v>
      </c>
      <c r="F79" s="46">
        <f t="shared" si="6"/>
        <v>18</v>
      </c>
    </row>
    <row r="80">
      <c r="A80" s="57" t="s">
        <v>450</v>
      </c>
      <c r="B80" s="19">
        <v>0.07149305555555556</v>
      </c>
      <c r="C80" s="10" t="s">
        <v>66</v>
      </c>
      <c r="D80" s="10" t="s">
        <v>87</v>
      </c>
      <c r="E80" s="29">
        <v>17.0</v>
      </c>
      <c r="F80" s="46">
        <f>E80-0</f>
        <v>17</v>
      </c>
    </row>
    <row r="81">
      <c r="A81" s="57" t="s">
        <v>450</v>
      </c>
      <c r="B81" s="19">
        <v>0.07157407407407407</v>
      </c>
      <c r="C81" s="10" t="s">
        <v>69</v>
      </c>
      <c r="D81" s="10" t="s">
        <v>87</v>
      </c>
      <c r="E81" s="29">
        <v>12.0</v>
      </c>
      <c r="F81" s="46">
        <f>E81-4</f>
        <v>8</v>
      </c>
    </row>
    <row r="82">
      <c r="A82" s="57" t="s">
        <v>450</v>
      </c>
      <c r="B82" s="19">
        <v>0.0716087962962963</v>
      </c>
      <c r="C82" s="10" t="s">
        <v>84</v>
      </c>
      <c r="D82" s="10" t="s">
        <v>87</v>
      </c>
      <c r="E82" s="29">
        <v>10.0</v>
      </c>
      <c r="F82" s="46">
        <f>E82-2</f>
        <v>8</v>
      </c>
    </row>
    <row r="83">
      <c r="A83" s="57" t="s">
        <v>450</v>
      </c>
      <c r="B83" s="19">
        <v>0.07167824074074074</v>
      </c>
      <c r="C83" s="10" t="s">
        <v>72</v>
      </c>
      <c r="D83" s="10" t="s">
        <v>87</v>
      </c>
      <c r="E83" s="29">
        <v>7.0</v>
      </c>
      <c r="F83" s="46">
        <f>E83-3</f>
        <v>4</v>
      </c>
    </row>
    <row r="84">
      <c r="A84" s="57" t="s">
        <v>450</v>
      </c>
      <c r="B84" s="19">
        <v>0.07351851851851852</v>
      </c>
      <c r="C84" s="10" t="s">
        <v>74</v>
      </c>
      <c r="D84" s="10" t="s">
        <v>93</v>
      </c>
      <c r="E84" s="29">
        <v>12.0</v>
      </c>
      <c r="F84" s="46">
        <f t="shared" ref="F84:F87" si="7">E84-6</f>
        <v>6</v>
      </c>
      <c r="J84" s="10" t="s">
        <v>197</v>
      </c>
    </row>
    <row r="85">
      <c r="A85" s="57" t="s">
        <v>450</v>
      </c>
      <c r="B85" s="19">
        <v>0.07372685185185185</v>
      </c>
      <c r="C85" s="10" t="s">
        <v>74</v>
      </c>
      <c r="D85" s="10" t="s">
        <v>93</v>
      </c>
      <c r="E85" s="29">
        <v>15.0</v>
      </c>
      <c r="F85" s="46">
        <f t="shared" si="7"/>
        <v>9</v>
      </c>
      <c r="J85" s="10" t="s">
        <v>197</v>
      </c>
    </row>
    <row r="86">
      <c r="A86" s="57" t="s">
        <v>450</v>
      </c>
      <c r="B86" s="19">
        <v>0.07442129629629629</v>
      </c>
      <c r="C86" s="10" t="s">
        <v>70</v>
      </c>
      <c r="D86" s="10" t="s">
        <v>93</v>
      </c>
      <c r="E86" s="29">
        <v>12.0</v>
      </c>
      <c r="F86" s="46">
        <f t="shared" si="7"/>
        <v>6</v>
      </c>
      <c r="J86" s="10" t="s">
        <v>467</v>
      </c>
    </row>
    <row r="87">
      <c r="A87" s="57" t="s">
        <v>450</v>
      </c>
      <c r="B87" s="19">
        <v>0.07491898148148148</v>
      </c>
      <c r="C87" s="10" t="s">
        <v>70</v>
      </c>
      <c r="D87" s="10" t="s">
        <v>93</v>
      </c>
      <c r="E87" s="29">
        <v>25.0</v>
      </c>
      <c r="F87" s="46">
        <f t="shared" si="7"/>
        <v>19</v>
      </c>
      <c r="J87" s="10" t="s">
        <v>99</v>
      </c>
    </row>
    <row r="88">
      <c r="A88" s="57" t="s">
        <v>450</v>
      </c>
      <c r="B88" s="19">
        <v>0.075</v>
      </c>
      <c r="C88" s="10" t="s">
        <v>70</v>
      </c>
      <c r="D88" s="10" t="s">
        <v>91</v>
      </c>
      <c r="E88" s="29">
        <v>8.0</v>
      </c>
      <c r="F88" s="26"/>
      <c r="H88" s="10" t="s">
        <v>468</v>
      </c>
    </row>
    <row r="89">
      <c r="A89" s="57" t="s">
        <v>450</v>
      </c>
      <c r="B89" s="19">
        <v>0.07582175925925926</v>
      </c>
      <c r="C89" s="10" t="s">
        <v>66</v>
      </c>
      <c r="D89" s="10" t="s">
        <v>93</v>
      </c>
      <c r="E89" s="29">
        <v>15.0</v>
      </c>
      <c r="F89" s="46">
        <f t="shared" ref="F89:F90" si="8">E89-6</f>
        <v>9</v>
      </c>
      <c r="J89" s="10" t="s">
        <v>469</v>
      </c>
    </row>
    <row r="90">
      <c r="A90" s="57" t="s">
        <v>450</v>
      </c>
      <c r="B90" s="19">
        <v>0.07648148148148148</v>
      </c>
      <c r="C90" s="10" t="s">
        <v>70</v>
      </c>
      <c r="D90" s="10" t="s">
        <v>93</v>
      </c>
      <c r="E90" s="29">
        <v>21.0</v>
      </c>
      <c r="F90" s="46">
        <f t="shared" si="8"/>
        <v>15</v>
      </c>
      <c r="J90" s="10" t="s">
        <v>470</v>
      </c>
    </row>
    <row r="91">
      <c r="A91" s="57" t="s">
        <v>450</v>
      </c>
      <c r="B91" s="19">
        <v>0.0765162037037037</v>
      </c>
      <c r="C91" s="10" t="s">
        <v>70</v>
      </c>
      <c r="D91" s="10" t="s">
        <v>91</v>
      </c>
      <c r="E91" s="29">
        <v>8.0</v>
      </c>
      <c r="F91" s="26"/>
      <c r="H91" s="10" t="s">
        <v>468</v>
      </c>
    </row>
    <row r="92">
      <c r="A92" s="57" t="s">
        <v>450</v>
      </c>
      <c r="B92" s="19">
        <v>0.07833333333333334</v>
      </c>
      <c r="C92" s="10" t="s">
        <v>84</v>
      </c>
      <c r="D92" s="10" t="s">
        <v>93</v>
      </c>
      <c r="E92" s="29">
        <v>25.0</v>
      </c>
      <c r="F92" s="46">
        <f>E92-5</f>
        <v>20</v>
      </c>
      <c r="J92" s="10" t="s">
        <v>108</v>
      </c>
    </row>
    <row r="93">
      <c r="A93" s="57" t="s">
        <v>450</v>
      </c>
      <c r="B93" s="19">
        <v>0.07833333333333334</v>
      </c>
      <c r="C93" s="10" t="s">
        <v>84</v>
      </c>
      <c r="D93" s="10" t="s">
        <v>93</v>
      </c>
      <c r="E93" s="29" t="s">
        <v>75</v>
      </c>
      <c r="F93" s="29" t="s">
        <v>75</v>
      </c>
      <c r="J93" s="10" t="s">
        <v>85</v>
      </c>
    </row>
    <row r="94">
      <c r="A94" s="57" t="s">
        <v>450</v>
      </c>
      <c r="B94" s="19">
        <v>0.07888888888888888</v>
      </c>
      <c r="C94" s="10" t="s">
        <v>84</v>
      </c>
      <c r="D94" s="10" t="s">
        <v>91</v>
      </c>
      <c r="E94" s="29">
        <v>18.0</v>
      </c>
      <c r="F94" s="26"/>
      <c r="H94" s="10" t="s">
        <v>471</v>
      </c>
      <c r="J94" s="10" t="s">
        <v>472</v>
      </c>
    </row>
    <row r="95">
      <c r="A95" s="57" t="s">
        <v>450</v>
      </c>
      <c r="B95" s="19">
        <v>0.08001157407407407</v>
      </c>
      <c r="C95" s="10" t="s">
        <v>72</v>
      </c>
      <c r="D95" s="10" t="s">
        <v>93</v>
      </c>
      <c r="E95" s="29">
        <v>17.0</v>
      </c>
      <c r="F95" s="46">
        <f t="shared" ref="F95:F96" si="9">E95-5</f>
        <v>12</v>
      </c>
      <c r="J95" s="10" t="s">
        <v>136</v>
      </c>
    </row>
    <row r="96">
      <c r="A96" s="57" t="s">
        <v>450</v>
      </c>
      <c r="B96" s="19">
        <v>0.08018518518518518</v>
      </c>
      <c r="C96" s="10" t="s">
        <v>72</v>
      </c>
      <c r="D96" s="10" t="s">
        <v>93</v>
      </c>
      <c r="E96" s="29">
        <v>11.0</v>
      </c>
      <c r="F96" s="46">
        <f t="shared" si="9"/>
        <v>6</v>
      </c>
      <c r="J96" s="10" t="s">
        <v>136</v>
      </c>
    </row>
    <row r="97">
      <c r="A97" s="57" t="s">
        <v>450</v>
      </c>
      <c r="B97" s="19">
        <v>0.08028935185185185</v>
      </c>
      <c r="C97" s="10" t="s">
        <v>72</v>
      </c>
      <c r="D97" s="10" t="s">
        <v>91</v>
      </c>
      <c r="E97" s="29">
        <v>8.0</v>
      </c>
      <c r="F97" s="26"/>
      <c r="H97" s="10" t="s">
        <v>473</v>
      </c>
      <c r="I97" s="10">
        <v>1.0</v>
      </c>
      <c r="J97" s="10" t="s">
        <v>474</v>
      </c>
    </row>
    <row r="98">
      <c r="A98" s="57" t="s">
        <v>450</v>
      </c>
      <c r="B98" s="19">
        <v>0.08127314814814815</v>
      </c>
      <c r="C98" s="10" t="s">
        <v>82</v>
      </c>
      <c r="D98" s="10" t="s">
        <v>89</v>
      </c>
      <c r="E98" s="29">
        <v>18.0</v>
      </c>
      <c r="F98" s="46">
        <f>E98-7</f>
        <v>11</v>
      </c>
      <c r="J98" s="10" t="s">
        <v>229</v>
      </c>
    </row>
    <row r="99">
      <c r="A99" s="57" t="s">
        <v>450</v>
      </c>
      <c r="B99" s="19">
        <v>0.08131944444444444</v>
      </c>
      <c r="C99" s="10" t="s">
        <v>82</v>
      </c>
      <c r="D99" s="10" t="s">
        <v>91</v>
      </c>
      <c r="E99" s="29">
        <v>7.0</v>
      </c>
      <c r="F99" s="26"/>
      <c r="H99" s="10" t="s">
        <v>475</v>
      </c>
      <c r="I99" s="10">
        <v>1.0</v>
      </c>
      <c r="J99" s="10" t="s">
        <v>476</v>
      </c>
    </row>
    <row r="100">
      <c r="A100" s="57" t="s">
        <v>450</v>
      </c>
      <c r="B100" s="19">
        <v>0.08174768518518519</v>
      </c>
      <c r="C100" s="10" t="s">
        <v>82</v>
      </c>
      <c r="D100" s="10" t="s">
        <v>89</v>
      </c>
      <c r="E100" s="46">
        <f>F100+7</f>
        <v>25</v>
      </c>
      <c r="F100" s="29">
        <v>18.0</v>
      </c>
      <c r="J100" s="10" t="s">
        <v>229</v>
      </c>
    </row>
    <row r="101">
      <c r="A101" s="57" t="s">
        <v>450</v>
      </c>
      <c r="B101" s="19">
        <v>0.08181712962962963</v>
      </c>
      <c r="C101" s="10" t="s">
        <v>82</v>
      </c>
      <c r="D101" s="10" t="s">
        <v>91</v>
      </c>
      <c r="E101" s="29">
        <v>8.0</v>
      </c>
      <c r="F101" s="26"/>
      <c r="H101" s="10" t="s">
        <v>477</v>
      </c>
      <c r="I101" s="10">
        <v>1.0</v>
      </c>
      <c r="J101" s="10" t="s">
        <v>478</v>
      </c>
    </row>
    <row r="102">
      <c r="A102" s="57" t="s">
        <v>450</v>
      </c>
      <c r="B102" s="19">
        <v>0.0960300925925926</v>
      </c>
      <c r="C102" s="10" t="s">
        <v>69</v>
      </c>
      <c r="D102" s="10" t="s">
        <v>120</v>
      </c>
      <c r="E102" s="29">
        <v>7.0</v>
      </c>
      <c r="F102" s="26"/>
      <c r="J102" s="10" t="s">
        <v>479</v>
      </c>
    </row>
    <row r="103">
      <c r="A103" s="57" t="s">
        <v>450</v>
      </c>
      <c r="B103" s="19">
        <v>0.09747685185185186</v>
      </c>
      <c r="C103" s="10" t="s">
        <v>66</v>
      </c>
      <c r="D103" s="10" t="s">
        <v>100</v>
      </c>
      <c r="E103" s="29">
        <v>8.0</v>
      </c>
      <c r="F103" s="46">
        <f>E103-1</f>
        <v>7</v>
      </c>
    </row>
    <row r="104">
      <c r="A104" s="57" t="s">
        <v>450</v>
      </c>
      <c r="B104" s="19">
        <v>0.09952546296296297</v>
      </c>
      <c r="C104" s="10" t="s">
        <v>66</v>
      </c>
      <c r="D104" s="10" t="s">
        <v>83</v>
      </c>
      <c r="E104" s="29">
        <v>21.0</v>
      </c>
      <c r="F104" s="46">
        <f>E104-4</f>
        <v>17</v>
      </c>
    </row>
    <row r="105">
      <c r="A105" s="57" t="s">
        <v>450</v>
      </c>
      <c r="B105" s="19">
        <v>0.10149305555555556</v>
      </c>
      <c r="C105" s="10" t="s">
        <v>66</v>
      </c>
      <c r="D105" s="10" t="s">
        <v>155</v>
      </c>
      <c r="E105" s="29" t="s">
        <v>75</v>
      </c>
      <c r="F105" s="29" t="s">
        <v>75</v>
      </c>
    </row>
    <row r="106">
      <c r="A106" s="57" t="s">
        <v>450</v>
      </c>
      <c r="B106" s="19">
        <v>0.10149305555555556</v>
      </c>
      <c r="C106" s="10" t="s">
        <v>82</v>
      </c>
      <c r="D106" s="10" t="s">
        <v>155</v>
      </c>
      <c r="E106" s="29" t="s">
        <v>75</v>
      </c>
      <c r="F106" s="29" t="s">
        <v>75</v>
      </c>
    </row>
    <row r="107">
      <c r="A107" s="57" t="s">
        <v>450</v>
      </c>
      <c r="B107" s="19">
        <v>0.10149305555555556</v>
      </c>
      <c r="C107" s="10" t="s">
        <v>70</v>
      </c>
      <c r="D107" s="10" t="s">
        <v>155</v>
      </c>
      <c r="E107" s="29" t="s">
        <v>75</v>
      </c>
      <c r="F107" s="29" t="s">
        <v>75</v>
      </c>
    </row>
    <row r="108">
      <c r="A108" s="57" t="s">
        <v>450</v>
      </c>
      <c r="B108" s="19">
        <v>0.10149305555555556</v>
      </c>
      <c r="C108" s="10" t="s">
        <v>84</v>
      </c>
      <c r="D108" s="10" t="s">
        <v>155</v>
      </c>
      <c r="E108" s="29" t="s">
        <v>75</v>
      </c>
      <c r="F108" s="29" t="s">
        <v>75</v>
      </c>
    </row>
    <row r="109">
      <c r="A109" s="57" t="s">
        <v>450</v>
      </c>
      <c r="B109" s="19">
        <v>0.10149305555555556</v>
      </c>
      <c r="C109" s="10" t="s">
        <v>72</v>
      </c>
      <c r="D109" s="10" t="s">
        <v>155</v>
      </c>
      <c r="E109" s="29" t="s">
        <v>75</v>
      </c>
      <c r="F109" s="29" t="s">
        <v>75</v>
      </c>
    </row>
    <row r="110">
      <c r="A110" s="57" t="s">
        <v>450</v>
      </c>
      <c r="B110" s="19">
        <v>0.10149305555555556</v>
      </c>
      <c r="C110" s="10" t="s">
        <v>74</v>
      </c>
      <c r="D110" s="10" t="s">
        <v>155</v>
      </c>
      <c r="E110" s="29" t="s">
        <v>75</v>
      </c>
      <c r="F110" s="29" t="s">
        <v>75</v>
      </c>
    </row>
    <row r="111">
      <c r="A111" s="57" t="s">
        <v>450</v>
      </c>
      <c r="B111" s="19">
        <v>0.10252314814814815</v>
      </c>
      <c r="C111" s="10" t="s">
        <v>70</v>
      </c>
      <c r="D111" s="10" t="s">
        <v>79</v>
      </c>
      <c r="E111" s="29">
        <v>6.0</v>
      </c>
      <c r="F111" s="46">
        <f>E111-4</f>
        <v>2</v>
      </c>
    </row>
    <row r="112">
      <c r="A112" s="57" t="s">
        <v>450</v>
      </c>
      <c r="B112" s="19">
        <v>0.10653935185185186</v>
      </c>
      <c r="C112" s="10" t="s">
        <v>72</v>
      </c>
      <c r="D112" s="10" t="s">
        <v>83</v>
      </c>
      <c r="E112" s="29">
        <v>16.0</v>
      </c>
      <c r="F112" s="46">
        <f t="shared" ref="F112:F113" si="10">E112-0</f>
        <v>16</v>
      </c>
    </row>
    <row r="113">
      <c r="A113" s="57" t="s">
        <v>450</v>
      </c>
      <c r="B113" s="19">
        <v>0.10665509259259259</v>
      </c>
      <c r="C113" s="10" t="s">
        <v>72</v>
      </c>
      <c r="D113" s="10" t="s">
        <v>209</v>
      </c>
      <c r="E113" s="29">
        <v>6.0</v>
      </c>
      <c r="F113" s="46">
        <f t="shared" si="10"/>
        <v>6</v>
      </c>
    </row>
    <row r="114">
      <c r="A114" s="57" t="s">
        <v>450</v>
      </c>
      <c r="B114" s="19">
        <v>0.10703703703703704</v>
      </c>
      <c r="C114" s="10" t="s">
        <v>70</v>
      </c>
      <c r="D114" s="10" t="s">
        <v>129</v>
      </c>
      <c r="E114" s="29">
        <v>22.0</v>
      </c>
      <c r="F114" s="29">
        <v>18.0</v>
      </c>
    </row>
    <row r="115">
      <c r="A115" s="57" t="s">
        <v>450</v>
      </c>
      <c r="B115" s="19">
        <v>0.11071759259259259</v>
      </c>
      <c r="C115" s="10" t="s">
        <v>69</v>
      </c>
      <c r="D115" s="10" t="s">
        <v>87</v>
      </c>
      <c r="E115" s="29">
        <v>20.0</v>
      </c>
      <c r="F115" s="46">
        <f>E115-4</f>
        <v>16</v>
      </c>
    </row>
    <row r="116">
      <c r="A116" s="57" t="s">
        <v>450</v>
      </c>
      <c r="B116" s="19">
        <v>0.11074074074074074</v>
      </c>
      <c r="C116" s="10" t="s">
        <v>82</v>
      </c>
      <c r="D116" s="10" t="s">
        <v>87</v>
      </c>
      <c r="E116" s="29" t="s">
        <v>68</v>
      </c>
      <c r="F116" s="29">
        <v>20.0</v>
      </c>
    </row>
    <row r="117">
      <c r="A117" s="57" t="s">
        <v>450</v>
      </c>
      <c r="B117" s="19">
        <v>0.1108912037037037</v>
      </c>
      <c r="C117" s="10" t="s">
        <v>70</v>
      </c>
      <c r="D117" s="10" t="s">
        <v>87</v>
      </c>
      <c r="E117" s="29">
        <v>12.0</v>
      </c>
      <c r="F117" s="46">
        <f>E117-4</f>
        <v>8</v>
      </c>
    </row>
    <row r="118">
      <c r="A118" s="57" t="s">
        <v>450</v>
      </c>
      <c r="B118" s="19">
        <v>0.11090277777777778</v>
      </c>
      <c r="C118" s="10" t="s">
        <v>84</v>
      </c>
      <c r="D118" s="10" t="s">
        <v>87</v>
      </c>
      <c r="E118" s="29">
        <v>12.0</v>
      </c>
      <c r="F118" s="46">
        <f>E118-2</f>
        <v>10</v>
      </c>
    </row>
    <row r="119">
      <c r="A119" s="57" t="s">
        <v>450</v>
      </c>
      <c r="B119" s="19">
        <v>0.11104166666666666</v>
      </c>
      <c r="C119" s="10" t="s">
        <v>66</v>
      </c>
      <c r="D119" s="10" t="s">
        <v>87</v>
      </c>
      <c r="E119" s="29">
        <v>7.0</v>
      </c>
      <c r="F119" s="46">
        <f>E119-0</f>
        <v>7</v>
      </c>
    </row>
    <row r="120">
      <c r="A120" s="57" t="s">
        <v>450</v>
      </c>
      <c r="B120" s="19">
        <v>0.11105324074074074</v>
      </c>
      <c r="C120" s="10" t="s">
        <v>74</v>
      </c>
      <c r="D120" s="10" t="s">
        <v>87</v>
      </c>
      <c r="E120" s="29">
        <v>7.0</v>
      </c>
      <c r="F120" s="46">
        <f>E120-4</f>
        <v>3</v>
      </c>
    </row>
    <row r="121">
      <c r="A121" s="57" t="s">
        <v>450</v>
      </c>
      <c r="B121" s="19">
        <v>0.11105324074074074</v>
      </c>
      <c r="C121" s="10" t="s">
        <v>72</v>
      </c>
      <c r="D121" s="10" t="s">
        <v>87</v>
      </c>
      <c r="E121" s="29">
        <v>8.0</v>
      </c>
      <c r="F121" s="46">
        <f>E121-3</f>
        <v>5</v>
      </c>
    </row>
    <row r="122">
      <c r="A122" s="57" t="s">
        <v>450</v>
      </c>
      <c r="B122" s="19">
        <v>0.1121875</v>
      </c>
      <c r="C122" s="10" t="s">
        <v>82</v>
      </c>
      <c r="D122" s="10" t="s">
        <v>91</v>
      </c>
      <c r="E122" s="29">
        <v>7.0</v>
      </c>
      <c r="F122" s="26"/>
      <c r="H122" s="10" t="s">
        <v>480</v>
      </c>
      <c r="J122" s="10" t="s">
        <v>481</v>
      </c>
    </row>
    <row r="123">
      <c r="A123" s="57" t="s">
        <v>450</v>
      </c>
      <c r="B123" s="19">
        <v>0.11372685185185186</v>
      </c>
      <c r="C123" s="10" t="s">
        <v>69</v>
      </c>
      <c r="D123" s="10" t="s">
        <v>91</v>
      </c>
      <c r="E123" s="29">
        <v>6.0</v>
      </c>
      <c r="F123" s="26"/>
      <c r="H123" s="10" t="s">
        <v>482</v>
      </c>
      <c r="J123" s="10" t="s">
        <v>263</v>
      </c>
    </row>
    <row r="124">
      <c r="A124" s="57" t="s">
        <v>450</v>
      </c>
      <c r="B124" s="19">
        <v>0.11435185185185186</v>
      </c>
      <c r="C124" s="10" t="s">
        <v>70</v>
      </c>
      <c r="D124" s="10" t="s">
        <v>93</v>
      </c>
      <c r="E124" s="29">
        <v>24.0</v>
      </c>
      <c r="F124" s="29">
        <v>18.0</v>
      </c>
      <c r="J124" s="10" t="s">
        <v>204</v>
      </c>
    </row>
    <row r="125">
      <c r="A125" s="57" t="s">
        <v>450</v>
      </c>
      <c r="B125" s="19">
        <v>0.11435185185185186</v>
      </c>
      <c r="C125" s="10" t="s">
        <v>70</v>
      </c>
      <c r="D125" s="10" t="s">
        <v>93</v>
      </c>
      <c r="E125" s="29" t="s">
        <v>75</v>
      </c>
      <c r="F125" s="29" t="s">
        <v>75</v>
      </c>
      <c r="J125" s="10" t="s">
        <v>85</v>
      </c>
    </row>
    <row r="126">
      <c r="A126" s="57" t="s">
        <v>450</v>
      </c>
      <c r="B126" s="19">
        <v>0.11446759259259259</v>
      </c>
      <c r="C126" s="10" t="s">
        <v>70</v>
      </c>
      <c r="D126" s="10" t="s">
        <v>91</v>
      </c>
      <c r="E126" s="29">
        <v>11.0</v>
      </c>
      <c r="F126" s="26"/>
      <c r="H126" s="10" t="s">
        <v>483</v>
      </c>
    </row>
    <row r="127">
      <c r="A127" s="57" t="s">
        <v>450</v>
      </c>
      <c r="B127" s="19">
        <v>0.11493055555555555</v>
      </c>
      <c r="C127" s="10" t="s">
        <v>70</v>
      </c>
      <c r="D127" s="10" t="s">
        <v>93</v>
      </c>
      <c r="E127" s="29" t="s">
        <v>75</v>
      </c>
      <c r="F127" s="29" t="s">
        <v>75</v>
      </c>
      <c r="J127" s="10" t="s">
        <v>85</v>
      </c>
    </row>
    <row r="128">
      <c r="A128" s="57" t="s">
        <v>450</v>
      </c>
      <c r="B128" s="19">
        <v>0.11493055555555555</v>
      </c>
      <c r="C128" s="10" t="s">
        <v>70</v>
      </c>
      <c r="D128" s="10" t="s">
        <v>93</v>
      </c>
      <c r="E128" s="29">
        <v>21.0</v>
      </c>
      <c r="F128" s="46">
        <f>E128-6</f>
        <v>15</v>
      </c>
      <c r="J128" s="10" t="s">
        <v>294</v>
      </c>
    </row>
    <row r="129">
      <c r="A129" s="57" t="s">
        <v>450</v>
      </c>
      <c r="B129" s="19">
        <v>0.11496527777777778</v>
      </c>
      <c r="C129" s="10" t="s">
        <v>70</v>
      </c>
      <c r="D129" s="10" t="s">
        <v>91</v>
      </c>
      <c r="E129" s="29">
        <v>6.0</v>
      </c>
      <c r="F129" s="26"/>
      <c r="H129" s="10" t="s">
        <v>484</v>
      </c>
    </row>
    <row r="130">
      <c r="A130" s="57" t="s">
        <v>450</v>
      </c>
      <c r="B130" s="19">
        <v>0.11584490740740741</v>
      </c>
      <c r="C130" s="10" t="s">
        <v>84</v>
      </c>
      <c r="D130" s="10" t="s">
        <v>93</v>
      </c>
      <c r="E130" s="29" t="s">
        <v>75</v>
      </c>
      <c r="F130" s="29" t="s">
        <v>75</v>
      </c>
      <c r="J130" s="10" t="s">
        <v>85</v>
      </c>
    </row>
    <row r="131">
      <c r="A131" s="57" t="s">
        <v>450</v>
      </c>
      <c r="B131" s="19">
        <v>0.11584490740740741</v>
      </c>
      <c r="C131" s="10" t="s">
        <v>84</v>
      </c>
      <c r="D131" s="10" t="s">
        <v>93</v>
      </c>
      <c r="E131" s="29">
        <v>8.0</v>
      </c>
      <c r="F131" s="46">
        <f>E131-5</f>
        <v>3</v>
      </c>
      <c r="J131" s="10" t="s">
        <v>485</v>
      </c>
    </row>
    <row r="132">
      <c r="A132" s="57" t="s">
        <v>450</v>
      </c>
      <c r="B132" s="19">
        <v>0.11635416666666666</v>
      </c>
      <c r="C132" s="10" t="s">
        <v>84</v>
      </c>
      <c r="D132" s="10" t="s">
        <v>91</v>
      </c>
      <c r="E132" s="29">
        <v>21.0</v>
      </c>
      <c r="F132" s="26"/>
      <c r="H132" s="10" t="s">
        <v>486</v>
      </c>
      <c r="J132" s="10" t="s">
        <v>472</v>
      </c>
    </row>
    <row r="133">
      <c r="A133" s="57" t="s">
        <v>450</v>
      </c>
      <c r="B133" s="19">
        <v>0.11717592592592592</v>
      </c>
      <c r="C133" s="10" t="s">
        <v>70</v>
      </c>
      <c r="D133" s="10" t="s">
        <v>93</v>
      </c>
      <c r="E133" s="29" t="s">
        <v>75</v>
      </c>
      <c r="F133" s="29" t="s">
        <v>75</v>
      </c>
      <c r="J133" s="10" t="s">
        <v>85</v>
      </c>
    </row>
    <row r="134">
      <c r="A134" s="57" t="s">
        <v>450</v>
      </c>
      <c r="B134" s="19">
        <v>0.11717592592592592</v>
      </c>
      <c r="C134" s="10" t="s">
        <v>70</v>
      </c>
      <c r="D134" s="10" t="s">
        <v>93</v>
      </c>
      <c r="E134" s="29">
        <v>15.0</v>
      </c>
      <c r="F134" s="46">
        <f>E134-6</f>
        <v>9</v>
      </c>
      <c r="J134" s="10" t="s">
        <v>487</v>
      </c>
    </row>
    <row r="135">
      <c r="A135" s="57" t="s">
        <v>450</v>
      </c>
      <c r="B135" s="19">
        <v>0.11722222222222223</v>
      </c>
      <c r="C135" s="10" t="s">
        <v>70</v>
      </c>
      <c r="D135" s="10" t="s">
        <v>91</v>
      </c>
      <c r="E135" s="29">
        <v>6.0</v>
      </c>
      <c r="F135" s="26"/>
      <c r="H135" s="10" t="s">
        <v>484</v>
      </c>
    </row>
    <row r="136">
      <c r="A136" s="57" t="s">
        <v>450</v>
      </c>
      <c r="B136" s="19">
        <v>0.1177662037037037</v>
      </c>
      <c r="C136" s="10" t="s">
        <v>72</v>
      </c>
      <c r="D136" s="10" t="s">
        <v>93</v>
      </c>
      <c r="E136" s="29" t="s">
        <v>75</v>
      </c>
      <c r="F136" s="29" t="s">
        <v>75</v>
      </c>
      <c r="J136" s="10" t="s">
        <v>85</v>
      </c>
    </row>
    <row r="137">
      <c r="A137" s="57" t="s">
        <v>450</v>
      </c>
      <c r="B137" s="19">
        <v>0.1177662037037037</v>
      </c>
      <c r="C137" s="10" t="s">
        <v>72</v>
      </c>
      <c r="D137" s="10" t="s">
        <v>93</v>
      </c>
      <c r="E137" s="29">
        <v>14.0</v>
      </c>
      <c r="F137" s="46">
        <f>E137-5</f>
        <v>9</v>
      </c>
      <c r="J137" s="10" t="s">
        <v>236</v>
      </c>
    </row>
    <row r="138">
      <c r="A138" s="57" t="s">
        <v>450</v>
      </c>
      <c r="B138" s="19">
        <v>0.11788194444444444</v>
      </c>
      <c r="C138" s="10" t="s">
        <v>72</v>
      </c>
      <c r="D138" s="10" t="s">
        <v>91</v>
      </c>
      <c r="E138" s="29">
        <v>7.0</v>
      </c>
      <c r="F138" s="26"/>
      <c r="H138" s="10" t="s">
        <v>488</v>
      </c>
      <c r="J138" s="10" t="s">
        <v>489</v>
      </c>
    </row>
    <row r="139">
      <c r="A139" s="57" t="s">
        <v>450</v>
      </c>
      <c r="B139" s="19">
        <v>0.1184375</v>
      </c>
      <c r="C139" s="10" t="s">
        <v>74</v>
      </c>
      <c r="D139" s="10" t="s">
        <v>93</v>
      </c>
      <c r="E139" s="29" t="s">
        <v>75</v>
      </c>
      <c r="F139" s="29" t="s">
        <v>75</v>
      </c>
      <c r="J139" s="10" t="s">
        <v>85</v>
      </c>
    </row>
    <row r="140">
      <c r="A140" s="57" t="s">
        <v>450</v>
      </c>
      <c r="B140" s="19">
        <v>0.1184375</v>
      </c>
      <c r="C140" s="10" t="s">
        <v>74</v>
      </c>
      <c r="D140" s="10" t="s">
        <v>93</v>
      </c>
      <c r="E140" s="29" t="s">
        <v>68</v>
      </c>
      <c r="F140" s="29">
        <v>20.0</v>
      </c>
      <c r="G140" s="10" t="s">
        <v>137</v>
      </c>
      <c r="J140" s="10" t="s">
        <v>300</v>
      </c>
    </row>
    <row r="141">
      <c r="A141" s="57" t="s">
        <v>450</v>
      </c>
      <c r="B141" s="19">
        <v>0.11875</v>
      </c>
      <c r="C141" s="10" t="s">
        <v>74</v>
      </c>
      <c r="D141" s="10" t="s">
        <v>91</v>
      </c>
      <c r="E141" s="29">
        <v>32.0</v>
      </c>
      <c r="F141" s="26"/>
      <c r="H141" s="10" t="s">
        <v>490</v>
      </c>
      <c r="J141" s="10" t="s">
        <v>491</v>
      </c>
    </row>
    <row r="142">
      <c r="A142" s="57" t="s">
        <v>450</v>
      </c>
      <c r="B142" s="19">
        <v>0.11945601851851852</v>
      </c>
      <c r="C142" s="10" t="s">
        <v>74</v>
      </c>
      <c r="D142" s="10" t="s">
        <v>93</v>
      </c>
      <c r="E142" s="29" t="s">
        <v>75</v>
      </c>
      <c r="F142" s="29" t="s">
        <v>75</v>
      </c>
      <c r="J142" s="10" t="s">
        <v>85</v>
      </c>
    </row>
    <row r="143">
      <c r="A143" s="57" t="s">
        <v>450</v>
      </c>
      <c r="B143" s="19">
        <v>0.11945601851851852</v>
      </c>
      <c r="C143" s="10" t="s">
        <v>74</v>
      </c>
      <c r="D143" s="10" t="s">
        <v>93</v>
      </c>
      <c r="E143" s="29">
        <v>24.0</v>
      </c>
      <c r="F143" s="29">
        <v>18.0</v>
      </c>
      <c r="J143" s="10" t="s">
        <v>492</v>
      </c>
    </row>
    <row r="144">
      <c r="A144" s="57" t="s">
        <v>450</v>
      </c>
      <c r="B144" s="19">
        <v>0.11950231481481481</v>
      </c>
      <c r="C144" s="10" t="s">
        <v>74</v>
      </c>
      <c r="D144" s="10" t="s">
        <v>91</v>
      </c>
      <c r="E144" s="29">
        <v>7.0</v>
      </c>
      <c r="F144" s="26"/>
      <c r="H144" s="10" t="s">
        <v>480</v>
      </c>
    </row>
    <row r="145">
      <c r="A145" s="57" t="s">
        <v>450</v>
      </c>
      <c r="B145" s="19">
        <v>0.1199537037037037</v>
      </c>
      <c r="C145" s="10" t="s">
        <v>66</v>
      </c>
      <c r="D145" s="10" t="s">
        <v>89</v>
      </c>
      <c r="E145" s="29" t="s">
        <v>75</v>
      </c>
      <c r="F145" s="29" t="s">
        <v>75</v>
      </c>
      <c r="J145" s="10" t="s">
        <v>85</v>
      </c>
    </row>
    <row r="146">
      <c r="A146" s="57" t="s">
        <v>450</v>
      </c>
      <c r="B146" s="19">
        <v>0.1199537037037037</v>
      </c>
      <c r="C146" s="10" t="s">
        <v>66</v>
      </c>
      <c r="D146" s="10" t="s">
        <v>89</v>
      </c>
      <c r="E146" s="46">
        <f>F146+6</f>
        <v>25</v>
      </c>
      <c r="F146" s="29">
        <v>19.0</v>
      </c>
      <c r="J146" s="10" t="s">
        <v>493</v>
      </c>
    </row>
    <row r="147">
      <c r="A147" s="57" t="s">
        <v>450</v>
      </c>
      <c r="B147" s="19">
        <v>0.12001157407407408</v>
      </c>
      <c r="C147" s="10" t="s">
        <v>66</v>
      </c>
      <c r="D147" s="10" t="s">
        <v>91</v>
      </c>
      <c r="E147" s="29">
        <v>14.0</v>
      </c>
      <c r="F147" s="26"/>
      <c r="H147" s="10" t="s">
        <v>494</v>
      </c>
    </row>
    <row r="148">
      <c r="A148" s="57" t="s">
        <v>450</v>
      </c>
      <c r="B148" s="19">
        <v>0.12479166666666666</v>
      </c>
      <c r="C148" s="10" t="s">
        <v>70</v>
      </c>
      <c r="D148" s="10" t="s">
        <v>93</v>
      </c>
      <c r="E148" s="29">
        <v>21.0</v>
      </c>
      <c r="F148" s="46">
        <f>E148-6</f>
        <v>15</v>
      </c>
      <c r="J148" s="10" t="s">
        <v>148</v>
      </c>
    </row>
    <row r="149">
      <c r="A149" s="57" t="s">
        <v>450</v>
      </c>
      <c r="B149" s="19">
        <v>0.12484953703703704</v>
      </c>
      <c r="C149" s="10" t="s">
        <v>70</v>
      </c>
      <c r="D149" s="10" t="s">
        <v>91</v>
      </c>
      <c r="E149" s="29">
        <v>9.0</v>
      </c>
      <c r="F149" s="26"/>
      <c r="H149" s="10" t="s">
        <v>495</v>
      </c>
    </row>
    <row r="150">
      <c r="A150" s="57" t="s">
        <v>450</v>
      </c>
      <c r="B150" s="19">
        <v>0.12505787037037036</v>
      </c>
      <c r="C150" s="10" t="s">
        <v>70</v>
      </c>
      <c r="D150" s="10" t="s">
        <v>93</v>
      </c>
      <c r="E150" s="29">
        <v>24.0</v>
      </c>
      <c r="F150" s="29">
        <v>18.0</v>
      </c>
      <c r="J150" s="10" t="s">
        <v>99</v>
      </c>
    </row>
    <row r="151">
      <c r="A151" s="57" t="s">
        <v>450</v>
      </c>
      <c r="B151" s="19">
        <v>0.1250925925925926</v>
      </c>
      <c r="C151" s="10" t="s">
        <v>70</v>
      </c>
      <c r="D151" s="10" t="s">
        <v>91</v>
      </c>
      <c r="E151" s="29">
        <v>5.0</v>
      </c>
      <c r="F151" s="26"/>
      <c r="H151" s="10" t="s">
        <v>496</v>
      </c>
    </row>
    <row r="152">
      <c r="A152" s="57" t="s">
        <v>450</v>
      </c>
      <c r="B152" s="19">
        <v>0.1251736111111111</v>
      </c>
      <c r="C152" s="10" t="s">
        <v>70</v>
      </c>
      <c r="D152" s="10" t="s">
        <v>93</v>
      </c>
      <c r="E152" s="29">
        <v>11.0</v>
      </c>
      <c r="F152" s="46">
        <f>E152-6</f>
        <v>5</v>
      </c>
      <c r="J152" s="10" t="s">
        <v>99</v>
      </c>
    </row>
    <row r="153">
      <c r="A153" s="57" t="s">
        <v>450</v>
      </c>
      <c r="B153" s="19">
        <v>0.12520833333333334</v>
      </c>
      <c r="C153" s="10" t="s">
        <v>70</v>
      </c>
      <c r="D153" s="10" t="s">
        <v>91</v>
      </c>
      <c r="E153" s="29">
        <v>7.0</v>
      </c>
      <c r="F153" s="26"/>
      <c r="H153" s="10" t="s">
        <v>480</v>
      </c>
    </row>
    <row r="154">
      <c r="A154" s="57" t="s">
        <v>450</v>
      </c>
      <c r="B154" s="19">
        <v>0.12568287037037038</v>
      </c>
      <c r="C154" s="10" t="s">
        <v>84</v>
      </c>
      <c r="D154" s="10" t="s">
        <v>93</v>
      </c>
      <c r="E154" s="29" t="s">
        <v>75</v>
      </c>
      <c r="F154" s="29" t="s">
        <v>75</v>
      </c>
      <c r="J154" s="10" t="s">
        <v>85</v>
      </c>
    </row>
    <row r="155">
      <c r="A155" s="57" t="s">
        <v>450</v>
      </c>
      <c r="B155" s="19">
        <v>0.12568287037037038</v>
      </c>
      <c r="C155" s="10" t="s">
        <v>84</v>
      </c>
      <c r="D155" s="10" t="s">
        <v>93</v>
      </c>
      <c r="E155" s="29">
        <v>20.0</v>
      </c>
      <c r="F155" s="46">
        <f>E155-5</f>
        <v>15</v>
      </c>
      <c r="J155" s="10" t="s">
        <v>108</v>
      </c>
    </row>
    <row r="156">
      <c r="A156" s="57" t="s">
        <v>450</v>
      </c>
      <c r="B156" s="19">
        <v>0.12594907407407407</v>
      </c>
      <c r="C156" s="10" t="s">
        <v>84</v>
      </c>
      <c r="D156" s="10" t="s">
        <v>91</v>
      </c>
      <c r="E156" s="29">
        <v>22.0</v>
      </c>
      <c r="F156" s="26"/>
      <c r="H156" s="10" t="s">
        <v>497</v>
      </c>
      <c r="I156" s="10">
        <v>1.0</v>
      </c>
      <c r="J156" s="10" t="s">
        <v>498</v>
      </c>
    </row>
    <row r="157">
      <c r="A157" s="57" t="s">
        <v>450</v>
      </c>
      <c r="B157" s="19">
        <v>0.12943287037037038</v>
      </c>
      <c r="C157" s="10" t="s">
        <v>66</v>
      </c>
      <c r="D157" s="10" t="s">
        <v>120</v>
      </c>
      <c r="E157" s="29">
        <v>6.0</v>
      </c>
      <c r="F157" s="26"/>
      <c r="J157" s="10" t="s">
        <v>499</v>
      </c>
    </row>
    <row r="158">
      <c r="A158" s="57" t="s">
        <v>450</v>
      </c>
      <c r="B158" s="19">
        <v>0.1311226851851852</v>
      </c>
      <c r="C158" s="10" t="s">
        <v>82</v>
      </c>
      <c r="D158" s="10" t="s">
        <v>131</v>
      </c>
      <c r="E158" s="29">
        <v>20.0</v>
      </c>
      <c r="F158" s="46">
        <f t="shared" ref="F158:F159" si="11">E158-5</f>
        <v>15</v>
      </c>
    </row>
    <row r="159">
      <c r="A159" s="57" t="s">
        <v>450</v>
      </c>
      <c r="B159" s="19">
        <v>0.13833333333333334</v>
      </c>
      <c r="C159" s="10" t="s">
        <v>74</v>
      </c>
      <c r="D159" s="10" t="s">
        <v>83</v>
      </c>
      <c r="E159" s="29">
        <v>13.0</v>
      </c>
      <c r="F159" s="46">
        <f t="shared" si="11"/>
        <v>8</v>
      </c>
    </row>
    <row r="160">
      <c r="A160" s="57" t="s">
        <v>450</v>
      </c>
      <c r="B160" s="19">
        <v>0.13980324074074074</v>
      </c>
      <c r="C160" s="10" t="s">
        <v>66</v>
      </c>
      <c r="D160" s="10" t="s">
        <v>120</v>
      </c>
      <c r="E160" s="29">
        <v>7.0</v>
      </c>
      <c r="F160" s="26"/>
      <c r="J160" s="10" t="s">
        <v>500</v>
      </c>
    </row>
    <row r="161">
      <c r="A161" s="57" t="s">
        <v>450</v>
      </c>
      <c r="B161" s="19">
        <v>0.1404050925925926</v>
      </c>
      <c r="C161" s="10" t="s">
        <v>66</v>
      </c>
      <c r="D161" s="10" t="s">
        <v>67</v>
      </c>
      <c r="E161" s="29">
        <v>14.0</v>
      </c>
      <c r="F161" s="46">
        <f>E161-0</f>
        <v>14</v>
      </c>
    </row>
    <row r="162">
      <c r="A162" s="57" t="s">
        <v>450</v>
      </c>
      <c r="B162" s="19">
        <v>0.14087962962962963</v>
      </c>
      <c r="C162" s="10" t="s">
        <v>72</v>
      </c>
      <c r="D162" s="10" t="s">
        <v>67</v>
      </c>
      <c r="E162" s="29">
        <v>19.0</v>
      </c>
      <c r="F162" s="46">
        <f>E162-3</f>
        <v>16</v>
      </c>
    </row>
    <row r="163">
      <c r="A163" s="57" t="s">
        <v>450</v>
      </c>
      <c r="B163" s="19">
        <v>0.1409837962962963</v>
      </c>
      <c r="C163" s="10" t="s">
        <v>84</v>
      </c>
      <c r="D163" s="10" t="s">
        <v>67</v>
      </c>
      <c r="E163" s="29">
        <v>17.0</v>
      </c>
      <c r="F163" s="26"/>
    </row>
    <row r="164">
      <c r="A164" s="57" t="s">
        <v>450</v>
      </c>
      <c r="B164" s="19">
        <v>0.14167824074074073</v>
      </c>
      <c r="C164" s="10" t="s">
        <v>66</v>
      </c>
      <c r="D164" s="10" t="s">
        <v>361</v>
      </c>
      <c r="E164" s="29">
        <v>21.0</v>
      </c>
      <c r="F164" s="29">
        <v>17.0</v>
      </c>
    </row>
    <row r="165">
      <c r="A165" s="57" t="s">
        <v>450</v>
      </c>
      <c r="B165" s="19">
        <v>0.1447337962962963</v>
      </c>
      <c r="C165" s="10" t="s">
        <v>74</v>
      </c>
      <c r="D165" s="10" t="s">
        <v>83</v>
      </c>
      <c r="E165" s="29" t="s">
        <v>75</v>
      </c>
      <c r="F165" s="29" t="s">
        <v>75</v>
      </c>
      <c r="J165" s="10" t="s">
        <v>160</v>
      </c>
    </row>
    <row r="166">
      <c r="A166" s="57" t="s">
        <v>450</v>
      </c>
      <c r="B166" s="19">
        <v>0.1447337962962963</v>
      </c>
      <c r="C166" s="10" t="s">
        <v>74</v>
      </c>
      <c r="D166" s="10" t="s">
        <v>83</v>
      </c>
      <c r="E166" s="29">
        <v>19.0</v>
      </c>
      <c r="F166" s="46">
        <f>E166-5</f>
        <v>14</v>
      </c>
      <c r="J166" s="10" t="s">
        <v>161</v>
      </c>
    </row>
    <row r="167">
      <c r="A167" s="57" t="s">
        <v>450</v>
      </c>
      <c r="B167" s="19">
        <v>0.1462152777777778</v>
      </c>
      <c r="C167" s="10" t="s">
        <v>82</v>
      </c>
      <c r="D167" s="10" t="s">
        <v>83</v>
      </c>
      <c r="E167" s="29" t="s">
        <v>68</v>
      </c>
      <c r="F167" s="29">
        <v>20.0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7.29"/>
    <col customWidth="1" min="3" max="3" width="9.29"/>
    <col customWidth="1" min="5" max="5" width="10.43"/>
    <col customWidth="1" min="6" max="6" width="12.43"/>
    <col customWidth="1" min="7" max="7" width="5.14"/>
    <col customWidth="1" min="8" max="8" width="32.29"/>
    <col customWidth="1" min="9" max="9" width="6.29"/>
    <col customWidth="1" min="10" max="10" width="51.57"/>
  </cols>
  <sheetData>
    <row r="1">
      <c r="A1" s="47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57" t="s">
        <v>501</v>
      </c>
      <c r="B2" s="19">
        <v>0.011111111111111112</v>
      </c>
      <c r="C2" s="10" t="s">
        <v>70</v>
      </c>
      <c r="D2" s="10" t="s">
        <v>166</v>
      </c>
      <c r="E2" s="29">
        <v>9.0</v>
      </c>
      <c r="F2" s="46">
        <f>E2-3</f>
        <v>6</v>
      </c>
      <c r="J2" s="10" t="s">
        <v>502</v>
      </c>
    </row>
    <row r="3">
      <c r="A3" s="57" t="s">
        <v>501</v>
      </c>
      <c r="B3" s="19">
        <v>0.011134259259259259</v>
      </c>
      <c r="C3" s="10" t="s">
        <v>69</v>
      </c>
      <c r="D3" s="10" t="s">
        <v>166</v>
      </c>
      <c r="E3" s="29">
        <v>15.0</v>
      </c>
      <c r="F3" s="46">
        <f>E3-6</f>
        <v>9</v>
      </c>
      <c r="J3" s="10" t="s">
        <v>502</v>
      </c>
    </row>
    <row r="4">
      <c r="A4" s="57" t="s">
        <v>501</v>
      </c>
      <c r="B4" s="19">
        <v>0.011157407407407408</v>
      </c>
      <c r="C4" s="10" t="s">
        <v>84</v>
      </c>
      <c r="D4" s="10" t="s">
        <v>166</v>
      </c>
      <c r="E4" s="29">
        <v>14.0</v>
      </c>
      <c r="F4" s="46">
        <f>E4--1</f>
        <v>15</v>
      </c>
      <c r="J4" s="10" t="s">
        <v>502</v>
      </c>
    </row>
    <row r="5">
      <c r="A5" s="57" t="s">
        <v>501</v>
      </c>
      <c r="B5" s="19">
        <v>0.01167824074074074</v>
      </c>
      <c r="C5" s="10" t="s">
        <v>70</v>
      </c>
      <c r="D5" s="10" t="s">
        <v>93</v>
      </c>
      <c r="E5" s="29">
        <v>10.0</v>
      </c>
      <c r="F5" s="46">
        <f>E5-6</f>
        <v>4</v>
      </c>
      <c r="J5" s="10" t="s">
        <v>148</v>
      </c>
    </row>
    <row r="6">
      <c r="A6" s="57" t="s">
        <v>501</v>
      </c>
      <c r="B6" s="19">
        <v>0.012013888888888888</v>
      </c>
      <c r="C6" s="10" t="s">
        <v>69</v>
      </c>
      <c r="D6" s="10" t="s">
        <v>87</v>
      </c>
      <c r="E6" s="29" t="s">
        <v>88</v>
      </c>
      <c r="F6" s="29">
        <v>1.0</v>
      </c>
    </row>
    <row r="7">
      <c r="A7" s="57" t="s">
        <v>501</v>
      </c>
      <c r="B7" s="19">
        <v>0.012025462962962963</v>
      </c>
      <c r="C7" s="10" t="s">
        <v>66</v>
      </c>
      <c r="D7" s="10" t="s">
        <v>87</v>
      </c>
      <c r="E7" s="29" t="s">
        <v>88</v>
      </c>
      <c r="F7" s="29">
        <v>1.0</v>
      </c>
    </row>
    <row r="8">
      <c r="A8" s="57" t="s">
        <v>501</v>
      </c>
      <c r="B8" s="19">
        <v>0.012256944444444445</v>
      </c>
      <c r="C8" s="10" t="s">
        <v>74</v>
      </c>
      <c r="D8" s="10" t="s">
        <v>87</v>
      </c>
      <c r="E8" s="29">
        <v>22.0</v>
      </c>
      <c r="F8" s="46">
        <f>E8-4</f>
        <v>18</v>
      </c>
    </row>
    <row r="9">
      <c r="A9" s="57" t="s">
        <v>501</v>
      </c>
      <c r="B9" s="19">
        <v>0.012326388888888888</v>
      </c>
      <c r="C9" s="10" t="s">
        <v>84</v>
      </c>
      <c r="D9" s="10" t="s">
        <v>87</v>
      </c>
      <c r="E9" s="29">
        <v>19.0</v>
      </c>
      <c r="F9" s="46">
        <f>E9-2</f>
        <v>17</v>
      </c>
    </row>
    <row r="10">
      <c r="A10" s="57" t="s">
        <v>501</v>
      </c>
      <c r="B10" s="19">
        <v>0.012546296296296297</v>
      </c>
      <c r="C10" s="10" t="s">
        <v>70</v>
      </c>
      <c r="D10" s="10" t="s">
        <v>87</v>
      </c>
      <c r="E10" s="29">
        <v>8.0</v>
      </c>
      <c r="F10" s="46">
        <f>E10-6</f>
        <v>2</v>
      </c>
    </row>
    <row r="11">
      <c r="A11" s="57" t="s">
        <v>501</v>
      </c>
      <c r="B11" s="19">
        <v>0.012569444444444444</v>
      </c>
      <c r="C11" s="10" t="s">
        <v>82</v>
      </c>
      <c r="D11" s="10" t="s">
        <v>87</v>
      </c>
      <c r="E11" s="29">
        <v>6.0</v>
      </c>
      <c r="F11" s="46">
        <f>E11-1</f>
        <v>5</v>
      </c>
    </row>
    <row r="12">
      <c r="A12" s="57" t="s">
        <v>501</v>
      </c>
      <c r="B12" s="19">
        <v>0.01258101851851852</v>
      </c>
      <c r="C12" s="10" t="s">
        <v>72</v>
      </c>
      <c r="D12" s="10" t="s">
        <v>87</v>
      </c>
      <c r="E12" s="29">
        <v>5.0</v>
      </c>
      <c r="F12" s="46">
        <f>E12-3</f>
        <v>2</v>
      </c>
    </row>
    <row r="13">
      <c r="A13" s="57" t="s">
        <v>501</v>
      </c>
      <c r="B13" s="19">
        <v>0.014641203703703703</v>
      </c>
      <c r="C13" s="10" t="s">
        <v>84</v>
      </c>
      <c r="D13" s="10" t="s">
        <v>93</v>
      </c>
      <c r="E13" s="29">
        <v>18.0</v>
      </c>
      <c r="F13" s="46">
        <f>E13-5</f>
        <v>13</v>
      </c>
      <c r="J13" s="10" t="s">
        <v>503</v>
      </c>
    </row>
    <row r="14">
      <c r="A14" s="57" t="s">
        <v>501</v>
      </c>
      <c r="B14" s="19">
        <v>0.01494212962962963</v>
      </c>
      <c r="C14" s="10" t="s">
        <v>84</v>
      </c>
      <c r="D14" s="10" t="s">
        <v>91</v>
      </c>
      <c r="E14" s="29">
        <v>10.0</v>
      </c>
      <c r="F14" s="26"/>
      <c r="H14" s="10" t="s">
        <v>504</v>
      </c>
    </row>
    <row r="15">
      <c r="A15" s="57" t="s">
        <v>501</v>
      </c>
      <c r="B15" s="19">
        <v>0.01724537037037037</v>
      </c>
      <c r="C15" s="10" t="s">
        <v>74</v>
      </c>
      <c r="D15" s="10" t="s">
        <v>93</v>
      </c>
      <c r="E15" s="29">
        <v>14.0</v>
      </c>
      <c r="F15" s="46">
        <f>E15-6</f>
        <v>8</v>
      </c>
      <c r="J15" s="10" t="s">
        <v>142</v>
      </c>
    </row>
    <row r="16">
      <c r="A16" s="57" t="s">
        <v>501</v>
      </c>
      <c r="B16" s="19">
        <v>0.01730324074074074</v>
      </c>
      <c r="C16" s="10" t="s">
        <v>72</v>
      </c>
      <c r="D16" s="10" t="s">
        <v>166</v>
      </c>
      <c r="E16" s="29" t="s">
        <v>68</v>
      </c>
      <c r="F16" s="29">
        <v>20.0</v>
      </c>
      <c r="J16" s="10" t="s">
        <v>505</v>
      </c>
    </row>
    <row r="17">
      <c r="A17" s="57" t="s">
        <v>501</v>
      </c>
      <c r="B17" s="19">
        <v>0.017453703703703704</v>
      </c>
      <c r="C17" s="10" t="s">
        <v>74</v>
      </c>
      <c r="D17" s="10" t="s">
        <v>91</v>
      </c>
      <c r="E17" s="29">
        <v>18.0</v>
      </c>
      <c r="F17" s="26"/>
      <c r="H17" s="10" t="s">
        <v>506</v>
      </c>
    </row>
    <row r="18">
      <c r="A18" s="57" t="s">
        <v>501</v>
      </c>
      <c r="B18" s="19">
        <v>0.017824074074074076</v>
      </c>
      <c r="C18" s="10" t="s">
        <v>66</v>
      </c>
      <c r="D18" s="10" t="s">
        <v>166</v>
      </c>
      <c r="E18" s="29">
        <v>17.0</v>
      </c>
      <c r="F18" s="46">
        <f>E18-1</f>
        <v>16</v>
      </c>
      <c r="J18" s="10" t="s">
        <v>505</v>
      </c>
    </row>
    <row r="19">
      <c r="A19" s="57" t="s">
        <v>501</v>
      </c>
      <c r="B19" s="19">
        <v>0.017847222222222223</v>
      </c>
      <c r="C19" s="10" t="s">
        <v>70</v>
      </c>
      <c r="D19" s="10" t="s">
        <v>166</v>
      </c>
      <c r="E19" s="29" t="s">
        <v>88</v>
      </c>
      <c r="F19" s="29">
        <v>1.0</v>
      </c>
      <c r="J19" s="10" t="s">
        <v>505</v>
      </c>
    </row>
    <row r="20">
      <c r="A20" s="57" t="s">
        <v>501</v>
      </c>
      <c r="B20" s="19">
        <v>0.017905092592592594</v>
      </c>
      <c r="C20" s="10" t="s">
        <v>82</v>
      </c>
      <c r="D20" s="10" t="s">
        <v>166</v>
      </c>
      <c r="E20" s="29">
        <v>14.0</v>
      </c>
      <c r="F20" s="46">
        <f>E20-5</f>
        <v>9</v>
      </c>
      <c r="J20" s="10" t="s">
        <v>505</v>
      </c>
    </row>
    <row r="21">
      <c r="A21" s="57" t="s">
        <v>501</v>
      </c>
      <c r="B21" s="19">
        <v>0.017916666666666668</v>
      </c>
      <c r="C21" s="10" t="s">
        <v>74</v>
      </c>
      <c r="D21" s="10" t="s">
        <v>166</v>
      </c>
      <c r="E21" s="29" t="s">
        <v>88</v>
      </c>
      <c r="F21" s="29">
        <v>1.0</v>
      </c>
      <c r="J21" s="10" t="s">
        <v>505</v>
      </c>
    </row>
    <row r="22">
      <c r="A22" s="57" t="s">
        <v>501</v>
      </c>
      <c r="B22" s="19">
        <v>0.017974537037037035</v>
      </c>
      <c r="C22" s="10" t="s">
        <v>69</v>
      </c>
      <c r="D22" s="10" t="s">
        <v>166</v>
      </c>
      <c r="E22" s="29">
        <v>12.0</v>
      </c>
      <c r="F22" s="46">
        <f>E22-6</f>
        <v>6</v>
      </c>
      <c r="J22" s="10" t="s">
        <v>505</v>
      </c>
    </row>
    <row r="23">
      <c r="A23" s="57" t="s">
        <v>501</v>
      </c>
      <c r="B23" s="19">
        <v>0.018020833333333333</v>
      </c>
      <c r="C23" s="10" t="s">
        <v>84</v>
      </c>
      <c r="D23" s="10" t="s">
        <v>166</v>
      </c>
      <c r="E23" s="29">
        <v>8.0</v>
      </c>
      <c r="F23" s="46">
        <f>E23--1</f>
        <v>9</v>
      </c>
      <c r="J23" s="10" t="s">
        <v>505</v>
      </c>
    </row>
    <row r="24">
      <c r="A24" s="57" t="s">
        <v>501</v>
      </c>
      <c r="B24" s="19">
        <v>0.01990740740740741</v>
      </c>
      <c r="C24" s="10" t="s">
        <v>72</v>
      </c>
      <c r="D24" s="10" t="s">
        <v>93</v>
      </c>
      <c r="E24" s="29" t="s">
        <v>75</v>
      </c>
      <c r="F24" s="29" t="s">
        <v>75</v>
      </c>
      <c r="J24" s="10" t="s">
        <v>160</v>
      </c>
    </row>
    <row r="25">
      <c r="A25" s="57" t="s">
        <v>501</v>
      </c>
      <c r="B25" s="19">
        <v>0.01990740740740741</v>
      </c>
      <c r="C25" s="10" t="s">
        <v>72</v>
      </c>
      <c r="D25" s="10" t="s">
        <v>93</v>
      </c>
      <c r="E25" s="29">
        <v>9.0</v>
      </c>
      <c r="F25" s="46">
        <f>E25-5</f>
        <v>4</v>
      </c>
      <c r="J25" s="10" t="s">
        <v>507</v>
      </c>
    </row>
    <row r="26">
      <c r="A26" s="57" t="s">
        <v>501</v>
      </c>
      <c r="B26" s="19">
        <v>0.02008101851851852</v>
      </c>
      <c r="C26" s="10" t="s">
        <v>72</v>
      </c>
      <c r="D26" s="10" t="s">
        <v>93</v>
      </c>
      <c r="E26" s="29" t="s">
        <v>75</v>
      </c>
      <c r="F26" s="29" t="s">
        <v>75</v>
      </c>
      <c r="J26" s="10" t="s">
        <v>160</v>
      </c>
    </row>
    <row r="27">
      <c r="A27" s="57" t="s">
        <v>501</v>
      </c>
      <c r="B27" s="19">
        <v>0.02008101851851852</v>
      </c>
      <c r="C27" s="10" t="s">
        <v>72</v>
      </c>
      <c r="D27" s="10" t="s">
        <v>93</v>
      </c>
      <c r="E27" s="29" t="s">
        <v>88</v>
      </c>
      <c r="F27" s="29">
        <v>1.0</v>
      </c>
      <c r="J27" s="10" t="s">
        <v>507</v>
      </c>
    </row>
    <row r="28">
      <c r="A28" s="57" t="s">
        <v>501</v>
      </c>
      <c r="B28" s="19">
        <v>0.02068287037037037</v>
      </c>
      <c r="C28" s="10" t="s">
        <v>66</v>
      </c>
      <c r="D28" s="10" t="s">
        <v>89</v>
      </c>
      <c r="E28" s="29" t="s">
        <v>75</v>
      </c>
      <c r="F28" s="29" t="s">
        <v>75</v>
      </c>
      <c r="J28" s="10" t="s">
        <v>160</v>
      </c>
    </row>
    <row r="29">
      <c r="A29" s="57" t="s">
        <v>501</v>
      </c>
      <c r="B29" s="19">
        <v>0.02068287037037037</v>
      </c>
      <c r="C29" s="10" t="s">
        <v>66</v>
      </c>
      <c r="D29" s="10" t="s">
        <v>89</v>
      </c>
      <c r="E29" s="29">
        <v>9.0</v>
      </c>
      <c r="F29" s="29">
        <v>3.0</v>
      </c>
      <c r="J29" s="10" t="s">
        <v>252</v>
      </c>
    </row>
    <row r="30">
      <c r="A30" s="57" t="s">
        <v>501</v>
      </c>
      <c r="B30" s="19">
        <v>0.02329861111111111</v>
      </c>
      <c r="C30" s="10" t="s">
        <v>84</v>
      </c>
      <c r="D30" s="10" t="s">
        <v>93</v>
      </c>
      <c r="E30" s="29">
        <v>18.0</v>
      </c>
      <c r="F30" s="46">
        <f>E30-5</f>
        <v>13</v>
      </c>
      <c r="J30" s="10" t="s">
        <v>508</v>
      </c>
    </row>
    <row r="31">
      <c r="A31" s="57" t="s">
        <v>501</v>
      </c>
      <c r="B31" s="19">
        <v>0.023796296296296298</v>
      </c>
      <c r="C31" s="10" t="s">
        <v>84</v>
      </c>
      <c r="D31" s="10" t="s">
        <v>91</v>
      </c>
      <c r="E31" s="29">
        <v>20.0</v>
      </c>
      <c r="F31" s="26"/>
      <c r="H31" s="10" t="s">
        <v>509</v>
      </c>
    </row>
    <row r="32">
      <c r="A32" s="57" t="s">
        <v>501</v>
      </c>
      <c r="B32" s="19">
        <v>0.02449074074074074</v>
      </c>
      <c r="C32" s="10" t="s">
        <v>70</v>
      </c>
      <c r="D32" s="10" t="s">
        <v>93</v>
      </c>
      <c r="E32" s="29">
        <v>16.0</v>
      </c>
      <c r="F32" s="46">
        <f>E32-6</f>
        <v>10</v>
      </c>
      <c r="J32" s="10" t="s">
        <v>510</v>
      </c>
    </row>
    <row r="33">
      <c r="A33" s="57" t="s">
        <v>501</v>
      </c>
      <c r="B33" s="19">
        <v>0.02457175925925926</v>
      </c>
      <c r="C33" s="10" t="s">
        <v>70</v>
      </c>
      <c r="D33" s="10" t="s">
        <v>91</v>
      </c>
      <c r="E33" s="29">
        <v>8.0</v>
      </c>
      <c r="F33" s="26"/>
      <c r="H33" s="10" t="s">
        <v>511</v>
      </c>
    </row>
    <row r="34">
      <c r="A34" s="57" t="s">
        <v>501</v>
      </c>
      <c r="B34" s="19">
        <v>0.025127314814814814</v>
      </c>
      <c r="C34" s="10" t="s">
        <v>70</v>
      </c>
      <c r="D34" s="10" t="s">
        <v>93</v>
      </c>
      <c r="E34" s="29">
        <v>19.0</v>
      </c>
      <c r="F34" s="46">
        <f t="shared" ref="F34:F35" si="1">E34-6</f>
        <v>13</v>
      </c>
      <c r="J34" s="10" t="s">
        <v>99</v>
      </c>
    </row>
    <row r="35">
      <c r="A35" s="57" t="s">
        <v>501</v>
      </c>
      <c r="B35" s="19">
        <v>0.02515046296296296</v>
      </c>
      <c r="C35" s="10" t="s">
        <v>70</v>
      </c>
      <c r="D35" s="10" t="s">
        <v>93</v>
      </c>
      <c r="E35" s="29">
        <v>15.0</v>
      </c>
      <c r="F35" s="46">
        <f t="shared" si="1"/>
        <v>9</v>
      </c>
      <c r="J35" s="10" t="s">
        <v>99</v>
      </c>
    </row>
    <row r="36">
      <c r="A36" s="57" t="s">
        <v>501</v>
      </c>
      <c r="B36" s="19">
        <v>0.02525462962962963</v>
      </c>
      <c r="C36" s="10" t="s">
        <v>70</v>
      </c>
      <c r="D36" s="10" t="s">
        <v>91</v>
      </c>
      <c r="E36" s="29">
        <v>12.0</v>
      </c>
      <c r="F36" s="26"/>
      <c r="H36" s="10" t="s">
        <v>512</v>
      </c>
    </row>
    <row r="37">
      <c r="A37" s="57" t="s">
        <v>501</v>
      </c>
      <c r="B37" s="19">
        <v>0.026180555555555554</v>
      </c>
      <c r="C37" s="10" t="s">
        <v>82</v>
      </c>
      <c r="D37" s="10" t="s">
        <v>91</v>
      </c>
      <c r="E37" s="29">
        <v>11.0</v>
      </c>
      <c r="F37" s="26"/>
      <c r="H37" s="10" t="s">
        <v>513</v>
      </c>
      <c r="J37" s="10" t="s">
        <v>514</v>
      </c>
    </row>
    <row r="38">
      <c r="A38" s="57" t="s">
        <v>501</v>
      </c>
      <c r="B38" s="19">
        <v>0.02722222222222222</v>
      </c>
      <c r="C38" s="10" t="s">
        <v>72</v>
      </c>
      <c r="D38" s="10" t="s">
        <v>93</v>
      </c>
      <c r="E38" s="29">
        <v>15.0</v>
      </c>
      <c r="F38" s="46">
        <f t="shared" ref="F38:F39" si="2">E38-5</f>
        <v>10</v>
      </c>
      <c r="J38" s="10" t="s">
        <v>136</v>
      </c>
    </row>
    <row r="39">
      <c r="A39" s="57" t="s">
        <v>501</v>
      </c>
      <c r="B39" s="19">
        <v>0.027256944444444445</v>
      </c>
      <c r="C39" s="10" t="s">
        <v>72</v>
      </c>
      <c r="D39" s="10" t="s">
        <v>93</v>
      </c>
      <c r="E39" s="29">
        <v>8.0</v>
      </c>
      <c r="F39" s="46">
        <f t="shared" si="2"/>
        <v>3</v>
      </c>
      <c r="J39" s="10" t="s">
        <v>136</v>
      </c>
    </row>
    <row r="40">
      <c r="A40" s="57" t="s">
        <v>501</v>
      </c>
      <c r="B40" s="19">
        <v>0.02755787037037037</v>
      </c>
      <c r="C40" s="10" t="s">
        <v>72</v>
      </c>
      <c r="D40" s="10" t="s">
        <v>91</v>
      </c>
      <c r="E40" s="29">
        <v>11.0</v>
      </c>
      <c r="F40" s="26"/>
      <c r="H40" s="10" t="s">
        <v>515</v>
      </c>
    </row>
    <row r="41">
      <c r="A41" s="57" t="s">
        <v>501</v>
      </c>
      <c r="B41" s="19">
        <v>0.029560185185185186</v>
      </c>
      <c r="C41" s="10" t="s">
        <v>66</v>
      </c>
      <c r="D41" s="10" t="s">
        <v>89</v>
      </c>
      <c r="E41" s="29" t="s">
        <v>75</v>
      </c>
      <c r="F41" s="29" t="s">
        <v>75</v>
      </c>
      <c r="J41" s="10" t="s">
        <v>160</v>
      </c>
    </row>
    <row r="42">
      <c r="A42" s="57" t="s">
        <v>501</v>
      </c>
      <c r="B42" s="19">
        <v>0.029560185185185186</v>
      </c>
      <c r="C42" s="10" t="s">
        <v>66</v>
      </c>
      <c r="D42" s="10" t="s">
        <v>89</v>
      </c>
      <c r="E42" s="29">
        <v>14.0</v>
      </c>
      <c r="F42" s="46">
        <f>E42-6</f>
        <v>8</v>
      </c>
      <c r="J42" s="10" t="s">
        <v>252</v>
      </c>
    </row>
    <row r="43">
      <c r="A43" s="57" t="s">
        <v>501</v>
      </c>
      <c r="B43" s="19">
        <v>0.029652777777777778</v>
      </c>
      <c r="C43" s="10" t="s">
        <v>66</v>
      </c>
      <c r="D43" s="10" t="s">
        <v>91</v>
      </c>
      <c r="E43" s="29">
        <v>14.0</v>
      </c>
      <c r="F43" s="26"/>
      <c r="H43" s="10" t="s">
        <v>516</v>
      </c>
      <c r="I43" s="10">
        <v>1.0</v>
      </c>
      <c r="J43" s="10" t="s">
        <v>517</v>
      </c>
    </row>
    <row r="44">
      <c r="A44" s="57" t="s">
        <v>501</v>
      </c>
      <c r="B44" s="19">
        <v>0.030266203703703705</v>
      </c>
      <c r="C44" s="10" t="s">
        <v>74</v>
      </c>
      <c r="D44" s="10" t="s">
        <v>93</v>
      </c>
      <c r="E44" s="29">
        <v>22.0</v>
      </c>
      <c r="F44" s="46">
        <f>E44-6</f>
        <v>16</v>
      </c>
      <c r="J44" s="10" t="s">
        <v>197</v>
      </c>
    </row>
    <row r="45">
      <c r="A45" s="57" t="s">
        <v>501</v>
      </c>
      <c r="B45" s="19">
        <v>0.030671296296296297</v>
      </c>
      <c r="C45" s="10" t="s">
        <v>74</v>
      </c>
      <c r="D45" s="10" t="s">
        <v>91</v>
      </c>
      <c r="E45" s="29">
        <v>6.0</v>
      </c>
      <c r="F45" s="26"/>
      <c r="H45" s="10" t="s">
        <v>518</v>
      </c>
      <c r="I45" s="10">
        <v>1.0</v>
      </c>
      <c r="J45" s="10" t="s">
        <v>519</v>
      </c>
    </row>
    <row r="46">
      <c r="A46" s="57" t="s">
        <v>501</v>
      </c>
      <c r="B46" s="19">
        <v>0.030983796296296297</v>
      </c>
      <c r="C46" s="10" t="s">
        <v>74</v>
      </c>
      <c r="D46" s="10" t="s">
        <v>93</v>
      </c>
      <c r="E46" s="29" t="s">
        <v>75</v>
      </c>
      <c r="F46" s="29" t="s">
        <v>75</v>
      </c>
      <c r="J46" s="10" t="s">
        <v>160</v>
      </c>
    </row>
    <row r="47">
      <c r="A47" s="57" t="s">
        <v>501</v>
      </c>
      <c r="B47" s="19">
        <v>0.030983796296296297</v>
      </c>
      <c r="C47" s="10" t="s">
        <v>74</v>
      </c>
      <c r="D47" s="10" t="s">
        <v>93</v>
      </c>
      <c r="E47" s="29">
        <v>19.0</v>
      </c>
      <c r="F47" s="46">
        <f>E47-6</f>
        <v>13</v>
      </c>
      <c r="J47" s="10" t="s">
        <v>402</v>
      </c>
    </row>
    <row r="48">
      <c r="A48" s="57" t="s">
        <v>501</v>
      </c>
      <c r="B48" s="19">
        <v>0.031053240740740742</v>
      </c>
      <c r="C48" s="10" t="s">
        <v>74</v>
      </c>
      <c r="D48" s="10" t="s">
        <v>91</v>
      </c>
      <c r="E48" s="29">
        <v>7.0</v>
      </c>
      <c r="F48" s="26"/>
      <c r="H48" s="10" t="s">
        <v>520</v>
      </c>
      <c r="I48" s="10">
        <v>1.0</v>
      </c>
      <c r="J48" s="10" t="s">
        <v>521</v>
      </c>
    </row>
    <row r="49">
      <c r="A49" s="57" t="s">
        <v>501</v>
      </c>
      <c r="B49" s="19">
        <v>0.03152777777777778</v>
      </c>
      <c r="C49" s="10" t="s">
        <v>84</v>
      </c>
      <c r="D49" s="10" t="s">
        <v>93</v>
      </c>
      <c r="E49" s="29">
        <v>19.0</v>
      </c>
      <c r="F49" s="46">
        <f>E49-5</f>
        <v>14</v>
      </c>
      <c r="J49" s="10" t="s">
        <v>503</v>
      </c>
    </row>
    <row r="50">
      <c r="A50" s="57" t="s">
        <v>501</v>
      </c>
      <c r="B50" s="19">
        <v>0.03173611111111111</v>
      </c>
      <c r="C50" s="10" t="s">
        <v>84</v>
      </c>
      <c r="D50" s="10" t="s">
        <v>91</v>
      </c>
      <c r="E50" s="29">
        <v>14.0</v>
      </c>
      <c r="F50" s="26"/>
      <c r="H50" s="10" t="s">
        <v>522</v>
      </c>
    </row>
    <row r="51">
      <c r="A51" s="57" t="s">
        <v>501</v>
      </c>
      <c r="B51" s="19">
        <v>0.03283564814814815</v>
      </c>
      <c r="C51" s="10" t="s">
        <v>66</v>
      </c>
      <c r="D51" s="10" t="s">
        <v>93</v>
      </c>
      <c r="E51" s="29">
        <v>14.0</v>
      </c>
      <c r="F51" s="46">
        <f>E51-7</f>
        <v>7</v>
      </c>
      <c r="J51" s="10" t="s">
        <v>523</v>
      </c>
    </row>
    <row r="52">
      <c r="A52" s="57" t="s">
        <v>501</v>
      </c>
      <c r="B52" s="19">
        <v>0.03324074074074074</v>
      </c>
      <c r="C52" s="10" t="s">
        <v>82</v>
      </c>
      <c r="D52" s="10" t="s">
        <v>166</v>
      </c>
      <c r="E52" s="29" t="s">
        <v>68</v>
      </c>
      <c r="F52" s="46">
        <v>20.0</v>
      </c>
      <c r="J52" s="10" t="s">
        <v>505</v>
      </c>
    </row>
    <row r="53">
      <c r="A53" s="57" t="s">
        <v>501</v>
      </c>
      <c r="B53" s="19">
        <v>0.03328703703703704</v>
      </c>
      <c r="C53" s="10" t="s">
        <v>66</v>
      </c>
      <c r="D53" s="10" t="s">
        <v>166</v>
      </c>
      <c r="E53" s="29">
        <v>18.0</v>
      </c>
      <c r="F53" s="29">
        <v>17.0</v>
      </c>
      <c r="J53" s="10" t="s">
        <v>505</v>
      </c>
    </row>
    <row r="54">
      <c r="A54" s="57" t="s">
        <v>501</v>
      </c>
      <c r="B54" s="19">
        <v>0.03333333333333333</v>
      </c>
      <c r="C54" s="10" t="s">
        <v>70</v>
      </c>
      <c r="D54" s="10" t="s">
        <v>166</v>
      </c>
      <c r="E54" s="29">
        <v>5.0</v>
      </c>
      <c r="F54" s="29">
        <v>2.0</v>
      </c>
      <c r="H54" s="10" t="s">
        <v>524</v>
      </c>
      <c r="J54" s="10" t="s">
        <v>505</v>
      </c>
    </row>
    <row r="55">
      <c r="A55" s="57" t="s">
        <v>501</v>
      </c>
      <c r="B55" s="19">
        <v>0.03335648148148148</v>
      </c>
      <c r="C55" s="10" t="s">
        <v>74</v>
      </c>
      <c r="D55" s="10" t="s">
        <v>166</v>
      </c>
      <c r="E55" s="29">
        <v>11.0</v>
      </c>
      <c r="F55" s="46">
        <f>E55-0</f>
        <v>11</v>
      </c>
      <c r="H55" s="10" t="s">
        <v>525</v>
      </c>
      <c r="J55" s="10" t="s">
        <v>505</v>
      </c>
    </row>
    <row r="56">
      <c r="A56" s="57" t="s">
        <v>501</v>
      </c>
      <c r="B56" s="19">
        <v>0.03391203703703704</v>
      </c>
      <c r="C56" s="10" t="s">
        <v>69</v>
      </c>
      <c r="D56" s="10" t="s">
        <v>166</v>
      </c>
      <c r="E56" s="29">
        <v>10.0</v>
      </c>
      <c r="F56" s="46">
        <f>E56-6</f>
        <v>4</v>
      </c>
      <c r="H56" s="10" t="s">
        <v>526</v>
      </c>
      <c r="J56" s="10" t="s">
        <v>505</v>
      </c>
    </row>
    <row r="57">
      <c r="A57" s="57" t="s">
        <v>501</v>
      </c>
      <c r="B57" s="19">
        <v>0.03394675925925926</v>
      </c>
      <c r="C57" s="10" t="s">
        <v>72</v>
      </c>
      <c r="D57" s="10" t="s">
        <v>166</v>
      </c>
      <c r="E57" s="29">
        <v>18.0</v>
      </c>
      <c r="F57" s="46">
        <f>E57-5</f>
        <v>13</v>
      </c>
      <c r="J57" s="10" t="s">
        <v>505</v>
      </c>
    </row>
    <row r="58">
      <c r="A58" s="57" t="s">
        <v>501</v>
      </c>
      <c r="B58" s="19">
        <v>0.03396990740740741</v>
      </c>
      <c r="C58" s="10" t="s">
        <v>84</v>
      </c>
      <c r="D58" s="10" t="s">
        <v>166</v>
      </c>
      <c r="E58" s="29">
        <v>4.0</v>
      </c>
      <c r="F58" s="46">
        <f>E58--1</f>
        <v>5</v>
      </c>
      <c r="H58" s="10" t="s">
        <v>527</v>
      </c>
      <c r="J58" s="10" t="s">
        <v>505</v>
      </c>
    </row>
    <row r="59">
      <c r="A59" s="57" t="s">
        <v>501</v>
      </c>
      <c r="B59" s="19">
        <v>0.034583333333333334</v>
      </c>
      <c r="C59" s="10" t="s">
        <v>72</v>
      </c>
      <c r="D59" s="10" t="s">
        <v>93</v>
      </c>
      <c r="E59" s="29">
        <v>20.0</v>
      </c>
      <c r="F59" s="46">
        <f>E59-5</f>
        <v>15</v>
      </c>
      <c r="J59" s="10" t="s">
        <v>291</v>
      </c>
    </row>
    <row r="60">
      <c r="A60" s="57" t="s">
        <v>501</v>
      </c>
      <c r="B60" s="19">
        <v>0.034652777777777775</v>
      </c>
      <c r="C60" s="10" t="s">
        <v>72</v>
      </c>
      <c r="D60" s="10" t="s">
        <v>91</v>
      </c>
      <c r="E60" s="29">
        <v>10.0</v>
      </c>
      <c r="F60" s="26"/>
      <c r="H60" s="10" t="s">
        <v>528</v>
      </c>
      <c r="J60" s="10" t="s">
        <v>119</v>
      </c>
    </row>
    <row r="61">
      <c r="A61" s="57" t="s">
        <v>501</v>
      </c>
      <c r="B61" s="19">
        <v>0.03546296296296296</v>
      </c>
      <c r="C61" s="10" t="s">
        <v>82</v>
      </c>
      <c r="D61" s="10" t="s">
        <v>67</v>
      </c>
      <c r="E61" s="29">
        <v>13.0</v>
      </c>
      <c r="F61" s="46">
        <f>E61-3</f>
        <v>10</v>
      </c>
    </row>
    <row r="62">
      <c r="A62" s="57" t="s">
        <v>501</v>
      </c>
      <c r="B62" s="19">
        <v>0.03608796296296296</v>
      </c>
      <c r="C62" s="10" t="s">
        <v>82</v>
      </c>
      <c r="D62" s="10" t="s">
        <v>89</v>
      </c>
      <c r="E62" s="29" t="s">
        <v>75</v>
      </c>
      <c r="F62" s="29" t="s">
        <v>75</v>
      </c>
      <c r="J62" s="10" t="s">
        <v>160</v>
      </c>
    </row>
    <row r="63">
      <c r="A63" s="57" t="s">
        <v>501</v>
      </c>
      <c r="B63" s="19">
        <v>0.03608796296296296</v>
      </c>
      <c r="C63" s="10" t="s">
        <v>82</v>
      </c>
      <c r="D63" s="10" t="s">
        <v>89</v>
      </c>
      <c r="E63" s="29">
        <v>10.0</v>
      </c>
      <c r="F63" s="46">
        <f>E63-7</f>
        <v>3</v>
      </c>
      <c r="J63" s="10" t="s">
        <v>529</v>
      </c>
    </row>
    <row r="64">
      <c r="A64" s="57" t="s">
        <v>501</v>
      </c>
      <c r="B64" s="19">
        <v>0.03638888888888889</v>
      </c>
      <c r="C64" s="10" t="s">
        <v>72</v>
      </c>
      <c r="D64" s="10" t="s">
        <v>120</v>
      </c>
      <c r="E64" s="29">
        <v>6.0</v>
      </c>
      <c r="F64" s="26"/>
      <c r="J64" s="10" t="s">
        <v>530</v>
      </c>
    </row>
    <row r="65">
      <c r="A65" s="57" t="s">
        <v>501</v>
      </c>
      <c r="B65" s="19">
        <v>0.03743055555555556</v>
      </c>
      <c r="C65" s="10" t="s">
        <v>69</v>
      </c>
      <c r="D65" s="10" t="s">
        <v>83</v>
      </c>
      <c r="E65" s="29">
        <v>3.0</v>
      </c>
      <c r="F65" s="46">
        <f>E65-1</f>
        <v>2</v>
      </c>
    </row>
    <row r="66">
      <c r="A66" s="57" t="s">
        <v>501</v>
      </c>
      <c r="B66" s="19">
        <v>0.03768518518518518</v>
      </c>
      <c r="C66" s="10" t="s">
        <v>66</v>
      </c>
      <c r="D66" s="10" t="s">
        <v>89</v>
      </c>
      <c r="E66" s="29" t="s">
        <v>75</v>
      </c>
      <c r="F66" s="29" t="s">
        <v>75</v>
      </c>
      <c r="J66" s="10" t="s">
        <v>160</v>
      </c>
    </row>
    <row r="67">
      <c r="A67" s="57" t="s">
        <v>501</v>
      </c>
      <c r="B67" s="19">
        <v>0.03768518518518518</v>
      </c>
      <c r="C67" s="10" t="s">
        <v>66</v>
      </c>
      <c r="D67" s="10" t="s">
        <v>89</v>
      </c>
      <c r="E67" s="29">
        <v>19.0</v>
      </c>
      <c r="F67" s="46">
        <f>E67-6</f>
        <v>13</v>
      </c>
      <c r="J67" s="10" t="s">
        <v>252</v>
      </c>
    </row>
    <row r="68">
      <c r="A68" s="57" t="s">
        <v>501</v>
      </c>
      <c r="B68" s="19">
        <v>0.03777777777777778</v>
      </c>
      <c r="C68" s="10" t="s">
        <v>66</v>
      </c>
      <c r="D68" s="10" t="s">
        <v>91</v>
      </c>
      <c r="E68" s="29">
        <v>11.0</v>
      </c>
      <c r="F68" s="26"/>
      <c r="H68" s="10" t="s">
        <v>531</v>
      </c>
      <c r="I68" s="10">
        <v>1.0</v>
      </c>
      <c r="J68" s="10" t="s">
        <v>532</v>
      </c>
    </row>
    <row r="69">
      <c r="A69" s="57" t="s">
        <v>501</v>
      </c>
      <c r="B69" s="19">
        <v>0.03875</v>
      </c>
      <c r="C69" s="10" t="s">
        <v>82</v>
      </c>
      <c r="D69" s="10" t="s">
        <v>131</v>
      </c>
      <c r="E69" s="29">
        <v>15.0</v>
      </c>
      <c r="F69" s="46">
        <f>E69-5</f>
        <v>10</v>
      </c>
    </row>
    <row r="70">
      <c r="A70" s="57" t="s">
        <v>501</v>
      </c>
      <c r="B70" s="19">
        <v>0.03878472222222222</v>
      </c>
      <c r="C70" s="10" t="s">
        <v>72</v>
      </c>
      <c r="D70" s="10" t="s">
        <v>132</v>
      </c>
      <c r="E70" s="29" t="s">
        <v>75</v>
      </c>
      <c r="F70" s="29" t="s">
        <v>75</v>
      </c>
      <c r="J70" s="10" t="s">
        <v>85</v>
      </c>
    </row>
    <row r="71">
      <c r="A71" s="57" t="s">
        <v>501</v>
      </c>
      <c r="B71" s="19">
        <v>0.03878472222222222</v>
      </c>
      <c r="C71" s="10" t="s">
        <v>72</v>
      </c>
      <c r="D71" s="10" t="s">
        <v>132</v>
      </c>
      <c r="E71" s="29">
        <v>12.0</v>
      </c>
      <c r="F71" s="46">
        <f>E71-0</f>
        <v>12</v>
      </c>
      <c r="J71" s="10" t="s">
        <v>86</v>
      </c>
    </row>
    <row r="72">
      <c r="A72" s="57" t="s">
        <v>501</v>
      </c>
      <c r="B72" s="19">
        <v>0.03940972222222222</v>
      </c>
      <c r="C72" s="10" t="s">
        <v>70</v>
      </c>
      <c r="D72" s="10" t="s">
        <v>166</v>
      </c>
      <c r="E72" s="29">
        <v>16.0</v>
      </c>
      <c r="F72" s="46">
        <f>E72-3</f>
        <v>13</v>
      </c>
      <c r="J72" s="10" t="s">
        <v>502</v>
      </c>
    </row>
    <row r="73">
      <c r="A73" s="57" t="s">
        <v>501</v>
      </c>
      <c r="B73" s="19">
        <v>0.03940972222222222</v>
      </c>
      <c r="C73" s="10" t="s">
        <v>84</v>
      </c>
      <c r="D73" s="10" t="s">
        <v>166</v>
      </c>
      <c r="E73" s="29">
        <v>7.0</v>
      </c>
      <c r="F73" s="46">
        <f>E73--1</f>
        <v>8</v>
      </c>
      <c r="J73" s="10" t="s">
        <v>502</v>
      </c>
    </row>
    <row r="74">
      <c r="A74" s="57" t="s">
        <v>501</v>
      </c>
      <c r="B74" s="19">
        <v>0.040011574074074074</v>
      </c>
      <c r="C74" s="10" t="s">
        <v>84</v>
      </c>
      <c r="D74" s="10" t="s">
        <v>93</v>
      </c>
      <c r="E74" s="29" t="s">
        <v>75</v>
      </c>
      <c r="F74" s="29" t="s">
        <v>75</v>
      </c>
      <c r="J74" s="10" t="s">
        <v>160</v>
      </c>
    </row>
    <row r="75">
      <c r="A75" s="57" t="s">
        <v>501</v>
      </c>
      <c r="B75" s="19">
        <v>0.040011574074074074</v>
      </c>
      <c r="C75" s="10" t="s">
        <v>84</v>
      </c>
      <c r="D75" s="10" t="s">
        <v>93</v>
      </c>
      <c r="E75" s="29">
        <f>F75+5</f>
        <v>11</v>
      </c>
      <c r="F75" s="46">
        <v>6.0</v>
      </c>
      <c r="J75" s="10" t="s">
        <v>533</v>
      </c>
    </row>
    <row r="76">
      <c r="A76" s="57" t="s">
        <v>501</v>
      </c>
      <c r="B76" s="19">
        <v>0.041527777777777775</v>
      </c>
      <c r="C76" s="10" t="s">
        <v>70</v>
      </c>
      <c r="D76" s="10" t="s">
        <v>79</v>
      </c>
      <c r="E76" s="29">
        <v>6.0</v>
      </c>
      <c r="F76" s="46">
        <f>E76-4</f>
        <v>2</v>
      </c>
    </row>
    <row r="77">
      <c r="A77" s="57" t="s">
        <v>501</v>
      </c>
      <c r="B77" s="19">
        <v>0.042650462962962966</v>
      </c>
      <c r="C77" s="10" t="s">
        <v>69</v>
      </c>
      <c r="D77" s="10" t="s">
        <v>120</v>
      </c>
      <c r="E77" s="29">
        <v>10.0</v>
      </c>
      <c r="F77" s="26"/>
      <c r="J77" s="10" t="s">
        <v>534</v>
      </c>
    </row>
    <row r="78">
      <c r="A78" s="57" t="s">
        <v>501</v>
      </c>
      <c r="B78" s="19">
        <v>0.04297453703703704</v>
      </c>
      <c r="C78" s="10" t="s">
        <v>69</v>
      </c>
      <c r="D78" s="10" t="s">
        <v>79</v>
      </c>
      <c r="E78" s="29">
        <v>16.0</v>
      </c>
      <c r="F78" s="46">
        <f>E78-3</f>
        <v>13</v>
      </c>
    </row>
    <row r="79">
      <c r="A79" s="57" t="s">
        <v>501</v>
      </c>
      <c r="B79" s="19">
        <v>0.04387731481481481</v>
      </c>
      <c r="C79" s="10" t="s">
        <v>72</v>
      </c>
      <c r="D79" s="10" t="s">
        <v>93</v>
      </c>
      <c r="E79" s="29" t="s">
        <v>75</v>
      </c>
      <c r="F79" s="29" t="s">
        <v>75</v>
      </c>
      <c r="J79" s="10" t="s">
        <v>160</v>
      </c>
    </row>
    <row r="80">
      <c r="A80" s="57" t="s">
        <v>501</v>
      </c>
      <c r="B80" s="19">
        <v>0.04387731481481481</v>
      </c>
      <c r="C80" s="10" t="s">
        <v>72</v>
      </c>
      <c r="D80" s="10" t="s">
        <v>93</v>
      </c>
      <c r="E80" s="29">
        <v>13.0</v>
      </c>
      <c r="F80" s="46">
        <f>E80-5</f>
        <v>8</v>
      </c>
      <c r="J80" s="10" t="s">
        <v>507</v>
      </c>
    </row>
    <row r="81">
      <c r="A81" s="57" t="s">
        <v>501</v>
      </c>
      <c r="B81" s="19">
        <v>0.043993055555555556</v>
      </c>
      <c r="C81" s="10" t="s">
        <v>72</v>
      </c>
      <c r="D81" s="10" t="s">
        <v>91</v>
      </c>
      <c r="E81" s="29">
        <v>8.0</v>
      </c>
      <c r="F81" s="26"/>
      <c r="H81" s="10" t="s">
        <v>535</v>
      </c>
    </row>
    <row r="82">
      <c r="A82" s="57" t="s">
        <v>501</v>
      </c>
      <c r="B82" s="19">
        <v>0.04415509259259259</v>
      </c>
      <c r="C82" s="10" t="s">
        <v>72</v>
      </c>
      <c r="D82" s="10" t="s">
        <v>93</v>
      </c>
      <c r="E82" s="29" t="s">
        <v>75</v>
      </c>
      <c r="F82" s="29" t="s">
        <v>75</v>
      </c>
      <c r="J82" s="10" t="s">
        <v>160</v>
      </c>
    </row>
    <row r="83">
      <c r="A83" s="57" t="s">
        <v>501</v>
      </c>
      <c r="B83" s="19">
        <v>0.04415509259259259</v>
      </c>
      <c r="C83" s="10" t="s">
        <v>72</v>
      </c>
      <c r="D83" s="10" t="s">
        <v>93</v>
      </c>
      <c r="E83" s="29">
        <v>17.0</v>
      </c>
      <c r="F83" s="46">
        <f>E83-5</f>
        <v>12</v>
      </c>
      <c r="J83" s="10" t="s">
        <v>507</v>
      </c>
    </row>
    <row r="84">
      <c r="A84" s="57" t="s">
        <v>501</v>
      </c>
      <c r="B84" s="19">
        <v>0.044224537037037034</v>
      </c>
      <c r="C84" s="10" t="s">
        <v>72</v>
      </c>
      <c r="D84" s="10" t="s">
        <v>91</v>
      </c>
      <c r="E84" s="29">
        <v>5.0</v>
      </c>
      <c r="F84" s="26"/>
      <c r="H84" s="10" t="s">
        <v>536</v>
      </c>
      <c r="I84" s="10">
        <v>1.0</v>
      </c>
      <c r="J84" s="10" t="s">
        <v>537</v>
      </c>
    </row>
    <row r="85">
      <c r="A85" s="57" t="s">
        <v>501</v>
      </c>
      <c r="B85" s="19">
        <v>0.04508101851851852</v>
      </c>
      <c r="C85" s="10" t="s">
        <v>72</v>
      </c>
      <c r="D85" s="10" t="s">
        <v>155</v>
      </c>
      <c r="E85" s="29" t="s">
        <v>75</v>
      </c>
      <c r="F85" s="29" t="s">
        <v>75</v>
      </c>
    </row>
    <row r="86">
      <c r="A86" s="57" t="s">
        <v>501</v>
      </c>
      <c r="B86" s="19">
        <v>0.04508101851851852</v>
      </c>
      <c r="C86" s="10" t="s">
        <v>74</v>
      </c>
      <c r="D86" s="10" t="s">
        <v>155</v>
      </c>
      <c r="E86" s="29" t="s">
        <v>75</v>
      </c>
      <c r="F86" s="29" t="s">
        <v>75</v>
      </c>
    </row>
    <row r="87">
      <c r="A87" s="57" t="s">
        <v>501</v>
      </c>
      <c r="B87" s="19">
        <v>0.04508101851851852</v>
      </c>
      <c r="C87" s="10" t="s">
        <v>69</v>
      </c>
      <c r="D87" s="10" t="s">
        <v>155</v>
      </c>
      <c r="E87" s="29" t="s">
        <v>75</v>
      </c>
      <c r="F87" s="29" t="s">
        <v>75</v>
      </c>
    </row>
    <row r="88">
      <c r="A88" s="57" t="s">
        <v>501</v>
      </c>
      <c r="B88" s="19">
        <v>0.04508101851851852</v>
      </c>
      <c r="C88" s="10" t="s">
        <v>66</v>
      </c>
      <c r="D88" s="10" t="s">
        <v>155</v>
      </c>
      <c r="E88" s="29" t="s">
        <v>75</v>
      </c>
      <c r="F88" s="29" t="s">
        <v>75</v>
      </c>
    </row>
    <row r="89">
      <c r="A89" s="57" t="s">
        <v>501</v>
      </c>
      <c r="B89" s="19">
        <v>0.04508101851851852</v>
      </c>
      <c r="C89" s="10" t="s">
        <v>84</v>
      </c>
      <c r="D89" s="10" t="s">
        <v>155</v>
      </c>
      <c r="E89" s="29" t="s">
        <v>75</v>
      </c>
      <c r="F89" s="29" t="s">
        <v>75</v>
      </c>
    </row>
    <row r="90">
      <c r="A90" s="57" t="s">
        <v>501</v>
      </c>
      <c r="B90" s="19">
        <v>0.04508101851851852</v>
      </c>
      <c r="C90" s="10" t="s">
        <v>70</v>
      </c>
      <c r="D90" s="10" t="s">
        <v>155</v>
      </c>
      <c r="E90" s="29" t="s">
        <v>75</v>
      </c>
      <c r="F90" s="29" t="s">
        <v>75</v>
      </c>
    </row>
    <row r="91">
      <c r="A91" s="57" t="s">
        <v>501</v>
      </c>
      <c r="B91" s="19">
        <v>0.04570601851851852</v>
      </c>
      <c r="C91" s="10" t="s">
        <v>74</v>
      </c>
      <c r="D91" s="10" t="s">
        <v>78</v>
      </c>
      <c r="E91" s="29">
        <v>10.0</v>
      </c>
      <c r="F91" s="29">
        <f>E91-6</f>
        <v>4</v>
      </c>
    </row>
    <row r="92">
      <c r="A92" s="57" t="s">
        <v>501</v>
      </c>
      <c r="B92" s="19">
        <v>0.04730324074074074</v>
      </c>
      <c r="C92" s="10" t="s">
        <v>74</v>
      </c>
      <c r="D92" s="10" t="s">
        <v>83</v>
      </c>
      <c r="E92" s="29" t="s">
        <v>88</v>
      </c>
      <c r="F92" s="29">
        <v>1.0</v>
      </c>
    </row>
    <row r="93">
      <c r="A93" s="57" t="s">
        <v>501</v>
      </c>
      <c r="B93" s="19">
        <v>0.04822916666666666</v>
      </c>
      <c r="C93" s="10" t="s">
        <v>74</v>
      </c>
      <c r="D93" s="10" t="s">
        <v>81</v>
      </c>
      <c r="E93" s="29">
        <v>4.0</v>
      </c>
      <c r="F93" s="46">
        <f>E93-2</f>
        <v>2</v>
      </c>
      <c r="H93" s="10" t="s">
        <v>538</v>
      </c>
      <c r="J93" s="10" t="s">
        <v>539</v>
      </c>
    </row>
    <row r="94">
      <c r="A94" s="57" t="s">
        <v>501</v>
      </c>
      <c r="B94" s="19">
        <v>0.049386574074074076</v>
      </c>
      <c r="C94" s="10" t="s">
        <v>74</v>
      </c>
      <c r="D94" s="10" t="s">
        <v>361</v>
      </c>
      <c r="E94" s="29" t="s">
        <v>88</v>
      </c>
      <c r="F94" s="29">
        <v>1.0</v>
      </c>
    </row>
    <row r="95">
      <c r="A95" s="57" t="s">
        <v>501</v>
      </c>
      <c r="B95" s="19">
        <v>0.05049768518518519</v>
      </c>
      <c r="C95" s="10" t="s">
        <v>66</v>
      </c>
      <c r="D95" s="10" t="s">
        <v>361</v>
      </c>
      <c r="E95" s="29">
        <v>17.0</v>
      </c>
      <c r="F95" s="46">
        <f>E95-2</f>
        <v>15</v>
      </c>
    </row>
    <row r="96">
      <c r="A96" s="57" t="s">
        <v>501</v>
      </c>
      <c r="B96" s="19">
        <v>0.051805555555555556</v>
      </c>
      <c r="C96" s="10" t="s">
        <v>70</v>
      </c>
      <c r="D96" s="10" t="s">
        <v>83</v>
      </c>
      <c r="E96" s="29">
        <v>21.0</v>
      </c>
      <c r="F96" s="46">
        <f>E96-4</f>
        <v>17</v>
      </c>
    </row>
    <row r="97">
      <c r="A97" s="57" t="s">
        <v>501</v>
      </c>
      <c r="B97" s="19">
        <v>0.05255787037037037</v>
      </c>
      <c r="C97" s="10" t="s">
        <v>70</v>
      </c>
      <c r="D97" s="10" t="s">
        <v>361</v>
      </c>
      <c r="E97" s="29">
        <v>4.0</v>
      </c>
      <c r="F97" s="29">
        <v>2.0</v>
      </c>
      <c r="J97" s="10" t="s">
        <v>85</v>
      </c>
    </row>
    <row r="98">
      <c r="A98" s="57" t="s">
        <v>501</v>
      </c>
      <c r="B98" s="19">
        <v>0.05255787037037037</v>
      </c>
      <c r="C98" s="10" t="s">
        <v>70</v>
      </c>
      <c r="D98" s="10" t="s">
        <v>361</v>
      </c>
      <c r="E98" s="29">
        <v>13.0</v>
      </c>
      <c r="F98" s="29">
        <v>11.0</v>
      </c>
      <c r="J98" s="10" t="s">
        <v>86</v>
      </c>
    </row>
    <row r="99">
      <c r="A99" s="57" t="s">
        <v>501</v>
      </c>
      <c r="B99" s="19">
        <v>0.053634259259259257</v>
      </c>
      <c r="C99" s="10" t="s">
        <v>66</v>
      </c>
      <c r="D99" s="10" t="s">
        <v>67</v>
      </c>
      <c r="E99" s="29">
        <v>13.0</v>
      </c>
      <c r="F99" s="46">
        <f>E99-0</f>
        <v>13</v>
      </c>
    </row>
    <row r="100">
      <c r="A100" s="57" t="s">
        <v>501</v>
      </c>
      <c r="B100" s="19">
        <v>0.054502314814814816</v>
      </c>
      <c r="C100" s="10" t="s">
        <v>69</v>
      </c>
      <c r="D100" s="10" t="s">
        <v>128</v>
      </c>
      <c r="E100" s="29">
        <v>21.0</v>
      </c>
      <c r="F100" s="46">
        <f>E100-6</f>
        <v>15</v>
      </c>
    </row>
    <row r="101">
      <c r="A101" s="57" t="s">
        <v>501</v>
      </c>
      <c r="B101" s="19">
        <v>0.06399305555555555</v>
      </c>
      <c r="C101" s="10" t="s">
        <v>82</v>
      </c>
      <c r="D101" s="10" t="s">
        <v>132</v>
      </c>
      <c r="E101" s="29">
        <v>15.0</v>
      </c>
      <c r="F101" s="26"/>
    </row>
    <row r="102">
      <c r="A102" s="57" t="s">
        <v>501</v>
      </c>
      <c r="B102" s="19">
        <v>0.0640162037037037</v>
      </c>
      <c r="C102" s="10" t="s">
        <v>72</v>
      </c>
      <c r="D102" s="10" t="s">
        <v>132</v>
      </c>
      <c r="E102" s="29" t="s">
        <v>88</v>
      </c>
      <c r="F102" s="29">
        <v>1.0</v>
      </c>
    </row>
    <row r="103">
      <c r="A103" s="57" t="s">
        <v>501</v>
      </c>
      <c r="B103" s="19">
        <v>0.06440972222222222</v>
      </c>
      <c r="C103" s="10" t="s">
        <v>66</v>
      </c>
      <c r="D103" s="10" t="s">
        <v>132</v>
      </c>
      <c r="E103" s="29">
        <v>20.0</v>
      </c>
      <c r="F103" s="46">
        <f>E103-2</f>
        <v>18</v>
      </c>
    </row>
    <row r="104">
      <c r="A104" s="57" t="s">
        <v>501</v>
      </c>
      <c r="B104" s="19">
        <v>0.06578703703703703</v>
      </c>
      <c r="C104" s="10" t="s">
        <v>82</v>
      </c>
      <c r="D104" s="10" t="s">
        <v>71</v>
      </c>
      <c r="E104" s="29">
        <v>20.0</v>
      </c>
      <c r="F104" s="46">
        <f>E104-5</f>
        <v>15</v>
      </c>
    </row>
    <row r="105">
      <c r="A105" s="57" t="s">
        <v>501</v>
      </c>
      <c r="B105" s="19">
        <v>0.06652777777777778</v>
      </c>
      <c r="C105" s="10" t="s">
        <v>66</v>
      </c>
      <c r="D105" s="10" t="s">
        <v>131</v>
      </c>
      <c r="E105" s="29" t="s">
        <v>88</v>
      </c>
      <c r="F105" s="29">
        <v>1.0</v>
      </c>
    </row>
    <row r="106">
      <c r="A106" s="57" t="s">
        <v>501</v>
      </c>
      <c r="B106" s="19">
        <v>0.07144675925925927</v>
      </c>
      <c r="C106" s="10" t="s">
        <v>74</v>
      </c>
      <c r="D106" s="10" t="s">
        <v>154</v>
      </c>
      <c r="E106" s="29">
        <v>18.0</v>
      </c>
      <c r="F106" s="46">
        <f>E106-0</f>
        <v>18</v>
      </c>
    </row>
    <row r="107">
      <c r="A107" s="57" t="s">
        <v>501</v>
      </c>
      <c r="B107" s="19">
        <v>0.07364583333333333</v>
      </c>
      <c r="C107" s="10" t="s">
        <v>69</v>
      </c>
      <c r="D107" s="10" t="s">
        <v>540</v>
      </c>
      <c r="E107" s="29">
        <v>16.0</v>
      </c>
      <c r="F107" s="46">
        <f>E107-2</f>
        <v>14</v>
      </c>
    </row>
    <row r="108">
      <c r="A108" s="57" t="s">
        <v>501</v>
      </c>
      <c r="B108" s="19">
        <v>0.07458333333333333</v>
      </c>
      <c r="C108" s="10" t="s">
        <v>69</v>
      </c>
      <c r="D108" s="10" t="s">
        <v>67</v>
      </c>
      <c r="E108" s="29">
        <v>10.0</v>
      </c>
      <c r="F108" s="46">
        <f>E108-4</f>
        <v>6</v>
      </c>
    </row>
    <row r="109">
      <c r="A109" s="57" t="s">
        <v>501</v>
      </c>
      <c r="B109" s="19">
        <v>0.07467592592592592</v>
      </c>
      <c r="C109" s="10" t="s">
        <v>72</v>
      </c>
      <c r="D109" s="10" t="s">
        <v>67</v>
      </c>
      <c r="E109" s="29">
        <v>10.0</v>
      </c>
      <c r="F109" s="46">
        <f>E109-3</f>
        <v>7</v>
      </c>
    </row>
    <row r="110">
      <c r="A110" s="57" t="s">
        <v>501</v>
      </c>
      <c r="B110" s="19">
        <v>0.07543981481481482</v>
      </c>
      <c r="C110" s="10" t="s">
        <v>72</v>
      </c>
      <c r="D110" s="10" t="s">
        <v>127</v>
      </c>
      <c r="E110" s="29">
        <v>16.0</v>
      </c>
      <c r="F110" s="46">
        <f>E110-0</f>
        <v>16</v>
      </c>
    </row>
    <row r="111">
      <c r="A111" s="57" t="s">
        <v>501</v>
      </c>
      <c r="B111" s="19">
        <v>0.07594907407407407</v>
      </c>
      <c r="C111" s="10" t="s">
        <v>69</v>
      </c>
      <c r="D111" s="10" t="s">
        <v>209</v>
      </c>
      <c r="E111" s="29" t="s">
        <v>75</v>
      </c>
      <c r="F111" s="29" t="s">
        <v>75</v>
      </c>
      <c r="J111" s="10" t="s">
        <v>85</v>
      </c>
    </row>
    <row r="112">
      <c r="A112" s="57" t="s">
        <v>501</v>
      </c>
      <c r="B112" s="19">
        <v>0.07594907407407407</v>
      </c>
      <c r="C112" s="10" t="s">
        <v>69</v>
      </c>
      <c r="D112" s="10" t="s">
        <v>209</v>
      </c>
      <c r="E112" s="29">
        <v>21.0</v>
      </c>
      <c r="F112" s="46">
        <f>E112-3</f>
        <v>18</v>
      </c>
      <c r="J112" s="10" t="s">
        <v>86</v>
      </c>
    </row>
    <row r="113">
      <c r="A113" s="57" t="s">
        <v>501</v>
      </c>
      <c r="B113" s="19">
        <v>0.07774305555555555</v>
      </c>
      <c r="C113" s="10" t="s">
        <v>72</v>
      </c>
      <c r="D113" s="10" t="s">
        <v>83</v>
      </c>
      <c r="E113" s="29">
        <v>7.0</v>
      </c>
      <c r="F113" s="46">
        <f>E113-0</f>
        <v>7</v>
      </c>
    </row>
    <row r="114">
      <c r="A114" s="57" t="s">
        <v>501</v>
      </c>
      <c r="B114" s="19">
        <v>0.0781712962962963</v>
      </c>
      <c r="C114" s="10" t="s">
        <v>66</v>
      </c>
      <c r="D114" s="10" t="s">
        <v>83</v>
      </c>
      <c r="E114" s="29">
        <v>23.0</v>
      </c>
      <c r="F114" s="29">
        <v>19.0</v>
      </c>
    </row>
    <row r="115">
      <c r="A115" s="57" t="s">
        <v>501</v>
      </c>
      <c r="B115" s="19">
        <v>0.07893518518518519</v>
      </c>
      <c r="C115" s="10" t="s">
        <v>72</v>
      </c>
      <c r="D115" s="10" t="s">
        <v>128</v>
      </c>
      <c r="E115" s="29">
        <v>12.0</v>
      </c>
      <c r="F115" s="46">
        <f>E115-3</f>
        <v>9</v>
      </c>
    </row>
    <row r="116">
      <c r="A116" s="57" t="s">
        <v>501</v>
      </c>
      <c r="B116" s="19">
        <v>0.07876157407407407</v>
      </c>
      <c r="C116" s="10" t="s">
        <v>72</v>
      </c>
      <c r="D116" s="10" t="s">
        <v>83</v>
      </c>
      <c r="E116" s="29" t="s">
        <v>75</v>
      </c>
      <c r="F116" s="29" t="s">
        <v>75</v>
      </c>
      <c r="J116" s="10" t="s">
        <v>85</v>
      </c>
    </row>
    <row r="117">
      <c r="A117" s="57" t="s">
        <v>501</v>
      </c>
      <c r="B117" s="19">
        <v>0.07876157407407407</v>
      </c>
      <c r="C117" s="10" t="s">
        <v>72</v>
      </c>
      <c r="D117" s="10" t="s">
        <v>83</v>
      </c>
      <c r="E117" s="29">
        <v>18.0</v>
      </c>
      <c r="F117" s="46">
        <f>E117-0</f>
        <v>18</v>
      </c>
      <c r="J117" s="10" t="s">
        <v>86</v>
      </c>
    </row>
    <row r="118">
      <c r="A118" s="57" t="s">
        <v>501</v>
      </c>
      <c r="B118" s="19">
        <v>0.08163194444444444</v>
      </c>
      <c r="C118" s="10" t="s">
        <v>69</v>
      </c>
      <c r="D118" s="10" t="s">
        <v>540</v>
      </c>
      <c r="E118" s="29">
        <v>17.0</v>
      </c>
      <c r="F118" s="46">
        <f>E118-2</f>
        <v>15</v>
      </c>
    </row>
    <row r="119">
      <c r="A119" s="57" t="s">
        <v>501</v>
      </c>
      <c r="B119" s="19">
        <v>0.10016203703703704</v>
      </c>
      <c r="C119" s="10" t="s">
        <v>82</v>
      </c>
      <c r="D119" s="10" t="s">
        <v>71</v>
      </c>
      <c r="E119" s="29">
        <v>10.0</v>
      </c>
      <c r="F119" s="46">
        <f>E119-5</f>
        <v>5</v>
      </c>
    </row>
    <row r="120">
      <c r="A120" s="57" t="s">
        <v>501</v>
      </c>
      <c r="B120" s="19">
        <v>0.10104166666666667</v>
      </c>
      <c r="C120" s="10" t="s">
        <v>72</v>
      </c>
      <c r="D120" s="10" t="s">
        <v>71</v>
      </c>
      <c r="E120" s="29" t="s">
        <v>88</v>
      </c>
      <c r="F120" s="29">
        <v>1.0</v>
      </c>
    </row>
    <row r="121">
      <c r="A121" s="57" t="s">
        <v>501</v>
      </c>
      <c r="B121" s="19">
        <v>0.1044675925925926</v>
      </c>
      <c r="C121" s="10" t="s">
        <v>84</v>
      </c>
      <c r="D121" s="10" t="s">
        <v>209</v>
      </c>
      <c r="E121" s="29">
        <v>20.0</v>
      </c>
      <c r="F121" s="46">
        <f t="shared" ref="F121:F122" si="3">E121-3</f>
        <v>17</v>
      </c>
    </row>
    <row r="122">
      <c r="A122" s="57" t="s">
        <v>501</v>
      </c>
      <c r="B122" s="19">
        <v>0.1044675925925926</v>
      </c>
      <c r="C122" s="10" t="s">
        <v>69</v>
      </c>
      <c r="D122" s="10" t="s">
        <v>209</v>
      </c>
      <c r="E122" s="29">
        <v>5.0</v>
      </c>
      <c r="F122" s="46">
        <f t="shared" si="3"/>
        <v>2</v>
      </c>
    </row>
    <row r="123">
      <c r="A123" s="57" t="s">
        <v>501</v>
      </c>
      <c r="B123" s="19">
        <v>0.10548611111111111</v>
      </c>
      <c r="C123" s="10" t="s">
        <v>66</v>
      </c>
      <c r="D123" s="10" t="s">
        <v>125</v>
      </c>
      <c r="E123" s="29" t="s">
        <v>75</v>
      </c>
      <c r="F123" s="29" t="s">
        <v>75</v>
      </c>
      <c r="J123" s="10" t="s">
        <v>85</v>
      </c>
    </row>
    <row r="124">
      <c r="A124" s="57" t="s">
        <v>501</v>
      </c>
      <c r="B124" s="19">
        <v>0.10548611111111111</v>
      </c>
      <c r="C124" s="10" t="s">
        <v>66</v>
      </c>
      <c r="D124" s="10" t="s">
        <v>125</v>
      </c>
      <c r="E124" s="29">
        <v>17.0</v>
      </c>
      <c r="F124" s="46">
        <f>E124-0</f>
        <v>17</v>
      </c>
      <c r="J124" s="10" t="s">
        <v>86</v>
      </c>
    </row>
    <row r="125">
      <c r="A125" s="57" t="s">
        <v>501</v>
      </c>
      <c r="B125" s="19">
        <v>0.10550925925925926</v>
      </c>
      <c r="C125" s="10" t="s">
        <v>70</v>
      </c>
      <c r="D125" s="10" t="s">
        <v>125</v>
      </c>
      <c r="E125" s="29">
        <v>24.0</v>
      </c>
      <c r="F125" s="46">
        <f>E125-6</f>
        <v>18</v>
      </c>
    </row>
    <row r="126">
      <c r="A126" s="57" t="s">
        <v>501</v>
      </c>
      <c r="B126" s="19">
        <v>0.10552083333333333</v>
      </c>
      <c r="C126" s="10" t="s">
        <v>69</v>
      </c>
      <c r="D126" s="10" t="s">
        <v>125</v>
      </c>
      <c r="E126" s="29">
        <v>12.0</v>
      </c>
      <c r="F126" s="46">
        <f>E126-4</f>
        <v>8</v>
      </c>
    </row>
    <row r="127">
      <c r="A127" s="57" t="s">
        <v>501</v>
      </c>
      <c r="B127" s="19">
        <v>0.10554398148148147</v>
      </c>
      <c r="C127" s="10" t="s">
        <v>72</v>
      </c>
      <c r="D127" s="10" t="s">
        <v>125</v>
      </c>
      <c r="E127" s="29">
        <v>21.0</v>
      </c>
      <c r="F127" s="46">
        <f>E127-3</f>
        <v>18</v>
      </c>
    </row>
    <row r="128">
      <c r="A128" s="57" t="s">
        <v>501</v>
      </c>
      <c r="B128" s="19">
        <v>0.1059837962962963</v>
      </c>
      <c r="C128" s="10" t="s">
        <v>69</v>
      </c>
      <c r="D128" s="10" t="s">
        <v>540</v>
      </c>
      <c r="E128" s="29">
        <v>13.0</v>
      </c>
      <c r="F128" s="46">
        <f t="shared" ref="F128:F129" si="4">E128-2</f>
        <v>11</v>
      </c>
    </row>
    <row r="129">
      <c r="A129" s="57" t="s">
        <v>501</v>
      </c>
      <c r="B129" s="19">
        <v>0.1059837962962963</v>
      </c>
      <c r="C129" s="10" t="s">
        <v>84</v>
      </c>
      <c r="D129" s="10" t="s">
        <v>540</v>
      </c>
      <c r="E129" s="29">
        <v>7.0</v>
      </c>
      <c r="F129" s="46">
        <f t="shared" si="4"/>
        <v>5</v>
      </c>
    </row>
    <row r="130">
      <c r="A130" s="57" t="s">
        <v>501</v>
      </c>
      <c r="B130" s="19">
        <v>0.1081712962962963</v>
      </c>
      <c r="C130" s="10" t="s">
        <v>157</v>
      </c>
      <c r="D130" s="10" t="s">
        <v>67</v>
      </c>
      <c r="E130" s="29" t="s">
        <v>75</v>
      </c>
      <c r="F130" s="29" t="s">
        <v>75</v>
      </c>
      <c r="J130" s="10" t="s">
        <v>160</v>
      </c>
    </row>
    <row r="131">
      <c r="A131" s="57" t="s">
        <v>501</v>
      </c>
      <c r="B131" s="19">
        <v>0.1081712962962963</v>
      </c>
      <c r="C131" s="10" t="s">
        <v>157</v>
      </c>
      <c r="D131" s="10" t="s">
        <v>67</v>
      </c>
      <c r="E131" s="29">
        <v>5.0</v>
      </c>
      <c r="F131" s="46">
        <f>E131-3</f>
        <v>2</v>
      </c>
      <c r="J131" s="10" t="s">
        <v>161</v>
      </c>
    </row>
    <row r="132">
      <c r="A132" s="57" t="s">
        <v>501</v>
      </c>
      <c r="B132" s="19">
        <v>0.11244212962962963</v>
      </c>
      <c r="C132" s="10" t="s">
        <v>74</v>
      </c>
      <c r="D132" s="10" t="s">
        <v>80</v>
      </c>
      <c r="E132" s="29">
        <v>9.0</v>
      </c>
      <c r="F132" s="46">
        <f>E132--3</f>
        <v>12</v>
      </c>
    </row>
    <row r="133">
      <c r="A133" s="57" t="s">
        <v>501</v>
      </c>
      <c r="B133" s="19">
        <v>0.11325231481481482</v>
      </c>
      <c r="C133" s="10" t="s">
        <v>69</v>
      </c>
      <c r="D133" s="10" t="s">
        <v>80</v>
      </c>
      <c r="E133" s="29">
        <v>16.0</v>
      </c>
      <c r="F133" s="46">
        <f>E133-3</f>
        <v>13</v>
      </c>
    </row>
    <row r="134">
      <c r="A134" s="57" t="s">
        <v>501</v>
      </c>
      <c r="B134" s="19">
        <v>0.11666666666666667</v>
      </c>
      <c r="C134" s="10" t="s">
        <v>70</v>
      </c>
      <c r="D134" s="10" t="s">
        <v>80</v>
      </c>
      <c r="E134" s="29" t="s">
        <v>68</v>
      </c>
      <c r="F134" s="29">
        <v>20.0</v>
      </c>
      <c r="J134" s="10" t="s">
        <v>86</v>
      </c>
    </row>
    <row r="135">
      <c r="A135" s="57" t="s">
        <v>501</v>
      </c>
      <c r="B135" s="19">
        <v>0.11666666666666667</v>
      </c>
      <c r="C135" s="10" t="s">
        <v>70</v>
      </c>
      <c r="D135" s="10" t="s">
        <v>80</v>
      </c>
      <c r="E135" s="29" t="s">
        <v>75</v>
      </c>
      <c r="F135" s="29" t="s">
        <v>75</v>
      </c>
      <c r="J135" s="10" t="s">
        <v>85</v>
      </c>
    </row>
    <row r="136">
      <c r="A136" s="57" t="s">
        <v>501</v>
      </c>
      <c r="B136" s="19">
        <v>0.11755787037037037</v>
      </c>
      <c r="C136" s="10" t="s">
        <v>69</v>
      </c>
      <c r="D136" s="10" t="s">
        <v>71</v>
      </c>
      <c r="E136" s="29">
        <v>21.0</v>
      </c>
      <c r="F136" s="29">
        <v>17.0</v>
      </c>
    </row>
    <row r="137">
      <c r="A137" s="57" t="s">
        <v>501</v>
      </c>
      <c r="B137" s="19">
        <v>0.12638888888888888</v>
      </c>
      <c r="C137" s="10" t="s">
        <v>70</v>
      </c>
      <c r="D137" s="10" t="s">
        <v>210</v>
      </c>
      <c r="E137" s="29" t="s">
        <v>75</v>
      </c>
      <c r="F137" s="29" t="s">
        <v>75</v>
      </c>
      <c r="J137" s="10" t="s">
        <v>85</v>
      </c>
    </row>
    <row r="138">
      <c r="A138" s="57" t="s">
        <v>501</v>
      </c>
      <c r="B138" s="19">
        <v>0.12638888888888888</v>
      </c>
      <c r="C138" s="10" t="s">
        <v>70</v>
      </c>
      <c r="D138" s="10" t="s">
        <v>210</v>
      </c>
      <c r="E138" s="29">
        <v>14.0</v>
      </c>
      <c r="F138" s="46">
        <f>E138-1</f>
        <v>13</v>
      </c>
      <c r="J138" s="10" t="s">
        <v>86</v>
      </c>
    </row>
    <row r="139">
      <c r="A139" s="57" t="s">
        <v>501</v>
      </c>
      <c r="B139" s="19">
        <v>0.12849537037037037</v>
      </c>
      <c r="C139" s="10" t="s">
        <v>66</v>
      </c>
      <c r="D139" s="10" t="s">
        <v>80</v>
      </c>
      <c r="E139" s="29">
        <v>9.0</v>
      </c>
      <c r="F139" s="46">
        <f>E139-6</f>
        <v>3</v>
      </c>
    </row>
    <row r="140">
      <c r="A140" s="57" t="s">
        <v>501</v>
      </c>
      <c r="B140" s="19">
        <v>0.12914351851851852</v>
      </c>
      <c r="C140" s="10" t="s">
        <v>66</v>
      </c>
      <c r="D140" s="10" t="s">
        <v>67</v>
      </c>
      <c r="E140" s="29">
        <v>17.0</v>
      </c>
      <c r="F140" s="46">
        <f>E140-0</f>
        <v>17</v>
      </c>
    </row>
    <row r="141">
      <c r="A141" s="57" t="s">
        <v>501</v>
      </c>
      <c r="B141" s="19">
        <v>0.13174768518518518</v>
      </c>
      <c r="C141" s="10" t="s">
        <v>69</v>
      </c>
      <c r="D141" s="10" t="s">
        <v>73</v>
      </c>
      <c r="E141" s="29">
        <v>9.0</v>
      </c>
      <c r="F141" s="46">
        <f>E141-5</f>
        <v>4</v>
      </c>
    </row>
    <row r="142">
      <c r="A142" s="57" t="s">
        <v>501</v>
      </c>
      <c r="B142" s="19">
        <v>0.13402777777777777</v>
      </c>
      <c r="C142" s="10" t="s">
        <v>82</v>
      </c>
      <c r="D142" s="10" t="s">
        <v>128</v>
      </c>
      <c r="E142" s="29">
        <v>13.0</v>
      </c>
      <c r="F142" s="26"/>
    </row>
    <row r="143">
      <c r="A143" s="57" t="s">
        <v>501</v>
      </c>
      <c r="B143" s="19">
        <v>0.13543981481481482</v>
      </c>
      <c r="C143" s="10" t="s">
        <v>72</v>
      </c>
      <c r="D143" s="10" t="s">
        <v>166</v>
      </c>
      <c r="E143" s="29">
        <v>15.0</v>
      </c>
      <c r="F143" s="46">
        <f>E143-5</f>
        <v>10</v>
      </c>
      <c r="J143" s="10" t="s">
        <v>541</v>
      </c>
    </row>
    <row r="144">
      <c r="A144" s="57" t="s">
        <v>501</v>
      </c>
      <c r="B144" s="19">
        <v>0.13555555555555557</v>
      </c>
      <c r="C144" s="10" t="s">
        <v>70</v>
      </c>
      <c r="D144" s="10" t="s">
        <v>166</v>
      </c>
      <c r="E144" s="29">
        <v>17.0</v>
      </c>
      <c r="F144" s="46">
        <f>E144-3</f>
        <v>14</v>
      </c>
      <c r="J144" s="10" t="s">
        <v>541</v>
      </c>
    </row>
    <row r="145">
      <c r="A145" s="57" t="s">
        <v>501</v>
      </c>
      <c r="B145" s="19">
        <v>0.13755787037037037</v>
      </c>
      <c r="C145" s="10" t="s">
        <v>72</v>
      </c>
      <c r="D145" s="10" t="s">
        <v>81</v>
      </c>
      <c r="E145" s="29">
        <v>18.0</v>
      </c>
      <c r="F145" s="46">
        <f>E145-2</f>
        <v>16</v>
      </c>
      <c r="J145" s="10" t="s">
        <v>541</v>
      </c>
    </row>
    <row r="146">
      <c r="A146" s="57" t="s">
        <v>501</v>
      </c>
      <c r="B146" s="19">
        <v>0.1375810185185185</v>
      </c>
      <c r="C146" s="10" t="s">
        <v>70</v>
      </c>
      <c r="D146" s="10" t="s">
        <v>81</v>
      </c>
      <c r="E146" s="29">
        <v>20.0</v>
      </c>
      <c r="F146" s="46">
        <f>E146-3</f>
        <v>17</v>
      </c>
      <c r="J146" s="10" t="s">
        <v>541</v>
      </c>
    </row>
    <row r="147">
      <c r="A147" s="57" t="s">
        <v>501</v>
      </c>
      <c r="B147" s="19">
        <v>0.1390625</v>
      </c>
      <c r="C147" s="10" t="s">
        <v>84</v>
      </c>
      <c r="D147" s="10" t="s">
        <v>83</v>
      </c>
      <c r="E147" s="29">
        <v>6.0</v>
      </c>
      <c r="F147" s="26"/>
    </row>
    <row r="148">
      <c r="A148" s="57" t="s">
        <v>501</v>
      </c>
      <c r="B148" s="19">
        <v>0.14677083333333332</v>
      </c>
      <c r="C148" s="10" t="s">
        <v>84</v>
      </c>
      <c r="D148" s="10" t="s">
        <v>127</v>
      </c>
      <c r="E148" s="29">
        <v>11.0</v>
      </c>
      <c r="F148" s="46">
        <f>E148--2</f>
        <v>13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7.29"/>
    <col customWidth="1" min="3" max="3" width="9.29"/>
    <col customWidth="1" min="4" max="4" width="15.71"/>
    <col customWidth="1" min="5" max="5" width="10.43"/>
    <col customWidth="1" min="6" max="6" width="12.43"/>
    <col customWidth="1" min="7" max="7" width="5.14"/>
    <col customWidth="1" min="8" max="8" width="21.0"/>
    <col customWidth="1" min="9" max="9" width="6.29"/>
    <col customWidth="1" min="10" max="10" width="65.14"/>
  </cols>
  <sheetData>
    <row r="1">
      <c r="A1" s="47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57" t="s">
        <v>542</v>
      </c>
      <c r="B2" s="19">
        <v>0.012650462962962962</v>
      </c>
      <c r="C2" s="10" t="s">
        <v>69</v>
      </c>
      <c r="D2" s="10" t="s">
        <v>93</v>
      </c>
      <c r="E2" s="29">
        <v>5.0</v>
      </c>
      <c r="F2" s="46">
        <f t="shared" ref="F2:F3" si="1">E2-3</f>
        <v>2</v>
      </c>
      <c r="H2" s="10" t="s">
        <v>543</v>
      </c>
      <c r="J2" s="10" t="s">
        <v>99</v>
      </c>
    </row>
    <row r="3">
      <c r="A3" s="57" t="s">
        <v>542</v>
      </c>
      <c r="B3" s="19">
        <v>0.013321759259259259</v>
      </c>
      <c r="C3" s="10" t="s">
        <v>69</v>
      </c>
      <c r="D3" s="10" t="s">
        <v>93</v>
      </c>
      <c r="E3" s="29">
        <v>9.0</v>
      </c>
      <c r="F3" s="46">
        <f t="shared" si="1"/>
        <v>6</v>
      </c>
      <c r="J3" s="10" t="s">
        <v>99</v>
      </c>
    </row>
    <row r="4">
      <c r="A4" s="57" t="s">
        <v>542</v>
      </c>
      <c r="B4" s="19">
        <v>0.023217592592592592</v>
      </c>
      <c r="C4" s="10" t="s">
        <v>66</v>
      </c>
      <c r="D4" s="10" t="s">
        <v>129</v>
      </c>
      <c r="E4" s="29" t="s">
        <v>88</v>
      </c>
      <c r="F4" s="29">
        <v>1.0</v>
      </c>
      <c r="J4" s="10" t="s">
        <v>544</v>
      </c>
    </row>
    <row r="5">
      <c r="A5" s="57" t="s">
        <v>542</v>
      </c>
      <c r="B5" s="19">
        <v>0.02375</v>
      </c>
      <c r="C5" s="10" t="s">
        <v>66</v>
      </c>
      <c r="D5" s="10" t="s">
        <v>129</v>
      </c>
      <c r="E5" s="29" t="s">
        <v>75</v>
      </c>
      <c r="F5" s="29" t="s">
        <v>75</v>
      </c>
      <c r="J5" s="10" t="s">
        <v>160</v>
      </c>
    </row>
    <row r="6">
      <c r="A6" s="57" t="s">
        <v>542</v>
      </c>
      <c r="B6" s="19">
        <v>0.02375</v>
      </c>
      <c r="C6" s="10" t="s">
        <v>66</v>
      </c>
      <c r="D6" s="10" t="s">
        <v>129</v>
      </c>
      <c r="E6" s="29" t="s">
        <v>88</v>
      </c>
      <c r="F6" s="29">
        <v>1.0</v>
      </c>
      <c r="J6" s="10" t="s">
        <v>161</v>
      </c>
    </row>
    <row r="7">
      <c r="A7" s="57" t="s">
        <v>542</v>
      </c>
      <c r="B7" s="19">
        <v>0.02445601851851852</v>
      </c>
      <c r="C7" s="10" t="s">
        <v>66</v>
      </c>
      <c r="D7" s="10" t="s">
        <v>129</v>
      </c>
      <c r="E7" s="29" t="s">
        <v>88</v>
      </c>
      <c r="F7" s="29">
        <v>1.0</v>
      </c>
      <c r="J7" s="10" t="s">
        <v>544</v>
      </c>
    </row>
    <row r="8">
      <c r="A8" s="57" t="s">
        <v>542</v>
      </c>
      <c r="B8" s="19">
        <v>0.02550925925925926</v>
      </c>
      <c r="C8" s="10" t="s">
        <v>72</v>
      </c>
      <c r="D8" s="10" t="s">
        <v>129</v>
      </c>
      <c r="E8" s="29" t="s">
        <v>75</v>
      </c>
      <c r="F8" s="29" t="s">
        <v>75</v>
      </c>
      <c r="J8" s="10" t="s">
        <v>160</v>
      </c>
    </row>
    <row r="9">
      <c r="A9" s="57" t="s">
        <v>542</v>
      </c>
      <c r="B9" s="19">
        <v>0.02550925925925926</v>
      </c>
      <c r="C9" s="10" t="s">
        <v>72</v>
      </c>
      <c r="D9" s="10" t="s">
        <v>129</v>
      </c>
      <c r="E9" s="29">
        <v>19.0</v>
      </c>
      <c r="F9" s="46">
        <f>E9-3</f>
        <v>16</v>
      </c>
      <c r="J9" s="10" t="s">
        <v>161</v>
      </c>
    </row>
    <row r="10">
      <c r="A10" s="57" t="s">
        <v>542</v>
      </c>
      <c r="B10" s="19">
        <v>0.02599537037037037</v>
      </c>
      <c r="C10" s="10" t="s">
        <v>69</v>
      </c>
      <c r="D10" s="10" t="s">
        <v>129</v>
      </c>
      <c r="E10" s="29">
        <v>6.0</v>
      </c>
      <c r="F10" s="29">
        <v>2.0</v>
      </c>
      <c r="J10" s="10" t="s">
        <v>160</v>
      </c>
    </row>
    <row r="11">
      <c r="A11" s="57" t="s">
        <v>542</v>
      </c>
      <c r="B11" s="19">
        <v>0.02599537037037037</v>
      </c>
      <c r="C11" s="10" t="s">
        <v>69</v>
      </c>
      <c r="D11" s="10" t="s">
        <v>129</v>
      </c>
      <c r="E11" s="29">
        <v>6.0</v>
      </c>
      <c r="F11" s="29">
        <v>2.0</v>
      </c>
      <c r="J11" s="10" t="s">
        <v>161</v>
      </c>
    </row>
    <row r="12">
      <c r="A12" s="57" t="s">
        <v>542</v>
      </c>
      <c r="B12" s="19">
        <v>0.02634259259259259</v>
      </c>
      <c r="C12" s="10" t="s">
        <v>84</v>
      </c>
      <c r="D12" s="10" t="s">
        <v>129</v>
      </c>
      <c r="E12" s="29" t="s">
        <v>75</v>
      </c>
      <c r="F12" s="29" t="s">
        <v>75</v>
      </c>
      <c r="J12" s="10" t="s">
        <v>160</v>
      </c>
    </row>
    <row r="13">
      <c r="A13" s="57" t="s">
        <v>542</v>
      </c>
      <c r="B13" s="19">
        <v>0.02634259259259259</v>
      </c>
      <c r="C13" s="10" t="s">
        <v>84</v>
      </c>
      <c r="D13" s="10" t="s">
        <v>129</v>
      </c>
      <c r="E13" s="29">
        <v>4.0</v>
      </c>
      <c r="F13" s="46">
        <f>E13-2</f>
        <v>2</v>
      </c>
      <c r="J13" s="10" t="s">
        <v>161</v>
      </c>
    </row>
    <row r="14">
      <c r="A14" s="57" t="s">
        <v>542</v>
      </c>
      <c r="B14" s="19">
        <v>0.027905092592592592</v>
      </c>
      <c r="C14" s="10" t="s">
        <v>82</v>
      </c>
      <c r="D14" s="10" t="s">
        <v>67</v>
      </c>
      <c r="E14" s="29" t="s">
        <v>68</v>
      </c>
      <c r="F14" s="46">
        <v>20.0</v>
      </c>
    </row>
    <row r="15">
      <c r="A15" s="57" t="s">
        <v>542</v>
      </c>
      <c r="B15" s="19">
        <v>0.027939814814814813</v>
      </c>
      <c r="C15" s="10" t="s">
        <v>74</v>
      </c>
      <c r="D15" s="10" t="s">
        <v>67</v>
      </c>
      <c r="E15" s="29">
        <v>4.0</v>
      </c>
      <c r="F15" s="46">
        <f>E15-0</f>
        <v>4</v>
      </c>
    </row>
    <row r="16">
      <c r="A16" s="57" t="s">
        <v>542</v>
      </c>
      <c r="B16" s="19">
        <v>0.028796296296296296</v>
      </c>
      <c r="C16" s="10" t="s">
        <v>74</v>
      </c>
      <c r="D16" s="10" t="s">
        <v>67</v>
      </c>
      <c r="E16" s="29" t="s">
        <v>88</v>
      </c>
      <c r="F16" s="29">
        <v>1.0</v>
      </c>
    </row>
    <row r="17">
      <c r="A17" s="57" t="s">
        <v>542</v>
      </c>
      <c r="B17" s="19">
        <v>0.029074074074074075</v>
      </c>
      <c r="C17" s="10" t="s">
        <v>82</v>
      </c>
      <c r="D17" s="10" t="s">
        <v>67</v>
      </c>
      <c r="E17" s="29">
        <v>20.0</v>
      </c>
      <c r="F17" s="46">
        <f>E17-3</f>
        <v>17</v>
      </c>
    </row>
    <row r="18">
      <c r="A18" s="57" t="s">
        <v>542</v>
      </c>
      <c r="B18" s="19">
        <v>0.02931712962962963</v>
      </c>
      <c r="C18" s="10" t="s">
        <v>82</v>
      </c>
      <c r="D18" s="10" t="s">
        <v>73</v>
      </c>
      <c r="E18" s="29">
        <v>6.0</v>
      </c>
      <c r="F18" s="26"/>
    </row>
    <row r="19">
      <c r="A19" s="57" t="s">
        <v>542</v>
      </c>
      <c r="B19" s="19">
        <v>0.031180555555555555</v>
      </c>
      <c r="C19" s="10" t="s">
        <v>70</v>
      </c>
      <c r="D19" s="10" t="s">
        <v>83</v>
      </c>
      <c r="E19" s="29">
        <v>17.0</v>
      </c>
      <c r="F19" s="46">
        <f>E19-4</f>
        <v>13</v>
      </c>
    </row>
    <row r="20">
      <c r="A20" s="57" t="s">
        <v>542</v>
      </c>
      <c r="B20" s="19">
        <v>0.03505787037037037</v>
      </c>
      <c r="C20" s="10" t="s">
        <v>84</v>
      </c>
      <c r="D20" s="10" t="s">
        <v>209</v>
      </c>
      <c r="E20" s="29" t="s">
        <v>75</v>
      </c>
      <c r="F20" s="29" t="s">
        <v>75</v>
      </c>
      <c r="J20" s="10" t="s">
        <v>85</v>
      </c>
    </row>
    <row r="21">
      <c r="A21" s="57" t="s">
        <v>542</v>
      </c>
      <c r="B21" s="19">
        <v>0.03505787037037037</v>
      </c>
      <c r="C21" s="10" t="s">
        <v>84</v>
      </c>
      <c r="D21" s="10" t="s">
        <v>209</v>
      </c>
      <c r="E21" s="29">
        <v>17.0</v>
      </c>
      <c r="F21" s="46">
        <f>E21-5</f>
        <v>12</v>
      </c>
      <c r="J21" s="10" t="s">
        <v>86</v>
      </c>
    </row>
    <row r="22">
      <c r="A22" s="57" t="s">
        <v>542</v>
      </c>
      <c r="B22" s="19">
        <v>0.03554398148148148</v>
      </c>
      <c r="C22" s="10" t="s">
        <v>84</v>
      </c>
      <c r="D22" s="10" t="s">
        <v>209</v>
      </c>
      <c r="E22" s="29" t="s">
        <v>75</v>
      </c>
      <c r="F22" s="29" t="s">
        <v>75</v>
      </c>
      <c r="J22" s="10" t="s">
        <v>85</v>
      </c>
    </row>
    <row r="23">
      <c r="A23" s="57" t="s">
        <v>542</v>
      </c>
      <c r="B23" s="19">
        <v>0.03554398148148148</v>
      </c>
      <c r="C23" s="10" t="s">
        <v>84</v>
      </c>
      <c r="D23" s="10" t="s">
        <v>209</v>
      </c>
      <c r="E23" s="29">
        <v>24.0</v>
      </c>
      <c r="F23" s="46">
        <f>E23-5</f>
        <v>19</v>
      </c>
      <c r="J23" s="10" t="s">
        <v>545</v>
      </c>
    </row>
    <row r="24">
      <c r="A24" s="57" t="s">
        <v>542</v>
      </c>
      <c r="B24" s="19">
        <v>0.036863425925925924</v>
      </c>
      <c r="C24" s="10" t="s">
        <v>69</v>
      </c>
      <c r="D24" s="10" t="s">
        <v>209</v>
      </c>
      <c r="E24" s="29" t="s">
        <v>68</v>
      </c>
      <c r="F24" s="29">
        <v>20.0</v>
      </c>
    </row>
    <row r="25">
      <c r="A25" s="57" t="s">
        <v>542</v>
      </c>
      <c r="B25" s="19">
        <v>0.03958333333333333</v>
      </c>
      <c r="C25" s="10" t="s">
        <v>82</v>
      </c>
      <c r="D25" s="10" t="s">
        <v>67</v>
      </c>
      <c r="E25" s="29">
        <v>15.0</v>
      </c>
      <c r="F25" s="46">
        <f>E25-3</f>
        <v>12</v>
      </c>
    </row>
    <row r="26">
      <c r="A26" s="57" t="s">
        <v>542</v>
      </c>
      <c r="B26" s="19">
        <v>0.04766203703703704</v>
      </c>
      <c r="C26" s="10" t="s">
        <v>82</v>
      </c>
      <c r="D26" s="10" t="s">
        <v>93</v>
      </c>
      <c r="E26" s="29">
        <v>3.0</v>
      </c>
      <c r="F26" s="46">
        <f>E26-1</f>
        <v>2</v>
      </c>
      <c r="J26" s="10" t="s">
        <v>546</v>
      </c>
    </row>
    <row r="27">
      <c r="A27" s="57" t="s">
        <v>542</v>
      </c>
      <c r="B27" s="19">
        <v>0.04766203703703704</v>
      </c>
      <c r="C27" s="10" t="s">
        <v>82</v>
      </c>
      <c r="D27" s="10" t="s">
        <v>93</v>
      </c>
      <c r="E27" s="29" t="s">
        <v>75</v>
      </c>
      <c r="F27" s="29" t="s">
        <v>75</v>
      </c>
      <c r="J27" s="10" t="s">
        <v>160</v>
      </c>
    </row>
    <row r="28">
      <c r="A28" s="57" t="s">
        <v>542</v>
      </c>
      <c r="B28" s="19">
        <v>0.04825231481481482</v>
      </c>
      <c r="C28" s="10" t="s">
        <v>82</v>
      </c>
      <c r="D28" s="10" t="s">
        <v>93</v>
      </c>
      <c r="E28" s="29">
        <v>8.0</v>
      </c>
      <c r="F28" s="46">
        <f>E28-1</f>
        <v>7</v>
      </c>
      <c r="J28" s="10" t="s">
        <v>546</v>
      </c>
    </row>
    <row r="29">
      <c r="A29" s="57" t="s">
        <v>542</v>
      </c>
      <c r="B29" s="19">
        <v>0.04825231481481482</v>
      </c>
      <c r="C29" s="10" t="s">
        <v>82</v>
      </c>
      <c r="D29" s="10" t="s">
        <v>93</v>
      </c>
      <c r="E29" s="29" t="s">
        <v>75</v>
      </c>
      <c r="F29" s="29" t="s">
        <v>75</v>
      </c>
      <c r="J29" s="10" t="s">
        <v>160</v>
      </c>
    </row>
    <row r="30">
      <c r="A30" s="57" t="s">
        <v>542</v>
      </c>
      <c r="B30" s="19">
        <v>0.04864583333333333</v>
      </c>
      <c r="C30" s="10" t="s">
        <v>82</v>
      </c>
      <c r="D30" s="10" t="s">
        <v>93</v>
      </c>
      <c r="E30" s="29" t="s">
        <v>75</v>
      </c>
      <c r="F30" s="29" t="s">
        <v>75</v>
      </c>
      <c r="J30" s="10" t="s">
        <v>160</v>
      </c>
    </row>
    <row r="31">
      <c r="A31" s="57" t="s">
        <v>542</v>
      </c>
      <c r="B31" s="19">
        <v>0.04864583333333333</v>
      </c>
      <c r="C31" s="10" t="s">
        <v>82</v>
      </c>
      <c r="D31" s="10" t="s">
        <v>93</v>
      </c>
      <c r="E31" s="29">
        <v>10.0</v>
      </c>
      <c r="F31" s="46">
        <f>E31-1</f>
        <v>9</v>
      </c>
      <c r="J31" s="10" t="s">
        <v>546</v>
      </c>
    </row>
    <row r="32">
      <c r="A32" s="57" t="s">
        <v>542</v>
      </c>
      <c r="B32" s="19">
        <v>0.04917824074074074</v>
      </c>
      <c r="C32" s="10" t="s">
        <v>74</v>
      </c>
      <c r="D32" s="10" t="s">
        <v>93</v>
      </c>
      <c r="E32" s="29" t="s">
        <v>75</v>
      </c>
      <c r="F32" s="29" t="s">
        <v>75</v>
      </c>
      <c r="G32" s="10"/>
      <c r="J32" s="10" t="s">
        <v>160</v>
      </c>
    </row>
    <row r="33">
      <c r="A33" s="57" t="s">
        <v>542</v>
      </c>
      <c r="B33" s="19">
        <v>0.04917824074074074</v>
      </c>
      <c r="C33" s="10" t="s">
        <v>74</v>
      </c>
      <c r="D33" s="10" t="s">
        <v>93</v>
      </c>
      <c r="E33" s="29">
        <v>11.0</v>
      </c>
      <c r="F33" s="46">
        <f>E33-6</f>
        <v>5</v>
      </c>
      <c r="J33" s="10" t="s">
        <v>546</v>
      </c>
    </row>
    <row r="34">
      <c r="A34" s="57" t="s">
        <v>542</v>
      </c>
      <c r="B34" s="19">
        <v>0.049375</v>
      </c>
      <c r="C34" s="10" t="s">
        <v>74</v>
      </c>
      <c r="D34" s="10" t="s">
        <v>93</v>
      </c>
      <c r="E34" s="29" t="s">
        <v>75</v>
      </c>
      <c r="F34" s="29" t="s">
        <v>75</v>
      </c>
      <c r="J34" s="10" t="s">
        <v>160</v>
      </c>
    </row>
    <row r="35">
      <c r="A35" s="57" t="s">
        <v>542</v>
      </c>
      <c r="B35" s="19">
        <v>0.049375</v>
      </c>
      <c r="C35" s="10" t="s">
        <v>74</v>
      </c>
      <c r="D35" s="10" t="s">
        <v>93</v>
      </c>
      <c r="E35" s="29">
        <v>12.0</v>
      </c>
      <c r="F35" s="46">
        <f>E35-6</f>
        <v>6</v>
      </c>
      <c r="J35" s="10" t="s">
        <v>546</v>
      </c>
    </row>
    <row r="36">
      <c r="A36" s="57" t="s">
        <v>542</v>
      </c>
      <c r="B36" s="19">
        <v>0.049652777777777775</v>
      </c>
      <c r="C36" s="10" t="s">
        <v>74</v>
      </c>
      <c r="D36" s="10" t="s">
        <v>93</v>
      </c>
      <c r="E36" s="29" t="s">
        <v>75</v>
      </c>
      <c r="F36" s="29" t="s">
        <v>75</v>
      </c>
      <c r="J36" s="10" t="s">
        <v>160</v>
      </c>
    </row>
    <row r="37">
      <c r="A37" s="57" t="s">
        <v>542</v>
      </c>
      <c r="B37" s="19">
        <v>0.049652777777777775</v>
      </c>
      <c r="C37" s="10" t="s">
        <v>74</v>
      </c>
      <c r="D37" s="10" t="s">
        <v>93</v>
      </c>
      <c r="E37" s="29">
        <v>15.0</v>
      </c>
      <c r="F37" s="46">
        <f>E37-6</f>
        <v>9</v>
      </c>
      <c r="J37" s="10" t="s">
        <v>546</v>
      </c>
    </row>
    <row r="38">
      <c r="A38" s="57" t="s">
        <v>542</v>
      </c>
      <c r="B38" s="19">
        <v>0.050034722222222223</v>
      </c>
      <c r="C38" s="10" t="s">
        <v>74</v>
      </c>
      <c r="D38" s="10" t="s">
        <v>93</v>
      </c>
      <c r="E38" s="29" t="s">
        <v>75</v>
      </c>
      <c r="F38" s="29" t="s">
        <v>75</v>
      </c>
      <c r="J38" s="10" t="s">
        <v>160</v>
      </c>
    </row>
    <row r="39">
      <c r="A39" s="57" t="s">
        <v>542</v>
      </c>
      <c r="B39" s="19">
        <v>0.050034722222222223</v>
      </c>
      <c r="C39" s="10" t="s">
        <v>74</v>
      </c>
      <c r="D39" s="10" t="s">
        <v>93</v>
      </c>
      <c r="E39" s="29" t="s">
        <v>75</v>
      </c>
      <c r="F39" s="29" t="s">
        <v>75</v>
      </c>
      <c r="J39" s="10" t="s">
        <v>546</v>
      </c>
    </row>
    <row r="40">
      <c r="A40" s="57" t="s">
        <v>542</v>
      </c>
      <c r="B40" s="19">
        <v>0.050034722222222223</v>
      </c>
      <c r="C40" s="10" t="s">
        <v>74</v>
      </c>
      <c r="D40" s="10" t="s">
        <v>93</v>
      </c>
      <c r="E40" s="29" t="s">
        <v>75</v>
      </c>
      <c r="F40" s="29" t="s">
        <v>75</v>
      </c>
      <c r="J40" s="10" t="s">
        <v>160</v>
      </c>
    </row>
    <row r="41">
      <c r="A41" s="57" t="s">
        <v>542</v>
      </c>
      <c r="B41" s="19">
        <v>0.050034722222222223</v>
      </c>
      <c r="C41" s="10" t="s">
        <v>74</v>
      </c>
      <c r="D41" s="10" t="s">
        <v>93</v>
      </c>
      <c r="E41" s="29">
        <v>20.0</v>
      </c>
      <c r="F41" s="29">
        <f>E41-6</f>
        <v>14</v>
      </c>
      <c r="J41" s="10" t="s">
        <v>546</v>
      </c>
    </row>
    <row r="42">
      <c r="A42" s="57" t="s">
        <v>542</v>
      </c>
      <c r="B42" s="19">
        <v>0.050462962962962966</v>
      </c>
      <c r="C42" s="10" t="s">
        <v>74</v>
      </c>
      <c r="D42" s="10" t="s">
        <v>93</v>
      </c>
      <c r="E42" s="29">
        <v>23.0</v>
      </c>
      <c r="F42" s="46">
        <f>E43-6</f>
        <v>17</v>
      </c>
      <c r="J42" s="10" t="s">
        <v>547</v>
      </c>
    </row>
    <row r="43">
      <c r="A43" s="57" t="s">
        <v>542</v>
      </c>
      <c r="B43" s="19">
        <v>0.050462962962962966</v>
      </c>
      <c r="C43" s="10" t="s">
        <v>74</v>
      </c>
      <c r="D43" s="10" t="s">
        <v>93</v>
      </c>
      <c r="E43" s="29">
        <v>23.0</v>
      </c>
      <c r="F43" s="46">
        <f t="shared" ref="F43:F45" si="2">E43-6</f>
        <v>17</v>
      </c>
      <c r="J43" s="10" t="s">
        <v>547</v>
      </c>
    </row>
    <row r="44">
      <c r="A44" s="57" t="s">
        <v>542</v>
      </c>
      <c r="B44" s="19">
        <v>0.0506712962962963</v>
      </c>
      <c r="C44" s="10" t="s">
        <v>74</v>
      </c>
      <c r="D44" s="10" t="s">
        <v>93</v>
      </c>
      <c r="E44" s="29">
        <v>16.0</v>
      </c>
      <c r="F44" s="46">
        <f t="shared" si="2"/>
        <v>10</v>
      </c>
      <c r="J44" s="10" t="s">
        <v>547</v>
      </c>
    </row>
    <row r="45">
      <c r="A45" s="57" t="s">
        <v>542</v>
      </c>
      <c r="B45" s="19">
        <v>0.0506712962962963</v>
      </c>
      <c r="C45" s="10" t="s">
        <v>74</v>
      </c>
      <c r="D45" s="10" t="s">
        <v>93</v>
      </c>
      <c r="E45" s="29">
        <v>21.0</v>
      </c>
      <c r="F45" s="46">
        <f t="shared" si="2"/>
        <v>15</v>
      </c>
      <c r="J45" s="10" t="s">
        <v>547</v>
      </c>
    </row>
    <row r="46">
      <c r="A46" s="57" t="s">
        <v>542</v>
      </c>
      <c r="B46" s="19">
        <v>0.055150462962962964</v>
      </c>
      <c r="C46" s="10" t="s">
        <v>69</v>
      </c>
      <c r="D46" s="10" t="s">
        <v>98</v>
      </c>
      <c r="E46" s="29">
        <v>18.0</v>
      </c>
      <c r="F46" s="46">
        <f>E46-1</f>
        <v>17</v>
      </c>
    </row>
    <row r="47">
      <c r="A47" s="57" t="s">
        <v>542</v>
      </c>
      <c r="B47" s="19">
        <v>0.055914351851851854</v>
      </c>
      <c r="C47" s="10" t="s">
        <v>69</v>
      </c>
      <c r="D47" s="10" t="s">
        <v>73</v>
      </c>
      <c r="E47" s="29">
        <v>11.0</v>
      </c>
      <c r="F47" s="46">
        <f>E47-5</f>
        <v>6</v>
      </c>
    </row>
    <row r="48">
      <c r="A48" s="57" t="s">
        <v>542</v>
      </c>
      <c r="B48" s="19">
        <v>0.060648148148148145</v>
      </c>
      <c r="C48" s="10" t="s">
        <v>70</v>
      </c>
      <c r="D48" s="10" t="s">
        <v>209</v>
      </c>
      <c r="E48" s="29">
        <v>5.0</v>
      </c>
      <c r="F48" s="46">
        <f t="shared" ref="F48:F49" si="3">E48-0</f>
        <v>5</v>
      </c>
    </row>
    <row r="49">
      <c r="A49" s="57" t="s">
        <v>542</v>
      </c>
      <c r="B49" s="19">
        <v>0.06086805555555556</v>
      </c>
      <c r="C49" s="10" t="s">
        <v>70</v>
      </c>
      <c r="D49" s="10" t="s">
        <v>209</v>
      </c>
      <c r="E49" s="29">
        <v>12.0</v>
      </c>
      <c r="F49" s="46">
        <f t="shared" si="3"/>
        <v>12</v>
      </c>
    </row>
    <row r="50">
      <c r="A50" s="57" t="s">
        <v>542</v>
      </c>
      <c r="B50" s="19">
        <v>0.06521990740740741</v>
      </c>
      <c r="C50" s="10" t="s">
        <v>84</v>
      </c>
      <c r="D50" s="10" t="s">
        <v>209</v>
      </c>
      <c r="E50" s="29" t="s">
        <v>75</v>
      </c>
      <c r="F50" s="29" t="s">
        <v>75</v>
      </c>
      <c r="J50" s="10" t="s">
        <v>85</v>
      </c>
    </row>
    <row r="51">
      <c r="A51" s="57" t="s">
        <v>542</v>
      </c>
      <c r="B51" s="19">
        <v>0.06521990740740741</v>
      </c>
      <c r="C51" s="10" t="s">
        <v>84</v>
      </c>
      <c r="D51" s="10" t="s">
        <v>209</v>
      </c>
      <c r="E51" s="29" t="s">
        <v>68</v>
      </c>
      <c r="F51" s="29">
        <v>20.0</v>
      </c>
      <c r="J51" s="10" t="s">
        <v>86</v>
      </c>
    </row>
    <row r="52">
      <c r="A52" s="57" t="s">
        <v>542</v>
      </c>
      <c r="B52" s="19">
        <v>0.06581018518518518</v>
      </c>
      <c r="C52" s="10" t="s">
        <v>84</v>
      </c>
      <c r="D52" s="10" t="s">
        <v>209</v>
      </c>
      <c r="E52" s="29">
        <v>7.0</v>
      </c>
      <c r="F52" s="46">
        <f>E52-3</f>
        <v>4</v>
      </c>
    </row>
    <row r="53">
      <c r="A53" s="57" t="s">
        <v>542</v>
      </c>
      <c r="B53" s="19">
        <v>0.06649305555555556</v>
      </c>
      <c r="C53" s="10" t="s">
        <v>84</v>
      </c>
      <c r="D53" s="10" t="s">
        <v>209</v>
      </c>
      <c r="E53" s="29" t="s">
        <v>75</v>
      </c>
      <c r="F53" s="29" t="s">
        <v>75</v>
      </c>
      <c r="J53" s="10" t="s">
        <v>85</v>
      </c>
    </row>
    <row r="54">
      <c r="A54" s="57" t="s">
        <v>542</v>
      </c>
      <c r="B54" s="19">
        <v>0.06649305555555556</v>
      </c>
      <c r="C54" s="10" t="s">
        <v>84</v>
      </c>
      <c r="D54" s="10" t="s">
        <v>209</v>
      </c>
      <c r="E54" s="29">
        <v>21.0</v>
      </c>
      <c r="F54" s="46">
        <f>E54-3</f>
        <v>18</v>
      </c>
      <c r="J54" s="10" t="s">
        <v>86</v>
      </c>
    </row>
    <row r="55">
      <c r="A55" s="57" t="s">
        <v>542</v>
      </c>
      <c r="B55" s="19">
        <v>0.06673611111111111</v>
      </c>
      <c r="C55" s="10" t="s">
        <v>84</v>
      </c>
      <c r="D55" s="10" t="s">
        <v>209</v>
      </c>
      <c r="E55" s="29" t="s">
        <v>75</v>
      </c>
      <c r="F55" s="29" t="s">
        <v>75</v>
      </c>
      <c r="J55" s="10" t="s">
        <v>85</v>
      </c>
    </row>
    <row r="56">
      <c r="A56" s="57" t="s">
        <v>542</v>
      </c>
      <c r="B56" s="19">
        <v>0.06673611111111111</v>
      </c>
      <c r="C56" s="10" t="s">
        <v>84</v>
      </c>
      <c r="D56" s="10" t="s">
        <v>209</v>
      </c>
      <c r="E56" s="29">
        <v>21.0</v>
      </c>
      <c r="F56" s="46">
        <f>E56-3</f>
        <v>18</v>
      </c>
      <c r="J56" s="10" t="s">
        <v>86</v>
      </c>
    </row>
    <row r="57">
      <c r="A57" s="57" t="s">
        <v>542</v>
      </c>
      <c r="B57" s="19">
        <v>0.06711805555555556</v>
      </c>
      <c r="C57" s="10" t="s">
        <v>84</v>
      </c>
      <c r="D57" s="10" t="s">
        <v>209</v>
      </c>
      <c r="E57" s="29" t="s">
        <v>75</v>
      </c>
      <c r="F57" s="29" t="s">
        <v>75</v>
      </c>
      <c r="J57" s="10" t="s">
        <v>85</v>
      </c>
    </row>
    <row r="58">
      <c r="A58" s="57" t="s">
        <v>542</v>
      </c>
      <c r="B58" s="19">
        <v>0.06711805555555556</v>
      </c>
      <c r="C58" s="10" t="s">
        <v>84</v>
      </c>
      <c r="D58" s="10" t="s">
        <v>209</v>
      </c>
      <c r="E58" s="29">
        <v>14.0</v>
      </c>
      <c r="F58" s="46">
        <f>E58-3</f>
        <v>11</v>
      </c>
      <c r="J58" s="10" t="s">
        <v>86</v>
      </c>
    </row>
    <row r="59">
      <c r="A59" s="57" t="s">
        <v>542</v>
      </c>
      <c r="B59" s="19">
        <v>0.06728009259259259</v>
      </c>
      <c r="C59" s="10" t="s">
        <v>84</v>
      </c>
      <c r="D59" s="10" t="s">
        <v>209</v>
      </c>
      <c r="E59" s="29" t="s">
        <v>75</v>
      </c>
      <c r="F59" s="29" t="s">
        <v>75</v>
      </c>
      <c r="J59" s="10" t="s">
        <v>85</v>
      </c>
    </row>
    <row r="60">
      <c r="A60" s="57" t="s">
        <v>542</v>
      </c>
      <c r="B60" s="19">
        <v>0.06728009259259259</v>
      </c>
      <c r="C60" s="10" t="s">
        <v>84</v>
      </c>
      <c r="D60" s="10" t="s">
        <v>209</v>
      </c>
      <c r="E60" s="29">
        <v>10.0</v>
      </c>
      <c r="F60" s="46">
        <f>E60-3</f>
        <v>7</v>
      </c>
      <c r="J60" s="10" t="s">
        <v>86</v>
      </c>
    </row>
    <row r="61">
      <c r="A61" s="57" t="s">
        <v>542</v>
      </c>
      <c r="B61" s="19">
        <v>0.06743055555555555</v>
      </c>
      <c r="C61" s="10" t="s">
        <v>84</v>
      </c>
      <c r="D61" s="10" t="s">
        <v>209</v>
      </c>
      <c r="E61" s="29" t="s">
        <v>75</v>
      </c>
      <c r="F61" s="29" t="s">
        <v>75</v>
      </c>
      <c r="J61" s="10" t="s">
        <v>85</v>
      </c>
    </row>
    <row r="62">
      <c r="A62" s="57" t="s">
        <v>542</v>
      </c>
      <c r="B62" s="19">
        <v>0.06743055555555555</v>
      </c>
      <c r="C62" s="10" t="s">
        <v>84</v>
      </c>
      <c r="D62" s="10" t="s">
        <v>209</v>
      </c>
      <c r="E62" s="29">
        <v>14.0</v>
      </c>
      <c r="F62" s="46">
        <f>E62-3</f>
        <v>11</v>
      </c>
      <c r="J62" s="10" t="s">
        <v>86</v>
      </c>
    </row>
    <row r="63">
      <c r="A63" s="57" t="s">
        <v>542</v>
      </c>
      <c r="B63" s="19">
        <v>0.06765046296296297</v>
      </c>
      <c r="C63" s="10" t="s">
        <v>84</v>
      </c>
      <c r="D63" s="10" t="s">
        <v>209</v>
      </c>
      <c r="E63" s="29" t="s">
        <v>75</v>
      </c>
      <c r="F63" s="29" t="s">
        <v>75</v>
      </c>
      <c r="J63" s="10" t="s">
        <v>85</v>
      </c>
    </row>
    <row r="64">
      <c r="A64" s="57" t="s">
        <v>542</v>
      </c>
      <c r="B64" s="19">
        <v>0.06765046296296297</v>
      </c>
      <c r="C64" s="10" t="s">
        <v>84</v>
      </c>
      <c r="D64" s="10" t="s">
        <v>209</v>
      </c>
      <c r="E64" s="29">
        <v>17.0</v>
      </c>
      <c r="F64" s="46">
        <f>E64-3</f>
        <v>14</v>
      </c>
      <c r="J64" s="10" t="s">
        <v>86</v>
      </c>
    </row>
    <row r="65">
      <c r="A65" s="57" t="s">
        <v>542</v>
      </c>
      <c r="B65" s="19">
        <v>0.06784722222222223</v>
      </c>
      <c r="C65" s="10" t="s">
        <v>84</v>
      </c>
      <c r="D65" s="10" t="s">
        <v>209</v>
      </c>
      <c r="E65" s="29" t="s">
        <v>75</v>
      </c>
      <c r="F65" s="29" t="s">
        <v>75</v>
      </c>
      <c r="J65" s="10" t="s">
        <v>85</v>
      </c>
    </row>
    <row r="66">
      <c r="A66" s="57" t="s">
        <v>542</v>
      </c>
      <c r="B66" s="19">
        <v>0.06784722222222223</v>
      </c>
      <c r="C66" s="10" t="s">
        <v>84</v>
      </c>
      <c r="D66" s="10" t="s">
        <v>209</v>
      </c>
      <c r="E66" s="29">
        <v>22.0</v>
      </c>
      <c r="F66" s="46">
        <f>E66-3</f>
        <v>19</v>
      </c>
      <c r="J66" s="10" t="s">
        <v>86</v>
      </c>
    </row>
    <row r="67">
      <c r="A67" s="57" t="s">
        <v>542</v>
      </c>
      <c r="B67" s="19">
        <v>0.0680787037037037</v>
      </c>
      <c r="C67" s="10" t="s">
        <v>84</v>
      </c>
      <c r="D67" s="10" t="s">
        <v>209</v>
      </c>
      <c r="E67" s="29" t="s">
        <v>75</v>
      </c>
      <c r="F67" s="29" t="s">
        <v>75</v>
      </c>
      <c r="J67" s="10" t="s">
        <v>85</v>
      </c>
    </row>
    <row r="68">
      <c r="A68" s="57" t="s">
        <v>542</v>
      </c>
      <c r="B68" s="19">
        <v>0.0680787037037037</v>
      </c>
      <c r="C68" s="10" t="s">
        <v>84</v>
      </c>
      <c r="D68" s="10" t="s">
        <v>209</v>
      </c>
      <c r="E68" s="29">
        <v>21.0</v>
      </c>
      <c r="F68" s="46">
        <f>E68-3</f>
        <v>18</v>
      </c>
      <c r="J68" s="10" t="s">
        <v>86</v>
      </c>
    </row>
    <row r="69">
      <c r="A69" s="57" t="s">
        <v>542</v>
      </c>
      <c r="B69" s="19">
        <v>0.06833333333333333</v>
      </c>
      <c r="C69" s="10" t="s">
        <v>84</v>
      </c>
      <c r="D69" s="10" t="s">
        <v>209</v>
      </c>
      <c r="E69" s="29" t="s">
        <v>75</v>
      </c>
      <c r="F69" s="29" t="s">
        <v>75</v>
      </c>
      <c r="J69" s="10" t="s">
        <v>85</v>
      </c>
    </row>
    <row r="70">
      <c r="A70" s="57" t="s">
        <v>542</v>
      </c>
      <c r="B70" s="19">
        <v>0.06833333333333333</v>
      </c>
      <c r="C70" s="10" t="s">
        <v>84</v>
      </c>
      <c r="D70" s="10" t="s">
        <v>209</v>
      </c>
      <c r="E70" s="29">
        <v>19.0</v>
      </c>
      <c r="F70" s="46">
        <f>E70-3</f>
        <v>16</v>
      </c>
      <c r="J70" s="10" t="s">
        <v>86</v>
      </c>
    </row>
    <row r="71">
      <c r="A71" s="57" t="s">
        <v>542</v>
      </c>
      <c r="B71" s="19">
        <v>0.07335648148148148</v>
      </c>
      <c r="C71" s="10" t="s">
        <v>69</v>
      </c>
      <c r="D71" s="10" t="s">
        <v>216</v>
      </c>
      <c r="E71" s="29" t="s">
        <v>88</v>
      </c>
      <c r="F71" s="29">
        <v>1.0</v>
      </c>
    </row>
    <row r="72">
      <c r="A72" s="57" t="s">
        <v>542</v>
      </c>
      <c r="B72" s="19">
        <v>0.07675925925925926</v>
      </c>
      <c r="C72" s="10" t="s">
        <v>82</v>
      </c>
      <c r="D72" s="10" t="s">
        <v>83</v>
      </c>
      <c r="E72" s="29">
        <v>24.0</v>
      </c>
      <c r="F72" s="46">
        <f>E72-7</f>
        <v>17</v>
      </c>
    </row>
    <row r="73">
      <c r="A73" s="57" t="s">
        <v>542</v>
      </c>
      <c r="B73" s="19">
        <v>0.07815972222222223</v>
      </c>
      <c r="C73" s="10" t="s">
        <v>82</v>
      </c>
      <c r="D73" s="10" t="s">
        <v>80</v>
      </c>
      <c r="E73" s="29">
        <v>13.0</v>
      </c>
      <c r="F73" s="26"/>
    </row>
    <row r="74">
      <c r="A74" s="57" t="s">
        <v>542</v>
      </c>
      <c r="B74" s="19">
        <v>0.09859953703703704</v>
      </c>
      <c r="C74" s="10" t="s">
        <v>157</v>
      </c>
      <c r="D74" s="10" t="s">
        <v>125</v>
      </c>
      <c r="E74" s="29" t="s">
        <v>88</v>
      </c>
      <c r="F74" s="29">
        <v>1.0</v>
      </c>
    </row>
    <row r="75">
      <c r="A75" s="57" t="s">
        <v>542</v>
      </c>
      <c r="B75" s="19">
        <v>0.10076388888888889</v>
      </c>
      <c r="C75" s="10" t="s">
        <v>74</v>
      </c>
      <c r="D75" s="10" t="s">
        <v>125</v>
      </c>
      <c r="E75" s="29" t="s">
        <v>75</v>
      </c>
      <c r="F75" s="29" t="s">
        <v>75</v>
      </c>
      <c r="J75" s="10" t="s">
        <v>85</v>
      </c>
    </row>
    <row r="76">
      <c r="A76" s="57" t="s">
        <v>542</v>
      </c>
      <c r="B76" s="19">
        <v>0.10076388888888889</v>
      </c>
      <c r="C76" s="10" t="s">
        <v>74</v>
      </c>
      <c r="D76" s="10" t="s">
        <v>125</v>
      </c>
      <c r="E76" s="29">
        <v>19.0</v>
      </c>
      <c r="F76" s="46">
        <f>E76-8</f>
        <v>11</v>
      </c>
      <c r="J76" s="10" t="s">
        <v>86</v>
      </c>
    </row>
    <row r="77">
      <c r="A77" s="57" t="s">
        <v>542</v>
      </c>
      <c r="B77" s="19">
        <v>0.10097222222222223</v>
      </c>
      <c r="C77" s="10" t="s">
        <v>74</v>
      </c>
      <c r="D77" s="10" t="s">
        <v>67</v>
      </c>
      <c r="E77" s="29">
        <v>4.0</v>
      </c>
      <c r="F77" s="46">
        <f>E77-0</f>
        <v>4</v>
      </c>
    </row>
    <row r="78">
      <c r="A78" s="57" t="s">
        <v>542</v>
      </c>
      <c r="B78" s="19">
        <v>0.11158564814814814</v>
      </c>
      <c r="C78" s="10" t="s">
        <v>66</v>
      </c>
      <c r="D78" s="10" t="s">
        <v>67</v>
      </c>
      <c r="E78" s="29" t="s">
        <v>88</v>
      </c>
      <c r="F78" s="29">
        <v>1.0</v>
      </c>
    </row>
    <row r="79">
      <c r="A79" s="57" t="s">
        <v>542</v>
      </c>
      <c r="B79" s="19">
        <v>0.1116087962962963</v>
      </c>
      <c r="C79" s="10" t="s">
        <v>72</v>
      </c>
      <c r="D79" s="10" t="s">
        <v>67</v>
      </c>
      <c r="E79" s="29">
        <v>17.0</v>
      </c>
      <c r="F79" s="46">
        <f>E79-3</f>
        <v>14</v>
      </c>
    </row>
    <row r="80">
      <c r="A80" s="57" t="s">
        <v>542</v>
      </c>
      <c r="B80" s="19">
        <v>0.11162037037037037</v>
      </c>
      <c r="C80" s="10" t="s">
        <v>74</v>
      </c>
      <c r="D80" s="10" t="s">
        <v>67</v>
      </c>
      <c r="E80" s="29">
        <v>18.0</v>
      </c>
      <c r="F80" s="46">
        <f>E80-0</f>
        <v>18</v>
      </c>
    </row>
    <row r="81">
      <c r="A81" s="57" t="s">
        <v>542</v>
      </c>
      <c r="B81" s="19">
        <v>0.1116550925925926</v>
      </c>
      <c r="C81" s="10" t="s">
        <v>69</v>
      </c>
      <c r="D81" s="10" t="s">
        <v>67</v>
      </c>
      <c r="E81" s="29">
        <v>9.0</v>
      </c>
      <c r="F81" s="46">
        <f>E81-4</f>
        <v>5</v>
      </c>
    </row>
    <row r="82">
      <c r="A82" s="57" t="s">
        <v>542</v>
      </c>
      <c r="B82" s="19">
        <v>0.11167824074074074</v>
      </c>
      <c r="C82" s="10" t="s">
        <v>70</v>
      </c>
      <c r="D82" s="10" t="s">
        <v>67</v>
      </c>
      <c r="E82" s="29">
        <v>20.0</v>
      </c>
      <c r="F82" s="46">
        <f>E82-3</f>
        <v>17</v>
      </c>
    </row>
    <row r="83">
      <c r="A83" s="57" t="s">
        <v>542</v>
      </c>
      <c r="B83" s="19">
        <v>0.11170138888888889</v>
      </c>
      <c r="C83" s="10" t="s">
        <v>84</v>
      </c>
      <c r="D83" s="10" t="s">
        <v>67</v>
      </c>
      <c r="E83" s="29">
        <v>6.0</v>
      </c>
      <c r="F83" s="26"/>
    </row>
    <row r="84">
      <c r="A84" s="57" t="s">
        <v>542</v>
      </c>
      <c r="B84" s="19">
        <v>0.11171296296296296</v>
      </c>
      <c r="C84" s="10" t="s">
        <v>82</v>
      </c>
      <c r="D84" s="10" t="s">
        <v>67</v>
      </c>
      <c r="E84" s="29" t="s">
        <v>75</v>
      </c>
      <c r="F84" s="29" t="s">
        <v>75</v>
      </c>
    </row>
    <row r="85">
      <c r="A85" s="57" t="s">
        <v>542</v>
      </c>
      <c r="B85" s="19">
        <v>0.1125462962962963</v>
      </c>
      <c r="C85" s="10" t="s">
        <v>70</v>
      </c>
      <c r="D85" s="10" t="s">
        <v>67</v>
      </c>
      <c r="E85" s="29">
        <v>5.0</v>
      </c>
      <c r="F85" s="46">
        <f t="shared" ref="F85:F86" si="4">E85-3</f>
        <v>2</v>
      </c>
    </row>
    <row r="86">
      <c r="A86" s="57" t="s">
        <v>542</v>
      </c>
      <c r="B86" s="19">
        <v>0.11255787037037036</v>
      </c>
      <c r="C86" s="10" t="s">
        <v>82</v>
      </c>
      <c r="D86" s="10" t="s">
        <v>67</v>
      </c>
      <c r="E86" s="29">
        <v>10.0</v>
      </c>
      <c r="F86" s="46">
        <f t="shared" si="4"/>
        <v>7</v>
      </c>
    </row>
    <row r="87">
      <c r="A87" s="57" t="s">
        <v>542</v>
      </c>
      <c r="B87" s="19">
        <v>0.11259259259259259</v>
      </c>
      <c r="C87" s="10" t="s">
        <v>74</v>
      </c>
      <c r="D87" s="10" t="s">
        <v>67</v>
      </c>
      <c r="E87" s="29">
        <v>9.0</v>
      </c>
      <c r="F87" s="46">
        <f>E87-0</f>
        <v>9</v>
      </c>
    </row>
    <row r="88">
      <c r="A88" s="57" t="s">
        <v>542</v>
      </c>
      <c r="B88" s="19">
        <v>0.11259259259259259</v>
      </c>
      <c r="C88" s="10" t="s">
        <v>69</v>
      </c>
      <c r="D88" s="10" t="s">
        <v>67</v>
      </c>
      <c r="E88" s="29">
        <v>16.0</v>
      </c>
      <c r="F88" s="46">
        <f>E88-4</f>
        <v>12</v>
      </c>
    </row>
    <row r="89">
      <c r="A89" s="57" t="s">
        <v>542</v>
      </c>
      <c r="B89" s="19">
        <v>0.11259259259259259</v>
      </c>
      <c r="C89" s="10" t="s">
        <v>84</v>
      </c>
      <c r="D89" s="10" t="s">
        <v>67</v>
      </c>
      <c r="E89" s="29">
        <v>6.0</v>
      </c>
      <c r="F89" s="26"/>
    </row>
    <row r="90">
      <c r="A90" s="57" t="s">
        <v>542</v>
      </c>
      <c r="B90" s="19">
        <v>0.11262731481481482</v>
      </c>
      <c r="C90" s="10" t="s">
        <v>66</v>
      </c>
      <c r="D90" s="10" t="s">
        <v>67</v>
      </c>
      <c r="E90" s="29">
        <v>9.0</v>
      </c>
      <c r="F90" s="46">
        <f>E90-0</f>
        <v>9</v>
      </c>
    </row>
    <row r="91">
      <c r="A91" s="57" t="s">
        <v>542</v>
      </c>
      <c r="B91" s="19">
        <v>0.1149537037037037</v>
      </c>
      <c r="C91" s="10" t="s">
        <v>82</v>
      </c>
      <c r="D91" s="10" t="s">
        <v>361</v>
      </c>
      <c r="E91" s="29">
        <v>18.0</v>
      </c>
      <c r="F91" s="46">
        <f>E91-7</f>
        <v>11</v>
      </c>
    </row>
    <row r="92">
      <c r="A92" s="57" t="s">
        <v>542</v>
      </c>
      <c r="B92" s="19">
        <v>0.11506944444444445</v>
      </c>
      <c r="C92" s="10" t="s">
        <v>66</v>
      </c>
      <c r="D92" s="10" t="s">
        <v>361</v>
      </c>
      <c r="E92" s="29">
        <v>9.0</v>
      </c>
      <c r="F92" s="46">
        <f>E92-2</f>
        <v>7</v>
      </c>
    </row>
    <row r="93">
      <c r="A93" s="57" t="s">
        <v>542</v>
      </c>
      <c r="B93" s="19">
        <v>0.11825231481481481</v>
      </c>
      <c r="C93" s="10" t="s">
        <v>70</v>
      </c>
      <c r="D93" s="10" t="s">
        <v>87</v>
      </c>
      <c r="E93" s="29" t="s">
        <v>68</v>
      </c>
      <c r="F93" s="46">
        <v>20.0</v>
      </c>
    </row>
    <row r="94">
      <c r="A94" s="57" t="s">
        <v>542</v>
      </c>
      <c r="B94" s="19">
        <v>0.11827546296296296</v>
      </c>
      <c r="C94" s="10" t="s">
        <v>72</v>
      </c>
      <c r="D94" s="10" t="s">
        <v>87</v>
      </c>
      <c r="E94" s="29" t="s">
        <v>68</v>
      </c>
      <c r="F94" s="46">
        <v>20.0</v>
      </c>
    </row>
    <row r="95">
      <c r="A95" s="57" t="s">
        <v>542</v>
      </c>
      <c r="B95" s="19">
        <v>0.11837962962962963</v>
      </c>
      <c r="C95" s="10" t="s">
        <v>82</v>
      </c>
      <c r="D95" s="10" t="s">
        <v>87</v>
      </c>
      <c r="E95" s="29">
        <v>18.0</v>
      </c>
      <c r="F95" s="46">
        <f>E95-1</f>
        <v>17</v>
      </c>
    </row>
    <row r="96">
      <c r="A96" s="57" t="s">
        <v>542</v>
      </c>
      <c r="B96" s="19">
        <v>0.11840277777777777</v>
      </c>
      <c r="C96" s="10" t="s">
        <v>74</v>
      </c>
      <c r="D96" s="10" t="s">
        <v>87</v>
      </c>
      <c r="E96" s="29">
        <v>16.0</v>
      </c>
      <c r="F96" s="46">
        <f t="shared" ref="F96:F97" si="5">E96-4</f>
        <v>12</v>
      </c>
    </row>
    <row r="97">
      <c r="A97" s="57" t="s">
        <v>542</v>
      </c>
      <c r="B97" s="19">
        <v>0.11850694444444444</v>
      </c>
      <c r="C97" s="10" t="s">
        <v>69</v>
      </c>
      <c r="D97" s="10" t="s">
        <v>87</v>
      </c>
      <c r="E97" s="29">
        <v>6.0</v>
      </c>
      <c r="F97" s="46">
        <f t="shared" si="5"/>
        <v>2</v>
      </c>
    </row>
    <row r="98">
      <c r="A98" s="57" t="s">
        <v>542</v>
      </c>
      <c r="B98" s="19">
        <v>0.11850694444444444</v>
      </c>
      <c r="C98" s="10" t="s">
        <v>66</v>
      </c>
      <c r="D98" s="10" t="s">
        <v>87</v>
      </c>
      <c r="E98" s="29">
        <v>6.0</v>
      </c>
      <c r="F98" s="46">
        <f>E98-0</f>
        <v>6</v>
      </c>
    </row>
    <row r="99">
      <c r="A99" s="57" t="s">
        <v>542</v>
      </c>
      <c r="B99" s="19">
        <v>0.11851851851851852</v>
      </c>
      <c r="C99" s="10" t="s">
        <v>84</v>
      </c>
      <c r="D99" s="10" t="s">
        <v>87</v>
      </c>
      <c r="E99" s="29">
        <v>6.0</v>
      </c>
      <c r="F99" s="46">
        <f>E99-2</f>
        <v>4</v>
      </c>
    </row>
    <row r="100">
      <c r="A100" s="57" t="s">
        <v>542</v>
      </c>
      <c r="B100" s="19">
        <v>0.11991898148148149</v>
      </c>
      <c r="C100" s="10" t="s">
        <v>70</v>
      </c>
      <c r="D100" s="10" t="s">
        <v>93</v>
      </c>
      <c r="E100" s="29">
        <v>20.0</v>
      </c>
      <c r="F100" s="46">
        <f t="shared" ref="F100:F101" si="6">E100-6</f>
        <v>14</v>
      </c>
      <c r="J100" s="10" t="s">
        <v>99</v>
      </c>
    </row>
    <row r="101">
      <c r="A101" s="57" t="s">
        <v>542</v>
      </c>
      <c r="B101" s="19">
        <v>0.11993055555555555</v>
      </c>
      <c r="C101" s="10" t="s">
        <v>70</v>
      </c>
      <c r="D101" s="10" t="s">
        <v>93</v>
      </c>
      <c r="E101" s="29">
        <v>13.0</v>
      </c>
      <c r="F101" s="46">
        <f t="shared" si="6"/>
        <v>7</v>
      </c>
      <c r="J101" s="10" t="s">
        <v>99</v>
      </c>
    </row>
    <row r="102">
      <c r="A102" s="57" t="s">
        <v>542</v>
      </c>
      <c r="B102" s="19">
        <v>0.12002314814814814</v>
      </c>
      <c r="C102" s="10" t="s">
        <v>70</v>
      </c>
      <c r="D102" s="10" t="s">
        <v>91</v>
      </c>
      <c r="E102" s="29">
        <v>12.0</v>
      </c>
      <c r="F102" s="26"/>
      <c r="H102" s="10" t="s">
        <v>548</v>
      </c>
    </row>
    <row r="103">
      <c r="A103" s="57" t="s">
        <v>542</v>
      </c>
      <c r="B103" s="19">
        <v>0.12032407407407407</v>
      </c>
      <c r="C103" s="10" t="s">
        <v>70</v>
      </c>
      <c r="D103" s="10" t="s">
        <v>93</v>
      </c>
      <c r="E103" s="29">
        <v>10.0</v>
      </c>
      <c r="F103" s="46">
        <f>E103-6</f>
        <v>4</v>
      </c>
      <c r="J103" s="10" t="s">
        <v>99</v>
      </c>
    </row>
    <row r="104">
      <c r="A104" s="57" t="s">
        <v>542</v>
      </c>
      <c r="B104" s="19">
        <v>0.12204861111111111</v>
      </c>
      <c r="C104" s="10" t="s">
        <v>70</v>
      </c>
      <c r="D104" s="10" t="s">
        <v>81</v>
      </c>
      <c r="E104" s="29">
        <v>6.0</v>
      </c>
      <c r="F104" s="46">
        <f>E104-3</f>
        <v>3</v>
      </c>
      <c r="J104" s="10" t="s">
        <v>549</v>
      </c>
    </row>
    <row r="105">
      <c r="A105" s="57" t="s">
        <v>542</v>
      </c>
      <c r="B105" s="19">
        <v>0.1235300925925926</v>
      </c>
      <c r="C105" s="10" t="s">
        <v>70</v>
      </c>
      <c r="D105" s="10" t="s">
        <v>93</v>
      </c>
      <c r="E105" s="29" t="s">
        <v>75</v>
      </c>
      <c r="F105" s="29" t="s">
        <v>75</v>
      </c>
      <c r="J105" s="10" t="s">
        <v>550</v>
      </c>
    </row>
    <row r="106">
      <c r="A106" s="57" t="s">
        <v>542</v>
      </c>
      <c r="B106" s="19">
        <v>0.1235300925925926</v>
      </c>
      <c r="C106" s="10" t="s">
        <v>70</v>
      </c>
      <c r="D106" s="10" t="s">
        <v>93</v>
      </c>
      <c r="E106" s="29" t="s">
        <v>75</v>
      </c>
      <c r="F106" s="29" t="s">
        <v>75</v>
      </c>
      <c r="J106" s="10" t="s">
        <v>160</v>
      </c>
    </row>
    <row r="107">
      <c r="A107" s="57" t="s">
        <v>542</v>
      </c>
      <c r="B107" s="19">
        <v>0.12373842592592593</v>
      </c>
      <c r="C107" s="10" t="s">
        <v>74</v>
      </c>
      <c r="D107" s="10" t="s">
        <v>93</v>
      </c>
      <c r="E107" s="29">
        <v>21.0</v>
      </c>
      <c r="F107" s="46">
        <f>E107-6</f>
        <v>15</v>
      </c>
      <c r="J107" s="10" t="s">
        <v>197</v>
      </c>
    </row>
    <row r="108">
      <c r="A108" s="57" t="s">
        <v>542</v>
      </c>
      <c r="B108" s="19">
        <v>0.12386574074074073</v>
      </c>
      <c r="C108" s="10" t="s">
        <v>74</v>
      </c>
      <c r="D108" s="10" t="s">
        <v>91</v>
      </c>
      <c r="E108" s="29">
        <v>19.0</v>
      </c>
      <c r="F108" s="26"/>
      <c r="H108" s="10" t="s">
        <v>551</v>
      </c>
    </row>
    <row r="109">
      <c r="A109" s="57" t="s">
        <v>542</v>
      </c>
      <c r="B109" s="19">
        <v>0.12481481481481481</v>
      </c>
      <c r="C109" s="10" t="s">
        <v>69</v>
      </c>
      <c r="D109" s="10" t="s">
        <v>91</v>
      </c>
      <c r="E109" s="29">
        <v>7.0</v>
      </c>
      <c r="F109" s="26"/>
      <c r="H109" s="10" t="s">
        <v>552</v>
      </c>
      <c r="J109" s="10" t="s">
        <v>104</v>
      </c>
    </row>
    <row r="110">
      <c r="A110" s="57" t="s">
        <v>542</v>
      </c>
      <c r="B110" s="19">
        <v>0.12590277777777778</v>
      </c>
      <c r="C110" s="10" t="s">
        <v>84</v>
      </c>
      <c r="D110" s="10" t="s">
        <v>93</v>
      </c>
      <c r="E110" s="29">
        <v>14.0</v>
      </c>
      <c r="F110" s="46">
        <f>E110-6</f>
        <v>8</v>
      </c>
      <c r="J110" s="10" t="s">
        <v>553</v>
      </c>
    </row>
    <row r="111">
      <c r="A111" s="57" t="s">
        <v>542</v>
      </c>
      <c r="B111" s="19">
        <v>0.12622685185185184</v>
      </c>
      <c r="C111" s="10" t="s">
        <v>84</v>
      </c>
      <c r="D111" s="10" t="s">
        <v>91</v>
      </c>
      <c r="E111" s="29">
        <v>20.0</v>
      </c>
      <c r="F111" s="26"/>
      <c r="H111" s="10" t="s">
        <v>554</v>
      </c>
    </row>
    <row r="112">
      <c r="A112" s="57" t="s">
        <v>542</v>
      </c>
      <c r="B112" s="19">
        <v>0.12680555555555556</v>
      </c>
      <c r="C112" s="10" t="s">
        <v>66</v>
      </c>
      <c r="D112" s="10" t="s">
        <v>89</v>
      </c>
      <c r="E112" s="29">
        <v>23.0</v>
      </c>
      <c r="F112" s="46">
        <f>E112-6</f>
        <v>17</v>
      </c>
      <c r="J112" s="10" t="s">
        <v>171</v>
      </c>
    </row>
    <row r="113">
      <c r="A113" s="57" t="s">
        <v>542</v>
      </c>
      <c r="B113" s="19">
        <v>0.126875</v>
      </c>
      <c r="C113" s="10" t="s">
        <v>66</v>
      </c>
      <c r="D113" s="10" t="s">
        <v>91</v>
      </c>
      <c r="E113" s="29">
        <v>14.0</v>
      </c>
      <c r="F113" s="26"/>
      <c r="H113" s="10" t="s">
        <v>555</v>
      </c>
    </row>
    <row r="114">
      <c r="A114" s="57" t="s">
        <v>542</v>
      </c>
      <c r="B114" s="19">
        <v>0.12715277777777778</v>
      </c>
      <c r="C114" s="10" t="s">
        <v>70</v>
      </c>
      <c r="D114" s="10" t="s">
        <v>93</v>
      </c>
      <c r="E114" s="29">
        <v>18.0</v>
      </c>
      <c r="F114" s="46">
        <f>E114-6</f>
        <v>12</v>
      </c>
      <c r="J114" s="10" t="s">
        <v>421</v>
      </c>
    </row>
    <row r="115">
      <c r="A115" s="57" t="s">
        <v>542</v>
      </c>
      <c r="B115" s="19">
        <v>0.12715277777777778</v>
      </c>
      <c r="C115" s="10" t="s">
        <v>70</v>
      </c>
      <c r="D115" s="10" t="s">
        <v>93</v>
      </c>
      <c r="E115" s="29" t="s">
        <v>75</v>
      </c>
      <c r="F115" s="29" t="s">
        <v>75</v>
      </c>
      <c r="J115" s="10" t="s">
        <v>160</v>
      </c>
    </row>
    <row r="116">
      <c r="A116" s="57" t="s">
        <v>542</v>
      </c>
      <c r="B116" s="19">
        <v>0.1273263888888889</v>
      </c>
      <c r="C116" s="10" t="s">
        <v>70</v>
      </c>
      <c r="D116" s="10" t="s">
        <v>91</v>
      </c>
      <c r="E116" s="29">
        <v>9.0</v>
      </c>
      <c r="F116" s="26"/>
      <c r="H116" s="10" t="s">
        <v>556</v>
      </c>
    </row>
    <row r="117">
      <c r="A117" s="57" t="s">
        <v>542</v>
      </c>
      <c r="B117" s="19">
        <v>0.12827546296296297</v>
      </c>
      <c r="C117" s="10" t="s">
        <v>70</v>
      </c>
      <c r="D117" s="10" t="s">
        <v>93</v>
      </c>
      <c r="E117" s="29" t="s">
        <v>68</v>
      </c>
      <c r="F117" s="29">
        <v>20.0</v>
      </c>
      <c r="G117" s="10" t="s">
        <v>137</v>
      </c>
      <c r="J117" s="10" t="s">
        <v>160</v>
      </c>
    </row>
    <row r="118">
      <c r="A118" s="57" t="s">
        <v>542</v>
      </c>
      <c r="B118" s="19">
        <v>0.12827546296296297</v>
      </c>
      <c r="C118" s="10" t="s">
        <v>70</v>
      </c>
      <c r="D118" s="10" t="s">
        <v>93</v>
      </c>
      <c r="E118" s="29">
        <v>14.0</v>
      </c>
      <c r="F118" s="46">
        <f>E118-6</f>
        <v>8</v>
      </c>
      <c r="J118" s="10" t="s">
        <v>557</v>
      </c>
    </row>
    <row r="119">
      <c r="A119" s="57" t="s">
        <v>542</v>
      </c>
      <c r="B119" s="19">
        <v>0.12861111111111112</v>
      </c>
      <c r="C119" s="10" t="s">
        <v>84</v>
      </c>
      <c r="D119" s="10" t="s">
        <v>81</v>
      </c>
      <c r="E119" s="29">
        <v>8.0</v>
      </c>
      <c r="F119" s="46">
        <f>E119-4</f>
        <v>4</v>
      </c>
      <c r="J119" s="10" t="s">
        <v>549</v>
      </c>
    </row>
    <row r="120">
      <c r="A120" s="57" t="s">
        <v>542</v>
      </c>
      <c r="B120" s="19">
        <v>0.12885416666666666</v>
      </c>
      <c r="C120" s="10" t="s">
        <v>70</v>
      </c>
      <c r="D120" s="10" t="s">
        <v>91</v>
      </c>
      <c r="E120" s="29">
        <v>7.0</v>
      </c>
      <c r="F120" s="26"/>
      <c r="H120" s="10" t="s">
        <v>558</v>
      </c>
    </row>
    <row r="121">
      <c r="A121" s="57" t="s">
        <v>542</v>
      </c>
      <c r="B121" s="19">
        <v>0.12993055555555555</v>
      </c>
      <c r="C121" s="10" t="s">
        <v>69</v>
      </c>
      <c r="D121" s="10" t="s">
        <v>91</v>
      </c>
      <c r="E121" s="29">
        <v>12.0</v>
      </c>
      <c r="F121" s="26"/>
      <c r="H121" s="10" t="s">
        <v>559</v>
      </c>
      <c r="J121" s="10" t="s">
        <v>560</v>
      </c>
    </row>
    <row r="122">
      <c r="A122" s="57" t="s">
        <v>542</v>
      </c>
      <c r="B122" s="19">
        <v>0.13123842592592594</v>
      </c>
      <c r="C122" s="10" t="s">
        <v>82</v>
      </c>
      <c r="D122" s="10" t="s">
        <v>89</v>
      </c>
      <c r="E122" s="29">
        <v>26.0</v>
      </c>
      <c r="F122" s="46">
        <f t="shared" ref="F122:F124" si="7">E122-7</f>
        <v>19</v>
      </c>
      <c r="J122" s="10" t="s">
        <v>229</v>
      </c>
    </row>
    <row r="123">
      <c r="A123" s="57" t="s">
        <v>542</v>
      </c>
      <c r="B123" s="19">
        <v>0.13123842592592594</v>
      </c>
      <c r="C123" s="10" t="s">
        <v>82</v>
      </c>
      <c r="D123" s="10" t="s">
        <v>89</v>
      </c>
      <c r="E123" s="29">
        <v>10.0</v>
      </c>
      <c r="F123" s="46">
        <f t="shared" si="7"/>
        <v>3</v>
      </c>
      <c r="J123" s="10" t="s">
        <v>229</v>
      </c>
    </row>
    <row r="124">
      <c r="A124" s="57" t="s">
        <v>542</v>
      </c>
      <c r="B124" s="19">
        <v>0.13123842592592594</v>
      </c>
      <c r="C124" s="10" t="s">
        <v>82</v>
      </c>
      <c r="D124" s="10" t="s">
        <v>89</v>
      </c>
      <c r="E124" s="29">
        <v>16.0</v>
      </c>
      <c r="F124" s="46">
        <f t="shared" si="7"/>
        <v>9</v>
      </c>
      <c r="J124" s="10" t="s">
        <v>229</v>
      </c>
    </row>
    <row r="125">
      <c r="A125" s="57" t="s">
        <v>542</v>
      </c>
      <c r="B125" s="19">
        <v>0.13126157407407407</v>
      </c>
      <c r="C125" s="10" t="s">
        <v>84</v>
      </c>
      <c r="D125" s="10" t="s">
        <v>93</v>
      </c>
      <c r="E125" s="29" t="s">
        <v>68</v>
      </c>
      <c r="F125" s="29">
        <v>20.0</v>
      </c>
      <c r="G125" s="10" t="s">
        <v>137</v>
      </c>
      <c r="J125" s="10" t="s">
        <v>160</v>
      </c>
    </row>
    <row r="126">
      <c r="A126" s="57" t="s">
        <v>542</v>
      </c>
      <c r="B126" s="19">
        <v>0.13126157407407407</v>
      </c>
      <c r="C126" s="10" t="s">
        <v>84</v>
      </c>
      <c r="D126" s="10" t="s">
        <v>93</v>
      </c>
      <c r="E126" s="29">
        <v>13.0</v>
      </c>
      <c r="F126" s="46">
        <f>E126-6</f>
        <v>7</v>
      </c>
      <c r="J126" s="10" t="s">
        <v>561</v>
      </c>
    </row>
    <row r="127">
      <c r="A127" s="57" t="s">
        <v>542</v>
      </c>
      <c r="B127" s="19">
        <v>0.13158564814814816</v>
      </c>
      <c r="C127" s="10" t="s">
        <v>82</v>
      </c>
      <c r="D127" s="10" t="s">
        <v>91</v>
      </c>
      <c r="E127" s="29">
        <v>15.0</v>
      </c>
      <c r="F127" s="26"/>
      <c r="H127" s="10" t="s">
        <v>562</v>
      </c>
    </row>
    <row r="128">
      <c r="A128" s="57" t="s">
        <v>542</v>
      </c>
      <c r="B128" s="19">
        <v>0.13207175925925926</v>
      </c>
      <c r="C128" s="10" t="s">
        <v>74</v>
      </c>
      <c r="D128" s="10" t="s">
        <v>93</v>
      </c>
      <c r="E128" s="29">
        <v>10.0</v>
      </c>
      <c r="F128" s="46">
        <f t="shared" ref="F128:F129" si="8">E128-6</f>
        <v>4</v>
      </c>
      <c r="J128" s="10" t="s">
        <v>197</v>
      </c>
    </row>
    <row r="129">
      <c r="A129" s="57" t="s">
        <v>542</v>
      </c>
      <c r="B129" s="19">
        <v>0.13233796296296296</v>
      </c>
      <c r="C129" s="10" t="s">
        <v>74</v>
      </c>
      <c r="D129" s="10" t="s">
        <v>93</v>
      </c>
      <c r="E129" s="29">
        <v>18.0</v>
      </c>
      <c r="F129" s="46">
        <f t="shared" si="8"/>
        <v>12</v>
      </c>
      <c r="J129" s="10" t="s">
        <v>142</v>
      </c>
    </row>
    <row r="130">
      <c r="A130" s="57" t="s">
        <v>542</v>
      </c>
      <c r="B130" s="19">
        <v>0.13246527777777778</v>
      </c>
      <c r="C130" s="10" t="s">
        <v>74</v>
      </c>
      <c r="D130" s="10" t="s">
        <v>91</v>
      </c>
      <c r="E130" s="29">
        <v>19.0</v>
      </c>
      <c r="F130" s="26"/>
      <c r="H130" s="10" t="s">
        <v>551</v>
      </c>
      <c r="J130" s="10" t="s">
        <v>491</v>
      </c>
    </row>
    <row r="131">
      <c r="A131" s="57" t="s">
        <v>542</v>
      </c>
      <c r="B131" s="19">
        <v>0.13309027777777777</v>
      </c>
      <c r="C131" s="10" t="s">
        <v>69</v>
      </c>
      <c r="D131" s="10" t="s">
        <v>91</v>
      </c>
      <c r="E131" s="29">
        <v>2.0</v>
      </c>
      <c r="F131" s="26"/>
      <c r="H131" s="10" t="s">
        <v>563</v>
      </c>
      <c r="J131" s="10" t="s">
        <v>104</v>
      </c>
    </row>
    <row r="132">
      <c r="A132" s="57" t="s">
        <v>542</v>
      </c>
      <c r="B132" s="19">
        <v>0.13380787037037037</v>
      </c>
      <c r="C132" s="10" t="s">
        <v>84</v>
      </c>
      <c r="D132" s="10" t="s">
        <v>93</v>
      </c>
      <c r="E132" s="29" t="s">
        <v>75</v>
      </c>
      <c r="F132" s="29" t="s">
        <v>75</v>
      </c>
      <c r="J132" s="10" t="s">
        <v>85</v>
      </c>
    </row>
    <row r="133">
      <c r="A133" s="57" t="s">
        <v>542</v>
      </c>
      <c r="B133" s="19">
        <v>0.13380787037037037</v>
      </c>
      <c r="C133" s="10" t="s">
        <v>84</v>
      </c>
      <c r="D133" s="10" t="s">
        <v>93</v>
      </c>
      <c r="E133" s="29" t="s">
        <v>68</v>
      </c>
      <c r="F133" s="29">
        <v>20.0</v>
      </c>
      <c r="G133" s="10" t="s">
        <v>137</v>
      </c>
      <c r="J133" s="10" t="s">
        <v>564</v>
      </c>
    </row>
    <row r="134">
      <c r="A134" s="57" t="s">
        <v>542</v>
      </c>
      <c r="B134" s="19">
        <v>0.13435185185185186</v>
      </c>
      <c r="C134" s="10" t="s">
        <v>84</v>
      </c>
      <c r="D134" s="10" t="s">
        <v>91</v>
      </c>
      <c r="E134" s="29">
        <v>41.0</v>
      </c>
      <c r="F134" s="26"/>
      <c r="H134" s="10" t="s">
        <v>565</v>
      </c>
      <c r="I134" s="10">
        <v>1.0</v>
      </c>
      <c r="J134" s="10" t="s">
        <v>119</v>
      </c>
    </row>
    <row r="135">
      <c r="A135" s="57" t="s">
        <v>542</v>
      </c>
      <c r="B135" s="19">
        <v>0.13648148148148148</v>
      </c>
      <c r="C135" s="10" t="s">
        <v>69</v>
      </c>
      <c r="D135" s="10" t="s">
        <v>128</v>
      </c>
      <c r="E135" s="29">
        <v>23.0</v>
      </c>
      <c r="F135" s="46">
        <f>E135-6</f>
        <v>17</v>
      </c>
    </row>
    <row r="136">
      <c r="A136" s="57" t="s">
        <v>542</v>
      </c>
      <c r="B136" s="19">
        <v>0.1370949074074074</v>
      </c>
      <c r="C136" s="10" t="s">
        <v>84</v>
      </c>
      <c r="D136" s="10" t="s">
        <v>120</v>
      </c>
      <c r="E136" s="29" t="s">
        <v>75</v>
      </c>
      <c r="F136" s="29" t="s">
        <v>75</v>
      </c>
      <c r="J136" s="10" t="s">
        <v>566</v>
      </c>
    </row>
    <row r="137">
      <c r="A137" s="57" t="s">
        <v>542</v>
      </c>
      <c r="B137" s="19">
        <v>0.13723379629629628</v>
      </c>
      <c r="C137" s="10" t="s">
        <v>66</v>
      </c>
      <c r="D137" s="10" t="s">
        <v>120</v>
      </c>
      <c r="E137" s="29" t="s">
        <v>75</v>
      </c>
      <c r="F137" s="29" t="s">
        <v>75</v>
      </c>
      <c r="J137" s="10" t="s">
        <v>567</v>
      </c>
    </row>
    <row r="138">
      <c r="A138" s="57" t="s">
        <v>542</v>
      </c>
      <c r="B138" s="19">
        <v>0.1430324074074074</v>
      </c>
      <c r="C138" s="10" t="s">
        <v>69</v>
      </c>
      <c r="D138" s="10" t="s">
        <v>120</v>
      </c>
      <c r="E138" s="29">
        <v>10.0</v>
      </c>
      <c r="F138" s="26"/>
      <c r="J138" s="10" t="s">
        <v>568</v>
      </c>
    </row>
    <row r="139">
      <c r="A139" s="57" t="s">
        <v>542</v>
      </c>
      <c r="B139" s="19">
        <v>0.1425</v>
      </c>
      <c r="C139" s="10" t="s">
        <v>84</v>
      </c>
      <c r="D139" s="10" t="s">
        <v>120</v>
      </c>
      <c r="E139" s="29" t="s">
        <v>75</v>
      </c>
      <c r="F139" s="29" t="s">
        <v>75</v>
      </c>
      <c r="J139" s="10" t="s">
        <v>569</v>
      </c>
    </row>
    <row r="140">
      <c r="A140" s="57" t="s">
        <v>542</v>
      </c>
      <c r="B140" s="19">
        <v>0.14282407407407408</v>
      </c>
      <c r="C140" s="10" t="s">
        <v>69</v>
      </c>
      <c r="D140" s="10" t="s">
        <v>79</v>
      </c>
      <c r="E140" s="29">
        <v>22.0</v>
      </c>
      <c r="F140" s="46">
        <f>E140-3</f>
        <v>19</v>
      </c>
    </row>
    <row r="141">
      <c r="A141" s="57" t="s">
        <v>542</v>
      </c>
      <c r="B141" s="19">
        <v>0.14364583333333333</v>
      </c>
      <c r="C141" s="10" t="s">
        <v>70</v>
      </c>
      <c r="D141" s="10" t="s">
        <v>87</v>
      </c>
      <c r="E141" s="29" t="s">
        <v>68</v>
      </c>
      <c r="F141" s="29">
        <v>20.0</v>
      </c>
    </row>
    <row r="142">
      <c r="A142" s="57" t="s">
        <v>542</v>
      </c>
      <c r="B142" s="19">
        <v>0.1436574074074074</v>
      </c>
      <c r="C142" s="10" t="s">
        <v>82</v>
      </c>
      <c r="D142" s="10" t="s">
        <v>87</v>
      </c>
      <c r="E142" s="29" t="s">
        <v>88</v>
      </c>
      <c r="F142" s="29">
        <v>1.0</v>
      </c>
    </row>
    <row r="143">
      <c r="A143" s="57" t="s">
        <v>542</v>
      </c>
      <c r="B143" s="19">
        <v>0.1438773148148148</v>
      </c>
      <c r="C143" s="10" t="s">
        <v>69</v>
      </c>
      <c r="D143" s="10" t="s">
        <v>87</v>
      </c>
      <c r="E143" s="29">
        <v>22.0</v>
      </c>
      <c r="F143" s="46">
        <f>E143-4</f>
        <v>18</v>
      </c>
    </row>
    <row r="144">
      <c r="A144" s="57" t="s">
        <v>542</v>
      </c>
      <c r="B144" s="19">
        <v>0.1438773148148148</v>
      </c>
      <c r="C144" s="10" t="s">
        <v>72</v>
      </c>
      <c r="D144" s="10" t="s">
        <v>87</v>
      </c>
      <c r="E144" s="29">
        <v>21.0</v>
      </c>
      <c r="F144" s="46">
        <f>E144-3</f>
        <v>18</v>
      </c>
    </row>
    <row r="145">
      <c r="A145" s="57" t="s">
        <v>542</v>
      </c>
      <c r="B145" s="19">
        <v>0.14401620370370372</v>
      </c>
      <c r="C145" s="10" t="s">
        <v>84</v>
      </c>
      <c r="D145" s="10" t="s">
        <v>87</v>
      </c>
      <c r="E145" s="29">
        <v>15.0</v>
      </c>
      <c r="F145" s="46">
        <f>E145-2</f>
        <v>13</v>
      </c>
    </row>
    <row r="146">
      <c r="A146" s="57" t="s">
        <v>542</v>
      </c>
      <c r="B146" s="19">
        <v>0.14417824074074073</v>
      </c>
      <c r="C146" s="10" t="s">
        <v>74</v>
      </c>
      <c r="D146" s="10" t="s">
        <v>87</v>
      </c>
      <c r="E146" s="29">
        <v>9.0</v>
      </c>
      <c r="F146" s="46">
        <f>E146-4</f>
        <v>5</v>
      </c>
    </row>
    <row r="147">
      <c r="A147" s="57" t="s">
        <v>542</v>
      </c>
      <c r="B147" s="19">
        <v>0.1442013888888889</v>
      </c>
      <c r="C147" s="10" t="s">
        <v>66</v>
      </c>
      <c r="D147" s="10" t="s">
        <v>87</v>
      </c>
      <c r="E147" s="29">
        <v>6.0</v>
      </c>
      <c r="F147" s="46">
        <f>E147-0</f>
        <v>6</v>
      </c>
    </row>
    <row r="148">
      <c r="A148" s="57" t="s">
        <v>542</v>
      </c>
      <c r="B148" s="19">
        <v>0.1449074074074074</v>
      </c>
      <c r="C148" s="10" t="s">
        <v>70</v>
      </c>
      <c r="D148" s="10" t="s">
        <v>126</v>
      </c>
      <c r="E148" s="29">
        <v>20.0</v>
      </c>
      <c r="F148" s="46">
        <f>E148-3</f>
        <v>17</v>
      </c>
    </row>
    <row r="149">
      <c r="A149" s="57" t="s">
        <v>542</v>
      </c>
      <c r="B149" s="19">
        <v>0.14526620370370372</v>
      </c>
      <c r="C149" s="10" t="s">
        <v>69</v>
      </c>
      <c r="D149" s="10" t="s">
        <v>91</v>
      </c>
      <c r="E149" s="29">
        <v>5.0</v>
      </c>
      <c r="F149" s="26"/>
      <c r="H149" s="10" t="s">
        <v>570</v>
      </c>
      <c r="J149" s="10" t="s">
        <v>263</v>
      </c>
    </row>
    <row r="150">
      <c r="A150" s="57" t="s">
        <v>542</v>
      </c>
      <c r="B150" s="19">
        <v>0.14591435185185186</v>
      </c>
      <c r="C150" s="10" t="s">
        <v>72</v>
      </c>
      <c r="D150" s="10" t="s">
        <v>91</v>
      </c>
      <c r="E150" s="29">
        <v>1.0</v>
      </c>
      <c r="F150" s="26"/>
      <c r="H150" s="10" t="s">
        <v>571</v>
      </c>
      <c r="J150" s="10" t="s">
        <v>189</v>
      </c>
    </row>
    <row r="151">
      <c r="A151" s="57" t="s">
        <v>542</v>
      </c>
      <c r="B151" s="19">
        <v>0.14662037037037037</v>
      </c>
      <c r="C151" s="10" t="s">
        <v>69</v>
      </c>
      <c r="D151" s="10" t="s">
        <v>100</v>
      </c>
      <c r="E151" s="29">
        <v>20.0</v>
      </c>
      <c r="F151" s="46">
        <f>E151-4</f>
        <v>16</v>
      </c>
      <c r="H151" s="10" t="s">
        <v>572</v>
      </c>
      <c r="J151" s="10" t="s">
        <v>573</v>
      </c>
    </row>
    <row r="152">
      <c r="A152" s="57" t="s">
        <v>542</v>
      </c>
      <c r="B152" s="19">
        <v>0.1466435185185185</v>
      </c>
      <c r="C152" s="10" t="s">
        <v>82</v>
      </c>
      <c r="D152" s="10" t="s">
        <v>100</v>
      </c>
      <c r="E152" s="29" t="s">
        <v>75</v>
      </c>
      <c r="F152" s="29" t="s">
        <v>75</v>
      </c>
      <c r="H152" s="10" t="s">
        <v>574</v>
      </c>
      <c r="J152" s="10" t="s">
        <v>573</v>
      </c>
    </row>
    <row r="153">
      <c r="A153" s="57" t="s">
        <v>542</v>
      </c>
      <c r="B153" s="19">
        <v>0.14667824074074073</v>
      </c>
      <c r="C153" s="10" t="s">
        <v>84</v>
      </c>
      <c r="D153" s="10" t="s">
        <v>100</v>
      </c>
      <c r="E153" s="29" t="s">
        <v>88</v>
      </c>
      <c r="F153" s="29">
        <v>1.0</v>
      </c>
      <c r="H153" s="10" t="s">
        <v>575</v>
      </c>
      <c r="J153" s="10" t="s">
        <v>573</v>
      </c>
    </row>
    <row r="154">
      <c r="A154" s="57" t="s">
        <v>542</v>
      </c>
      <c r="B154" s="19">
        <v>0.14747685185185186</v>
      </c>
      <c r="C154" s="10" t="s">
        <v>72</v>
      </c>
      <c r="D154" s="10" t="s">
        <v>100</v>
      </c>
      <c r="E154" s="29">
        <v>8.0</v>
      </c>
      <c r="F154" s="46">
        <f>E154-3</f>
        <v>5</v>
      </c>
      <c r="H154" s="10" t="s">
        <v>576</v>
      </c>
      <c r="J154" s="10" t="s">
        <v>573</v>
      </c>
    </row>
    <row r="155">
      <c r="A155" s="57" t="s">
        <v>542</v>
      </c>
      <c r="B155" s="19">
        <v>0.14747685185185186</v>
      </c>
      <c r="C155" s="10" t="s">
        <v>66</v>
      </c>
      <c r="D155" s="10" t="s">
        <v>100</v>
      </c>
      <c r="E155" s="29">
        <v>12.0</v>
      </c>
      <c r="F155" s="46">
        <f>E155-1</f>
        <v>11</v>
      </c>
      <c r="H155" s="10" t="s">
        <v>577</v>
      </c>
      <c r="J155" s="10" t="s">
        <v>573</v>
      </c>
    </row>
    <row r="156">
      <c r="A156" s="57" t="s">
        <v>542</v>
      </c>
      <c r="B156" s="19">
        <v>0.14842592592592593</v>
      </c>
      <c r="C156" s="10" t="s">
        <v>84</v>
      </c>
      <c r="D156" s="10" t="s">
        <v>93</v>
      </c>
      <c r="E156" s="29" t="s">
        <v>75</v>
      </c>
      <c r="F156" s="29" t="s">
        <v>75</v>
      </c>
      <c r="J156" s="10" t="s">
        <v>85</v>
      </c>
    </row>
    <row r="157">
      <c r="A157" s="57" t="s">
        <v>542</v>
      </c>
      <c r="B157" s="19">
        <v>0.14842592592592593</v>
      </c>
      <c r="C157" s="10" t="s">
        <v>84</v>
      </c>
      <c r="D157" s="10" t="s">
        <v>93</v>
      </c>
      <c r="E157" s="29" t="s">
        <v>68</v>
      </c>
      <c r="F157" s="29">
        <v>20.0</v>
      </c>
      <c r="G157" s="10" t="s">
        <v>137</v>
      </c>
      <c r="J157" s="10" t="s">
        <v>564</v>
      </c>
    </row>
    <row r="158">
      <c r="A158" s="57" t="s">
        <v>542</v>
      </c>
      <c r="B158" s="19">
        <v>0.14885416666666668</v>
      </c>
      <c r="C158" s="10" t="s">
        <v>84</v>
      </c>
      <c r="D158" s="10" t="s">
        <v>91</v>
      </c>
      <c r="E158" s="29">
        <v>27.0</v>
      </c>
      <c r="F158" s="26"/>
      <c r="H158" s="10" t="s">
        <v>578</v>
      </c>
    </row>
    <row r="159">
      <c r="A159" s="57" t="s">
        <v>542</v>
      </c>
      <c r="B159" s="19">
        <v>0.1491550925925926</v>
      </c>
      <c r="C159" s="10" t="s">
        <v>74</v>
      </c>
      <c r="D159" s="10" t="s">
        <v>93</v>
      </c>
      <c r="E159" s="29">
        <v>25.0</v>
      </c>
      <c r="F159" s="46">
        <f>E159-6</f>
        <v>19</v>
      </c>
      <c r="J159" s="10" t="s">
        <v>142</v>
      </c>
    </row>
    <row r="160">
      <c r="A160" s="57" t="s">
        <v>542</v>
      </c>
      <c r="B160" s="19">
        <v>0.1492476851851852</v>
      </c>
      <c r="C160" s="10" t="s">
        <v>74</v>
      </c>
      <c r="D160" s="10" t="s">
        <v>91</v>
      </c>
      <c r="E160" s="29">
        <v>16.0</v>
      </c>
      <c r="F160" s="26"/>
      <c r="H160" s="10" t="s">
        <v>579</v>
      </c>
    </row>
    <row r="161">
      <c r="A161" s="57" t="s">
        <v>542</v>
      </c>
      <c r="B161" s="19">
        <v>0.149375</v>
      </c>
      <c r="C161" s="10" t="s">
        <v>74</v>
      </c>
      <c r="D161" s="10" t="s">
        <v>93</v>
      </c>
      <c r="E161" s="29">
        <v>16.0</v>
      </c>
      <c r="F161" s="46">
        <f>E161-6</f>
        <v>10</v>
      </c>
      <c r="J161" s="10" t="s">
        <v>197</v>
      </c>
    </row>
    <row r="162">
      <c r="A162" s="57" t="s">
        <v>542</v>
      </c>
      <c r="B162" s="19">
        <v>0.14940972222222224</v>
      </c>
      <c r="C162" s="10" t="s">
        <v>74</v>
      </c>
      <c r="D162" s="10" t="s">
        <v>91</v>
      </c>
      <c r="E162" s="29">
        <v>6.0</v>
      </c>
      <c r="F162" s="26"/>
      <c r="H162" s="10" t="s">
        <v>580</v>
      </c>
    </row>
    <row r="163">
      <c r="A163" s="57" t="s">
        <v>542</v>
      </c>
      <c r="B163" s="19">
        <v>0.1512962962962963</v>
      </c>
      <c r="C163" s="10" t="s">
        <v>70</v>
      </c>
      <c r="D163" s="10" t="s">
        <v>93</v>
      </c>
      <c r="E163" s="29" t="s">
        <v>75</v>
      </c>
      <c r="F163" s="29" t="s">
        <v>75</v>
      </c>
      <c r="J163" s="10" t="s">
        <v>85</v>
      </c>
    </row>
    <row r="164">
      <c r="A164" s="57" t="s">
        <v>542</v>
      </c>
      <c r="B164" s="19">
        <v>0.1512962962962963</v>
      </c>
      <c r="C164" s="10" t="s">
        <v>70</v>
      </c>
      <c r="D164" s="10" t="s">
        <v>93</v>
      </c>
      <c r="E164" s="46">
        <f>F164+6</f>
        <v>25</v>
      </c>
      <c r="F164" s="29">
        <v>19.0</v>
      </c>
      <c r="J164" s="10" t="s">
        <v>204</v>
      </c>
    </row>
    <row r="165">
      <c r="A165" s="57" t="s">
        <v>542</v>
      </c>
      <c r="B165" s="19">
        <v>0.15138888888888888</v>
      </c>
      <c r="C165" s="10" t="s">
        <v>70</v>
      </c>
      <c r="D165" s="10" t="s">
        <v>93</v>
      </c>
      <c r="E165" s="29" t="s">
        <v>75</v>
      </c>
      <c r="F165" s="29" t="s">
        <v>75</v>
      </c>
      <c r="J165" s="10" t="s">
        <v>85</v>
      </c>
    </row>
    <row r="166">
      <c r="A166" s="57" t="s">
        <v>542</v>
      </c>
      <c r="B166" s="19">
        <v>0.15138888888888888</v>
      </c>
      <c r="C166" s="10" t="s">
        <v>70</v>
      </c>
      <c r="D166" s="10" t="s">
        <v>93</v>
      </c>
      <c r="E166" s="29">
        <v>13.0</v>
      </c>
      <c r="F166" s="46">
        <f>E166-6</f>
        <v>7</v>
      </c>
      <c r="J166" s="10" t="s">
        <v>294</v>
      </c>
    </row>
    <row r="167">
      <c r="A167" s="57" t="s">
        <v>542</v>
      </c>
      <c r="B167" s="19">
        <v>0.1514814814814815</v>
      </c>
      <c r="C167" s="10" t="s">
        <v>70</v>
      </c>
      <c r="D167" s="10" t="s">
        <v>91</v>
      </c>
      <c r="E167" s="29">
        <v>6.0</v>
      </c>
      <c r="F167" s="26"/>
      <c r="H167" s="10" t="s">
        <v>581</v>
      </c>
    </row>
    <row r="168">
      <c r="A168" s="57" t="s">
        <v>542</v>
      </c>
      <c r="B168" s="19">
        <v>0.1515277777777778</v>
      </c>
      <c r="C168" s="10" t="s">
        <v>70</v>
      </c>
      <c r="D168" s="10" t="s">
        <v>91</v>
      </c>
      <c r="E168" s="29">
        <v>8.0</v>
      </c>
      <c r="F168" s="26"/>
      <c r="H168" s="10" t="s">
        <v>582</v>
      </c>
    </row>
    <row r="169">
      <c r="A169" s="57" t="s">
        <v>542</v>
      </c>
      <c r="B169" s="19">
        <v>0.15199074074074073</v>
      </c>
      <c r="C169" s="10" t="s">
        <v>82</v>
      </c>
      <c r="D169" s="10" t="s">
        <v>91</v>
      </c>
      <c r="E169" s="29">
        <v>6.0</v>
      </c>
      <c r="F169" s="26"/>
      <c r="H169" s="10" t="s">
        <v>581</v>
      </c>
      <c r="J169" s="10" t="s">
        <v>481</v>
      </c>
    </row>
    <row r="170">
      <c r="A170" s="57" t="s">
        <v>542</v>
      </c>
      <c r="B170" s="19">
        <v>0.1522800925925926</v>
      </c>
      <c r="C170" s="10" t="s">
        <v>69</v>
      </c>
      <c r="D170" s="10" t="s">
        <v>93</v>
      </c>
      <c r="E170" s="29">
        <v>17.0</v>
      </c>
      <c r="F170" s="46">
        <f>E170-5</f>
        <v>12</v>
      </c>
      <c r="J170" s="10" t="s">
        <v>382</v>
      </c>
    </row>
    <row r="171">
      <c r="A171" s="57" t="s">
        <v>542</v>
      </c>
      <c r="B171" s="19">
        <v>0.15234953703703705</v>
      </c>
      <c r="C171" s="10" t="s">
        <v>69</v>
      </c>
      <c r="D171" s="10" t="s">
        <v>91</v>
      </c>
      <c r="E171" s="29">
        <v>9.0</v>
      </c>
      <c r="F171" s="26"/>
      <c r="H171" s="10" t="s">
        <v>583</v>
      </c>
    </row>
    <row r="172">
      <c r="A172" s="57" t="s">
        <v>542</v>
      </c>
      <c r="B172" s="19">
        <v>0.15296296296296297</v>
      </c>
      <c r="C172" s="10" t="s">
        <v>72</v>
      </c>
      <c r="D172" s="10" t="s">
        <v>93</v>
      </c>
      <c r="E172" s="29">
        <v>12.0</v>
      </c>
      <c r="F172" s="46">
        <f>E172-5</f>
        <v>7</v>
      </c>
      <c r="J172" s="10" t="s">
        <v>136</v>
      </c>
    </row>
    <row r="173">
      <c r="A173" s="57" t="s">
        <v>542</v>
      </c>
      <c r="B173" s="19">
        <v>0.15305555555555556</v>
      </c>
      <c r="C173" s="10" t="s">
        <v>72</v>
      </c>
      <c r="D173" s="10" t="s">
        <v>93</v>
      </c>
      <c r="E173" s="29" t="s">
        <v>88</v>
      </c>
      <c r="F173" s="29">
        <v>1.0</v>
      </c>
      <c r="J173" s="10" t="s">
        <v>136</v>
      </c>
    </row>
    <row r="174">
      <c r="A174" s="57" t="s">
        <v>542</v>
      </c>
      <c r="B174" s="19">
        <v>0.1541435185185185</v>
      </c>
      <c r="C174" s="10" t="s">
        <v>84</v>
      </c>
      <c r="D174" s="10" t="s">
        <v>584</v>
      </c>
      <c r="E174" s="29">
        <v>24.0</v>
      </c>
      <c r="F174" s="46">
        <f>E174-5</f>
        <v>19</v>
      </c>
      <c r="J174" s="10" t="s">
        <v>585</v>
      </c>
    </row>
    <row r="175">
      <c r="A175" s="57" t="s">
        <v>542</v>
      </c>
      <c r="B175" s="19">
        <v>0.15474537037037037</v>
      </c>
      <c r="C175" s="10" t="s">
        <v>70</v>
      </c>
      <c r="D175" s="10" t="s">
        <v>93</v>
      </c>
      <c r="E175" s="29">
        <v>14.0</v>
      </c>
      <c r="F175" s="46">
        <f>E175-6</f>
        <v>8</v>
      </c>
      <c r="J175" s="10" t="s">
        <v>251</v>
      </c>
    </row>
    <row r="176">
      <c r="A176" s="57" t="s">
        <v>542</v>
      </c>
      <c r="B176" s="19">
        <v>0.15486111111111112</v>
      </c>
      <c r="C176" s="10" t="s">
        <v>70</v>
      </c>
      <c r="D176" s="10" t="s">
        <v>91</v>
      </c>
      <c r="E176" s="29">
        <v>8.0</v>
      </c>
      <c r="F176" s="26"/>
      <c r="H176" s="10" t="s">
        <v>582</v>
      </c>
    </row>
    <row r="177">
      <c r="A177" s="57" t="s">
        <v>542</v>
      </c>
      <c r="B177" s="19">
        <v>0.1553587962962963</v>
      </c>
      <c r="C177" s="10" t="s">
        <v>84</v>
      </c>
      <c r="D177" s="10" t="s">
        <v>93</v>
      </c>
      <c r="E177" s="29" t="s">
        <v>88</v>
      </c>
      <c r="F177" s="29">
        <v>1.0</v>
      </c>
      <c r="J177" s="10" t="s">
        <v>85</v>
      </c>
    </row>
    <row r="178">
      <c r="A178" s="57" t="s">
        <v>542</v>
      </c>
      <c r="B178" s="19">
        <v>0.1553587962962963</v>
      </c>
      <c r="C178" s="10" t="s">
        <v>84</v>
      </c>
      <c r="D178" s="10" t="s">
        <v>93</v>
      </c>
      <c r="E178" s="29" t="s">
        <v>68</v>
      </c>
      <c r="F178" s="29">
        <v>20.0</v>
      </c>
      <c r="G178" s="10" t="s">
        <v>137</v>
      </c>
      <c r="J178" s="10" t="s">
        <v>564</v>
      </c>
    </row>
    <row r="179">
      <c r="A179" s="57" t="s">
        <v>542</v>
      </c>
      <c r="B179" s="19">
        <v>0.15572916666666667</v>
      </c>
      <c r="C179" s="10" t="s">
        <v>84</v>
      </c>
      <c r="D179" s="10" t="s">
        <v>91</v>
      </c>
      <c r="E179" s="29">
        <v>23.0</v>
      </c>
      <c r="F179" s="26"/>
      <c r="H179" s="10" t="s">
        <v>586</v>
      </c>
      <c r="I179" s="10">
        <v>1.0</v>
      </c>
      <c r="J179" s="10" t="s">
        <v>119</v>
      </c>
    </row>
    <row r="180">
      <c r="A180" s="57" t="s">
        <v>542</v>
      </c>
      <c r="B180" s="19">
        <v>0.1569212962962963</v>
      </c>
      <c r="C180" s="10" t="s">
        <v>74</v>
      </c>
      <c r="D180" s="10" t="s">
        <v>93</v>
      </c>
      <c r="E180" s="29">
        <v>14.0</v>
      </c>
      <c r="F180" s="46">
        <f>E180-6</f>
        <v>8</v>
      </c>
      <c r="J180" s="10" t="s">
        <v>142</v>
      </c>
    </row>
    <row r="181">
      <c r="A181" s="57" t="s">
        <v>542</v>
      </c>
      <c r="B181" s="19">
        <v>0.15702546296296296</v>
      </c>
      <c r="C181" s="10" t="s">
        <v>74</v>
      </c>
      <c r="D181" s="10" t="s">
        <v>91</v>
      </c>
      <c r="E181" s="29">
        <v>12.0</v>
      </c>
      <c r="F181" s="26"/>
      <c r="H181" s="10" t="s">
        <v>587</v>
      </c>
    </row>
    <row r="182">
      <c r="A182" s="57" t="s">
        <v>542</v>
      </c>
      <c r="B182" s="19">
        <v>0.15724537037037037</v>
      </c>
      <c r="C182" s="10" t="s">
        <v>74</v>
      </c>
      <c r="D182" s="10" t="s">
        <v>93</v>
      </c>
      <c r="E182" s="29">
        <v>10.0</v>
      </c>
      <c r="F182" s="46">
        <f>E182-6</f>
        <v>4</v>
      </c>
      <c r="J182" s="10" t="s">
        <v>197</v>
      </c>
    </row>
    <row r="183">
      <c r="A183" s="57" t="s">
        <v>542</v>
      </c>
      <c r="B183" s="19">
        <v>0.15796296296296297</v>
      </c>
      <c r="C183" s="10" t="s">
        <v>66</v>
      </c>
      <c r="D183" s="10" t="s">
        <v>93</v>
      </c>
      <c r="E183" s="29">
        <v>26.0</v>
      </c>
      <c r="F183" s="46">
        <f>E183-7</f>
        <v>19</v>
      </c>
      <c r="J183" s="10" t="s">
        <v>588</v>
      </c>
    </row>
    <row r="184">
      <c r="A184" s="57" t="s">
        <v>542</v>
      </c>
      <c r="B184" s="19">
        <v>0.15806712962962963</v>
      </c>
      <c r="C184" s="10" t="s">
        <v>66</v>
      </c>
      <c r="D184" s="10" t="s">
        <v>91</v>
      </c>
      <c r="E184" s="29">
        <v>13.0</v>
      </c>
      <c r="F184" s="26"/>
      <c r="H184" s="10" t="s">
        <v>589</v>
      </c>
    </row>
    <row r="185">
      <c r="A185" s="57" t="s">
        <v>542</v>
      </c>
      <c r="B185" s="19">
        <v>0.15859953703703702</v>
      </c>
      <c r="C185" s="10" t="s">
        <v>82</v>
      </c>
      <c r="D185" s="10" t="s">
        <v>89</v>
      </c>
      <c r="E185" s="29">
        <v>8.0</v>
      </c>
      <c r="F185" s="29">
        <v>2.0</v>
      </c>
      <c r="J185" s="10" t="s">
        <v>229</v>
      </c>
    </row>
    <row r="186">
      <c r="A186" s="57" t="s">
        <v>542</v>
      </c>
      <c r="B186" s="19">
        <v>0.15862268518518519</v>
      </c>
      <c r="C186" s="10" t="s">
        <v>82</v>
      </c>
      <c r="D186" s="10" t="s">
        <v>89</v>
      </c>
      <c r="E186" s="29">
        <v>25.0</v>
      </c>
      <c r="F186" s="29">
        <v>19.0</v>
      </c>
      <c r="J186" s="10" t="s">
        <v>229</v>
      </c>
    </row>
    <row r="187">
      <c r="A187" s="57" t="s">
        <v>542</v>
      </c>
      <c r="B187" s="19">
        <v>0.15866898148148148</v>
      </c>
      <c r="C187" s="10" t="s">
        <v>82</v>
      </c>
      <c r="D187" s="10" t="s">
        <v>89</v>
      </c>
      <c r="E187" s="29">
        <v>22.0</v>
      </c>
      <c r="F187" s="29">
        <v>16.0</v>
      </c>
      <c r="J187" s="10" t="s">
        <v>229</v>
      </c>
    </row>
    <row r="188">
      <c r="A188" s="57" t="s">
        <v>542</v>
      </c>
      <c r="B188" s="19">
        <v>0.15877314814814814</v>
      </c>
      <c r="C188" s="10" t="s">
        <v>82</v>
      </c>
      <c r="D188" s="10" t="s">
        <v>91</v>
      </c>
      <c r="E188" s="29">
        <v>9.0</v>
      </c>
      <c r="F188" s="26"/>
      <c r="H188" s="10" t="s">
        <v>590</v>
      </c>
    </row>
    <row r="189">
      <c r="A189" s="57" t="s">
        <v>542</v>
      </c>
      <c r="B189" s="19">
        <v>0.15931712962962963</v>
      </c>
      <c r="C189" s="10" t="s">
        <v>70</v>
      </c>
      <c r="D189" s="10" t="s">
        <v>93</v>
      </c>
      <c r="E189" s="29" t="s">
        <v>88</v>
      </c>
      <c r="F189" s="29">
        <v>1.0</v>
      </c>
      <c r="J189" s="10" t="s">
        <v>148</v>
      </c>
    </row>
    <row r="190">
      <c r="A190" s="57" t="s">
        <v>542</v>
      </c>
      <c r="B190" s="19">
        <v>0.15942129629629628</v>
      </c>
      <c r="C190" s="10" t="s">
        <v>70</v>
      </c>
      <c r="D190" s="10" t="s">
        <v>93</v>
      </c>
      <c r="E190" s="29">
        <v>17.0</v>
      </c>
      <c r="F190" s="46">
        <f>E190-6</f>
        <v>11</v>
      </c>
      <c r="J190" s="10" t="s">
        <v>99</v>
      </c>
    </row>
    <row r="191">
      <c r="A191" s="57" t="s">
        <v>542</v>
      </c>
      <c r="B191" s="19">
        <v>0.15949074074074074</v>
      </c>
      <c r="C191" s="10" t="s">
        <v>70</v>
      </c>
      <c r="D191" s="10" t="s">
        <v>91</v>
      </c>
      <c r="E191" s="29">
        <v>8.0</v>
      </c>
      <c r="F191" s="26"/>
      <c r="H191" s="10" t="s">
        <v>582</v>
      </c>
    </row>
    <row r="192">
      <c r="A192" s="57" t="s">
        <v>542</v>
      </c>
      <c r="B192" s="19">
        <v>0.15983796296296296</v>
      </c>
      <c r="C192" s="10" t="s">
        <v>70</v>
      </c>
      <c r="D192" s="10" t="s">
        <v>93</v>
      </c>
      <c r="E192" s="29" t="s">
        <v>88</v>
      </c>
      <c r="F192" s="29">
        <v>1.0</v>
      </c>
      <c r="J192" s="10" t="s">
        <v>99</v>
      </c>
    </row>
    <row r="193">
      <c r="A193" s="57" t="s">
        <v>542</v>
      </c>
      <c r="B193" s="19">
        <v>0.16050925925925927</v>
      </c>
      <c r="C193" s="10" t="s">
        <v>72</v>
      </c>
      <c r="D193" s="10" t="s">
        <v>93</v>
      </c>
      <c r="E193" s="29">
        <v>23.0</v>
      </c>
      <c r="F193" s="46">
        <f>E193-5</f>
        <v>18</v>
      </c>
      <c r="J193" s="10" t="s">
        <v>136</v>
      </c>
    </row>
    <row r="194">
      <c r="A194" s="57" t="s">
        <v>542</v>
      </c>
      <c r="B194" s="19">
        <v>0.160625</v>
      </c>
      <c r="C194" s="10" t="s">
        <v>72</v>
      </c>
      <c r="D194" s="10" t="s">
        <v>91</v>
      </c>
      <c r="E194" s="29">
        <v>7.0</v>
      </c>
      <c r="F194" s="26"/>
      <c r="H194" s="10" t="s">
        <v>591</v>
      </c>
    </row>
    <row r="195">
      <c r="A195" s="57" t="s">
        <v>542</v>
      </c>
      <c r="B195" s="19">
        <v>0.16074074074074074</v>
      </c>
      <c r="C195" s="10" t="s">
        <v>72</v>
      </c>
      <c r="D195" s="10" t="s">
        <v>93</v>
      </c>
      <c r="E195" s="29">
        <v>21.0</v>
      </c>
      <c r="F195" s="46">
        <f>E195-5</f>
        <v>16</v>
      </c>
      <c r="J195" s="10" t="s">
        <v>136</v>
      </c>
    </row>
    <row r="196">
      <c r="A196" s="57" t="s">
        <v>542</v>
      </c>
      <c r="B196" s="19">
        <v>0.1608101851851852</v>
      </c>
      <c r="C196" s="10" t="s">
        <v>72</v>
      </c>
      <c r="D196" s="10" t="s">
        <v>91</v>
      </c>
      <c r="E196" s="29">
        <v>7.0</v>
      </c>
      <c r="F196" s="26"/>
      <c r="H196" s="10" t="s">
        <v>591</v>
      </c>
      <c r="I196" s="10">
        <v>1.0</v>
      </c>
      <c r="J196" s="10" t="s">
        <v>119</v>
      </c>
    </row>
    <row r="197">
      <c r="A197" s="57" t="s">
        <v>542</v>
      </c>
      <c r="B197" s="19">
        <v>0.16193287037037038</v>
      </c>
      <c r="C197" s="10" t="s">
        <v>69</v>
      </c>
      <c r="D197" s="10" t="s">
        <v>120</v>
      </c>
      <c r="E197" s="29">
        <v>14.0</v>
      </c>
      <c r="F197" s="26"/>
      <c r="J197" s="10" t="s">
        <v>592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7.29"/>
    <col customWidth="1" min="3" max="3" width="9.29"/>
    <col customWidth="1" min="4" max="4" width="15.71"/>
    <col customWidth="1" min="5" max="5" width="10.43"/>
    <col customWidth="1" min="6" max="6" width="12.43"/>
    <col customWidth="1" min="7" max="7" width="5.14"/>
    <col customWidth="1" min="8" max="8" width="16.14"/>
    <col customWidth="1" min="9" max="9" width="6.29"/>
    <col customWidth="1" min="10" max="10" width="50.86"/>
  </cols>
  <sheetData>
    <row r="1">
      <c r="A1" s="47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57" t="s">
        <v>593</v>
      </c>
      <c r="B2" s="19">
        <v>0.009027777777777777</v>
      </c>
      <c r="C2" s="10" t="s">
        <v>74</v>
      </c>
      <c r="D2" s="10" t="s">
        <v>87</v>
      </c>
      <c r="E2" s="29">
        <v>23.0</v>
      </c>
      <c r="F2" s="46">
        <f>E2-4</f>
        <v>19</v>
      </c>
    </row>
    <row r="3">
      <c r="A3" s="57" t="s">
        <v>593</v>
      </c>
      <c r="B3" s="19">
        <v>0.009050925925925926</v>
      </c>
      <c r="C3" s="10" t="s">
        <v>82</v>
      </c>
      <c r="D3" s="10" t="s">
        <v>87</v>
      </c>
      <c r="E3" s="29">
        <v>20.0</v>
      </c>
      <c r="F3" s="46">
        <f>E3-1</f>
        <v>19</v>
      </c>
    </row>
    <row r="4">
      <c r="A4" s="57" t="s">
        <v>593</v>
      </c>
      <c r="B4" s="19">
        <v>0.009131944444444444</v>
      </c>
      <c r="C4" s="10" t="s">
        <v>69</v>
      </c>
      <c r="D4" s="10" t="s">
        <v>87</v>
      </c>
      <c r="E4" s="29">
        <v>19.0</v>
      </c>
      <c r="F4" s="46">
        <f t="shared" ref="F4:F5" si="1">E4-4</f>
        <v>15</v>
      </c>
    </row>
    <row r="5">
      <c r="A5" s="57" t="s">
        <v>593</v>
      </c>
      <c r="B5" s="19">
        <v>0.009236111111111112</v>
      </c>
      <c r="C5" s="10" t="s">
        <v>70</v>
      </c>
      <c r="D5" s="10" t="s">
        <v>87</v>
      </c>
      <c r="E5" s="29">
        <v>14.0</v>
      </c>
      <c r="F5" s="46">
        <f t="shared" si="1"/>
        <v>10</v>
      </c>
    </row>
    <row r="6">
      <c r="A6" s="57" t="s">
        <v>593</v>
      </c>
      <c r="B6" s="19">
        <v>0.009247685185185185</v>
      </c>
      <c r="C6" s="10" t="s">
        <v>72</v>
      </c>
      <c r="D6" s="10" t="s">
        <v>87</v>
      </c>
      <c r="E6" s="29">
        <v>14.0</v>
      </c>
      <c r="F6" s="46">
        <f>E6+3</f>
        <v>17</v>
      </c>
    </row>
    <row r="7">
      <c r="A7" s="57" t="s">
        <v>593</v>
      </c>
      <c r="B7" s="19">
        <v>0.009467592592592593</v>
      </c>
      <c r="C7" s="10" t="s">
        <v>66</v>
      </c>
      <c r="D7" s="10" t="s">
        <v>87</v>
      </c>
      <c r="E7" s="29">
        <v>8.0</v>
      </c>
      <c r="F7" s="46">
        <f>E7-0</f>
        <v>8</v>
      </c>
    </row>
    <row r="8">
      <c r="A8" s="57" t="s">
        <v>593</v>
      </c>
      <c r="B8" s="19">
        <v>0.009479166666666667</v>
      </c>
      <c r="C8" s="10" t="s">
        <v>84</v>
      </c>
      <c r="D8" s="10" t="s">
        <v>87</v>
      </c>
      <c r="E8" s="29">
        <v>6.0</v>
      </c>
      <c r="F8" s="46">
        <f>E8-2</f>
        <v>4</v>
      </c>
    </row>
    <row r="9">
      <c r="A9" s="57" t="s">
        <v>593</v>
      </c>
      <c r="B9" s="19">
        <v>0.010636574074074074</v>
      </c>
      <c r="C9" s="10" t="s">
        <v>74</v>
      </c>
      <c r="D9" s="10" t="s">
        <v>93</v>
      </c>
      <c r="E9" s="29">
        <v>8.0</v>
      </c>
      <c r="F9" s="29">
        <v>2.0</v>
      </c>
      <c r="J9" s="10" t="s">
        <v>197</v>
      </c>
    </row>
    <row r="10">
      <c r="A10" s="57" t="s">
        <v>593</v>
      </c>
      <c r="B10" s="19">
        <v>0.011539351851851851</v>
      </c>
      <c r="C10" s="10" t="s">
        <v>82</v>
      </c>
      <c r="D10" s="10" t="s">
        <v>89</v>
      </c>
      <c r="E10" s="29">
        <v>13.0</v>
      </c>
      <c r="F10" s="46">
        <f>E10-7</f>
        <v>6</v>
      </c>
      <c r="J10" s="10" t="s">
        <v>151</v>
      </c>
    </row>
    <row r="11">
      <c r="A11" s="57" t="s">
        <v>593</v>
      </c>
      <c r="B11" s="19">
        <v>0.011666666666666667</v>
      </c>
      <c r="C11" s="10" t="s">
        <v>82</v>
      </c>
      <c r="D11" s="10" t="s">
        <v>91</v>
      </c>
      <c r="E11" s="29">
        <v>1.0</v>
      </c>
      <c r="F11" s="26"/>
      <c r="H11" s="10" t="s">
        <v>594</v>
      </c>
    </row>
    <row r="12">
      <c r="A12" s="57" t="s">
        <v>593</v>
      </c>
      <c r="B12" s="19">
        <v>0.012037037037037037</v>
      </c>
      <c r="C12" s="10" t="s">
        <v>69</v>
      </c>
      <c r="D12" s="10" t="s">
        <v>89</v>
      </c>
      <c r="E12" s="29">
        <v>16.0</v>
      </c>
      <c r="F12" s="46">
        <f>E12-6</f>
        <v>10</v>
      </c>
      <c r="J12" s="10" t="s">
        <v>223</v>
      </c>
    </row>
    <row r="13">
      <c r="A13" s="57" t="s">
        <v>593</v>
      </c>
      <c r="B13" s="19">
        <v>0.0128125</v>
      </c>
      <c r="C13" s="10" t="s">
        <v>69</v>
      </c>
      <c r="D13" s="10" t="s">
        <v>91</v>
      </c>
      <c r="E13" s="29">
        <v>10.0</v>
      </c>
      <c r="F13" s="26"/>
      <c r="H13" s="10" t="s">
        <v>595</v>
      </c>
    </row>
    <row r="14">
      <c r="A14" s="57" t="s">
        <v>593</v>
      </c>
      <c r="B14" s="19">
        <v>0.012939814814814815</v>
      </c>
      <c r="C14" s="10" t="s">
        <v>69</v>
      </c>
      <c r="D14" s="10" t="s">
        <v>91</v>
      </c>
      <c r="E14" s="29">
        <v>8.0</v>
      </c>
      <c r="F14" s="26"/>
      <c r="H14" s="10" t="s">
        <v>596</v>
      </c>
      <c r="J14" s="10" t="s">
        <v>263</v>
      </c>
    </row>
    <row r="15">
      <c r="A15" s="57" t="s">
        <v>593</v>
      </c>
      <c r="B15" s="19">
        <v>0.015694444444444445</v>
      </c>
      <c r="C15" s="10" t="s">
        <v>72</v>
      </c>
      <c r="D15" s="10" t="s">
        <v>93</v>
      </c>
      <c r="E15" s="29" t="s">
        <v>75</v>
      </c>
      <c r="F15" s="29" t="s">
        <v>75</v>
      </c>
      <c r="J15" s="10" t="s">
        <v>85</v>
      </c>
    </row>
    <row r="16">
      <c r="A16" s="57" t="s">
        <v>593</v>
      </c>
      <c r="B16" s="19">
        <v>0.015694444444444445</v>
      </c>
      <c r="C16" s="10" t="s">
        <v>72</v>
      </c>
      <c r="D16" s="10" t="s">
        <v>93</v>
      </c>
      <c r="E16" s="29">
        <v>25.0</v>
      </c>
      <c r="F16" s="58">
        <f>E16-5</f>
        <v>20</v>
      </c>
      <c r="J16" s="10" t="s">
        <v>236</v>
      </c>
    </row>
    <row r="17">
      <c r="A17" s="57" t="s">
        <v>593</v>
      </c>
      <c r="B17" s="19">
        <v>0.015844907407407408</v>
      </c>
      <c r="C17" s="10" t="s">
        <v>72</v>
      </c>
      <c r="D17" s="10" t="s">
        <v>91</v>
      </c>
      <c r="E17" s="29">
        <v>8.0</v>
      </c>
      <c r="F17" s="26"/>
      <c r="H17" s="10" t="s">
        <v>597</v>
      </c>
    </row>
    <row r="18">
      <c r="A18" s="57" t="s">
        <v>593</v>
      </c>
      <c r="B18" s="19">
        <v>0.015902777777777776</v>
      </c>
      <c r="C18" s="10" t="s">
        <v>72</v>
      </c>
      <c r="D18" s="10" t="s">
        <v>93</v>
      </c>
      <c r="E18" s="29" t="s">
        <v>75</v>
      </c>
      <c r="F18" s="29" t="s">
        <v>75</v>
      </c>
      <c r="J18" s="10" t="s">
        <v>85</v>
      </c>
    </row>
    <row r="19">
      <c r="A19" s="57" t="s">
        <v>593</v>
      </c>
      <c r="B19" s="19">
        <v>0.015902777777777776</v>
      </c>
      <c r="C19" s="10" t="s">
        <v>72</v>
      </c>
      <c r="D19" s="10" t="s">
        <v>93</v>
      </c>
      <c r="E19" s="29" t="s">
        <v>68</v>
      </c>
      <c r="F19" s="29">
        <v>20.0</v>
      </c>
      <c r="G19" s="10" t="s">
        <v>137</v>
      </c>
      <c r="J19" s="10" t="s">
        <v>236</v>
      </c>
    </row>
    <row r="20">
      <c r="A20" s="57" t="s">
        <v>593</v>
      </c>
      <c r="B20" s="19">
        <v>0.015983796296296298</v>
      </c>
      <c r="C20" s="10" t="s">
        <v>72</v>
      </c>
      <c r="D20" s="10" t="s">
        <v>91</v>
      </c>
      <c r="E20" s="29">
        <v>14.0</v>
      </c>
      <c r="F20" s="26"/>
      <c r="H20" s="10" t="s">
        <v>598</v>
      </c>
    </row>
    <row r="21">
      <c r="A21" s="57" t="s">
        <v>593</v>
      </c>
      <c r="B21" s="19">
        <v>0.018055555555555554</v>
      </c>
      <c r="C21" s="10" t="s">
        <v>70</v>
      </c>
      <c r="D21" s="10" t="s">
        <v>93</v>
      </c>
      <c r="E21" s="29" t="s">
        <v>68</v>
      </c>
      <c r="F21" s="29">
        <v>20.0</v>
      </c>
      <c r="G21" s="10" t="s">
        <v>137</v>
      </c>
      <c r="J21" s="10" t="s">
        <v>448</v>
      </c>
    </row>
    <row r="22">
      <c r="A22" s="57" t="s">
        <v>593</v>
      </c>
      <c r="B22" s="19">
        <v>0.01837962962962963</v>
      </c>
      <c r="C22" s="10" t="s">
        <v>70</v>
      </c>
      <c r="D22" s="10" t="s">
        <v>91</v>
      </c>
      <c r="E22" s="29">
        <v>10.0</v>
      </c>
      <c r="F22" s="26"/>
      <c r="H22" s="10" t="s">
        <v>599</v>
      </c>
    </row>
    <row r="23">
      <c r="A23" s="57" t="s">
        <v>593</v>
      </c>
      <c r="B23" s="19">
        <v>0.019212962962962963</v>
      </c>
      <c r="C23" s="10" t="s">
        <v>66</v>
      </c>
      <c r="D23" s="10" t="s">
        <v>93</v>
      </c>
      <c r="E23" s="29">
        <v>25.0</v>
      </c>
      <c r="F23" s="46">
        <f>E23-7</f>
        <v>18</v>
      </c>
      <c r="J23" s="10" t="s">
        <v>588</v>
      </c>
    </row>
    <row r="24">
      <c r="A24" s="57" t="s">
        <v>593</v>
      </c>
      <c r="B24" s="19">
        <v>0.01945601851851852</v>
      </c>
      <c r="C24" s="10" t="s">
        <v>66</v>
      </c>
      <c r="D24" s="10" t="s">
        <v>91</v>
      </c>
      <c r="E24" s="29">
        <v>15.0</v>
      </c>
      <c r="F24" s="26"/>
      <c r="H24" s="10" t="s">
        <v>600</v>
      </c>
    </row>
    <row r="25">
      <c r="A25" s="57" t="s">
        <v>593</v>
      </c>
      <c r="B25" s="19">
        <v>0.02048611111111111</v>
      </c>
      <c r="C25" s="10" t="s">
        <v>84</v>
      </c>
      <c r="D25" s="10" t="s">
        <v>93</v>
      </c>
      <c r="E25" s="29" t="s">
        <v>75</v>
      </c>
      <c r="F25" s="29" t="s">
        <v>75</v>
      </c>
      <c r="J25" s="10" t="s">
        <v>85</v>
      </c>
    </row>
    <row r="26">
      <c r="A26" s="57" t="s">
        <v>593</v>
      </c>
      <c r="B26" s="19">
        <v>0.02048611111111111</v>
      </c>
      <c r="C26" s="10" t="s">
        <v>84</v>
      </c>
      <c r="D26" s="10" t="s">
        <v>93</v>
      </c>
      <c r="E26" s="29">
        <v>15.0</v>
      </c>
      <c r="F26" s="46">
        <f>E26-5</f>
        <v>10</v>
      </c>
      <c r="J26" s="10" t="s">
        <v>564</v>
      </c>
    </row>
    <row r="27">
      <c r="A27" s="57" t="s">
        <v>593</v>
      </c>
      <c r="B27" s="19">
        <v>0.02074074074074074</v>
      </c>
      <c r="C27" s="10" t="s">
        <v>84</v>
      </c>
      <c r="D27" s="10" t="s">
        <v>91</v>
      </c>
      <c r="E27" s="29">
        <v>5.0</v>
      </c>
      <c r="F27" s="26"/>
      <c r="H27" s="10" t="s">
        <v>601</v>
      </c>
    </row>
    <row r="28">
      <c r="A28" s="57" t="s">
        <v>593</v>
      </c>
      <c r="B28" s="19">
        <v>0.02127314814814815</v>
      </c>
      <c r="C28" s="10" t="s">
        <v>74</v>
      </c>
      <c r="D28" s="10" t="s">
        <v>93</v>
      </c>
      <c r="E28" s="29">
        <v>20.0</v>
      </c>
      <c r="F28" s="46">
        <f>E28-6</f>
        <v>14</v>
      </c>
      <c r="J28" s="10" t="s">
        <v>142</v>
      </c>
    </row>
    <row r="29">
      <c r="A29" s="57" t="s">
        <v>593</v>
      </c>
      <c r="B29" s="19">
        <v>0.021377314814814814</v>
      </c>
      <c r="C29" s="10" t="s">
        <v>74</v>
      </c>
      <c r="D29" s="10" t="s">
        <v>91</v>
      </c>
      <c r="E29" s="29">
        <v>9.0</v>
      </c>
      <c r="F29" s="26"/>
      <c r="H29" s="10" t="s">
        <v>602</v>
      </c>
    </row>
    <row r="30">
      <c r="A30" s="57" t="s">
        <v>593</v>
      </c>
      <c r="B30" s="19">
        <v>0.021828703703703704</v>
      </c>
      <c r="C30" s="10" t="s">
        <v>74</v>
      </c>
      <c r="D30" s="10" t="s">
        <v>93</v>
      </c>
      <c r="E30" s="29" t="s">
        <v>68</v>
      </c>
      <c r="F30" s="29">
        <v>20.0</v>
      </c>
      <c r="G30" s="10" t="s">
        <v>137</v>
      </c>
      <c r="J30" s="10" t="s">
        <v>197</v>
      </c>
    </row>
    <row r="31">
      <c r="A31" s="57" t="s">
        <v>593</v>
      </c>
      <c r="B31" s="19">
        <v>0.02193287037037037</v>
      </c>
      <c r="C31" s="10" t="s">
        <v>74</v>
      </c>
      <c r="D31" s="10" t="s">
        <v>91</v>
      </c>
      <c r="E31" s="29">
        <v>16.0</v>
      </c>
      <c r="F31" s="26"/>
      <c r="H31" s="10" t="s">
        <v>600</v>
      </c>
    </row>
    <row r="32">
      <c r="A32" s="57" t="s">
        <v>593</v>
      </c>
      <c r="B32" s="19">
        <v>0.022488425925925926</v>
      </c>
      <c r="C32" s="10" t="s">
        <v>82</v>
      </c>
      <c r="D32" s="10" t="s">
        <v>89</v>
      </c>
      <c r="E32" s="29">
        <v>12.0</v>
      </c>
      <c r="F32" s="46">
        <f>E32-7</f>
        <v>5</v>
      </c>
      <c r="J32" s="10" t="s">
        <v>151</v>
      </c>
    </row>
    <row r="33">
      <c r="A33" s="57" t="s">
        <v>593</v>
      </c>
      <c r="B33" s="19">
        <v>0.023125</v>
      </c>
      <c r="C33" s="10" t="s">
        <v>69</v>
      </c>
      <c r="D33" s="10" t="s">
        <v>89</v>
      </c>
      <c r="E33" s="29" t="s">
        <v>75</v>
      </c>
      <c r="F33" s="29" t="s">
        <v>75</v>
      </c>
      <c r="J33" s="10" t="s">
        <v>223</v>
      </c>
    </row>
    <row r="34">
      <c r="A34" s="57" t="s">
        <v>593</v>
      </c>
      <c r="B34" s="19">
        <v>0.023240740740740742</v>
      </c>
      <c r="C34" s="10" t="s">
        <v>69</v>
      </c>
      <c r="D34" s="10" t="s">
        <v>91</v>
      </c>
      <c r="E34" s="29">
        <v>12.0</v>
      </c>
      <c r="F34" s="26"/>
      <c r="H34" s="10" t="s">
        <v>603</v>
      </c>
    </row>
    <row r="35">
      <c r="A35" s="57" t="s">
        <v>593</v>
      </c>
      <c r="B35" s="19">
        <v>0.02684027777777778</v>
      </c>
      <c r="C35" s="10" t="s">
        <v>70</v>
      </c>
      <c r="D35" s="10" t="s">
        <v>210</v>
      </c>
      <c r="E35" s="29">
        <v>8.0</v>
      </c>
      <c r="F35" s="46">
        <f>E35-1</f>
        <v>7</v>
      </c>
    </row>
    <row r="36">
      <c r="A36" s="57" t="s">
        <v>593</v>
      </c>
      <c r="B36" s="19">
        <v>0.02684027777777778</v>
      </c>
      <c r="C36" s="10" t="s">
        <v>70</v>
      </c>
      <c r="D36" s="10" t="s">
        <v>210</v>
      </c>
      <c r="E36" s="29" t="s">
        <v>88</v>
      </c>
      <c r="F36" s="29">
        <v>1.0</v>
      </c>
      <c r="J36" s="10" t="s">
        <v>274</v>
      </c>
    </row>
    <row r="37">
      <c r="A37" s="57" t="s">
        <v>593</v>
      </c>
      <c r="B37" s="19">
        <v>0.027314814814814816</v>
      </c>
      <c r="C37" s="10" t="s">
        <v>66</v>
      </c>
      <c r="D37" s="10" t="s">
        <v>89</v>
      </c>
      <c r="E37" s="29">
        <v>22.0</v>
      </c>
      <c r="F37" s="29">
        <v>16.0</v>
      </c>
      <c r="J37" s="10" t="s">
        <v>171</v>
      </c>
    </row>
    <row r="38">
      <c r="A38" s="57" t="s">
        <v>593</v>
      </c>
      <c r="B38" s="19">
        <v>0.027395833333333335</v>
      </c>
      <c r="C38" s="10" t="s">
        <v>66</v>
      </c>
      <c r="D38" s="10" t="s">
        <v>91</v>
      </c>
      <c r="E38" s="29">
        <v>14.0</v>
      </c>
      <c r="F38" s="26"/>
      <c r="H38" s="10" t="s">
        <v>604</v>
      </c>
    </row>
    <row r="39">
      <c r="A39" s="57" t="s">
        <v>593</v>
      </c>
      <c r="B39" s="19">
        <v>0.027858796296296295</v>
      </c>
      <c r="C39" s="10" t="s">
        <v>84</v>
      </c>
      <c r="D39" s="10" t="s">
        <v>195</v>
      </c>
      <c r="E39" s="29">
        <v>7.0</v>
      </c>
      <c r="F39" s="46">
        <f>E39</f>
        <v>7</v>
      </c>
      <c r="J39" s="10" t="s">
        <v>605</v>
      </c>
    </row>
    <row r="40">
      <c r="A40" s="57" t="s">
        <v>593</v>
      </c>
      <c r="B40" s="19">
        <v>0.029849537037037036</v>
      </c>
      <c r="C40" s="10" t="s">
        <v>82</v>
      </c>
      <c r="D40" s="10" t="s">
        <v>76</v>
      </c>
      <c r="E40" s="29">
        <v>23.0</v>
      </c>
      <c r="F40" s="26"/>
      <c r="J40" s="10" t="s">
        <v>606</v>
      </c>
    </row>
    <row r="41">
      <c r="A41" s="57" t="s">
        <v>593</v>
      </c>
      <c r="B41" s="19">
        <v>0.03133101851851852</v>
      </c>
      <c r="C41" s="10" t="s">
        <v>69</v>
      </c>
      <c r="D41" s="10" t="s">
        <v>120</v>
      </c>
      <c r="E41" s="29">
        <v>10.0</v>
      </c>
      <c r="F41" s="26"/>
      <c r="J41" s="10" t="s">
        <v>607</v>
      </c>
    </row>
    <row r="42">
      <c r="A42" s="57" t="s">
        <v>593</v>
      </c>
      <c r="B42" s="19">
        <v>0.03232638888888889</v>
      </c>
      <c r="C42" s="10" t="s">
        <v>74</v>
      </c>
      <c r="D42" s="10" t="s">
        <v>120</v>
      </c>
      <c r="E42" s="29" t="s">
        <v>75</v>
      </c>
      <c r="F42" s="26"/>
      <c r="J42" s="10" t="s">
        <v>608</v>
      </c>
    </row>
    <row r="43">
      <c r="A43" s="57" t="s">
        <v>593</v>
      </c>
      <c r="B43" s="19">
        <v>0.03255787037037037</v>
      </c>
      <c r="C43" s="10" t="s">
        <v>69</v>
      </c>
      <c r="D43" s="10" t="s">
        <v>120</v>
      </c>
      <c r="E43" s="29">
        <v>9.0</v>
      </c>
      <c r="F43" s="26"/>
      <c r="J43" s="10" t="s">
        <v>609</v>
      </c>
    </row>
    <row r="44">
      <c r="A44" s="57" t="s">
        <v>593</v>
      </c>
      <c r="B44" s="19">
        <v>0.03384259259259259</v>
      </c>
      <c r="C44" s="10" t="s">
        <v>70</v>
      </c>
      <c r="D44" s="10" t="s">
        <v>93</v>
      </c>
      <c r="E44" s="29">
        <v>14.0</v>
      </c>
      <c r="F44" s="46">
        <f t="shared" ref="F44:F45" si="2">E44-6</f>
        <v>8</v>
      </c>
      <c r="J44" s="10" t="s">
        <v>85</v>
      </c>
    </row>
    <row r="45">
      <c r="A45" s="57" t="s">
        <v>593</v>
      </c>
      <c r="B45" s="19">
        <v>0.03384259259259259</v>
      </c>
      <c r="C45" s="10" t="s">
        <v>70</v>
      </c>
      <c r="D45" s="10" t="s">
        <v>93</v>
      </c>
      <c r="E45" s="29">
        <v>15.0</v>
      </c>
      <c r="F45" s="46">
        <f t="shared" si="2"/>
        <v>9</v>
      </c>
      <c r="J45" s="10" t="s">
        <v>204</v>
      </c>
    </row>
    <row r="46">
      <c r="A46" s="57" t="s">
        <v>593</v>
      </c>
      <c r="B46" s="19">
        <v>0.03400462962962963</v>
      </c>
      <c r="C46" s="10" t="s">
        <v>70</v>
      </c>
      <c r="D46" s="10" t="s">
        <v>91</v>
      </c>
      <c r="E46" s="29">
        <v>6.0</v>
      </c>
      <c r="F46" s="26"/>
      <c r="H46" s="10" t="s">
        <v>610</v>
      </c>
    </row>
    <row r="47">
      <c r="A47" s="57" t="s">
        <v>593</v>
      </c>
      <c r="B47" s="19">
        <v>0.03429398148148148</v>
      </c>
      <c r="C47" s="10" t="s">
        <v>70</v>
      </c>
      <c r="D47" s="10" t="s">
        <v>93</v>
      </c>
      <c r="E47" s="29">
        <f>F47+6</f>
        <v>24</v>
      </c>
      <c r="F47" s="29">
        <v>18.0</v>
      </c>
      <c r="J47" s="10" t="s">
        <v>294</v>
      </c>
    </row>
    <row r="48">
      <c r="A48" s="57" t="s">
        <v>593</v>
      </c>
      <c r="B48" s="19">
        <v>0.03429398148148148</v>
      </c>
      <c r="C48" s="10" t="s">
        <v>70</v>
      </c>
      <c r="D48" s="10" t="s">
        <v>93</v>
      </c>
      <c r="E48" s="29" t="s">
        <v>75</v>
      </c>
      <c r="F48" s="29" t="s">
        <v>75</v>
      </c>
      <c r="J48" s="10" t="s">
        <v>85</v>
      </c>
    </row>
    <row r="49">
      <c r="A49" s="57" t="s">
        <v>593</v>
      </c>
      <c r="B49" s="19">
        <v>0.03429398148148148</v>
      </c>
      <c r="C49" s="10" t="s">
        <v>70</v>
      </c>
      <c r="D49" s="10" t="s">
        <v>91</v>
      </c>
      <c r="E49" s="29">
        <v>5.0</v>
      </c>
      <c r="F49" s="26"/>
      <c r="H49" s="10" t="s">
        <v>601</v>
      </c>
    </row>
    <row r="50">
      <c r="A50" s="57" t="s">
        <v>593</v>
      </c>
      <c r="B50" s="19">
        <v>0.0353125</v>
      </c>
      <c r="C50" s="10" t="s">
        <v>72</v>
      </c>
      <c r="D50" s="10" t="s">
        <v>91</v>
      </c>
      <c r="E50" s="29">
        <v>4.0</v>
      </c>
      <c r="F50" s="26"/>
      <c r="J50" s="10" t="s">
        <v>274</v>
      </c>
    </row>
    <row r="51">
      <c r="A51" s="57" t="s">
        <v>593</v>
      </c>
      <c r="B51" s="19">
        <v>0.03553240740740741</v>
      </c>
      <c r="C51" s="10" t="s">
        <v>74</v>
      </c>
      <c r="D51" s="10" t="s">
        <v>93</v>
      </c>
      <c r="E51" s="29">
        <v>23.0</v>
      </c>
      <c r="F51" s="46">
        <f t="shared" ref="F51:F52" si="3">E51-6</f>
        <v>17</v>
      </c>
      <c r="J51" s="10" t="s">
        <v>160</v>
      </c>
    </row>
    <row r="52">
      <c r="A52" s="57" t="s">
        <v>593</v>
      </c>
      <c r="B52" s="19">
        <v>0.03553240740740741</v>
      </c>
      <c r="C52" s="10" t="s">
        <v>74</v>
      </c>
      <c r="D52" s="10" t="s">
        <v>93</v>
      </c>
      <c r="E52" s="29">
        <v>22.0</v>
      </c>
      <c r="F52" s="46">
        <f t="shared" si="3"/>
        <v>16</v>
      </c>
      <c r="J52" s="10" t="s">
        <v>611</v>
      </c>
    </row>
    <row r="53">
      <c r="A53" s="57" t="s">
        <v>593</v>
      </c>
      <c r="B53" s="19">
        <v>0.03568287037037037</v>
      </c>
      <c r="C53" s="10" t="s">
        <v>74</v>
      </c>
      <c r="D53" s="10" t="s">
        <v>91</v>
      </c>
      <c r="E53" s="29">
        <v>13.0</v>
      </c>
      <c r="F53" s="26"/>
      <c r="H53" s="10" t="s">
        <v>612</v>
      </c>
      <c r="I53" s="10">
        <v>1.0</v>
      </c>
      <c r="J53" s="10" t="s">
        <v>119</v>
      </c>
    </row>
    <row r="54">
      <c r="A54" s="57" t="s">
        <v>593</v>
      </c>
      <c r="B54" s="19">
        <v>0.03820601851851852</v>
      </c>
      <c r="C54" s="10" t="s">
        <v>74</v>
      </c>
      <c r="D54" s="10" t="s">
        <v>73</v>
      </c>
      <c r="E54" s="29">
        <v>20.0</v>
      </c>
      <c r="F54" s="46">
        <f>E54-8</f>
        <v>12</v>
      </c>
    </row>
    <row r="55">
      <c r="A55" s="57" t="s">
        <v>593</v>
      </c>
      <c r="B55" s="19">
        <v>0.04798611111111111</v>
      </c>
      <c r="C55" s="10" t="s">
        <v>69</v>
      </c>
      <c r="D55" s="10" t="s">
        <v>365</v>
      </c>
      <c r="E55" s="29">
        <v>19.0</v>
      </c>
      <c r="F55" s="46">
        <f>E55-4</f>
        <v>15</v>
      </c>
    </row>
    <row r="56">
      <c r="A56" s="57" t="s">
        <v>593</v>
      </c>
      <c r="B56" s="19">
        <v>0.059618055555555556</v>
      </c>
      <c r="C56" s="10" t="s">
        <v>84</v>
      </c>
      <c r="D56" s="10" t="s">
        <v>166</v>
      </c>
      <c r="E56" s="29">
        <v>7.0</v>
      </c>
      <c r="F56" s="46">
        <f>E56--1</f>
        <v>8</v>
      </c>
    </row>
    <row r="57">
      <c r="A57" s="57" t="s">
        <v>593</v>
      </c>
      <c r="B57" s="19">
        <v>0.06545138888888889</v>
      </c>
      <c r="C57" s="10" t="s">
        <v>69</v>
      </c>
      <c r="D57" s="10" t="s">
        <v>67</v>
      </c>
      <c r="E57" s="29">
        <v>20.0</v>
      </c>
      <c r="F57" s="46">
        <f>E57-4</f>
        <v>16</v>
      </c>
    </row>
    <row r="58">
      <c r="A58" s="57" t="s">
        <v>593</v>
      </c>
      <c r="B58" s="19">
        <v>0.07417824074074074</v>
      </c>
      <c r="C58" s="10" t="s">
        <v>70</v>
      </c>
      <c r="D58" s="10" t="s">
        <v>81</v>
      </c>
      <c r="E58" s="29">
        <v>17.0</v>
      </c>
      <c r="F58" s="46">
        <f>E58-3</f>
        <v>14</v>
      </c>
    </row>
    <row r="59">
      <c r="A59" s="57" t="s">
        <v>593</v>
      </c>
      <c r="B59" s="19">
        <v>0.10664351851851851</v>
      </c>
      <c r="C59" s="10" t="s">
        <v>74</v>
      </c>
      <c r="D59" s="10" t="s">
        <v>67</v>
      </c>
      <c r="E59" s="29">
        <v>14.0</v>
      </c>
      <c r="F59" s="46">
        <f>E59-0</f>
        <v>14</v>
      </c>
    </row>
    <row r="60">
      <c r="A60" s="57" t="s">
        <v>593</v>
      </c>
      <c r="B60" s="19">
        <v>0.10665509259259259</v>
      </c>
      <c r="C60" s="10" t="s">
        <v>69</v>
      </c>
      <c r="D60" s="10" t="s">
        <v>67</v>
      </c>
      <c r="E60" s="29">
        <v>7.0</v>
      </c>
      <c r="F60" s="46">
        <f>E60-4</f>
        <v>3</v>
      </c>
    </row>
    <row r="61">
      <c r="A61" s="57" t="s">
        <v>593</v>
      </c>
      <c r="B61" s="19">
        <v>0.10671296296296297</v>
      </c>
      <c r="C61" s="10" t="s">
        <v>70</v>
      </c>
      <c r="D61" s="10" t="s">
        <v>67</v>
      </c>
      <c r="E61" s="29">
        <v>19.0</v>
      </c>
      <c r="F61" s="29">
        <v>16.0</v>
      </c>
    </row>
    <row r="62">
      <c r="A62" s="57" t="s">
        <v>593</v>
      </c>
      <c r="B62" s="19">
        <v>0.10672453703703703</v>
      </c>
      <c r="C62" s="10" t="s">
        <v>66</v>
      </c>
      <c r="D62" s="10" t="s">
        <v>67</v>
      </c>
      <c r="E62" s="29">
        <v>18.0</v>
      </c>
      <c r="F62" s="46">
        <f>E62-0</f>
        <v>18</v>
      </c>
    </row>
    <row r="63">
      <c r="A63" s="57" t="s">
        <v>593</v>
      </c>
      <c r="B63" s="19">
        <v>0.10672453703703703</v>
      </c>
      <c r="C63" s="10" t="s">
        <v>82</v>
      </c>
      <c r="D63" s="10" t="s">
        <v>67</v>
      </c>
      <c r="E63" s="29" t="s">
        <v>88</v>
      </c>
      <c r="F63" s="29">
        <v>1.0</v>
      </c>
    </row>
    <row r="64">
      <c r="A64" s="57" t="s">
        <v>593</v>
      </c>
      <c r="B64" s="19">
        <v>0.12944444444444445</v>
      </c>
      <c r="C64" s="10" t="s">
        <v>74</v>
      </c>
      <c r="D64" s="10" t="s">
        <v>71</v>
      </c>
      <c r="E64" s="29">
        <v>11.0</v>
      </c>
      <c r="F64" s="46">
        <f>E64-2</f>
        <v>9</v>
      </c>
    </row>
    <row r="65">
      <c r="A65" s="57" t="s">
        <v>593</v>
      </c>
      <c r="B65" s="19">
        <v>0.12949074074074074</v>
      </c>
      <c r="C65" s="10" t="s">
        <v>69</v>
      </c>
      <c r="D65" s="10" t="s">
        <v>80</v>
      </c>
      <c r="E65" s="29" t="s">
        <v>75</v>
      </c>
      <c r="F65" s="29" t="s">
        <v>75</v>
      </c>
    </row>
    <row r="66">
      <c r="A66" s="57" t="s">
        <v>593</v>
      </c>
      <c r="B66" s="19">
        <v>0.1295949074074074</v>
      </c>
      <c r="C66" s="10" t="s">
        <v>84</v>
      </c>
      <c r="D66" s="10" t="s">
        <v>80</v>
      </c>
      <c r="E66" s="29">
        <v>4.0</v>
      </c>
      <c r="F66" s="26"/>
    </row>
    <row r="67">
      <c r="A67" s="57" t="s">
        <v>593</v>
      </c>
      <c r="B67" s="19">
        <v>0.1673611111111111</v>
      </c>
      <c r="C67" s="10" t="s">
        <v>84</v>
      </c>
      <c r="D67" s="10" t="s">
        <v>83</v>
      </c>
      <c r="E67" s="29" t="s">
        <v>88</v>
      </c>
      <c r="F67" s="29">
        <v>1.0</v>
      </c>
      <c r="J67" s="10" t="s">
        <v>274</v>
      </c>
    </row>
    <row r="68">
      <c r="A68" s="57" t="s">
        <v>593</v>
      </c>
      <c r="B68" s="19">
        <v>0.1674189814814815</v>
      </c>
      <c r="C68" s="10" t="s">
        <v>69</v>
      </c>
      <c r="D68" s="10" t="s">
        <v>83</v>
      </c>
      <c r="E68" s="29" t="s">
        <v>75</v>
      </c>
      <c r="F68" s="29" t="s">
        <v>75</v>
      </c>
      <c r="J68" s="10" t="s">
        <v>85</v>
      </c>
    </row>
    <row r="69">
      <c r="A69" s="57" t="s">
        <v>593</v>
      </c>
      <c r="B69" s="19">
        <v>0.1674189814814815</v>
      </c>
      <c r="C69" s="10" t="s">
        <v>69</v>
      </c>
      <c r="D69" s="10" t="s">
        <v>83</v>
      </c>
      <c r="E69" s="29">
        <v>5.0</v>
      </c>
      <c r="F69" s="46">
        <f>E69-1</f>
        <v>4</v>
      </c>
      <c r="J69" s="10" t="s">
        <v>86</v>
      </c>
    </row>
    <row r="70">
      <c r="A70" s="57" t="s">
        <v>593</v>
      </c>
      <c r="B70" s="19">
        <v>0.17304398148148148</v>
      </c>
      <c r="C70" s="10" t="s">
        <v>70</v>
      </c>
      <c r="D70" s="10" t="s">
        <v>442</v>
      </c>
      <c r="E70" s="46">
        <f>F70+3</f>
        <v>10</v>
      </c>
      <c r="F70" s="29">
        <v>7.0</v>
      </c>
    </row>
    <row r="71">
      <c r="A71" s="57" t="s">
        <v>593</v>
      </c>
      <c r="B71" s="19">
        <v>0.17320601851851852</v>
      </c>
      <c r="C71" s="10" t="s">
        <v>74</v>
      </c>
      <c r="D71" s="10" t="s">
        <v>442</v>
      </c>
      <c r="E71" s="46">
        <f t="shared" ref="E71:E72" si="4">F71+2</f>
        <v>9</v>
      </c>
      <c r="F71" s="29">
        <v>7.0</v>
      </c>
    </row>
    <row r="72">
      <c r="A72" s="57" t="s">
        <v>593</v>
      </c>
      <c r="B72" s="19">
        <v>0.17346064814814816</v>
      </c>
      <c r="C72" s="10" t="s">
        <v>82</v>
      </c>
      <c r="D72" s="10" t="s">
        <v>442</v>
      </c>
      <c r="E72" s="46">
        <f t="shared" si="4"/>
        <v>6</v>
      </c>
      <c r="F72" s="29">
        <v>4.0</v>
      </c>
    </row>
    <row r="73">
      <c r="A73" s="57" t="s">
        <v>593</v>
      </c>
      <c r="B73" s="19">
        <v>0.17357638888888888</v>
      </c>
      <c r="C73" s="10" t="s">
        <v>66</v>
      </c>
      <c r="D73" s="10" t="s">
        <v>442</v>
      </c>
      <c r="E73" s="46">
        <f>F73+4</f>
        <v>10</v>
      </c>
      <c r="F73" s="29">
        <v>6.0</v>
      </c>
    </row>
    <row r="74">
      <c r="A74" s="57" t="s">
        <v>593</v>
      </c>
      <c r="B74" s="19">
        <v>0.17368055555555556</v>
      </c>
      <c r="C74" s="10" t="s">
        <v>69</v>
      </c>
      <c r="D74" s="10" t="s">
        <v>442</v>
      </c>
      <c r="E74" s="46">
        <f t="shared" ref="E74:E76" si="5">F74+2</f>
        <v>7</v>
      </c>
      <c r="F74" s="29">
        <v>5.0</v>
      </c>
    </row>
    <row r="75">
      <c r="A75" s="57" t="s">
        <v>593</v>
      </c>
      <c r="B75" s="19">
        <v>0.17378472222222222</v>
      </c>
      <c r="C75" s="10" t="s">
        <v>72</v>
      </c>
      <c r="D75" s="10" t="s">
        <v>442</v>
      </c>
      <c r="E75" s="46">
        <f t="shared" si="5"/>
        <v>8</v>
      </c>
      <c r="F75" s="29">
        <v>6.0</v>
      </c>
    </row>
    <row r="76">
      <c r="A76" s="57" t="s">
        <v>593</v>
      </c>
      <c r="B76" s="19">
        <v>0.17385416666666667</v>
      </c>
      <c r="C76" s="10" t="s">
        <v>84</v>
      </c>
      <c r="D76" s="10" t="s">
        <v>442</v>
      </c>
      <c r="E76" s="46">
        <f t="shared" si="5"/>
        <v>13</v>
      </c>
      <c r="F76" s="29">
        <v>11.0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7.29"/>
    <col customWidth="1" min="3" max="3" width="9.29"/>
    <col customWidth="1" min="4" max="4" width="15.71"/>
    <col customWidth="1" min="5" max="5" width="10.43"/>
    <col customWidth="1" min="6" max="6" width="12.43"/>
    <col customWidth="1" min="7" max="7" width="5.14"/>
    <col customWidth="1" min="8" max="8" width="18.0"/>
    <col customWidth="1" min="9" max="9" width="6.29"/>
    <col customWidth="1" min="10" max="10" width="41.86"/>
  </cols>
  <sheetData>
    <row r="1">
      <c r="A1" s="47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57" t="s">
        <v>613</v>
      </c>
      <c r="B2" s="19">
        <v>0.014537037037037038</v>
      </c>
      <c r="C2" s="10" t="s">
        <v>69</v>
      </c>
      <c r="D2" s="10" t="s">
        <v>87</v>
      </c>
      <c r="E2" s="29">
        <v>22.0</v>
      </c>
      <c r="F2" s="46">
        <f t="shared" ref="F2:F3" si="1">E2-4</f>
        <v>18</v>
      </c>
    </row>
    <row r="3">
      <c r="A3" s="57" t="s">
        <v>613</v>
      </c>
      <c r="B3" s="19">
        <v>0.01460648148148148</v>
      </c>
      <c r="C3" s="10" t="s">
        <v>70</v>
      </c>
      <c r="D3" s="10" t="s">
        <v>87</v>
      </c>
      <c r="E3" s="29">
        <v>17.0</v>
      </c>
      <c r="F3" s="46">
        <f t="shared" si="1"/>
        <v>13</v>
      </c>
    </row>
    <row r="4">
      <c r="A4" s="57" t="s">
        <v>613</v>
      </c>
      <c r="B4" s="19">
        <v>0.0153125</v>
      </c>
      <c r="C4" s="10" t="s">
        <v>69</v>
      </c>
      <c r="D4" s="10" t="s">
        <v>89</v>
      </c>
      <c r="E4" s="29">
        <v>18.0</v>
      </c>
      <c r="F4" s="46">
        <f>E4-7</f>
        <v>11</v>
      </c>
      <c r="J4" s="10" t="s">
        <v>614</v>
      </c>
    </row>
    <row r="5">
      <c r="A5" s="57" t="s">
        <v>613</v>
      </c>
      <c r="B5" s="19">
        <v>0.015613425925925926</v>
      </c>
      <c r="C5" s="10" t="s">
        <v>69</v>
      </c>
      <c r="D5" s="10" t="s">
        <v>91</v>
      </c>
      <c r="E5" s="29">
        <v>17.0</v>
      </c>
      <c r="F5" s="26"/>
      <c r="H5" s="10" t="s">
        <v>615</v>
      </c>
    </row>
    <row r="6">
      <c r="A6" s="57" t="s">
        <v>613</v>
      </c>
      <c r="B6" s="19">
        <v>0.016527777777777777</v>
      </c>
      <c r="C6" s="10" t="s">
        <v>70</v>
      </c>
      <c r="D6" s="10" t="s">
        <v>93</v>
      </c>
      <c r="E6" s="29">
        <v>20.0</v>
      </c>
      <c r="F6" s="46">
        <f t="shared" ref="F6:F7" si="2">E6-7</f>
        <v>13</v>
      </c>
      <c r="J6" s="10" t="s">
        <v>99</v>
      </c>
    </row>
    <row r="7">
      <c r="A7" s="57" t="s">
        <v>613</v>
      </c>
      <c r="B7" s="19">
        <v>0.016585648148148148</v>
      </c>
      <c r="C7" s="10" t="s">
        <v>70</v>
      </c>
      <c r="D7" s="10" t="s">
        <v>93</v>
      </c>
      <c r="E7" s="29">
        <v>15.0</v>
      </c>
      <c r="F7" s="46">
        <f t="shared" si="2"/>
        <v>8</v>
      </c>
      <c r="J7" s="10" t="s">
        <v>99</v>
      </c>
    </row>
    <row r="8">
      <c r="A8" s="57" t="s">
        <v>613</v>
      </c>
      <c r="B8" s="19">
        <v>0.016909722222222222</v>
      </c>
      <c r="C8" s="10" t="s">
        <v>70</v>
      </c>
      <c r="D8" s="10" t="s">
        <v>91</v>
      </c>
      <c r="E8" s="29">
        <v>7.0</v>
      </c>
      <c r="F8" s="26"/>
      <c r="H8" s="10" t="s">
        <v>616</v>
      </c>
    </row>
    <row r="9">
      <c r="A9" s="57" t="s">
        <v>613</v>
      </c>
      <c r="B9" s="19">
        <v>0.017175925925925924</v>
      </c>
      <c r="C9" s="10" t="s">
        <v>69</v>
      </c>
      <c r="D9" s="10" t="s">
        <v>81</v>
      </c>
      <c r="E9" s="29">
        <v>6.0</v>
      </c>
      <c r="F9" s="46">
        <f>E9-2</f>
        <v>4</v>
      </c>
      <c r="J9" s="10" t="s">
        <v>617</v>
      </c>
    </row>
    <row r="10">
      <c r="A10" s="57" t="s">
        <v>613</v>
      </c>
      <c r="B10" s="19">
        <v>0.017905092592592594</v>
      </c>
      <c r="C10" s="10" t="s">
        <v>70</v>
      </c>
      <c r="D10" s="10" t="s">
        <v>93</v>
      </c>
      <c r="E10" s="29">
        <f>F10+7</f>
        <v>11</v>
      </c>
      <c r="F10" s="29">
        <v>4.0</v>
      </c>
      <c r="J10" s="10" t="s">
        <v>294</v>
      </c>
    </row>
    <row r="11">
      <c r="A11" s="57" t="s">
        <v>613</v>
      </c>
      <c r="B11" s="19">
        <v>0.017905092592592594</v>
      </c>
      <c r="C11" s="10" t="s">
        <v>70</v>
      </c>
      <c r="D11" s="10" t="s">
        <v>93</v>
      </c>
      <c r="E11" s="29" t="s">
        <v>88</v>
      </c>
      <c r="F11" s="29">
        <v>1.0</v>
      </c>
      <c r="J11" s="10" t="s">
        <v>85</v>
      </c>
    </row>
    <row r="12">
      <c r="A12" s="57" t="s">
        <v>613</v>
      </c>
      <c r="B12" s="19">
        <v>0.018275462962962962</v>
      </c>
      <c r="C12" s="10" t="s">
        <v>70</v>
      </c>
      <c r="D12" s="10" t="s">
        <v>93</v>
      </c>
      <c r="E12" s="29" t="s">
        <v>75</v>
      </c>
      <c r="F12" s="29" t="s">
        <v>75</v>
      </c>
      <c r="J12" s="10" t="s">
        <v>85</v>
      </c>
    </row>
    <row r="13">
      <c r="A13" s="57" t="s">
        <v>613</v>
      </c>
      <c r="B13" s="19">
        <v>0.018275462962962962</v>
      </c>
      <c r="C13" s="10" t="s">
        <v>70</v>
      </c>
      <c r="D13" s="10" t="s">
        <v>93</v>
      </c>
      <c r="E13" s="29">
        <v>19.0</v>
      </c>
      <c r="F13" s="46">
        <f>E13-7</f>
        <v>12</v>
      </c>
      <c r="J13" s="10" t="s">
        <v>294</v>
      </c>
    </row>
    <row r="14">
      <c r="A14" s="57" t="s">
        <v>613</v>
      </c>
      <c r="B14" s="19">
        <v>0.018344907407407407</v>
      </c>
      <c r="C14" s="10" t="s">
        <v>70</v>
      </c>
      <c r="D14" s="10" t="s">
        <v>91</v>
      </c>
      <c r="E14" s="29">
        <v>6.0</v>
      </c>
      <c r="F14" s="26"/>
      <c r="H14" s="10" t="s">
        <v>618</v>
      </c>
    </row>
    <row r="15">
      <c r="A15" s="57" t="s">
        <v>613</v>
      </c>
      <c r="B15" s="19">
        <v>0.018900462962962963</v>
      </c>
      <c r="C15" s="10" t="s">
        <v>70</v>
      </c>
      <c r="D15" s="10" t="s">
        <v>93</v>
      </c>
      <c r="E15" s="29">
        <v>24.0</v>
      </c>
      <c r="F15" s="29">
        <v>18.0</v>
      </c>
      <c r="J15" s="10" t="s">
        <v>204</v>
      </c>
    </row>
    <row r="16">
      <c r="A16" s="57" t="s">
        <v>613</v>
      </c>
      <c r="B16" s="19">
        <v>0.018900462962962963</v>
      </c>
      <c r="C16" s="10" t="s">
        <v>70</v>
      </c>
      <c r="D16" s="10" t="s">
        <v>93</v>
      </c>
      <c r="E16" s="29" t="s">
        <v>75</v>
      </c>
      <c r="F16" s="29" t="s">
        <v>75</v>
      </c>
      <c r="J16" s="10" t="s">
        <v>85</v>
      </c>
    </row>
    <row r="17">
      <c r="A17" s="57" t="s">
        <v>613</v>
      </c>
      <c r="B17" s="19">
        <v>0.01912037037037037</v>
      </c>
      <c r="C17" s="10" t="s">
        <v>70</v>
      </c>
      <c r="D17" s="10" t="s">
        <v>91</v>
      </c>
      <c r="E17" s="29">
        <v>12.0</v>
      </c>
      <c r="F17" s="26"/>
      <c r="H17" s="10" t="s">
        <v>619</v>
      </c>
      <c r="J17" s="10"/>
    </row>
    <row r="18">
      <c r="A18" s="57" t="s">
        <v>613</v>
      </c>
      <c r="B18" s="19">
        <v>0.019479166666666665</v>
      </c>
      <c r="C18" s="10" t="s">
        <v>70</v>
      </c>
      <c r="D18" s="10" t="s">
        <v>93</v>
      </c>
      <c r="E18" s="29">
        <v>18.0</v>
      </c>
      <c r="F18" s="46">
        <f>E18-7</f>
        <v>11</v>
      </c>
      <c r="J18" s="10" t="s">
        <v>204</v>
      </c>
    </row>
    <row r="19">
      <c r="A19" s="57" t="s">
        <v>613</v>
      </c>
      <c r="B19" s="19">
        <v>0.019479166666666665</v>
      </c>
      <c r="C19" s="10" t="s">
        <v>70</v>
      </c>
      <c r="D19" s="10" t="s">
        <v>93</v>
      </c>
      <c r="E19" s="29" t="s">
        <v>75</v>
      </c>
      <c r="F19" s="29" t="s">
        <v>75</v>
      </c>
      <c r="J19" s="10" t="s">
        <v>85</v>
      </c>
    </row>
    <row r="20">
      <c r="A20" s="57" t="s">
        <v>613</v>
      </c>
      <c r="B20" s="19">
        <v>0.019618055555555555</v>
      </c>
      <c r="C20" s="10" t="s">
        <v>70</v>
      </c>
      <c r="D20" s="10" t="s">
        <v>91</v>
      </c>
      <c r="E20" s="29">
        <v>6.0</v>
      </c>
      <c r="F20" s="26"/>
      <c r="H20" s="10" t="s">
        <v>618</v>
      </c>
    </row>
    <row r="21">
      <c r="A21" s="57" t="s">
        <v>613</v>
      </c>
      <c r="B21" s="19">
        <v>0.01976851851851852</v>
      </c>
      <c r="C21" s="10" t="s">
        <v>72</v>
      </c>
      <c r="D21" s="10" t="s">
        <v>91</v>
      </c>
      <c r="E21" s="29" t="s">
        <v>75</v>
      </c>
      <c r="F21" s="29" t="s">
        <v>75</v>
      </c>
      <c r="J21" s="10" t="s">
        <v>141</v>
      </c>
    </row>
    <row r="22">
      <c r="A22" s="57" t="s">
        <v>613</v>
      </c>
      <c r="B22" s="19">
        <v>0.02008101851851852</v>
      </c>
      <c r="C22" s="10" t="s">
        <v>70</v>
      </c>
      <c r="D22" s="10" t="s">
        <v>93</v>
      </c>
      <c r="E22" s="29">
        <v>14.0</v>
      </c>
      <c r="F22" s="29">
        <f t="shared" ref="F22:F23" si="3">E22-7</f>
        <v>7</v>
      </c>
      <c r="J22" s="10" t="s">
        <v>620</v>
      </c>
    </row>
    <row r="23">
      <c r="A23" s="57" t="s">
        <v>613</v>
      </c>
      <c r="B23" s="19">
        <v>0.020127314814814813</v>
      </c>
      <c r="C23" s="10" t="s">
        <v>70</v>
      </c>
      <c r="D23" s="10" t="s">
        <v>93</v>
      </c>
      <c r="E23" s="29">
        <v>10.0</v>
      </c>
      <c r="F23" s="29">
        <f t="shared" si="3"/>
        <v>3</v>
      </c>
      <c r="J23" s="10" t="s">
        <v>620</v>
      </c>
    </row>
    <row r="24">
      <c r="A24" s="57" t="s">
        <v>613</v>
      </c>
      <c r="B24" s="19">
        <v>0.020405092592592593</v>
      </c>
      <c r="C24" s="10" t="s">
        <v>70</v>
      </c>
      <c r="D24" s="10" t="s">
        <v>93</v>
      </c>
      <c r="E24" s="29" t="s">
        <v>75</v>
      </c>
      <c r="F24" s="29" t="s">
        <v>75</v>
      </c>
      <c r="J24" s="10" t="s">
        <v>85</v>
      </c>
    </row>
    <row r="25">
      <c r="A25" s="57" t="s">
        <v>613</v>
      </c>
      <c r="B25" s="19">
        <v>0.020405092592592593</v>
      </c>
      <c r="C25" s="10" t="s">
        <v>70</v>
      </c>
      <c r="D25" s="10" t="s">
        <v>93</v>
      </c>
      <c r="E25" s="29">
        <v>20.0</v>
      </c>
      <c r="F25" s="46">
        <f>E25-7</f>
        <v>13</v>
      </c>
      <c r="J25" s="10" t="s">
        <v>204</v>
      </c>
    </row>
    <row r="26">
      <c r="A26" s="57" t="s">
        <v>613</v>
      </c>
      <c r="B26" s="19">
        <v>0.02045138888888889</v>
      </c>
      <c r="C26" s="10" t="s">
        <v>70</v>
      </c>
      <c r="D26" s="10" t="s">
        <v>91</v>
      </c>
      <c r="E26" s="29">
        <v>12.0</v>
      </c>
      <c r="F26" s="26"/>
      <c r="H26" s="10" t="s">
        <v>619</v>
      </c>
      <c r="J26" s="10" t="s">
        <v>621</v>
      </c>
    </row>
    <row r="27">
      <c r="A27" s="57" t="s">
        <v>613</v>
      </c>
      <c r="B27" s="19">
        <v>0.02929398148148148</v>
      </c>
      <c r="C27" s="10" t="s">
        <v>69</v>
      </c>
      <c r="D27" s="10" t="s">
        <v>127</v>
      </c>
      <c r="E27" s="29" t="s">
        <v>68</v>
      </c>
      <c r="F27" s="29">
        <v>20.0</v>
      </c>
    </row>
    <row r="28">
      <c r="A28" s="57" t="s">
        <v>613</v>
      </c>
      <c r="B28" s="19">
        <v>0.03298611111111111</v>
      </c>
      <c r="C28" s="10" t="s">
        <v>69</v>
      </c>
      <c r="D28" s="10" t="s">
        <v>67</v>
      </c>
      <c r="E28" s="29">
        <v>8.0</v>
      </c>
      <c r="F28" s="46">
        <f>E28-4</f>
        <v>4</v>
      </c>
    </row>
    <row r="29">
      <c r="A29" s="57" t="s">
        <v>613</v>
      </c>
      <c r="B29" s="19">
        <v>0.05452546296296296</v>
      </c>
      <c r="C29" s="10" t="s">
        <v>72</v>
      </c>
      <c r="D29" s="10" t="s">
        <v>67</v>
      </c>
      <c r="E29" s="46">
        <f>F29+3</f>
        <v>5</v>
      </c>
      <c r="F29" s="29">
        <v>2.0</v>
      </c>
      <c r="J29" s="10" t="s">
        <v>86</v>
      </c>
    </row>
    <row r="30">
      <c r="A30" s="57" t="s">
        <v>613</v>
      </c>
      <c r="B30" s="19">
        <v>0.05452546296296296</v>
      </c>
      <c r="C30" s="10" t="s">
        <v>72</v>
      </c>
      <c r="D30" s="10" t="s">
        <v>67</v>
      </c>
      <c r="E30" s="29" t="s">
        <v>88</v>
      </c>
      <c r="F30" s="29">
        <v>1.0</v>
      </c>
      <c r="J30" s="10" t="s">
        <v>85</v>
      </c>
    </row>
    <row r="31">
      <c r="A31" s="57" t="s">
        <v>613</v>
      </c>
      <c r="B31" s="19">
        <v>0.05568287037037037</v>
      </c>
      <c r="C31" s="10" t="s">
        <v>70</v>
      </c>
      <c r="D31" s="10" t="s">
        <v>154</v>
      </c>
      <c r="E31" s="29">
        <v>10.0</v>
      </c>
      <c r="F31" s="46">
        <f>E31-3</f>
        <v>7</v>
      </c>
    </row>
    <row r="32">
      <c r="A32" s="57" t="s">
        <v>613</v>
      </c>
      <c r="B32" s="19">
        <v>0.056666666666666664</v>
      </c>
      <c r="C32" s="10" t="s">
        <v>66</v>
      </c>
      <c r="D32" s="10" t="s">
        <v>67</v>
      </c>
      <c r="E32" s="29" t="s">
        <v>88</v>
      </c>
      <c r="F32" s="29">
        <v>1.0</v>
      </c>
    </row>
    <row r="33">
      <c r="A33" s="57" t="s">
        <v>613</v>
      </c>
      <c r="B33" s="19">
        <v>0.056712962962962965</v>
      </c>
      <c r="C33" s="10" t="s">
        <v>69</v>
      </c>
      <c r="D33" s="10" t="s">
        <v>67</v>
      </c>
      <c r="E33" s="29" t="s">
        <v>75</v>
      </c>
      <c r="F33" s="29" t="s">
        <v>75</v>
      </c>
      <c r="J33" s="10" t="s">
        <v>85</v>
      </c>
    </row>
    <row r="34">
      <c r="A34" s="57" t="s">
        <v>613</v>
      </c>
      <c r="B34" s="19">
        <v>0.056712962962962965</v>
      </c>
      <c r="C34" s="10" t="s">
        <v>69</v>
      </c>
      <c r="D34" s="10" t="s">
        <v>67</v>
      </c>
      <c r="E34" s="29">
        <v>13.0</v>
      </c>
      <c r="F34" s="46">
        <f>E34-4</f>
        <v>9</v>
      </c>
      <c r="J34" s="10" t="s">
        <v>86</v>
      </c>
    </row>
    <row r="35">
      <c r="A35" s="57" t="s">
        <v>613</v>
      </c>
      <c r="B35" s="19">
        <v>0.057465277777777775</v>
      </c>
      <c r="C35" s="10" t="s">
        <v>70</v>
      </c>
      <c r="D35" s="10" t="s">
        <v>67</v>
      </c>
      <c r="E35" s="29">
        <v>14.0</v>
      </c>
      <c r="F35" s="46">
        <f>E35-3</f>
        <v>11</v>
      </c>
    </row>
    <row r="36">
      <c r="A36" s="57" t="s">
        <v>613</v>
      </c>
      <c r="B36" s="19">
        <v>0.06042824074074074</v>
      </c>
      <c r="C36" s="10" t="s">
        <v>74</v>
      </c>
      <c r="D36" s="10" t="s">
        <v>67</v>
      </c>
      <c r="E36" s="29">
        <v>10.0</v>
      </c>
      <c r="F36" s="46">
        <f>E36-0</f>
        <v>10</v>
      </c>
    </row>
    <row r="37">
      <c r="A37" s="57" t="s">
        <v>613</v>
      </c>
      <c r="B37" s="19">
        <v>0.0637037037037037</v>
      </c>
      <c r="C37" s="10" t="s">
        <v>72</v>
      </c>
      <c r="D37" s="10" t="s">
        <v>71</v>
      </c>
      <c r="E37" s="29" t="s">
        <v>88</v>
      </c>
      <c r="F37" s="29">
        <v>1.0</v>
      </c>
    </row>
    <row r="38">
      <c r="A38" s="57" t="s">
        <v>613</v>
      </c>
      <c r="B38" s="19">
        <v>0.06371527777777777</v>
      </c>
      <c r="C38" s="10" t="s">
        <v>66</v>
      </c>
      <c r="D38" s="10" t="s">
        <v>71</v>
      </c>
      <c r="E38" s="29">
        <v>4.0</v>
      </c>
      <c r="F38" s="46">
        <f>E38--2</f>
        <v>6</v>
      </c>
    </row>
    <row r="39">
      <c r="A39" s="57" t="s">
        <v>613</v>
      </c>
      <c r="B39" s="19">
        <v>0.06614583333333333</v>
      </c>
      <c r="C39" s="10" t="s">
        <v>72</v>
      </c>
      <c r="D39" s="10" t="s">
        <v>67</v>
      </c>
      <c r="E39" s="29">
        <v>16.0</v>
      </c>
      <c r="F39" s="46">
        <f>E39-3</f>
        <v>13</v>
      </c>
    </row>
    <row r="40">
      <c r="A40" s="57" t="s">
        <v>613</v>
      </c>
      <c r="B40" s="19">
        <v>0.0694675925925926</v>
      </c>
      <c r="C40" s="10" t="s">
        <v>66</v>
      </c>
      <c r="D40" s="10" t="s">
        <v>67</v>
      </c>
      <c r="E40" s="29">
        <v>6.0</v>
      </c>
      <c r="F40" s="46">
        <f>E40-1</f>
        <v>5</v>
      </c>
    </row>
    <row r="41">
      <c r="A41" s="57" t="s">
        <v>613</v>
      </c>
      <c r="B41" s="19">
        <v>0.07217592592592592</v>
      </c>
      <c r="C41" s="10" t="s">
        <v>84</v>
      </c>
      <c r="D41" s="10" t="s">
        <v>216</v>
      </c>
      <c r="E41" s="29">
        <v>11.0</v>
      </c>
      <c r="F41" s="29">
        <v>13.0</v>
      </c>
    </row>
    <row r="42">
      <c r="A42" s="57" t="s">
        <v>613</v>
      </c>
      <c r="B42" s="19">
        <v>0.0749537037037037</v>
      </c>
      <c r="C42" s="10" t="s">
        <v>72</v>
      </c>
      <c r="D42" s="10" t="s">
        <v>67</v>
      </c>
      <c r="E42" s="29">
        <v>10.0</v>
      </c>
      <c r="F42" s="46">
        <f>E42-3</f>
        <v>7</v>
      </c>
    </row>
    <row r="43">
      <c r="A43" s="57" t="s">
        <v>613</v>
      </c>
      <c r="B43" s="19">
        <v>0.07689814814814815</v>
      </c>
      <c r="C43" s="10" t="s">
        <v>66</v>
      </c>
      <c r="D43" s="10" t="s">
        <v>67</v>
      </c>
      <c r="E43" s="29" t="s">
        <v>75</v>
      </c>
      <c r="F43" s="29" t="s">
        <v>75</v>
      </c>
      <c r="J43" s="10" t="s">
        <v>85</v>
      </c>
    </row>
    <row r="44">
      <c r="A44" s="57" t="s">
        <v>613</v>
      </c>
      <c r="B44" s="19">
        <v>0.07689814814814815</v>
      </c>
      <c r="C44" s="10" t="s">
        <v>66</v>
      </c>
      <c r="D44" s="10" t="s">
        <v>67</v>
      </c>
      <c r="E44" s="29">
        <v>10.0</v>
      </c>
      <c r="F44" s="46">
        <f>E44-1</f>
        <v>9</v>
      </c>
      <c r="J44" s="10" t="s">
        <v>86</v>
      </c>
    </row>
    <row r="45">
      <c r="A45" s="57" t="s">
        <v>613</v>
      </c>
      <c r="B45" s="19">
        <v>0.07733796296296297</v>
      </c>
      <c r="C45" s="10" t="s">
        <v>72</v>
      </c>
      <c r="D45" s="10" t="s">
        <v>130</v>
      </c>
      <c r="E45" s="29" t="s">
        <v>75</v>
      </c>
      <c r="F45" s="29" t="s">
        <v>75</v>
      </c>
    </row>
    <row r="46">
      <c r="A46" s="57" t="s">
        <v>613</v>
      </c>
      <c r="B46" s="19">
        <v>0.07773148148148148</v>
      </c>
      <c r="C46" s="10" t="s">
        <v>84</v>
      </c>
      <c r="D46" s="10" t="s">
        <v>130</v>
      </c>
      <c r="E46" s="29">
        <v>5.0</v>
      </c>
      <c r="F46" s="26"/>
    </row>
    <row r="47">
      <c r="A47" s="57" t="s">
        <v>613</v>
      </c>
      <c r="B47" s="19">
        <v>0.07858796296296296</v>
      </c>
      <c r="C47" s="10" t="s">
        <v>72</v>
      </c>
      <c r="D47" s="10" t="s">
        <v>67</v>
      </c>
      <c r="E47" s="29">
        <v>12.0</v>
      </c>
      <c r="F47" s="46">
        <f>E47-3</f>
        <v>9</v>
      </c>
    </row>
    <row r="48">
      <c r="A48" s="57" t="s">
        <v>613</v>
      </c>
      <c r="B48" s="19">
        <v>0.07924768518518518</v>
      </c>
      <c r="C48" s="10" t="s">
        <v>84</v>
      </c>
      <c r="D48" s="10" t="s">
        <v>130</v>
      </c>
      <c r="E48" s="29">
        <v>8.0</v>
      </c>
      <c r="F48" s="26"/>
    </row>
    <row r="49">
      <c r="A49" s="57" t="s">
        <v>613</v>
      </c>
      <c r="B49" s="19">
        <v>0.08034722222222222</v>
      </c>
      <c r="C49" s="10" t="s">
        <v>82</v>
      </c>
      <c r="D49" s="10" t="s">
        <v>67</v>
      </c>
      <c r="E49" s="29" t="s">
        <v>75</v>
      </c>
      <c r="F49" s="29" t="s">
        <v>75</v>
      </c>
      <c r="J49" s="10" t="s">
        <v>85</v>
      </c>
    </row>
    <row r="50">
      <c r="A50" s="57" t="s">
        <v>613</v>
      </c>
      <c r="B50" s="19">
        <v>0.08034722222222222</v>
      </c>
      <c r="C50" s="10" t="s">
        <v>82</v>
      </c>
      <c r="D50" s="10" t="s">
        <v>67</v>
      </c>
      <c r="E50" s="29">
        <v>22.0</v>
      </c>
      <c r="F50" s="46">
        <f>E50-3</f>
        <v>19</v>
      </c>
      <c r="J50" s="10" t="s">
        <v>86</v>
      </c>
    </row>
    <row r="51">
      <c r="A51" s="57" t="s">
        <v>613</v>
      </c>
      <c r="B51" s="19">
        <v>0.08150462962962964</v>
      </c>
      <c r="C51" s="10" t="s">
        <v>82</v>
      </c>
      <c r="D51" s="10" t="s">
        <v>81</v>
      </c>
      <c r="E51" s="29">
        <v>10.0</v>
      </c>
      <c r="F51" s="46">
        <f>E51-2</f>
        <v>8</v>
      </c>
      <c r="J51" s="10" t="s">
        <v>622</v>
      </c>
    </row>
    <row r="52">
      <c r="A52" s="57" t="s">
        <v>613</v>
      </c>
      <c r="B52" s="19">
        <v>0.09784722222222222</v>
      </c>
      <c r="C52" s="10" t="s">
        <v>70</v>
      </c>
      <c r="D52" s="10" t="s">
        <v>87</v>
      </c>
      <c r="E52" s="29" t="s">
        <v>68</v>
      </c>
      <c r="F52" s="29">
        <v>20.0</v>
      </c>
    </row>
    <row r="53">
      <c r="A53" s="57" t="s">
        <v>613</v>
      </c>
      <c r="B53" s="19">
        <v>0.09835648148148148</v>
      </c>
      <c r="C53" s="10" t="s">
        <v>82</v>
      </c>
      <c r="D53" s="10" t="s">
        <v>87</v>
      </c>
      <c r="E53" s="29">
        <v>18.0</v>
      </c>
      <c r="F53" s="46">
        <f>E53-1</f>
        <v>17</v>
      </c>
    </row>
    <row r="54">
      <c r="A54" s="57" t="s">
        <v>613</v>
      </c>
      <c r="B54" s="19">
        <v>0.09835648148148148</v>
      </c>
      <c r="C54" s="10" t="s">
        <v>66</v>
      </c>
      <c r="D54" s="10" t="s">
        <v>87</v>
      </c>
      <c r="E54" s="29">
        <v>17.0</v>
      </c>
      <c r="F54" s="46">
        <f>E54-0</f>
        <v>17</v>
      </c>
    </row>
    <row r="55">
      <c r="A55" s="57" t="s">
        <v>613</v>
      </c>
      <c r="B55" s="19">
        <v>0.09835648148148148</v>
      </c>
      <c r="C55" s="10" t="s">
        <v>72</v>
      </c>
      <c r="D55" s="10" t="s">
        <v>87</v>
      </c>
      <c r="E55" s="29">
        <v>16.0</v>
      </c>
      <c r="F55" s="46">
        <f>E55-3</f>
        <v>13</v>
      </c>
    </row>
    <row r="56">
      <c r="A56" s="57" t="s">
        <v>613</v>
      </c>
      <c r="B56" s="19">
        <v>0.09855324074074075</v>
      </c>
      <c r="C56" s="10" t="s">
        <v>84</v>
      </c>
      <c r="D56" s="10" t="s">
        <v>87</v>
      </c>
      <c r="E56" s="29">
        <v>6.0</v>
      </c>
      <c r="F56" s="46">
        <f>E56-2</f>
        <v>4</v>
      </c>
    </row>
    <row r="57">
      <c r="A57" s="57" t="s">
        <v>613</v>
      </c>
      <c r="B57" s="19">
        <v>0.09859953703703704</v>
      </c>
      <c r="C57" s="10" t="s">
        <v>74</v>
      </c>
      <c r="D57" s="10" t="s">
        <v>87</v>
      </c>
      <c r="E57" s="29">
        <v>15.0</v>
      </c>
      <c r="F57" s="46">
        <f t="shared" ref="F57:F58" si="4">E57-4</f>
        <v>11</v>
      </c>
    </row>
    <row r="58">
      <c r="A58" s="57" t="s">
        <v>613</v>
      </c>
      <c r="B58" s="19">
        <v>0.09855324074074075</v>
      </c>
      <c r="C58" s="10" t="s">
        <v>69</v>
      </c>
      <c r="D58" s="10" t="s">
        <v>87</v>
      </c>
      <c r="E58" s="29">
        <v>6.0</v>
      </c>
      <c r="F58" s="46">
        <f t="shared" si="4"/>
        <v>2</v>
      </c>
    </row>
    <row r="59">
      <c r="A59" s="57" t="s">
        <v>613</v>
      </c>
      <c r="B59" s="19">
        <v>0.09965277777777778</v>
      </c>
      <c r="C59" s="10" t="s">
        <v>70</v>
      </c>
      <c r="D59" s="10" t="s">
        <v>93</v>
      </c>
      <c r="E59" s="29">
        <v>10.0</v>
      </c>
      <c r="F59" s="46">
        <f>E59-7</f>
        <v>3</v>
      </c>
      <c r="J59" s="10" t="s">
        <v>148</v>
      </c>
    </row>
    <row r="60">
      <c r="A60" s="57" t="s">
        <v>613</v>
      </c>
      <c r="B60" s="19">
        <v>0.09969907407407408</v>
      </c>
      <c r="C60" s="10" t="s">
        <v>70</v>
      </c>
      <c r="D60" s="10" t="s">
        <v>93</v>
      </c>
      <c r="E60" s="29" t="s">
        <v>75</v>
      </c>
      <c r="F60" s="29" t="s">
        <v>75</v>
      </c>
      <c r="J60" s="10" t="s">
        <v>148</v>
      </c>
    </row>
    <row r="61">
      <c r="A61" s="57" t="s">
        <v>613</v>
      </c>
      <c r="B61" s="19">
        <v>0.10158564814814815</v>
      </c>
      <c r="C61" s="10" t="s">
        <v>84</v>
      </c>
      <c r="D61" s="10" t="s">
        <v>81</v>
      </c>
      <c r="E61" s="29">
        <v>22.0</v>
      </c>
      <c r="F61" s="46">
        <f>E61-5</f>
        <v>17</v>
      </c>
    </row>
    <row r="62">
      <c r="A62" s="57" t="s">
        <v>613</v>
      </c>
      <c r="B62" s="19">
        <v>0.10202546296296296</v>
      </c>
      <c r="C62" s="10" t="s">
        <v>69</v>
      </c>
      <c r="D62" s="10" t="s">
        <v>81</v>
      </c>
      <c r="E62" s="29" t="s">
        <v>68</v>
      </c>
      <c r="F62" s="29">
        <v>20.0</v>
      </c>
    </row>
    <row r="63">
      <c r="A63" s="57" t="s">
        <v>613</v>
      </c>
      <c r="B63" s="19">
        <v>0.10466435185185186</v>
      </c>
      <c r="C63" s="10" t="s">
        <v>66</v>
      </c>
      <c r="D63" s="10" t="s">
        <v>89</v>
      </c>
      <c r="E63" s="29">
        <v>12.0</v>
      </c>
      <c r="F63" s="46">
        <f>E63-7</f>
        <v>5</v>
      </c>
      <c r="J63" s="10" t="s">
        <v>171</v>
      </c>
    </row>
    <row r="64">
      <c r="A64" s="57" t="s">
        <v>613</v>
      </c>
      <c r="B64" s="19">
        <v>0.10471064814814815</v>
      </c>
      <c r="C64" s="10" t="s">
        <v>66</v>
      </c>
      <c r="D64" s="10" t="s">
        <v>89</v>
      </c>
      <c r="E64" s="29" t="s">
        <v>68</v>
      </c>
      <c r="F64" s="29">
        <v>20.0</v>
      </c>
      <c r="G64" s="10" t="s">
        <v>137</v>
      </c>
      <c r="J64" s="10" t="s">
        <v>171</v>
      </c>
    </row>
    <row r="65">
      <c r="A65" s="57" t="s">
        <v>613</v>
      </c>
      <c r="B65" s="19">
        <v>0.10491898148148149</v>
      </c>
      <c r="C65" s="10" t="s">
        <v>66</v>
      </c>
      <c r="D65" s="10" t="s">
        <v>91</v>
      </c>
      <c r="E65" s="29">
        <v>12.0</v>
      </c>
      <c r="F65" s="26"/>
      <c r="H65" s="10" t="s">
        <v>623</v>
      </c>
      <c r="I65" s="10">
        <v>1.0</v>
      </c>
    </row>
    <row r="66">
      <c r="A66" s="57" t="s">
        <v>613</v>
      </c>
      <c r="B66" s="19">
        <v>0.10555555555555556</v>
      </c>
      <c r="C66" s="10" t="s">
        <v>72</v>
      </c>
      <c r="D66" s="10" t="s">
        <v>93</v>
      </c>
      <c r="E66" s="29">
        <v>16.0</v>
      </c>
      <c r="F66" s="46">
        <f>E66-6</f>
        <v>10</v>
      </c>
      <c r="J66" s="10" t="s">
        <v>136</v>
      </c>
    </row>
    <row r="67">
      <c r="A67" s="57" t="s">
        <v>613</v>
      </c>
      <c r="B67" s="19">
        <v>0.10572916666666667</v>
      </c>
      <c r="C67" s="10" t="s">
        <v>72</v>
      </c>
      <c r="D67" s="10" t="s">
        <v>91</v>
      </c>
      <c r="E67" s="29">
        <v>11.0</v>
      </c>
      <c r="F67" s="26"/>
      <c r="H67" s="10" t="s">
        <v>624</v>
      </c>
      <c r="I67" s="10">
        <v>1.0</v>
      </c>
    </row>
    <row r="68">
      <c r="A68" s="57" t="s">
        <v>613</v>
      </c>
      <c r="B68" s="19">
        <v>0.10594907407407407</v>
      </c>
      <c r="C68" s="10" t="s">
        <v>72</v>
      </c>
      <c r="D68" s="10" t="s">
        <v>93</v>
      </c>
      <c r="E68" s="29">
        <v>10.0</v>
      </c>
      <c r="F68" s="46">
        <f>E68-6</f>
        <v>4</v>
      </c>
      <c r="J68" s="10" t="s">
        <v>136</v>
      </c>
    </row>
    <row r="69">
      <c r="A69" s="57" t="s">
        <v>613</v>
      </c>
      <c r="B69" s="19">
        <v>0.10842592592592593</v>
      </c>
      <c r="C69" s="10" t="s">
        <v>82</v>
      </c>
      <c r="D69" s="10" t="s">
        <v>81</v>
      </c>
      <c r="E69" s="29">
        <v>19.0</v>
      </c>
      <c r="F69" s="46">
        <f>E69-2</f>
        <v>17</v>
      </c>
      <c r="J69" s="10" t="s">
        <v>254</v>
      </c>
    </row>
    <row r="70">
      <c r="A70" s="57" t="s">
        <v>613</v>
      </c>
      <c r="B70" s="19">
        <v>0.10885416666666667</v>
      </c>
      <c r="C70" s="10" t="s">
        <v>74</v>
      </c>
      <c r="D70" s="10" t="s">
        <v>93</v>
      </c>
      <c r="E70" s="29" t="s">
        <v>68</v>
      </c>
      <c r="F70" s="29">
        <v>20.0</v>
      </c>
      <c r="G70" s="10" t="s">
        <v>137</v>
      </c>
      <c r="J70" s="10" t="s">
        <v>197</v>
      </c>
    </row>
    <row r="71">
      <c r="A71" s="57" t="s">
        <v>613</v>
      </c>
      <c r="B71" s="19">
        <v>0.10931712962962963</v>
      </c>
      <c r="C71" s="10" t="s">
        <v>82</v>
      </c>
      <c r="D71" s="10" t="s">
        <v>81</v>
      </c>
      <c r="E71" s="29">
        <v>10.0</v>
      </c>
      <c r="F71" s="46">
        <f>E71-2</f>
        <v>8</v>
      </c>
      <c r="J71" s="10" t="s">
        <v>254</v>
      </c>
    </row>
    <row r="72">
      <c r="A72" s="57" t="s">
        <v>613</v>
      </c>
      <c r="B72" s="19">
        <v>0.10967592592592593</v>
      </c>
      <c r="C72" s="10" t="s">
        <v>82</v>
      </c>
      <c r="D72" s="10" t="s">
        <v>80</v>
      </c>
      <c r="E72" s="29" t="s">
        <v>75</v>
      </c>
      <c r="F72" s="29" t="s">
        <v>75</v>
      </c>
      <c r="J72" s="10" t="s">
        <v>85</v>
      </c>
    </row>
    <row r="73">
      <c r="A73" s="57" t="s">
        <v>613</v>
      </c>
      <c r="B73" s="19">
        <v>0.10967592592592593</v>
      </c>
      <c r="C73" s="10" t="s">
        <v>82</v>
      </c>
      <c r="D73" s="10" t="s">
        <v>80</v>
      </c>
      <c r="E73" s="29">
        <v>18.0</v>
      </c>
      <c r="F73" s="26"/>
      <c r="J73" s="10" t="s">
        <v>86</v>
      </c>
    </row>
    <row r="74">
      <c r="A74" s="57" t="s">
        <v>613</v>
      </c>
      <c r="B74" s="19">
        <v>0.11017361111111111</v>
      </c>
      <c r="C74" s="10" t="s">
        <v>74</v>
      </c>
      <c r="D74" s="10" t="s">
        <v>80</v>
      </c>
      <c r="E74" s="29">
        <v>13.0</v>
      </c>
      <c r="F74" s="46">
        <f>E74--3</f>
        <v>16</v>
      </c>
    </row>
    <row r="75">
      <c r="A75" s="57" t="s">
        <v>613</v>
      </c>
      <c r="B75" s="19">
        <v>0.11105324074074074</v>
      </c>
      <c r="C75" s="10" t="s">
        <v>69</v>
      </c>
      <c r="D75" s="10" t="s">
        <v>120</v>
      </c>
      <c r="E75" s="29">
        <v>20.0</v>
      </c>
      <c r="F75" s="26"/>
      <c r="J75" s="10" t="s">
        <v>625</v>
      </c>
    </row>
    <row r="76">
      <c r="A76" s="57" t="s">
        <v>613</v>
      </c>
      <c r="B76" s="19">
        <v>0.11334490740740741</v>
      </c>
      <c r="C76" s="10" t="s">
        <v>70</v>
      </c>
      <c r="D76" s="10" t="s">
        <v>93</v>
      </c>
      <c r="E76" s="29">
        <v>12.0</v>
      </c>
      <c r="F76" s="46">
        <f>E76-7</f>
        <v>5</v>
      </c>
      <c r="J76" s="10" t="s">
        <v>148</v>
      </c>
    </row>
    <row r="77">
      <c r="A77" s="57" t="s">
        <v>613</v>
      </c>
      <c r="B77" s="19">
        <v>0.11458333333333333</v>
      </c>
      <c r="C77" s="10" t="s">
        <v>70</v>
      </c>
      <c r="D77" s="10" t="s">
        <v>91</v>
      </c>
      <c r="E77" s="29">
        <v>12.0</v>
      </c>
      <c r="F77" s="26"/>
      <c r="H77" s="10" t="s">
        <v>587</v>
      </c>
    </row>
    <row r="78">
      <c r="A78" s="57" t="s">
        <v>613</v>
      </c>
      <c r="B78" s="19">
        <v>0.11547453703703704</v>
      </c>
      <c r="C78" s="10" t="s">
        <v>70</v>
      </c>
      <c r="D78" s="10" t="s">
        <v>584</v>
      </c>
      <c r="E78" s="29">
        <v>19.0</v>
      </c>
      <c r="F78" s="46">
        <f t="shared" ref="F78:F80" si="5">E78-3</f>
        <v>16</v>
      </c>
      <c r="J78" s="10" t="s">
        <v>626</v>
      </c>
    </row>
    <row r="79">
      <c r="A79" s="57" t="s">
        <v>613</v>
      </c>
      <c r="B79" s="19">
        <v>0.11641203703703704</v>
      </c>
      <c r="C79" s="10" t="s">
        <v>69</v>
      </c>
      <c r="D79" s="10" t="s">
        <v>584</v>
      </c>
      <c r="E79" s="29">
        <v>12.0</v>
      </c>
      <c r="F79" s="46">
        <f t="shared" si="5"/>
        <v>9</v>
      </c>
      <c r="J79" s="10" t="s">
        <v>626</v>
      </c>
    </row>
    <row r="80">
      <c r="A80" s="57" t="s">
        <v>613</v>
      </c>
      <c r="B80" s="19">
        <v>0.11642361111111112</v>
      </c>
      <c r="C80" s="10" t="s">
        <v>69</v>
      </c>
      <c r="D80" s="10" t="s">
        <v>584</v>
      </c>
      <c r="E80" s="29">
        <v>13.0</v>
      </c>
      <c r="F80" s="46">
        <f t="shared" si="5"/>
        <v>10</v>
      </c>
      <c r="J80" s="10" t="s">
        <v>626</v>
      </c>
    </row>
    <row r="81">
      <c r="A81" s="57" t="s">
        <v>613</v>
      </c>
      <c r="B81" s="19">
        <v>0.11672453703703704</v>
      </c>
      <c r="C81" s="10" t="s">
        <v>69</v>
      </c>
      <c r="D81" s="10" t="s">
        <v>91</v>
      </c>
      <c r="E81" s="29">
        <v>15.0</v>
      </c>
      <c r="F81" s="26"/>
      <c r="H81" s="10" t="s">
        <v>627</v>
      </c>
      <c r="I81" s="10">
        <v>1.0</v>
      </c>
      <c r="J81" s="10" t="s">
        <v>239</v>
      </c>
    </row>
    <row r="82">
      <c r="A82" s="57" t="s">
        <v>613</v>
      </c>
      <c r="B82" s="19">
        <v>0.11712962962962963</v>
      </c>
      <c r="C82" s="10" t="s">
        <v>70</v>
      </c>
      <c r="D82" s="10" t="s">
        <v>93</v>
      </c>
      <c r="E82" s="29">
        <v>24.0</v>
      </c>
      <c r="F82" s="29">
        <v>18.0</v>
      </c>
      <c r="J82" s="10" t="s">
        <v>148</v>
      </c>
    </row>
    <row r="83">
      <c r="A83" s="57" t="s">
        <v>613</v>
      </c>
      <c r="B83" s="19">
        <v>0.11717592592592592</v>
      </c>
      <c r="C83" s="10" t="s">
        <v>70</v>
      </c>
      <c r="D83" s="10" t="s">
        <v>93</v>
      </c>
      <c r="E83" s="29">
        <v>10.0</v>
      </c>
      <c r="F83" s="46">
        <f>E83-7</f>
        <v>3</v>
      </c>
      <c r="J83" s="10" t="s">
        <v>148</v>
      </c>
    </row>
    <row r="84">
      <c r="A84" s="57" t="s">
        <v>613</v>
      </c>
      <c r="B84" s="19">
        <v>0.11726851851851852</v>
      </c>
      <c r="C84" s="10" t="s">
        <v>70</v>
      </c>
      <c r="D84" s="10" t="s">
        <v>91</v>
      </c>
      <c r="E84" s="29">
        <v>6.0</v>
      </c>
      <c r="F84" s="26"/>
      <c r="H84" s="10" t="s">
        <v>628</v>
      </c>
    </row>
    <row r="85">
      <c r="A85" s="57" t="s">
        <v>613</v>
      </c>
      <c r="B85" s="19">
        <v>0.11746527777777778</v>
      </c>
      <c r="C85" s="10" t="s">
        <v>70</v>
      </c>
      <c r="D85" s="10" t="s">
        <v>93</v>
      </c>
      <c r="E85" s="29">
        <v>19.0</v>
      </c>
      <c r="F85" s="46">
        <f t="shared" ref="F85:F86" si="6">E85-7</f>
        <v>12</v>
      </c>
      <c r="J85" s="10" t="s">
        <v>99</v>
      </c>
    </row>
    <row r="86">
      <c r="A86" s="57" t="s">
        <v>613</v>
      </c>
      <c r="B86" s="19">
        <v>0.11752314814814815</v>
      </c>
      <c r="C86" s="10" t="s">
        <v>70</v>
      </c>
      <c r="D86" s="10" t="s">
        <v>93</v>
      </c>
      <c r="E86" s="29">
        <v>14.0</v>
      </c>
      <c r="F86" s="46">
        <f t="shared" si="6"/>
        <v>7</v>
      </c>
      <c r="J86" s="10" t="s">
        <v>99</v>
      </c>
    </row>
    <row r="87">
      <c r="A87" s="57" t="s">
        <v>613</v>
      </c>
      <c r="B87" s="19">
        <v>0.11762731481481481</v>
      </c>
      <c r="C87" s="10" t="s">
        <v>70</v>
      </c>
      <c r="D87" s="10" t="s">
        <v>91</v>
      </c>
      <c r="E87" s="29">
        <v>10.0</v>
      </c>
      <c r="F87" s="26"/>
      <c r="H87" s="10" t="s">
        <v>629</v>
      </c>
    </row>
    <row r="88">
      <c r="A88" s="57" t="s">
        <v>613</v>
      </c>
      <c r="B88" s="19">
        <v>0.11765046296296296</v>
      </c>
      <c r="C88" s="10" t="s">
        <v>70</v>
      </c>
      <c r="D88" s="10" t="s">
        <v>91</v>
      </c>
      <c r="E88" s="29">
        <v>8.0</v>
      </c>
      <c r="F88" s="26"/>
      <c r="H88" s="10" t="s">
        <v>630</v>
      </c>
    </row>
    <row r="89">
      <c r="A89" s="57" t="s">
        <v>613</v>
      </c>
      <c r="B89" s="19">
        <v>0.11864583333333334</v>
      </c>
      <c r="C89" s="10" t="s">
        <v>66</v>
      </c>
      <c r="D89" s="10" t="s">
        <v>81</v>
      </c>
      <c r="E89" s="29">
        <v>24.0</v>
      </c>
      <c r="F89" s="46">
        <f>E89-5</f>
        <v>19</v>
      </c>
      <c r="J89" s="10" t="s">
        <v>631</v>
      </c>
    </row>
    <row r="90">
      <c r="A90" s="57" t="s">
        <v>613</v>
      </c>
      <c r="B90" s="19">
        <v>0.11927083333333334</v>
      </c>
      <c r="C90" s="10" t="s">
        <v>84</v>
      </c>
      <c r="D90" s="10" t="s">
        <v>81</v>
      </c>
      <c r="E90" s="29" t="s">
        <v>88</v>
      </c>
      <c r="F90" s="29">
        <v>1.0</v>
      </c>
      <c r="J90" s="10" t="s">
        <v>632</v>
      </c>
    </row>
    <row r="91">
      <c r="A91" s="57" t="s">
        <v>613</v>
      </c>
      <c r="B91" s="19">
        <v>0.12075231481481481</v>
      </c>
      <c r="C91" s="10" t="s">
        <v>82</v>
      </c>
      <c r="D91" s="10" t="s">
        <v>76</v>
      </c>
      <c r="E91" s="29">
        <v>13.0</v>
      </c>
      <c r="F91" s="26"/>
      <c r="J91" s="10" t="s">
        <v>606</v>
      </c>
    </row>
    <row r="92">
      <c r="A92" s="57" t="s">
        <v>613</v>
      </c>
      <c r="B92" s="19">
        <v>0.12164351851851851</v>
      </c>
      <c r="C92" s="10" t="s">
        <v>66</v>
      </c>
      <c r="D92" s="10" t="s">
        <v>93</v>
      </c>
      <c r="E92" s="29">
        <v>25.0</v>
      </c>
      <c r="F92" s="29">
        <v>18.0</v>
      </c>
      <c r="J92" s="10" t="s">
        <v>633</v>
      </c>
    </row>
    <row r="93">
      <c r="A93" s="57" t="s">
        <v>613</v>
      </c>
      <c r="B93" s="19">
        <v>0.12189814814814814</v>
      </c>
      <c r="C93" s="10" t="s">
        <v>66</v>
      </c>
      <c r="D93" s="10" t="s">
        <v>91</v>
      </c>
      <c r="E93" s="29">
        <v>18.0</v>
      </c>
      <c r="F93" s="26"/>
      <c r="H93" s="10" t="s">
        <v>634</v>
      </c>
      <c r="I93" s="10">
        <v>1.0</v>
      </c>
    </row>
    <row r="94">
      <c r="A94" s="57" t="s">
        <v>613</v>
      </c>
      <c r="B94" s="19">
        <v>0.12259259259259259</v>
      </c>
      <c r="C94" s="10" t="s">
        <v>72</v>
      </c>
      <c r="D94" s="10" t="s">
        <v>93</v>
      </c>
      <c r="E94" s="29">
        <v>19.0</v>
      </c>
      <c r="F94" s="46">
        <f>E94-6</f>
        <v>13</v>
      </c>
      <c r="J94" s="10" t="s">
        <v>136</v>
      </c>
    </row>
    <row r="95">
      <c r="A95" s="57" t="s">
        <v>613</v>
      </c>
      <c r="B95" s="19">
        <v>0.12267361111111111</v>
      </c>
      <c r="C95" s="10" t="s">
        <v>72</v>
      </c>
      <c r="D95" s="10" t="s">
        <v>91</v>
      </c>
      <c r="E95" s="29">
        <v>8.0</v>
      </c>
      <c r="F95" s="26"/>
      <c r="H95" s="10" t="s">
        <v>635</v>
      </c>
    </row>
    <row r="96">
      <c r="A96" s="57" t="s">
        <v>613</v>
      </c>
      <c r="B96" s="19">
        <v>0.12288194444444445</v>
      </c>
      <c r="C96" s="10" t="s">
        <v>72</v>
      </c>
      <c r="D96" s="10" t="s">
        <v>93</v>
      </c>
      <c r="E96" s="29">
        <v>19.0</v>
      </c>
      <c r="F96" s="46">
        <f>E96-6</f>
        <v>13</v>
      </c>
      <c r="J96" s="10" t="s">
        <v>136</v>
      </c>
    </row>
    <row r="97">
      <c r="A97" s="57" t="s">
        <v>613</v>
      </c>
      <c r="B97" s="19">
        <v>0.12293981481481482</v>
      </c>
      <c r="C97" s="10" t="s">
        <v>72</v>
      </c>
      <c r="D97" s="10" t="s">
        <v>91</v>
      </c>
      <c r="E97" s="29">
        <v>9.0</v>
      </c>
      <c r="F97" s="26"/>
      <c r="H97" s="10" t="s">
        <v>636</v>
      </c>
      <c r="I97" s="10">
        <v>1.0</v>
      </c>
    </row>
    <row r="98">
      <c r="A98" s="57" t="s">
        <v>613</v>
      </c>
      <c r="B98" s="19">
        <v>0.12324074074074073</v>
      </c>
      <c r="C98" s="10" t="s">
        <v>72</v>
      </c>
      <c r="D98" s="10" t="s">
        <v>93</v>
      </c>
      <c r="E98" s="29">
        <v>12.0</v>
      </c>
      <c r="F98" s="46">
        <f>E98-6</f>
        <v>6</v>
      </c>
      <c r="J98" s="10" t="s">
        <v>136</v>
      </c>
    </row>
    <row r="99">
      <c r="A99" s="57" t="s">
        <v>613</v>
      </c>
      <c r="B99" s="19">
        <v>0.12361111111111112</v>
      </c>
      <c r="C99" s="10" t="s">
        <v>72</v>
      </c>
      <c r="D99" s="10" t="s">
        <v>91</v>
      </c>
      <c r="E99" s="29" t="s">
        <v>75</v>
      </c>
      <c r="F99" s="29" t="s">
        <v>75</v>
      </c>
      <c r="H99" s="10" t="s">
        <v>434</v>
      </c>
      <c r="J99" s="10" t="s">
        <v>435</v>
      </c>
    </row>
    <row r="100">
      <c r="A100" s="57" t="s">
        <v>613</v>
      </c>
      <c r="B100" s="19">
        <v>0.12476851851851851</v>
      </c>
      <c r="C100" s="10" t="s">
        <v>66</v>
      </c>
      <c r="D100" s="10" t="s">
        <v>93</v>
      </c>
      <c r="E100" s="29">
        <v>26.0</v>
      </c>
      <c r="F100" s="46">
        <f>E100-7</f>
        <v>19</v>
      </c>
      <c r="J100" s="10" t="s">
        <v>637</v>
      </c>
    </row>
    <row r="101">
      <c r="A101" s="57" t="s">
        <v>613</v>
      </c>
      <c r="B101" s="19">
        <v>0.1249537037037037</v>
      </c>
      <c r="C101" s="10" t="s">
        <v>66</v>
      </c>
      <c r="D101" s="10" t="s">
        <v>91</v>
      </c>
      <c r="E101" s="29">
        <v>13.0</v>
      </c>
      <c r="F101" s="26"/>
      <c r="H101" s="10" t="s">
        <v>638</v>
      </c>
    </row>
    <row r="102">
      <c r="A102" s="57" t="s">
        <v>613</v>
      </c>
      <c r="B102" s="19">
        <v>0.12525462962962963</v>
      </c>
      <c r="C102" s="10" t="s">
        <v>74</v>
      </c>
      <c r="D102" s="10" t="s">
        <v>93</v>
      </c>
      <c r="E102" s="29">
        <v>14.0</v>
      </c>
      <c r="F102" s="46">
        <f>E102-7</f>
        <v>7</v>
      </c>
      <c r="J102" s="10" t="s">
        <v>639</v>
      </c>
    </row>
    <row r="103">
      <c r="A103" s="57" t="s">
        <v>613</v>
      </c>
      <c r="B103" s="19">
        <v>0.12546296296296297</v>
      </c>
      <c r="C103" s="10" t="s">
        <v>74</v>
      </c>
      <c r="D103" s="10" t="s">
        <v>91</v>
      </c>
      <c r="E103" s="29">
        <v>20.0</v>
      </c>
      <c r="F103" s="26"/>
      <c r="H103" s="10" t="s">
        <v>640</v>
      </c>
    </row>
    <row r="104">
      <c r="A104" s="57" t="s">
        <v>613</v>
      </c>
      <c r="B104" s="19">
        <v>0.12604166666666666</v>
      </c>
      <c r="C104" s="10" t="s">
        <v>74</v>
      </c>
      <c r="D104" s="10" t="s">
        <v>93</v>
      </c>
      <c r="E104" s="29">
        <v>10.0</v>
      </c>
      <c r="F104" s="46">
        <f>E104-7</f>
        <v>3</v>
      </c>
      <c r="J104" s="10" t="s">
        <v>197</v>
      </c>
    </row>
    <row r="105">
      <c r="A105" s="57" t="s">
        <v>613</v>
      </c>
      <c r="B105" s="19">
        <v>0.12652777777777777</v>
      </c>
      <c r="C105" s="10" t="s">
        <v>69</v>
      </c>
      <c r="D105" s="10" t="s">
        <v>91</v>
      </c>
      <c r="E105" s="29">
        <v>5.0</v>
      </c>
      <c r="F105" s="26"/>
      <c r="H105" s="10" t="s">
        <v>641</v>
      </c>
    </row>
    <row r="106">
      <c r="A106" s="57" t="s">
        <v>613</v>
      </c>
      <c r="B106" s="19">
        <v>0.12685185185185185</v>
      </c>
      <c r="C106" s="10" t="s">
        <v>69</v>
      </c>
      <c r="D106" s="10" t="s">
        <v>89</v>
      </c>
      <c r="E106" s="29">
        <v>16.0</v>
      </c>
      <c r="F106" s="46">
        <f>E106-7</f>
        <v>9</v>
      </c>
      <c r="J106" s="10" t="s">
        <v>223</v>
      </c>
    </row>
    <row r="107">
      <c r="A107" s="57" t="s">
        <v>613</v>
      </c>
      <c r="B107" s="19">
        <v>0.1269212962962963</v>
      </c>
      <c r="C107" s="10" t="s">
        <v>69</v>
      </c>
      <c r="D107" s="10" t="s">
        <v>91</v>
      </c>
      <c r="E107" s="29">
        <v>9.0</v>
      </c>
      <c r="F107" s="26"/>
      <c r="H107" s="10" t="s">
        <v>642</v>
      </c>
    </row>
    <row r="108">
      <c r="A108" s="57" t="s">
        <v>613</v>
      </c>
      <c r="B108" s="19">
        <v>0.12765046296296295</v>
      </c>
      <c r="C108" s="10" t="s">
        <v>84</v>
      </c>
      <c r="D108" s="10" t="s">
        <v>93</v>
      </c>
      <c r="E108" s="29" t="s">
        <v>75</v>
      </c>
      <c r="F108" s="29" t="s">
        <v>75</v>
      </c>
      <c r="J108" s="10" t="s">
        <v>160</v>
      </c>
    </row>
    <row r="109">
      <c r="A109" s="57" t="s">
        <v>613</v>
      </c>
      <c r="B109" s="19">
        <v>0.12765046296296295</v>
      </c>
      <c r="C109" s="10" t="s">
        <v>84</v>
      </c>
      <c r="D109" s="10" t="s">
        <v>93</v>
      </c>
      <c r="E109" s="29">
        <v>16.0</v>
      </c>
      <c r="F109" s="46">
        <f t="shared" ref="F109:F110" si="7">E109-6</f>
        <v>10</v>
      </c>
      <c r="J109" s="10" t="s">
        <v>643</v>
      </c>
    </row>
    <row r="110">
      <c r="A110" s="57" t="s">
        <v>613</v>
      </c>
      <c r="B110" s="19">
        <v>0.12770833333333334</v>
      </c>
      <c r="C110" s="10" t="s">
        <v>84</v>
      </c>
      <c r="D110" s="10" t="s">
        <v>93</v>
      </c>
      <c r="E110" s="29">
        <v>13.0</v>
      </c>
      <c r="F110" s="46">
        <f t="shared" si="7"/>
        <v>7</v>
      </c>
      <c r="J110" s="10" t="s">
        <v>564</v>
      </c>
    </row>
    <row r="111">
      <c r="A111" s="57" t="s">
        <v>613</v>
      </c>
      <c r="B111" s="19">
        <v>0.1280324074074074</v>
      </c>
      <c r="C111" s="10" t="s">
        <v>84</v>
      </c>
      <c r="D111" s="10" t="s">
        <v>91</v>
      </c>
      <c r="E111" s="29">
        <v>23.0</v>
      </c>
      <c r="F111" s="26"/>
      <c r="H111" s="10" t="s">
        <v>644</v>
      </c>
      <c r="I111" s="10">
        <v>1.0</v>
      </c>
      <c r="J111" s="10" t="s">
        <v>119</v>
      </c>
    </row>
    <row r="112">
      <c r="A112" s="57" t="s">
        <v>613</v>
      </c>
      <c r="B112" s="19">
        <v>0.1295486111111111</v>
      </c>
      <c r="C112" s="10" t="s">
        <v>84</v>
      </c>
      <c r="D112" s="10" t="s">
        <v>91</v>
      </c>
      <c r="E112" s="29">
        <v>21.0</v>
      </c>
      <c r="F112" s="26"/>
      <c r="H112" s="10" t="s">
        <v>645</v>
      </c>
    </row>
    <row r="113">
      <c r="A113" s="57" t="s">
        <v>613</v>
      </c>
      <c r="B113" s="19">
        <v>0.13045138888888888</v>
      </c>
      <c r="C113" s="10" t="s">
        <v>70</v>
      </c>
      <c r="D113" s="10" t="s">
        <v>93</v>
      </c>
      <c r="E113" s="29">
        <v>20.0</v>
      </c>
      <c r="F113" s="46">
        <f>E113-7</f>
        <v>13</v>
      </c>
      <c r="J113" s="10" t="s">
        <v>148</v>
      </c>
    </row>
    <row r="114">
      <c r="A114" s="57" t="s">
        <v>613</v>
      </c>
      <c r="B114" s="19">
        <v>0.13055555555555556</v>
      </c>
      <c r="C114" s="10" t="s">
        <v>70</v>
      </c>
      <c r="D114" s="10" t="s">
        <v>91</v>
      </c>
      <c r="E114" s="29">
        <v>5.0</v>
      </c>
      <c r="F114" s="26"/>
      <c r="H114" s="10" t="s">
        <v>646</v>
      </c>
    </row>
    <row r="115">
      <c r="A115" s="57" t="s">
        <v>613</v>
      </c>
      <c r="B115" s="19">
        <v>0.13063657407407409</v>
      </c>
      <c r="C115" s="10" t="s">
        <v>70</v>
      </c>
      <c r="D115" s="10" t="s">
        <v>93</v>
      </c>
      <c r="E115" s="29">
        <v>20.0</v>
      </c>
      <c r="F115" s="46">
        <f>E115-7</f>
        <v>13</v>
      </c>
      <c r="J115" s="10" t="s">
        <v>148</v>
      </c>
    </row>
    <row r="116">
      <c r="A116" s="57" t="s">
        <v>613</v>
      </c>
      <c r="B116" s="19">
        <v>0.13071759259259258</v>
      </c>
      <c r="C116" s="10" t="s">
        <v>70</v>
      </c>
      <c r="D116" s="10" t="s">
        <v>91</v>
      </c>
      <c r="E116" s="29">
        <v>9.0</v>
      </c>
      <c r="F116" s="26"/>
      <c r="H116" s="10" t="s">
        <v>647</v>
      </c>
    </row>
    <row r="117">
      <c r="A117" s="57" t="s">
        <v>613</v>
      </c>
      <c r="B117" s="19">
        <v>0.13121527777777778</v>
      </c>
      <c r="C117" s="10" t="s">
        <v>70</v>
      </c>
      <c r="D117" s="10" t="s">
        <v>93</v>
      </c>
      <c r="E117" s="29">
        <v>19.0</v>
      </c>
      <c r="F117" s="46">
        <f t="shared" ref="F117:F118" si="8">E117-7</f>
        <v>12</v>
      </c>
      <c r="J117" s="10" t="s">
        <v>99</v>
      </c>
    </row>
    <row r="118">
      <c r="A118" s="57" t="s">
        <v>613</v>
      </c>
      <c r="B118" s="19">
        <v>0.13125</v>
      </c>
      <c r="C118" s="10" t="s">
        <v>70</v>
      </c>
      <c r="D118" s="10" t="s">
        <v>93</v>
      </c>
      <c r="E118" s="29">
        <v>13.0</v>
      </c>
      <c r="F118" s="46">
        <f t="shared" si="8"/>
        <v>6</v>
      </c>
      <c r="J118" s="10" t="s">
        <v>99</v>
      </c>
    </row>
    <row r="119">
      <c r="A119" s="57" t="s">
        <v>613</v>
      </c>
      <c r="B119" s="19">
        <v>0.1314699074074074</v>
      </c>
      <c r="C119" s="10" t="s">
        <v>70</v>
      </c>
      <c r="D119" s="10" t="s">
        <v>91</v>
      </c>
      <c r="E119" s="29">
        <v>7.0</v>
      </c>
      <c r="F119" s="26"/>
      <c r="H119" s="10" t="s">
        <v>648</v>
      </c>
    </row>
    <row r="120">
      <c r="A120" s="57" t="s">
        <v>613</v>
      </c>
      <c r="B120" s="19">
        <v>0.1314699074074074</v>
      </c>
      <c r="C120" s="10" t="s">
        <v>70</v>
      </c>
      <c r="D120" s="10" t="s">
        <v>91</v>
      </c>
      <c r="E120" s="29">
        <v>6.0</v>
      </c>
      <c r="F120" s="26"/>
      <c r="H120" s="10" t="s">
        <v>628</v>
      </c>
    </row>
    <row r="121">
      <c r="A121" s="57" t="s">
        <v>613</v>
      </c>
      <c r="B121" s="19">
        <v>0.1320486111111111</v>
      </c>
      <c r="C121" s="10" t="s">
        <v>74</v>
      </c>
      <c r="D121" s="10" t="s">
        <v>93</v>
      </c>
      <c r="E121" s="29">
        <v>17.0</v>
      </c>
      <c r="F121" s="46">
        <f>E121-7</f>
        <v>10</v>
      </c>
      <c r="H121" s="10" t="s">
        <v>649</v>
      </c>
      <c r="J121" s="10" t="s">
        <v>650</v>
      </c>
    </row>
    <row r="122">
      <c r="A122" s="57" t="s">
        <v>613</v>
      </c>
      <c r="B122" s="19">
        <v>0.1324537037037037</v>
      </c>
      <c r="C122" s="10" t="s">
        <v>72</v>
      </c>
      <c r="D122" s="10" t="s">
        <v>93</v>
      </c>
      <c r="E122" s="29">
        <v>19.0</v>
      </c>
      <c r="F122" s="46">
        <f>E122-6</f>
        <v>13</v>
      </c>
      <c r="J122" s="10" t="s">
        <v>291</v>
      </c>
    </row>
    <row r="123">
      <c r="A123" s="57" t="s">
        <v>613</v>
      </c>
      <c r="B123" s="19">
        <v>0.1325</v>
      </c>
      <c r="C123" s="10" t="s">
        <v>72</v>
      </c>
      <c r="D123" s="10" t="s">
        <v>91</v>
      </c>
      <c r="E123" s="29">
        <v>5.0</v>
      </c>
      <c r="F123" s="26"/>
      <c r="H123" s="10" t="s">
        <v>651</v>
      </c>
    </row>
    <row r="124">
      <c r="A124" s="57" t="s">
        <v>613</v>
      </c>
      <c r="B124" s="19">
        <v>0.1331365740740741</v>
      </c>
      <c r="C124" s="10" t="s">
        <v>82</v>
      </c>
      <c r="D124" s="10" t="s">
        <v>91</v>
      </c>
      <c r="E124" s="29">
        <v>3.0</v>
      </c>
      <c r="F124" s="26"/>
      <c r="H124" s="10" t="s">
        <v>652</v>
      </c>
      <c r="J124" s="10" t="s">
        <v>653</v>
      </c>
    </row>
    <row r="125">
      <c r="A125" s="57" t="s">
        <v>613</v>
      </c>
      <c r="B125" s="19">
        <v>0.13318287037037038</v>
      </c>
      <c r="C125" s="10" t="s">
        <v>82</v>
      </c>
      <c r="D125" s="10" t="s">
        <v>91</v>
      </c>
      <c r="E125" s="29">
        <v>7.0</v>
      </c>
      <c r="F125" s="26"/>
      <c r="H125" s="10" t="s">
        <v>654</v>
      </c>
      <c r="J125" s="10" t="s">
        <v>653</v>
      </c>
    </row>
    <row r="126">
      <c r="A126" s="57" t="s">
        <v>613</v>
      </c>
      <c r="B126" s="19">
        <v>0.13327546296296297</v>
      </c>
      <c r="C126" s="10" t="s">
        <v>82</v>
      </c>
      <c r="D126" s="10" t="s">
        <v>91</v>
      </c>
      <c r="E126" s="29">
        <v>7.0</v>
      </c>
      <c r="F126" s="26"/>
      <c r="H126" s="10" t="s">
        <v>655</v>
      </c>
      <c r="J126" s="10" t="s">
        <v>653</v>
      </c>
    </row>
    <row r="127">
      <c r="A127" s="57" t="s">
        <v>613</v>
      </c>
      <c r="B127" s="19">
        <v>0.13385416666666666</v>
      </c>
      <c r="C127" s="10" t="s">
        <v>66</v>
      </c>
      <c r="D127" s="10" t="s">
        <v>89</v>
      </c>
      <c r="E127" s="29">
        <v>13.0</v>
      </c>
      <c r="F127" s="46">
        <f t="shared" ref="F127:F128" si="9">E127-7</f>
        <v>6</v>
      </c>
      <c r="J127" s="10" t="s">
        <v>171</v>
      </c>
    </row>
    <row r="128">
      <c r="A128" s="57" t="s">
        <v>613</v>
      </c>
      <c r="B128" s="19">
        <v>0.13390046296296296</v>
      </c>
      <c r="C128" s="10" t="s">
        <v>66</v>
      </c>
      <c r="D128" s="10" t="s">
        <v>89</v>
      </c>
      <c r="E128" s="29">
        <v>16.0</v>
      </c>
      <c r="F128" s="46">
        <f t="shared" si="9"/>
        <v>9</v>
      </c>
      <c r="J128" s="10" t="s">
        <v>171</v>
      </c>
    </row>
    <row r="129">
      <c r="A129" s="57" t="s">
        <v>613</v>
      </c>
      <c r="B129" s="19">
        <v>0.13409722222222223</v>
      </c>
      <c r="C129" s="10" t="s">
        <v>66</v>
      </c>
      <c r="D129" s="10" t="s">
        <v>91</v>
      </c>
      <c r="E129" s="29">
        <v>13.0</v>
      </c>
      <c r="F129" s="26"/>
      <c r="H129" s="10" t="s">
        <v>656</v>
      </c>
      <c r="I129" s="10">
        <v>1.0</v>
      </c>
      <c r="J129" s="10" t="s">
        <v>119</v>
      </c>
    </row>
    <row r="130">
      <c r="A130" s="57" t="s">
        <v>613</v>
      </c>
      <c r="B130" s="19">
        <v>0.13502314814814814</v>
      </c>
      <c r="C130" s="10" t="s">
        <v>72</v>
      </c>
      <c r="D130" s="10" t="s">
        <v>93</v>
      </c>
      <c r="E130" s="46">
        <f t="shared" ref="E130:E131" si="10">F130+6</f>
        <v>24</v>
      </c>
      <c r="F130" s="29">
        <v>18.0</v>
      </c>
      <c r="J130" s="10" t="s">
        <v>136</v>
      </c>
    </row>
    <row r="131">
      <c r="A131" s="57" t="s">
        <v>613</v>
      </c>
      <c r="B131" s="19">
        <v>0.13502314814814814</v>
      </c>
      <c r="C131" s="10" t="s">
        <v>72</v>
      </c>
      <c r="D131" s="10" t="s">
        <v>93</v>
      </c>
      <c r="E131" s="46">
        <f t="shared" si="10"/>
        <v>23</v>
      </c>
      <c r="F131" s="29">
        <v>17.0</v>
      </c>
      <c r="J131" s="10" t="s">
        <v>136</v>
      </c>
    </row>
    <row r="132">
      <c r="A132" s="57" t="s">
        <v>613</v>
      </c>
      <c r="B132" s="19">
        <v>0.1351388888888889</v>
      </c>
      <c r="C132" s="10" t="s">
        <v>72</v>
      </c>
      <c r="D132" s="10" t="s">
        <v>91</v>
      </c>
      <c r="E132" s="29">
        <v>18.0</v>
      </c>
      <c r="F132" s="26"/>
      <c r="H132" s="10" t="s">
        <v>657</v>
      </c>
      <c r="I132" s="10">
        <v>1.0</v>
      </c>
    </row>
    <row r="133">
      <c r="A133" s="57" t="s">
        <v>613</v>
      </c>
      <c r="B133" s="19">
        <v>0.13570601851851852</v>
      </c>
      <c r="C133" s="10" t="s">
        <v>74</v>
      </c>
      <c r="D133" s="10" t="s">
        <v>93</v>
      </c>
      <c r="E133" s="29" t="s">
        <v>75</v>
      </c>
      <c r="F133" s="29" t="s">
        <v>75</v>
      </c>
      <c r="J133" s="10" t="s">
        <v>197</v>
      </c>
    </row>
    <row r="134">
      <c r="A134" s="57" t="s">
        <v>613</v>
      </c>
      <c r="B134" s="19">
        <v>0.13577546296296297</v>
      </c>
      <c r="C134" s="10" t="s">
        <v>74</v>
      </c>
      <c r="D134" s="10" t="s">
        <v>91</v>
      </c>
      <c r="E134" s="29">
        <v>7.0</v>
      </c>
      <c r="F134" s="26"/>
      <c r="H134" s="10" t="s">
        <v>654</v>
      </c>
      <c r="I134" s="10">
        <v>1.0</v>
      </c>
    </row>
    <row r="135">
      <c r="A135" s="57" t="s">
        <v>613</v>
      </c>
      <c r="B135" s="19">
        <v>0.1366087962962963</v>
      </c>
      <c r="C135" s="10" t="s">
        <v>82</v>
      </c>
      <c r="D135" s="10" t="s">
        <v>67</v>
      </c>
      <c r="E135" s="29" t="s">
        <v>75</v>
      </c>
      <c r="F135" s="29" t="s">
        <v>75</v>
      </c>
      <c r="J135" s="10" t="s">
        <v>160</v>
      </c>
    </row>
    <row r="136">
      <c r="A136" s="57" t="s">
        <v>613</v>
      </c>
      <c r="B136" s="19">
        <v>0.1366087962962963</v>
      </c>
      <c r="C136" s="10" t="s">
        <v>82</v>
      </c>
      <c r="D136" s="10" t="s">
        <v>67</v>
      </c>
      <c r="E136" s="29">
        <v>6.0</v>
      </c>
      <c r="F136" s="46">
        <f>E136-3</f>
        <v>3</v>
      </c>
      <c r="J136" s="10" t="s">
        <v>161</v>
      </c>
    </row>
    <row r="137">
      <c r="A137" s="57" t="s">
        <v>613</v>
      </c>
      <c r="B137" s="19">
        <v>0.13751157407407408</v>
      </c>
      <c r="C137" s="10" t="s">
        <v>82</v>
      </c>
      <c r="D137" s="10" t="s">
        <v>91</v>
      </c>
      <c r="E137" s="29">
        <v>20.0</v>
      </c>
      <c r="F137" s="26"/>
      <c r="H137" s="10" t="s">
        <v>658</v>
      </c>
      <c r="I137" s="10">
        <v>1.0</v>
      </c>
      <c r="J137" s="10" t="s">
        <v>653</v>
      </c>
    </row>
    <row r="138">
      <c r="A138" s="57" t="s">
        <v>613</v>
      </c>
      <c r="B138" s="19">
        <v>0.1400925925925926</v>
      </c>
      <c r="C138" s="10" t="s">
        <v>82</v>
      </c>
      <c r="D138" s="10" t="s">
        <v>67</v>
      </c>
      <c r="E138" s="29">
        <v>10.0</v>
      </c>
      <c r="F138" s="46">
        <f>E138-3</f>
        <v>7</v>
      </c>
    </row>
    <row r="139">
      <c r="A139" s="57" t="s">
        <v>613</v>
      </c>
      <c r="B139" s="19">
        <v>0.14113425925925926</v>
      </c>
      <c r="C139" s="10" t="s">
        <v>74</v>
      </c>
      <c r="D139" s="10" t="s">
        <v>83</v>
      </c>
      <c r="E139" s="29">
        <v>23.0</v>
      </c>
      <c r="F139" s="46">
        <f>E139-6</f>
        <v>17</v>
      </c>
    </row>
    <row r="140">
      <c r="A140" s="57" t="s">
        <v>613</v>
      </c>
      <c r="B140" s="19">
        <v>0.15287037037037038</v>
      </c>
      <c r="C140" s="10" t="s">
        <v>84</v>
      </c>
      <c r="D140" s="10" t="s">
        <v>67</v>
      </c>
      <c r="E140" s="29">
        <v>13.0</v>
      </c>
      <c r="F140" s="26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hidden="1" min="2" max="2" width="7.29"/>
    <col customWidth="1" min="3" max="3" width="7.29"/>
    <col customWidth="1" min="4" max="4" width="9.29"/>
    <col customWidth="1" min="5" max="5" width="15.0"/>
    <col customWidth="1" min="6" max="6" width="10.43"/>
    <col customWidth="1" min="7" max="7" width="12.43"/>
    <col customWidth="1" min="8" max="8" width="5.14"/>
    <col customWidth="1" min="9" max="9" width="23.14"/>
    <col customWidth="1" min="10" max="10" width="6.29"/>
    <col customWidth="1" min="11" max="11" width="53.0"/>
  </cols>
  <sheetData>
    <row r="1">
      <c r="A1" s="47" t="s">
        <v>0</v>
      </c>
      <c r="B1" s="59" t="s">
        <v>4304</v>
      </c>
      <c r="C1" s="60" t="s">
        <v>56</v>
      </c>
      <c r="D1" s="39" t="s">
        <v>57</v>
      </c>
      <c r="E1" s="39" t="s">
        <v>58</v>
      </c>
      <c r="F1" s="40" t="s">
        <v>59</v>
      </c>
      <c r="G1" s="40" t="s">
        <v>60</v>
      </c>
      <c r="H1" s="39" t="s">
        <v>61</v>
      </c>
      <c r="I1" s="39" t="s">
        <v>62</v>
      </c>
      <c r="J1" s="39" t="s">
        <v>63</v>
      </c>
      <c r="K1" s="39" t="s">
        <v>64</v>
      </c>
    </row>
    <row r="2">
      <c r="A2" s="27" t="s">
        <v>4305</v>
      </c>
      <c r="B2" s="19">
        <v>0.013703703703703704</v>
      </c>
      <c r="C2" s="19">
        <f t="shared" ref="C2:C90" si="1">B2</f>
        <v>0.0137037037</v>
      </c>
      <c r="D2" s="10" t="s">
        <v>69</v>
      </c>
      <c r="E2" s="10" t="s">
        <v>67</v>
      </c>
      <c r="F2" s="13" t="s">
        <v>75</v>
      </c>
      <c r="G2" s="13" t="s">
        <v>75</v>
      </c>
      <c r="K2" s="10" t="s">
        <v>85</v>
      </c>
    </row>
    <row r="3">
      <c r="A3" s="27" t="s">
        <v>4305</v>
      </c>
      <c r="B3" s="19">
        <v>0.013703703703703704</v>
      </c>
      <c r="C3" s="19">
        <f t="shared" si="1"/>
        <v>0.0137037037</v>
      </c>
      <c r="D3" s="10" t="s">
        <v>69</v>
      </c>
      <c r="E3" s="10" t="s">
        <v>67</v>
      </c>
      <c r="F3" s="13">
        <v>9.0</v>
      </c>
      <c r="G3" s="16">
        <f>F3-4</f>
        <v>5</v>
      </c>
    </row>
    <row r="4">
      <c r="A4" s="27" t="s">
        <v>4305</v>
      </c>
      <c r="B4" s="19">
        <v>0.014780092592592593</v>
      </c>
      <c r="C4" s="19">
        <f t="shared" si="1"/>
        <v>0.01478009259</v>
      </c>
      <c r="D4" s="10" t="s">
        <v>70</v>
      </c>
      <c r="E4" s="10" t="s">
        <v>67</v>
      </c>
      <c r="F4" s="13" t="s">
        <v>75</v>
      </c>
      <c r="G4" s="13" t="s">
        <v>75</v>
      </c>
      <c r="K4" s="10" t="s">
        <v>85</v>
      </c>
    </row>
    <row r="5">
      <c r="A5" s="27" t="s">
        <v>4305</v>
      </c>
      <c r="B5" s="19">
        <v>0.01681712962962963</v>
      </c>
      <c r="C5" s="19">
        <f t="shared" si="1"/>
        <v>0.01681712963</v>
      </c>
      <c r="D5" s="10" t="s">
        <v>72</v>
      </c>
      <c r="E5" s="10" t="s">
        <v>126</v>
      </c>
      <c r="F5" s="13">
        <v>7.0</v>
      </c>
      <c r="G5" s="16">
        <f>F5-3</f>
        <v>4</v>
      </c>
    </row>
    <row r="6">
      <c r="A6" s="27" t="s">
        <v>4305</v>
      </c>
      <c r="B6" s="19">
        <v>0.01884259259259259</v>
      </c>
      <c r="C6" s="19">
        <f t="shared" si="1"/>
        <v>0.01884259259</v>
      </c>
      <c r="D6" s="10" t="s">
        <v>70</v>
      </c>
      <c r="E6" s="10" t="s">
        <v>83</v>
      </c>
      <c r="F6" s="13">
        <v>15.0</v>
      </c>
      <c r="G6" s="16">
        <f>F6-5</f>
        <v>10</v>
      </c>
    </row>
    <row r="7">
      <c r="A7" s="27" t="s">
        <v>4305</v>
      </c>
      <c r="B7" s="19">
        <v>0.021388888888888888</v>
      </c>
      <c r="C7" s="19">
        <f t="shared" si="1"/>
        <v>0.02138888889</v>
      </c>
      <c r="D7" s="10" t="s">
        <v>74</v>
      </c>
      <c r="E7" s="10" t="s">
        <v>125</v>
      </c>
      <c r="F7" s="13">
        <v>22.0</v>
      </c>
      <c r="G7" s="16">
        <f t="shared" ref="G7:G8" si="2">F7-8</f>
        <v>14</v>
      </c>
    </row>
    <row r="8">
      <c r="A8" s="27" t="s">
        <v>4305</v>
      </c>
      <c r="B8" s="19">
        <v>0.02335648148148148</v>
      </c>
      <c r="C8" s="19">
        <f t="shared" si="1"/>
        <v>0.02335648148</v>
      </c>
      <c r="D8" s="10" t="s">
        <v>74</v>
      </c>
      <c r="E8" s="10" t="s">
        <v>73</v>
      </c>
      <c r="F8" s="13">
        <v>24.0</v>
      </c>
      <c r="G8" s="16">
        <f t="shared" si="2"/>
        <v>16</v>
      </c>
    </row>
    <row r="9">
      <c r="A9" s="27" t="s">
        <v>4305</v>
      </c>
      <c r="B9" s="19">
        <v>0.02712962962962963</v>
      </c>
      <c r="C9" s="19">
        <f t="shared" si="1"/>
        <v>0.02712962963</v>
      </c>
      <c r="D9" s="10" t="s">
        <v>69</v>
      </c>
      <c r="E9" s="10" t="s">
        <v>320</v>
      </c>
      <c r="F9" s="13">
        <v>20.0</v>
      </c>
      <c r="G9" s="16">
        <f>F9-4</f>
        <v>16</v>
      </c>
    </row>
    <row r="10">
      <c r="A10" s="27" t="s">
        <v>4305</v>
      </c>
      <c r="B10" s="19">
        <v>0.030081018518518517</v>
      </c>
      <c r="C10" s="19">
        <f t="shared" si="1"/>
        <v>0.03008101852</v>
      </c>
      <c r="D10" s="10" t="s">
        <v>72</v>
      </c>
      <c r="E10" s="10" t="s">
        <v>67</v>
      </c>
      <c r="F10" s="13" t="s">
        <v>75</v>
      </c>
      <c r="G10" s="13" t="s">
        <v>75</v>
      </c>
      <c r="K10" s="10" t="s">
        <v>85</v>
      </c>
    </row>
    <row r="11">
      <c r="A11" s="27" t="s">
        <v>4305</v>
      </c>
      <c r="B11" s="19">
        <v>0.030081018518518517</v>
      </c>
      <c r="C11" s="19">
        <f t="shared" si="1"/>
        <v>0.03008101852</v>
      </c>
      <c r="D11" s="10" t="s">
        <v>72</v>
      </c>
      <c r="E11" s="10" t="s">
        <v>67</v>
      </c>
      <c r="F11" s="13" t="s">
        <v>68</v>
      </c>
      <c r="G11" s="13">
        <v>20.0</v>
      </c>
    </row>
    <row r="12">
      <c r="A12" s="27" t="s">
        <v>4305</v>
      </c>
      <c r="B12" s="19">
        <v>0.03314814814814815</v>
      </c>
      <c r="C12" s="19">
        <f t="shared" si="1"/>
        <v>0.03314814815</v>
      </c>
      <c r="D12" s="10" t="s">
        <v>69</v>
      </c>
      <c r="E12" s="10" t="s">
        <v>67</v>
      </c>
      <c r="F12" s="13">
        <v>19.0</v>
      </c>
      <c r="G12" s="13">
        <f>F12-4</f>
        <v>15</v>
      </c>
    </row>
    <row r="13">
      <c r="A13" s="27" t="s">
        <v>4305</v>
      </c>
      <c r="B13" s="19">
        <v>0.04030092592592593</v>
      </c>
      <c r="C13" s="19">
        <f t="shared" si="1"/>
        <v>0.04030092593</v>
      </c>
      <c r="D13" s="10" t="s">
        <v>84</v>
      </c>
      <c r="E13" s="10" t="s">
        <v>67</v>
      </c>
      <c r="F13" s="13">
        <v>8.0</v>
      </c>
      <c r="G13" s="16"/>
    </row>
    <row r="14">
      <c r="A14" s="27" t="s">
        <v>4305</v>
      </c>
      <c r="B14" s="19">
        <v>0.04790509259259259</v>
      </c>
      <c r="C14" s="19">
        <f t="shared" si="1"/>
        <v>0.04790509259</v>
      </c>
      <c r="D14" s="10" t="s">
        <v>72</v>
      </c>
      <c r="E14" s="10" t="s">
        <v>130</v>
      </c>
      <c r="F14" s="13">
        <v>3.0</v>
      </c>
      <c r="G14" s="16">
        <f>F14-0</f>
        <v>3</v>
      </c>
    </row>
    <row r="15">
      <c r="A15" s="27" t="s">
        <v>4305</v>
      </c>
      <c r="B15" s="19">
        <v>0.04917824074074074</v>
      </c>
      <c r="C15" s="19">
        <f t="shared" si="1"/>
        <v>0.04917824074</v>
      </c>
      <c r="D15" s="10" t="s">
        <v>74</v>
      </c>
      <c r="E15" s="10" t="s">
        <v>364</v>
      </c>
      <c r="F15" s="13">
        <v>19.0</v>
      </c>
      <c r="G15" s="13">
        <v>16.0</v>
      </c>
      <c r="K15" s="10" t="s">
        <v>160</v>
      </c>
    </row>
    <row r="16">
      <c r="A16" s="27" t="s">
        <v>4305</v>
      </c>
      <c r="B16" s="19">
        <v>0.04917824074074074</v>
      </c>
      <c r="C16" s="19">
        <f t="shared" si="1"/>
        <v>0.04917824074</v>
      </c>
      <c r="D16" s="10" t="s">
        <v>74</v>
      </c>
      <c r="E16" s="10" t="s">
        <v>364</v>
      </c>
      <c r="F16" s="13">
        <v>12.0</v>
      </c>
      <c r="G16" s="13">
        <v>9.0</v>
      </c>
    </row>
    <row r="17">
      <c r="A17" s="27" t="s">
        <v>4305</v>
      </c>
      <c r="B17" s="19">
        <v>0.05212962962962963</v>
      </c>
      <c r="C17" s="19">
        <f t="shared" si="1"/>
        <v>0.05212962963</v>
      </c>
      <c r="D17" s="10" t="s">
        <v>82</v>
      </c>
      <c r="E17" s="10" t="s">
        <v>67</v>
      </c>
      <c r="F17" s="13">
        <v>6.0</v>
      </c>
      <c r="G17" s="16">
        <f>F17-3</f>
        <v>3</v>
      </c>
    </row>
    <row r="18">
      <c r="A18" s="27" t="s">
        <v>4305</v>
      </c>
      <c r="B18" s="19">
        <v>0.05420138888888889</v>
      </c>
      <c r="C18" s="19">
        <f t="shared" si="1"/>
        <v>0.05420138889</v>
      </c>
      <c r="D18" s="10" t="s">
        <v>69</v>
      </c>
      <c r="E18" s="10" t="s">
        <v>67</v>
      </c>
      <c r="F18" s="13" t="s">
        <v>88</v>
      </c>
      <c r="G18" s="13">
        <v>1.0</v>
      </c>
    </row>
    <row r="19">
      <c r="A19" s="27" t="s">
        <v>4305</v>
      </c>
      <c r="B19" s="19">
        <v>0.055046296296296295</v>
      </c>
      <c r="C19" s="19">
        <f t="shared" si="1"/>
        <v>0.0550462963</v>
      </c>
      <c r="D19" s="10" t="s">
        <v>82</v>
      </c>
      <c r="E19" s="10" t="s">
        <v>130</v>
      </c>
      <c r="F19" s="13">
        <v>18.0</v>
      </c>
      <c r="G19" s="13">
        <f>F19-5</f>
        <v>13</v>
      </c>
    </row>
    <row r="20">
      <c r="A20" s="27" t="s">
        <v>4305</v>
      </c>
      <c r="B20" s="19">
        <v>0.05597222222222222</v>
      </c>
      <c r="C20" s="19">
        <f t="shared" si="1"/>
        <v>0.05597222222</v>
      </c>
      <c r="D20" s="10" t="s">
        <v>66</v>
      </c>
      <c r="E20" s="10" t="s">
        <v>129</v>
      </c>
      <c r="F20" s="13" t="s">
        <v>68</v>
      </c>
      <c r="G20" s="13">
        <v>20.0</v>
      </c>
    </row>
    <row r="21">
      <c r="A21" s="27" t="s">
        <v>4305</v>
      </c>
      <c r="B21" s="19">
        <v>0.05670138888888889</v>
      </c>
      <c r="C21" s="19">
        <f t="shared" si="1"/>
        <v>0.05670138889</v>
      </c>
      <c r="D21" s="10" t="s">
        <v>70</v>
      </c>
      <c r="E21" s="10" t="s">
        <v>67</v>
      </c>
      <c r="F21" s="13">
        <v>12.0</v>
      </c>
      <c r="G21" s="13">
        <f t="shared" ref="G21:G22" si="3">F21-3</f>
        <v>9</v>
      </c>
    </row>
    <row r="22">
      <c r="A22" s="27" t="s">
        <v>4305</v>
      </c>
      <c r="B22" s="19">
        <v>0.05880787037037037</v>
      </c>
      <c r="C22" s="19">
        <f t="shared" si="1"/>
        <v>0.05880787037</v>
      </c>
      <c r="D22" s="10" t="s">
        <v>69</v>
      </c>
      <c r="E22" s="10" t="s">
        <v>79</v>
      </c>
      <c r="F22" s="13">
        <v>21.0</v>
      </c>
      <c r="G22" s="13">
        <f t="shared" si="3"/>
        <v>18</v>
      </c>
    </row>
    <row r="23">
      <c r="A23" s="27" t="s">
        <v>4305</v>
      </c>
      <c r="B23" s="19">
        <v>0.059027777777777776</v>
      </c>
      <c r="C23" s="19">
        <f t="shared" si="1"/>
        <v>0.05902777778</v>
      </c>
      <c r="D23" s="10" t="s">
        <v>69</v>
      </c>
      <c r="E23" s="10" t="s">
        <v>67</v>
      </c>
      <c r="F23" s="13">
        <v>10.0</v>
      </c>
      <c r="G23" s="13">
        <f>F23-4</f>
        <v>6</v>
      </c>
    </row>
    <row r="24">
      <c r="A24" s="27" t="s">
        <v>4305</v>
      </c>
      <c r="B24" s="19">
        <v>0.06048611111111111</v>
      </c>
      <c r="C24" s="19">
        <f t="shared" si="1"/>
        <v>0.06048611111</v>
      </c>
      <c r="D24" s="10" t="s">
        <v>69</v>
      </c>
      <c r="E24" s="10" t="s">
        <v>91</v>
      </c>
      <c r="F24" s="10">
        <v>13.0</v>
      </c>
      <c r="I24" s="10" t="s">
        <v>659</v>
      </c>
    </row>
    <row r="25">
      <c r="A25" s="27" t="s">
        <v>4305</v>
      </c>
      <c r="B25" s="19">
        <v>0.06136574074074074</v>
      </c>
      <c r="C25" s="19">
        <f t="shared" si="1"/>
        <v>0.06136574074</v>
      </c>
      <c r="D25" s="10" t="s">
        <v>69</v>
      </c>
      <c r="E25" s="10" t="s">
        <v>89</v>
      </c>
      <c r="F25" s="13">
        <v>23.0</v>
      </c>
      <c r="G25" s="13">
        <f>F25-7</f>
        <v>16</v>
      </c>
      <c r="K25" s="10" t="s">
        <v>660</v>
      </c>
    </row>
    <row r="26">
      <c r="A26" s="27" t="s">
        <v>4305</v>
      </c>
      <c r="B26" s="19">
        <v>0.06288194444444445</v>
      </c>
      <c r="C26" s="19">
        <f t="shared" si="1"/>
        <v>0.06288194444</v>
      </c>
      <c r="D26" s="10" t="s">
        <v>72</v>
      </c>
      <c r="E26" s="10" t="s">
        <v>87</v>
      </c>
      <c r="F26" s="13">
        <v>15.0</v>
      </c>
      <c r="G26" s="16">
        <f>F26-3</f>
        <v>12</v>
      </c>
    </row>
    <row r="27">
      <c r="A27" s="27" t="s">
        <v>4305</v>
      </c>
      <c r="B27" s="19">
        <v>0.06289351851851852</v>
      </c>
      <c r="C27" s="19">
        <f t="shared" si="1"/>
        <v>0.06289351852</v>
      </c>
      <c r="D27" s="10" t="s">
        <v>70</v>
      </c>
      <c r="E27" s="10" t="s">
        <v>87</v>
      </c>
      <c r="F27" s="13">
        <v>15.0</v>
      </c>
      <c r="G27" s="13">
        <f t="shared" ref="G27:G29" si="4">F27-4</f>
        <v>11</v>
      </c>
    </row>
    <row r="28">
      <c r="A28" s="27" t="s">
        <v>4305</v>
      </c>
      <c r="B28" s="19">
        <v>0.06292824074074074</v>
      </c>
      <c r="C28" s="19">
        <f t="shared" si="1"/>
        <v>0.06292824074</v>
      </c>
      <c r="D28" s="10" t="s">
        <v>74</v>
      </c>
      <c r="E28" s="10" t="s">
        <v>87</v>
      </c>
      <c r="F28" s="13">
        <v>12.0</v>
      </c>
      <c r="G28" s="13">
        <f t="shared" si="4"/>
        <v>8</v>
      </c>
    </row>
    <row r="29">
      <c r="A29" s="27" t="s">
        <v>4305</v>
      </c>
      <c r="B29" s="19">
        <v>0.06313657407407407</v>
      </c>
      <c r="C29" s="19">
        <f t="shared" si="1"/>
        <v>0.06313657407</v>
      </c>
      <c r="D29" s="10" t="s">
        <v>69</v>
      </c>
      <c r="E29" s="10" t="s">
        <v>87</v>
      </c>
      <c r="F29" s="13">
        <v>14.0</v>
      </c>
      <c r="G29" s="16">
        <f t="shared" si="4"/>
        <v>10</v>
      </c>
    </row>
    <row r="30">
      <c r="A30" s="27" t="s">
        <v>4305</v>
      </c>
      <c r="B30" s="19">
        <v>0.0631712962962963</v>
      </c>
      <c r="C30" s="19">
        <f t="shared" si="1"/>
        <v>0.0631712963</v>
      </c>
      <c r="D30" s="10" t="s">
        <v>84</v>
      </c>
      <c r="E30" s="10" t="s">
        <v>87</v>
      </c>
      <c r="F30" s="13">
        <v>13.0</v>
      </c>
      <c r="G30" s="13">
        <f>F30-2</f>
        <v>11</v>
      </c>
    </row>
    <row r="31">
      <c r="A31" s="27" t="s">
        <v>4305</v>
      </c>
      <c r="B31" s="19">
        <v>0.06318287037037038</v>
      </c>
      <c r="C31" s="19">
        <f t="shared" si="1"/>
        <v>0.06318287037</v>
      </c>
      <c r="D31" s="10" t="s">
        <v>82</v>
      </c>
      <c r="E31" s="10" t="s">
        <v>87</v>
      </c>
      <c r="F31" s="13">
        <v>12.0</v>
      </c>
      <c r="G31" s="16">
        <f>F31-1</f>
        <v>11</v>
      </c>
    </row>
    <row r="32">
      <c r="A32" s="27" t="s">
        <v>4305</v>
      </c>
      <c r="B32" s="19">
        <v>0.06332175925925926</v>
      </c>
      <c r="C32" s="19">
        <f t="shared" si="1"/>
        <v>0.06332175926</v>
      </c>
      <c r="D32" s="10" t="s">
        <v>66</v>
      </c>
      <c r="E32" s="10" t="s">
        <v>87</v>
      </c>
      <c r="F32" s="13">
        <v>6.0</v>
      </c>
      <c r="G32" s="13">
        <f>F32-0</f>
        <v>6</v>
      </c>
    </row>
    <row r="33">
      <c r="A33" s="27" t="s">
        <v>4305</v>
      </c>
      <c r="B33" s="19">
        <v>0.06674768518518519</v>
      </c>
      <c r="C33" s="19">
        <f t="shared" si="1"/>
        <v>0.06674768519</v>
      </c>
      <c r="D33" s="10" t="s">
        <v>74</v>
      </c>
      <c r="E33" s="10" t="s">
        <v>93</v>
      </c>
      <c r="F33" s="13" t="s">
        <v>75</v>
      </c>
      <c r="G33" s="13" t="s">
        <v>75</v>
      </c>
      <c r="K33" s="10" t="s">
        <v>160</v>
      </c>
    </row>
    <row r="34">
      <c r="A34" s="27" t="s">
        <v>4305</v>
      </c>
      <c r="B34" s="19">
        <v>0.06674768518518519</v>
      </c>
      <c r="C34" s="19">
        <f t="shared" si="1"/>
        <v>0.06674768519</v>
      </c>
      <c r="D34" s="10" t="s">
        <v>74</v>
      </c>
      <c r="E34" s="10" t="s">
        <v>93</v>
      </c>
      <c r="F34" s="13">
        <v>9.0</v>
      </c>
      <c r="G34" s="13">
        <v>2.0</v>
      </c>
    </row>
    <row r="35">
      <c r="A35" s="27" t="s">
        <v>4305</v>
      </c>
      <c r="B35" s="19">
        <v>0.06725694444444444</v>
      </c>
      <c r="C35" s="19">
        <f t="shared" si="1"/>
        <v>0.06725694444</v>
      </c>
      <c r="D35" s="10" t="s">
        <v>69</v>
      </c>
      <c r="E35" s="10" t="s">
        <v>91</v>
      </c>
      <c r="F35" s="13">
        <v>3.0</v>
      </c>
      <c r="G35" s="16"/>
      <c r="I35" s="10" t="s">
        <v>661</v>
      </c>
      <c r="K35" s="10" t="s">
        <v>662</v>
      </c>
    </row>
    <row r="36">
      <c r="A36" s="27" t="s">
        <v>4305</v>
      </c>
      <c r="B36" s="19">
        <v>0.069375</v>
      </c>
      <c r="C36" s="19">
        <f t="shared" si="1"/>
        <v>0.069375</v>
      </c>
      <c r="D36" s="10" t="s">
        <v>66</v>
      </c>
      <c r="E36" s="10" t="s">
        <v>91</v>
      </c>
      <c r="F36" s="13">
        <v>5.0</v>
      </c>
      <c r="G36" s="16"/>
      <c r="K36" s="10" t="s">
        <v>274</v>
      </c>
    </row>
    <row r="37">
      <c r="A37" s="27" t="s">
        <v>4305</v>
      </c>
      <c r="B37" s="19">
        <v>0.0694212962962963</v>
      </c>
      <c r="C37" s="19">
        <f t="shared" si="1"/>
        <v>0.0694212963</v>
      </c>
      <c r="D37" s="10" t="s">
        <v>66</v>
      </c>
      <c r="E37" s="10" t="s">
        <v>91</v>
      </c>
      <c r="F37" s="13">
        <v>12.0</v>
      </c>
      <c r="G37" s="13"/>
      <c r="K37" s="10" t="s">
        <v>274</v>
      </c>
    </row>
    <row r="38">
      <c r="A38" s="27" t="s">
        <v>4305</v>
      </c>
      <c r="B38" s="19">
        <v>0.06956018518518518</v>
      </c>
      <c r="C38" s="19">
        <f t="shared" si="1"/>
        <v>0.06956018519</v>
      </c>
      <c r="D38" s="10" t="s">
        <v>66</v>
      </c>
      <c r="E38" s="10" t="s">
        <v>89</v>
      </c>
      <c r="F38" s="13">
        <v>9.0</v>
      </c>
      <c r="G38" s="16">
        <f t="shared" ref="G38:G40" si="5">F38-7</f>
        <v>2</v>
      </c>
      <c r="K38" s="10" t="s">
        <v>663</v>
      </c>
    </row>
    <row r="39">
      <c r="A39" s="27" t="s">
        <v>4305</v>
      </c>
      <c r="B39" s="19">
        <v>0.06959490740740741</v>
      </c>
      <c r="C39" s="19">
        <f t="shared" si="1"/>
        <v>0.06959490741</v>
      </c>
      <c r="D39" s="10" t="s">
        <v>66</v>
      </c>
      <c r="E39" s="10" t="s">
        <v>89</v>
      </c>
      <c r="F39" s="13">
        <v>12.0</v>
      </c>
      <c r="G39" s="16">
        <f t="shared" si="5"/>
        <v>5</v>
      </c>
      <c r="K39" s="10" t="s">
        <v>663</v>
      </c>
    </row>
    <row r="40">
      <c r="A40" s="27" t="s">
        <v>4305</v>
      </c>
      <c r="B40" s="19">
        <v>0.07247685185185185</v>
      </c>
      <c r="C40" s="19">
        <f t="shared" si="1"/>
        <v>0.07247685185</v>
      </c>
      <c r="D40" s="10" t="s">
        <v>70</v>
      </c>
      <c r="E40" s="10" t="s">
        <v>93</v>
      </c>
      <c r="F40" s="13">
        <v>20.0</v>
      </c>
      <c r="G40" s="16">
        <f t="shared" si="5"/>
        <v>13</v>
      </c>
      <c r="K40" s="10" t="s">
        <v>664</v>
      </c>
    </row>
    <row r="41">
      <c r="A41" s="27" t="s">
        <v>4305</v>
      </c>
      <c r="B41" s="19">
        <v>0.0726736111111111</v>
      </c>
      <c r="C41" s="19">
        <f t="shared" si="1"/>
        <v>0.07267361111</v>
      </c>
      <c r="D41" s="10" t="s">
        <v>70</v>
      </c>
      <c r="E41" s="10" t="s">
        <v>91</v>
      </c>
      <c r="F41" s="13">
        <v>7.0</v>
      </c>
      <c r="G41" s="13"/>
      <c r="I41" s="10" t="s">
        <v>665</v>
      </c>
    </row>
    <row r="42">
      <c r="A42" s="27" t="s">
        <v>4305</v>
      </c>
      <c r="B42" s="19">
        <v>0.07269675925925925</v>
      </c>
      <c r="C42" s="19">
        <f t="shared" si="1"/>
        <v>0.07269675926</v>
      </c>
      <c r="D42" s="10" t="s">
        <v>70</v>
      </c>
      <c r="E42" s="10" t="s">
        <v>91</v>
      </c>
      <c r="F42" s="13">
        <v>5.0</v>
      </c>
      <c r="G42" s="16"/>
      <c r="I42" s="10" t="s">
        <v>666</v>
      </c>
    </row>
    <row r="43">
      <c r="A43" s="27" t="s">
        <v>4305</v>
      </c>
      <c r="B43" s="19">
        <v>0.07332175925925925</v>
      </c>
      <c r="C43" s="19">
        <f t="shared" si="1"/>
        <v>0.07332175926</v>
      </c>
      <c r="D43" s="10" t="s">
        <v>69</v>
      </c>
      <c r="E43" s="10" t="s">
        <v>79</v>
      </c>
      <c r="F43" s="13">
        <v>16.0</v>
      </c>
      <c r="G43" s="13">
        <f>F43-3</f>
        <v>13</v>
      </c>
    </row>
    <row r="44">
      <c r="A44" s="27" t="s">
        <v>4305</v>
      </c>
      <c r="B44" s="19">
        <v>0.0743287037037037</v>
      </c>
      <c r="C44" s="19">
        <f t="shared" si="1"/>
        <v>0.0743287037</v>
      </c>
      <c r="D44" s="10" t="s">
        <v>69</v>
      </c>
      <c r="E44" s="10" t="s">
        <v>89</v>
      </c>
      <c r="F44" s="13">
        <v>23.0</v>
      </c>
      <c r="G44" s="16">
        <f>F44-7</f>
        <v>16</v>
      </c>
      <c r="K44" s="10" t="s">
        <v>667</v>
      </c>
    </row>
    <row r="45">
      <c r="A45" s="27" t="s">
        <v>4305</v>
      </c>
      <c r="B45" s="19">
        <v>0.07440972222222222</v>
      </c>
      <c r="C45" s="19">
        <f t="shared" si="1"/>
        <v>0.07440972222</v>
      </c>
      <c r="D45" s="10" t="s">
        <v>69</v>
      </c>
      <c r="E45" s="10" t="s">
        <v>91</v>
      </c>
      <c r="F45" s="13">
        <v>8.0</v>
      </c>
      <c r="G45" s="13"/>
      <c r="I45" s="10" t="s">
        <v>4306</v>
      </c>
    </row>
    <row r="46">
      <c r="A46" s="27" t="s">
        <v>4305</v>
      </c>
      <c r="B46" s="19">
        <v>0.07560185185185185</v>
      </c>
      <c r="C46" s="19">
        <f t="shared" si="1"/>
        <v>0.07560185185</v>
      </c>
      <c r="D46" s="10" t="s">
        <v>82</v>
      </c>
      <c r="E46" s="10" t="s">
        <v>89</v>
      </c>
      <c r="F46" s="13" t="s">
        <v>75</v>
      </c>
      <c r="G46" s="13" t="s">
        <v>75</v>
      </c>
      <c r="K46" s="10" t="s">
        <v>85</v>
      </c>
    </row>
    <row r="47">
      <c r="A47" s="27" t="s">
        <v>4305</v>
      </c>
      <c r="B47" s="19">
        <v>0.07560185185185185</v>
      </c>
      <c r="C47" s="19">
        <f t="shared" si="1"/>
        <v>0.07560185185</v>
      </c>
      <c r="D47" s="10" t="s">
        <v>82</v>
      </c>
      <c r="E47" s="10" t="s">
        <v>89</v>
      </c>
      <c r="F47" s="13">
        <v>17.0</v>
      </c>
      <c r="G47" s="16">
        <f>F47-5</f>
        <v>12</v>
      </c>
      <c r="K47" s="10" t="s">
        <v>669</v>
      </c>
    </row>
    <row r="48">
      <c r="A48" s="27" t="s">
        <v>4305</v>
      </c>
      <c r="B48" s="19">
        <v>0.07564814814814814</v>
      </c>
      <c r="C48" s="19">
        <f t="shared" si="1"/>
        <v>0.07564814815</v>
      </c>
      <c r="D48" s="10" t="s">
        <v>82</v>
      </c>
      <c r="E48" s="10" t="s">
        <v>89</v>
      </c>
      <c r="F48" s="13" t="s">
        <v>75</v>
      </c>
      <c r="G48" s="13" t="s">
        <v>75</v>
      </c>
      <c r="K48" s="10" t="s">
        <v>85</v>
      </c>
    </row>
    <row r="49">
      <c r="A49" s="27" t="s">
        <v>4305</v>
      </c>
      <c r="B49" s="19">
        <v>0.07564814814814814</v>
      </c>
      <c r="C49" s="19">
        <f t="shared" si="1"/>
        <v>0.07564814815</v>
      </c>
      <c r="D49" s="10" t="s">
        <v>82</v>
      </c>
      <c r="E49" s="10" t="s">
        <v>89</v>
      </c>
      <c r="F49" s="13" t="s">
        <v>68</v>
      </c>
      <c r="G49" s="13">
        <v>20.0</v>
      </c>
      <c r="K49" s="10" t="s">
        <v>669</v>
      </c>
    </row>
    <row r="50">
      <c r="A50" s="27" t="s">
        <v>4305</v>
      </c>
      <c r="B50" s="19">
        <v>0.07570601851851852</v>
      </c>
      <c r="C50" s="19">
        <f t="shared" si="1"/>
        <v>0.07570601852</v>
      </c>
      <c r="D50" s="10" t="s">
        <v>82</v>
      </c>
      <c r="E50" s="10" t="s">
        <v>89</v>
      </c>
      <c r="F50" s="13" t="s">
        <v>75</v>
      </c>
      <c r="G50" s="13" t="s">
        <v>75</v>
      </c>
      <c r="K50" s="10" t="s">
        <v>85</v>
      </c>
    </row>
    <row r="51">
      <c r="A51" s="27" t="s">
        <v>4305</v>
      </c>
      <c r="B51" s="19">
        <v>0.07570601851851852</v>
      </c>
      <c r="C51" s="19">
        <f t="shared" si="1"/>
        <v>0.07570601852</v>
      </c>
      <c r="D51" s="10" t="s">
        <v>82</v>
      </c>
      <c r="E51" s="10" t="s">
        <v>89</v>
      </c>
      <c r="F51" s="13">
        <v>17.0</v>
      </c>
      <c r="G51" s="16">
        <f>F51-5</f>
        <v>12</v>
      </c>
      <c r="K51" s="10" t="s">
        <v>669</v>
      </c>
    </row>
    <row r="52">
      <c r="A52" s="27" t="s">
        <v>4305</v>
      </c>
      <c r="B52" s="19">
        <v>0.0758912037037037</v>
      </c>
      <c r="C52" s="19">
        <f t="shared" si="1"/>
        <v>0.0758912037</v>
      </c>
      <c r="D52" s="10" t="s">
        <v>82</v>
      </c>
      <c r="E52" s="10" t="s">
        <v>91</v>
      </c>
      <c r="F52" s="13">
        <v>21.0</v>
      </c>
      <c r="G52" s="13"/>
      <c r="I52" s="10" t="s">
        <v>4307</v>
      </c>
    </row>
    <row r="53">
      <c r="A53" s="27" t="s">
        <v>4305</v>
      </c>
      <c r="B53" s="19">
        <v>0.07642361111111111</v>
      </c>
      <c r="C53" s="19">
        <f t="shared" si="1"/>
        <v>0.07642361111</v>
      </c>
      <c r="D53" s="10" t="s">
        <v>74</v>
      </c>
      <c r="E53" s="10" t="s">
        <v>93</v>
      </c>
      <c r="F53" s="10">
        <v>19.0</v>
      </c>
      <c r="G53" s="16">
        <f>F53-7</f>
        <v>12</v>
      </c>
      <c r="K53" s="10" t="s">
        <v>671</v>
      </c>
    </row>
    <row r="54">
      <c r="A54" s="27" t="s">
        <v>4305</v>
      </c>
      <c r="B54" s="19">
        <v>0.07642361111111111</v>
      </c>
      <c r="C54" s="19">
        <f t="shared" si="1"/>
        <v>0.07642361111</v>
      </c>
      <c r="D54" s="10" t="s">
        <v>74</v>
      </c>
      <c r="E54" s="10" t="s">
        <v>93</v>
      </c>
      <c r="F54" s="10" t="s">
        <v>75</v>
      </c>
      <c r="G54" s="13" t="s">
        <v>75</v>
      </c>
      <c r="K54" s="10" t="s">
        <v>85</v>
      </c>
    </row>
    <row r="55">
      <c r="A55" s="27" t="s">
        <v>4305</v>
      </c>
      <c r="B55" s="19">
        <v>0.07642361111111111</v>
      </c>
      <c r="C55" s="19">
        <f t="shared" si="1"/>
        <v>0.07642361111</v>
      </c>
      <c r="D55" s="10" t="s">
        <v>74</v>
      </c>
      <c r="E55" s="10" t="s">
        <v>93</v>
      </c>
      <c r="F55" s="10">
        <v>13.0</v>
      </c>
      <c r="G55" s="16">
        <f>F55-7</f>
        <v>6</v>
      </c>
      <c r="K55" s="10" t="s">
        <v>671</v>
      </c>
    </row>
    <row r="56">
      <c r="A56" s="27" t="s">
        <v>4305</v>
      </c>
      <c r="B56" s="19">
        <v>0.07642361111111111</v>
      </c>
      <c r="C56" s="19">
        <f t="shared" si="1"/>
        <v>0.07642361111</v>
      </c>
      <c r="D56" s="10" t="s">
        <v>74</v>
      </c>
      <c r="E56" s="10" t="s">
        <v>93</v>
      </c>
      <c r="F56" s="10" t="s">
        <v>75</v>
      </c>
      <c r="G56" s="13" t="s">
        <v>75</v>
      </c>
      <c r="K56" s="10" t="s">
        <v>85</v>
      </c>
    </row>
    <row r="57">
      <c r="A57" s="27" t="s">
        <v>4305</v>
      </c>
      <c r="B57" s="19">
        <v>0.07642361111111111</v>
      </c>
      <c r="C57" s="19">
        <f t="shared" si="1"/>
        <v>0.07642361111</v>
      </c>
      <c r="D57" s="10" t="s">
        <v>74</v>
      </c>
      <c r="E57" s="10" t="s">
        <v>93</v>
      </c>
      <c r="F57" s="13">
        <v>13.0</v>
      </c>
      <c r="G57" s="13">
        <f>F57-7</f>
        <v>6</v>
      </c>
      <c r="K57" s="10" t="s">
        <v>85</v>
      </c>
    </row>
    <row r="58">
      <c r="A58" s="27" t="s">
        <v>4305</v>
      </c>
      <c r="B58" s="19">
        <v>0.0765625</v>
      </c>
      <c r="C58" s="19">
        <f t="shared" si="1"/>
        <v>0.0765625</v>
      </c>
      <c r="D58" s="10" t="s">
        <v>74</v>
      </c>
      <c r="E58" s="10" t="s">
        <v>93</v>
      </c>
      <c r="F58" s="13" t="s">
        <v>68</v>
      </c>
      <c r="G58" s="13">
        <v>20.0</v>
      </c>
      <c r="K58" s="10" t="s">
        <v>671</v>
      </c>
    </row>
    <row r="59">
      <c r="A59" s="27" t="s">
        <v>4305</v>
      </c>
      <c r="B59" s="19">
        <v>0.07688657407407408</v>
      </c>
      <c r="C59" s="19">
        <f t="shared" si="1"/>
        <v>0.07688657407</v>
      </c>
      <c r="D59" s="10" t="s">
        <v>74</v>
      </c>
      <c r="E59" s="10" t="s">
        <v>91</v>
      </c>
      <c r="F59" s="10">
        <v>26.0</v>
      </c>
      <c r="G59" s="16"/>
      <c r="I59" s="10" t="s">
        <v>4308</v>
      </c>
      <c r="K59" s="10" t="s">
        <v>673</v>
      </c>
    </row>
    <row r="60">
      <c r="A60" s="27" t="s">
        <v>4305</v>
      </c>
      <c r="B60" s="19">
        <v>0.0771412037037037</v>
      </c>
      <c r="C60" s="19">
        <f t="shared" si="1"/>
        <v>0.0771412037</v>
      </c>
      <c r="D60" s="10" t="s">
        <v>74</v>
      </c>
      <c r="E60" s="10" t="s">
        <v>91</v>
      </c>
      <c r="F60" s="10">
        <v>8.0</v>
      </c>
      <c r="G60" s="16"/>
      <c r="I60" s="10" t="s">
        <v>4309</v>
      </c>
    </row>
    <row r="61">
      <c r="A61" s="27" t="s">
        <v>4305</v>
      </c>
      <c r="B61" s="19">
        <v>0.07721064814814815</v>
      </c>
      <c r="C61" s="19">
        <f t="shared" si="1"/>
        <v>0.07721064815</v>
      </c>
      <c r="D61" s="10" t="s">
        <v>74</v>
      </c>
      <c r="E61" s="10" t="s">
        <v>91</v>
      </c>
      <c r="F61" s="10">
        <v>10.0</v>
      </c>
      <c r="G61" s="16"/>
      <c r="I61" s="10" t="s">
        <v>4310</v>
      </c>
    </row>
    <row r="62">
      <c r="A62" s="27" t="s">
        <v>4305</v>
      </c>
      <c r="B62" s="19">
        <v>0.07938657407407407</v>
      </c>
      <c r="C62" s="19">
        <f t="shared" si="1"/>
        <v>0.07938657407</v>
      </c>
      <c r="D62" s="10" t="s">
        <v>66</v>
      </c>
      <c r="E62" s="10" t="s">
        <v>89</v>
      </c>
      <c r="F62" s="10">
        <v>23.0</v>
      </c>
      <c r="G62" s="16">
        <f>F62-7</f>
        <v>16</v>
      </c>
      <c r="K62" s="10" t="s">
        <v>676</v>
      </c>
    </row>
    <row r="63">
      <c r="A63" s="27" t="s">
        <v>4305</v>
      </c>
      <c r="B63" s="19">
        <v>0.07944444444444444</v>
      </c>
      <c r="C63" s="19">
        <f t="shared" si="1"/>
        <v>0.07944444444</v>
      </c>
      <c r="D63" s="10" t="s">
        <v>66</v>
      </c>
      <c r="E63" s="10" t="s">
        <v>89</v>
      </c>
      <c r="F63" s="13">
        <f>G63+7</f>
        <v>24</v>
      </c>
      <c r="G63" s="13">
        <v>17.0</v>
      </c>
      <c r="K63" s="10" t="s">
        <v>676</v>
      </c>
    </row>
    <row r="64">
      <c r="A64" s="27" t="s">
        <v>4305</v>
      </c>
      <c r="B64" s="19">
        <v>0.07951388888888888</v>
      </c>
      <c r="C64" s="19">
        <f t="shared" si="1"/>
        <v>0.07951388889</v>
      </c>
      <c r="D64" s="10" t="s">
        <v>66</v>
      </c>
      <c r="E64" s="10" t="s">
        <v>91</v>
      </c>
      <c r="F64" s="13">
        <v>12.0</v>
      </c>
      <c r="G64" s="13"/>
      <c r="I64" s="10" t="s">
        <v>4311</v>
      </c>
    </row>
    <row r="65">
      <c r="A65" s="27" t="s">
        <v>4305</v>
      </c>
      <c r="B65" s="19">
        <v>0.07953703703703703</v>
      </c>
      <c r="C65" s="19">
        <f t="shared" si="1"/>
        <v>0.07953703704</v>
      </c>
      <c r="D65" s="10" t="s">
        <v>66</v>
      </c>
      <c r="E65" s="10" t="s">
        <v>91</v>
      </c>
      <c r="F65" s="13">
        <v>6.0</v>
      </c>
      <c r="G65" s="16"/>
      <c r="I65" s="10" t="s">
        <v>4312</v>
      </c>
    </row>
    <row r="66">
      <c r="A66" s="27" t="s">
        <v>4305</v>
      </c>
      <c r="B66" s="19">
        <v>0.08055555555555556</v>
      </c>
      <c r="C66" s="19">
        <f t="shared" si="1"/>
        <v>0.08055555556</v>
      </c>
      <c r="D66" s="10" t="s">
        <v>70</v>
      </c>
      <c r="E66" s="10" t="s">
        <v>93</v>
      </c>
      <c r="F66" s="13">
        <v>21.0</v>
      </c>
      <c r="G66" s="13">
        <f t="shared" ref="G66:G67" si="6">F66-7</f>
        <v>14</v>
      </c>
      <c r="K66" s="10" t="s">
        <v>679</v>
      </c>
    </row>
    <row r="67">
      <c r="A67" s="27" t="s">
        <v>4305</v>
      </c>
      <c r="B67" s="19">
        <v>0.08061342592592592</v>
      </c>
      <c r="C67" s="19">
        <f t="shared" si="1"/>
        <v>0.08061342593</v>
      </c>
      <c r="D67" s="10" t="s">
        <v>70</v>
      </c>
      <c r="E67" s="10" t="s">
        <v>93</v>
      </c>
      <c r="F67" s="13">
        <v>22.0</v>
      </c>
      <c r="G67" s="16">
        <f t="shared" si="6"/>
        <v>15</v>
      </c>
      <c r="K67" s="10" t="s">
        <v>679</v>
      </c>
    </row>
    <row r="68">
      <c r="A68" s="27" t="s">
        <v>4305</v>
      </c>
      <c r="B68" s="19">
        <v>0.08076388888888889</v>
      </c>
      <c r="C68" s="19">
        <f t="shared" si="1"/>
        <v>0.08076388889</v>
      </c>
      <c r="D68" s="10" t="s">
        <v>70</v>
      </c>
      <c r="E68" s="10" t="s">
        <v>91</v>
      </c>
      <c r="F68" s="13">
        <v>7.0</v>
      </c>
      <c r="G68" s="13"/>
      <c r="I68" s="10" t="s">
        <v>4313</v>
      </c>
    </row>
    <row r="69">
      <c r="A69" s="27" t="s">
        <v>4305</v>
      </c>
      <c r="B69" s="19">
        <v>0.08076388888888889</v>
      </c>
      <c r="C69" s="19">
        <f t="shared" si="1"/>
        <v>0.08076388889</v>
      </c>
      <c r="D69" s="10" t="s">
        <v>70</v>
      </c>
      <c r="E69" s="10" t="s">
        <v>91</v>
      </c>
      <c r="F69" s="13">
        <v>7.0</v>
      </c>
      <c r="G69" s="16"/>
      <c r="I69" s="10" t="s">
        <v>4313</v>
      </c>
    </row>
    <row r="70">
      <c r="A70" s="27" t="s">
        <v>4305</v>
      </c>
      <c r="B70" s="19">
        <v>0.0810300925925926</v>
      </c>
      <c r="C70" s="19">
        <f t="shared" si="1"/>
        <v>0.08103009259</v>
      </c>
      <c r="D70" s="10" t="s">
        <v>70</v>
      </c>
      <c r="E70" s="10" t="s">
        <v>93</v>
      </c>
      <c r="F70" s="13">
        <v>18.0</v>
      </c>
      <c r="G70" s="16">
        <f t="shared" ref="G70:G71" si="7">F70-7</f>
        <v>11</v>
      </c>
      <c r="K70" s="10" t="s">
        <v>681</v>
      </c>
    </row>
    <row r="71">
      <c r="A71" s="27" t="s">
        <v>4305</v>
      </c>
      <c r="B71" s="19">
        <v>0.08109953703703704</v>
      </c>
      <c r="C71" s="19">
        <f t="shared" si="1"/>
        <v>0.08109953704</v>
      </c>
      <c r="D71" s="10" t="s">
        <v>70</v>
      </c>
      <c r="E71" s="10" t="s">
        <v>93</v>
      </c>
      <c r="F71" s="13">
        <v>12.0</v>
      </c>
      <c r="G71" s="16">
        <f t="shared" si="7"/>
        <v>5</v>
      </c>
      <c r="K71" s="10" t="s">
        <v>681</v>
      </c>
    </row>
    <row r="72">
      <c r="A72" s="27" t="s">
        <v>4305</v>
      </c>
      <c r="B72" s="19">
        <v>0.08127314814814815</v>
      </c>
      <c r="C72" s="19">
        <f t="shared" si="1"/>
        <v>0.08127314815</v>
      </c>
      <c r="D72" s="10" t="s">
        <v>70</v>
      </c>
      <c r="E72" s="10" t="s">
        <v>91</v>
      </c>
      <c r="F72" s="13">
        <v>6.0</v>
      </c>
      <c r="G72" s="16"/>
      <c r="I72" s="10" t="s">
        <v>4314</v>
      </c>
    </row>
    <row r="73">
      <c r="A73" s="27" t="s">
        <v>4305</v>
      </c>
      <c r="B73" s="19">
        <v>0.08255787037037036</v>
      </c>
      <c r="C73" s="19">
        <f t="shared" si="1"/>
        <v>0.08255787037</v>
      </c>
      <c r="D73" s="10" t="s">
        <v>69</v>
      </c>
      <c r="E73" s="10" t="s">
        <v>120</v>
      </c>
      <c r="F73" s="13">
        <v>6.0</v>
      </c>
      <c r="G73" s="16"/>
      <c r="K73" s="10" t="s">
        <v>683</v>
      </c>
    </row>
    <row r="74">
      <c r="A74" s="27" t="s">
        <v>4305</v>
      </c>
      <c r="B74" s="19">
        <v>0.08320601851851851</v>
      </c>
      <c r="C74" s="19">
        <f t="shared" si="1"/>
        <v>0.08320601852</v>
      </c>
      <c r="D74" s="10" t="s">
        <v>84</v>
      </c>
      <c r="E74" s="10" t="s">
        <v>93</v>
      </c>
      <c r="F74" s="13" t="s">
        <v>88</v>
      </c>
      <c r="G74" s="13">
        <v>1.0</v>
      </c>
      <c r="K74" s="10" t="s">
        <v>684</v>
      </c>
    </row>
    <row r="75">
      <c r="A75" s="27" t="s">
        <v>4305</v>
      </c>
      <c r="B75" s="19">
        <v>0.08341435185185185</v>
      </c>
      <c r="C75" s="19">
        <f t="shared" si="1"/>
        <v>0.08341435185</v>
      </c>
      <c r="D75" s="10" t="s">
        <v>84</v>
      </c>
      <c r="E75" s="10" t="s">
        <v>93</v>
      </c>
      <c r="F75" s="13">
        <v>17.0</v>
      </c>
      <c r="G75" s="16">
        <f>F75-6</f>
        <v>11</v>
      </c>
      <c r="K75" s="10" t="s">
        <v>684</v>
      </c>
    </row>
    <row r="76">
      <c r="A76" s="27" t="s">
        <v>4305</v>
      </c>
      <c r="B76" s="19">
        <v>0.08371527777777778</v>
      </c>
      <c r="C76" s="19">
        <f t="shared" si="1"/>
        <v>0.08371527778</v>
      </c>
      <c r="D76" s="10" t="s">
        <v>84</v>
      </c>
      <c r="E76" s="10" t="s">
        <v>91</v>
      </c>
      <c r="F76" s="13">
        <v>18.0</v>
      </c>
      <c r="G76" s="13"/>
      <c r="I76" s="10" t="s">
        <v>4315</v>
      </c>
      <c r="J76" s="10">
        <v>1.0</v>
      </c>
    </row>
    <row r="77">
      <c r="A77" s="27" t="s">
        <v>4305</v>
      </c>
      <c r="B77" s="19">
        <v>0.08533564814814815</v>
      </c>
      <c r="C77" s="19">
        <f t="shared" si="1"/>
        <v>0.08533564815</v>
      </c>
      <c r="D77" s="10" t="s">
        <v>82</v>
      </c>
      <c r="E77" s="10" t="s">
        <v>91</v>
      </c>
      <c r="F77" s="13">
        <v>18.0</v>
      </c>
      <c r="G77" s="16"/>
      <c r="I77" s="10" t="s">
        <v>4316</v>
      </c>
      <c r="K77" s="10" t="s">
        <v>687</v>
      </c>
    </row>
    <row r="78">
      <c r="A78" s="27" t="s">
        <v>4305</v>
      </c>
      <c r="B78" s="19">
        <v>0.08581018518518518</v>
      </c>
      <c r="C78" s="19">
        <f t="shared" si="1"/>
        <v>0.08581018519</v>
      </c>
      <c r="D78" s="10" t="s">
        <v>74</v>
      </c>
      <c r="E78" s="10" t="s">
        <v>78</v>
      </c>
      <c r="F78" s="13">
        <v>18.0</v>
      </c>
      <c r="G78" s="16">
        <f>F78-6</f>
        <v>12</v>
      </c>
    </row>
    <row r="79">
      <c r="A79" s="27" t="s">
        <v>4305</v>
      </c>
      <c r="B79" s="19">
        <v>0.08604166666666667</v>
      </c>
      <c r="C79" s="19">
        <f t="shared" si="1"/>
        <v>0.08604166667</v>
      </c>
      <c r="D79" s="10" t="s">
        <v>74</v>
      </c>
      <c r="E79" s="10" t="s">
        <v>93</v>
      </c>
      <c r="F79" s="13">
        <v>12.0</v>
      </c>
      <c r="G79" s="16">
        <f t="shared" ref="G79:G80" si="8">F79-7</f>
        <v>5</v>
      </c>
      <c r="K79" s="10" t="s">
        <v>85</v>
      </c>
    </row>
    <row r="80">
      <c r="A80" s="27" t="s">
        <v>4305</v>
      </c>
      <c r="B80" s="19">
        <v>0.08633101851851852</v>
      </c>
      <c r="C80" s="19">
        <f t="shared" si="1"/>
        <v>0.08633101852</v>
      </c>
      <c r="D80" s="10" t="s">
        <v>74</v>
      </c>
      <c r="E80" s="10" t="s">
        <v>93</v>
      </c>
      <c r="F80" s="13">
        <v>17.0</v>
      </c>
      <c r="G80" s="16">
        <f t="shared" si="8"/>
        <v>10</v>
      </c>
      <c r="K80" s="10" t="s">
        <v>688</v>
      </c>
    </row>
    <row r="81">
      <c r="A81" s="27" t="s">
        <v>4305</v>
      </c>
      <c r="B81" s="19">
        <v>0.08643518518518518</v>
      </c>
      <c r="C81" s="19">
        <f t="shared" si="1"/>
        <v>0.08643518519</v>
      </c>
      <c r="D81" s="10" t="s">
        <v>74</v>
      </c>
      <c r="E81" s="10" t="s">
        <v>91</v>
      </c>
      <c r="F81" s="13">
        <v>12.0</v>
      </c>
      <c r="G81" s="16"/>
      <c r="I81" s="10" t="s">
        <v>4317</v>
      </c>
      <c r="K81" s="10" t="s">
        <v>690</v>
      </c>
    </row>
    <row r="82">
      <c r="A82" s="27" t="s">
        <v>4305</v>
      </c>
      <c r="B82" s="19">
        <v>0.08674768518518519</v>
      </c>
      <c r="C82" s="19">
        <f t="shared" si="1"/>
        <v>0.08674768519</v>
      </c>
      <c r="D82" s="10" t="s">
        <v>74</v>
      </c>
      <c r="E82" s="10" t="s">
        <v>93</v>
      </c>
      <c r="F82" s="13">
        <v>11.0</v>
      </c>
      <c r="G82" s="16">
        <f t="shared" ref="G82:G83" si="9">F82-7</f>
        <v>4</v>
      </c>
      <c r="K82" s="10" t="s">
        <v>85</v>
      </c>
    </row>
    <row r="83">
      <c r="A83" s="27" t="s">
        <v>4305</v>
      </c>
      <c r="B83" s="19">
        <v>0.08674768518518519</v>
      </c>
      <c r="C83" s="19">
        <f t="shared" si="1"/>
        <v>0.08674768519</v>
      </c>
      <c r="D83" s="10" t="s">
        <v>74</v>
      </c>
      <c r="E83" s="10" t="s">
        <v>93</v>
      </c>
      <c r="F83" s="13">
        <v>18.0</v>
      </c>
      <c r="G83" s="16">
        <f t="shared" si="9"/>
        <v>11</v>
      </c>
      <c r="K83" s="10" t="s">
        <v>688</v>
      </c>
    </row>
    <row r="84">
      <c r="A84" s="27" t="s">
        <v>4305</v>
      </c>
      <c r="B84" s="19">
        <v>0.08686342592592593</v>
      </c>
      <c r="C84" s="19">
        <f t="shared" si="1"/>
        <v>0.08686342593</v>
      </c>
      <c r="D84" s="10" t="s">
        <v>74</v>
      </c>
      <c r="E84" s="10" t="s">
        <v>91</v>
      </c>
      <c r="F84" s="13">
        <v>5.0</v>
      </c>
      <c r="G84" s="16"/>
      <c r="I84" s="10" t="s">
        <v>4318</v>
      </c>
    </row>
    <row r="85">
      <c r="A85" s="27" t="s">
        <v>4305</v>
      </c>
      <c r="B85" s="19">
        <v>0.088125</v>
      </c>
      <c r="C85" s="19">
        <f t="shared" si="1"/>
        <v>0.088125</v>
      </c>
      <c r="D85" s="10" t="s">
        <v>70</v>
      </c>
      <c r="E85" s="10" t="s">
        <v>93</v>
      </c>
      <c r="F85" s="13" t="s">
        <v>68</v>
      </c>
      <c r="G85" s="13">
        <v>20.0</v>
      </c>
      <c r="K85" s="10" t="s">
        <v>679</v>
      </c>
    </row>
    <row r="86">
      <c r="A86" s="27" t="s">
        <v>4305</v>
      </c>
      <c r="B86" s="19">
        <v>0.08822916666666666</v>
      </c>
      <c r="C86" s="19">
        <f t="shared" si="1"/>
        <v>0.08822916667</v>
      </c>
      <c r="D86" s="10" t="s">
        <v>70</v>
      </c>
      <c r="E86" s="10" t="s">
        <v>91</v>
      </c>
      <c r="F86" s="13">
        <v>12.0</v>
      </c>
      <c r="G86" s="13"/>
      <c r="I86" s="10" t="s">
        <v>4317</v>
      </c>
    </row>
    <row r="87">
      <c r="A87" s="27" t="s">
        <v>4305</v>
      </c>
      <c r="B87" s="19">
        <v>0.09164351851851851</v>
      </c>
      <c r="C87" s="19">
        <f t="shared" si="1"/>
        <v>0.09164351852</v>
      </c>
      <c r="D87" s="10" t="s">
        <v>66</v>
      </c>
      <c r="E87" s="10" t="s">
        <v>89</v>
      </c>
      <c r="F87" s="13">
        <v>16.0</v>
      </c>
      <c r="G87" s="16">
        <f t="shared" ref="G87:G88" si="10">F87-7</f>
        <v>9</v>
      </c>
      <c r="K87" s="10" t="s">
        <v>676</v>
      </c>
    </row>
    <row r="88">
      <c r="A88" s="27" t="s">
        <v>4305</v>
      </c>
      <c r="B88" s="19">
        <v>0.09171296296296297</v>
      </c>
      <c r="C88" s="19">
        <f t="shared" si="1"/>
        <v>0.09171296296</v>
      </c>
      <c r="D88" s="10" t="s">
        <v>66</v>
      </c>
      <c r="E88" s="10" t="s">
        <v>89</v>
      </c>
      <c r="F88" s="13">
        <v>13.0</v>
      </c>
      <c r="G88" s="16">
        <f t="shared" si="10"/>
        <v>6</v>
      </c>
      <c r="K88" s="10" t="s">
        <v>676</v>
      </c>
    </row>
    <row r="89">
      <c r="A89" s="27" t="s">
        <v>4305</v>
      </c>
      <c r="B89" s="19">
        <v>0.09175925925925926</v>
      </c>
      <c r="C89" s="19">
        <f t="shared" si="1"/>
        <v>0.09175925926</v>
      </c>
      <c r="D89" s="10" t="s">
        <v>66</v>
      </c>
      <c r="E89" s="10" t="s">
        <v>91</v>
      </c>
      <c r="F89" s="13">
        <v>14.0</v>
      </c>
      <c r="G89" s="16"/>
      <c r="I89" s="10" t="s">
        <v>4319</v>
      </c>
      <c r="J89" s="10">
        <v>1.0</v>
      </c>
    </row>
    <row r="90">
      <c r="A90" s="27" t="s">
        <v>4305</v>
      </c>
      <c r="B90" s="19">
        <v>0.0928125</v>
      </c>
      <c r="C90" s="19">
        <f t="shared" si="1"/>
        <v>0.0928125</v>
      </c>
      <c r="D90" s="10" t="s">
        <v>69</v>
      </c>
      <c r="E90" s="10" t="s">
        <v>120</v>
      </c>
      <c r="F90" s="13">
        <v>9.0</v>
      </c>
      <c r="G90" s="16"/>
      <c r="K90" s="10" t="s">
        <v>694</v>
      </c>
    </row>
    <row r="91">
      <c r="A91" s="27" t="s">
        <v>4305</v>
      </c>
      <c r="B91" s="19">
        <v>0.10545138888888889</v>
      </c>
      <c r="C91" s="19">
        <f>B91-TIME('Time Shifts'!$B$21, 'Time Shifts'!$C$21, 'Time Shifts'!$D$21)</f>
        <v>0.09530092593</v>
      </c>
      <c r="D91" s="10" t="s">
        <v>69</v>
      </c>
      <c r="E91" s="10" t="s">
        <v>209</v>
      </c>
      <c r="F91" s="13">
        <v>20.0</v>
      </c>
      <c r="G91" s="16">
        <f>F91-3</f>
        <v>17</v>
      </c>
    </row>
    <row r="92">
      <c r="A92" s="27" t="s">
        <v>4305</v>
      </c>
      <c r="B92" s="19">
        <v>0.10813657407407408</v>
      </c>
      <c r="C92" s="19">
        <f>B92-TIME('Time Shifts'!$B$21, 'Time Shifts'!$C$21, 'Time Shifts'!$D$21)</f>
        <v>0.09798611111</v>
      </c>
      <c r="D92" s="10" t="s">
        <v>66</v>
      </c>
      <c r="E92" s="10" t="s">
        <v>67</v>
      </c>
      <c r="F92" s="13">
        <v>14.0</v>
      </c>
      <c r="G92" s="16">
        <f>F92-1</f>
        <v>13</v>
      </c>
    </row>
    <row r="93">
      <c r="A93" s="27" t="s">
        <v>4305</v>
      </c>
      <c r="B93" s="19">
        <v>0.10813657407407408</v>
      </c>
      <c r="C93" s="19">
        <f>B93-TIME('Time Shifts'!$B$21, 'Time Shifts'!$C$21, 'Time Shifts'!$D$21)</f>
        <v>0.09798611111</v>
      </c>
      <c r="D93" s="10" t="s">
        <v>84</v>
      </c>
      <c r="E93" s="10" t="s">
        <v>67</v>
      </c>
      <c r="F93" s="13">
        <v>16.0</v>
      </c>
      <c r="G93" s="16"/>
    </row>
    <row r="94">
      <c r="A94" s="27" t="s">
        <v>4305</v>
      </c>
      <c r="B94" s="19">
        <v>0.10949074074074074</v>
      </c>
      <c r="C94" s="19">
        <f>B94-TIME('Time Shifts'!$B$21, 'Time Shifts'!$C$21, 'Time Shifts'!$D$21)</f>
        <v>0.09934027778</v>
      </c>
      <c r="D94" s="10" t="s">
        <v>82</v>
      </c>
      <c r="E94" s="10" t="s">
        <v>130</v>
      </c>
      <c r="F94" s="13" t="s">
        <v>68</v>
      </c>
      <c r="G94" s="13">
        <v>20.0</v>
      </c>
    </row>
    <row r="95">
      <c r="A95" s="27" t="s">
        <v>4305</v>
      </c>
      <c r="B95" s="19">
        <v>0.11195601851851852</v>
      </c>
      <c r="C95" s="19">
        <f>B95-TIME('Time Shifts'!$B$21, 'Time Shifts'!$C$21, 'Time Shifts'!$D$21)</f>
        <v>0.1018055556</v>
      </c>
      <c r="D95" s="10" t="s">
        <v>72</v>
      </c>
      <c r="E95" s="10" t="s">
        <v>83</v>
      </c>
      <c r="F95" s="13">
        <v>8.0</v>
      </c>
      <c r="G95" s="16">
        <f>F95-0</f>
        <v>8</v>
      </c>
    </row>
    <row r="96">
      <c r="A96" s="27" t="s">
        <v>4305</v>
      </c>
      <c r="B96" s="19">
        <v>0.11221064814814814</v>
      </c>
      <c r="C96" s="19">
        <f>B96-TIME('Time Shifts'!$B$21, 'Time Shifts'!$C$21, 'Time Shifts'!$D$21)</f>
        <v>0.1020601852</v>
      </c>
      <c r="D96" s="10" t="s">
        <v>82</v>
      </c>
      <c r="E96" s="10" t="s">
        <v>83</v>
      </c>
      <c r="F96" s="13">
        <v>25.0</v>
      </c>
      <c r="G96" s="13">
        <f>F96-8</f>
        <v>17</v>
      </c>
    </row>
    <row r="97">
      <c r="A97" s="27" t="s">
        <v>4305</v>
      </c>
      <c r="B97" s="19">
        <v>0.11302083333333333</v>
      </c>
      <c r="C97" s="19">
        <f>B97-TIME('Time Shifts'!$B$21, 'Time Shifts'!$C$21, 'Time Shifts'!$D$21)</f>
        <v>0.1028703704</v>
      </c>
      <c r="D97" s="10" t="s">
        <v>69</v>
      </c>
      <c r="E97" s="10" t="s">
        <v>120</v>
      </c>
      <c r="F97" s="13">
        <v>8.0</v>
      </c>
      <c r="G97" s="16"/>
      <c r="K97" s="10" t="s">
        <v>695</v>
      </c>
    </row>
    <row r="98">
      <c r="A98" s="27" t="s">
        <v>4305</v>
      </c>
      <c r="B98" s="19">
        <v>0.11380787037037036</v>
      </c>
      <c r="C98" s="19">
        <f>B98-TIME('Time Shifts'!$B$21, 'Time Shifts'!$C$21, 'Time Shifts'!$D$21)</f>
        <v>0.1036574074</v>
      </c>
      <c r="D98" s="10" t="s">
        <v>69</v>
      </c>
      <c r="E98" s="10" t="s">
        <v>128</v>
      </c>
      <c r="F98" s="13">
        <v>10.0</v>
      </c>
      <c r="G98" s="16">
        <f>F98-7</f>
        <v>3</v>
      </c>
    </row>
    <row r="99">
      <c r="A99" s="27" t="s">
        <v>4305</v>
      </c>
      <c r="B99" s="19">
        <v>0.11964120370370371</v>
      </c>
      <c r="C99" s="19">
        <f>B99-TIME('Time Shifts'!$B$21, 'Time Shifts'!$C$21, 'Time Shifts'!$D$21)</f>
        <v>0.1094907407</v>
      </c>
      <c r="D99" s="10" t="s">
        <v>84</v>
      </c>
      <c r="E99" s="10" t="s">
        <v>71</v>
      </c>
      <c r="F99" s="13">
        <v>12.0</v>
      </c>
      <c r="G99" s="16"/>
    </row>
    <row r="100">
      <c r="A100" s="27" t="s">
        <v>4305</v>
      </c>
      <c r="B100" s="19">
        <v>0.12600694444444444</v>
      </c>
      <c r="C100" s="19">
        <f>B100-TIME('Time Shifts'!$B$21, 'Time Shifts'!$C$21, 'Time Shifts'!$D$21)</f>
        <v>0.1158564815</v>
      </c>
      <c r="D100" s="10" t="s">
        <v>66</v>
      </c>
      <c r="E100" s="10" t="s">
        <v>67</v>
      </c>
      <c r="F100" s="13">
        <v>15.0</v>
      </c>
      <c r="G100" s="16">
        <f>F100-1</f>
        <v>14</v>
      </c>
    </row>
    <row r="101">
      <c r="A101" s="27" t="s">
        <v>4305</v>
      </c>
      <c r="B101" s="19">
        <v>0.12600694444444444</v>
      </c>
      <c r="C101" s="19">
        <f>B101-TIME('Time Shifts'!$B$21, 'Time Shifts'!$C$21, 'Time Shifts'!$D$21)</f>
        <v>0.1158564815</v>
      </c>
      <c r="D101" s="10" t="s">
        <v>69</v>
      </c>
      <c r="E101" s="10" t="s">
        <v>67</v>
      </c>
      <c r="F101" s="13">
        <v>22.0</v>
      </c>
      <c r="G101" s="16">
        <f t="shared" ref="G101:G102" si="11">F101-4</f>
        <v>18</v>
      </c>
    </row>
    <row r="102">
      <c r="A102" s="27" t="s">
        <v>4305</v>
      </c>
      <c r="B102" s="19">
        <v>0.13219907407407408</v>
      </c>
      <c r="C102" s="19">
        <f>B102-TIME('Time Shifts'!$B$21, 'Time Shifts'!$C$21, 'Time Shifts'!$D$21)</f>
        <v>0.1220486111</v>
      </c>
      <c r="D102" s="10" t="s">
        <v>69</v>
      </c>
      <c r="E102" s="10" t="s">
        <v>67</v>
      </c>
      <c r="F102" s="13">
        <v>8.0</v>
      </c>
      <c r="G102" s="16">
        <f t="shared" si="11"/>
        <v>4</v>
      </c>
    </row>
    <row r="103">
      <c r="A103" s="27" t="s">
        <v>4305</v>
      </c>
      <c r="B103" s="19">
        <v>0.13961805555555556</v>
      </c>
      <c r="C103" s="19">
        <f>B103-TIME('Time Shifts'!$B$21, 'Time Shifts'!$C$21, 'Time Shifts'!$D$21)</f>
        <v>0.1294675926</v>
      </c>
      <c r="D103" s="10" t="s">
        <v>82</v>
      </c>
      <c r="E103" s="10" t="s">
        <v>210</v>
      </c>
      <c r="F103" s="13">
        <v>15.0</v>
      </c>
      <c r="G103" s="13">
        <f>F103-3</f>
        <v>12</v>
      </c>
    </row>
    <row r="104">
      <c r="A104" s="27" t="s">
        <v>4305</v>
      </c>
      <c r="B104" s="19">
        <v>0.14234953703703704</v>
      </c>
      <c r="C104" s="19">
        <f>B104-TIME('Time Shifts'!$B$21, 'Time Shifts'!$C$21, 'Time Shifts'!$D$21)</f>
        <v>0.1321990741</v>
      </c>
      <c r="D104" s="10" t="s">
        <v>69</v>
      </c>
      <c r="E104" s="10" t="s">
        <v>127</v>
      </c>
      <c r="F104" s="13">
        <v>9.0</v>
      </c>
      <c r="G104" s="16">
        <f>F104-4</f>
        <v>5</v>
      </c>
    </row>
    <row r="105">
      <c r="A105" s="27" t="s">
        <v>4305</v>
      </c>
      <c r="B105" s="19">
        <v>0.14319444444444446</v>
      </c>
      <c r="C105" s="19">
        <f>B105-TIME('Time Shifts'!$B$21, 'Time Shifts'!$C$21, 'Time Shifts'!$D$21)</f>
        <v>0.1330439815</v>
      </c>
      <c r="D105" s="10" t="s">
        <v>69</v>
      </c>
      <c r="E105" s="10" t="s">
        <v>127</v>
      </c>
      <c r="F105" s="13" t="s">
        <v>75</v>
      </c>
      <c r="G105" s="13" t="s">
        <v>75</v>
      </c>
    </row>
    <row r="106">
      <c r="A106" s="27" t="s">
        <v>4305</v>
      </c>
      <c r="B106" s="19">
        <v>0.14319444444444446</v>
      </c>
      <c r="C106" s="19">
        <f>B106-TIME('Time Shifts'!$B$21, 'Time Shifts'!$C$21, 'Time Shifts'!$D$21)</f>
        <v>0.1330439815</v>
      </c>
      <c r="D106" s="10" t="s">
        <v>69</v>
      </c>
      <c r="E106" s="10" t="s">
        <v>127</v>
      </c>
      <c r="F106" s="13">
        <v>12.0</v>
      </c>
      <c r="G106" s="16">
        <f>F106-4</f>
        <v>8</v>
      </c>
    </row>
    <row r="107">
      <c r="A107" s="27" t="s">
        <v>4305</v>
      </c>
      <c r="B107" s="19">
        <v>0.14724537037037036</v>
      </c>
      <c r="C107" s="19">
        <f>B107-TIME('Time Shifts'!$B$21, 'Time Shifts'!$C$21, 'Time Shifts'!$D$21)</f>
        <v>0.1370949074</v>
      </c>
      <c r="D107" s="10" t="s">
        <v>69</v>
      </c>
      <c r="E107" s="10" t="s">
        <v>71</v>
      </c>
      <c r="F107" s="13" t="s">
        <v>88</v>
      </c>
      <c r="G107" s="13">
        <v>1.0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hidden="1" min="2" max="2" width="7.29"/>
    <col customWidth="1" min="3" max="3" width="7.29"/>
    <col customWidth="1" min="4" max="4" width="9.29"/>
    <col customWidth="1" min="5" max="5" width="16.0"/>
    <col customWidth="1" min="6" max="6" width="10.43"/>
    <col customWidth="1" min="7" max="7" width="12.43"/>
    <col customWidth="1" min="8" max="8" width="5.14"/>
    <col customWidth="1" min="9" max="9" width="22.0"/>
    <col customWidth="1" min="10" max="10" width="6.29"/>
    <col customWidth="1" min="11" max="11" width="46.57"/>
  </cols>
  <sheetData>
    <row r="1">
      <c r="A1" s="47" t="s">
        <v>0</v>
      </c>
      <c r="B1" s="59" t="s">
        <v>4304</v>
      </c>
      <c r="C1" s="60" t="s">
        <v>56</v>
      </c>
      <c r="D1" s="39" t="s">
        <v>57</v>
      </c>
      <c r="E1" s="39" t="s">
        <v>58</v>
      </c>
      <c r="F1" s="40" t="s">
        <v>59</v>
      </c>
      <c r="G1" s="40" t="s">
        <v>60</v>
      </c>
      <c r="H1" s="39" t="s">
        <v>61</v>
      </c>
      <c r="I1" s="39" t="s">
        <v>62</v>
      </c>
      <c r="J1" s="39" t="s">
        <v>63</v>
      </c>
      <c r="K1" s="39" t="s">
        <v>64</v>
      </c>
    </row>
    <row r="2">
      <c r="A2" s="61" t="s">
        <v>4320</v>
      </c>
      <c r="B2" s="24">
        <v>0.014097222222222223</v>
      </c>
      <c r="C2" s="62">
        <f t="shared" ref="C2:C98" si="1">B2</f>
        <v>0.01409722222</v>
      </c>
      <c r="D2" s="26" t="s">
        <v>66</v>
      </c>
      <c r="E2" s="26" t="s">
        <v>67</v>
      </c>
      <c r="F2" s="46">
        <v>17.0</v>
      </c>
      <c r="G2" s="46">
        <f>F2-1</f>
        <v>16</v>
      </c>
      <c r="H2" s="26"/>
      <c r="I2" s="26"/>
      <c r="J2" s="26"/>
      <c r="K2" s="26"/>
    </row>
    <row r="3">
      <c r="A3" s="61" t="s">
        <v>4320</v>
      </c>
      <c r="B3" s="24">
        <v>0.014548611111111111</v>
      </c>
      <c r="C3" s="62">
        <f t="shared" si="1"/>
        <v>0.01454861111</v>
      </c>
      <c r="D3" s="26" t="s">
        <v>82</v>
      </c>
      <c r="E3" s="26" t="s">
        <v>71</v>
      </c>
      <c r="F3" s="46">
        <v>15.0</v>
      </c>
      <c r="G3" s="46">
        <f>F3-6</f>
        <v>9</v>
      </c>
      <c r="H3" s="26"/>
      <c r="I3" s="26"/>
      <c r="J3" s="26"/>
      <c r="K3" s="26"/>
    </row>
    <row r="4">
      <c r="A4" s="61" t="s">
        <v>4320</v>
      </c>
      <c r="B4" s="24">
        <v>0.026099537037037036</v>
      </c>
      <c r="C4" s="62">
        <f t="shared" si="1"/>
        <v>0.02609953704</v>
      </c>
      <c r="D4" s="26" t="s">
        <v>66</v>
      </c>
      <c r="E4" s="26" t="s">
        <v>67</v>
      </c>
      <c r="F4" s="46">
        <v>16.0</v>
      </c>
      <c r="G4" s="46">
        <v>12.0</v>
      </c>
      <c r="H4" s="26"/>
      <c r="I4" s="26"/>
      <c r="J4" s="26"/>
      <c r="K4" s="26"/>
    </row>
    <row r="5">
      <c r="A5" s="61" t="s">
        <v>4320</v>
      </c>
      <c r="B5" s="24">
        <v>0.030891203703703702</v>
      </c>
      <c r="C5" s="62">
        <f t="shared" si="1"/>
        <v>0.0308912037</v>
      </c>
      <c r="D5" s="26" t="s">
        <v>70</v>
      </c>
      <c r="E5" s="26" t="s">
        <v>154</v>
      </c>
      <c r="F5" s="46">
        <v>17.0</v>
      </c>
      <c r="G5" s="46">
        <f>F5-3</f>
        <v>14</v>
      </c>
      <c r="H5" s="26"/>
      <c r="I5" s="26"/>
      <c r="J5" s="26"/>
      <c r="K5" s="26"/>
    </row>
    <row r="6">
      <c r="A6" s="61" t="s">
        <v>4320</v>
      </c>
      <c r="B6" s="24">
        <v>0.03158564814814815</v>
      </c>
      <c r="C6" s="62">
        <f t="shared" si="1"/>
        <v>0.03158564815</v>
      </c>
      <c r="D6" s="26" t="s">
        <v>74</v>
      </c>
      <c r="E6" s="26" t="s">
        <v>67</v>
      </c>
      <c r="F6" s="46" t="s">
        <v>88</v>
      </c>
      <c r="G6" s="46">
        <v>1.0</v>
      </c>
      <c r="H6" s="26"/>
      <c r="I6" s="26"/>
      <c r="J6" s="26"/>
      <c r="K6" s="26"/>
    </row>
    <row r="7">
      <c r="A7" s="61" t="s">
        <v>4320</v>
      </c>
      <c r="B7" s="24">
        <v>0.031643518518518515</v>
      </c>
      <c r="C7" s="62">
        <f t="shared" si="1"/>
        <v>0.03164351852</v>
      </c>
      <c r="D7" s="26" t="s">
        <v>70</v>
      </c>
      <c r="E7" s="26" t="s">
        <v>67</v>
      </c>
      <c r="F7" s="46">
        <v>6.0</v>
      </c>
      <c r="G7" s="46">
        <f t="shared" ref="G7:G8" si="2">F7-3</f>
        <v>3</v>
      </c>
      <c r="H7" s="26"/>
      <c r="I7" s="26"/>
      <c r="J7" s="26"/>
      <c r="K7" s="26"/>
    </row>
    <row r="8">
      <c r="A8" s="61" t="s">
        <v>4320</v>
      </c>
      <c r="B8" s="24">
        <v>0.03321759259259259</v>
      </c>
      <c r="C8" s="62">
        <f t="shared" si="1"/>
        <v>0.03321759259</v>
      </c>
      <c r="D8" s="26" t="s">
        <v>70</v>
      </c>
      <c r="E8" s="26" t="s">
        <v>154</v>
      </c>
      <c r="F8" s="46">
        <v>7.0</v>
      </c>
      <c r="G8" s="46">
        <f t="shared" si="2"/>
        <v>4</v>
      </c>
      <c r="H8" s="26"/>
      <c r="I8" s="26"/>
      <c r="J8" s="26"/>
      <c r="K8" s="26"/>
    </row>
    <row r="9">
      <c r="A9" s="61" t="s">
        <v>4320</v>
      </c>
      <c r="B9" s="24">
        <v>0.0341087962962963</v>
      </c>
      <c r="C9" s="62">
        <f t="shared" si="1"/>
        <v>0.0341087963</v>
      </c>
      <c r="D9" s="26" t="s">
        <v>66</v>
      </c>
      <c r="E9" s="26" t="s">
        <v>320</v>
      </c>
      <c r="F9" s="46">
        <v>14.0</v>
      </c>
      <c r="G9" s="46">
        <f>F9--1</f>
        <v>15</v>
      </c>
      <c r="H9" s="26"/>
      <c r="I9" s="26"/>
      <c r="J9" s="26"/>
      <c r="K9" s="26"/>
    </row>
    <row r="10">
      <c r="A10" s="61" t="s">
        <v>4320</v>
      </c>
      <c r="B10" s="24">
        <v>0.03594907407407407</v>
      </c>
      <c r="C10" s="62">
        <f t="shared" si="1"/>
        <v>0.03594907407</v>
      </c>
      <c r="D10" s="26" t="s">
        <v>696</v>
      </c>
      <c r="E10" s="26" t="s">
        <v>91</v>
      </c>
      <c r="F10" s="46">
        <v>28.0</v>
      </c>
      <c r="G10" s="46"/>
      <c r="H10" s="26"/>
      <c r="I10" s="26" t="s">
        <v>697</v>
      </c>
      <c r="J10" s="26"/>
      <c r="K10" s="26" t="s">
        <v>698</v>
      </c>
    </row>
    <row r="11">
      <c r="A11" s="61" t="s">
        <v>4320</v>
      </c>
      <c r="B11" s="24">
        <v>0.036516203703703703</v>
      </c>
      <c r="C11" s="62">
        <f t="shared" si="1"/>
        <v>0.0365162037</v>
      </c>
      <c r="D11" s="26" t="s">
        <v>82</v>
      </c>
      <c r="E11" s="26" t="s">
        <v>89</v>
      </c>
      <c r="F11" s="46">
        <v>17.0</v>
      </c>
      <c r="G11" s="46">
        <f>F11-8</f>
        <v>9</v>
      </c>
      <c r="H11" s="26"/>
      <c r="I11" s="26"/>
      <c r="J11" s="26"/>
      <c r="K11" s="26" t="s">
        <v>151</v>
      </c>
    </row>
    <row r="12">
      <c r="A12" s="61" t="s">
        <v>4320</v>
      </c>
      <c r="B12" s="24">
        <v>0.03666666666666667</v>
      </c>
      <c r="C12" s="62">
        <f t="shared" si="1"/>
        <v>0.03666666667</v>
      </c>
      <c r="D12" s="26" t="s">
        <v>82</v>
      </c>
      <c r="E12" s="26" t="s">
        <v>91</v>
      </c>
      <c r="F12" s="46">
        <v>12.0</v>
      </c>
      <c r="G12" s="46"/>
      <c r="H12" s="26"/>
      <c r="I12" s="26" t="s">
        <v>699</v>
      </c>
      <c r="J12" s="26"/>
      <c r="K12" s="26"/>
    </row>
    <row r="13">
      <c r="A13" s="61" t="s">
        <v>4320</v>
      </c>
      <c r="B13" s="24">
        <v>0.037453703703703704</v>
      </c>
      <c r="C13" s="62">
        <f t="shared" si="1"/>
        <v>0.0374537037</v>
      </c>
      <c r="D13" s="26" t="s">
        <v>66</v>
      </c>
      <c r="E13" s="26" t="s">
        <v>89</v>
      </c>
      <c r="F13" s="46">
        <v>16.0</v>
      </c>
      <c r="G13" s="46">
        <f>F13-8</f>
        <v>8</v>
      </c>
      <c r="H13" s="26"/>
      <c r="I13" s="26"/>
      <c r="J13" s="26"/>
      <c r="K13" s="26" t="s">
        <v>700</v>
      </c>
    </row>
    <row r="14">
      <c r="A14" s="61" t="s">
        <v>4320</v>
      </c>
      <c r="B14" s="24">
        <v>0.03761574074074074</v>
      </c>
      <c r="C14" s="62">
        <f t="shared" si="1"/>
        <v>0.03761574074</v>
      </c>
      <c r="D14" s="26" t="s">
        <v>66</v>
      </c>
      <c r="E14" s="26" t="s">
        <v>91</v>
      </c>
      <c r="F14" s="46">
        <v>27.0</v>
      </c>
      <c r="G14" s="46"/>
      <c r="H14" s="26"/>
      <c r="I14" s="26" t="s">
        <v>701</v>
      </c>
      <c r="J14" s="26"/>
      <c r="K14" s="26"/>
    </row>
    <row r="15">
      <c r="A15" s="61" t="s">
        <v>4320</v>
      </c>
      <c r="B15" s="24">
        <v>0.03847222222222222</v>
      </c>
      <c r="C15" s="62">
        <f t="shared" si="1"/>
        <v>0.03847222222</v>
      </c>
      <c r="D15" s="26" t="s">
        <v>70</v>
      </c>
      <c r="E15" s="26" t="s">
        <v>67</v>
      </c>
      <c r="F15" s="46">
        <v>9.0</v>
      </c>
      <c r="G15" s="46">
        <f>F15-3</f>
        <v>6</v>
      </c>
      <c r="H15" s="26"/>
      <c r="I15" s="26"/>
      <c r="J15" s="26"/>
      <c r="K15" s="26"/>
    </row>
    <row r="16">
      <c r="A16" s="61" t="s">
        <v>4320</v>
      </c>
      <c r="B16" s="24">
        <v>0.03858796296296296</v>
      </c>
      <c r="C16" s="62">
        <f t="shared" si="1"/>
        <v>0.03858796296</v>
      </c>
      <c r="D16" s="26" t="s">
        <v>69</v>
      </c>
      <c r="E16" s="26" t="s">
        <v>67</v>
      </c>
      <c r="F16" s="46">
        <v>13.0</v>
      </c>
      <c r="G16" s="46">
        <f>F16-4</f>
        <v>9</v>
      </c>
      <c r="H16" s="26"/>
      <c r="I16" s="26"/>
      <c r="J16" s="26"/>
      <c r="K16" s="26"/>
    </row>
    <row r="17">
      <c r="A17" s="61" t="s">
        <v>4320</v>
      </c>
      <c r="B17" s="24">
        <v>0.04069444444444444</v>
      </c>
      <c r="C17" s="62">
        <f t="shared" si="1"/>
        <v>0.04069444444</v>
      </c>
      <c r="D17" s="26" t="s">
        <v>157</v>
      </c>
      <c r="E17" s="26" t="s">
        <v>67</v>
      </c>
      <c r="F17" s="46">
        <v>16.0</v>
      </c>
      <c r="G17" s="46">
        <f>F17-3</f>
        <v>13</v>
      </c>
      <c r="H17" s="26"/>
      <c r="I17" s="26"/>
      <c r="J17" s="26"/>
      <c r="K17" s="26"/>
    </row>
    <row r="18">
      <c r="A18" s="61" t="s">
        <v>4320</v>
      </c>
      <c r="B18" s="24">
        <v>0.04248842592592592</v>
      </c>
      <c r="C18" s="62">
        <f t="shared" si="1"/>
        <v>0.04248842593</v>
      </c>
      <c r="D18" s="26" t="s">
        <v>157</v>
      </c>
      <c r="E18" s="26" t="s">
        <v>125</v>
      </c>
      <c r="F18" s="46">
        <v>13.0</v>
      </c>
      <c r="G18" s="46">
        <f>F18-4</f>
        <v>9</v>
      </c>
      <c r="H18" s="26"/>
      <c r="I18" s="26"/>
      <c r="J18" s="26"/>
      <c r="K18" s="26"/>
    </row>
    <row r="19">
      <c r="A19" s="61" t="s">
        <v>4320</v>
      </c>
      <c r="B19" s="24">
        <v>0.04619212962962963</v>
      </c>
      <c r="C19" s="62">
        <f t="shared" si="1"/>
        <v>0.04619212963</v>
      </c>
      <c r="D19" s="26" t="s">
        <v>70</v>
      </c>
      <c r="E19" s="26" t="s">
        <v>154</v>
      </c>
      <c r="F19" s="46" t="s">
        <v>68</v>
      </c>
      <c r="G19" s="46">
        <v>20.0</v>
      </c>
      <c r="H19" s="26"/>
      <c r="I19" s="26"/>
      <c r="J19" s="26"/>
      <c r="K19" s="26"/>
    </row>
    <row r="20">
      <c r="A20" s="61" t="s">
        <v>4320</v>
      </c>
      <c r="B20" s="24">
        <v>0.047060185185185184</v>
      </c>
      <c r="C20" s="62">
        <f t="shared" si="1"/>
        <v>0.04706018519</v>
      </c>
      <c r="D20" s="26" t="s">
        <v>70</v>
      </c>
      <c r="E20" s="26" t="s">
        <v>79</v>
      </c>
      <c r="F20" s="46">
        <v>8.0</v>
      </c>
      <c r="G20" s="46">
        <f>F20-5</f>
        <v>3</v>
      </c>
      <c r="H20" s="26"/>
      <c r="I20" s="26"/>
      <c r="J20" s="26"/>
      <c r="K20" s="26"/>
    </row>
    <row r="21">
      <c r="A21" s="61" t="s">
        <v>4320</v>
      </c>
      <c r="B21" s="24">
        <v>0.04884259259259259</v>
      </c>
      <c r="C21" s="62">
        <f t="shared" si="1"/>
        <v>0.04884259259</v>
      </c>
      <c r="D21" s="26" t="s">
        <v>82</v>
      </c>
      <c r="E21" s="26" t="s">
        <v>71</v>
      </c>
      <c r="F21" s="46" t="s">
        <v>88</v>
      </c>
      <c r="G21" s="46">
        <v>1.0</v>
      </c>
      <c r="H21" s="26"/>
      <c r="I21" s="26"/>
      <c r="J21" s="26"/>
      <c r="K21" s="26"/>
    </row>
    <row r="22">
      <c r="A22" s="61" t="s">
        <v>4320</v>
      </c>
      <c r="B22" s="24">
        <v>0.05</v>
      </c>
      <c r="C22" s="62">
        <f t="shared" si="1"/>
        <v>0.05</v>
      </c>
      <c r="D22" s="26" t="s">
        <v>66</v>
      </c>
      <c r="E22" s="26" t="s">
        <v>67</v>
      </c>
      <c r="F22" s="46">
        <v>18.0</v>
      </c>
      <c r="G22" s="46">
        <v>17.0</v>
      </c>
      <c r="H22" s="26"/>
      <c r="I22" s="26"/>
      <c r="J22" s="26"/>
      <c r="K22" s="26"/>
    </row>
    <row r="23">
      <c r="A23" s="61" t="s">
        <v>4320</v>
      </c>
      <c r="B23" s="24">
        <v>0.050034722222222223</v>
      </c>
      <c r="C23" s="62">
        <f t="shared" si="1"/>
        <v>0.05003472222</v>
      </c>
      <c r="D23" s="26" t="s">
        <v>70</v>
      </c>
      <c r="E23" s="26" t="s">
        <v>67</v>
      </c>
      <c r="F23" s="46">
        <v>10.0</v>
      </c>
      <c r="G23" s="46">
        <f>F23-3</f>
        <v>7</v>
      </c>
      <c r="H23" s="26"/>
      <c r="I23" s="26"/>
      <c r="J23" s="26"/>
      <c r="K23" s="26"/>
    </row>
    <row r="24">
      <c r="A24" s="61" t="s">
        <v>4320</v>
      </c>
      <c r="B24" s="24">
        <v>0.05170138888888889</v>
      </c>
      <c r="C24" s="62">
        <f t="shared" si="1"/>
        <v>0.05170138889</v>
      </c>
      <c r="D24" s="26" t="s">
        <v>70</v>
      </c>
      <c r="E24" s="26" t="s">
        <v>125</v>
      </c>
      <c r="F24" s="46">
        <v>14.0</v>
      </c>
      <c r="G24" s="46">
        <f>F24-7</f>
        <v>7</v>
      </c>
      <c r="H24" s="26"/>
      <c r="I24" s="26"/>
      <c r="J24" s="26"/>
      <c r="K24" s="26"/>
    </row>
    <row r="25">
      <c r="A25" s="61" t="s">
        <v>4320</v>
      </c>
      <c r="B25" s="24">
        <v>0.05313657407407407</v>
      </c>
      <c r="C25" s="62">
        <f t="shared" si="1"/>
        <v>0.05313657407</v>
      </c>
      <c r="D25" s="26" t="s">
        <v>70</v>
      </c>
      <c r="E25" s="26" t="s">
        <v>73</v>
      </c>
      <c r="F25" s="46">
        <v>22.0</v>
      </c>
      <c r="G25" s="46">
        <f>F25-4</f>
        <v>18</v>
      </c>
      <c r="H25" s="26"/>
      <c r="I25" s="26"/>
      <c r="J25" s="26"/>
      <c r="K25" s="26"/>
    </row>
    <row r="26">
      <c r="A26" s="61" t="s">
        <v>4320</v>
      </c>
      <c r="B26" s="24">
        <v>0.05362268518518518</v>
      </c>
      <c r="C26" s="62">
        <f t="shared" si="1"/>
        <v>0.05362268519</v>
      </c>
      <c r="D26" s="26" t="s">
        <v>70</v>
      </c>
      <c r="E26" s="26" t="s">
        <v>125</v>
      </c>
      <c r="F26" s="46">
        <v>19.0</v>
      </c>
      <c r="G26" s="46">
        <f>F26-7</f>
        <v>12</v>
      </c>
      <c r="H26" s="26"/>
      <c r="I26" s="26"/>
      <c r="J26" s="26"/>
      <c r="K26" s="26"/>
    </row>
    <row r="27">
      <c r="A27" s="61" t="s">
        <v>4320</v>
      </c>
      <c r="B27" s="24">
        <v>0.0591087962962963</v>
      </c>
      <c r="C27" s="62">
        <f t="shared" si="1"/>
        <v>0.0591087963</v>
      </c>
      <c r="D27" s="26" t="s">
        <v>72</v>
      </c>
      <c r="E27" s="26" t="s">
        <v>67</v>
      </c>
      <c r="F27" s="46">
        <v>7.0</v>
      </c>
      <c r="G27" s="46">
        <f>F27-3</f>
        <v>4</v>
      </c>
      <c r="H27" s="26"/>
      <c r="I27" s="26"/>
      <c r="J27" s="26"/>
      <c r="K27" s="26"/>
    </row>
    <row r="28">
      <c r="A28" s="61" t="s">
        <v>4320</v>
      </c>
      <c r="B28" s="24">
        <v>0.06098379629629629</v>
      </c>
      <c r="C28" s="62">
        <f t="shared" si="1"/>
        <v>0.0609837963</v>
      </c>
      <c r="D28" s="26" t="s">
        <v>82</v>
      </c>
      <c r="E28" s="26" t="s">
        <v>125</v>
      </c>
      <c r="F28" s="46">
        <v>17.0</v>
      </c>
      <c r="G28" s="46">
        <f t="shared" ref="G28:G30" si="3">F28-1</f>
        <v>16</v>
      </c>
      <c r="H28" s="26"/>
      <c r="I28" s="26"/>
      <c r="J28" s="26"/>
      <c r="K28" s="26"/>
    </row>
    <row r="29">
      <c r="A29" s="61" t="s">
        <v>4320</v>
      </c>
      <c r="B29" s="24">
        <v>0.06221064814814815</v>
      </c>
      <c r="C29" s="62">
        <f t="shared" si="1"/>
        <v>0.06221064815</v>
      </c>
      <c r="D29" s="26" t="s">
        <v>66</v>
      </c>
      <c r="E29" s="26" t="s">
        <v>67</v>
      </c>
      <c r="F29" s="46">
        <v>17.0</v>
      </c>
      <c r="G29" s="46">
        <f t="shared" si="3"/>
        <v>16</v>
      </c>
      <c r="H29" s="26"/>
      <c r="I29" s="26"/>
      <c r="J29" s="26"/>
      <c r="K29" s="26"/>
    </row>
    <row r="30">
      <c r="A30" s="61" t="s">
        <v>4320</v>
      </c>
      <c r="B30" s="24">
        <v>0.06469907407407408</v>
      </c>
      <c r="C30" s="62">
        <f t="shared" si="1"/>
        <v>0.06469907407</v>
      </c>
      <c r="D30" s="26" t="s">
        <v>66</v>
      </c>
      <c r="E30" s="26" t="s">
        <v>67</v>
      </c>
      <c r="F30" s="46">
        <v>15.0</v>
      </c>
      <c r="G30" s="46">
        <f t="shared" si="3"/>
        <v>14</v>
      </c>
      <c r="H30" s="26"/>
      <c r="I30" s="26"/>
      <c r="J30" s="26"/>
      <c r="K30" s="26"/>
    </row>
    <row r="31">
      <c r="A31" s="61" t="s">
        <v>4320</v>
      </c>
      <c r="B31" s="24">
        <v>0.06553240740740741</v>
      </c>
      <c r="C31" s="62">
        <f t="shared" si="1"/>
        <v>0.06553240741</v>
      </c>
      <c r="D31" s="26" t="s">
        <v>69</v>
      </c>
      <c r="E31" s="26" t="s">
        <v>67</v>
      </c>
      <c r="F31" s="46">
        <v>12.0</v>
      </c>
      <c r="G31" s="46">
        <f t="shared" ref="G31:G32" si="4">F31-4</f>
        <v>8</v>
      </c>
      <c r="H31" s="26"/>
      <c r="I31" s="26"/>
      <c r="J31" s="26"/>
      <c r="K31" s="26"/>
    </row>
    <row r="32">
      <c r="A32" s="61" t="s">
        <v>4320</v>
      </c>
      <c r="B32" s="24">
        <v>0.06627314814814815</v>
      </c>
      <c r="C32" s="62">
        <f t="shared" si="1"/>
        <v>0.06627314815</v>
      </c>
      <c r="D32" s="26" t="s">
        <v>69</v>
      </c>
      <c r="E32" s="26" t="s">
        <v>67</v>
      </c>
      <c r="F32" s="46">
        <v>23.0</v>
      </c>
      <c r="G32" s="46">
        <f t="shared" si="4"/>
        <v>19</v>
      </c>
      <c r="H32" s="26"/>
      <c r="I32" s="26"/>
      <c r="J32" s="26"/>
      <c r="K32" s="26"/>
    </row>
    <row r="33">
      <c r="A33" s="61" t="s">
        <v>4320</v>
      </c>
      <c r="B33" s="24">
        <v>0.06642361111111111</v>
      </c>
      <c r="C33" s="62">
        <f t="shared" si="1"/>
        <v>0.06642361111</v>
      </c>
      <c r="D33" s="26" t="s">
        <v>69</v>
      </c>
      <c r="E33" s="26" t="s">
        <v>67</v>
      </c>
      <c r="F33" s="46" t="s">
        <v>88</v>
      </c>
      <c r="G33" s="46">
        <v>1.0</v>
      </c>
      <c r="H33" s="26"/>
      <c r="I33" s="26"/>
      <c r="J33" s="26"/>
      <c r="K33" s="26"/>
    </row>
    <row r="34">
      <c r="A34" s="61" t="s">
        <v>4320</v>
      </c>
      <c r="B34" s="24">
        <v>0.06672453703703704</v>
      </c>
      <c r="C34" s="62">
        <f t="shared" si="1"/>
        <v>0.06672453704</v>
      </c>
      <c r="D34" s="26" t="s">
        <v>69</v>
      </c>
      <c r="E34" s="26" t="s">
        <v>67</v>
      </c>
      <c r="F34" s="46">
        <v>23.0</v>
      </c>
      <c r="G34" s="46">
        <f>F34-4</f>
        <v>19</v>
      </c>
      <c r="H34" s="26"/>
      <c r="I34" s="26"/>
      <c r="J34" s="26"/>
      <c r="K34" s="26"/>
    </row>
    <row r="35">
      <c r="A35" s="61" t="s">
        <v>4320</v>
      </c>
      <c r="B35" s="24">
        <v>0.06848379629629629</v>
      </c>
      <c r="C35" s="62">
        <f t="shared" si="1"/>
        <v>0.0684837963</v>
      </c>
      <c r="D35" s="26" t="s">
        <v>82</v>
      </c>
      <c r="E35" s="26" t="s">
        <v>67</v>
      </c>
      <c r="F35" s="46">
        <v>5.0</v>
      </c>
      <c r="G35" s="46">
        <f>F35-3</f>
        <v>2</v>
      </c>
      <c r="H35" s="26"/>
      <c r="I35" s="26"/>
      <c r="J35" s="26"/>
      <c r="K35" s="26"/>
    </row>
    <row r="36">
      <c r="A36" s="61" t="s">
        <v>4320</v>
      </c>
      <c r="B36" s="24">
        <v>0.06912037037037037</v>
      </c>
      <c r="C36" s="62">
        <f t="shared" si="1"/>
        <v>0.06912037037</v>
      </c>
      <c r="D36" s="26" t="s">
        <v>74</v>
      </c>
      <c r="E36" s="26" t="s">
        <v>83</v>
      </c>
      <c r="F36" s="46">
        <v>25.0</v>
      </c>
      <c r="G36" s="46">
        <f>F36-6</f>
        <v>19</v>
      </c>
      <c r="H36" s="26"/>
      <c r="I36" s="26"/>
      <c r="J36" s="26"/>
      <c r="K36" s="26"/>
    </row>
    <row r="37">
      <c r="A37" s="61" t="s">
        <v>4320</v>
      </c>
      <c r="B37" s="24">
        <v>0.06934027777777778</v>
      </c>
      <c r="C37" s="62">
        <f t="shared" si="1"/>
        <v>0.06934027778</v>
      </c>
      <c r="D37" s="26" t="s">
        <v>74</v>
      </c>
      <c r="E37" s="26" t="s">
        <v>128</v>
      </c>
      <c r="F37" s="46">
        <v>10.0</v>
      </c>
      <c r="G37" s="46">
        <f>F37-0</f>
        <v>10</v>
      </c>
      <c r="H37" s="26"/>
      <c r="I37" s="26"/>
      <c r="J37" s="26"/>
      <c r="K37" s="26"/>
    </row>
    <row r="38">
      <c r="A38" s="61" t="s">
        <v>4320</v>
      </c>
      <c r="B38" s="24">
        <v>0.07464120370370371</v>
      </c>
      <c r="C38" s="62">
        <f t="shared" si="1"/>
        <v>0.0746412037</v>
      </c>
      <c r="D38" s="26" t="s">
        <v>82</v>
      </c>
      <c r="E38" s="26" t="s">
        <v>91</v>
      </c>
      <c r="F38" s="46">
        <v>16.0</v>
      </c>
      <c r="G38" s="46"/>
      <c r="H38" s="26"/>
      <c r="I38" s="26" t="s">
        <v>702</v>
      </c>
      <c r="J38" s="26"/>
      <c r="K38" s="26" t="s">
        <v>653</v>
      </c>
    </row>
    <row r="39">
      <c r="A39" s="61" t="s">
        <v>4320</v>
      </c>
      <c r="B39" s="24">
        <v>0.0734837962962963</v>
      </c>
      <c r="C39" s="62">
        <f t="shared" si="1"/>
        <v>0.0734837963</v>
      </c>
      <c r="D39" s="26" t="s">
        <v>74</v>
      </c>
      <c r="E39" s="26" t="s">
        <v>93</v>
      </c>
      <c r="F39" s="46">
        <v>16.0</v>
      </c>
      <c r="G39" s="46">
        <f>F39-7</f>
        <v>9</v>
      </c>
      <c r="H39" s="26"/>
      <c r="I39" s="26"/>
      <c r="J39" s="26"/>
      <c r="K39" s="26" t="s">
        <v>197</v>
      </c>
    </row>
    <row r="40">
      <c r="A40" s="61" t="s">
        <v>4320</v>
      </c>
      <c r="B40" s="24">
        <v>0.07546296296296297</v>
      </c>
      <c r="C40" s="62">
        <f t="shared" si="1"/>
        <v>0.07546296296</v>
      </c>
      <c r="D40" s="26" t="s">
        <v>696</v>
      </c>
      <c r="E40" s="26" t="s">
        <v>91</v>
      </c>
      <c r="F40" s="46">
        <v>7.0</v>
      </c>
      <c r="G40" s="46"/>
      <c r="H40" s="26"/>
      <c r="I40" s="26" t="s">
        <v>703</v>
      </c>
      <c r="J40" s="26"/>
      <c r="K40" s="26" t="s">
        <v>704</v>
      </c>
    </row>
    <row r="41">
      <c r="A41" s="61" t="s">
        <v>4320</v>
      </c>
      <c r="B41" s="24">
        <v>0.07583333333333334</v>
      </c>
      <c r="C41" s="62">
        <f t="shared" si="1"/>
        <v>0.07583333333</v>
      </c>
      <c r="D41" s="26" t="s">
        <v>70</v>
      </c>
      <c r="E41" s="26" t="s">
        <v>87</v>
      </c>
      <c r="F41" s="46" t="s">
        <v>88</v>
      </c>
      <c r="G41" s="46">
        <v>1.0</v>
      </c>
      <c r="H41" s="26"/>
      <c r="I41" s="26"/>
      <c r="J41" s="26"/>
      <c r="K41" s="26"/>
    </row>
    <row r="42">
      <c r="A42" s="61" t="s">
        <v>4320</v>
      </c>
      <c r="B42" s="24">
        <v>0.07583333333333334</v>
      </c>
      <c r="C42" s="62">
        <f t="shared" si="1"/>
        <v>0.07583333333</v>
      </c>
      <c r="D42" s="26" t="s">
        <v>70</v>
      </c>
      <c r="E42" s="26" t="s">
        <v>76</v>
      </c>
      <c r="F42" s="46">
        <v>8.0</v>
      </c>
      <c r="G42" s="46"/>
      <c r="H42" s="26"/>
      <c r="I42" s="26"/>
      <c r="J42" s="26"/>
      <c r="K42" s="26" t="s">
        <v>705</v>
      </c>
    </row>
    <row r="43">
      <c r="A43" s="61" t="s">
        <v>4320</v>
      </c>
      <c r="B43" s="24">
        <v>0.07582175925925926</v>
      </c>
      <c r="C43" s="62">
        <f t="shared" si="1"/>
        <v>0.07582175926</v>
      </c>
      <c r="D43" s="26" t="s">
        <v>69</v>
      </c>
      <c r="E43" s="26" t="s">
        <v>87</v>
      </c>
      <c r="F43" s="46">
        <v>23.0</v>
      </c>
      <c r="G43" s="46">
        <f>F43-4</f>
        <v>19</v>
      </c>
      <c r="H43" s="26"/>
      <c r="I43" s="26"/>
      <c r="J43" s="26"/>
      <c r="K43" s="26"/>
    </row>
    <row r="44">
      <c r="A44" s="61" t="s">
        <v>4320</v>
      </c>
      <c r="B44" s="24">
        <v>0.07579861111111111</v>
      </c>
      <c r="C44" s="62">
        <f t="shared" si="1"/>
        <v>0.07579861111</v>
      </c>
      <c r="D44" s="26" t="s">
        <v>696</v>
      </c>
      <c r="E44" s="26" t="s">
        <v>87</v>
      </c>
      <c r="F44" s="46">
        <v>20.0</v>
      </c>
      <c r="G44" s="46">
        <f>F44-2</f>
        <v>18</v>
      </c>
      <c r="H44" s="26"/>
      <c r="I44" s="26"/>
      <c r="J44" s="26"/>
      <c r="K44" s="26"/>
    </row>
    <row r="45">
      <c r="A45" s="61" t="s">
        <v>4320</v>
      </c>
      <c r="B45" s="24">
        <v>0.07590277777777778</v>
      </c>
      <c r="C45" s="62">
        <f t="shared" si="1"/>
        <v>0.07590277778</v>
      </c>
      <c r="D45" s="26" t="s">
        <v>74</v>
      </c>
      <c r="E45" s="26" t="s">
        <v>87</v>
      </c>
      <c r="F45" s="46">
        <v>18.0</v>
      </c>
      <c r="G45" s="46">
        <f>F45-4</f>
        <v>14</v>
      </c>
      <c r="H45" s="26"/>
      <c r="I45" s="26"/>
      <c r="J45" s="26"/>
      <c r="K45" s="26"/>
    </row>
    <row r="46">
      <c r="A46" s="61" t="s">
        <v>4320</v>
      </c>
      <c r="B46" s="24">
        <v>0.07591435185185186</v>
      </c>
      <c r="C46" s="62">
        <f t="shared" si="1"/>
        <v>0.07591435185</v>
      </c>
      <c r="D46" s="26" t="s">
        <v>72</v>
      </c>
      <c r="E46" s="26" t="s">
        <v>87</v>
      </c>
      <c r="F46" s="46">
        <v>16.0</v>
      </c>
      <c r="G46" s="46">
        <f>F46-3</f>
        <v>13</v>
      </c>
      <c r="H46" s="26"/>
      <c r="I46" s="26"/>
      <c r="J46" s="26"/>
      <c r="K46" s="26"/>
    </row>
    <row r="47">
      <c r="A47" s="61" t="s">
        <v>4320</v>
      </c>
      <c r="B47" s="24">
        <v>0.07597222222222222</v>
      </c>
      <c r="C47" s="62">
        <f t="shared" si="1"/>
        <v>0.07597222222</v>
      </c>
      <c r="D47" s="26" t="s">
        <v>66</v>
      </c>
      <c r="E47" s="26" t="s">
        <v>87</v>
      </c>
      <c r="F47" s="46">
        <v>14.0</v>
      </c>
      <c r="G47" s="46">
        <f>F47-0</f>
        <v>14</v>
      </c>
      <c r="H47" s="26"/>
      <c r="I47" s="26"/>
      <c r="J47" s="26"/>
      <c r="K47" s="26"/>
    </row>
    <row r="48">
      <c r="A48" s="61" t="s">
        <v>4320</v>
      </c>
      <c r="B48" s="24">
        <v>0.07611111111111112</v>
      </c>
      <c r="C48" s="62">
        <f t="shared" si="1"/>
        <v>0.07611111111</v>
      </c>
      <c r="D48" s="26" t="s">
        <v>84</v>
      </c>
      <c r="E48" s="26" t="s">
        <v>87</v>
      </c>
      <c r="F48" s="46">
        <v>6.0</v>
      </c>
      <c r="G48" s="46">
        <f>F48-2</f>
        <v>4</v>
      </c>
      <c r="H48" s="26"/>
      <c r="I48" s="26"/>
      <c r="J48" s="26"/>
      <c r="K48" s="26"/>
    </row>
    <row r="49">
      <c r="A49" s="61" t="s">
        <v>4320</v>
      </c>
      <c r="B49" s="24">
        <v>0.07611111111111112</v>
      </c>
      <c r="C49" s="62">
        <f t="shared" si="1"/>
        <v>0.07611111111</v>
      </c>
      <c r="D49" s="26" t="s">
        <v>82</v>
      </c>
      <c r="E49" s="26" t="s">
        <v>87</v>
      </c>
      <c r="F49" s="46">
        <v>8.0</v>
      </c>
      <c r="G49" s="46">
        <f>F49-1</f>
        <v>7</v>
      </c>
      <c r="H49" s="26"/>
      <c r="I49" s="26"/>
      <c r="J49" s="26"/>
      <c r="K49" s="26"/>
    </row>
    <row r="50">
      <c r="A50" s="61" t="s">
        <v>4320</v>
      </c>
      <c r="B50" s="24">
        <v>0.07666666666666666</v>
      </c>
      <c r="C50" s="62">
        <f t="shared" si="1"/>
        <v>0.07666666667</v>
      </c>
      <c r="D50" s="26" t="s">
        <v>69</v>
      </c>
      <c r="E50" s="26" t="s">
        <v>91</v>
      </c>
      <c r="F50" s="46">
        <v>6.0</v>
      </c>
      <c r="G50" s="46"/>
      <c r="H50" s="26"/>
      <c r="I50" s="26" t="s">
        <v>706</v>
      </c>
      <c r="J50" s="26"/>
      <c r="K50" s="26" t="s">
        <v>104</v>
      </c>
    </row>
    <row r="51">
      <c r="A51" s="61" t="s">
        <v>4320</v>
      </c>
      <c r="B51" s="24">
        <v>0.07710648148148148</v>
      </c>
      <c r="C51" s="62">
        <f t="shared" si="1"/>
        <v>0.07710648148</v>
      </c>
      <c r="D51" s="26" t="s">
        <v>696</v>
      </c>
      <c r="E51" s="26" t="s">
        <v>76</v>
      </c>
      <c r="F51" s="46">
        <v>7.0</v>
      </c>
      <c r="G51" s="46"/>
      <c r="H51" s="26"/>
      <c r="I51" s="26"/>
      <c r="J51" s="26"/>
      <c r="K51" s="26" t="s">
        <v>707</v>
      </c>
    </row>
    <row r="52">
      <c r="A52" s="61" t="s">
        <v>4320</v>
      </c>
      <c r="B52" s="24">
        <v>0.07765046296296296</v>
      </c>
      <c r="C52" s="62">
        <f t="shared" si="1"/>
        <v>0.07765046296</v>
      </c>
      <c r="D52" s="26" t="s">
        <v>74</v>
      </c>
      <c r="E52" s="26" t="s">
        <v>93</v>
      </c>
      <c r="F52" s="46">
        <v>24.0</v>
      </c>
      <c r="G52" s="46">
        <f>F52-7</f>
        <v>17</v>
      </c>
      <c r="H52" s="26"/>
      <c r="I52" s="26"/>
      <c r="J52" s="26"/>
      <c r="K52" s="26" t="s">
        <v>305</v>
      </c>
    </row>
    <row r="53">
      <c r="A53" s="61" t="s">
        <v>4320</v>
      </c>
      <c r="B53" s="24">
        <v>0.07780092592592593</v>
      </c>
      <c r="C53" s="62">
        <f t="shared" si="1"/>
        <v>0.07780092593</v>
      </c>
      <c r="D53" s="26" t="s">
        <v>74</v>
      </c>
      <c r="E53" s="26" t="s">
        <v>91</v>
      </c>
      <c r="F53" s="46">
        <v>5.0</v>
      </c>
      <c r="G53" s="46"/>
      <c r="H53" s="26"/>
      <c r="I53" s="26" t="s">
        <v>708</v>
      </c>
      <c r="J53" s="26"/>
      <c r="K53" s="26" t="s">
        <v>709</v>
      </c>
    </row>
    <row r="54">
      <c r="A54" s="61" t="s">
        <v>4320</v>
      </c>
      <c r="B54" s="24">
        <v>0.07806712962962963</v>
      </c>
      <c r="C54" s="62">
        <f t="shared" si="1"/>
        <v>0.07806712963</v>
      </c>
      <c r="D54" s="26" t="s">
        <v>74</v>
      </c>
      <c r="E54" s="26" t="s">
        <v>93</v>
      </c>
      <c r="F54" s="46">
        <v>13.0</v>
      </c>
      <c r="G54" s="46">
        <f t="shared" ref="G54:G56" si="5">F54-7</f>
        <v>6</v>
      </c>
      <c r="H54" s="26"/>
      <c r="I54" s="26"/>
      <c r="J54" s="26"/>
      <c r="K54" s="26" t="s">
        <v>197</v>
      </c>
    </row>
    <row r="55">
      <c r="A55" s="61" t="s">
        <v>4320</v>
      </c>
      <c r="B55" s="24">
        <v>0.07931712962962963</v>
      </c>
      <c r="C55" s="62">
        <f t="shared" si="1"/>
        <v>0.07931712963</v>
      </c>
      <c r="D55" s="26" t="s">
        <v>70</v>
      </c>
      <c r="E55" s="26" t="s">
        <v>93</v>
      </c>
      <c r="F55" s="46">
        <v>21.0</v>
      </c>
      <c r="G55" s="46">
        <f t="shared" si="5"/>
        <v>14</v>
      </c>
      <c r="H55" s="26"/>
      <c r="I55" s="26"/>
      <c r="J55" s="26"/>
      <c r="K55" s="26" t="s">
        <v>148</v>
      </c>
    </row>
    <row r="56">
      <c r="A56" s="61" t="s">
        <v>4320</v>
      </c>
      <c r="B56" s="24">
        <v>0.0793287037037037</v>
      </c>
      <c r="C56" s="62">
        <f t="shared" si="1"/>
        <v>0.0793287037</v>
      </c>
      <c r="D56" s="26" t="s">
        <v>70</v>
      </c>
      <c r="E56" s="26" t="s">
        <v>93</v>
      </c>
      <c r="F56" s="46">
        <v>16.0</v>
      </c>
      <c r="G56" s="46">
        <f t="shared" si="5"/>
        <v>9</v>
      </c>
      <c r="H56" s="26"/>
      <c r="I56" s="26"/>
      <c r="J56" s="26"/>
      <c r="K56" s="26" t="s">
        <v>148</v>
      </c>
    </row>
    <row r="57">
      <c r="A57" s="61" t="s">
        <v>4320</v>
      </c>
      <c r="B57" s="24">
        <v>0.07943287037037038</v>
      </c>
      <c r="C57" s="62">
        <f t="shared" si="1"/>
        <v>0.07943287037</v>
      </c>
      <c r="D57" s="26" t="s">
        <v>70</v>
      </c>
      <c r="E57" s="26" t="s">
        <v>91</v>
      </c>
      <c r="F57" s="46">
        <v>12.0</v>
      </c>
      <c r="G57" s="46"/>
      <c r="H57" s="26"/>
      <c r="I57" s="26" t="s">
        <v>710</v>
      </c>
      <c r="J57" s="26"/>
      <c r="K57" s="26"/>
    </row>
    <row r="58">
      <c r="A58" s="61" t="s">
        <v>4320</v>
      </c>
      <c r="B58" s="24">
        <v>0.07945601851851852</v>
      </c>
      <c r="C58" s="62">
        <f t="shared" si="1"/>
        <v>0.07945601852</v>
      </c>
      <c r="D58" s="26" t="s">
        <v>70</v>
      </c>
      <c r="E58" s="26" t="s">
        <v>91</v>
      </c>
      <c r="F58" s="46">
        <v>7.0</v>
      </c>
      <c r="G58" s="46"/>
      <c r="H58" s="26"/>
      <c r="I58" s="26" t="s">
        <v>711</v>
      </c>
      <c r="J58" s="26"/>
      <c r="K58" s="26"/>
    </row>
    <row r="59">
      <c r="A59" s="61" t="s">
        <v>4320</v>
      </c>
      <c r="B59" s="24">
        <v>0.07995370370370371</v>
      </c>
      <c r="C59" s="62">
        <f t="shared" si="1"/>
        <v>0.0799537037</v>
      </c>
      <c r="D59" s="26" t="s">
        <v>70</v>
      </c>
      <c r="E59" s="26" t="s">
        <v>93</v>
      </c>
      <c r="F59" s="46" t="s">
        <v>75</v>
      </c>
      <c r="G59" s="30" t="s">
        <v>75</v>
      </c>
      <c r="H59" s="26"/>
      <c r="I59" s="26"/>
      <c r="J59" s="26"/>
      <c r="K59" s="26" t="s">
        <v>99</v>
      </c>
    </row>
    <row r="60">
      <c r="A60" s="61" t="s">
        <v>4320</v>
      </c>
      <c r="B60" s="24">
        <v>0.07997685185185185</v>
      </c>
      <c r="C60" s="62">
        <f t="shared" si="1"/>
        <v>0.07997685185</v>
      </c>
      <c r="D60" s="26" t="s">
        <v>70</v>
      </c>
      <c r="E60" s="26" t="s">
        <v>91</v>
      </c>
      <c r="F60" s="46">
        <v>10.0</v>
      </c>
      <c r="G60" s="46"/>
      <c r="H60" s="26"/>
      <c r="I60" s="26" t="s">
        <v>712</v>
      </c>
      <c r="J60" s="26"/>
      <c r="K60" s="26"/>
    </row>
    <row r="61">
      <c r="A61" s="61" t="s">
        <v>4320</v>
      </c>
      <c r="B61" s="24">
        <v>0.08112268518518519</v>
      </c>
      <c r="C61" s="62">
        <f t="shared" si="1"/>
        <v>0.08112268519</v>
      </c>
      <c r="D61" s="26" t="s">
        <v>66</v>
      </c>
      <c r="E61" s="26" t="s">
        <v>89</v>
      </c>
      <c r="F61" s="46">
        <v>26.0</v>
      </c>
      <c r="G61" s="46">
        <f t="shared" ref="G61:G62" si="6">F61-8</f>
        <v>18</v>
      </c>
      <c r="H61" s="26"/>
      <c r="I61" s="26"/>
      <c r="J61" s="26"/>
      <c r="K61" s="26" t="s">
        <v>171</v>
      </c>
    </row>
    <row r="62">
      <c r="A62" s="61" t="s">
        <v>4320</v>
      </c>
      <c r="B62" s="24">
        <v>0.08115740740740741</v>
      </c>
      <c r="C62" s="62">
        <f t="shared" si="1"/>
        <v>0.08115740741</v>
      </c>
      <c r="D62" s="26" t="s">
        <v>66</v>
      </c>
      <c r="E62" s="26" t="s">
        <v>89</v>
      </c>
      <c r="F62" s="46">
        <v>25.0</v>
      </c>
      <c r="G62" s="46">
        <f t="shared" si="6"/>
        <v>17</v>
      </c>
      <c r="H62" s="26"/>
      <c r="I62" s="26"/>
      <c r="J62" s="26"/>
      <c r="K62" s="26" t="s">
        <v>171</v>
      </c>
    </row>
    <row r="63">
      <c r="A63" s="61" t="s">
        <v>4320</v>
      </c>
      <c r="B63" s="24">
        <v>0.08126157407407407</v>
      </c>
      <c r="C63" s="62">
        <f t="shared" si="1"/>
        <v>0.08126157407</v>
      </c>
      <c r="D63" s="26" t="s">
        <v>66</v>
      </c>
      <c r="E63" s="26" t="s">
        <v>91</v>
      </c>
      <c r="F63" s="46">
        <v>8.0</v>
      </c>
      <c r="G63" s="46"/>
      <c r="H63" s="26"/>
      <c r="I63" s="26" t="s">
        <v>713</v>
      </c>
      <c r="J63" s="26"/>
      <c r="K63" s="26"/>
    </row>
    <row r="64">
      <c r="A64" s="61" t="s">
        <v>4320</v>
      </c>
      <c r="B64" s="24">
        <v>0.08128472222222222</v>
      </c>
      <c r="C64" s="62">
        <f t="shared" si="1"/>
        <v>0.08128472222</v>
      </c>
      <c r="D64" s="26" t="s">
        <v>66</v>
      </c>
      <c r="E64" s="26" t="s">
        <v>91</v>
      </c>
      <c r="F64" s="46">
        <v>14.0</v>
      </c>
      <c r="G64" s="46"/>
      <c r="H64" s="26"/>
      <c r="I64" s="26" t="s">
        <v>714</v>
      </c>
      <c r="J64" s="26"/>
      <c r="K64" s="26" t="s">
        <v>715</v>
      </c>
    </row>
    <row r="65">
      <c r="A65" s="61" t="s">
        <v>4320</v>
      </c>
      <c r="B65" s="24">
        <v>0.08579861111111112</v>
      </c>
      <c r="C65" s="62">
        <f t="shared" si="1"/>
        <v>0.08579861111</v>
      </c>
      <c r="D65" s="26" t="s">
        <v>84</v>
      </c>
      <c r="E65" s="26" t="s">
        <v>210</v>
      </c>
      <c r="F65" s="46">
        <v>22.0</v>
      </c>
      <c r="G65" s="46">
        <f>F65-3</f>
        <v>19</v>
      </c>
      <c r="H65" s="26"/>
      <c r="I65" s="26"/>
      <c r="J65" s="26"/>
      <c r="K65" s="26" t="s">
        <v>716</v>
      </c>
    </row>
    <row r="66">
      <c r="A66" s="61" t="s">
        <v>4320</v>
      </c>
      <c r="B66" s="24">
        <v>0.08659722222222223</v>
      </c>
      <c r="C66" s="62">
        <f t="shared" si="1"/>
        <v>0.08659722222</v>
      </c>
      <c r="D66" s="26" t="s">
        <v>69</v>
      </c>
      <c r="E66" s="26" t="s">
        <v>120</v>
      </c>
      <c r="F66" s="46">
        <v>7.0</v>
      </c>
      <c r="G66" s="46"/>
      <c r="H66" s="26"/>
      <c r="I66" s="26"/>
      <c r="J66" s="26"/>
      <c r="K66" s="26" t="s">
        <v>717</v>
      </c>
    </row>
    <row r="67">
      <c r="A67" s="61" t="s">
        <v>4320</v>
      </c>
      <c r="B67" s="24">
        <v>0.08778935185185185</v>
      </c>
      <c r="C67" s="62">
        <f t="shared" si="1"/>
        <v>0.08778935185</v>
      </c>
      <c r="D67" s="26" t="s">
        <v>696</v>
      </c>
      <c r="E67" s="26" t="s">
        <v>361</v>
      </c>
      <c r="F67" s="46">
        <v>10.0</v>
      </c>
      <c r="G67" s="46">
        <f>F67-0</f>
        <v>10</v>
      </c>
      <c r="H67" s="26"/>
      <c r="I67" s="26"/>
      <c r="J67" s="26"/>
      <c r="K67" s="26"/>
    </row>
    <row r="68">
      <c r="A68" s="61" t="s">
        <v>4320</v>
      </c>
      <c r="B68" s="24">
        <v>0.08886574074074075</v>
      </c>
      <c r="C68" s="62">
        <f t="shared" si="1"/>
        <v>0.08886574074</v>
      </c>
      <c r="D68" s="26" t="s">
        <v>69</v>
      </c>
      <c r="E68" s="26" t="s">
        <v>91</v>
      </c>
      <c r="F68" s="46">
        <v>9.0</v>
      </c>
      <c r="G68" s="46"/>
      <c r="H68" s="26"/>
      <c r="I68" s="26" t="s">
        <v>718</v>
      </c>
      <c r="J68" s="26"/>
      <c r="K68" s="26" t="s">
        <v>263</v>
      </c>
    </row>
    <row r="69">
      <c r="A69" s="61" t="s">
        <v>4320</v>
      </c>
      <c r="B69" s="24">
        <v>0.09023148148148148</v>
      </c>
      <c r="C69" s="62">
        <f t="shared" si="1"/>
        <v>0.09023148148</v>
      </c>
      <c r="D69" s="26" t="s">
        <v>74</v>
      </c>
      <c r="E69" s="26" t="s">
        <v>93</v>
      </c>
      <c r="F69" s="46">
        <v>23.0</v>
      </c>
      <c r="G69" s="46">
        <f>F69-7</f>
        <v>16</v>
      </c>
      <c r="H69" s="26"/>
      <c r="I69" s="26"/>
      <c r="J69" s="26"/>
      <c r="K69" s="26" t="s">
        <v>402</v>
      </c>
    </row>
    <row r="70">
      <c r="A70" s="61" t="s">
        <v>4320</v>
      </c>
      <c r="B70" s="24">
        <v>0.09033564814814815</v>
      </c>
      <c r="C70" s="62">
        <f t="shared" si="1"/>
        <v>0.09033564815</v>
      </c>
      <c r="D70" s="26" t="s">
        <v>74</v>
      </c>
      <c r="E70" s="26" t="s">
        <v>93</v>
      </c>
      <c r="F70" s="46" t="s">
        <v>68</v>
      </c>
      <c r="G70" s="30">
        <v>20.0</v>
      </c>
      <c r="H70" s="26"/>
      <c r="I70" s="26"/>
      <c r="J70" s="26"/>
      <c r="K70" s="25" t="s">
        <v>160</v>
      </c>
    </row>
    <row r="71">
      <c r="A71" s="61" t="s">
        <v>4320</v>
      </c>
      <c r="B71" s="24">
        <v>0.09047453703703703</v>
      </c>
      <c r="C71" s="62">
        <f t="shared" si="1"/>
        <v>0.09047453704</v>
      </c>
      <c r="D71" s="26" t="s">
        <v>74</v>
      </c>
      <c r="E71" s="26" t="s">
        <v>91</v>
      </c>
      <c r="F71" s="46">
        <v>10.0</v>
      </c>
      <c r="G71" s="46"/>
      <c r="H71" s="26"/>
      <c r="I71" s="26" t="s">
        <v>719</v>
      </c>
      <c r="J71" s="26"/>
      <c r="K71" s="26"/>
    </row>
    <row r="72">
      <c r="A72" s="61" t="s">
        <v>4320</v>
      </c>
      <c r="B72" s="24">
        <v>0.09061342592592593</v>
      </c>
      <c r="C72" s="62">
        <f t="shared" si="1"/>
        <v>0.09061342593</v>
      </c>
      <c r="D72" s="26" t="s">
        <v>74</v>
      </c>
      <c r="E72" s="26" t="s">
        <v>93</v>
      </c>
      <c r="F72" s="46" t="s">
        <v>68</v>
      </c>
      <c r="G72" s="30">
        <v>20.0</v>
      </c>
      <c r="H72" s="26"/>
      <c r="I72" s="26"/>
      <c r="J72" s="26"/>
      <c r="K72" s="26" t="s">
        <v>720</v>
      </c>
    </row>
    <row r="73">
      <c r="A73" s="61" t="s">
        <v>4320</v>
      </c>
      <c r="B73" s="24">
        <v>0.09061342592592593</v>
      </c>
      <c r="C73" s="62">
        <f t="shared" si="1"/>
        <v>0.09061342593</v>
      </c>
      <c r="D73" s="26" t="s">
        <v>74</v>
      </c>
      <c r="E73" s="26" t="s">
        <v>93</v>
      </c>
      <c r="F73" s="46">
        <v>20.0</v>
      </c>
      <c r="G73" s="46">
        <f>F73-7</f>
        <v>13</v>
      </c>
      <c r="H73" s="26"/>
      <c r="I73" s="26"/>
      <c r="J73" s="26"/>
      <c r="K73" s="26" t="s">
        <v>305</v>
      </c>
    </row>
    <row r="74">
      <c r="A74" s="61" t="s">
        <v>4320</v>
      </c>
      <c r="B74" s="24">
        <v>0.09071759259259259</v>
      </c>
      <c r="C74" s="62">
        <f t="shared" si="1"/>
        <v>0.09071759259</v>
      </c>
      <c r="D74" s="26" t="s">
        <v>74</v>
      </c>
      <c r="E74" s="26" t="s">
        <v>91</v>
      </c>
      <c r="F74" s="46">
        <v>7.0</v>
      </c>
      <c r="G74" s="46"/>
      <c r="H74" s="26"/>
      <c r="I74" s="26" t="s">
        <v>711</v>
      </c>
      <c r="J74" s="26"/>
      <c r="K74" s="26"/>
    </row>
    <row r="75">
      <c r="A75" s="61" t="s">
        <v>4320</v>
      </c>
      <c r="B75" s="24">
        <v>0.09195601851851852</v>
      </c>
      <c r="C75" s="62">
        <f t="shared" si="1"/>
        <v>0.09195601852</v>
      </c>
      <c r="D75" s="26" t="s">
        <v>72</v>
      </c>
      <c r="E75" s="26" t="s">
        <v>91</v>
      </c>
      <c r="F75" s="46">
        <v>4.0</v>
      </c>
      <c r="G75" s="46"/>
      <c r="H75" s="26"/>
      <c r="I75" s="26" t="s">
        <v>721</v>
      </c>
      <c r="J75" s="26"/>
      <c r="K75" s="26" t="s">
        <v>189</v>
      </c>
    </row>
    <row r="76">
      <c r="A76" s="61" t="s">
        <v>4320</v>
      </c>
      <c r="B76" s="24">
        <v>0.09282407407407407</v>
      </c>
      <c r="C76" s="62">
        <f t="shared" si="1"/>
        <v>0.09282407407</v>
      </c>
      <c r="D76" s="26" t="s">
        <v>70</v>
      </c>
      <c r="E76" s="26" t="s">
        <v>93</v>
      </c>
      <c r="F76" s="46">
        <v>15.0</v>
      </c>
      <c r="G76" s="46">
        <f t="shared" ref="G76:G77" si="7">F76-7</f>
        <v>8</v>
      </c>
      <c r="H76" s="26"/>
      <c r="I76" s="26"/>
      <c r="J76" s="26"/>
      <c r="K76" s="25" t="s">
        <v>160</v>
      </c>
    </row>
    <row r="77">
      <c r="A77" s="61" t="s">
        <v>4320</v>
      </c>
      <c r="B77" s="24">
        <v>0.09282407407407407</v>
      </c>
      <c r="C77" s="62">
        <f t="shared" si="1"/>
        <v>0.09282407407</v>
      </c>
      <c r="D77" s="26" t="s">
        <v>70</v>
      </c>
      <c r="E77" s="26" t="s">
        <v>93</v>
      </c>
      <c r="F77" s="46">
        <v>14.0</v>
      </c>
      <c r="G77" s="46">
        <f t="shared" si="7"/>
        <v>7</v>
      </c>
      <c r="H77" s="26"/>
      <c r="I77" s="26"/>
      <c r="J77" s="26"/>
      <c r="K77" s="26" t="s">
        <v>722</v>
      </c>
    </row>
    <row r="78">
      <c r="A78" s="61" t="s">
        <v>4320</v>
      </c>
      <c r="B78" s="24">
        <v>0.09299768518518518</v>
      </c>
      <c r="C78" s="62">
        <f t="shared" si="1"/>
        <v>0.09299768519</v>
      </c>
      <c r="D78" s="26" t="s">
        <v>70</v>
      </c>
      <c r="E78" s="26" t="s">
        <v>93</v>
      </c>
      <c r="F78" s="46" t="s">
        <v>68</v>
      </c>
      <c r="G78" s="30">
        <v>20.0</v>
      </c>
      <c r="H78" s="26"/>
      <c r="I78" s="26"/>
      <c r="J78" s="26"/>
      <c r="K78" s="25" t="s">
        <v>160</v>
      </c>
    </row>
    <row r="79">
      <c r="A79" s="61" t="s">
        <v>4320</v>
      </c>
      <c r="B79" s="24">
        <v>0.09299768518518518</v>
      </c>
      <c r="C79" s="62">
        <f t="shared" si="1"/>
        <v>0.09299768519</v>
      </c>
      <c r="D79" s="26" t="s">
        <v>70</v>
      </c>
      <c r="E79" s="26" t="s">
        <v>93</v>
      </c>
      <c r="F79" s="46" t="s">
        <v>723</v>
      </c>
      <c r="G79" s="30">
        <v>14.0</v>
      </c>
      <c r="H79" s="26"/>
      <c r="I79" s="26"/>
      <c r="J79" s="26"/>
      <c r="K79" s="26" t="s">
        <v>722</v>
      </c>
    </row>
    <row r="80">
      <c r="A80" s="61" t="s">
        <v>4320</v>
      </c>
      <c r="B80" s="24">
        <v>0.09333333333333334</v>
      </c>
      <c r="C80" s="62">
        <f t="shared" si="1"/>
        <v>0.09333333333</v>
      </c>
      <c r="D80" s="26" t="s">
        <v>70</v>
      </c>
      <c r="E80" s="26" t="s">
        <v>91</v>
      </c>
      <c r="F80" s="46">
        <v>8.0</v>
      </c>
      <c r="G80" s="46"/>
      <c r="H80" s="26"/>
      <c r="I80" s="26" t="s">
        <v>724</v>
      </c>
      <c r="J80" s="26"/>
      <c r="K80" s="26"/>
    </row>
    <row r="81">
      <c r="A81" s="61" t="s">
        <v>4320</v>
      </c>
      <c r="B81" s="24">
        <v>0.09369212962962963</v>
      </c>
      <c r="C81" s="62">
        <f t="shared" si="1"/>
        <v>0.09369212963</v>
      </c>
      <c r="D81" s="26" t="s">
        <v>66</v>
      </c>
      <c r="E81" s="26" t="s">
        <v>93</v>
      </c>
      <c r="F81" s="46" t="s">
        <v>75</v>
      </c>
      <c r="G81" s="30" t="s">
        <v>75</v>
      </c>
      <c r="H81" s="26"/>
      <c r="I81" s="26"/>
      <c r="J81" s="26"/>
      <c r="K81" s="26" t="s">
        <v>725</v>
      </c>
    </row>
    <row r="82">
      <c r="A82" s="61" t="s">
        <v>4320</v>
      </c>
      <c r="B82" s="24">
        <v>0.09369212962962963</v>
      </c>
      <c r="C82" s="62">
        <f t="shared" si="1"/>
        <v>0.09369212963</v>
      </c>
      <c r="D82" s="26" t="s">
        <v>66</v>
      </c>
      <c r="E82" s="26" t="s">
        <v>93</v>
      </c>
      <c r="F82" s="46" t="s">
        <v>75</v>
      </c>
      <c r="G82" s="30" t="s">
        <v>75</v>
      </c>
      <c r="H82" s="26"/>
      <c r="I82" s="26"/>
      <c r="J82" s="26"/>
      <c r="K82" s="25" t="s">
        <v>160</v>
      </c>
    </row>
    <row r="83">
      <c r="A83" s="61" t="s">
        <v>4320</v>
      </c>
      <c r="B83" s="24">
        <v>0.09375</v>
      </c>
      <c r="C83" s="62">
        <f t="shared" si="1"/>
        <v>0.09375</v>
      </c>
      <c r="D83" s="26" t="s">
        <v>66</v>
      </c>
      <c r="E83" s="26" t="s">
        <v>93</v>
      </c>
      <c r="F83" s="46" t="s">
        <v>75</v>
      </c>
      <c r="G83" s="30" t="s">
        <v>75</v>
      </c>
      <c r="H83" s="26"/>
      <c r="I83" s="26"/>
      <c r="J83" s="26"/>
      <c r="K83" s="26" t="s">
        <v>725</v>
      </c>
    </row>
    <row r="84">
      <c r="A84" s="61" t="s">
        <v>4320</v>
      </c>
      <c r="B84" s="24">
        <v>0.09375</v>
      </c>
      <c r="C84" s="62">
        <f t="shared" si="1"/>
        <v>0.09375</v>
      </c>
      <c r="D84" s="26" t="s">
        <v>66</v>
      </c>
      <c r="E84" s="26" t="s">
        <v>93</v>
      </c>
      <c r="F84" s="46" t="s">
        <v>75</v>
      </c>
      <c r="G84" s="30" t="s">
        <v>75</v>
      </c>
      <c r="H84" s="26"/>
      <c r="I84" s="26"/>
      <c r="J84" s="26"/>
      <c r="K84" s="25" t="s">
        <v>160</v>
      </c>
    </row>
    <row r="85">
      <c r="A85" s="61" t="s">
        <v>4320</v>
      </c>
      <c r="B85" s="24">
        <v>0.09427083333333333</v>
      </c>
      <c r="C85" s="62">
        <f t="shared" si="1"/>
        <v>0.09427083333</v>
      </c>
      <c r="D85" s="26" t="s">
        <v>82</v>
      </c>
      <c r="E85" s="26" t="s">
        <v>89</v>
      </c>
      <c r="F85" s="46" t="s">
        <v>88</v>
      </c>
      <c r="G85" s="30">
        <v>1.0</v>
      </c>
      <c r="H85" s="26"/>
      <c r="I85" s="26"/>
      <c r="J85" s="26"/>
      <c r="K85" s="26" t="s">
        <v>151</v>
      </c>
    </row>
    <row r="86">
      <c r="A86" s="61" t="s">
        <v>4320</v>
      </c>
      <c r="B86" s="24">
        <v>0.09443287037037038</v>
      </c>
      <c r="C86" s="62">
        <f t="shared" si="1"/>
        <v>0.09443287037</v>
      </c>
      <c r="D86" s="26" t="s">
        <v>74</v>
      </c>
      <c r="E86" s="26" t="s">
        <v>93</v>
      </c>
      <c r="F86" s="46" t="s">
        <v>75</v>
      </c>
      <c r="G86" s="30" t="s">
        <v>75</v>
      </c>
      <c r="H86" s="26"/>
      <c r="I86" s="63"/>
      <c r="J86" s="26"/>
      <c r="K86" s="25" t="s">
        <v>160</v>
      </c>
    </row>
    <row r="87">
      <c r="A87" s="61" t="s">
        <v>4320</v>
      </c>
      <c r="B87" s="24">
        <v>0.09443287037037038</v>
      </c>
      <c r="C87" s="62">
        <f t="shared" si="1"/>
        <v>0.09443287037</v>
      </c>
      <c r="D87" s="26" t="s">
        <v>74</v>
      </c>
      <c r="E87" s="26" t="s">
        <v>93</v>
      </c>
      <c r="F87" s="46">
        <v>12.0</v>
      </c>
      <c r="G87" s="30">
        <f>F87-7</f>
        <v>5</v>
      </c>
      <c r="H87" s="26"/>
      <c r="I87" s="26"/>
      <c r="J87" s="26"/>
      <c r="K87" s="26" t="s">
        <v>402</v>
      </c>
    </row>
    <row r="88">
      <c r="A88" s="61" t="s">
        <v>4320</v>
      </c>
      <c r="B88" s="24">
        <v>0.09465277777777778</v>
      </c>
      <c r="C88" s="62">
        <f t="shared" si="1"/>
        <v>0.09465277778</v>
      </c>
      <c r="D88" s="26" t="s">
        <v>74</v>
      </c>
      <c r="E88" s="26" t="s">
        <v>93</v>
      </c>
      <c r="F88" s="46" t="s">
        <v>75</v>
      </c>
      <c r="G88" s="30" t="s">
        <v>75</v>
      </c>
      <c r="H88" s="26"/>
      <c r="I88" s="63"/>
      <c r="J88" s="26"/>
      <c r="K88" s="25" t="s">
        <v>160</v>
      </c>
    </row>
    <row r="89">
      <c r="A89" s="61" t="s">
        <v>4320</v>
      </c>
      <c r="B89" s="24">
        <v>0.09465277777777778</v>
      </c>
      <c r="C89" s="62">
        <f t="shared" si="1"/>
        <v>0.09465277778</v>
      </c>
      <c r="D89" s="26" t="s">
        <v>74</v>
      </c>
      <c r="E89" s="26" t="s">
        <v>93</v>
      </c>
      <c r="F89" s="46">
        <v>14.0</v>
      </c>
      <c r="G89" s="46">
        <f>F89-7</f>
        <v>7</v>
      </c>
      <c r="H89" s="26"/>
      <c r="I89" s="26"/>
      <c r="J89" s="26"/>
      <c r="K89" s="26" t="s">
        <v>402</v>
      </c>
    </row>
    <row r="90">
      <c r="A90" s="61" t="s">
        <v>4320</v>
      </c>
      <c r="B90" s="24">
        <v>0.09471064814814815</v>
      </c>
      <c r="C90" s="62">
        <f t="shared" si="1"/>
        <v>0.09471064815</v>
      </c>
      <c r="D90" s="26" t="s">
        <v>74</v>
      </c>
      <c r="E90" s="26" t="s">
        <v>93</v>
      </c>
      <c r="F90" s="46" t="s">
        <v>75</v>
      </c>
      <c r="G90" s="30" t="s">
        <v>75</v>
      </c>
      <c r="H90" s="26"/>
      <c r="I90" s="63"/>
      <c r="J90" s="26"/>
      <c r="K90" s="25" t="s">
        <v>160</v>
      </c>
    </row>
    <row r="91">
      <c r="A91" s="61" t="s">
        <v>4320</v>
      </c>
      <c r="B91" s="24">
        <v>0.09471064814814815</v>
      </c>
      <c r="C91" s="62">
        <f t="shared" si="1"/>
        <v>0.09471064815</v>
      </c>
      <c r="D91" s="26" t="s">
        <v>74</v>
      </c>
      <c r="E91" s="26" t="s">
        <v>93</v>
      </c>
      <c r="F91" s="46">
        <v>16.0</v>
      </c>
      <c r="G91" s="46">
        <f>F91-7</f>
        <v>9</v>
      </c>
      <c r="H91" s="26"/>
      <c r="I91" s="26"/>
      <c r="J91" s="26"/>
      <c r="K91" s="26" t="s">
        <v>402</v>
      </c>
    </row>
    <row r="92">
      <c r="A92" s="61" t="s">
        <v>4320</v>
      </c>
      <c r="B92" s="24">
        <v>0.09479166666666666</v>
      </c>
      <c r="C92" s="62">
        <f t="shared" si="1"/>
        <v>0.09479166667</v>
      </c>
      <c r="D92" s="26" t="s">
        <v>74</v>
      </c>
      <c r="E92" s="26" t="s">
        <v>91</v>
      </c>
      <c r="F92" s="46">
        <v>8.0</v>
      </c>
      <c r="G92" s="46"/>
      <c r="H92" s="26"/>
      <c r="I92" s="26" t="s">
        <v>724</v>
      </c>
      <c r="J92" s="26"/>
      <c r="K92" s="26"/>
    </row>
    <row r="93">
      <c r="A93" s="61" t="s">
        <v>4320</v>
      </c>
      <c r="B93" s="24">
        <v>0.095</v>
      </c>
      <c r="C93" s="62">
        <f t="shared" si="1"/>
        <v>0.095</v>
      </c>
      <c r="D93" s="26" t="s">
        <v>66</v>
      </c>
      <c r="E93" s="26" t="s">
        <v>93</v>
      </c>
      <c r="F93" s="46" t="s">
        <v>75</v>
      </c>
      <c r="G93" s="30" t="s">
        <v>75</v>
      </c>
      <c r="H93" s="26"/>
      <c r="I93" s="26"/>
      <c r="J93" s="26"/>
      <c r="K93" s="25" t="s">
        <v>160</v>
      </c>
    </row>
    <row r="94">
      <c r="A94" s="61" t="s">
        <v>4320</v>
      </c>
      <c r="B94" s="24">
        <v>0.095</v>
      </c>
      <c r="C94" s="62">
        <f t="shared" si="1"/>
        <v>0.095</v>
      </c>
      <c r="D94" s="26" t="s">
        <v>66</v>
      </c>
      <c r="E94" s="26" t="s">
        <v>93</v>
      </c>
      <c r="F94" s="46" t="s">
        <v>88</v>
      </c>
      <c r="G94" s="30">
        <v>1.0</v>
      </c>
      <c r="H94" s="26"/>
      <c r="I94" s="26"/>
      <c r="J94" s="26"/>
      <c r="K94" s="26" t="s">
        <v>725</v>
      </c>
    </row>
    <row r="95">
      <c r="A95" s="61" t="s">
        <v>4320</v>
      </c>
      <c r="B95" s="24">
        <v>0.0950462962962963</v>
      </c>
      <c r="C95" s="62">
        <f t="shared" si="1"/>
        <v>0.0950462963</v>
      </c>
      <c r="D95" s="26" t="s">
        <v>66</v>
      </c>
      <c r="E95" s="26" t="s">
        <v>93</v>
      </c>
      <c r="F95" s="46" t="s">
        <v>75</v>
      </c>
      <c r="G95" s="30" t="s">
        <v>75</v>
      </c>
      <c r="H95" s="26"/>
      <c r="I95" s="26"/>
      <c r="J95" s="26"/>
      <c r="K95" s="25" t="s">
        <v>160</v>
      </c>
    </row>
    <row r="96">
      <c r="A96" s="61" t="s">
        <v>4320</v>
      </c>
      <c r="B96" s="24">
        <v>0.0950462962962963</v>
      </c>
      <c r="C96" s="62">
        <f t="shared" si="1"/>
        <v>0.0950462963</v>
      </c>
      <c r="D96" s="26" t="s">
        <v>66</v>
      </c>
      <c r="E96" s="26" t="s">
        <v>93</v>
      </c>
      <c r="F96" s="46">
        <v>25.0</v>
      </c>
      <c r="G96" s="46">
        <v>18.0</v>
      </c>
      <c r="H96" s="26"/>
      <c r="I96" s="26"/>
      <c r="J96" s="26"/>
      <c r="K96" s="26" t="s">
        <v>725</v>
      </c>
    </row>
    <row r="97">
      <c r="A97" s="61" t="s">
        <v>4320</v>
      </c>
      <c r="B97" s="24">
        <v>0.09510416666666667</v>
      </c>
      <c r="C97" s="62">
        <f t="shared" si="1"/>
        <v>0.09510416667</v>
      </c>
      <c r="D97" s="26" t="s">
        <v>66</v>
      </c>
      <c r="E97" s="26" t="s">
        <v>91</v>
      </c>
      <c r="F97" s="46">
        <v>13.0</v>
      </c>
      <c r="G97" s="46"/>
      <c r="H97" s="26"/>
      <c r="I97" s="26" t="s">
        <v>726</v>
      </c>
      <c r="J97" s="26"/>
      <c r="K97" s="26"/>
    </row>
    <row r="98">
      <c r="A98" s="61" t="s">
        <v>4320</v>
      </c>
      <c r="B98" s="24">
        <v>0.09712962962962964</v>
      </c>
      <c r="C98" s="62">
        <f t="shared" si="1"/>
        <v>0.09712962963</v>
      </c>
      <c r="D98" s="26" t="s">
        <v>69</v>
      </c>
      <c r="E98" s="26" t="s">
        <v>83</v>
      </c>
      <c r="F98" s="46">
        <v>14.0</v>
      </c>
      <c r="G98" s="46">
        <f>F98-1</f>
        <v>13</v>
      </c>
      <c r="H98" s="26"/>
      <c r="I98" s="26"/>
      <c r="J98" s="26"/>
      <c r="K98" s="26"/>
    </row>
    <row r="99">
      <c r="A99" s="61" t="s">
        <v>4320</v>
      </c>
      <c r="B99" s="24">
        <v>0.11181712962962963</v>
      </c>
      <c r="C99" s="62">
        <f>B99-TIME('Time Shifts'!$B$22, 'Time Shifts'!$C$22, 'Time Shifts'!$D$22)</f>
        <v>0.1015972222</v>
      </c>
      <c r="D99" s="26" t="s">
        <v>74</v>
      </c>
      <c r="E99" s="26" t="s">
        <v>83</v>
      </c>
      <c r="F99" s="46">
        <v>19.0</v>
      </c>
      <c r="G99" s="46">
        <f>F99-6</f>
        <v>13</v>
      </c>
      <c r="H99" s="26"/>
      <c r="I99" s="26"/>
      <c r="J99" s="26"/>
      <c r="K99" s="26"/>
    </row>
    <row r="100">
      <c r="A100" s="61" t="s">
        <v>4320</v>
      </c>
      <c r="B100" s="24">
        <v>0.11284722222222222</v>
      </c>
      <c r="C100" s="62">
        <f>B100-TIME('Time Shifts'!$B$22, 'Time Shifts'!$C$22, 'Time Shifts'!$D$22)</f>
        <v>0.1026273148</v>
      </c>
      <c r="D100" s="26" t="s">
        <v>82</v>
      </c>
      <c r="E100" s="26" t="s">
        <v>132</v>
      </c>
      <c r="F100" s="46">
        <v>13.0</v>
      </c>
      <c r="G100" s="46">
        <f>F100-5</f>
        <v>8</v>
      </c>
      <c r="H100" s="26"/>
      <c r="I100" s="26"/>
      <c r="J100" s="26"/>
      <c r="K100" s="26"/>
    </row>
    <row r="101">
      <c r="A101" s="61" t="s">
        <v>4320</v>
      </c>
      <c r="B101" s="24">
        <v>0.11289351851851852</v>
      </c>
      <c r="C101" s="62">
        <f>B101-TIME('Time Shifts'!$B$22, 'Time Shifts'!$C$22, 'Time Shifts'!$D$22)</f>
        <v>0.1026736111</v>
      </c>
      <c r="D101" s="26" t="s">
        <v>69</v>
      </c>
      <c r="E101" s="26" t="s">
        <v>132</v>
      </c>
      <c r="F101" s="46" t="s">
        <v>75</v>
      </c>
      <c r="G101" s="30" t="s">
        <v>75</v>
      </c>
      <c r="H101" s="26"/>
      <c r="I101" s="26"/>
      <c r="J101" s="26"/>
      <c r="K101" s="26"/>
    </row>
    <row r="102">
      <c r="A102" s="61" t="s">
        <v>4320</v>
      </c>
      <c r="B102" s="24">
        <v>0.11741898148148149</v>
      </c>
      <c r="C102" s="62">
        <f>B102-TIME('Time Shifts'!$B$22, 'Time Shifts'!$C$22, 'Time Shifts'!$D$22)</f>
        <v>0.1071990741</v>
      </c>
      <c r="D102" s="26" t="s">
        <v>70</v>
      </c>
      <c r="E102" s="26" t="s">
        <v>67</v>
      </c>
      <c r="F102" s="46">
        <v>14.0</v>
      </c>
      <c r="G102" s="46">
        <f>F102-3</f>
        <v>11</v>
      </c>
      <c r="H102" s="26"/>
      <c r="I102" s="26"/>
      <c r="J102" s="26"/>
      <c r="K102" s="26"/>
    </row>
    <row r="103">
      <c r="A103" s="61" t="s">
        <v>4320</v>
      </c>
      <c r="B103" s="24">
        <v>0.11876157407407407</v>
      </c>
      <c r="C103" s="62">
        <f>B103-TIME('Time Shifts'!$B$22, 'Time Shifts'!$C$22, 'Time Shifts'!$D$22)</f>
        <v>0.1085416667</v>
      </c>
      <c r="D103" s="26" t="s">
        <v>70</v>
      </c>
      <c r="E103" s="26" t="s">
        <v>79</v>
      </c>
      <c r="F103" s="46">
        <v>8.0</v>
      </c>
      <c r="G103" s="46">
        <f>F103-5</f>
        <v>3</v>
      </c>
      <c r="H103" s="26"/>
      <c r="I103" s="26"/>
      <c r="J103" s="26"/>
      <c r="K103" s="26"/>
    </row>
    <row r="104">
      <c r="A104" s="61" t="s">
        <v>4320</v>
      </c>
      <c r="B104" s="24">
        <v>0.12048611111111111</v>
      </c>
      <c r="C104" s="62">
        <f>B104-TIME('Time Shifts'!$B$22, 'Time Shifts'!$C$22, 'Time Shifts'!$D$22)</f>
        <v>0.1102662037</v>
      </c>
      <c r="D104" s="26" t="s">
        <v>69</v>
      </c>
      <c r="E104" s="26" t="s">
        <v>83</v>
      </c>
      <c r="F104" s="46">
        <v>12.0</v>
      </c>
      <c r="G104" s="46">
        <f>F104-1</f>
        <v>11</v>
      </c>
      <c r="H104" s="26"/>
      <c r="I104" s="26"/>
      <c r="J104" s="26"/>
      <c r="K104" s="26"/>
    </row>
    <row r="105">
      <c r="A105" s="61" t="s">
        <v>4320</v>
      </c>
      <c r="B105" s="24">
        <v>0.11263888888888889</v>
      </c>
      <c r="C105" s="62">
        <f>B105-TIME('Time Shifts'!$B$22, 'Time Shifts'!$C$22, 'Time Shifts'!$D$22)</f>
        <v>0.1024189815</v>
      </c>
      <c r="D105" s="26" t="s">
        <v>74</v>
      </c>
      <c r="E105" s="26" t="s">
        <v>83</v>
      </c>
      <c r="F105" s="46">
        <v>16.0</v>
      </c>
      <c r="G105" s="46">
        <f>F105-6</f>
        <v>10</v>
      </c>
      <c r="H105" s="26"/>
      <c r="I105" s="26"/>
      <c r="J105" s="26"/>
      <c r="K105" s="26"/>
    </row>
    <row r="106">
      <c r="A106" s="61" t="s">
        <v>4320</v>
      </c>
      <c r="B106" s="24">
        <v>0.12319444444444444</v>
      </c>
      <c r="C106" s="62">
        <f>B106-TIME('Time Shifts'!$B$22, 'Time Shifts'!$C$22, 'Time Shifts'!$D$22)</f>
        <v>0.112974537</v>
      </c>
      <c r="D106" s="26" t="s">
        <v>66</v>
      </c>
      <c r="E106" s="26" t="s">
        <v>83</v>
      </c>
      <c r="F106" s="46">
        <v>17.0</v>
      </c>
      <c r="G106" s="46">
        <f>F106-5</f>
        <v>12</v>
      </c>
      <c r="H106" s="26"/>
      <c r="I106" s="26"/>
      <c r="J106" s="26"/>
      <c r="K106" s="26"/>
    </row>
    <row r="107">
      <c r="A107" s="61" t="s">
        <v>4320</v>
      </c>
      <c r="B107" s="24">
        <v>0.1246412037037037</v>
      </c>
      <c r="C107" s="62">
        <f>B107-TIME('Time Shifts'!$B$22, 'Time Shifts'!$C$22, 'Time Shifts'!$D$22)</f>
        <v>0.1144212963</v>
      </c>
      <c r="D107" s="26" t="s">
        <v>69</v>
      </c>
      <c r="E107" s="26" t="s">
        <v>83</v>
      </c>
      <c r="F107" s="46">
        <v>17.0</v>
      </c>
      <c r="G107" s="46">
        <f>F107-1</f>
        <v>16</v>
      </c>
      <c r="H107" s="26"/>
      <c r="I107" s="26"/>
      <c r="J107" s="26"/>
      <c r="K107" s="26"/>
    </row>
    <row r="108">
      <c r="A108" s="61" t="s">
        <v>4320</v>
      </c>
      <c r="B108" s="24">
        <v>0.12584490740740742</v>
      </c>
      <c r="C108" s="62">
        <f>B108-TIME('Time Shifts'!$B$22, 'Time Shifts'!$C$22, 'Time Shifts'!$D$22)</f>
        <v>0.115625</v>
      </c>
      <c r="D108" s="26" t="s">
        <v>70</v>
      </c>
      <c r="E108" s="26" t="s">
        <v>83</v>
      </c>
      <c r="F108" s="46" t="s">
        <v>75</v>
      </c>
      <c r="G108" s="30" t="s">
        <v>75</v>
      </c>
      <c r="H108" s="26"/>
      <c r="I108" s="26"/>
      <c r="J108" s="26"/>
      <c r="K108" s="25" t="s">
        <v>85</v>
      </c>
    </row>
    <row r="109">
      <c r="A109" s="61" t="s">
        <v>4320</v>
      </c>
      <c r="B109" s="24">
        <v>0.12584490740740742</v>
      </c>
      <c r="C109" s="62">
        <f>B109-TIME('Time Shifts'!$B$22, 'Time Shifts'!$C$22, 'Time Shifts'!$D$22)</f>
        <v>0.115625</v>
      </c>
      <c r="D109" s="26" t="s">
        <v>70</v>
      </c>
      <c r="E109" s="26" t="s">
        <v>83</v>
      </c>
      <c r="F109" s="46">
        <v>13.0</v>
      </c>
      <c r="G109" s="46">
        <f>F109-5</f>
        <v>8</v>
      </c>
      <c r="H109" s="26"/>
      <c r="I109" s="26"/>
      <c r="J109" s="26"/>
      <c r="K109" s="26" t="s">
        <v>86</v>
      </c>
    </row>
    <row r="110">
      <c r="A110" s="61" t="s">
        <v>4320</v>
      </c>
      <c r="B110" s="24">
        <v>0.12737268518518519</v>
      </c>
      <c r="C110" s="62">
        <f>B110-TIME('Time Shifts'!$B$22, 'Time Shifts'!$C$22, 'Time Shifts'!$D$22)</f>
        <v>0.1171527778</v>
      </c>
      <c r="D110" s="26" t="s">
        <v>74</v>
      </c>
      <c r="E110" s="26" t="s">
        <v>79</v>
      </c>
      <c r="F110" s="46">
        <v>7.0</v>
      </c>
      <c r="G110" s="46">
        <f>F110-0</f>
        <v>7</v>
      </c>
      <c r="H110" s="26"/>
      <c r="I110" s="26"/>
      <c r="J110" s="26"/>
      <c r="K110" s="26"/>
    </row>
    <row r="111">
      <c r="A111" s="61" t="s">
        <v>4320</v>
      </c>
      <c r="B111" s="24">
        <v>0.12903935185185186</v>
      </c>
      <c r="C111" s="62">
        <f>B111-TIME('Time Shifts'!$B$22, 'Time Shifts'!$C$22, 'Time Shifts'!$D$22)</f>
        <v>0.1188194444</v>
      </c>
      <c r="D111" s="26" t="s">
        <v>74</v>
      </c>
      <c r="E111" s="26" t="s">
        <v>125</v>
      </c>
      <c r="F111" s="46">
        <v>15.0</v>
      </c>
      <c r="G111" s="46">
        <f>F111-9</f>
        <v>6</v>
      </c>
      <c r="H111" s="26"/>
      <c r="I111" s="26"/>
      <c r="J111" s="26"/>
      <c r="K111" s="26"/>
    </row>
    <row r="112">
      <c r="A112" s="61" t="s">
        <v>4320</v>
      </c>
      <c r="B112" s="24">
        <v>0.13181712962962963</v>
      </c>
      <c r="C112" s="62">
        <f>B112-TIME('Time Shifts'!$B$22, 'Time Shifts'!$C$22, 'Time Shifts'!$D$22)</f>
        <v>0.1215972222</v>
      </c>
      <c r="D112" s="26" t="s">
        <v>157</v>
      </c>
      <c r="E112" s="26" t="s">
        <v>78</v>
      </c>
      <c r="F112" s="46">
        <v>16.0</v>
      </c>
      <c r="G112" s="46">
        <f>F112-2</f>
        <v>14</v>
      </c>
      <c r="H112" s="26"/>
      <c r="I112" s="26"/>
      <c r="J112" s="26"/>
      <c r="K112" s="26"/>
    </row>
    <row r="113">
      <c r="A113" s="61" t="s">
        <v>4320</v>
      </c>
      <c r="B113" s="24">
        <v>0.13560185185185186</v>
      </c>
      <c r="C113" s="62">
        <f>B113-TIME('Time Shifts'!$B$22, 'Time Shifts'!$C$22, 'Time Shifts'!$D$22)</f>
        <v>0.1253819444</v>
      </c>
      <c r="D113" s="26" t="s">
        <v>72</v>
      </c>
      <c r="E113" s="26" t="s">
        <v>125</v>
      </c>
      <c r="F113" s="46">
        <v>15.0</v>
      </c>
      <c r="G113" s="46">
        <f>F113-3</f>
        <v>12</v>
      </c>
      <c r="H113" s="26"/>
      <c r="I113" s="26"/>
      <c r="J113" s="26"/>
      <c r="K113" s="26"/>
    </row>
    <row r="114">
      <c r="A114" s="61" t="s">
        <v>4320</v>
      </c>
      <c r="B114" s="24">
        <v>0.13565972222222222</v>
      </c>
      <c r="C114" s="62">
        <f>B114-TIME('Time Shifts'!$B$22, 'Time Shifts'!$C$22, 'Time Shifts'!$D$22)</f>
        <v>0.1254398148</v>
      </c>
      <c r="D114" s="26" t="s">
        <v>84</v>
      </c>
      <c r="E114" s="26" t="s">
        <v>125</v>
      </c>
      <c r="F114" s="46">
        <v>6.0</v>
      </c>
      <c r="G114" s="46">
        <v>4.0</v>
      </c>
      <c r="H114" s="26"/>
      <c r="I114" s="26"/>
      <c r="J114" s="26"/>
      <c r="K114" s="26"/>
    </row>
    <row r="115">
      <c r="A115" s="61" t="s">
        <v>4320</v>
      </c>
      <c r="B115" s="24">
        <v>0.1357523148148148</v>
      </c>
      <c r="C115" s="62">
        <f>B115-TIME('Time Shifts'!$B$22, 'Time Shifts'!$C$22, 'Time Shifts'!$D$22)</f>
        <v>0.1255324074</v>
      </c>
      <c r="D115" s="26" t="s">
        <v>69</v>
      </c>
      <c r="E115" s="26" t="s">
        <v>125</v>
      </c>
      <c r="F115" s="46">
        <v>10.0</v>
      </c>
      <c r="G115" s="46">
        <f>F115-4</f>
        <v>6</v>
      </c>
      <c r="H115" s="26"/>
      <c r="I115" s="26"/>
      <c r="J115" s="26"/>
      <c r="K115" s="26"/>
    </row>
    <row r="116">
      <c r="A116" s="61" t="s">
        <v>4320</v>
      </c>
      <c r="B116" s="24">
        <v>0.13582175925925927</v>
      </c>
      <c r="C116" s="62">
        <f>B116-TIME('Time Shifts'!$B$22, 'Time Shifts'!$C$22, 'Time Shifts'!$D$22)</f>
        <v>0.1256018519</v>
      </c>
      <c r="D116" s="26" t="s">
        <v>696</v>
      </c>
      <c r="E116" s="26" t="s">
        <v>125</v>
      </c>
      <c r="F116" s="46">
        <v>14.0</v>
      </c>
      <c r="G116" s="46"/>
      <c r="H116" s="26"/>
      <c r="I116" s="26"/>
      <c r="J116" s="26"/>
      <c r="K116" s="26"/>
    </row>
    <row r="117">
      <c r="A117" s="61" t="s">
        <v>4320</v>
      </c>
      <c r="B117" s="24">
        <v>0.1358449074074074</v>
      </c>
      <c r="C117" s="62">
        <f>B117-TIME('Time Shifts'!$B$22, 'Time Shifts'!$C$22, 'Time Shifts'!$D$22)</f>
        <v>0.125625</v>
      </c>
      <c r="D117" s="26" t="s">
        <v>82</v>
      </c>
      <c r="E117" s="26" t="s">
        <v>125</v>
      </c>
      <c r="F117" s="46">
        <v>3.0</v>
      </c>
      <c r="G117" s="46">
        <f>F117-1</f>
        <v>2</v>
      </c>
      <c r="H117" s="26"/>
      <c r="I117" s="26"/>
      <c r="J117" s="26"/>
      <c r="K117" s="26"/>
    </row>
    <row r="118">
      <c r="A118" s="61" t="s">
        <v>4320</v>
      </c>
      <c r="B118" s="24">
        <v>0.1358449074074074</v>
      </c>
      <c r="C118" s="62">
        <f>B118-TIME('Time Shifts'!$B$22, 'Time Shifts'!$C$22, 'Time Shifts'!$D$22)</f>
        <v>0.125625</v>
      </c>
      <c r="D118" s="26" t="s">
        <v>70</v>
      </c>
      <c r="E118" s="26" t="s">
        <v>125</v>
      </c>
      <c r="F118" s="46">
        <v>18.0</v>
      </c>
      <c r="G118" s="46">
        <f>F118-7</f>
        <v>11</v>
      </c>
      <c r="H118" s="26"/>
      <c r="I118" s="26"/>
      <c r="J118" s="26"/>
      <c r="K118" s="26"/>
    </row>
    <row r="119">
      <c r="A119" s="61" t="s">
        <v>4320</v>
      </c>
      <c r="B119" s="24">
        <v>0.1358564814814815</v>
      </c>
      <c r="C119" s="62">
        <f>B119-TIME('Time Shifts'!$B$22, 'Time Shifts'!$C$22, 'Time Shifts'!$D$22)</f>
        <v>0.1256365741</v>
      </c>
      <c r="D119" s="26" t="s">
        <v>66</v>
      </c>
      <c r="E119" s="26" t="s">
        <v>125</v>
      </c>
      <c r="F119" s="46">
        <v>13.0</v>
      </c>
      <c r="G119" s="46">
        <f>F119-0</f>
        <v>13</v>
      </c>
      <c r="H119" s="26"/>
      <c r="I119" s="26"/>
      <c r="J119" s="26"/>
      <c r="K119" s="26"/>
    </row>
    <row r="120">
      <c r="A120" s="61" t="s">
        <v>4320</v>
      </c>
      <c r="B120" s="24">
        <v>0.1366087962962963</v>
      </c>
      <c r="C120" s="62">
        <f>B120-TIME('Time Shifts'!$B$22, 'Time Shifts'!$C$22, 'Time Shifts'!$D$22)</f>
        <v>0.1263888889</v>
      </c>
      <c r="D120" s="26" t="s">
        <v>70</v>
      </c>
      <c r="E120" s="26" t="s">
        <v>87</v>
      </c>
      <c r="F120" s="46">
        <v>19.0</v>
      </c>
      <c r="G120" s="46">
        <f>F120-4</f>
        <v>15</v>
      </c>
      <c r="H120" s="26"/>
      <c r="I120" s="26"/>
      <c r="J120" s="26"/>
      <c r="K120" s="26"/>
    </row>
    <row r="121">
      <c r="A121" s="61" t="s">
        <v>4320</v>
      </c>
      <c r="B121" s="24">
        <v>0.1366087962962963</v>
      </c>
      <c r="C121" s="62">
        <f>B121-TIME('Time Shifts'!$B$22, 'Time Shifts'!$C$22, 'Time Shifts'!$D$22)</f>
        <v>0.1263888889</v>
      </c>
      <c r="D121" s="26" t="s">
        <v>66</v>
      </c>
      <c r="E121" s="26" t="s">
        <v>87</v>
      </c>
      <c r="F121" s="46">
        <v>18.0</v>
      </c>
      <c r="G121" s="46">
        <f>F121-0</f>
        <v>18</v>
      </c>
      <c r="H121" s="26"/>
      <c r="I121" s="26"/>
      <c r="J121" s="26"/>
      <c r="K121" s="26"/>
    </row>
    <row r="122">
      <c r="A122" s="61" t="s">
        <v>4320</v>
      </c>
      <c r="B122" s="24">
        <v>0.1366087962962963</v>
      </c>
      <c r="C122" s="62">
        <f>B122-TIME('Time Shifts'!$B$22, 'Time Shifts'!$C$22, 'Time Shifts'!$D$22)</f>
        <v>0.1263888889</v>
      </c>
      <c r="D122" s="26" t="s">
        <v>72</v>
      </c>
      <c r="E122" s="26" t="s">
        <v>87</v>
      </c>
      <c r="F122" s="46">
        <v>16.0</v>
      </c>
      <c r="G122" s="46">
        <f>F122-3</f>
        <v>13</v>
      </c>
      <c r="H122" s="26"/>
      <c r="I122" s="26"/>
      <c r="J122" s="26"/>
      <c r="K122" s="26"/>
    </row>
    <row r="123">
      <c r="A123" s="61" t="s">
        <v>4320</v>
      </c>
      <c r="B123" s="24">
        <v>0.13674768518518518</v>
      </c>
      <c r="C123" s="62">
        <f>B123-TIME('Time Shifts'!$B$22, 'Time Shifts'!$C$22, 'Time Shifts'!$D$22)</f>
        <v>0.1265277778</v>
      </c>
      <c r="D123" s="26" t="s">
        <v>82</v>
      </c>
      <c r="E123" s="26" t="s">
        <v>87</v>
      </c>
      <c r="F123" s="46">
        <v>10.0</v>
      </c>
      <c r="G123" s="46">
        <f>F123-1</f>
        <v>9</v>
      </c>
      <c r="H123" s="26"/>
      <c r="I123" s="26"/>
      <c r="J123" s="26"/>
      <c r="K123" s="26"/>
    </row>
    <row r="124">
      <c r="A124" s="61" t="s">
        <v>4320</v>
      </c>
      <c r="B124" s="24">
        <v>0.13675925925925925</v>
      </c>
      <c r="C124" s="62">
        <f>B124-TIME('Time Shifts'!$B$22, 'Time Shifts'!$C$22, 'Time Shifts'!$D$22)</f>
        <v>0.1265393519</v>
      </c>
      <c r="D124" s="26" t="s">
        <v>74</v>
      </c>
      <c r="E124" s="26" t="s">
        <v>87</v>
      </c>
      <c r="F124" s="46">
        <v>10.0</v>
      </c>
      <c r="G124" s="46">
        <f>F124-4</f>
        <v>6</v>
      </c>
      <c r="H124" s="26"/>
      <c r="I124" s="26"/>
      <c r="J124" s="26"/>
      <c r="K124" s="26"/>
    </row>
    <row r="125">
      <c r="A125" s="61" t="s">
        <v>4320</v>
      </c>
      <c r="B125" s="24">
        <v>0.13677083333333334</v>
      </c>
      <c r="C125" s="62">
        <f>B125-TIME('Time Shifts'!$B$22, 'Time Shifts'!$C$22, 'Time Shifts'!$D$22)</f>
        <v>0.1265509259</v>
      </c>
      <c r="D125" s="26" t="s">
        <v>84</v>
      </c>
      <c r="E125" s="26" t="s">
        <v>87</v>
      </c>
      <c r="F125" s="46">
        <v>13.0</v>
      </c>
      <c r="G125" s="46">
        <f>F125-2</f>
        <v>11</v>
      </c>
      <c r="H125" s="26"/>
      <c r="I125" s="26"/>
      <c r="J125" s="26"/>
      <c r="K125" s="26"/>
    </row>
    <row r="126">
      <c r="A126" s="61" t="s">
        <v>4320</v>
      </c>
      <c r="B126" s="24">
        <v>0.13696759259259259</v>
      </c>
      <c r="C126" s="62">
        <f>B126-TIME('Time Shifts'!$B$22, 'Time Shifts'!$C$22, 'Time Shifts'!$D$22)</f>
        <v>0.1267476852</v>
      </c>
      <c r="D126" s="26" t="s">
        <v>69</v>
      </c>
      <c r="E126" s="26" t="s">
        <v>87</v>
      </c>
      <c r="F126" s="46">
        <v>6.0</v>
      </c>
      <c r="G126" s="46">
        <f>F126-4</f>
        <v>2</v>
      </c>
      <c r="H126" s="26"/>
      <c r="I126" s="26"/>
      <c r="J126" s="26"/>
      <c r="K126" s="26"/>
    </row>
    <row r="127">
      <c r="A127" s="61" t="s">
        <v>4320</v>
      </c>
      <c r="B127" s="24">
        <v>0.15086805555555555</v>
      </c>
      <c r="C127" s="62">
        <f>B127-TIME('Time Shifts'!$B$22, 'Time Shifts'!$C$22, 'Time Shifts'!$D$22)</f>
        <v>0.1406481481</v>
      </c>
      <c r="D127" s="26" t="s">
        <v>696</v>
      </c>
      <c r="E127" s="26" t="s">
        <v>87</v>
      </c>
      <c r="F127" s="46">
        <v>6.0</v>
      </c>
      <c r="G127" s="46">
        <f>F127-2</f>
        <v>4</v>
      </c>
      <c r="H127" s="26"/>
      <c r="I127" s="26"/>
      <c r="J127" s="26"/>
      <c r="K127" s="26"/>
    </row>
    <row r="128">
      <c r="A128" s="61" t="s">
        <v>4320</v>
      </c>
      <c r="B128" s="24">
        <v>0.14027777777777778</v>
      </c>
      <c r="C128" s="62">
        <f>B128-TIME('Time Shifts'!$B$22, 'Time Shifts'!$C$22, 'Time Shifts'!$D$22)</f>
        <v>0.1300578704</v>
      </c>
      <c r="D128" s="26" t="s">
        <v>70</v>
      </c>
      <c r="E128" s="26" t="s">
        <v>93</v>
      </c>
      <c r="F128" s="46" t="s">
        <v>75</v>
      </c>
      <c r="G128" s="30" t="s">
        <v>75</v>
      </c>
      <c r="H128" s="26"/>
      <c r="I128" s="26"/>
      <c r="J128" s="26"/>
      <c r="K128" s="25" t="s">
        <v>160</v>
      </c>
    </row>
    <row r="129">
      <c r="A129" s="61" t="s">
        <v>4320</v>
      </c>
      <c r="B129" s="24">
        <v>0.14027777777777778</v>
      </c>
      <c r="C129" s="62">
        <f>B129-TIME('Time Shifts'!$B$22, 'Time Shifts'!$C$22, 'Time Shifts'!$D$22)</f>
        <v>0.1300578704</v>
      </c>
      <c r="D129" s="26" t="s">
        <v>70</v>
      </c>
      <c r="E129" s="26" t="s">
        <v>93</v>
      </c>
      <c r="F129" s="46">
        <v>18.0</v>
      </c>
      <c r="G129" s="46">
        <v>12.0</v>
      </c>
      <c r="H129" s="26"/>
      <c r="I129" s="26"/>
      <c r="J129" s="26"/>
      <c r="K129" s="26" t="s">
        <v>448</v>
      </c>
    </row>
    <row r="130">
      <c r="A130" s="61" t="s">
        <v>4320</v>
      </c>
      <c r="B130" s="24">
        <v>0.14041666666666666</v>
      </c>
      <c r="C130" s="62">
        <f>B130-TIME('Time Shifts'!$B$22, 'Time Shifts'!$C$22, 'Time Shifts'!$D$22)</f>
        <v>0.1301967593</v>
      </c>
      <c r="D130" s="26" t="s">
        <v>70</v>
      </c>
      <c r="E130" s="26" t="s">
        <v>91</v>
      </c>
      <c r="F130" s="46">
        <v>7.0</v>
      </c>
      <c r="G130" s="46"/>
      <c r="H130" s="26"/>
      <c r="I130" s="26" t="s">
        <v>727</v>
      </c>
      <c r="J130" s="26"/>
      <c r="K130" s="26"/>
    </row>
    <row r="131">
      <c r="A131" s="61" t="s">
        <v>4320</v>
      </c>
      <c r="B131" s="24">
        <v>0.1405324074074074</v>
      </c>
      <c r="C131" s="62">
        <f>B131-TIME('Time Shifts'!$B$22, 'Time Shifts'!$C$22, 'Time Shifts'!$D$22)</f>
        <v>0.1303125</v>
      </c>
      <c r="D131" s="26" t="s">
        <v>70</v>
      </c>
      <c r="E131" s="26" t="s">
        <v>93</v>
      </c>
      <c r="F131" s="46">
        <v>10.0</v>
      </c>
      <c r="G131" s="46">
        <v>4.0</v>
      </c>
      <c r="H131" s="26"/>
      <c r="I131" s="26"/>
      <c r="J131" s="26"/>
      <c r="K131" s="25" t="s">
        <v>160</v>
      </c>
    </row>
    <row r="132">
      <c r="A132" s="61" t="s">
        <v>4320</v>
      </c>
      <c r="B132" s="24">
        <v>0.1405324074074074</v>
      </c>
      <c r="C132" s="62">
        <f>B132-TIME('Time Shifts'!$B$22, 'Time Shifts'!$C$22, 'Time Shifts'!$D$22)</f>
        <v>0.1303125</v>
      </c>
      <c r="D132" s="26" t="s">
        <v>70</v>
      </c>
      <c r="E132" s="26" t="s">
        <v>93</v>
      </c>
      <c r="F132" s="46">
        <v>10.0</v>
      </c>
      <c r="G132" s="46">
        <v>4.0</v>
      </c>
      <c r="H132" s="26"/>
      <c r="I132" s="26"/>
      <c r="J132" s="26"/>
      <c r="K132" s="26" t="s">
        <v>448</v>
      </c>
    </row>
    <row r="133">
      <c r="A133" s="61" t="s">
        <v>4320</v>
      </c>
      <c r="B133" s="24">
        <v>0.14152777777777778</v>
      </c>
      <c r="C133" s="62">
        <f>B133-TIME('Time Shifts'!$B$22, 'Time Shifts'!$C$22, 'Time Shifts'!$D$22)</f>
        <v>0.1313078704</v>
      </c>
      <c r="D133" s="26" t="s">
        <v>66</v>
      </c>
      <c r="E133" s="26" t="s">
        <v>91</v>
      </c>
      <c r="F133" s="46">
        <v>9.0</v>
      </c>
      <c r="G133" s="46"/>
      <c r="H133" s="26"/>
      <c r="I133" s="26" t="s">
        <v>728</v>
      </c>
      <c r="J133" s="26"/>
      <c r="K133" s="26" t="s">
        <v>729</v>
      </c>
    </row>
    <row r="134">
      <c r="A134" s="61" t="s">
        <v>4320</v>
      </c>
      <c r="B134" s="24">
        <v>0.14311342592592594</v>
      </c>
      <c r="C134" s="62">
        <f>B134-TIME('Time Shifts'!$B$22, 'Time Shifts'!$C$22, 'Time Shifts'!$D$22)</f>
        <v>0.1328935185</v>
      </c>
      <c r="D134" s="26" t="s">
        <v>66</v>
      </c>
      <c r="E134" s="26" t="s">
        <v>209</v>
      </c>
      <c r="F134" s="46">
        <v>9.0</v>
      </c>
      <c r="G134" s="46">
        <f>F134-1</f>
        <v>8</v>
      </c>
      <c r="H134" s="26"/>
      <c r="I134" s="26"/>
      <c r="J134" s="26"/>
      <c r="K134" s="26"/>
    </row>
    <row r="135">
      <c r="A135" s="61" t="s">
        <v>4320</v>
      </c>
      <c r="B135" s="24">
        <v>0.14332175925925925</v>
      </c>
      <c r="C135" s="62">
        <f>B135-TIME('Time Shifts'!$B$22, 'Time Shifts'!$C$22, 'Time Shifts'!$D$22)</f>
        <v>0.1331018519</v>
      </c>
      <c r="D135" s="26" t="s">
        <v>66</v>
      </c>
      <c r="E135" s="26" t="s">
        <v>81</v>
      </c>
      <c r="F135" s="46">
        <v>23.0</v>
      </c>
      <c r="G135" s="46">
        <f>F135-5</f>
        <v>18</v>
      </c>
      <c r="H135" s="26"/>
      <c r="I135" s="26"/>
      <c r="J135" s="26"/>
      <c r="K135" s="26"/>
    </row>
    <row r="136">
      <c r="A136" s="61" t="s">
        <v>4320</v>
      </c>
      <c r="B136" s="24">
        <v>0.14363425925925927</v>
      </c>
      <c r="C136" s="62">
        <f>B136-TIME('Time Shifts'!$B$22, 'Time Shifts'!$C$22, 'Time Shifts'!$D$22)</f>
        <v>0.1334143519</v>
      </c>
      <c r="D136" s="26" t="s">
        <v>66</v>
      </c>
      <c r="E136" s="26" t="s">
        <v>81</v>
      </c>
      <c r="F136" s="46" t="s">
        <v>68</v>
      </c>
      <c r="G136" s="46">
        <v>20.0</v>
      </c>
      <c r="H136" s="26"/>
      <c r="I136" s="26"/>
      <c r="J136" s="26"/>
      <c r="K136" s="26"/>
    </row>
    <row r="137">
      <c r="A137" s="61" t="s">
        <v>4320</v>
      </c>
      <c r="B137" s="24">
        <v>0.14386574074074074</v>
      </c>
      <c r="C137" s="62">
        <f>B137-TIME('Time Shifts'!$B$22, 'Time Shifts'!$C$22, 'Time Shifts'!$D$22)</f>
        <v>0.1336458333</v>
      </c>
      <c r="D137" s="26" t="s">
        <v>66</v>
      </c>
      <c r="E137" s="26" t="s">
        <v>91</v>
      </c>
      <c r="F137" s="46">
        <v>7.0</v>
      </c>
      <c r="G137" s="46"/>
      <c r="H137" s="26"/>
      <c r="I137" s="26" t="s">
        <v>730</v>
      </c>
      <c r="J137" s="26"/>
      <c r="K137" s="26"/>
    </row>
    <row r="138">
      <c r="A138" s="61" t="s">
        <v>4320</v>
      </c>
      <c r="B138" s="24">
        <v>0.1461574074074074</v>
      </c>
      <c r="C138" s="62">
        <f>B138-TIME('Time Shifts'!$B$22, 'Time Shifts'!$C$22, 'Time Shifts'!$D$22)</f>
        <v>0.1359375</v>
      </c>
      <c r="D138" s="26" t="s">
        <v>74</v>
      </c>
      <c r="E138" s="26" t="s">
        <v>93</v>
      </c>
      <c r="F138" s="46">
        <v>12.0</v>
      </c>
      <c r="G138" s="46">
        <f t="shared" ref="G138:G139" si="8">F138-7</f>
        <v>5</v>
      </c>
      <c r="H138" s="26"/>
      <c r="I138" s="26"/>
      <c r="J138" s="26"/>
      <c r="K138" s="26" t="s">
        <v>197</v>
      </c>
    </row>
    <row r="139">
      <c r="A139" s="61" t="s">
        <v>4320</v>
      </c>
      <c r="B139" s="24">
        <v>0.14634259259259258</v>
      </c>
      <c r="C139" s="62">
        <f>B139-TIME('Time Shifts'!$B$22, 'Time Shifts'!$C$22, 'Time Shifts'!$D$22)</f>
        <v>0.1361226852</v>
      </c>
      <c r="D139" s="26" t="s">
        <v>74</v>
      </c>
      <c r="E139" s="26" t="s">
        <v>93</v>
      </c>
      <c r="F139" s="46">
        <v>14.0</v>
      </c>
      <c r="G139" s="46">
        <f t="shared" si="8"/>
        <v>7</v>
      </c>
      <c r="H139" s="26"/>
      <c r="I139" s="26"/>
      <c r="J139" s="26"/>
      <c r="K139" s="26" t="s">
        <v>142</v>
      </c>
    </row>
    <row r="140">
      <c r="A140" s="61" t="s">
        <v>4320</v>
      </c>
      <c r="B140" s="24">
        <v>0.14649305555555556</v>
      </c>
      <c r="C140" s="62">
        <f>B140-TIME('Time Shifts'!$B$22, 'Time Shifts'!$C$22, 'Time Shifts'!$D$22)</f>
        <v>0.1362731481</v>
      </c>
      <c r="D140" s="26" t="s">
        <v>74</v>
      </c>
      <c r="E140" s="26" t="s">
        <v>91</v>
      </c>
      <c r="F140" s="46">
        <v>18.0</v>
      </c>
      <c r="G140" s="46"/>
      <c r="H140" s="26"/>
      <c r="I140" s="26" t="s">
        <v>731</v>
      </c>
      <c r="J140" s="26"/>
      <c r="K140" s="26" t="s">
        <v>491</v>
      </c>
    </row>
    <row r="141">
      <c r="A141" s="61" t="s">
        <v>4320</v>
      </c>
      <c r="B141" s="24">
        <v>0.14763888888888888</v>
      </c>
      <c r="C141" s="62">
        <f>B141-TIME('Time Shifts'!$B$22, 'Time Shifts'!$C$22, 'Time Shifts'!$D$22)</f>
        <v>0.1374189815</v>
      </c>
      <c r="D141" s="26" t="s">
        <v>696</v>
      </c>
      <c r="E141" s="26" t="s">
        <v>89</v>
      </c>
      <c r="F141" s="46">
        <v>15.0</v>
      </c>
      <c r="G141" s="46">
        <f>F141-7</f>
        <v>8</v>
      </c>
      <c r="H141" s="26"/>
      <c r="I141" s="26"/>
      <c r="J141" s="26"/>
      <c r="K141" s="26" t="s">
        <v>732</v>
      </c>
    </row>
    <row r="142">
      <c r="A142" s="61" t="s">
        <v>4320</v>
      </c>
      <c r="B142" s="24">
        <v>0.14780092592592592</v>
      </c>
      <c r="C142" s="62">
        <f>B142-TIME('Time Shifts'!$B$22, 'Time Shifts'!$C$22, 'Time Shifts'!$D$22)</f>
        <v>0.1375810185</v>
      </c>
      <c r="D142" s="26" t="s">
        <v>696</v>
      </c>
      <c r="E142" s="26" t="s">
        <v>91</v>
      </c>
      <c r="F142" s="46">
        <v>9.0</v>
      </c>
      <c r="G142" s="46"/>
      <c r="H142" s="26"/>
      <c r="I142" s="26" t="s">
        <v>733</v>
      </c>
      <c r="J142" s="26"/>
      <c r="K142" s="26" t="s">
        <v>734</v>
      </c>
    </row>
    <row r="143">
      <c r="A143" s="61" t="s">
        <v>4320</v>
      </c>
      <c r="B143" s="24">
        <v>0.14855324074074075</v>
      </c>
      <c r="C143" s="62">
        <f>B143-TIME('Time Shifts'!$B$22, 'Time Shifts'!$C$22, 'Time Shifts'!$D$22)</f>
        <v>0.1383333333</v>
      </c>
      <c r="D143" s="26" t="s">
        <v>70</v>
      </c>
      <c r="E143" s="26" t="s">
        <v>93</v>
      </c>
      <c r="F143" s="46">
        <v>16.0</v>
      </c>
      <c r="G143" s="46">
        <f t="shared" ref="G143:G144" si="9">F143-7</f>
        <v>9</v>
      </c>
      <c r="H143" s="26"/>
      <c r="I143" s="26"/>
      <c r="J143" s="26"/>
      <c r="K143" s="26" t="s">
        <v>148</v>
      </c>
    </row>
    <row r="144">
      <c r="A144" s="61" t="s">
        <v>4320</v>
      </c>
      <c r="B144" s="24">
        <v>0.14859953703703704</v>
      </c>
      <c r="C144" s="62">
        <f>B144-TIME('Time Shifts'!$B$22, 'Time Shifts'!$C$22, 'Time Shifts'!$D$22)</f>
        <v>0.1383796296</v>
      </c>
      <c r="D144" s="26" t="s">
        <v>70</v>
      </c>
      <c r="E144" s="26" t="s">
        <v>93</v>
      </c>
      <c r="F144" s="46">
        <v>11.0</v>
      </c>
      <c r="G144" s="46">
        <f t="shared" si="9"/>
        <v>4</v>
      </c>
      <c r="H144" s="26"/>
      <c r="I144" s="26"/>
      <c r="J144" s="26"/>
      <c r="K144" s="26" t="s">
        <v>148</v>
      </c>
    </row>
    <row r="145">
      <c r="A145" s="61" t="s">
        <v>4320</v>
      </c>
      <c r="B145" s="24">
        <v>0.14869212962962963</v>
      </c>
      <c r="C145" s="62">
        <f>B145-TIME('Time Shifts'!$B$22, 'Time Shifts'!$C$22, 'Time Shifts'!$D$22)</f>
        <v>0.1384722222</v>
      </c>
      <c r="D145" s="26" t="s">
        <v>70</v>
      </c>
      <c r="E145" s="26" t="s">
        <v>91</v>
      </c>
      <c r="F145" s="46">
        <v>10.0</v>
      </c>
      <c r="G145" s="46"/>
      <c r="H145" s="26"/>
      <c r="I145" s="26" t="s">
        <v>735</v>
      </c>
      <c r="J145" s="46">
        <v>1.0</v>
      </c>
      <c r="K145" s="26"/>
    </row>
    <row r="146">
      <c r="A146" s="61" t="s">
        <v>4320</v>
      </c>
      <c r="B146" s="24">
        <v>0.1512037037037037</v>
      </c>
      <c r="C146" s="62">
        <f>B146-TIME('Time Shifts'!$B$22, 'Time Shifts'!$C$22, 'Time Shifts'!$D$22)</f>
        <v>0.1409837963</v>
      </c>
      <c r="D146" s="26" t="s">
        <v>66</v>
      </c>
      <c r="E146" s="26" t="s">
        <v>91</v>
      </c>
      <c r="F146" s="46">
        <v>5.0</v>
      </c>
      <c r="G146" s="46"/>
      <c r="H146" s="26"/>
      <c r="I146" s="26" t="s">
        <v>736</v>
      </c>
      <c r="J146" s="26"/>
      <c r="K146" s="26"/>
    </row>
    <row r="147">
      <c r="A147" s="61" t="s">
        <v>4320</v>
      </c>
      <c r="B147" s="24">
        <v>0.15221064814814814</v>
      </c>
      <c r="C147" s="62">
        <f>B147-TIME('Time Shifts'!$B$22, 'Time Shifts'!$C$22, 'Time Shifts'!$D$22)</f>
        <v>0.1419907407</v>
      </c>
      <c r="D147" s="26" t="s">
        <v>66</v>
      </c>
      <c r="E147" s="26" t="s">
        <v>81</v>
      </c>
      <c r="F147" s="46">
        <v>21.0</v>
      </c>
      <c r="G147" s="46">
        <f t="shared" ref="G147:G148" si="10">F147-5</f>
        <v>16</v>
      </c>
      <c r="H147" s="26"/>
      <c r="I147" s="26"/>
      <c r="J147" s="26"/>
      <c r="K147" s="26"/>
    </row>
    <row r="148">
      <c r="A148" s="61" t="s">
        <v>4320</v>
      </c>
      <c r="B148" s="24">
        <v>0.15274305555555556</v>
      </c>
      <c r="C148" s="62">
        <f>B148-TIME('Time Shifts'!$B$22, 'Time Shifts'!$C$22, 'Time Shifts'!$D$22)</f>
        <v>0.1425231481</v>
      </c>
      <c r="D148" s="26" t="s">
        <v>66</v>
      </c>
      <c r="E148" s="26" t="s">
        <v>81</v>
      </c>
      <c r="F148" s="46">
        <v>13.0</v>
      </c>
      <c r="G148" s="46">
        <f t="shared" si="10"/>
        <v>8</v>
      </c>
      <c r="H148" s="26"/>
      <c r="I148" s="26"/>
      <c r="J148" s="26"/>
      <c r="K148" s="26"/>
    </row>
    <row r="149">
      <c r="A149" s="61" t="s">
        <v>4320</v>
      </c>
      <c r="B149" s="24">
        <v>0.1529976851851852</v>
      </c>
      <c r="C149" s="62">
        <f>B149-TIME('Time Shifts'!$B$22, 'Time Shifts'!$C$22, 'Time Shifts'!$D$22)</f>
        <v>0.1427777778</v>
      </c>
      <c r="D149" s="26" t="s">
        <v>72</v>
      </c>
      <c r="E149" s="26" t="s">
        <v>91</v>
      </c>
      <c r="F149" s="46">
        <v>1.0</v>
      </c>
      <c r="G149" s="46"/>
      <c r="H149" s="26"/>
      <c r="I149" s="26" t="s">
        <v>163</v>
      </c>
      <c r="J149" s="26"/>
      <c r="K149" s="26" t="s">
        <v>737</v>
      </c>
    </row>
    <row r="150">
      <c r="A150" s="61" t="s">
        <v>4320</v>
      </c>
      <c r="B150" s="24">
        <v>0.15351851851851853</v>
      </c>
      <c r="C150" s="62">
        <f>B150-TIME('Time Shifts'!$B$22, 'Time Shifts'!$C$22, 'Time Shifts'!$D$22)</f>
        <v>0.1432986111</v>
      </c>
      <c r="D150" s="26" t="s">
        <v>66</v>
      </c>
      <c r="E150" s="26" t="s">
        <v>81</v>
      </c>
      <c r="F150" s="30" t="s">
        <v>75</v>
      </c>
      <c r="G150" s="30" t="s">
        <v>75</v>
      </c>
      <c r="H150" s="26"/>
      <c r="I150" s="26"/>
      <c r="J150" s="26"/>
      <c r="K150" s="26"/>
    </row>
    <row r="151">
      <c r="A151" s="61" t="s">
        <v>4320</v>
      </c>
      <c r="B151" s="24">
        <v>0.15363425925925925</v>
      </c>
      <c r="C151" s="62">
        <f>B151-TIME('Time Shifts'!$B$22, 'Time Shifts'!$C$22, 'Time Shifts'!$D$22)</f>
        <v>0.1434143519</v>
      </c>
      <c r="D151" s="26" t="s">
        <v>66</v>
      </c>
      <c r="E151" s="26" t="s">
        <v>209</v>
      </c>
      <c r="F151" s="46">
        <v>14.0</v>
      </c>
      <c r="G151" s="46">
        <f>F151-0</f>
        <v>14</v>
      </c>
      <c r="H151" s="26"/>
      <c r="I151" s="26"/>
      <c r="J151" s="26"/>
      <c r="K151" s="26"/>
    </row>
    <row r="152">
      <c r="A152" s="61" t="s">
        <v>4320</v>
      </c>
      <c r="B152" s="24">
        <v>0.15377314814814816</v>
      </c>
      <c r="C152" s="62">
        <f>B152-TIME('Time Shifts'!$B$22, 'Time Shifts'!$C$22, 'Time Shifts'!$D$22)</f>
        <v>0.1435532407</v>
      </c>
      <c r="D152" s="26" t="s">
        <v>70</v>
      </c>
      <c r="E152" s="26" t="s">
        <v>93</v>
      </c>
      <c r="F152" s="46" t="s">
        <v>68</v>
      </c>
      <c r="G152" s="46">
        <v>20.0</v>
      </c>
      <c r="H152" s="26"/>
      <c r="I152" s="26"/>
      <c r="J152" s="26"/>
      <c r="K152" s="26" t="s">
        <v>148</v>
      </c>
    </row>
    <row r="153">
      <c r="A153" s="61" t="s">
        <v>4320</v>
      </c>
      <c r="B153" s="24">
        <v>0.15407407407407409</v>
      </c>
      <c r="C153" s="62">
        <f>B153-TIME('Time Shifts'!$B$22, 'Time Shifts'!$C$22, 'Time Shifts'!$D$22)</f>
        <v>0.1438541667</v>
      </c>
      <c r="D153" s="26" t="s">
        <v>70</v>
      </c>
      <c r="E153" s="26" t="s">
        <v>91</v>
      </c>
      <c r="F153" s="46">
        <v>16.0</v>
      </c>
      <c r="G153" s="46"/>
      <c r="H153" s="26"/>
      <c r="I153" s="26" t="s">
        <v>738</v>
      </c>
      <c r="J153" s="26"/>
      <c r="K153" s="26"/>
    </row>
    <row r="154">
      <c r="A154" s="61" t="s">
        <v>4320</v>
      </c>
      <c r="B154" s="24">
        <v>0.15583333333333332</v>
      </c>
      <c r="C154" s="62">
        <f>B154-TIME('Time Shifts'!$B$22, 'Time Shifts'!$C$22, 'Time Shifts'!$D$22)</f>
        <v>0.1456134259</v>
      </c>
      <c r="D154" s="26" t="s">
        <v>84</v>
      </c>
      <c r="E154" s="26" t="s">
        <v>93</v>
      </c>
      <c r="F154" s="46" t="s">
        <v>75</v>
      </c>
      <c r="G154" s="46" t="s">
        <v>75</v>
      </c>
      <c r="H154" s="26"/>
      <c r="I154" s="26"/>
      <c r="J154" s="26"/>
      <c r="K154" s="25" t="s">
        <v>85</v>
      </c>
    </row>
    <row r="155">
      <c r="A155" s="61" t="s">
        <v>4320</v>
      </c>
      <c r="B155" s="24">
        <v>0.15583333333333332</v>
      </c>
      <c r="C155" s="62">
        <f>B155-TIME('Time Shifts'!$B$22, 'Time Shifts'!$C$22, 'Time Shifts'!$D$22)</f>
        <v>0.1456134259</v>
      </c>
      <c r="D155" s="26" t="s">
        <v>84</v>
      </c>
      <c r="E155" s="26" t="s">
        <v>93</v>
      </c>
      <c r="F155" s="46">
        <v>19.0</v>
      </c>
      <c r="G155" s="46">
        <f>F155-7</f>
        <v>12</v>
      </c>
      <c r="H155" s="26"/>
      <c r="I155" s="26"/>
      <c r="J155" s="26"/>
      <c r="K155" s="26" t="s">
        <v>564</v>
      </c>
    </row>
    <row r="156">
      <c r="A156" s="61" t="s">
        <v>4320</v>
      </c>
      <c r="B156" s="24">
        <v>0.1560763888888889</v>
      </c>
      <c r="C156" s="62">
        <f>B156-TIME('Time Shifts'!$B$22, 'Time Shifts'!$C$22, 'Time Shifts'!$D$22)</f>
        <v>0.1458564815</v>
      </c>
      <c r="D156" s="26" t="s">
        <v>84</v>
      </c>
      <c r="E156" s="26" t="s">
        <v>91</v>
      </c>
      <c r="F156" s="46">
        <v>20.0</v>
      </c>
      <c r="G156" s="46"/>
      <c r="H156" s="26"/>
      <c r="I156" s="26" t="s">
        <v>739</v>
      </c>
      <c r="J156" s="26"/>
      <c r="K156" s="26"/>
    </row>
    <row r="157">
      <c r="A157" s="61" t="s">
        <v>4320</v>
      </c>
      <c r="B157" s="24">
        <v>0.15638888888888888</v>
      </c>
      <c r="C157" s="62">
        <f>B157-TIME('Time Shifts'!$B$22, 'Time Shifts'!$C$22, 'Time Shifts'!$D$22)</f>
        <v>0.1461689815</v>
      </c>
      <c r="D157" s="26" t="s">
        <v>84</v>
      </c>
      <c r="E157" s="26" t="s">
        <v>91</v>
      </c>
      <c r="F157" s="46">
        <v>11.0</v>
      </c>
      <c r="G157" s="46"/>
      <c r="H157" s="26"/>
      <c r="I157" s="26" t="s">
        <v>740</v>
      </c>
      <c r="J157" s="46">
        <v>1.0</v>
      </c>
      <c r="K157" s="26"/>
    </row>
    <row r="158">
      <c r="A158" s="61" t="s">
        <v>4320</v>
      </c>
      <c r="B158" s="24">
        <v>0.15731481481481482</v>
      </c>
      <c r="C158" s="62">
        <f>B158-TIME('Time Shifts'!$B$22, 'Time Shifts'!$C$22, 'Time Shifts'!$D$22)</f>
        <v>0.1470949074</v>
      </c>
      <c r="D158" s="26" t="s">
        <v>82</v>
      </c>
      <c r="E158" s="26" t="s">
        <v>89</v>
      </c>
      <c r="F158" s="46" t="s">
        <v>88</v>
      </c>
      <c r="G158" s="46">
        <v>1.0</v>
      </c>
      <c r="H158" s="26"/>
      <c r="I158" s="26"/>
      <c r="J158" s="26"/>
      <c r="K158" s="26" t="s">
        <v>741</v>
      </c>
    </row>
    <row r="159">
      <c r="A159" s="61" t="s">
        <v>4320</v>
      </c>
      <c r="B159" s="24">
        <v>0.15734953703703702</v>
      </c>
      <c r="C159" s="62">
        <f>B159-TIME('Time Shifts'!$B$22, 'Time Shifts'!$C$22, 'Time Shifts'!$D$22)</f>
        <v>0.1471296296</v>
      </c>
      <c r="D159" s="26" t="s">
        <v>82</v>
      </c>
      <c r="E159" s="26" t="s">
        <v>89</v>
      </c>
      <c r="F159" s="46" t="s">
        <v>68</v>
      </c>
      <c r="G159" s="46">
        <v>20.0</v>
      </c>
      <c r="H159" s="26" t="s">
        <v>137</v>
      </c>
      <c r="I159" s="26"/>
      <c r="J159" s="26"/>
      <c r="K159" s="26" t="s">
        <v>741</v>
      </c>
    </row>
    <row r="160">
      <c r="A160" s="61" t="s">
        <v>4320</v>
      </c>
      <c r="B160" s="24">
        <v>0.15758101851851852</v>
      </c>
      <c r="C160" s="62">
        <f>B160-TIME('Time Shifts'!$B$22, 'Time Shifts'!$C$22, 'Time Shifts'!$D$22)</f>
        <v>0.1473611111</v>
      </c>
      <c r="D160" s="26" t="s">
        <v>82</v>
      </c>
      <c r="E160" s="26" t="s">
        <v>91</v>
      </c>
      <c r="F160" s="46">
        <v>12.0</v>
      </c>
      <c r="G160" s="46"/>
      <c r="H160" s="26"/>
      <c r="I160" s="25" t="s">
        <v>742</v>
      </c>
      <c r="J160" s="26"/>
      <c r="K160" s="26"/>
    </row>
    <row r="161">
      <c r="A161" s="61" t="s">
        <v>4320</v>
      </c>
      <c r="B161" s="24">
        <v>0.15775462962962963</v>
      </c>
      <c r="C161" s="62">
        <f>B161-TIME('Time Shifts'!$B$22, 'Time Shifts'!$C$22, 'Time Shifts'!$D$22)</f>
        <v>0.1475347222</v>
      </c>
      <c r="D161" s="26" t="s">
        <v>82</v>
      </c>
      <c r="E161" s="26" t="s">
        <v>89</v>
      </c>
      <c r="F161" s="46">
        <v>10.0</v>
      </c>
      <c r="G161" s="46">
        <f>F161-8</f>
        <v>2</v>
      </c>
      <c r="H161" s="26"/>
      <c r="I161" s="26"/>
      <c r="J161" s="26"/>
      <c r="K161" s="26" t="s">
        <v>741</v>
      </c>
    </row>
    <row r="162">
      <c r="A162" s="61" t="s">
        <v>4320</v>
      </c>
      <c r="B162" s="24">
        <v>0.1579861111111111</v>
      </c>
      <c r="C162" s="62">
        <f>B162-TIME('Time Shifts'!$B$22, 'Time Shifts'!$C$22, 'Time Shifts'!$D$22)</f>
        <v>0.1477662037</v>
      </c>
      <c r="D162" s="26" t="s">
        <v>74</v>
      </c>
      <c r="E162" s="26" t="s">
        <v>93</v>
      </c>
      <c r="F162" s="46">
        <v>24.0</v>
      </c>
      <c r="G162" s="46">
        <f>F162-7</f>
        <v>17</v>
      </c>
      <c r="H162" s="26"/>
      <c r="I162" s="26"/>
      <c r="J162" s="26"/>
      <c r="K162" s="26" t="s">
        <v>142</v>
      </c>
    </row>
    <row r="163">
      <c r="A163" s="61" t="s">
        <v>4320</v>
      </c>
      <c r="B163" s="24">
        <v>0.1580902777777778</v>
      </c>
      <c r="C163" s="62">
        <f>B163-TIME('Time Shifts'!$B$22, 'Time Shifts'!$C$22, 'Time Shifts'!$D$22)</f>
        <v>0.1478703704</v>
      </c>
      <c r="D163" s="26" t="s">
        <v>74</v>
      </c>
      <c r="E163" s="26" t="s">
        <v>91</v>
      </c>
      <c r="F163" s="46">
        <v>15.0</v>
      </c>
      <c r="G163" s="46"/>
      <c r="H163" s="26"/>
      <c r="I163" s="26" t="s">
        <v>743</v>
      </c>
      <c r="J163" s="46">
        <v>1.0</v>
      </c>
      <c r="K163" s="26"/>
    </row>
    <row r="164">
      <c r="A164" s="61" t="s">
        <v>4320</v>
      </c>
      <c r="B164" s="24">
        <v>0.15864583333333335</v>
      </c>
      <c r="C164" s="62">
        <f>B164-TIME('Time Shifts'!$B$22, 'Time Shifts'!$C$22, 'Time Shifts'!$D$22)</f>
        <v>0.1484259259</v>
      </c>
      <c r="D164" s="26" t="s">
        <v>74</v>
      </c>
      <c r="E164" s="26" t="s">
        <v>93</v>
      </c>
      <c r="F164" s="46" t="s">
        <v>75</v>
      </c>
      <c r="G164" s="46" t="s">
        <v>75</v>
      </c>
      <c r="H164" s="26"/>
      <c r="I164" s="26"/>
      <c r="J164" s="26"/>
      <c r="K164" s="25" t="s">
        <v>160</v>
      </c>
    </row>
    <row r="165">
      <c r="A165" s="61" t="s">
        <v>4320</v>
      </c>
      <c r="B165" s="24">
        <v>0.15864583333333335</v>
      </c>
      <c r="C165" s="62">
        <f>B165-TIME('Time Shifts'!$B$22, 'Time Shifts'!$C$22, 'Time Shifts'!$D$22)</f>
        <v>0.1484259259</v>
      </c>
      <c r="D165" s="26" t="s">
        <v>74</v>
      </c>
      <c r="E165" s="26" t="s">
        <v>93</v>
      </c>
      <c r="F165" s="46">
        <v>15.0</v>
      </c>
      <c r="G165" s="46">
        <f>F165-7</f>
        <v>8</v>
      </c>
      <c r="H165" s="26"/>
      <c r="I165" s="26"/>
      <c r="J165" s="26"/>
      <c r="K165" s="26" t="s">
        <v>402</v>
      </c>
    </row>
    <row r="166">
      <c r="A166" s="61" t="s">
        <v>4320</v>
      </c>
      <c r="B166" s="24">
        <v>0.15869212962962964</v>
      </c>
      <c r="C166" s="62">
        <f>B166-TIME('Time Shifts'!$B$22, 'Time Shifts'!$C$22, 'Time Shifts'!$D$22)</f>
        <v>0.1484722222</v>
      </c>
      <c r="D166" s="26" t="s">
        <v>74</v>
      </c>
      <c r="E166" s="26" t="s">
        <v>91</v>
      </c>
      <c r="F166" s="46">
        <v>6.0</v>
      </c>
      <c r="G166" s="46"/>
      <c r="H166" s="26"/>
      <c r="I166" s="26" t="s">
        <v>744</v>
      </c>
      <c r="J166" s="26"/>
      <c r="K166" s="26"/>
    </row>
    <row r="167">
      <c r="A167" s="61" t="s">
        <v>4320</v>
      </c>
      <c r="B167" s="24">
        <v>0.1590162037037037</v>
      </c>
      <c r="C167" s="62">
        <f>B167-TIME('Time Shifts'!$B$22, 'Time Shifts'!$C$22, 'Time Shifts'!$D$22)</f>
        <v>0.1487962963</v>
      </c>
      <c r="D167" s="26" t="s">
        <v>69</v>
      </c>
      <c r="E167" s="26" t="s">
        <v>120</v>
      </c>
      <c r="F167" s="46">
        <v>11.0</v>
      </c>
      <c r="G167" s="46"/>
      <c r="H167" s="26"/>
      <c r="I167" s="26"/>
      <c r="J167" s="26"/>
      <c r="K167" s="26" t="s">
        <v>745</v>
      </c>
    </row>
    <row r="168">
      <c r="A168" s="61" t="s">
        <v>4320</v>
      </c>
      <c r="B168" s="24">
        <v>0.15944444444444444</v>
      </c>
      <c r="C168" s="62">
        <f>B168-TIME('Time Shifts'!$B$22, 'Time Shifts'!$C$22, 'Time Shifts'!$D$22)</f>
        <v>0.149224537</v>
      </c>
      <c r="D168" s="26" t="s">
        <v>69</v>
      </c>
      <c r="E168" s="26" t="s">
        <v>89</v>
      </c>
      <c r="F168" s="46">
        <v>21.0</v>
      </c>
      <c r="G168" s="46">
        <v>14.0</v>
      </c>
      <c r="H168" s="26"/>
      <c r="I168" s="26"/>
      <c r="J168" s="26"/>
      <c r="K168" s="26" t="s">
        <v>223</v>
      </c>
    </row>
    <row r="169">
      <c r="A169" s="61" t="s">
        <v>4320</v>
      </c>
      <c r="B169" s="24">
        <v>0.1597800925925926</v>
      </c>
      <c r="C169" s="62">
        <f>B169-TIME('Time Shifts'!$B$22, 'Time Shifts'!$C$22, 'Time Shifts'!$D$22)</f>
        <v>0.1495601852</v>
      </c>
      <c r="D169" s="26" t="s">
        <v>69</v>
      </c>
      <c r="E169" s="26" t="s">
        <v>91</v>
      </c>
      <c r="F169" s="46">
        <v>8.0</v>
      </c>
      <c r="G169" s="46"/>
      <c r="H169" s="26"/>
      <c r="I169" s="26" t="s">
        <v>746</v>
      </c>
      <c r="J169" s="26"/>
      <c r="K169" s="26"/>
    </row>
    <row r="170">
      <c r="A170" s="61" t="s">
        <v>4320</v>
      </c>
      <c r="B170" s="24">
        <v>0.16041666666666668</v>
      </c>
      <c r="C170" s="62">
        <f>B170-TIME('Time Shifts'!$B$22, 'Time Shifts'!$C$22, 'Time Shifts'!$D$22)</f>
        <v>0.1501967593</v>
      </c>
      <c r="D170" s="26" t="s">
        <v>696</v>
      </c>
      <c r="E170" s="26" t="s">
        <v>91</v>
      </c>
      <c r="F170" s="46">
        <v>19.0</v>
      </c>
      <c r="G170" s="46"/>
      <c r="H170" s="26"/>
      <c r="I170" s="26" t="s">
        <v>747</v>
      </c>
      <c r="J170" s="26"/>
      <c r="K170" s="26" t="s">
        <v>748</v>
      </c>
    </row>
    <row r="171">
      <c r="A171" s="61" t="s">
        <v>4320</v>
      </c>
      <c r="B171" s="28">
        <v>0.16123842592592594</v>
      </c>
      <c r="C171" s="62">
        <f>B171-TIME('Time Shifts'!$B$22, 'Time Shifts'!$C$22, 'Time Shifts'!$D$22)</f>
        <v>0.1510185185</v>
      </c>
      <c r="D171" s="26" t="s">
        <v>70</v>
      </c>
      <c r="E171" s="26" t="s">
        <v>93</v>
      </c>
      <c r="F171" s="46">
        <v>19.0</v>
      </c>
      <c r="G171" s="46">
        <f>F171-7</f>
        <v>12</v>
      </c>
      <c r="H171" s="26"/>
      <c r="I171" s="26"/>
      <c r="J171" s="26"/>
      <c r="K171" s="26" t="s">
        <v>148</v>
      </c>
    </row>
    <row r="172">
      <c r="A172" s="61" t="s">
        <v>4320</v>
      </c>
      <c r="B172" s="24">
        <v>0.1613888888888889</v>
      </c>
      <c r="C172" s="62">
        <f>B172-TIME('Time Shifts'!$B$22, 'Time Shifts'!$C$22, 'Time Shifts'!$D$22)</f>
        <v>0.1511689815</v>
      </c>
      <c r="D172" s="26" t="s">
        <v>70</v>
      </c>
      <c r="E172" s="26" t="s">
        <v>91</v>
      </c>
      <c r="F172" s="46">
        <v>13.0</v>
      </c>
      <c r="G172" s="46"/>
      <c r="H172" s="26"/>
      <c r="I172" s="26" t="s">
        <v>749</v>
      </c>
      <c r="J172" s="26"/>
      <c r="K172" s="26"/>
    </row>
    <row r="173">
      <c r="A173" s="61" t="s">
        <v>4320</v>
      </c>
      <c r="B173" s="24">
        <v>0.1616550925925926</v>
      </c>
      <c r="C173" s="62">
        <f>B173-TIME('Time Shifts'!$B$22, 'Time Shifts'!$C$22, 'Time Shifts'!$D$22)</f>
        <v>0.1514351852</v>
      </c>
      <c r="D173" s="26" t="s">
        <v>70</v>
      </c>
      <c r="E173" s="26" t="s">
        <v>93</v>
      </c>
      <c r="F173" s="46">
        <v>15.0</v>
      </c>
      <c r="G173" s="46">
        <f>F173-7</f>
        <v>8</v>
      </c>
      <c r="H173" s="26"/>
      <c r="I173" s="26"/>
      <c r="J173" s="26"/>
      <c r="K173" s="26" t="s">
        <v>148</v>
      </c>
    </row>
    <row r="174">
      <c r="A174" s="61" t="s">
        <v>4320</v>
      </c>
      <c r="B174" s="24">
        <v>0.16177083333333334</v>
      </c>
      <c r="C174" s="62">
        <f>B174-TIME('Time Shifts'!$B$22, 'Time Shifts'!$C$22, 'Time Shifts'!$D$22)</f>
        <v>0.1515509259</v>
      </c>
      <c r="D174" s="26" t="s">
        <v>70</v>
      </c>
      <c r="E174" s="26" t="s">
        <v>91</v>
      </c>
      <c r="F174" s="46">
        <v>10.0</v>
      </c>
      <c r="G174" s="46"/>
      <c r="H174" s="26"/>
      <c r="I174" s="26" t="s">
        <v>750</v>
      </c>
      <c r="J174" s="26"/>
      <c r="K174" s="26"/>
    </row>
    <row r="175">
      <c r="A175" s="61" t="s">
        <v>4320</v>
      </c>
      <c r="B175" s="24">
        <v>0.16207175925925926</v>
      </c>
      <c r="C175" s="62">
        <f>B175-TIME('Time Shifts'!$B$22, 'Time Shifts'!$C$22, 'Time Shifts'!$D$22)</f>
        <v>0.1518518519</v>
      </c>
      <c r="D175" s="26" t="s">
        <v>70</v>
      </c>
      <c r="E175" s="26" t="s">
        <v>93</v>
      </c>
      <c r="F175" s="46">
        <v>12.0</v>
      </c>
      <c r="G175" s="46">
        <f>F175-7</f>
        <v>5</v>
      </c>
      <c r="H175" s="26"/>
      <c r="I175" s="26"/>
      <c r="J175" s="26"/>
      <c r="K175" s="26" t="s">
        <v>99</v>
      </c>
    </row>
    <row r="176">
      <c r="A176" s="61" t="s">
        <v>4320</v>
      </c>
      <c r="B176" s="24">
        <v>0.1621412037037037</v>
      </c>
      <c r="C176" s="62">
        <f>B176-TIME('Time Shifts'!$B$22, 'Time Shifts'!$C$22, 'Time Shifts'!$D$22)</f>
        <v>0.1519212963</v>
      </c>
      <c r="D176" s="26" t="s">
        <v>70</v>
      </c>
      <c r="E176" s="26" t="s">
        <v>93</v>
      </c>
      <c r="F176" s="46">
        <f>G176+7</f>
        <v>9</v>
      </c>
      <c r="G176" s="46">
        <v>2.0</v>
      </c>
      <c r="H176" s="26"/>
      <c r="I176" s="26"/>
      <c r="J176" s="26"/>
      <c r="K176" s="26" t="s">
        <v>99</v>
      </c>
    </row>
    <row r="177">
      <c r="A177" s="61" t="s">
        <v>4320</v>
      </c>
      <c r="B177" s="24">
        <v>0.16258101851851853</v>
      </c>
      <c r="C177" s="62">
        <f>B177-TIME('Time Shifts'!$B$22, 'Time Shifts'!$C$22, 'Time Shifts'!$D$22)</f>
        <v>0.1523611111</v>
      </c>
      <c r="D177" s="26" t="s">
        <v>66</v>
      </c>
      <c r="E177" s="26" t="s">
        <v>89</v>
      </c>
      <c r="F177" s="46">
        <v>26.0</v>
      </c>
      <c r="G177" s="46">
        <f t="shared" ref="G177:G178" si="11">F177-8</f>
        <v>18</v>
      </c>
      <c r="H177" s="26"/>
      <c r="I177" s="26"/>
      <c r="J177" s="26"/>
      <c r="K177" s="26" t="s">
        <v>171</v>
      </c>
    </row>
    <row r="178">
      <c r="A178" s="61" t="s">
        <v>4320</v>
      </c>
      <c r="B178" s="24">
        <v>0.16265046296296296</v>
      </c>
      <c r="C178" s="62">
        <f>B178-TIME('Time Shifts'!$B$22, 'Time Shifts'!$C$22, 'Time Shifts'!$D$22)</f>
        <v>0.1524305556</v>
      </c>
      <c r="D178" s="26" t="s">
        <v>66</v>
      </c>
      <c r="E178" s="26" t="s">
        <v>89</v>
      </c>
      <c r="F178" s="46">
        <v>18.0</v>
      </c>
      <c r="G178" s="46">
        <f t="shared" si="11"/>
        <v>10</v>
      </c>
      <c r="H178" s="26"/>
      <c r="I178" s="26"/>
      <c r="J178" s="26"/>
      <c r="K178" s="26" t="s">
        <v>171</v>
      </c>
    </row>
    <row r="179">
      <c r="A179" s="61" t="s">
        <v>4320</v>
      </c>
      <c r="B179" s="24">
        <v>0.16273148148148148</v>
      </c>
      <c r="C179" s="62">
        <f>B179-TIME('Time Shifts'!$B$22, 'Time Shifts'!$C$22, 'Time Shifts'!$D$22)</f>
        <v>0.1525115741</v>
      </c>
      <c r="D179" s="26" t="s">
        <v>66</v>
      </c>
      <c r="E179" s="26" t="s">
        <v>91</v>
      </c>
      <c r="F179" s="46">
        <v>6.0</v>
      </c>
      <c r="G179" s="46"/>
      <c r="H179" s="26"/>
      <c r="I179" s="26" t="s">
        <v>744</v>
      </c>
      <c r="J179" s="26"/>
      <c r="K179" s="26"/>
    </row>
    <row r="180">
      <c r="A180" s="61" t="s">
        <v>4320</v>
      </c>
      <c r="B180" s="24">
        <v>0.1627662037037037</v>
      </c>
      <c r="C180" s="62">
        <f>B180-TIME('Time Shifts'!$B$22, 'Time Shifts'!$C$22, 'Time Shifts'!$D$22)</f>
        <v>0.1525462963</v>
      </c>
      <c r="D180" s="26" t="s">
        <v>66</v>
      </c>
      <c r="E180" s="26" t="s">
        <v>91</v>
      </c>
      <c r="F180" s="46">
        <v>14.0</v>
      </c>
      <c r="G180" s="46"/>
      <c r="H180" s="26"/>
      <c r="I180" s="26" t="s">
        <v>751</v>
      </c>
      <c r="J180" s="46">
        <v>1.0</v>
      </c>
      <c r="K180" s="26" t="s">
        <v>119</v>
      </c>
    </row>
    <row r="181">
      <c r="A181" s="61" t="s">
        <v>4320</v>
      </c>
      <c r="B181" s="24">
        <v>0.16366898148148148</v>
      </c>
      <c r="C181" s="62">
        <f>B181-TIME('Time Shifts'!$B$22, 'Time Shifts'!$C$22, 'Time Shifts'!$D$22)</f>
        <v>0.1534490741</v>
      </c>
      <c r="D181" s="26" t="s">
        <v>696</v>
      </c>
      <c r="E181" s="26" t="s">
        <v>100</v>
      </c>
      <c r="F181" s="46">
        <v>5.0</v>
      </c>
      <c r="G181" s="46">
        <f>F181-2</f>
        <v>3</v>
      </c>
      <c r="H181" s="26"/>
      <c r="I181" s="26"/>
      <c r="J181" s="26"/>
      <c r="K181" s="26"/>
    </row>
    <row r="182">
      <c r="A182" s="61" t="s">
        <v>4320</v>
      </c>
      <c r="B182" s="24">
        <v>0.16626157407407408</v>
      </c>
      <c r="C182" s="62">
        <f>B182-TIME('Time Shifts'!$B$22, 'Time Shifts'!$C$22, 'Time Shifts'!$D$22)</f>
        <v>0.1560416667</v>
      </c>
      <c r="D182" s="26" t="s">
        <v>82</v>
      </c>
      <c r="E182" s="26" t="s">
        <v>83</v>
      </c>
      <c r="F182" s="46">
        <v>11.0</v>
      </c>
      <c r="G182" s="46">
        <v>3.0</v>
      </c>
      <c r="H182" s="26"/>
      <c r="I182" s="26"/>
      <c r="J182" s="26"/>
      <c r="K182" s="25" t="s">
        <v>85</v>
      </c>
    </row>
    <row r="183">
      <c r="A183" s="61" t="s">
        <v>4320</v>
      </c>
      <c r="B183" s="24">
        <v>0.16626157407407408</v>
      </c>
      <c r="C183" s="62">
        <f>B183-TIME('Time Shifts'!$B$22, 'Time Shifts'!$C$22, 'Time Shifts'!$D$22)</f>
        <v>0.1560416667</v>
      </c>
      <c r="D183" s="26" t="s">
        <v>82</v>
      </c>
      <c r="E183" s="26" t="s">
        <v>83</v>
      </c>
      <c r="F183" s="46">
        <v>25.0</v>
      </c>
      <c r="G183" s="46">
        <v>17.0</v>
      </c>
      <c r="H183" s="26"/>
      <c r="I183" s="26"/>
      <c r="J183" s="26"/>
      <c r="K183" s="26" t="s">
        <v>86</v>
      </c>
    </row>
    <row r="184">
      <c r="A184" s="61" t="s">
        <v>4320</v>
      </c>
      <c r="B184" s="24">
        <v>0.16836805555555556</v>
      </c>
      <c r="C184" s="62">
        <f>B184-TIME('Time Shifts'!$B$22, 'Time Shifts'!$C$22, 'Time Shifts'!$D$22)</f>
        <v>0.1581481481</v>
      </c>
      <c r="D184" s="26" t="s">
        <v>74</v>
      </c>
      <c r="E184" s="26" t="s">
        <v>73</v>
      </c>
      <c r="F184" s="46" t="s">
        <v>75</v>
      </c>
      <c r="G184" s="46" t="s">
        <v>75</v>
      </c>
      <c r="H184" s="26"/>
      <c r="I184" s="26"/>
      <c r="J184" s="26"/>
      <c r="K184" s="25" t="s">
        <v>85</v>
      </c>
    </row>
    <row r="185">
      <c r="A185" s="61" t="s">
        <v>4320</v>
      </c>
      <c r="B185" s="24">
        <v>0.16836805555555556</v>
      </c>
      <c r="C185" s="62">
        <f>B185-TIME('Time Shifts'!$B$22, 'Time Shifts'!$C$22, 'Time Shifts'!$D$22)</f>
        <v>0.1581481481</v>
      </c>
      <c r="D185" s="26" t="s">
        <v>74</v>
      </c>
      <c r="E185" s="26" t="s">
        <v>73</v>
      </c>
      <c r="F185" s="46">
        <v>28.0</v>
      </c>
      <c r="G185" s="46">
        <f>F185-9</f>
        <v>19</v>
      </c>
      <c r="H185" s="26"/>
      <c r="I185" s="26"/>
      <c r="J185" s="26"/>
      <c r="K185" s="26" t="s">
        <v>86</v>
      </c>
    </row>
    <row r="186">
      <c r="A186" s="61" t="s">
        <v>4320</v>
      </c>
      <c r="B186" s="24">
        <v>0.1683912037037037</v>
      </c>
      <c r="C186" s="62">
        <f>B186-TIME('Time Shifts'!$B$22, 'Time Shifts'!$C$22, 'Time Shifts'!$D$22)</f>
        <v>0.1581712963</v>
      </c>
      <c r="D186" s="26" t="s">
        <v>696</v>
      </c>
      <c r="E186" s="26" t="s">
        <v>67</v>
      </c>
      <c r="F186" s="46">
        <v>8.0</v>
      </c>
      <c r="G186" s="46">
        <f>F186--1</f>
        <v>9</v>
      </c>
      <c r="H186" s="26"/>
      <c r="I186" s="26"/>
      <c r="J186" s="26"/>
      <c r="K186" s="26"/>
    </row>
    <row r="187">
      <c r="A187" s="61" t="s">
        <v>4320</v>
      </c>
      <c r="B187" s="24">
        <v>0.17025462962962962</v>
      </c>
      <c r="C187" s="62">
        <f>B187-TIME('Time Shifts'!$B$22, 'Time Shifts'!$C$22, 'Time Shifts'!$D$22)</f>
        <v>0.1600347222</v>
      </c>
      <c r="D187" s="26" t="s">
        <v>72</v>
      </c>
      <c r="E187" s="26" t="s">
        <v>83</v>
      </c>
      <c r="F187" s="46" t="s">
        <v>75</v>
      </c>
      <c r="G187" s="46" t="s">
        <v>75</v>
      </c>
      <c r="H187" s="26"/>
      <c r="I187" s="26"/>
      <c r="J187" s="26"/>
      <c r="K187" s="25" t="s">
        <v>85</v>
      </c>
    </row>
    <row r="188">
      <c r="A188" s="61" t="s">
        <v>4320</v>
      </c>
      <c r="B188" s="24">
        <v>0.17025462962962962</v>
      </c>
      <c r="C188" s="62">
        <f>B188-TIME('Time Shifts'!$B$22, 'Time Shifts'!$C$22, 'Time Shifts'!$D$22)</f>
        <v>0.1600347222</v>
      </c>
      <c r="D188" s="26" t="s">
        <v>72</v>
      </c>
      <c r="E188" s="26" t="s">
        <v>83</v>
      </c>
      <c r="F188" s="46">
        <v>8.0</v>
      </c>
      <c r="G188" s="46">
        <f>F188-0</f>
        <v>8</v>
      </c>
      <c r="H188" s="26"/>
      <c r="I188" s="26"/>
      <c r="J188" s="26"/>
      <c r="K188" s="26" t="s">
        <v>86</v>
      </c>
    </row>
    <row r="189">
      <c r="A189" s="61" t="s">
        <v>4320</v>
      </c>
      <c r="B189" s="24">
        <v>0.16996527777777778</v>
      </c>
      <c r="C189" s="62">
        <f>B189-TIME('Time Shifts'!$B$22, 'Time Shifts'!$C$22, 'Time Shifts'!$D$22)</f>
        <v>0.1597453704</v>
      </c>
      <c r="D189" s="26" t="s">
        <v>82</v>
      </c>
      <c r="E189" s="26" t="s">
        <v>67</v>
      </c>
      <c r="F189" s="46">
        <v>17.0</v>
      </c>
      <c r="G189" s="46">
        <f>F189-3</f>
        <v>14</v>
      </c>
      <c r="H189" s="26"/>
      <c r="I189" s="26"/>
      <c r="J189" s="26"/>
      <c r="K189" s="26"/>
    </row>
    <row r="190">
      <c r="A190" s="61" t="s">
        <v>4320</v>
      </c>
      <c r="B190" s="24">
        <v>0.1729513888888889</v>
      </c>
      <c r="C190" s="62">
        <f>B190-TIME('Time Shifts'!$B$22, 'Time Shifts'!$C$22, 'Time Shifts'!$D$22)</f>
        <v>0.1627314815</v>
      </c>
      <c r="D190" s="26" t="s">
        <v>696</v>
      </c>
      <c r="E190" s="26" t="s">
        <v>67</v>
      </c>
      <c r="F190" s="46">
        <v>13.0</v>
      </c>
      <c r="G190" s="46">
        <f>F190--1</f>
        <v>14</v>
      </c>
      <c r="H190" s="26"/>
      <c r="I190" s="26"/>
      <c r="J190" s="26"/>
      <c r="K190" s="26"/>
    </row>
    <row r="191">
      <c r="A191" s="61" t="s">
        <v>4320</v>
      </c>
      <c r="B191" s="24">
        <v>0.17497685185185186</v>
      </c>
      <c r="C191" s="62">
        <f>B191-TIME('Time Shifts'!$B$22, 'Time Shifts'!$C$22, 'Time Shifts'!$D$22)</f>
        <v>0.1647569444</v>
      </c>
      <c r="D191" s="26" t="s">
        <v>66</v>
      </c>
      <c r="E191" s="26" t="s">
        <v>81</v>
      </c>
      <c r="F191" s="46">
        <v>21.0</v>
      </c>
      <c r="G191" s="46">
        <f>F191-5</f>
        <v>16</v>
      </c>
      <c r="H191" s="26"/>
      <c r="I191" s="26"/>
      <c r="J191" s="26"/>
      <c r="K191" s="26"/>
    </row>
    <row r="192">
      <c r="A192" s="61" t="s">
        <v>4320</v>
      </c>
      <c r="B192" s="24">
        <v>0.1754513888888889</v>
      </c>
      <c r="C192" s="62">
        <f>B192-TIME('Time Shifts'!$B$22, 'Time Shifts'!$C$22, 'Time Shifts'!$D$22)</f>
        <v>0.1652314815</v>
      </c>
      <c r="D192" s="26" t="s">
        <v>66</v>
      </c>
      <c r="E192" s="26" t="s">
        <v>67</v>
      </c>
      <c r="F192" s="46" t="s">
        <v>75</v>
      </c>
      <c r="G192" s="46" t="s">
        <v>75</v>
      </c>
      <c r="H192" s="26"/>
      <c r="I192" s="26"/>
      <c r="J192" s="26"/>
      <c r="K192" s="25" t="s">
        <v>160</v>
      </c>
    </row>
    <row r="193">
      <c r="A193" s="61" t="s">
        <v>4320</v>
      </c>
      <c r="B193" s="24">
        <v>0.1754513888888889</v>
      </c>
      <c r="C193" s="62">
        <f>B193-TIME('Time Shifts'!$B$22, 'Time Shifts'!$C$22, 'Time Shifts'!$D$22)</f>
        <v>0.1652314815</v>
      </c>
      <c r="D193" s="26" t="s">
        <v>66</v>
      </c>
      <c r="E193" s="26" t="s">
        <v>67</v>
      </c>
      <c r="F193" s="46">
        <v>6.0</v>
      </c>
      <c r="G193" s="46">
        <f>F193-1</f>
        <v>5</v>
      </c>
      <c r="H193" s="26"/>
      <c r="I193" s="26"/>
      <c r="J193" s="26"/>
      <c r="K193" s="26" t="s">
        <v>161</v>
      </c>
    </row>
    <row r="194">
      <c r="A194" s="61" t="s">
        <v>4320</v>
      </c>
      <c r="B194" s="24">
        <v>0.18013888888888888</v>
      </c>
      <c r="C194" s="62">
        <f>B194-TIME('Time Shifts'!$B$22, 'Time Shifts'!$C$22, 'Time Shifts'!$D$22)</f>
        <v>0.1699189815</v>
      </c>
      <c r="D194" s="26" t="s">
        <v>70</v>
      </c>
      <c r="E194" s="26" t="s">
        <v>129</v>
      </c>
      <c r="F194" s="46">
        <v>10.0</v>
      </c>
      <c r="G194" s="46">
        <f>F194-4</f>
        <v>6</v>
      </c>
      <c r="H194" s="26"/>
      <c r="I194" s="26"/>
      <c r="J194" s="26"/>
      <c r="K194" s="26"/>
    </row>
    <row r="195">
      <c r="A195" s="61" t="s">
        <v>4320</v>
      </c>
      <c r="B195" s="24">
        <v>0.18009259259259258</v>
      </c>
      <c r="C195" s="62">
        <f>B195-TIME('Time Shifts'!$B$22, 'Time Shifts'!$C$22, 'Time Shifts'!$D$22)</f>
        <v>0.1698726852</v>
      </c>
      <c r="D195" s="26" t="s">
        <v>82</v>
      </c>
      <c r="E195" s="26" t="s">
        <v>129</v>
      </c>
      <c r="F195" s="46">
        <f t="shared" ref="F195:F196" si="12">G195+1</f>
        <v>3</v>
      </c>
      <c r="G195" s="46">
        <v>2.0</v>
      </c>
      <c r="H195" s="26"/>
      <c r="I195" s="26"/>
      <c r="J195" s="26"/>
      <c r="K195" s="26" t="s">
        <v>161</v>
      </c>
    </row>
    <row r="196">
      <c r="A196" s="61" t="s">
        <v>4320</v>
      </c>
      <c r="B196" s="24">
        <v>0.18009259259259258</v>
      </c>
      <c r="C196" s="62">
        <f>B196-TIME('Time Shifts'!$B$22, 'Time Shifts'!$C$22, 'Time Shifts'!$D$22)</f>
        <v>0.1698726852</v>
      </c>
      <c r="D196" s="26" t="s">
        <v>82</v>
      </c>
      <c r="E196" s="26" t="s">
        <v>129</v>
      </c>
      <c r="F196" s="46">
        <f t="shared" si="12"/>
        <v>19</v>
      </c>
      <c r="G196" s="46">
        <v>18.0</v>
      </c>
      <c r="H196" s="26"/>
      <c r="I196" s="26"/>
      <c r="J196" s="26"/>
      <c r="K196" s="25" t="s">
        <v>160</v>
      </c>
    </row>
    <row r="197">
      <c r="A197" s="61" t="s">
        <v>4320</v>
      </c>
      <c r="B197" s="24">
        <v>0.18597222222222223</v>
      </c>
      <c r="C197" s="62">
        <f>B197-TIME('Time Shifts'!$B$22, 'Time Shifts'!$C$22, 'Time Shifts'!$D$22)</f>
        <v>0.1757523148</v>
      </c>
      <c r="D197" s="26" t="s">
        <v>84</v>
      </c>
      <c r="E197" s="25" t="s">
        <v>76</v>
      </c>
      <c r="F197" s="46">
        <v>13.0</v>
      </c>
      <c r="G197" s="30">
        <v>10.0</v>
      </c>
      <c r="H197" s="26"/>
      <c r="I197" s="26"/>
      <c r="J197" s="26"/>
      <c r="K197" s="25" t="s">
        <v>752</v>
      </c>
    </row>
    <row r="198">
      <c r="A198" s="61" t="s">
        <v>4320</v>
      </c>
      <c r="B198" s="24">
        <v>0.18871527777777777</v>
      </c>
      <c r="C198" s="62">
        <f>B198-TIME('Time Shifts'!$B$22, 'Time Shifts'!$C$22, 'Time Shifts'!$D$22)</f>
        <v>0.1784953704</v>
      </c>
      <c r="D198" s="26" t="s">
        <v>84</v>
      </c>
      <c r="E198" s="26" t="s">
        <v>83</v>
      </c>
      <c r="F198" s="46">
        <v>6.0</v>
      </c>
      <c r="G198" s="30" t="s">
        <v>75</v>
      </c>
      <c r="H198" s="26"/>
      <c r="I198" s="26"/>
      <c r="J198" s="26"/>
      <c r="K198" s="26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hidden="1" min="2" max="2" width="7.29"/>
    <col customWidth="1" min="3" max="3" width="7.29"/>
    <col customWidth="1" min="4" max="4" width="9.29"/>
    <col customWidth="1" min="5" max="5" width="15.71"/>
    <col customWidth="1" min="6" max="6" width="10.43"/>
    <col customWidth="1" min="7" max="7" width="12.43"/>
    <col customWidth="1" min="8" max="8" width="5.14"/>
    <col customWidth="1" min="9" max="9" width="41.57"/>
    <col customWidth="1" min="10" max="10" width="6.29"/>
    <col customWidth="1" min="11" max="11" width="46.57"/>
  </cols>
  <sheetData>
    <row r="1">
      <c r="A1" s="47" t="s">
        <v>0</v>
      </c>
      <c r="B1" s="59" t="s">
        <v>4304</v>
      </c>
      <c r="C1" s="59" t="s">
        <v>56</v>
      </c>
      <c r="D1" s="39" t="s">
        <v>57</v>
      </c>
      <c r="E1" s="39" t="s">
        <v>58</v>
      </c>
      <c r="F1" s="40" t="s">
        <v>59</v>
      </c>
      <c r="G1" s="40" t="s">
        <v>60</v>
      </c>
      <c r="H1" s="39" t="s">
        <v>61</v>
      </c>
      <c r="I1" s="39" t="s">
        <v>62</v>
      </c>
      <c r="J1" s="39" t="s">
        <v>63</v>
      </c>
      <c r="K1" s="39" t="s">
        <v>64</v>
      </c>
    </row>
    <row r="2">
      <c r="A2" s="61" t="s">
        <v>4321</v>
      </c>
      <c r="B2" s="24">
        <v>0.011956018518518519</v>
      </c>
      <c r="C2" s="24">
        <f t="shared" ref="C2:C194" si="1">B2</f>
        <v>0.01195601852</v>
      </c>
      <c r="D2" s="26" t="s">
        <v>82</v>
      </c>
      <c r="E2" s="26" t="s">
        <v>361</v>
      </c>
      <c r="F2" s="46">
        <v>15.0</v>
      </c>
      <c r="G2" s="26">
        <f>F2-7</f>
        <v>8</v>
      </c>
      <c r="H2" s="26"/>
      <c r="I2" s="26"/>
      <c r="J2" s="26"/>
      <c r="K2" s="26"/>
    </row>
    <row r="3">
      <c r="A3" s="61" t="s">
        <v>4321</v>
      </c>
      <c r="B3" s="24">
        <v>0.01480324074074074</v>
      </c>
      <c r="C3" s="24">
        <f t="shared" si="1"/>
        <v>0.01480324074</v>
      </c>
      <c r="D3" s="26" t="s">
        <v>66</v>
      </c>
      <c r="E3" s="26" t="s">
        <v>67</v>
      </c>
      <c r="F3" s="46">
        <v>5.0</v>
      </c>
      <c r="G3" s="26">
        <f>F3-1</f>
        <v>4</v>
      </c>
      <c r="H3" s="26"/>
      <c r="I3" s="26"/>
      <c r="J3" s="26"/>
      <c r="K3" s="26"/>
    </row>
    <row r="4">
      <c r="A4" s="61" t="s">
        <v>4321</v>
      </c>
      <c r="B4" s="54">
        <v>0.014814814814814815</v>
      </c>
      <c r="C4" s="24">
        <f t="shared" si="1"/>
        <v>0.01481481481</v>
      </c>
      <c r="D4" s="26" t="s">
        <v>70</v>
      </c>
      <c r="E4" s="26" t="s">
        <v>67</v>
      </c>
      <c r="F4" s="46">
        <v>5.0</v>
      </c>
      <c r="G4" s="26">
        <f>F4-3</f>
        <v>2</v>
      </c>
      <c r="H4" s="26"/>
      <c r="I4" s="26"/>
      <c r="J4" s="26"/>
      <c r="K4" s="26"/>
    </row>
    <row r="5">
      <c r="A5" s="61" t="s">
        <v>4321</v>
      </c>
      <c r="B5" s="24">
        <v>0.015324074074074073</v>
      </c>
      <c r="C5" s="24">
        <f t="shared" si="1"/>
        <v>0.01532407407</v>
      </c>
      <c r="D5" s="26" t="s">
        <v>74</v>
      </c>
      <c r="E5" s="26" t="s">
        <v>67</v>
      </c>
      <c r="F5" s="46">
        <v>4.0</v>
      </c>
      <c r="G5" s="26">
        <f>F5-0</f>
        <v>4</v>
      </c>
      <c r="H5" s="26"/>
      <c r="I5" s="26"/>
      <c r="J5" s="26"/>
      <c r="K5" s="26"/>
    </row>
    <row r="6">
      <c r="A6" s="61" t="s">
        <v>4321</v>
      </c>
      <c r="B6" s="24">
        <v>0.015381944444444445</v>
      </c>
      <c r="C6" s="24">
        <f t="shared" si="1"/>
        <v>0.01538194444</v>
      </c>
      <c r="D6" s="26" t="s">
        <v>69</v>
      </c>
      <c r="E6" s="26" t="s">
        <v>67</v>
      </c>
      <c r="F6" s="46">
        <v>12.0</v>
      </c>
      <c r="G6" s="26">
        <f>F6-4</f>
        <v>8</v>
      </c>
      <c r="H6" s="26"/>
      <c r="I6" s="26"/>
      <c r="J6" s="26"/>
      <c r="K6" s="26"/>
    </row>
    <row r="7">
      <c r="A7" s="61" t="s">
        <v>4321</v>
      </c>
      <c r="B7" s="24">
        <v>0.01642361111111111</v>
      </c>
      <c r="C7" s="24">
        <f t="shared" si="1"/>
        <v>0.01642361111</v>
      </c>
      <c r="D7" s="26" t="s">
        <v>157</v>
      </c>
      <c r="E7" s="26" t="s">
        <v>125</v>
      </c>
      <c r="F7" s="30" t="s">
        <v>753</v>
      </c>
      <c r="G7" s="25">
        <v>4.0</v>
      </c>
      <c r="H7" s="26"/>
      <c r="I7" s="26"/>
      <c r="J7" s="26"/>
      <c r="K7" s="26"/>
    </row>
    <row r="8">
      <c r="A8" s="61" t="s">
        <v>4321</v>
      </c>
      <c r="B8" s="24">
        <v>0.019537037037037037</v>
      </c>
      <c r="C8" s="24">
        <f t="shared" si="1"/>
        <v>0.01953703704</v>
      </c>
      <c r="D8" s="26" t="s">
        <v>69</v>
      </c>
      <c r="E8" s="26" t="s">
        <v>91</v>
      </c>
      <c r="F8" s="46">
        <v>10.0</v>
      </c>
      <c r="G8" s="26"/>
      <c r="H8" s="26"/>
      <c r="I8" s="26" t="s">
        <v>754</v>
      </c>
      <c r="J8" s="26"/>
      <c r="K8" s="26" t="s">
        <v>263</v>
      </c>
    </row>
    <row r="9">
      <c r="A9" s="61" t="s">
        <v>4321</v>
      </c>
      <c r="B9" s="24">
        <v>0.019733796296296298</v>
      </c>
      <c r="C9" s="24">
        <f t="shared" si="1"/>
        <v>0.0197337963</v>
      </c>
      <c r="D9" s="26" t="s">
        <v>74</v>
      </c>
      <c r="E9" s="26" t="s">
        <v>93</v>
      </c>
      <c r="F9" s="46" t="s">
        <v>88</v>
      </c>
      <c r="G9" s="46">
        <v>1.0</v>
      </c>
      <c r="H9" s="26"/>
      <c r="I9" s="26"/>
      <c r="J9" s="26"/>
      <c r="K9" s="26" t="s">
        <v>197</v>
      </c>
    </row>
    <row r="10">
      <c r="A10" s="61" t="s">
        <v>4321</v>
      </c>
      <c r="B10" s="24">
        <v>0.019976851851851853</v>
      </c>
      <c r="C10" s="24">
        <f t="shared" si="1"/>
        <v>0.01997685185</v>
      </c>
      <c r="D10" s="26" t="s">
        <v>72</v>
      </c>
      <c r="E10" s="26" t="s">
        <v>93</v>
      </c>
      <c r="F10" s="46">
        <v>11.0</v>
      </c>
      <c r="G10" s="25">
        <f t="shared" ref="G10:G11" si="2">F10-6</f>
        <v>5</v>
      </c>
      <c r="H10" s="26"/>
      <c r="I10" s="26"/>
      <c r="J10" s="26"/>
      <c r="K10" s="26" t="s">
        <v>136</v>
      </c>
    </row>
    <row r="11">
      <c r="A11" s="61" t="s">
        <v>4321</v>
      </c>
      <c r="B11" s="24">
        <v>0.020011574074074074</v>
      </c>
      <c r="C11" s="24">
        <f t="shared" si="1"/>
        <v>0.02001157407</v>
      </c>
      <c r="D11" s="26" t="s">
        <v>72</v>
      </c>
      <c r="E11" s="26" t="s">
        <v>93</v>
      </c>
      <c r="F11" s="46">
        <v>8.0</v>
      </c>
      <c r="G11" s="26">
        <f t="shared" si="2"/>
        <v>2</v>
      </c>
      <c r="H11" s="26"/>
      <c r="I11" s="26"/>
      <c r="J11" s="26"/>
      <c r="K11" s="26" t="s">
        <v>136</v>
      </c>
    </row>
    <row r="12">
      <c r="A12" s="61" t="s">
        <v>4321</v>
      </c>
      <c r="B12" s="24">
        <v>0.020266203703703703</v>
      </c>
      <c r="C12" s="24">
        <f t="shared" si="1"/>
        <v>0.0202662037</v>
      </c>
      <c r="D12" s="26" t="s">
        <v>82</v>
      </c>
      <c r="E12" s="26" t="s">
        <v>89</v>
      </c>
      <c r="F12" s="46" t="s">
        <v>75</v>
      </c>
      <c r="G12" s="46" t="s">
        <v>75</v>
      </c>
      <c r="H12" s="26"/>
      <c r="I12" s="26"/>
      <c r="J12" s="26"/>
      <c r="K12" s="25" t="s">
        <v>160</v>
      </c>
    </row>
    <row r="13">
      <c r="A13" s="61" t="s">
        <v>4321</v>
      </c>
      <c r="B13" s="24">
        <v>0.020266203703703703</v>
      </c>
      <c r="C13" s="24">
        <f t="shared" si="1"/>
        <v>0.0202662037</v>
      </c>
      <c r="D13" s="26" t="s">
        <v>82</v>
      </c>
      <c r="E13" s="26" t="s">
        <v>89</v>
      </c>
      <c r="F13" s="46">
        <v>12.0</v>
      </c>
      <c r="G13" s="26">
        <f>F13-8</f>
        <v>4</v>
      </c>
      <c r="H13" s="26"/>
      <c r="I13" s="26"/>
      <c r="J13" s="26"/>
      <c r="K13" s="26" t="s">
        <v>529</v>
      </c>
    </row>
    <row r="14">
      <c r="A14" s="61" t="s">
        <v>4321</v>
      </c>
      <c r="B14" s="24">
        <v>0.0203125</v>
      </c>
      <c r="C14" s="24">
        <f t="shared" si="1"/>
        <v>0.0203125</v>
      </c>
      <c r="D14" s="26" t="s">
        <v>70</v>
      </c>
      <c r="E14" s="26" t="s">
        <v>93</v>
      </c>
      <c r="F14" s="46">
        <v>20.0</v>
      </c>
      <c r="G14" s="26">
        <f>F14-7</f>
        <v>13</v>
      </c>
      <c r="H14" s="26"/>
      <c r="I14" s="26"/>
      <c r="J14" s="26"/>
      <c r="K14" s="26" t="s">
        <v>148</v>
      </c>
    </row>
    <row r="15">
      <c r="A15" s="61" t="s">
        <v>4321</v>
      </c>
      <c r="B15" s="24">
        <v>0.02034722222222222</v>
      </c>
      <c r="C15" s="24">
        <f t="shared" si="1"/>
        <v>0.02034722222</v>
      </c>
      <c r="D15" s="26" t="s">
        <v>70</v>
      </c>
      <c r="E15" s="26" t="s">
        <v>91</v>
      </c>
      <c r="F15" s="46">
        <v>11.0</v>
      </c>
      <c r="G15" s="26"/>
      <c r="H15" s="26"/>
      <c r="I15" s="26" t="s">
        <v>755</v>
      </c>
      <c r="J15" s="26"/>
      <c r="K15" s="26"/>
    </row>
    <row r="16">
      <c r="A16" s="61" t="s">
        <v>4321</v>
      </c>
      <c r="B16" s="24">
        <v>0.020381944444444446</v>
      </c>
      <c r="C16" s="24">
        <f t="shared" si="1"/>
        <v>0.02038194444</v>
      </c>
      <c r="D16" s="26" t="s">
        <v>70</v>
      </c>
      <c r="E16" s="26" t="s">
        <v>93</v>
      </c>
      <c r="F16" s="46" t="s">
        <v>75</v>
      </c>
      <c r="G16" s="46" t="s">
        <v>75</v>
      </c>
      <c r="H16" s="26"/>
      <c r="I16" s="26"/>
      <c r="J16" s="26"/>
      <c r="K16" s="26" t="s">
        <v>148</v>
      </c>
    </row>
    <row r="17">
      <c r="A17" s="61" t="s">
        <v>4321</v>
      </c>
      <c r="B17" s="24">
        <v>0.02042824074074074</v>
      </c>
      <c r="C17" s="24">
        <f t="shared" si="1"/>
        <v>0.02042824074</v>
      </c>
      <c r="D17" s="26" t="s">
        <v>66</v>
      </c>
      <c r="E17" s="26" t="s">
        <v>89</v>
      </c>
      <c r="F17" s="46">
        <v>20.0</v>
      </c>
      <c r="G17" s="26">
        <f t="shared" ref="G17:G18" si="3">F17-7</f>
        <v>13</v>
      </c>
      <c r="H17" s="26"/>
      <c r="I17" s="26"/>
      <c r="J17" s="26"/>
      <c r="K17" s="26" t="s">
        <v>171</v>
      </c>
    </row>
    <row r="18">
      <c r="A18" s="61" t="s">
        <v>4321</v>
      </c>
      <c r="B18" s="24">
        <v>0.02042824074074074</v>
      </c>
      <c r="C18" s="24">
        <f t="shared" si="1"/>
        <v>0.02042824074</v>
      </c>
      <c r="D18" s="26" t="s">
        <v>66</v>
      </c>
      <c r="E18" s="26" t="s">
        <v>89</v>
      </c>
      <c r="F18" s="46">
        <v>24.0</v>
      </c>
      <c r="G18" s="26">
        <f t="shared" si="3"/>
        <v>17</v>
      </c>
      <c r="H18" s="26"/>
      <c r="I18" s="26"/>
      <c r="J18" s="26"/>
      <c r="K18" s="26" t="s">
        <v>171</v>
      </c>
    </row>
    <row r="19">
      <c r="A19" s="61" t="s">
        <v>4321</v>
      </c>
      <c r="B19" s="24">
        <v>0.02045138888888889</v>
      </c>
      <c r="C19" s="24">
        <f t="shared" si="1"/>
        <v>0.02045138889</v>
      </c>
      <c r="D19" s="26" t="s">
        <v>66</v>
      </c>
      <c r="E19" s="26" t="s">
        <v>91</v>
      </c>
      <c r="F19" s="46">
        <v>10.0</v>
      </c>
      <c r="G19" s="26"/>
      <c r="H19" s="26"/>
      <c r="I19" s="26" t="s">
        <v>756</v>
      </c>
      <c r="J19" s="26"/>
      <c r="K19" s="26"/>
    </row>
    <row r="20">
      <c r="A20" s="61" t="s">
        <v>4321</v>
      </c>
      <c r="B20" s="24">
        <v>0.02045138888888889</v>
      </c>
      <c r="C20" s="24">
        <f t="shared" si="1"/>
        <v>0.02045138889</v>
      </c>
      <c r="D20" s="26" t="s">
        <v>66</v>
      </c>
      <c r="E20" s="26" t="s">
        <v>91</v>
      </c>
      <c r="F20" s="46">
        <v>9.0</v>
      </c>
      <c r="G20" s="26"/>
      <c r="H20" s="26"/>
      <c r="I20" s="26" t="s">
        <v>757</v>
      </c>
      <c r="J20" s="26"/>
      <c r="K20" s="26"/>
    </row>
    <row r="21">
      <c r="A21" s="61" t="s">
        <v>4321</v>
      </c>
      <c r="B21" s="24">
        <v>0.020520833333333332</v>
      </c>
      <c r="C21" s="24">
        <f t="shared" si="1"/>
        <v>0.02052083333</v>
      </c>
      <c r="D21" s="26" t="s">
        <v>84</v>
      </c>
      <c r="E21" s="26" t="s">
        <v>93</v>
      </c>
      <c r="F21" s="46">
        <v>10.0</v>
      </c>
      <c r="G21" s="26">
        <f t="shared" ref="G21:G22" si="4">F21-6</f>
        <v>4</v>
      </c>
      <c r="H21" s="26"/>
      <c r="I21" s="26"/>
      <c r="J21" s="26"/>
      <c r="K21" s="26" t="s">
        <v>553</v>
      </c>
    </row>
    <row r="22">
      <c r="A22" s="61" t="s">
        <v>4321</v>
      </c>
      <c r="B22" s="24">
        <v>0.020613425925925927</v>
      </c>
      <c r="C22" s="24">
        <f t="shared" si="1"/>
        <v>0.02061342593</v>
      </c>
      <c r="D22" s="26" t="s">
        <v>84</v>
      </c>
      <c r="E22" s="26" t="s">
        <v>93</v>
      </c>
      <c r="F22" s="46">
        <v>21.0</v>
      </c>
      <c r="G22" s="26">
        <f t="shared" si="4"/>
        <v>15</v>
      </c>
      <c r="H22" s="26"/>
      <c r="I22" s="26"/>
      <c r="J22" s="26"/>
      <c r="K22" s="26" t="s">
        <v>553</v>
      </c>
    </row>
    <row r="23">
      <c r="A23" s="61" t="s">
        <v>4321</v>
      </c>
      <c r="B23" s="24">
        <v>0.021030092592592593</v>
      </c>
      <c r="C23" s="24">
        <f t="shared" si="1"/>
        <v>0.02103009259</v>
      </c>
      <c r="D23" s="26" t="s">
        <v>84</v>
      </c>
      <c r="E23" s="26" t="s">
        <v>91</v>
      </c>
      <c r="F23" s="46">
        <v>10.0</v>
      </c>
      <c r="G23" s="26"/>
      <c r="H23" s="26"/>
      <c r="I23" s="26" t="s">
        <v>758</v>
      </c>
      <c r="J23" s="46">
        <v>1.0</v>
      </c>
      <c r="K23" s="26"/>
    </row>
    <row r="24">
      <c r="A24" s="61" t="s">
        <v>4321</v>
      </c>
      <c r="B24" s="24">
        <v>0.021689814814814815</v>
      </c>
      <c r="C24" s="24">
        <f t="shared" si="1"/>
        <v>0.02168981481</v>
      </c>
      <c r="D24" s="26" t="s">
        <v>157</v>
      </c>
      <c r="E24" s="26" t="s">
        <v>125</v>
      </c>
      <c r="F24" s="46">
        <v>9.0</v>
      </c>
      <c r="G24" s="26">
        <f>F24-4</f>
        <v>5</v>
      </c>
      <c r="H24" s="26"/>
      <c r="I24" s="26"/>
      <c r="J24" s="26"/>
      <c r="K24" s="26"/>
    </row>
    <row r="25">
      <c r="A25" s="61" t="s">
        <v>4321</v>
      </c>
      <c r="B25" s="24">
        <v>0.02236111111111111</v>
      </c>
      <c r="C25" s="24">
        <f t="shared" si="1"/>
        <v>0.02236111111</v>
      </c>
      <c r="D25" s="26" t="s">
        <v>157</v>
      </c>
      <c r="E25" s="26" t="s">
        <v>67</v>
      </c>
      <c r="F25" s="46">
        <v>19.0</v>
      </c>
      <c r="G25" s="26">
        <f>F25-3</f>
        <v>16</v>
      </c>
      <c r="H25" s="26"/>
      <c r="I25" s="26"/>
      <c r="J25" s="26"/>
      <c r="K25" s="26"/>
    </row>
    <row r="26">
      <c r="A26" s="61" t="s">
        <v>4321</v>
      </c>
      <c r="B26" s="24">
        <v>0.023344907407407408</v>
      </c>
      <c r="C26" s="24">
        <f t="shared" si="1"/>
        <v>0.02334490741</v>
      </c>
      <c r="D26" s="26" t="s">
        <v>82</v>
      </c>
      <c r="E26" s="26" t="s">
        <v>125</v>
      </c>
      <c r="F26" s="46">
        <v>12.0</v>
      </c>
      <c r="G26" s="26">
        <f>F26-1</f>
        <v>11</v>
      </c>
      <c r="H26" s="26"/>
      <c r="I26" s="26"/>
      <c r="J26" s="26"/>
      <c r="K26" s="26"/>
    </row>
    <row r="27">
      <c r="A27" s="61" t="s">
        <v>4321</v>
      </c>
      <c r="B27" s="24">
        <v>0.023368055555555555</v>
      </c>
      <c r="C27" s="24">
        <f t="shared" si="1"/>
        <v>0.02336805556</v>
      </c>
      <c r="D27" s="26" t="s">
        <v>84</v>
      </c>
      <c r="E27" s="26" t="s">
        <v>125</v>
      </c>
      <c r="F27" s="46">
        <v>13.0</v>
      </c>
      <c r="G27" s="26"/>
      <c r="H27" s="26"/>
      <c r="I27" s="26"/>
      <c r="J27" s="26"/>
      <c r="K27" s="26"/>
    </row>
    <row r="28">
      <c r="A28" s="61" t="s">
        <v>4321</v>
      </c>
      <c r="B28" s="24">
        <v>0.024918981481481483</v>
      </c>
      <c r="C28" s="24">
        <f t="shared" si="1"/>
        <v>0.02491898148</v>
      </c>
      <c r="D28" s="26" t="s">
        <v>82</v>
      </c>
      <c r="E28" s="26" t="s">
        <v>67</v>
      </c>
      <c r="F28" s="46">
        <v>11.0</v>
      </c>
      <c r="G28" s="26">
        <f>F28-3</f>
        <v>8</v>
      </c>
      <c r="H28" s="26"/>
      <c r="I28" s="26"/>
      <c r="J28" s="26"/>
      <c r="K28" s="26"/>
    </row>
    <row r="29">
      <c r="A29" s="61" t="s">
        <v>4321</v>
      </c>
      <c r="B29" s="24">
        <v>0.024965277777777777</v>
      </c>
      <c r="C29" s="24">
        <f t="shared" si="1"/>
        <v>0.02496527778</v>
      </c>
      <c r="D29" s="26" t="s">
        <v>84</v>
      </c>
      <c r="E29" s="26" t="s">
        <v>67</v>
      </c>
      <c r="F29" s="46">
        <v>15.0</v>
      </c>
      <c r="G29" s="26"/>
      <c r="H29" s="26"/>
      <c r="I29" s="26"/>
      <c r="J29" s="26"/>
      <c r="K29" s="26"/>
    </row>
    <row r="30">
      <c r="A30" s="61" t="s">
        <v>4321</v>
      </c>
      <c r="B30" s="24">
        <v>0.029108796296296296</v>
      </c>
      <c r="C30" s="24">
        <f t="shared" si="1"/>
        <v>0.0291087963</v>
      </c>
      <c r="D30" s="26" t="s">
        <v>84</v>
      </c>
      <c r="E30" s="26" t="s">
        <v>129</v>
      </c>
      <c r="F30" s="46" t="s">
        <v>75</v>
      </c>
      <c r="G30" s="46" t="s">
        <v>75</v>
      </c>
      <c r="H30" s="26"/>
      <c r="I30" s="26"/>
      <c r="J30" s="26"/>
      <c r="K30" s="25" t="s">
        <v>85</v>
      </c>
    </row>
    <row r="31">
      <c r="A31" s="61" t="s">
        <v>4321</v>
      </c>
      <c r="B31" s="24">
        <v>0.029108796296296296</v>
      </c>
      <c r="C31" s="24">
        <f t="shared" si="1"/>
        <v>0.0291087963</v>
      </c>
      <c r="D31" s="26" t="s">
        <v>84</v>
      </c>
      <c r="E31" s="26" t="s">
        <v>129</v>
      </c>
      <c r="F31" s="46">
        <v>16.0</v>
      </c>
      <c r="G31" s="26">
        <f>F31-2</f>
        <v>14</v>
      </c>
      <c r="H31" s="26"/>
      <c r="I31" s="26"/>
      <c r="J31" s="26"/>
      <c r="K31" s="26" t="s">
        <v>86</v>
      </c>
    </row>
    <row r="32">
      <c r="A32" s="61" t="s">
        <v>4321</v>
      </c>
      <c r="B32" s="24">
        <v>0.019178240740740742</v>
      </c>
      <c r="C32" s="24">
        <f t="shared" si="1"/>
        <v>0.01917824074</v>
      </c>
      <c r="D32" s="26" t="s">
        <v>66</v>
      </c>
      <c r="E32" s="26" t="s">
        <v>79</v>
      </c>
      <c r="F32" s="46">
        <v>12.0</v>
      </c>
      <c r="G32" s="26">
        <f>F32-3</f>
        <v>9</v>
      </c>
      <c r="H32" s="26"/>
      <c r="I32" s="26"/>
      <c r="J32" s="26"/>
      <c r="K32" s="26"/>
    </row>
    <row r="33">
      <c r="A33" s="61" t="s">
        <v>4321</v>
      </c>
      <c r="B33" s="24">
        <v>0.03511574074074074</v>
      </c>
      <c r="C33" s="24">
        <f t="shared" si="1"/>
        <v>0.03511574074</v>
      </c>
      <c r="D33" s="26" t="s">
        <v>66</v>
      </c>
      <c r="E33" s="26" t="s">
        <v>125</v>
      </c>
      <c r="F33" s="46">
        <v>2.0</v>
      </c>
      <c r="G33" s="46">
        <v>2.0</v>
      </c>
      <c r="H33" s="26"/>
      <c r="I33" s="26"/>
      <c r="J33" s="26"/>
      <c r="K33" s="26"/>
    </row>
    <row r="34">
      <c r="A34" s="61" t="s">
        <v>4321</v>
      </c>
      <c r="B34" s="24">
        <v>0.03716435185185185</v>
      </c>
      <c r="C34" s="24">
        <f t="shared" si="1"/>
        <v>0.03716435185</v>
      </c>
      <c r="D34" s="26" t="s">
        <v>66</v>
      </c>
      <c r="E34" s="26" t="s">
        <v>154</v>
      </c>
      <c r="F34" s="46">
        <v>13.0</v>
      </c>
      <c r="G34" s="26">
        <f>F34--2</f>
        <v>15</v>
      </c>
      <c r="H34" s="26"/>
      <c r="I34" s="26"/>
      <c r="J34" s="26"/>
      <c r="K34" s="26"/>
    </row>
    <row r="35">
      <c r="A35" s="61" t="s">
        <v>4321</v>
      </c>
      <c r="B35" s="24">
        <v>0.03966435185185185</v>
      </c>
      <c r="C35" s="24">
        <f t="shared" si="1"/>
        <v>0.03966435185</v>
      </c>
      <c r="D35" s="26" t="s">
        <v>70</v>
      </c>
      <c r="E35" s="26" t="s">
        <v>125</v>
      </c>
      <c r="F35" s="30" t="s">
        <v>68</v>
      </c>
      <c r="G35" s="46">
        <v>20.0</v>
      </c>
      <c r="H35" s="26"/>
      <c r="I35" s="26"/>
      <c r="J35" s="26"/>
      <c r="K35" s="26"/>
    </row>
    <row r="36">
      <c r="A36" s="61" t="s">
        <v>4321</v>
      </c>
      <c r="B36" s="24">
        <v>0.03971064814814815</v>
      </c>
      <c r="C36" s="24">
        <f t="shared" si="1"/>
        <v>0.03971064815</v>
      </c>
      <c r="D36" s="26" t="s">
        <v>72</v>
      </c>
      <c r="E36" s="26" t="s">
        <v>125</v>
      </c>
      <c r="F36" s="46">
        <v>16.0</v>
      </c>
      <c r="G36" s="26">
        <f>F36-3</f>
        <v>13</v>
      </c>
      <c r="H36" s="26"/>
      <c r="I36" s="26"/>
      <c r="J36" s="26"/>
      <c r="K36" s="26"/>
    </row>
    <row r="37">
      <c r="A37" s="61" t="s">
        <v>4321</v>
      </c>
      <c r="B37" s="24">
        <v>0.039780092592592596</v>
      </c>
      <c r="C37" s="24">
        <f t="shared" si="1"/>
        <v>0.03978009259</v>
      </c>
      <c r="D37" s="26" t="s">
        <v>66</v>
      </c>
      <c r="E37" s="26" t="s">
        <v>125</v>
      </c>
      <c r="F37" s="46">
        <v>19.0</v>
      </c>
      <c r="G37" s="26">
        <f>F37-0</f>
        <v>19</v>
      </c>
      <c r="H37" s="26"/>
      <c r="I37" s="26"/>
      <c r="J37" s="26"/>
      <c r="K37" s="26"/>
    </row>
    <row r="38">
      <c r="A38" s="61" t="s">
        <v>4321</v>
      </c>
      <c r="B38" s="24">
        <v>0.03993055555555555</v>
      </c>
      <c r="C38" s="24">
        <f t="shared" si="1"/>
        <v>0.03993055556</v>
      </c>
      <c r="D38" s="26" t="s">
        <v>82</v>
      </c>
      <c r="E38" s="26" t="s">
        <v>125</v>
      </c>
      <c r="F38" s="46">
        <v>22.0</v>
      </c>
      <c r="G38" s="26">
        <f>F38-3</f>
        <v>19</v>
      </c>
      <c r="H38" s="26"/>
      <c r="I38" s="26"/>
      <c r="J38" s="26"/>
      <c r="K38" s="26"/>
    </row>
    <row r="39">
      <c r="A39" s="61" t="s">
        <v>4321</v>
      </c>
      <c r="B39" s="24">
        <v>0.039976851851851854</v>
      </c>
      <c r="C39" s="24">
        <f t="shared" si="1"/>
        <v>0.03997685185</v>
      </c>
      <c r="D39" s="26" t="s">
        <v>69</v>
      </c>
      <c r="E39" s="26" t="s">
        <v>125</v>
      </c>
      <c r="F39" s="46">
        <v>18.0</v>
      </c>
      <c r="G39" s="26">
        <f>F39-4</f>
        <v>14</v>
      </c>
      <c r="H39" s="26"/>
      <c r="I39" s="26"/>
      <c r="J39" s="26"/>
      <c r="K39" s="26"/>
    </row>
    <row r="40">
      <c r="A40" s="61" t="s">
        <v>4321</v>
      </c>
      <c r="B40" s="24">
        <v>0.04002314814814815</v>
      </c>
      <c r="C40" s="24">
        <f t="shared" si="1"/>
        <v>0.04002314815</v>
      </c>
      <c r="D40" s="26" t="s">
        <v>84</v>
      </c>
      <c r="E40" s="26" t="s">
        <v>125</v>
      </c>
      <c r="F40" s="46">
        <v>16.0</v>
      </c>
      <c r="G40" s="26"/>
      <c r="H40" s="26"/>
      <c r="I40" s="26"/>
      <c r="J40" s="26"/>
      <c r="K40" s="26"/>
    </row>
    <row r="41">
      <c r="A41" s="61" t="s">
        <v>4321</v>
      </c>
      <c r="B41" s="24">
        <v>0.042083333333333334</v>
      </c>
      <c r="C41" s="24">
        <f t="shared" si="1"/>
        <v>0.04208333333</v>
      </c>
      <c r="D41" s="26" t="s">
        <v>84</v>
      </c>
      <c r="E41" s="26" t="s">
        <v>87</v>
      </c>
      <c r="F41" s="46">
        <v>21.0</v>
      </c>
      <c r="G41" s="26">
        <f>F41-2</f>
        <v>19</v>
      </c>
      <c r="H41" s="26"/>
      <c r="I41" s="26"/>
      <c r="J41" s="26"/>
      <c r="K41" s="26"/>
    </row>
    <row r="42">
      <c r="A42" s="61" t="s">
        <v>4321</v>
      </c>
      <c r="B42" s="24">
        <v>0.04231481481481481</v>
      </c>
      <c r="C42" s="24">
        <f t="shared" si="1"/>
        <v>0.04231481481</v>
      </c>
      <c r="D42" s="26" t="s">
        <v>70</v>
      </c>
      <c r="E42" s="26" t="s">
        <v>87</v>
      </c>
      <c r="F42" s="46">
        <v>12.0</v>
      </c>
      <c r="G42" s="26">
        <f>F42-4</f>
        <v>8</v>
      </c>
      <c r="H42" s="26"/>
      <c r="I42" s="26"/>
      <c r="J42" s="26"/>
      <c r="K42" s="26"/>
    </row>
    <row r="43">
      <c r="A43" s="61" t="s">
        <v>4321</v>
      </c>
      <c r="B43" s="24">
        <v>0.042465277777777775</v>
      </c>
      <c r="C43" s="24">
        <f t="shared" si="1"/>
        <v>0.04246527778</v>
      </c>
      <c r="D43" s="26" t="s">
        <v>72</v>
      </c>
      <c r="E43" s="26" t="s">
        <v>87</v>
      </c>
      <c r="F43" s="46">
        <v>7.0</v>
      </c>
      <c r="G43" s="26">
        <f>F43-3</f>
        <v>4</v>
      </c>
      <c r="H43" s="26"/>
      <c r="I43" s="26"/>
      <c r="J43" s="26"/>
      <c r="K43" s="26"/>
    </row>
    <row r="44">
      <c r="A44" s="61" t="s">
        <v>4321</v>
      </c>
      <c r="B44" s="24">
        <v>0.042465277777777775</v>
      </c>
      <c r="C44" s="24">
        <f t="shared" si="1"/>
        <v>0.04246527778</v>
      </c>
      <c r="D44" s="26" t="s">
        <v>69</v>
      </c>
      <c r="E44" s="26" t="s">
        <v>87</v>
      </c>
      <c r="F44" s="46">
        <v>8.0</v>
      </c>
      <c r="G44" s="26">
        <f>F44-4</f>
        <v>4</v>
      </c>
      <c r="H44" s="26"/>
      <c r="I44" s="26"/>
      <c r="J44" s="26"/>
      <c r="K44" s="26"/>
    </row>
    <row r="45">
      <c r="A45" s="61" t="s">
        <v>4321</v>
      </c>
      <c r="B45" s="24">
        <v>0.042465277777777775</v>
      </c>
      <c r="C45" s="24">
        <f t="shared" si="1"/>
        <v>0.04246527778</v>
      </c>
      <c r="D45" s="26" t="s">
        <v>82</v>
      </c>
      <c r="E45" s="26" t="s">
        <v>87</v>
      </c>
      <c r="F45" s="46">
        <v>6.0</v>
      </c>
      <c r="G45" s="26">
        <f>F45-1</f>
        <v>5</v>
      </c>
      <c r="H45" s="26"/>
      <c r="I45" s="26"/>
      <c r="J45" s="26"/>
      <c r="K45" s="26"/>
    </row>
    <row r="46">
      <c r="A46" s="61" t="s">
        <v>4321</v>
      </c>
      <c r="B46" s="24">
        <v>0.04258101851851852</v>
      </c>
      <c r="C46" s="24">
        <f t="shared" si="1"/>
        <v>0.04258101852</v>
      </c>
      <c r="D46" s="26" t="s">
        <v>66</v>
      </c>
      <c r="E46" s="26" t="s">
        <v>87</v>
      </c>
      <c r="F46" s="46">
        <v>3.0</v>
      </c>
      <c r="G46" s="26">
        <f>F46-0</f>
        <v>3</v>
      </c>
      <c r="H46" s="26"/>
      <c r="I46" s="26"/>
      <c r="J46" s="26"/>
      <c r="K46" s="26"/>
    </row>
    <row r="47">
      <c r="A47" s="61" t="s">
        <v>4321</v>
      </c>
      <c r="B47" s="24">
        <v>0.042708333333333334</v>
      </c>
      <c r="C47" s="24">
        <f t="shared" si="1"/>
        <v>0.04270833333</v>
      </c>
      <c r="D47" s="26" t="s">
        <v>74</v>
      </c>
      <c r="E47" s="26" t="s">
        <v>87</v>
      </c>
      <c r="F47" s="30" t="s">
        <v>88</v>
      </c>
      <c r="G47" s="46">
        <v>1.0</v>
      </c>
      <c r="H47" s="26"/>
      <c r="I47" s="26"/>
      <c r="J47" s="26"/>
      <c r="K47" s="26"/>
    </row>
    <row r="48">
      <c r="A48" s="61" t="s">
        <v>4321</v>
      </c>
      <c r="B48" s="24">
        <v>0.04423611111111111</v>
      </c>
      <c r="C48" s="24">
        <f t="shared" si="1"/>
        <v>0.04423611111</v>
      </c>
      <c r="D48" s="26" t="s">
        <v>70</v>
      </c>
      <c r="E48" s="26" t="s">
        <v>93</v>
      </c>
      <c r="F48" s="46">
        <v>20.0</v>
      </c>
      <c r="G48" s="26">
        <f>F48-7</f>
        <v>13</v>
      </c>
      <c r="H48" s="26"/>
      <c r="I48" s="26"/>
      <c r="J48" s="26"/>
      <c r="K48" s="26" t="s">
        <v>148</v>
      </c>
    </row>
    <row r="49">
      <c r="A49" s="61" t="s">
        <v>4321</v>
      </c>
      <c r="B49" s="24">
        <v>0.044305555555555556</v>
      </c>
      <c r="C49" s="24">
        <f t="shared" si="1"/>
        <v>0.04430555556</v>
      </c>
      <c r="D49" s="26" t="s">
        <v>70</v>
      </c>
      <c r="E49" s="26" t="s">
        <v>93</v>
      </c>
      <c r="F49" s="30" t="s">
        <v>759</v>
      </c>
      <c r="G49" s="25">
        <v>8.0</v>
      </c>
      <c r="H49" s="26"/>
      <c r="I49" s="26"/>
      <c r="J49" s="26"/>
      <c r="K49" s="26" t="s">
        <v>148</v>
      </c>
    </row>
    <row r="50">
      <c r="A50" s="61" t="s">
        <v>4321</v>
      </c>
      <c r="B50" s="24">
        <v>0.04438657407407407</v>
      </c>
      <c r="C50" s="24">
        <f t="shared" si="1"/>
        <v>0.04438657407</v>
      </c>
      <c r="D50" s="26" t="s">
        <v>70</v>
      </c>
      <c r="E50" s="26" t="s">
        <v>91</v>
      </c>
      <c r="F50" s="46">
        <v>8.0</v>
      </c>
      <c r="G50" s="26"/>
      <c r="H50" s="26"/>
      <c r="I50" s="26" t="s">
        <v>760</v>
      </c>
      <c r="J50" s="26"/>
      <c r="K50" s="26"/>
    </row>
    <row r="51">
      <c r="A51" s="61" t="s">
        <v>4321</v>
      </c>
      <c r="B51" s="24">
        <v>0.04451388888888889</v>
      </c>
      <c r="C51" s="24">
        <f t="shared" si="1"/>
        <v>0.04451388889</v>
      </c>
      <c r="D51" s="26" t="s">
        <v>70</v>
      </c>
      <c r="E51" s="26" t="s">
        <v>93</v>
      </c>
      <c r="F51" s="46" t="s">
        <v>88</v>
      </c>
      <c r="G51" s="46">
        <v>1.0</v>
      </c>
      <c r="H51" s="26"/>
      <c r="I51" s="26"/>
      <c r="J51" s="26"/>
      <c r="K51" s="26" t="s">
        <v>99</v>
      </c>
    </row>
    <row r="52">
      <c r="A52" s="61" t="s">
        <v>4321</v>
      </c>
      <c r="B52" s="24">
        <v>0.04459490740740741</v>
      </c>
      <c r="C52" s="24">
        <f t="shared" si="1"/>
        <v>0.04459490741</v>
      </c>
      <c r="D52" s="26" t="s">
        <v>70</v>
      </c>
      <c r="E52" s="26" t="s">
        <v>93</v>
      </c>
      <c r="F52" s="46">
        <v>24.0</v>
      </c>
      <c r="G52" s="26">
        <f>F52-7</f>
        <v>17</v>
      </c>
      <c r="H52" s="26"/>
      <c r="I52" s="26"/>
      <c r="J52" s="26"/>
      <c r="K52" s="26" t="s">
        <v>99</v>
      </c>
    </row>
    <row r="53">
      <c r="A53" s="61" t="s">
        <v>4321</v>
      </c>
      <c r="B53" s="24">
        <v>0.04474537037037037</v>
      </c>
      <c r="C53" s="24">
        <f t="shared" si="1"/>
        <v>0.04474537037</v>
      </c>
      <c r="D53" s="26" t="s">
        <v>70</v>
      </c>
      <c r="E53" s="26" t="s">
        <v>91</v>
      </c>
      <c r="F53" s="46">
        <v>10.0</v>
      </c>
      <c r="G53" s="26"/>
      <c r="H53" s="26"/>
      <c r="I53" s="26" t="s">
        <v>761</v>
      </c>
      <c r="J53" s="26"/>
      <c r="K53" s="26"/>
    </row>
    <row r="54">
      <c r="A54" s="61" t="s">
        <v>4321</v>
      </c>
      <c r="B54" s="24">
        <v>0.045625</v>
      </c>
      <c r="C54" s="24">
        <f t="shared" si="1"/>
        <v>0.045625</v>
      </c>
      <c r="D54" s="26" t="s">
        <v>69</v>
      </c>
      <c r="E54" s="26" t="s">
        <v>89</v>
      </c>
      <c r="F54" s="46" t="s">
        <v>75</v>
      </c>
      <c r="G54" s="46" t="s">
        <v>75</v>
      </c>
      <c r="H54" s="26"/>
      <c r="I54" s="26"/>
      <c r="J54" s="26"/>
      <c r="K54" s="26" t="s">
        <v>223</v>
      </c>
    </row>
    <row r="55">
      <c r="A55" s="61" t="s">
        <v>4321</v>
      </c>
      <c r="B55" s="24">
        <v>0.045960648148148146</v>
      </c>
      <c r="C55" s="24">
        <f t="shared" si="1"/>
        <v>0.04596064815</v>
      </c>
      <c r="D55" s="26" t="s">
        <v>69</v>
      </c>
      <c r="E55" s="26" t="s">
        <v>91</v>
      </c>
      <c r="F55" s="46">
        <v>7.0</v>
      </c>
      <c r="G55" s="26"/>
      <c r="H55" s="26"/>
      <c r="I55" s="26" t="s">
        <v>762</v>
      </c>
      <c r="J55" s="26"/>
      <c r="K55" s="26" t="s">
        <v>104</v>
      </c>
    </row>
    <row r="56">
      <c r="A56" s="61" t="s">
        <v>4321</v>
      </c>
      <c r="B56" s="24">
        <v>0.04767361111111111</v>
      </c>
      <c r="C56" s="24">
        <f t="shared" si="1"/>
        <v>0.04767361111</v>
      </c>
      <c r="D56" s="26" t="s">
        <v>66</v>
      </c>
      <c r="E56" s="26" t="s">
        <v>93</v>
      </c>
      <c r="F56" s="46">
        <v>14.0</v>
      </c>
      <c r="G56" s="26">
        <f>F56-8</f>
        <v>6</v>
      </c>
      <c r="H56" s="26"/>
      <c r="I56" s="26"/>
      <c r="J56" s="26"/>
      <c r="K56" s="26" t="s">
        <v>588</v>
      </c>
    </row>
    <row r="57">
      <c r="A57" s="61" t="s">
        <v>4321</v>
      </c>
      <c r="B57" s="24">
        <v>0.04790509259259259</v>
      </c>
      <c r="C57" s="24">
        <f t="shared" si="1"/>
        <v>0.04790509259</v>
      </c>
      <c r="D57" s="26" t="s">
        <v>66</v>
      </c>
      <c r="E57" s="26" t="s">
        <v>91</v>
      </c>
      <c r="F57" s="46">
        <v>18.0</v>
      </c>
      <c r="G57" s="26"/>
      <c r="H57" s="26"/>
      <c r="I57" s="26" t="s">
        <v>763</v>
      </c>
      <c r="J57" s="26"/>
      <c r="K57" s="26"/>
    </row>
    <row r="58">
      <c r="A58" s="61" t="s">
        <v>4321</v>
      </c>
      <c r="B58" s="24">
        <v>0.04887731481481482</v>
      </c>
      <c r="C58" s="24">
        <f t="shared" si="1"/>
        <v>0.04887731481</v>
      </c>
      <c r="D58" s="26" t="s">
        <v>84</v>
      </c>
      <c r="E58" s="26" t="s">
        <v>93</v>
      </c>
      <c r="F58" s="46">
        <v>18.0</v>
      </c>
      <c r="G58" s="26">
        <f>F58-6</f>
        <v>12</v>
      </c>
      <c r="H58" s="26"/>
      <c r="I58" s="26"/>
      <c r="J58" s="26"/>
      <c r="K58" s="26" t="s">
        <v>553</v>
      </c>
    </row>
    <row r="59">
      <c r="A59" s="61" t="s">
        <v>4321</v>
      </c>
      <c r="B59" s="24">
        <v>0.04928240740740741</v>
      </c>
      <c r="C59" s="24">
        <f t="shared" si="1"/>
        <v>0.04928240741</v>
      </c>
      <c r="D59" s="26" t="s">
        <v>84</v>
      </c>
      <c r="E59" s="26" t="s">
        <v>91</v>
      </c>
      <c r="F59" s="46">
        <v>19.0</v>
      </c>
      <c r="G59" s="26"/>
      <c r="H59" s="26"/>
      <c r="I59" s="26" t="s">
        <v>764</v>
      </c>
      <c r="J59" s="26"/>
      <c r="K59" s="26"/>
    </row>
    <row r="60">
      <c r="A60" s="61" t="s">
        <v>4321</v>
      </c>
      <c r="B60" s="24">
        <v>0.04959490740740741</v>
      </c>
      <c r="C60" s="24">
        <f t="shared" si="1"/>
        <v>0.04959490741</v>
      </c>
      <c r="D60" s="26" t="s">
        <v>84</v>
      </c>
      <c r="E60" s="26" t="s">
        <v>93</v>
      </c>
      <c r="F60" s="46">
        <v>8.0</v>
      </c>
      <c r="G60" s="26">
        <f>F60-6</f>
        <v>2</v>
      </c>
      <c r="H60" s="26"/>
      <c r="I60" s="26"/>
      <c r="J60" s="26"/>
      <c r="K60" s="26" t="s">
        <v>553</v>
      </c>
    </row>
    <row r="61">
      <c r="A61" s="61" t="s">
        <v>4321</v>
      </c>
      <c r="B61" s="24">
        <v>0.05039351851851852</v>
      </c>
      <c r="C61" s="24">
        <f t="shared" si="1"/>
        <v>0.05039351852</v>
      </c>
      <c r="D61" s="26" t="s">
        <v>70</v>
      </c>
      <c r="E61" s="26" t="s">
        <v>209</v>
      </c>
      <c r="F61" s="46">
        <v>10.0</v>
      </c>
      <c r="G61" s="26">
        <f t="shared" ref="G61:G62" si="5">F61-0</f>
        <v>10</v>
      </c>
      <c r="H61" s="26"/>
      <c r="I61" s="26"/>
      <c r="J61" s="26"/>
      <c r="K61" s="26"/>
    </row>
    <row r="62">
      <c r="A62" s="61" t="s">
        <v>4321</v>
      </c>
      <c r="B62" s="24">
        <v>0.05197916666666667</v>
      </c>
      <c r="C62" s="24">
        <f t="shared" si="1"/>
        <v>0.05197916667</v>
      </c>
      <c r="D62" s="26" t="s">
        <v>66</v>
      </c>
      <c r="E62" s="26" t="s">
        <v>209</v>
      </c>
      <c r="F62" s="46">
        <v>17.0</v>
      </c>
      <c r="G62" s="46">
        <f t="shared" si="5"/>
        <v>17</v>
      </c>
      <c r="H62" s="26"/>
      <c r="I62" s="26"/>
      <c r="J62" s="26"/>
      <c r="K62" s="26"/>
    </row>
    <row r="63">
      <c r="A63" s="61" t="s">
        <v>4321</v>
      </c>
      <c r="B63" s="24">
        <v>0.05267361111111111</v>
      </c>
      <c r="C63" s="24">
        <f t="shared" si="1"/>
        <v>0.05267361111</v>
      </c>
      <c r="D63" s="26" t="s">
        <v>66</v>
      </c>
      <c r="E63" s="26" t="s">
        <v>81</v>
      </c>
      <c r="F63" s="46" t="s">
        <v>75</v>
      </c>
      <c r="G63" s="46" t="s">
        <v>75</v>
      </c>
      <c r="H63" s="26"/>
      <c r="I63" s="26"/>
      <c r="J63" s="26"/>
      <c r="K63" s="25" t="s">
        <v>85</v>
      </c>
    </row>
    <row r="64">
      <c r="A64" s="61" t="s">
        <v>4321</v>
      </c>
      <c r="B64" s="24">
        <v>0.05267361111111111</v>
      </c>
      <c r="C64" s="24">
        <f t="shared" si="1"/>
        <v>0.05267361111</v>
      </c>
      <c r="D64" s="26" t="s">
        <v>66</v>
      </c>
      <c r="E64" s="26" t="s">
        <v>81</v>
      </c>
      <c r="F64" s="46">
        <v>15.0</v>
      </c>
      <c r="G64" s="26">
        <f>F64-5</f>
        <v>10</v>
      </c>
      <c r="H64" s="26"/>
      <c r="I64" s="26"/>
      <c r="J64" s="26"/>
      <c r="K64" s="26" t="s">
        <v>765</v>
      </c>
    </row>
    <row r="65">
      <c r="A65" s="61" t="s">
        <v>4321</v>
      </c>
      <c r="B65" s="24">
        <v>0.052766203703703704</v>
      </c>
      <c r="C65" s="24">
        <f t="shared" si="1"/>
        <v>0.0527662037</v>
      </c>
      <c r="D65" s="26" t="s">
        <v>66</v>
      </c>
      <c r="E65" s="26" t="s">
        <v>81</v>
      </c>
      <c r="F65" s="46" t="s">
        <v>75</v>
      </c>
      <c r="G65" s="46" t="s">
        <v>75</v>
      </c>
      <c r="H65" s="26"/>
      <c r="I65" s="26"/>
      <c r="J65" s="26"/>
      <c r="K65" s="25" t="s">
        <v>85</v>
      </c>
    </row>
    <row r="66">
      <c r="A66" s="61" t="s">
        <v>4321</v>
      </c>
      <c r="B66" s="24">
        <v>0.052662037037037035</v>
      </c>
      <c r="C66" s="24">
        <f t="shared" si="1"/>
        <v>0.05266203704</v>
      </c>
      <c r="D66" s="26" t="s">
        <v>66</v>
      </c>
      <c r="E66" s="26" t="s">
        <v>81</v>
      </c>
      <c r="F66" s="46">
        <v>24.0</v>
      </c>
      <c r="G66" s="46">
        <v>19.0</v>
      </c>
      <c r="H66" s="26"/>
      <c r="I66" s="26"/>
      <c r="J66" s="26"/>
      <c r="K66" s="26" t="s">
        <v>765</v>
      </c>
    </row>
    <row r="67">
      <c r="A67" s="61" t="s">
        <v>4321</v>
      </c>
      <c r="B67" s="24">
        <v>0.0528125</v>
      </c>
      <c r="C67" s="24">
        <f t="shared" si="1"/>
        <v>0.0528125</v>
      </c>
      <c r="D67" s="26" t="s">
        <v>66</v>
      </c>
      <c r="E67" s="26" t="s">
        <v>81</v>
      </c>
      <c r="F67" s="46" t="s">
        <v>75</v>
      </c>
      <c r="G67" s="46" t="s">
        <v>75</v>
      </c>
      <c r="H67" s="26"/>
      <c r="I67" s="26"/>
      <c r="J67" s="26"/>
      <c r="K67" s="25" t="s">
        <v>85</v>
      </c>
    </row>
    <row r="68">
      <c r="A68" s="61" t="s">
        <v>4321</v>
      </c>
      <c r="B68" s="24">
        <v>0.0528125</v>
      </c>
      <c r="C68" s="24">
        <f t="shared" si="1"/>
        <v>0.0528125</v>
      </c>
      <c r="D68" s="26" t="s">
        <v>66</v>
      </c>
      <c r="E68" s="26" t="s">
        <v>81</v>
      </c>
      <c r="F68" s="46">
        <v>18.0</v>
      </c>
      <c r="G68" s="26">
        <f>F68-5</f>
        <v>13</v>
      </c>
      <c r="H68" s="26"/>
      <c r="I68" s="26"/>
      <c r="J68" s="26"/>
      <c r="K68" s="26" t="s">
        <v>765</v>
      </c>
    </row>
    <row r="69">
      <c r="A69" s="61" t="s">
        <v>4321</v>
      </c>
      <c r="B69" s="24">
        <v>0.05362268518518518</v>
      </c>
      <c r="C69" s="24">
        <f t="shared" si="1"/>
        <v>0.05362268519</v>
      </c>
      <c r="D69" s="26" t="s">
        <v>70</v>
      </c>
      <c r="E69" s="26" t="s">
        <v>100</v>
      </c>
      <c r="F69" s="46" t="s">
        <v>88</v>
      </c>
      <c r="G69" s="46">
        <v>1.0</v>
      </c>
      <c r="H69" s="26"/>
      <c r="I69" s="26"/>
      <c r="J69" s="26"/>
      <c r="K69" s="26" t="s">
        <v>766</v>
      </c>
    </row>
    <row r="70">
      <c r="A70" s="61" t="s">
        <v>4321</v>
      </c>
      <c r="B70" s="24">
        <v>0.05452546296296296</v>
      </c>
      <c r="C70" s="24">
        <f t="shared" si="1"/>
        <v>0.05452546296</v>
      </c>
      <c r="D70" s="26" t="s">
        <v>70</v>
      </c>
      <c r="E70" s="26" t="s">
        <v>93</v>
      </c>
      <c r="F70" s="46">
        <v>15.0</v>
      </c>
      <c r="G70" s="26">
        <f t="shared" ref="G70:G71" si="6">F70-7</f>
        <v>8</v>
      </c>
      <c r="H70" s="26"/>
      <c r="I70" s="26"/>
      <c r="J70" s="26"/>
      <c r="K70" s="26" t="s">
        <v>99</v>
      </c>
    </row>
    <row r="71">
      <c r="A71" s="61" t="s">
        <v>4321</v>
      </c>
      <c r="B71" s="24">
        <v>0.05461805555555556</v>
      </c>
      <c r="C71" s="24">
        <f t="shared" si="1"/>
        <v>0.05461805556</v>
      </c>
      <c r="D71" s="26" t="s">
        <v>70</v>
      </c>
      <c r="E71" s="26" t="s">
        <v>93</v>
      </c>
      <c r="F71" s="46">
        <v>12.0</v>
      </c>
      <c r="G71" s="26">
        <f t="shared" si="6"/>
        <v>5</v>
      </c>
      <c r="H71" s="26"/>
      <c r="I71" s="26"/>
      <c r="J71" s="26"/>
      <c r="K71" s="26" t="s">
        <v>99</v>
      </c>
    </row>
    <row r="72">
      <c r="A72" s="61" t="s">
        <v>4321</v>
      </c>
      <c r="B72" s="24">
        <v>0.05474537037037037</v>
      </c>
      <c r="C72" s="24">
        <f t="shared" si="1"/>
        <v>0.05474537037</v>
      </c>
      <c r="D72" s="26" t="s">
        <v>70</v>
      </c>
      <c r="E72" s="26" t="s">
        <v>91</v>
      </c>
      <c r="F72" s="46">
        <v>7.0</v>
      </c>
      <c r="G72" s="26"/>
      <c r="H72" s="26"/>
      <c r="I72" s="26" t="s">
        <v>767</v>
      </c>
      <c r="J72" s="26"/>
      <c r="K72" s="26"/>
    </row>
    <row r="73">
      <c r="A73" s="61" t="s">
        <v>4321</v>
      </c>
      <c r="B73" s="24">
        <v>0.05524305555555555</v>
      </c>
      <c r="C73" s="24">
        <f t="shared" si="1"/>
        <v>0.05524305556</v>
      </c>
      <c r="D73" s="26" t="s">
        <v>69</v>
      </c>
      <c r="E73" s="26" t="s">
        <v>89</v>
      </c>
      <c r="F73" s="46">
        <v>15.0</v>
      </c>
      <c r="G73" s="26">
        <f>F73-7</f>
        <v>8</v>
      </c>
      <c r="H73" s="26"/>
      <c r="I73" s="26"/>
      <c r="J73" s="26"/>
      <c r="K73" s="26" t="s">
        <v>223</v>
      </c>
    </row>
    <row r="74">
      <c r="A74" s="61" t="s">
        <v>4321</v>
      </c>
      <c r="B74" s="24">
        <v>0.055393518518518516</v>
      </c>
      <c r="C74" s="24">
        <f t="shared" si="1"/>
        <v>0.05539351852</v>
      </c>
      <c r="D74" s="26" t="s">
        <v>69</v>
      </c>
      <c r="E74" s="26" t="s">
        <v>91</v>
      </c>
      <c r="F74" s="46">
        <v>11.0</v>
      </c>
      <c r="G74" s="26"/>
      <c r="H74" s="26"/>
      <c r="I74" s="26" t="s">
        <v>768</v>
      </c>
      <c r="J74" s="46">
        <v>1.0</v>
      </c>
      <c r="K74" s="26" t="s">
        <v>119</v>
      </c>
    </row>
    <row r="75">
      <c r="A75" s="61" t="s">
        <v>4321</v>
      </c>
      <c r="B75" s="24">
        <v>0.05710648148148148</v>
      </c>
      <c r="C75" s="24">
        <f t="shared" si="1"/>
        <v>0.05710648148</v>
      </c>
      <c r="D75" s="26" t="s">
        <v>82</v>
      </c>
      <c r="E75" s="26" t="s">
        <v>89</v>
      </c>
      <c r="F75" s="46" t="s">
        <v>75</v>
      </c>
      <c r="G75" s="46" t="s">
        <v>75</v>
      </c>
      <c r="H75" s="26"/>
      <c r="I75" s="26"/>
      <c r="J75" s="26"/>
      <c r="K75" s="25" t="s">
        <v>160</v>
      </c>
    </row>
    <row r="76">
      <c r="A76" s="61" t="s">
        <v>4321</v>
      </c>
      <c r="B76" s="24">
        <v>0.05710648148148148</v>
      </c>
      <c r="C76" s="24">
        <f t="shared" si="1"/>
        <v>0.05710648148</v>
      </c>
      <c r="D76" s="26" t="s">
        <v>82</v>
      </c>
      <c r="E76" s="26" t="s">
        <v>89</v>
      </c>
      <c r="F76" s="46">
        <v>15.0</v>
      </c>
      <c r="G76" s="26">
        <f>F76-8</f>
        <v>7</v>
      </c>
      <c r="H76" s="26"/>
      <c r="I76" s="26"/>
      <c r="J76" s="26"/>
      <c r="K76" s="26" t="s">
        <v>394</v>
      </c>
    </row>
    <row r="77">
      <c r="A77" s="61" t="s">
        <v>4321</v>
      </c>
      <c r="B77" s="24">
        <v>0.05717592592592593</v>
      </c>
      <c r="C77" s="24">
        <f t="shared" si="1"/>
        <v>0.05717592593</v>
      </c>
      <c r="D77" s="26" t="s">
        <v>82</v>
      </c>
      <c r="E77" s="26" t="s">
        <v>89</v>
      </c>
      <c r="F77" s="46" t="s">
        <v>75</v>
      </c>
      <c r="G77" s="46" t="s">
        <v>75</v>
      </c>
      <c r="H77" s="26"/>
      <c r="I77" s="26"/>
      <c r="J77" s="26"/>
      <c r="K77" s="25" t="s">
        <v>160</v>
      </c>
    </row>
    <row r="78">
      <c r="A78" s="61" t="s">
        <v>4321</v>
      </c>
      <c r="B78" s="24">
        <v>0.05717592592592593</v>
      </c>
      <c r="C78" s="24">
        <f t="shared" si="1"/>
        <v>0.05717592593</v>
      </c>
      <c r="D78" s="26" t="s">
        <v>82</v>
      </c>
      <c r="E78" s="26" t="s">
        <v>89</v>
      </c>
      <c r="F78" s="46">
        <v>14.0</v>
      </c>
      <c r="G78" s="26">
        <f>F78-8</f>
        <v>6</v>
      </c>
      <c r="H78" s="26"/>
      <c r="I78" s="26"/>
      <c r="J78" s="26"/>
      <c r="K78" s="26" t="s">
        <v>394</v>
      </c>
    </row>
    <row r="79">
      <c r="A79" s="61" t="s">
        <v>4321</v>
      </c>
      <c r="B79" s="24">
        <v>0.05724537037037037</v>
      </c>
      <c r="C79" s="24">
        <f t="shared" si="1"/>
        <v>0.05724537037</v>
      </c>
      <c r="D79" s="26" t="s">
        <v>82</v>
      </c>
      <c r="E79" s="26" t="s">
        <v>89</v>
      </c>
      <c r="F79" s="46" t="s">
        <v>75</v>
      </c>
      <c r="G79" s="46" t="s">
        <v>75</v>
      </c>
      <c r="H79" s="26"/>
      <c r="I79" s="26"/>
      <c r="J79" s="26"/>
      <c r="K79" s="25" t="s">
        <v>160</v>
      </c>
    </row>
    <row r="80">
      <c r="A80" s="61" t="s">
        <v>4321</v>
      </c>
      <c r="B80" s="24">
        <v>0.05724537037037037</v>
      </c>
      <c r="C80" s="24">
        <f t="shared" si="1"/>
        <v>0.05724537037</v>
      </c>
      <c r="D80" s="26" t="s">
        <v>82</v>
      </c>
      <c r="E80" s="26" t="s">
        <v>89</v>
      </c>
      <c r="F80" s="46">
        <v>14.0</v>
      </c>
      <c r="G80" s="26">
        <f>F80-8</f>
        <v>6</v>
      </c>
      <c r="H80" s="26"/>
      <c r="I80" s="26"/>
      <c r="J80" s="26"/>
      <c r="K80" s="26" t="s">
        <v>394</v>
      </c>
    </row>
    <row r="81">
      <c r="A81" s="61" t="s">
        <v>4321</v>
      </c>
      <c r="B81" s="24">
        <v>0.05753472222222222</v>
      </c>
      <c r="C81" s="24">
        <f t="shared" si="1"/>
        <v>0.05753472222</v>
      </c>
      <c r="D81" s="26" t="s">
        <v>82</v>
      </c>
      <c r="E81" s="26" t="s">
        <v>91</v>
      </c>
      <c r="F81" s="46">
        <v>6.0</v>
      </c>
      <c r="G81" s="26"/>
      <c r="H81" s="26"/>
      <c r="I81" s="26" t="s">
        <v>769</v>
      </c>
      <c r="J81" s="26"/>
      <c r="K81" s="26"/>
    </row>
    <row r="82">
      <c r="A82" s="61" t="s">
        <v>4321</v>
      </c>
      <c r="B82" s="24">
        <v>0.0581712962962963</v>
      </c>
      <c r="C82" s="24">
        <f t="shared" si="1"/>
        <v>0.0581712963</v>
      </c>
      <c r="D82" s="26" t="s">
        <v>72</v>
      </c>
      <c r="E82" s="26" t="s">
        <v>93</v>
      </c>
      <c r="F82" s="46">
        <v>17.0</v>
      </c>
      <c r="G82" s="26">
        <f>F82-6</f>
        <v>11</v>
      </c>
      <c r="H82" s="26"/>
      <c r="I82" s="26"/>
      <c r="J82" s="26"/>
      <c r="K82" s="26" t="s">
        <v>136</v>
      </c>
    </row>
    <row r="83">
      <c r="A83" s="61" t="s">
        <v>4321</v>
      </c>
      <c r="B83" s="24">
        <v>0.058194444444444444</v>
      </c>
      <c r="C83" s="24">
        <f t="shared" si="1"/>
        <v>0.05819444444</v>
      </c>
      <c r="D83" s="26" t="s">
        <v>72</v>
      </c>
      <c r="E83" s="26" t="s">
        <v>93</v>
      </c>
      <c r="F83" s="46" t="s">
        <v>75</v>
      </c>
      <c r="G83" s="46" t="s">
        <v>75</v>
      </c>
      <c r="H83" s="26"/>
      <c r="I83" s="26"/>
      <c r="J83" s="26"/>
      <c r="K83" s="26" t="s">
        <v>136</v>
      </c>
    </row>
    <row r="84">
      <c r="A84" s="61" t="s">
        <v>4321</v>
      </c>
      <c r="B84" s="24">
        <v>0.05824074074074074</v>
      </c>
      <c r="C84" s="24">
        <f t="shared" si="1"/>
        <v>0.05824074074</v>
      </c>
      <c r="D84" s="26" t="s">
        <v>72</v>
      </c>
      <c r="E84" s="26" t="s">
        <v>93</v>
      </c>
      <c r="F84" s="46">
        <v>16.0</v>
      </c>
      <c r="G84" s="26">
        <f>F84-6</f>
        <v>10</v>
      </c>
      <c r="H84" s="26"/>
      <c r="I84" s="26"/>
      <c r="J84" s="26"/>
      <c r="K84" s="26" t="s">
        <v>136</v>
      </c>
    </row>
    <row r="85">
      <c r="A85" s="61" t="s">
        <v>4321</v>
      </c>
      <c r="B85" s="24">
        <v>0.05834490740740741</v>
      </c>
      <c r="C85" s="24">
        <f t="shared" si="1"/>
        <v>0.05834490741</v>
      </c>
      <c r="D85" s="26" t="s">
        <v>72</v>
      </c>
      <c r="E85" s="26" t="s">
        <v>91</v>
      </c>
      <c r="F85" s="46">
        <v>8.0</v>
      </c>
      <c r="G85" s="26"/>
      <c r="H85" s="26"/>
      <c r="I85" s="26" t="s">
        <v>770</v>
      </c>
      <c r="J85" s="26"/>
      <c r="K85" s="26"/>
    </row>
    <row r="86">
      <c r="A86" s="61" t="s">
        <v>4321</v>
      </c>
      <c r="B86" s="24">
        <v>0.05841435185185185</v>
      </c>
      <c r="C86" s="24">
        <f t="shared" si="1"/>
        <v>0.05841435185</v>
      </c>
      <c r="D86" s="26" t="s">
        <v>72</v>
      </c>
      <c r="E86" s="26" t="s">
        <v>91</v>
      </c>
      <c r="F86" s="46">
        <v>9.0</v>
      </c>
      <c r="G86" s="26"/>
      <c r="H86" s="26"/>
      <c r="I86" s="26" t="s">
        <v>771</v>
      </c>
      <c r="J86" s="26"/>
      <c r="K86" s="26"/>
    </row>
    <row r="87">
      <c r="A87" s="61" t="s">
        <v>4321</v>
      </c>
      <c r="B87" s="24">
        <v>0.059930555555555556</v>
      </c>
      <c r="C87" s="24">
        <f t="shared" si="1"/>
        <v>0.05993055556</v>
      </c>
      <c r="D87" s="26" t="s">
        <v>84</v>
      </c>
      <c r="E87" s="26" t="s">
        <v>93</v>
      </c>
      <c r="F87" s="46">
        <v>18.0</v>
      </c>
      <c r="G87" s="26">
        <f>F87-6</f>
        <v>12</v>
      </c>
      <c r="H87" s="26"/>
      <c r="I87" s="26"/>
      <c r="J87" s="26"/>
      <c r="K87" s="26" t="s">
        <v>643</v>
      </c>
    </row>
    <row r="88">
      <c r="A88" s="61" t="s">
        <v>4321</v>
      </c>
      <c r="B88" s="24">
        <v>0.059930555555555556</v>
      </c>
      <c r="C88" s="24">
        <f t="shared" si="1"/>
        <v>0.05993055556</v>
      </c>
      <c r="D88" s="26" t="s">
        <v>84</v>
      </c>
      <c r="E88" s="26" t="s">
        <v>93</v>
      </c>
      <c r="F88" s="46" t="s">
        <v>68</v>
      </c>
      <c r="G88" s="46">
        <v>20.0</v>
      </c>
      <c r="H88" s="26" t="s">
        <v>137</v>
      </c>
      <c r="I88" s="26"/>
      <c r="J88" s="26"/>
      <c r="K88" s="25" t="s">
        <v>160</v>
      </c>
    </row>
    <row r="89">
      <c r="A89" s="61" t="s">
        <v>4321</v>
      </c>
      <c r="B89" s="24">
        <v>0.06027777777777778</v>
      </c>
      <c r="C89" s="24">
        <f t="shared" si="1"/>
        <v>0.06027777778</v>
      </c>
      <c r="D89" s="26" t="s">
        <v>84</v>
      </c>
      <c r="E89" s="26" t="s">
        <v>91</v>
      </c>
      <c r="F89" s="46">
        <v>19.0</v>
      </c>
      <c r="G89" s="26"/>
      <c r="H89" s="26"/>
      <c r="I89" s="26" t="s">
        <v>772</v>
      </c>
      <c r="J89" s="26"/>
      <c r="K89" s="26"/>
    </row>
    <row r="90">
      <c r="A90" s="61" t="s">
        <v>4321</v>
      </c>
      <c r="B90" s="24">
        <v>0.060439814814814814</v>
      </c>
      <c r="C90" s="24">
        <f t="shared" si="1"/>
        <v>0.06043981481</v>
      </c>
      <c r="D90" s="26" t="s">
        <v>84</v>
      </c>
      <c r="E90" s="26" t="s">
        <v>93</v>
      </c>
      <c r="F90" s="46">
        <v>15.0</v>
      </c>
      <c r="G90" s="26">
        <f>F90-6</f>
        <v>9</v>
      </c>
      <c r="H90" s="26"/>
      <c r="I90" s="26"/>
      <c r="J90" s="26"/>
      <c r="K90" s="26" t="s">
        <v>643</v>
      </c>
    </row>
    <row r="91">
      <c r="A91" s="61" t="s">
        <v>4321</v>
      </c>
      <c r="B91" s="24">
        <v>0.060439814814814814</v>
      </c>
      <c r="C91" s="24">
        <f t="shared" si="1"/>
        <v>0.06043981481</v>
      </c>
      <c r="D91" s="26" t="s">
        <v>84</v>
      </c>
      <c r="E91" s="26" t="s">
        <v>93</v>
      </c>
      <c r="F91" s="46" t="s">
        <v>75</v>
      </c>
      <c r="G91" s="46" t="s">
        <v>75</v>
      </c>
      <c r="H91" s="26"/>
      <c r="I91" s="26"/>
      <c r="J91" s="26"/>
      <c r="K91" s="25" t="s">
        <v>160</v>
      </c>
    </row>
    <row r="92">
      <c r="A92" s="61" t="s">
        <v>4321</v>
      </c>
      <c r="B92" s="24">
        <v>0.06054398148148148</v>
      </c>
      <c r="C92" s="24">
        <f t="shared" si="1"/>
        <v>0.06054398148</v>
      </c>
      <c r="D92" s="26" t="s">
        <v>84</v>
      </c>
      <c r="E92" s="26" t="s">
        <v>91</v>
      </c>
      <c r="F92" s="46">
        <v>15.0</v>
      </c>
      <c r="G92" s="26"/>
      <c r="H92" s="26"/>
      <c r="I92" s="26" t="s">
        <v>773</v>
      </c>
      <c r="J92" s="26"/>
      <c r="K92" s="26"/>
    </row>
    <row r="93">
      <c r="A93" s="61" t="s">
        <v>4321</v>
      </c>
      <c r="B93" s="24">
        <v>0.06122685185185185</v>
      </c>
      <c r="C93" s="24">
        <f t="shared" si="1"/>
        <v>0.06122685185</v>
      </c>
      <c r="D93" s="26" t="s">
        <v>84</v>
      </c>
      <c r="E93" s="26" t="s">
        <v>100</v>
      </c>
      <c r="F93" s="46">
        <v>10.0</v>
      </c>
      <c r="G93" s="26">
        <f>F93-2</f>
        <v>8</v>
      </c>
      <c r="H93" s="26"/>
      <c r="I93" s="26" t="s">
        <v>774</v>
      </c>
      <c r="J93" s="26"/>
      <c r="K93" s="26" t="s">
        <v>766</v>
      </c>
    </row>
    <row r="94">
      <c r="A94" s="61" t="s">
        <v>4321</v>
      </c>
      <c r="B94" s="24">
        <v>0.06358796296296296</v>
      </c>
      <c r="C94" s="24">
        <f t="shared" si="1"/>
        <v>0.06358796296</v>
      </c>
      <c r="D94" s="26" t="s">
        <v>72</v>
      </c>
      <c r="E94" s="26" t="s">
        <v>91</v>
      </c>
      <c r="F94" s="46">
        <v>3.0</v>
      </c>
      <c r="G94" s="26"/>
      <c r="H94" s="26"/>
      <c r="I94" s="26" t="s">
        <v>140</v>
      </c>
      <c r="J94" s="26"/>
      <c r="K94" s="26" t="s">
        <v>141</v>
      </c>
    </row>
    <row r="95">
      <c r="A95" s="61" t="s">
        <v>4321</v>
      </c>
      <c r="B95" s="24">
        <v>0.06430555555555556</v>
      </c>
      <c r="C95" s="24">
        <f t="shared" si="1"/>
        <v>0.06430555556</v>
      </c>
      <c r="D95" s="26" t="s">
        <v>70</v>
      </c>
      <c r="E95" s="26" t="s">
        <v>195</v>
      </c>
      <c r="F95" s="46">
        <v>17.0</v>
      </c>
      <c r="G95" s="26">
        <f>F95</f>
        <v>17</v>
      </c>
      <c r="H95" s="26"/>
      <c r="I95" s="26"/>
      <c r="J95" s="26"/>
      <c r="K95" s="26" t="s">
        <v>775</v>
      </c>
    </row>
    <row r="96">
      <c r="A96" s="61" t="s">
        <v>4321</v>
      </c>
      <c r="B96" s="24">
        <v>0.06482638888888889</v>
      </c>
      <c r="C96" s="24">
        <f t="shared" si="1"/>
        <v>0.06482638889</v>
      </c>
      <c r="D96" s="26" t="s">
        <v>69</v>
      </c>
      <c r="E96" s="26" t="s">
        <v>120</v>
      </c>
      <c r="F96" s="46">
        <v>11.0</v>
      </c>
      <c r="G96" s="26"/>
      <c r="H96" s="26"/>
      <c r="I96" s="26"/>
      <c r="J96" s="26"/>
      <c r="K96" s="26" t="s">
        <v>776</v>
      </c>
    </row>
    <row r="97">
      <c r="A97" s="61" t="s">
        <v>4321</v>
      </c>
      <c r="B97" s="24">
        <v>0.06640046296296297</v>
      </c>
      <c r="C97" s="24">
        <f t="shared" si="1"/>
        <v>0.06640046296</v>
      </c>
      <c r="D97" s="26" t="s">
        <v>72</v>
      </c>
      <c r="E97" s="26" t="s">
        <v>93</v>
      </c>
      <c r="F97" s="46">
        <v>11.0</v>
      </c>
      <c r="G97" s="26">
        <f t="shared" ref="G97:G98" si="7">F97-6</f>
        <v>5</v>
      </c>
      <c r="H97" s="26"/>
      <c r="I97" s="26"/>
      <c r="J97" s="26"/>
      <c r="K97" s="26" t="s">
        <v>136</v>
      </c>
    </row>
    <row r="98">
      <c r="A98" s="61" t="s">
        <v>4321</v>
      </c>
      <c r="B98" s="24">
        <v>0.06645833333333333</v>
      </c>
      <c r="C98" s="24">
        <f t="shared" si="1"/>
        <v>0.06645833333</v>
      </c>
      <c r="D98" s="26" t="s">
        <v>72</v>
      </c>
      <c r="E98" s="26" t="s">
        <v>93</v>
      </c>
      <c r="F98" s="46">
        <v>24.0</v>
      </c>
      <c r="G98" s="26">
        <f t="shared" si="7"/>
        <v>18</v>
      </c>
      <c r="H98" s="26"/>
      <c r="I98" s="26"/>
      <c r="J98" s="26"/>
      <c r="K98" s="26" t="s">
        <v>136</v>
      </c>
    </row>
    <row r="99">
      <c r="A99" s="61" t="s">
        <v>4321</v>
      </c>
      <c r="B99" s="24">
        <v>0.06655092592592593</v>
      </c>
      <c r="C99" s="24">
        <f t="shared" si="1"/>
        <v>0.06655092593</v>
      </c>
      <c r="D99" s="26" t="s">
        <v>72</v>
      </c>
      <c r="E99" s="26" t="s">
        <v>91</v>
      </c>
      <c r="F99" s="46">
        <v>9.0</v>
      </c>
      <c r="G99" s="26"/>
      <c r="H99" s="26"/>
      <c r="I99" s="26" t="s">
        <v>777</v>
      </c>
      <c r="J99" s="26"/>
      <c r="K99" s="26"/>
    </row>
    <row r="100">
      <c r="A100" s="61" t="s">
        <v>4321</v>
      </c>
      <c r="B100" s="24">
        <v>0.06666666666666667</v>
      </c>
      <c r="C100" s="24">
        <f t="shared" si="1"/>
        <v>0.06666666667</v>
      </c>
      <c r="D100" s="26" t="s">
        <v>72</v>
      </c>
      <c r="E100" s="26" t="s">
        <v>93</v>
      </c>
      <c r="F100" s="46">
        <v>23.0</v>
      </c>
      <c r="G100" s="26">
        <f>F100-6</f>
        <v>17</v>
      </c>
      <c r="H100" s="26"/>
      <c r="I100" s="26"/>
      <c r="J100" s="26"/>
      <c r="K100" s="26" t="s">
        <v>136</v>
      </c>
    </row>
    <row r="101">
      <c r="A101" s="61" t="s">
        <v>4321</v>
      </c>
      <c r="B101" s="24">
        <v>0.06671296296296296</v>
      </c>
      <c r="C101" s="24">
        <f t="shared" si="1"/>
        <v>0.06671296296</v>
      </c>
      <c r="D101" s="26" t="s">
        <v>72</v>
      </c>
      <c r="E101" s="26" t="s">
        <v>91</v>
      </c>
      <c r="F101" s="46">
        <v>10.0</v>
      </c>
      <c r="G101" s="26"/>
      <c r="H101" s="26"/>
      <c r="I101" s="26" t="s">
        <v>778</v>
      </c>
      <c r="J101" s="46">
        <v>1.0</v>
      </c>
      <c r="K101" s="26" t="s">
        <v>119</v>
      </c>
    </row>
    <row r="102">
      <c r="A102" s="61" t="s">
        <v>4321</v>
      </c>
      <c r="B102" s="24">
        <v>0.06701388888888889</v>
      </c>
      <c r="C102" s="24">
        <f t="shared" si="1"/>
        <v>0.06701388889</v>
      </c>
      <c r="D102" s="26" t="s">
        <v>72</v>
      </c>
      <c r="E102" s="26" t="s">
        <v>93</v>
      </c>
      <c r="F102" s="46" t="s">
        <v>75</v>
      </c>
      <c r="G102" s="46" t="s">
        <v>75</v>
      </c>
      <c r="H102" s="26"/>
      <c r="I102" s="26"/>
      <c r="J102" s="26"/>
      <c r="K102" s="26" t="s">
        <v>136</v>
      </c>
    </row>
    <row r="103">
      <c r="A103" s="61" t="s">
        <v>4321</v>
      </c>
      <c r="B103" s="24">
        <v>0.06755787037037037</v>
      </c>
      <c r="C103" s="24">
        <f t="shared" si="1"/>
        <v>0.06755787037</v>
      </c>
      <c r="D103" s="26" t="s">
        <v>74</v>
      </c>
      <c r="E103" s="26" t="s">
        <v>76</v>
      </c>
      <c r="F103" s="46" t="s">
        <v>75</v>
      </c>
      <c r="G103" s="46" t="s">
        <v>75</v>
      </c>
      <c r="H103" s="26"/>
      <c r="I103" s="26"/>
      <c r="J103" s="26"/>
      <c r="K103" s="26" t="s">
        <v>779</v>
      </c>
    </row>
    <row r="104">
      <c r="A104" s="61" t="s">
        <v>4321</v>
      </c>
      <c r="B104" s="24">
        <v>0.06780092592592593</v>
      </c>
      <c r="C104" s="24">
        <f t="shared" si="1"/>
        <v>0.06780092593</v>
      </c>
      <c r="D104" s="26" t="s">
        <v>66</v>
      </c>
      <c r="E104" s="26" t="s">
        <v>91</v>
      </c>
      <c r="F104" s="46">
        <v>4.0</v>
      </c>
      <c r="G104" s="26"/>
      <c r="H104" s="26"/>
      <c r="I104" s="26"/>
      <c r="J104" s="26"/>
      <c r="K104" s="25" t="s">
        <v>780</v>
      </c>
    </row>
    <row r="105">
      <c r="A105" s="61" t="s">
        <v>4321</v>
      </c>
      <c r="B105" s="24">
        <v>0.06855324074074073</v>
      </c>
      <c r="C105" s="24">
        <f t="shared" si="1"/>
        <v>0.06855324074</v>
      </c>
      <c r="D105" s="26" t="s">
        <v>66</v>
      </c>
      <c r="E105" s="26" t="s">
        <v>93</v>
      </c>
      <c r="F105" s="46" t="s">
        <v>75</v>
      </c>
      <c r="G105" s="46" t="s">
        <v>75</v>
      </c>
      <c r="H105" s="26"/>
      <c r="I105" s="26"/>
      <c r="J105" s="26"/>
      <c r="K105" s="25" t="s">
        <v>85</v>
      </c>
    </row>
    <row r="106">
      <c r="A106" s="61" t="s">
        <v>4321</v>
      </c>
      <c r="B106" s="24">
        <v>0.06855324074074073</v>
      </c>
      <c r="C106" s="24">
        <f t="shared" si="1"/>
        <v>0.06855324074</v>
      </c>
      <c r="D106" s="26" t="s">
        <v>66</v>
      </c>
      <c r="E106" s="26" t="s">
        <v>93</v>
      </c>
      <c r="F106" s="46">
        <v>15.0</v>
      </c>
      <c r="G106" s="26">
        <f>F106-8</f>
        <v>7</v>
      </c>
      <c r="H106" s="26"/>
      <c r="I106" s="26"/>
      <c r="J106" s="26"/>
      <c r="K106" s="26" t="s">
        <v>781</v>
      </c>
    </row>
    <row r="107">
      <c r="A107" s="61" t="s">
        <v>4321</v>
      </c>
      <c r="B107" s="24">
        <v>0.06866898148148148</v>
      </c>
      <c r="C107" s="24">
        <f t="shared" si="1"/>
        <v>0.06866898148</v>
      </c>
      <c r="D107" s="26" t="s">
        <v>66</v>
      </c>
      <c r="E107" s="26" t="s">
        <v>93</v>
      </c>
      <c r="F107" s="46" t="s">
        <v>75</v>
      </c>
      <c r="G107" s="46" t="s">
        <v>75</v>
      </c>
      <c r="H107" s="26"/>
      <c r="I107" s="26"/>
      <c r="J107" s="26"/>
      <c r="K107" s="25" t="s">
        <v>85</v>
      </c>
    </row>
    <row r="108">
      <c r="A108" s="61" t="s">
        <v>4321</v>
      </c>
      <c r="B108" s="24">
        <v>0.06866898148148148</v>
      </c>
      <c r="C108" s="24">
        <f t="shared" si="1"/>
        <v>0.06866898148</v>
      </c>
      <c r="D108" s="26" t="s">
        <v>66</v>
      </c>
      <c r="E108" s="26" t="s">
        <v>93</v>
      </c>
      <c r="F108" s="46">
        <v>24.0</v>
      </c>
      <c r="G108" s="26">
        <f>F108-8</f>
        <v>16</v>
      </c>
      <c r="H108" s="26"/>
      <c r="I108" s="26"/>
      <c r="J108" s="26"/>
      <c r="K108" s="26" t="s">
        <v>781</v>
      </c>
    </row>
    <row r="109">
      <c r="A109" s="61" t="s">
        <v>4321</v>
      </c>
      <c r="B109" s="24">
        <v>0.06880787037037037</v>
      </c>
      <c r="C109" s="24">
        <f t="shared" si="1"/>
        <v>0.06880787037</v>
      </c>
      <c r="D109" s="26" t="s">
        <v>66</v>
      </c>
      <c r="E109" s="26" t="s">
        <v>91</v>
      </c>
      <c r="F109" s="46">
        <v>21.0</v>
      </c>
      <c r="G109" s="26"/>
      <c r="H109" s="26"/>
      <c r="I109" s="26" t="s">
        <v>782</v>
      </c>
      <c r="J109" s="26"/>
      <c r="K109" s="26"/>
    </row>
    <row r="110">
      <c r="A110" s="61" t="s">
        <v>4321</v>
      </c>
      <c r="B110" s="24">
        <v>0.06892361111111112</v>
      </c>
      <c r="C110" s="24">
        <f t="shared" si="1"/>
        <v>0.06892361111</v>
      </c>
      <c r="D110" s="26" t="s">
        <v>66</v>
      </c>
      <c r="E110" s="26" t="s">
        <v>91</v>
      </c>
      <c r="F110" s="46">
        <v>17.0</v>
      </c>
      <c r="G110" s="26"/>
      <c r="H110" s="26"/>
      <c r="I110" s="26" t="s">
        <v>783</v>
      </c>
      <c r="J110" s="46">
        <v>1.0</v>
      </c>
      <c r="K110" s="26" t="s">
        <v>119</v>
      </c>
    </row>
    <row r="111">
      <c r="A111" s="61" t="s">
        <v>4321</v>
      </c>
      <c r="B111" s="24">
        <v>0.06930555555555555</v>
      </c>
      <c r="C111" s="24">
        <f t="shared" si="1"/>
        <v>0.06930555556</v>
      </c>
      <c r="D111" s="26" t="s">
        <v>66</v>
      </c>
      <c r="E111" s="26" t="s">
        <v>784</v>
      </c>
      <c r="F111" s="46" t="s">
        <v>68</v>
      </c>
      <c r="G111" s="46">
        <v>20.0</v>
      </c>
      <c r="H111" s="26"/>
      <c r="I111" s="26"/>
      <c r="J111" s="26"/>
      <c r="K111" s="26"/>
    </row>
    <row r="112">
      <c r="A112" s="61" t="s">
        <v>4321</v>
      </c>
      <c r="B112" s="24">
        <v>0.06971064814814815</v>
      </c>
      <c r="C112" s="24">
        <f t="shared" si="1"/>
        <v>0.06971064815</v>
      </c>
      <c r="D112" s="26" t="s">
        <v>84</v>
      </c>
      <c r="E112" s="26" t="s">
        <v>93</v>
      </c>
      <c r="F112" s="46" t="s">
        <v>75</v>
      </c>
      <c r="G112" s="46" t="s">
        <v>75</v>
      </c>
      <c r="H112" s="26"/>
      <c r="I112" s="26"/>
      <c r="J112" s="26"/>
      <c r="K112" s="25" t="s">
        <v>160</v>
      </c>
    </row>
    <row r="113">
      <c r="A113" s="61" t="s">
        <v>4321</v>
      </c>
      <c r="B113" s="24">
        <v>0.06971064814814815</v>
      </c>
      <c r="C113" s="24">
        <f t="shared" si="1"/>
        <v>0.06971064815</v>
      </c>
      <c r="D113" s="26" t="s">
        <v>84</v>
      </c>
      <c r="E113" s="26" t="s">
        <v>93</v>
      </c>
      <c r="F113" s="46">
        <v>13.0</v>
      </c>
      <c r="G113" s="26">
        <f>F113-6</f>
        <v>7</v>
      </c>
      <c r="H113" s="26"/>
      <c r="I113" s="26"/>
      <c r="J113" s="26"/>
      <c r="K113" s="26" t="s">
        <v>643</v>
      </c>
    </row>
    <row r="114">
      <c r="A114" s="61" t="s">
        <v>4321</v>
      </c>
      <c r="B114" s="24">
        <v>0.07012731481481481</v>
      </c>
      <c r="C114" s="24">
        <f t="shared" si="1"/>
        <v>0.07012731481</v>
      </c>
      <c r="D114" s="26" t="s">
        <v>66</v>
      </c>
      <c r="E114" s="26" t="s">
        <v>120</v>
      </c>
      <c r="F114" s="46">
        <v>13.0</v>
      </c>
      <c r="G114" s="26"/>
      <c r="H114" s="26"/>
      <c r="I114" s="26"/>
      <c r="J114" s="26"/>
      <c r="K114" s="26" t="s">
        <v>785</v>
      </c>
    </row>
    <row r="115">
      <c r="A115" s="61" t="s">
        <v>4321</v>
      </c>
      <c r="B115" s="24">
        <v>0.07017361111111112</v>
      </c>
      <c r="C115" s="24">
        <f t="shared" si="1"/>
        <v>0.07017361111</v>
      </c>
      <c r="D115" s="26" t="s">
        <v>84</v>
      </c>
      <c r="E115" s="26" t="s">
        <v>91</v>
      </c>
      <c r="F115" s="46">
        <v>14.0</v>
      </c>
      <c r="G115" s="26"/>
      <c r="H115" s="26"/>
      <c r="I115" s="26" t="s">
        <v>786</v>
      </c>
      <c r="J115" s="26"/>
      <c r="K115" s="26"/>
    </row>
    <row r="116">
      <c r="A116" s="61" t="s">
        <v>4321</v>
      </c>
      <c r="B116" s="24">
        <v>0.07032407407407408</v>
      </c>
      <c r="C116" s="24">
        <f t="shared" si="1"/>
        <v>0.07032407407</v>
      </c>
      <c r="D116" s="26" t="s">
        <v>84</v>
      </c>
      <c r="E116" s="26" t="s">
        <v>93</v>
      </c>
      <c r="F116" s="46" t="s">
        <v>75</v>
      </c>
      <c r="G116" s="46" t="s">
        <v>75</v>
      </c>
      <c r="H116" s="26"/>
      <c r="I116" s="26"/>
      <c r="J116" s="26"/>
      <c r="K116" s="25" t="s">
        <v>160</v>
      </c>
    </row>
    <row r="117">
      <c r="A117" s="61" t="s">
        <v>4321</v>
      </c>
      <c r="B117" s="24">
        <v>0.07032407407407408</v>
      </c>
      <c r="C117" s="24">
        <f t="shared" si="1"/>
        <v>0.07032407407</v>
      </c>
      <c r="D117" s="26" t="s">
        <v>84</v>
      </c>
      <c r="E117" s="26" t="s">
        <v>93</v>
      </c>
      <c r="F117" s="46" t="s">
        <v>75</v>
      </c>
      <c r="G117" s="46" t="s">
        <v>75</v>
      </c>
      <c r="H117" s="26"/>
      <c r="I117" s="26"/>
      <c r="J117" s="26"/>
      <c r="K117" s="26" t="s">
        <v>643</v>
      </c>
    </row>
    <row r="118">
      <c r="A118" s="61" t="s">
        <v>4321</v>
      </c>
      <c r="B118" s="24">
        <v>0.07736111111111112</v>
      </c>
      <c r="C118" s="24">
        <f t="shared" si="1"/>
        <v>0.07736111111</v>
      </c>
      <c r="D118" s="26" t="s">
        <v>84</v>
      </c>
      <c r="E118" s="26" t="s">
        <v>91</v>
      </c>
      <c r="F118" s="46">
        <v>8.0</v>
      </c>
      <c r="G118" s="26"/>
      <c r="H118" s="26"/>
      <c r="I118" s="26" t="s">
        <v>787</v>
      </c>
      <c r="J118" s="46">
        <v>1.0</v>
      </c>
      <c r="K118" s="26" t="s">
        <v>119</v>
      </c>
    </row>
    <row r="119">
      <c r="A119" s="61" t="s">
        <v>4321</v>
      </c>
      <c r="B119" s="24">
        <v>0.07171296296296296</v>
      </c>
      <c r="C119" s="24">
        <f t="shared" si="1"/>
        <v>0.07171296296</v>
      </c>
      <c r="D119" s="26" t="s">
        <v>84</v>
      </c>
      <c r="E119" s="26" t="s">
        <v>100</v>
      </c>
      <c r="F119" s="46">
        <v>14.0</v>
      </c>
      <c r="G119" s="26">
        <f>F119-2</f>
        <v>12</v>
      </c>
      <c r="H119" s="26"/>
      <c r="I119" s="26" t="s">
        <v>788</v>
      </c>
      <c r="J119" s="26"/>
      <c r="K119" s="26" t="s">
        <v>766</v>
      </c>
    </row>
    <row r="120">
      <c r="A120" s="61" t="s">
        <v>4321</v>
      </c>
      <c r="B120" s="24">
        <v>0.07274305555555556</v>
      </c>
      <c r="C120" s="24">
        <f t="shared" si="1"/>
        <v>0.07274305556</v>
      </c>
      <c r="D120" s="26" t="s">
        <v>84</v>
      </c>
      <c r="E120" s="26" t="s">
        <v>209</v>
      </c>
      <c r="F120" s="46">
        <v>10.0</v>
      </c>
      <c r="G120" s="26">
        <f>F120-3</f>
        <v>7</v>
      </c>
      <c r="H120" s="26"/>
      <c r="I120" s="26"/>
      <c r="J120" s="26"/>
      <c r="K120" s="26" t="s">
        <v>86</v>
      </c>
    </row>
    <row r="121">
      <c r="A121" s="61" t="s">
        <v>4321</v>
      </c>
      <c r="B121" s="24">
        <v>0.07274305555555556</v>
      </c>
      <c r="C121" s="24">
        <f t="shared" si="1"/>
        <v>0.07274305556</v>
      </c>
      <c r="D121" s="26" t="s">
        <v>84</v>
      </c>
      <c r="E121" s="26" t="s">
        <v>209</v>
      </c>
      <c r="F121" s="46" t="s">
        <v>75</v>
      </c>
      <c r="G121" s="46" t="s">
        <v>75</v>
      </c>
      <c r="H121" s="26"/>
      <c r="I121" s="26"/>
      <c r="J121" s="26"/>
      <c r="K121" s="25" t="s">
        <v>85</v>
      </c>
    </row>
    <row r="122">
      <c r="A122" s="61" t="s">
        <v>4321</v>
      </c>
      <c r="B122" s="24">
        <v>0.07346064814814815</v>
      </c>
      <c r="C122" s="24">
        <f t="shared" si="1"/>
        <v>0.07346064815</v>
      </c>
      <c r="D122" s="26" t="s">
        <v>82</v>
      </c>
      <c r="E122" s="26" t="s">
        <v>789</v>
      </c>
      <c r="F122" s="46">
        <v>2.0</v>
      </c>
      <c r="G122" s="46">
        <v>2.0</v>
      </c>
      <c r="H122" s="26"/>
      <c r="I122" s="26"/>
      <c r="J122" s="26"/>
      <c r="K122" s="26" t="s">
        <v>790</v>
      </c>
    </row>
    <row r="123">
      <c r="A123" s="61" t="s">
        <v>4321</v>
      </c>
      <c r="B123" s="24">
        <v>0.07456018518518519</v>
      </c>
      <c r="C123" s="24">
        <f t="shared" si="1"/>
        <v>0.07456018519</v>
      </c>
      <c r="D123" s="26" t="s">
        <v>70</v>
      </c>
      <c r="E123" s="26" t="s">
        <v>79</v>
      </c>
      <c r="F123" s="46">
        <v>15.0</v>
      </c>
      <c r="G123" s="26">
        <f>F123-5</f>
        <v>10</v>
      </c>
      <c r="H123" s="26"/>
      <c r="I123" s="26"/>
      <c r="J123" s="26"/>
      <c r="K123" s="26"/>
    </row>
    <row r="124">
      <c r="A124" s="61" t="s">
        <v>4321</v>
      </c>
      <c r="B124" s="24">
        <v>0.07493055555555556</v>
      </c>
      <c r="C124" s="24">
        <f t="shared" si="1"/>
        <v>0.07493055556</v>
      </c>
      <c r="D124" s="26" t="s">
        <v>70</v>
      </c>
      <c r="E124" s="26" t="s">
        <v>93</v>
      </c>
      <c r="F124" s="46" t="s">
        <v>68</v>
      </c>
      <c r="G124" s="46">
        <v>20.0</v>
      </c>
      <c r="H124" s="26" t="s">
        <v>137</v>
      </c>
      <c r="I124" s="26"/>
      <c r="J124" s="26"/>
      <c r="K124" s="26" t="s">
        <v>148</v>
      </c>
    </row>
    <row r="125">
      <c r="A125" s="61" t="s">
        <v>4321</v>
      </c>
      <c r="B125" s="24">
        <v>0.07506944444444444</v>
      </c>
      <c r="C125" s="24">
        <f t="shared" si="1"/>
        <v>0.07506944444</v>
      </c>
      <c r="D125" s="26" t="s">
        <v>70</v>
      </c>
      <c r="E125" s="26" t="s">
        <v>91</v>
      </c>
      <c r="F125" s="46">
        <v>18.0</v>
      </c>
      <c r="G125" s="26"/>
      <c r="H125" s="26"/>
      <c r="I125" s="26" t="s">
        <v>791</v>
      </c>
      <c r="J125" s="26"/>
      <c r="K125" s="26"/>
    </row>
    <row r="126">
      <c r="A126" s="61" t="s">
        <v>4321</v>
      </c>
      <c r="B126" s="24">
        <v>0.07533564814814815</v>
      </c>
      <c r="C126" s="24">
        <f t="shared" si="1"/>
        <v>0.07533564815</v>
      </c>
      <c r="D126" s="26" t="s">
        <v>70</v>
      </c>
      <c r="E126" s="26" t="s">
        <v>93</v>
      </c>
      <c r="F126" s="46">
        <v>10.0</v>
      </c>
      <c r="G126" s="26">
        <f>F126-7</f>
        <v>3</v>
      </c>
      <c r="H126" s="26"/>
      <c r="I126" s="26"/>
      <c r="J126" s="26"/>
      <c r="K126" s="26" t="s">
        <v>148</v>
      </c>
    </row>
    <row r="127">
      <c r="A127" s="61" t="s">
        <v>4321</v>
      </c>
      <c r="B127" s="24">
        <v>0.0759375</v>
      </c>
      <c r="C127" s="24">
        <f t="shared" si="1"/>
        <v>0.0759375</v>
      </c>
      <c r="D127" s="26" t="s">
        <v>69</v>
      </c>
      <c r="E127" s="26" t="s">
        <v>89</v>
      </c>
      <c r="F127" s="46" t="s">
        <v>88</v>
      </c>
      <c r="G127" s="46">
        <v>1.0</v>
      </c>
      <c r="H127" s="26"/>
      <c r="I127" s="26"/>
      <c r="J127" s="26"/>
      <c r="K127" s="25" t="s">
        <v>85</v>
      </c>
    </row>
    <row r="128">
      <c r="A128" s="61" t="s">
        <v>4321</v>
      </c>
      <c r="B128" s="24">
        <v>0.0759375</v>
      </c>
      <c r="C128" s="24">
        <f t="shared" si="1"/>
        <v>0.0759375</v>
      </c>
      <c r="D128" s="26" t="s">
        <v>69</v>
      </c>
      <c r="E128" s="26" t="s">
        <v>89</v>
      </c>
      <c r="F128" s="26">
        <f>G128+7</f>
        <v>11</v>
      </c>
      <c r="G128" s="46">
        <v>4.0</v>
      </c>
      <c r="H128" s="26"/>
      <c r="I128" s="26"/>
      <c r="J128" s="26"/>
      <c r="K128" s="26" t="s">
        <v>792</v>
      </c>
    </row>
    <row r="129">
      <c r="A129" s="61" t="s">
        <v>4321</v>
      </c>
      <c r="B129" s="24">
        <v>0.07666666666666666</v>
      </c>
      <c r="C129" s="24">
        <f t="shared" si="1"/>
        <v>0.07666666667</v>
      </c>
      <c r="D129" s="26" t="s">
        <v>69</v>
      </c>
      <c r="E129" s="26" t="s">
        <v>89</v>
      </c>
      <c r="F129" s="46" t="s">
        <v>75</v>
      </c>
      <c r="G129" s="46" t="s">
        <v>75</v>
      </c>
      <c r="H129" s="26"/>
      <c r="I129" s="26"/>
      <c r="J129" s="26"/>
      <c r="K129" s="26" t="s">
        <v>223</v>
      </c>
    </row>
    <row r="130">
      <c r="A130" s="61" t="s">
        <v>4321</v>
      </c>
      <c r="B130" s="24">
        <v>0.07672453703703704</v>
      </c>
      <c r="C130" s="24">
        <f t="shared" si="1"/>
        <v>0.07672453704</v>
      </c>
      <c r="D130" s="26" t="s">
        <v>69</v>
      </c>
      <c r="E130" s="26" t="s">
        <v>91</v>
      </c>
      <c r="F130" s="46">
        <v>11.0</v>
      </c>
      <c r="G130" s="26"/>
      <c r="H130" s="26"/>
      <c r="I130" s="26" t="s">
        <v>793</v>
      </c>
      <c r="J130" s="26"/>
      <c r="K130" s="26"/>
    </row>
    <row r="131">
      <c r="A131" s="61" t="s">
        <v>4321</v>
      </c>
      <c r="B131" s="24">
        <v>0.0770949074074074</v>
      </c>
      <c r="C131" s="24">
        <f t="shared" si="1"/>
        <v>0.07709490741</v>
      </c>
      <c r="D131" s="26" t="s">
        <v>82</v>
      </c>
      <c r="E131" s="26" t="s">
        <v>89</v>
      </c>
      <c r="F131" s="46" t="s">
        <v>75</v>
      </c>
      <c r="G131" s="46" t="s">
        <v>75</v>
      </c>
      <c r="H131" s="26"/>
      <c r="I131" s="26"/>
      <c r="J131" s="26"/>
      <c r="K131" s="25" t="s">
        <v>160</v>
      </c>
    </row>
    <row r="132">
      <c r="A132" s="61" t="s">
        <v>4321</v>
      </c>
      <c r="B132" s="24">
        <v>0.0770949074074074</v>
      </c>
      <c r="C132" s="24">
        <f t="shared" si="1"/>
        <v>0.07709490741</v>
      </c>
      <c r="D132" s="26" t="s">
        <v>82</v>
      </c>
      <c r="E132" s="26" t="s">
        <v>89</v>
      </c>
      <c r="F132" s="26">
        <f>G132+8</f>
        <v>10</v>
      </c>
      <c r="G132" s="46">
        <v>2.0</v>
      </c>
      <c r="H132" s="26"/>
      <c r="I132" s="26"/>
      <c r="J132" s="26"/>
      <c r="K132" s="26" t="s">
        <v>529</v>
      </c>
    </row>
    <row r="133">
      <c r="A133" s="61" t="s">
        <v>4321</v>
      </c>
      <c r="B133" s="24">
        <v>0.07803240740740741</v>
      </c>
      <c r="C133" s="24">
        <f t="shared" si="1"/>
        <v>0.07803240741</v>
      </c>
      <c r="D133" s="26" t="s">
        <v>72</v>
      </c>
      <c r="E133" s="26" t="s">
        <v>93</v>
      </c>
      <c r="F133" s="46">
        <v>14.0</v>
      </c>
      <c r="G133" s="26">
        <f>F133-6</f>
        <v>8</v>
      </c>
      <c r="H133" s="26"/>
      <c r="I133" s="26"/>
      <c r="J133" s="26"/>
      <c r="K133" s="26" t="s">
        <v>136</v>
      </c>
    </row>
    <row r="134">
      <c r="A134" s="61" t="s">
        <v>4321</v>
      </c>
      <c r="B134" s="24">
        <v>0.07805555555555556</v>
      </c>
      <c r="C134" s="24">
        <f t="shared" si="1"/>
        <v>0.07805555556</v>
      </c>
      <c r="D134" s="26" t="s">
        <v>72</v>
      </c>
      <c r="E134" s="26" t="s">
        <v>93</v>
      </c>
      <c r="F134" s="46" t="s">
        <v>68</v>
      </c>
      <c r="G134" s="46">
        <v>20.0</v>
      </c>
      <c r="H134" s="26" t="s">
        <v>137</v>
      </c>
      <c r="I134" s="26"/>
      <c r="J134" s="26"/>
      <c r="K134" s="26" t="s">
        <v>136</v>
      </c>
    </row>
    <row r="135">
      <c r="A135" s="61" t="s">
        <v>4321</v>
      </c>
      <c r="B135" s="24">
        <v>0.07820601851851852</v>
      </c>
      <c r="C135" s="24">
        <f t="shared" si="1"/>
        <v>0.07820601852</v>
      </c>
      <c r="D135" s="26" t="s">
        <v>72</v>
      </c>
      <c r="E135" s="26" t="s">
        <v>91</v>
      </c>
      <c r="F135" s="46">
        <v>9.0</v>
      </c>
      <c r="G135" s="26"/>
      <c r="H135" s="26"/>
      <c r="I135" s="26" t="s">
        <v>794</v>
      </c>
      <c r="J135" s="26"/>
      <c r="K135" s="26"/>
    </row>
    <row r="136">
      <c r="A136" s="61" t="s">
        <v>4321</v>
      </c>
      <c r="B136" s="24">
        <v>0.07827546296296296</v>
      </c>
      <c r="C136" s="24">
        <f t="shared" si="1"/>
        <v>0.07827546296</v>
      </c>
      <c r="D136" s="26" t="s">
        <v>72</v>
      </c>
      <c r="E136" s="26" t="s">
        <v>91</v>
      </c>
      <c r="F136" s="46">
        <v>11.0</v>
      </c>
      <c r="G136" s="26"/>
      <c r="H136" s="26"/>
      <c r="I136" s="26" t="s">
        <v>795</v>
      </c>
      <c r="J136" s="26"/>
      <c r="K136" s="26"/>
    </row>
    <row r="137">
      <c r="A137" s="61" t="s">
        <v>4321</v>
      </c>
      <c r="B137" s="24">
        <v>0.07840277777777778</v>
      </c>
      <c r="C137" s="24">
        <f t="shared" si="1"/>
        <v>0.07840277778</v>
      </c>
      <c r="D137" s="26" t="s">
        <v>72</v>
      </c>
      <c r="E137" s="26" t="s">
        <v>93</v>
      </c>
      <c r="F137" s="46">
        <v>10.0</v>
      </c>
      <c r="G137" s="26">
        <f t="shared" ref="G137:G138" si="8">F137-6</f>
        <v>4</v>
      </c>
      <c r="H137" s="26"/>
      <c r="I137" s="26"/>
      <c r="J137" s="26"/>
      <c r="K137" s="26" t="s">
        <v>136</v>
      </c>
    </row>
    <row r="138">
      <c r="A138" s="61" t="s">
        <v>4321</v>
      </c>
      <c r="B138" s="24">
        <v>0.07840277777777778</v>
      </c>
      <c r="C138" s="24">
        <f t="shared" si="1"/>
        <v>0.07840277778</v>
      </c>
      <c r="D138" s="26" t="s">
        <v>72</v>
      </c>
      <c r="E138" s="26" t="s">
        <v>93</v>
      </c>
      <c r="F138" s="46">
        <v>19.0</v>
      </c>
      <c r="G138" s="26">
        <f t="shared" si="8"/>
        <v>13</v>
      </c>
      <c r="H138" s="26"/>
      <c r="I138" s="26"/>
      <c r="J138" s="26"/>
      <c r="K138" s="26" t="s">
        <v>136</v>
      </c>
    </row>
    <row r="139">
      <c r="A139" s="61" t="s">
        <v>4321</v>
      </c>
      <c r="B139" s="24">
        <v>0.07849537037037037</v>
      </c>
      <c r="C139" s="24">
        <f t="shared" si="1"/>
        <v>0.07849537037</v>
      </c>
      <c r="D139" s="26" t="s">
        <v>72</v>
      </c>
      <c r="E139" s="26" t="s">
        <v>91</v>
      </c>
      <c r="F139" s="46">
        <v>11.0</v>
      </c>
      <c r="G139" s="26"/>
      <c r="H139" s="26"/>
      <c r="I139" s="26" t="s">
        <v>795</v>
      </c>
      <c r="J139" s="26"/>
      <c r="K139" s="26"/>
    </row>
    <row r="140">
      <c r="A140" s="61" t="s">
        <v>4321</v>
      </c>
      <c r="B140" s="24">
        <v>0.0794212962962963</v>
      </c>
      <c r="C140" s="24">
        <f t="shared" si="1"/>
        <v>0.0794212963</v>
      </c>
      <c r="D140" s="26" t="s">
        <v>66</v>
      </c>
      <c r="E140" s="26" t="s">
        <v>89</v>
      </c>
      <c r="F140" s="46">
        <v>18.0</v>
      </c>
      <c r="G140" s="26">
        <f>F140-7</f>
        <v>11</v>
      </c>
      <c r="H140" s="26"/>
      <c r="I140" s="26"/>
      <c r="J140" s="26"/>
      <c r="K140" s="26" t="s">
        <v>171</v>
      </c>
    </row>
    <row r="141">
      <c r="A141" s="61" t="s">
        <v>4321</v>
      </c>
      <c r="B141" s="24">
        <v>0.07956018518518519</v>
      </c>
      <c r="C141" s="24">
        <f t="shared" si="1"/>
        <v>0.07956018519</v>
      </c>
      <c r="D141" s="26" t="s">
        <v>66</v>
      </c>
      <c r="E141" s="26" t="s">
        <v>91</v>
      </c>
      <c r="F141" s="46">
        <v>12.0</v>
      </c>
      <c r="G141" s="26"/>
      <c r="H141" s="26"/>
      <c r="I141" s="26" t="s">
        <v>796</v>
      </c>
      <c r="J141" s="26"/>
      <c r="K141" s="26"/>
    </row>
    <row r="142">
      <c r="A142" s="61" t="s">
        <v>4321</v>
      </c>
      <c r="B142" s="24">
        <v>0.07967592592592593</v>
      </c>
      <c r="C142" s="24">
        <f t="shared" si="1"/>
        <v>0.07967592593</v>
      </c>
      <c r="D142" s="26" t="s">
        <v>66</v>
      </c>
      <c r="E142" s="26" t="s">
        <v>89</v>
      </c>
      <c r="F142" s="46">
        <v>22.0</v>
      </c>
      <c r="G142" s="26">
        <f>F142-7</f>
        <v>15</v>
      </c>
      <c r="H142" s="26"/>
      <c r="I142" s="26"/>
      <c r="J142" s="26"/>
      <c r="K142" s="26" t="s">
        <v>171</v>
      </c>
    </row>
    <row r="143">
      <c r="A143" s="61" t="s">
        <v>4321</v>
      </c>
      <c r="B143" s="24">
        <v>0.0797337962962963</v>
      </c>
      <c r="C143" s="24">
        <f t="shared" si="1"/>
        <v>0.0797337963</v>
      </c>
      <c r="D143" s="26" t="s">
        <v>66</v>
      </c>
      <c r="E143" s="26" t="s">
        <v>91</v>
      </c>
      <c r="F143" s="46">
        <v>7.0</v>
      </c>
      <c r="G143" s="26"/>
      <c r="H143" s="26"/>
      <c r="I143" s="26" t="s">
        <v>797</v>
      </c>
      <c r="J143" s="46">
        <v>1.0</v>
      </c>
      <c r="K143" s="26" t="s">
        <v>119</v>
      </c>
    </row>
    <row r="144">
      <c r="A144" s="61" t="s">
        <v>4321</v>
      </c>
      <c r="B144" s="24">
        <v>0.08012731481481482</v>
      </c>
      <c r="C144" s="24">
        <f t="shared" si="1"/>
        <v>0.08012731481</v>
      </c>
      <c r="D144" s="26" t="s">
        <v>66</v>
      </c>
      <c r="E144" s="26" t="s">
        <v>784</v>
      </c>
      <c r="F144" s="46">
        <v>13.0</v>
      </c>
      <c r="G144" s="26">
        <f>F144</f>
        <v>13</v>
      </c>
      <c r="H144" s="26"/>
      <c r="I144" s="26"/>
      <c r="J144" s="26"/>
      <c r="K144" s="26"/>
    </row>
    <row r="145">
      <c r="A145" s="61" t="s">
        <v>4321</v>
      </c>
      <c r="B145" s="24">
        <v>0.08138888888888889</v>
      </c>
      <c r="C145" s="24">
        <f t="shared" si="1"/>
        <v>0.08138888889</v>
      </c>
      <c r="D145" s="26" t="s">
        <v>70</v>
      </c>
      <c r="E145" s="26" t="s">
        <v>93</v>
      </c>
      <c r="F145" s="46">
        <v>10.0</v>
      </c>
      <c r="G145" s="25">
        <f>F145-7</f>
        <v>3</v>
      </c>
      <c r="H145" s="26"/>
      <c r="I145" s="26"/>
      <c r="J145" s="26"/>
      <c r="K145" s="26" t="s">
        <v>798</v>
      </c>
    </row>
    <row r="146">
      <c r="A146" s="61" t="s">
        <v>4321</v>
      </c>
      <c r="B146" s="24">
        <v>0.08159722222222222</v>
      </c>
      <c r="C146" s="24">
        <f t="shared" si="1"/>
        <v>0.08159722222</v>
      </c>
      <c r="D146" s="26" t="s">
        <v>82</v>
      </c>
      <c r="E146" s="26" t="s">
        <v>81</v>
      </c>
      <c r="F146" s="46">
        <v>8.0</v>
      </c>
      <c r="G146" s="46">
        <v>6.0</v>
      </c>
      <c r="H146" s="26"/>
      <c r="I146" s="26"/>
      <c r="J146" s="26"/>
      <c r="K146" s="26" t="s">
        <v>254</v>
      </c>
    </row>
    <row r="147">
      <c r="A147" s="61" t="s">
        <v>4321</v>
      </c>
      <c r="B147" s="24">
        <v>0.0830324074074074</v>
      </c>
      <c r="C147" s="24">
        <f t="shared" si="1"/>
        <v>0.08303240741</v>
      </c>
      <c r="D147" s="26" t="s">
        <v>84</v>
      </c>
      <c r="E147" s="26" t="s">
        <v>100</v>
      </c>
      <c r="F147" s="46">
        <v>18.0</v>
      </c>
      <c r="G147" s="26">
        <f>F147-2</f>
        <v>16</v>
      </c>
      <c r="H147" s="26"/>
      <c r="I147" s="26" t="s">
        <v>799</v>
      </c>
      <c r="J147" s="26"/>
      <c r="K147" s="26" t="s">
        <v>766</v>
      </c>
    </row>
    <row r="148">
      <c r="A148" s="61" t="s">
        <v>4321</v>
      </c>
      <c r="B148" s="24">
        <v>0.0837962962962963</v>
      </c>
      <c r="C148" s="24">
        <f t="shared" si="1"/>
        <v>0.0837962963</v>
      </c>
      <c r="D148" s="26" t="s">
        <v>70</v>
      </c>
      <c r="E148" s="26" t="s">
        <v>93</v>
      </c>
      <c r="F148" s="46" t="s">
        <v>75</v>
      </c>
      <c r="G148" s="46" t="s">
        <v>75</v>
      </c>
      <c r="H148" s="26"/>
      <c r="I148" s="26"/>
      <c r="J148" s="26"/>
      <c r="K148" s="25" t="s">
        <v>85</v>
      </c>
    </row>
    <row r="149">
      <c r="A149" s="61" t="s">
        <v>4321</v>
      </c>
      <c r="B149" s="24">
        <v>0.0837962962962963</v>
      </c>
      <c r="C149" s="24">
        <f t="shared" si="1"/>
        <v>0.0837962963</v>
      </c>
      <c r="D149" s="26" t="s">
        <v>70</v>
      </c>
      <c r="E149" s="26" t="s">
        <v>93</v>
      </c>
      <c r="F149" s="46">
        <v>14.0</v>
      </c>
      <c r="G149" s="26">
        <f>F149-7</f>
        <v>7</v>
      </c>
      <c r="H149" s="26"/>
      <c r="I149" s="26"/>
      <c r="J149" s="26"/>
      <c r="K149" s="26" t="s">
        <v>204</v>
      </c>
    </row>
    <row r="150">
      <c r="A150" s="61" t="s">
        <v>4321</v>
      </c>
      <c r="B150" s="24">
        <v>0.08391203703703703</v>
      </c>
      <c r="C150" s="24">
        <f t="shared" si="1"/>
        <v>0.08391203704</v>
      </c>
      <c r="D150" s="26" t="s">
        <v>70</v>
      </c>
      <c r="E150" s="26" t="s">
        <v>91</v>
      </c>
      <c r="F150" s="46">
        <v>12.0</v>
      </c>
      <c r="G150" s="26"/>
      <c r="H150" s="26"/>
      <c r="I150" s="26" t="s">
        <v>800</v>
      </c>
      <c r="J150" s="26"/>
      <c r="K150" s="26"/>
    </row>
    <row r="151">
      <c r="A151" s="61" t="s">
        <v>4321</v>
      </c>
      <c r="B151" s="24">
        <v>0.08400462962962962</v>
      </c>
      <c r="C151" s="24">
        <f t="shared" si="1"/>
        <v>0.08400462963</v>
      </c>
      <c r="D151" s="26" t="s">
        <v>70</v>
      </c>
      <c r="E151" s="26" t="s">
        <v>93</v>
      </c>
      <c r="F151" s="46" t="s">
        <v>75</v>
      </c>
      <c r="G151" s="46" t="s">
        <v>75</v>
      </c>
      <c r="H151" s="26"/>
      <c r="I151" s="26"/>
      <c r="J151" s="26"/>
      <c r="K151" s="25" t="s">
        <v>85</v>
      </c>
    </row>
    <row r="152">
      <c r="A152" s="61" t="s">
        <v>4321</v>
      </c>
      <c r="B152" s="24">
        <v>0.08400462962962962</v>
      </c>
      <c r="C152" s="24">
        <f t="shared" si="1"/>
        <v>0.08400462963</v>
      </c>
      <c r="D152" s="26" t="s">
        <v>70</v>
      </c>
      <c r="E152" s="26" t="s">
        <v>93</v>
      </c>
      <c r="F152" s="46">
        <v>18.0</v>
      </c>
      <c r="G152" s="26">
        <f>F152-7</f>
        <v>11</v>
      </c>
      <c r="H152" s="26"/>
      <c r="I152" s="26"/>
      <c r="J152" s="26"/>
      <c r="K152" s="26" t="s">
        <v>204</v>
      </c>
    </row>
    <row r="153">
      <c r="A153" s="61" t="s">
        <v>4321</v>
      </c>
      <c r="B153" s="24">
        <v>0.08405092592592593</v>
      </c>
      <c r="C153" s="24">
        <f t="shared" si="1"/>
        <v>0.08405092593</v>
      </c>
      <c r="D153" s="26" t="s">
        <v>70</v>
      </c>
      <c r="E153" s="26" t="s">
        <v>91</v>
      </c>
      <c r="F153" s="46">
        <v>5.0</v>
      </c>
      <c r="G153" s="26"/>
      <c r="H153" s="26"/>
      <c r="I153" s="26" t="s">
        <v>801</v>
      </c>
      <c r="J153" s="26"/>
      <c r="K153" s="26"/>
    </row>
    <row r="154">
      <c r="A154" s="61" t="s">
        <v>4321</v>
      </c>
      <c r="B154" s="24">
        <v>0.08454861111111112</v>
      </c>
      <c r="C154" s="24">
        <f t="shared" si="1"/>
        <v>0.08454861111</v>
      </c>
      <c r="D154" s="26" t="s">
        <v>70</v>
      </c>
      <c r="E154" s="26" t="s">
        <v>93</v>
      </c>
      <c r="F154" s="46">
        <v>20.0</v>
      </c>
      <c r="G154" s="26">
        <f>F154-7</f>
        <v>13</v>
      </c>
      <c r="H154" s="26"/>
      <c r="I154" s="26"/>
      <c r="J154" s="26"/>
      <c r="K154" s="26" t="s">
        <v>294</v>
      </c>
    </row>
    <row r="155">
      <c r="A155" s="61" t="s">
        <v>4321</v>
      </c>
      <c r="B155" s="24">
        <v>0.08454861111111112</v>
      </c>
      <c r="C155" s="24">
        <f t="shared" si="1"/>
        <v>0.08454861111</v>
      </c>
      <c r="D155" s="26" t="s">
        <v>70</v>
      </c>
      <c r="E155" s="26" t="s">
        <v>93</v>
      </c>
      <c r="F155" s="46" t="s">
        <v>75</v>
      </c>
      <c r="G155" s="46" t="s">
        <v>75</v>
      </c>
      <c r="H155" s="26"/>
      <c r="I155" s="26"/>
      <c r="J155" s="26"/>
      <c r="K155" s="25" t="s">
        <v>85</v>
      </c>
    </row>
    <row r="156">
      <c r="A156" s="61" t="s">
        <v>4321</v>
      </c>
      <c r="B156" s="24">
        <v>0.08465277777777777</v>
      </c>
      <c r="C156" s="24">
        <f t="shared" si="1"/>
        <v>0.08465277778</v>
      </c>
      <c r="D156" s="26" t="s">
        <v>70</v>
      </c>
      <c r="E156" s="26" t="s">
        <v>93</v>
      </c>
      <c r="F156" s="46">
        <v>12.0</v>
      </c>
      <c r="G156" s="26">
        <f>F156-7</f>
        <v>5</v>
      </c>
      <c r="H156" s="26"/>
      <c r="I156" s="26"/>
      <c r="J156" s="26"/>
      <c r="K156" s="26" t="s">
        <v>294</v>
      </c>
    </row>
    <row r="157">
      <c r="A157" s="61" t="s">
        <v>4321</v>
      </c>
      <c r="B157" s="24">
        <v>0.08465277777777777</v>
      </c>
      <c r="C157" s="24">
        <f t="shared" si="1"/>
        <v>0.08465277778</v>
      </c>
      <c r="D157" s="26" t="s">
        <v>70</v>
      </c>
      <c r="E157" s="26" t="s">
        <v>93</v>
      </c>
      <c r="F157" s="46" t="s">
        <v>75</v>
      </c>
      <c r="G157" s="46" t="s">
        <v>75</v>
      </c>
      <c r="H157" s="26"/>
      <c r="I157" s="26"/>
      <c r="J157" s="26"/>
      <c r="K157" s="25" t="s">
        <v>85</v>
      </c>
    </row>
    <row r="158">
      <c r="A158" s="61" t="s">
        <v>4321</v>
      </c>
      <c r="B158" s="24">
        <v>0.08478009259259259</v>
      </c>
      <c r="C158" s="24">
        <f t="shared" si="1"/>
        <v>0.08478009259</v>
      </c>
      <c r="D158" s="26" t="s">
        <v>70</v>
      </c>
      <c r="E158" s="26" t="s">
        <v>91</v>
      </c>
      <c r="F158" s="46">
        <v>7.0</v>
      </c>
      <c r="G158" s="26"/>
      <c r="H158" s="26"/>
      <c r="I158" s="26" t="s">
        <v>802</v>
      </c>
      <c r="J158" s="46">
        <v>1.0</v>
      </c>
      <c r="K158" s="26" t="s">
        <v>119</v>
      </c>
    </row>
    <row r="159">
      <c r="A159" s="61" t="s">
        <v>4321</v>
      </c>
      <c r="B159" s="24">
        <v>0.08552083333333334</v>
      </c>
      <c r="C159" s="24">
        <f t="shared" si="1"/>
        <v>0.08552083333</v>
      </c>
      <c r="D159" s="26" t="s">
        <v>69</v>
      </c>
      <c r="E159" s="26" t="s">
        <v>120</v>
      </c>
      <c r="F159" s="46">
        <v>12.0</v>
      </c>
      <c r="G159" s="26"/>
      <c r="H159" s="26"/>
      <c r="I159" s="26"/>
      <c r="J159" s="26"/>
      <c r="K159" s="26" t="s">
        <v>803</v>
      </c>
    </row>
    <row r="160">
      <c r="A160" s="61" t="s">
        <v>4321</v>
      </c>
      <c r="B160" s="24">
        <v>0.08701388888888889</v>
      </c>
      <c r="C160" s="24">
        <f t="shared" si="1"/>
        <v>0.08701388889</v>
      </c>
      <c r="D160" s="26" t="s">
        <v>66</v>
      </c>
      <c r="E160" s="26" t="s">
        <v>784</v>
      </c>
      <c r="F160" s="46">
        <v>16.0</v>
      </c>
      <c r="G160" s="26">
        <f>F160</f>
        <v>16</v>
      </c>
      <c r="H160" s="26"/>
      <c r="I160" s="26"/>
      <c r="J160" s="26"/>
      <c r="K160" s="26"/>
    </row>
    <row r="161">
      <c r="A161" s="61" t="s">
        <v>4321</v>
      </c>
      <c r="B161" s="24">
        <v>0.08825231481481481</v>
      </c>
      <c r="C161" s="24">
        <f t="shared" si="1"/>
        <v>0.08825231481</v>
      </c>
      <c r="D161" s="26" t="s">
        <v>82</v>
      </c>
      <c r="E161" s="26" t="s">
        <v>91</v>
      </c>
      <c r="F161" s="46">
        <v>6.0</v>
      </c>
      <c r="G161" s="26"/>
      <c r="H161" s="26"/>
      <c r="I161" s="26" t="s">
        <v>804</v>
      </c>
      <c r="J161" s="26"/>
      <c r="K161" s="26" t="s">
        <v>481</v>
      </c>
    </row>
    <row r="162">
      <c r="A162" s="61" t="s">
        <v>4321</v>
      </c>
      <c r="B162" s="24">
        <v>0.08863425925925926</v>
      </c>
      <c r="C162" s="24">
        <f t="shared" si="1"/>
        <v>0.08863425926</v>
      </c>
      <c r="D162" s="26" t="s">
        <v>70</v>
      </c>
      <c r="E162" s="26" t="s">
        <v>81</v>
      </c>
      <c r="F162" s="46">
        <v>17.0</v>
      </c>
      <c r="G162" s="26">
        <f>F162-3</f>
        <v>14</v>
      </c>
      <c r="H162" s="26"/>
      <c r="I162" s="26" t="s">
        <v>805</v>
      </c>
      <c r="J162" s="26"/>
      <c r="K162" s="26" t="s">
        <v>806</v>
      </c>
    </row>
    <row r="163">
      <c r="A163" s="61" t="s">
        <v>4321</v>
      </c>
      <c r="B163" s="24">
        <v>0.08869212962962963</v>
      </c>
      <c r="C163" s="24">
        <f t="shared" si="1"/>
        <v>0.08869212963</v>
      </c>
      <c r="D163" s="26" t="s">
        <v>82</v>
      </c>
      <c r="E163" s="26" t="s">
        <v>81</v>
      </c>
      <c r="F163" s="46">
        <v>8.0</v>
      </c>
      <c r="G163" s="26">
        <f>F163-2</f>
        <v>6</v>
      </c>
      <c r="H163" s="26"/>
      <c r="I163" s="26" t="s">
        <v>807</v>
      </c>
      <c r="J163" s="26"/>
      <c r="K163" s="26" t="s">
        <v>808</v>
      </c>
    </row>
    <row r="164">
      <c r="A164" s="61" t="s">
        <v>4321</v>
      </c>
      <c r="B164" s="24">
        <v>0.0896875</v>
      </c>
      <c r="C164" s="24">
        <f t="shared" si="1"/>
        <v>0.0896875</v>
      </c>
      <c r="D164" s="26" t="s">
        <v>70</v>
      </c>
      <c r="E164" s="26" t="s">
        <v>93</v>
      </c>
      <c r="F164" s="46">
        <v>16.0</v>
      </c>
      <c r="G164" s="26">
        <f t="shared" ref="G164:G165" si="9">F164-7</f>
        <v>9</v>
      </c>
      <c r="H164" s="26"/>
      <c r="I164" s="26"/>
      <c r="J164" s="26"/>
      <c r="K164" s="26" t="s">
        <v>421</v>
      </c>
    </row>
    <row r="165">
      <c r="A165" s="61" t="s">
        <v>4321</v>
      </c>
      <c r="B165" s="24">
        <v>0.0896875</v>
      </c>
      <c r="C165" s="24">
        <f t="shared" si="1"/>
        <v>0.0896875</v>
      </c>
      <c r="D165" s="26" t="s">
        <v>70</v>
      </c>
      <c r="E165" s="26" t="s">
        <v>93</v>
      </c>
      <c r="F165" s="46">
        <v>21.0</v>
      </c>
      <c r="G165" s="26">
        <f t="shared" si="9"/>
        <v>14</v>
      </c>
      <c r="H165" s="26"/>
      <c r="I165" s="26"/>
      <c r="J165" s="26"/>
      <c r="K165" s="25" t="s">
        <v>160</v>
      </c>
    </row>
    <row r="166">
      <c r="A166" s="61" t="s">
        <v>4321</v>
      </c>
      <c r="B166" s="24">
        <v>0.08982638888888889</v>
      </c>
      <c r="C166" s="24">
        <f t="shared" si="1"/>
        <v>0.08982638889</v>
      </c>
      <c r="D166" s="26" t="s">
        <v>70</v>
      </c>
      <c r="E166" s="26" t="s">
        <v>91</v>
      </c>
      <c r="F166" s="46">
        <v>10.0</v>
      </c>
      <c r="G166" s="26"/>
      <c r="H166" s="26"/>
      <c r="I166" s="26" t="s">
        <v>809</v>
      </c>
      <c r="J166" s="26"/>
      <c r="K166" s="26"/>
    </row>
    <row r="167">
      <c r="A167" s="61" t="s">
        <v>4321</v>
      </c>
      <c r="B167" s="24">
        <v>0.08989583333333333</v>
      </c>
      <c r="C167" s="24">
        <f t="shared" si="1"/>
        <v>0.08989583333</v>
      </c>
      <c r="D167" s="26" t="s">
        <v>70</v>
      </c>
      <c r="E167" s="26" t="s">
        <v>93</v>
      </c>
      <c r="F167" s="46">
        <v>16.0</v>
      </c>
      <c r="G167" s="26">
        <f t="shared" ref="G167:G168" si="10">F167-7</f>
        <v>9</v>
      </c>
      <c r="H167" s="26"/>
      <c r="I167" s="26"/>
      <c r="J167" s="26"/>
      <c r="K167" s="26" t="s">
        <v>421</v>
      </c>
    </row>
    <row r="168">
      <c r="A168" s="61" t="s">
        <v>4321</v>
      </c>
      <c r="B168" s="24">
        <v>0.08989583333333333</v>
      </c>
      <c r="C168" s="24">
        <f t="shared" si="1"/>
        <v>0.08989583333</v>
      </c>
      <c r="D168" s="26" t="s">
        <v>70</v>
      </c>
      <c r="E168" s="26" t="s">
        <v>93</v>
      </c>
      <c r="F168" s="46">
        <v>16.0</v>
      </c>
      <c r="G168" s="26">
        <f t="shared" si="10"/>
        <v>9</v>
      </c>
      <c r="H168" s="26"/>
      <c r="I168" s="26"/>
      <c r="J168" s="26"/>
      <c r="K168" s="25" t="s">
        <v>160</v>
      </c>
    </row>
    <row r="169">
      <c r="A169" s="61" t="s">
        <v>4321</v>
      </c>
      <c r="B169" s="24">
        <v>0.08996527777777778</v>
      </c>
      <c r="C169" s="24">
        <f t="shared" si="1"/>
        <v>0.08996527778</v>
      </c>
      <c r="D169" s="26" t="s">
        <v>70</v>
      </c>
      <c r="E169" s="26" t="s">
        <v>91</v>
      </c>
      <c r="F169" s="46">
        <v>12.0</v>
      </c>
      <c r="G169" s="26"/>
      <c r="H169" s="26"/>
      <c r="I169" s="26" t="s">
        <v>810</v>
      </c>
      <c r="J169" s="26"/>
      <c r="K169" s="26"/>
    </row>
    <row r="170">
      <c r="A170" s="61" t="s">
        <v>4321</v>
      </c>
      <c r="B170" s="24">
        <v>0.0901388888888889</v>
      </c>
      <c r="C170" s="24">
        <f t="shared" si="1"/>
        <v>0.09013888889</v>
      </c>
      <c r="D170" s="26" t="s">
        <v>70</v>
      </c>
      <c r="E170" s="26" t="s">
        <v>93</v>
      </c>
      <c r="F170" s="46">
        <v>9.0</v>
      </c>
      <c r="G170" s="26">
        <f t="shared" ref="G170:G171" si="11">F170-7</f>
        <v>2</v>
      </c>
      <c r="H170" s="26"/>
      <c r="I170" s="26"/>
      <c r="J170" s="26"/>
      <c r="K170" s="26" t="s">
        <v>99</v>
      </c>
    </row>
    <row r="171">
      <c r="A171" s="61" t="s">
        <v>4321</v>
      </c>
      <c r="B171" s="24">
        <v>0.09077546296296296</v>
      </c>
      <c r="C171" s="24">
        <f t="shared" si="1"/>
        <v>0.09077546296</v>
      </c>
      <c r="D171" s="26" t="s">
        <v>69</v>
      </c>
      <c r="E171" s="26" t="s">
        <v>89</v>
      </c>
      <c r="F171" s="46">
        <v>11.0</v>
      </c>
      <c r="G171" s="26">
        <f t="shared" si="11"/>
        <v>4</v>
      </c>
      <c r="H171" s="26"/>
      <c r="I171" s="26"/>
      <c r="J171" s="26"/>
      <c r="K171" s="26" t="s">
        <v>811</v>
      </c>
    </row>
    <row r="172">
      <c r="A172" s="61" t="s">
        <v>4321</v>
      </c>
      <c r="B172" s="24">
        <v>0.09126157407407408</v>
      </c>
      <c r="C172" s="24">
        <f t="shared" si="1"/>
        <v>0.09126157407</v>
      </c>
      <c r="D172" s="26" t="s">
        <v>69</v>
      </c>
      <c r="E172" s="26" t="s">
        <v>89</v>
      </c>
      <c r="F172" s="46" t="s">
        <v>88</v>
      </c>
      <c r="G172" s="46">
        <v>1.0</v>
      </c>
      <c r="H172" s="26"/>
      <c r="I172" s="26"/>
      <c r="J172" s="26"/>
      <c r="K172" s="26" t="s">
        <v>223</v>
      </c>
    </row>
    <row r="173">
      <c r="A173" s="61" t="s">
        <v>4321</v>
      </c>
      <c r="B173" s="24">
        <v>0.09168981481481482</v>
      </c>
      <c r="C173" s="24">
        <f t="shared" si="1"/>
        <v>0.09168981481</v>
      </c>
      <c r="D173" s="26" t="s">
        <v>82</v>
      </c>
      <c r="E173" s="26" t="s">
        <v>195</v>
      </c>
      <c r="F173" s="46">
        <v>6.0</v>
      </c>
      <c r="G173" s="26">
        <f>F173</f>
        <v>6</v>
      </c>
      <c r="H173" s="26"/>
      <c r="I173" s="26"/>
      <c r="J173" s="26"/>
      <c r="K173" s="26" t="s">
        <v>812</v>
      </c>
    </row>
    <row r="174">
      <c r="A174" s="61" t="s">
        <v>4321</v>
      </c>
      <c r="B174" s="24">
        <v>0.0920138888888889</v>
      </c>
      <c r="C174" s="24">
        <f t="shared" si="1"/>
        <v>0.09201388889</v>
      </c>
      <c r="D174" s="26" t="s">
        <v>72</v>
      </c>
      <c r="E174" s="26" t="s">
        <v>79</v>
      </c>
      <c r="F174" s="46">
        <v>10.0</v>
      </c>
      <c r="G174" s="26">
        <f>F174-0</f>
        <v>10</v>
      </c>
      <c r="H174" s="26"/>
      <c r="I174" s="26"/>
      <c r="J174" s="26"/>
      <c r="K174" s="26"/>
    </row>
    <row r="175">
      <c r="A175" s="61" t="s">
        <v>4321</v>
      </c>
      <c r="B175" s="24">
        <v>0.0931712962962963</v>
      </c>
      <c r="C175" s="24">
        <f t="shared" si="1"/>
        <v>0.0931712963</v>
      </c>
      <c r="D175" s="26" t="s">
        <v>74</v>
      </c>
      <c r="E175" s="26" t="s">
        <v>93</v>
      </c>
      <c r="F175" s="46">
        <v>20.0</v>
      </c>
      <c r="G175" s="26">
        <f>F175-7</f>
        <v>13</v>
      </c>
      <c r="H175" s="26"/>
      <c r="I175" s="26"/>
      <c r="J175" s="26"/>
      <c r="K175" s="26" t="s">
        <v>813</v>
      </c>
    </row>
    <row r="176">
      <c r="A176" s="61" t="s">
        <v>4321</v>
      </c>
      <c r="B176" s="24">
        <v>0.0935300925925926</v>
      </c>
      <c r="C176" s="24">
        <f t="shared" si="1"/>
        <v>0.09353009259</v>
      </c>
      <c r="D176" s="26" t="s">
        <v>74</v>
      </c>
      <c r="E176" s="26" t="s">
        <v>91</v>
      </c>
      <c r="F176" s="46">
        <v>24.0</v>
      </c>
      <c r="G176" s="26"/>
      <c r="H176" s="26"/>
      <c r="I176" s="64" t="s">
        <v>814</v>
      </c>
      <c r="J176" s="26"/>
      <c r="K176" s="26" t="s">
        <v>491</v>
      </c>
    </row>
    <row r="177">
      <c r="A177" s="61" t="s">
        <v>4321</v>
      </c>
      <c r="B177" s="24">
        <v>0.09386574074074074</v>
      </c>
      <c r="C177" s="24">
        <f t="shared" si="1"/>
        <v>0.09386574074</v>
      </c>
      <c r="D177" s="26" t="s">
        <v>74</v>
      </c>
      <c r="E177" s="26" t="s">
        <v>93</v>
      </c>
      <c r="F177" s="46">
        <v>22.0</v>
      </c>
      <c r="G177" s="26">
        <f>F177-7</f>
        <v>15</v>
      </c>
      <c r="H177" s="26"/>
      <c r="I177" s="26"/>
      <c r="J177" s="26"/>
      <c r="K177" s="26" t="s">
        <v>197</v>
      </c>
    </row>
    <row r="178">
      <c r="A178" s="61" t="s">
        <v>4321</v>
      </c>
      <c r="B178" s="24">
        <v>0.09393518518518519</v>
      </c>
      <c r="C178" s="24">
        <f t="shared" si="1"/>
        <v>0.09393518519</v>
      </c>
      <c r="D178" s="26" t="s">
        <v>74</v>
      </c>
      <c r="E178" s="26" t="s">
        <v>91</v>
      </c>
      <c r="F178" s="25">
        <v>8.0</v>
      </c>
      <c r="G178" s="25"/>
      <c r="H178" s="26"/>
      <c r="I178" s="26" t="s">
        <v>815</v>
      </c>
      <c r="J178" s="26"/>
      <c r="K178" s="26"/>
    </row>
    <row r="179">
      <c r="A179" s="61" t="s">
        <v>4321</v>
      </c>
      <c r="B179" s="24">
        <v>0.09425925925925926</v>
      </c>
      <c r="C179" s="24">
        <f t="shared" si="1"/>
        <v>0.09425925926</v>
      </c>
      <c r="D179" s="26" t="s">
        <v>66</v>
      </c>
      <c r="E179" s="26" t="s">
        <v>89</v>
      </c>
      <c r="F179" s="46">
        <v>10.0</v>
      </c>
      <c r="G179" s="26">
        <f t="shared" ref="G179:G180" si="12">F179-7</f>
        <v>3</v>
      </c>
      <c r="H179" s="26"/>
      <c r="I179" s="26"/>
      <c r="J179" s="26"/>
      <c r="K179" s="26" t="s">
        <v>171</v>
      </c>
    </row>
    <row r="180">
      <c r="A180" s="61" t="s">
        <v>4321</v>
      </c>
      <c r="B180" s="24">
        <v>0.09431712962962963</v>
      </c>
      <c r="C180" s="24">
        <f t="shared" si="1"/>
        <v>0.09431712963</v>
      </c>
      <c r="D180" s="26" t="s">
        <v>66</v>
      </c>
      <c r="E180" s="26" t="s">
        <v>89</v>
      </c>
      <c r="F180" s="46">
        <v>14.0</v>
      </c>
      <c r="G180" s="26">
        <f t="shared" si="12"/>
        <v>7</v>
      </c>
      <c r="H180" s="26"/>
      <c r="I180" s="26"/>
      <c r="J180" s="26"/>
      <c r="K180" s="26" t="s">
        <v>171</v>
      </c>
    </row>
    <row r="181">
      <c r="A181" s="61" t="s">
        <v>4321</v>
      </c>
      <c r="B181" s="24">
        <v>0.09454861111111111</v>
      </c>
      <c r="C181" s="24">
        <f t="shared" si="1"/>
        <v>0.09454861111</v>
      </c>
      <c r="D181" s="26" t="s">
        <v>66</v>
      </c>
      <c r="E181" s="26" t="s">
        <v>784</v>
      </c>
      <c r="F181" s="46" t="s">
        <v>75</v>
      </c>
      <c r="G181" s="46" t="s">
        <v>75</v>
      </c>
      <c r="H181" s="26"/>
      <c r="I181" s="26"/>
      <c r="J181" s="26"/>
      <c r="K181" s="26"/>
    </row>
    <row r="182">
      <c r="A182" s="61" t="s">
        <v>4321</v>
      </c>
      <c r="B182" s="24">
        <v>0.09543981481481481</v>
      </c>
      <c r="C182" s="24">
        <f t="shared" si="1"/>
        <v>0.09543981481</v>
      </c>
      <c r="D182" s="26" t="s">
        <v>84</v>
      </c>
      <c r="E182" s="26" t="s">
        <v>93</v>
      </c>
      <c r="F182" s="46" t="s">
        <v>75</v>
      </c>
      <c r="G182" s="46" t="s">
        <v>75</v>
      </c>
      <c r="H182" s="26"/>
      <c r="I182" s="26"/>
      <c r="J182" s="26"/>
      <c r="K182" s="25" t="s">
        <v>160</v>
      </c>
    </row>
    <row r="183">
      <c r="A183" s="61" t="s">
        <v>4321</v>
      </c>
      <c r="B183" s="24">
        <v>0.09543981481481481</v>
      </c>
      <c r="C183" s="24">
        <f t="shared" si="1"/>
        <v>0.09543981481</v>
      </c>
      <c r="D183" s="26" t="s">
        <v>84</v>
      </c>
      <c r="E183" s="26" t="s">
        <v>93</v>
      </c>
      <c r="F183" s="46">
        <v>18.0</v>
      </c>
      <c r="G183" s="26">
        <f>F183-6</f>
        <v>12</v>
      </c>
      <c r="H183" s="26"/>
      <c r="I183" s="26"/>
      <c r="J183" s="26"/>
      <c r="K183" s="26" t="s">
        <v>643</v>
      </c>
    </row>
    <row r="184">
      <c r="A184" s="61" t="s">
        <v>4321</v>
      </c>
      <c r="B184" s="24">
        <v>0.09563657407407407</v>
      </c>
      <c r="C184" s="24">
        <f t="shared" si="1"/>
        <v>0.09563657407</v>
      </c>
      <c r="D184" s="26" t="s">
        <v>84</v>
      </c>
      <c r="E184" s="26" t="s">
        <v>91</v>
      </c>
      <c r="F184" s="46">
        <v>12.0</v>
      </c>
      <c r="G184" s="26"/>
      <c r="H184" s="26"/>
      <c r="I184" s="26" t="s">
        <v>810</v>
      </c>
      <c r="J184" s="26"/>
      <c r="K184" s="26"/>
    </row>
    <row r="185">
      <c r="A185" s="61" t="s">
        <v>4321</v>
      </c>
      <c r="B185" s="24">
        <v>0.09576388888888888</v>
      </c>
      <c r="C185" s="24">
        <f t="shared" si="1"/>
        <v>0.09576388889</v>
      </c>
      <c r="D185" s="26" t="s">
        <v>84</v>
      </c>
      <c r="E185" s="26" t="s">
        <v>93</v>
      </c>
      <c r="F185" s="46" t="s">
        <v>75</v>
      </c>
      <c r="G185" s="46" t="s">
        <v>75</v>
      </c>
      <c r="H185" s="26"/>
      <c r="I185" s="26"/>
      <c r="J185" s="26"/>
      <c r="K185" s="25" t="s">
        <v>160</v>
      </c>
    </row>
    <row r="186">
      <c r="A186" s="61" t="s">
        <v>4321</v>
      </c>
      <c r="B186" s="24">
        <v>0.09576388888888888</v>
      </c>
      <c r="C186" s="24">
        <f t="shared" si="1"/>
        <v>0.09576388889</v>
      </c>
      <c r="D186" s="26" t="s">
        <v>84</v>
      </c>
      <c r="E186" s="26" t="s">
        <v>93</v>
      </c>
      <c r="F186" s="46">
        <v>20.0</v>
      </c>
      <c r="G186" s="25">
        <f>F186-6</f>
        <v>14</v>
      </c>
      <c r="H186" s="26"/>
      <c r="I186" s="26"/>
      <c r="J186" s="26"/>
      <c r="K186" s="26" t="s">
        <v>643</v>
      </c>
    </row>
    <row r="187">
      <c r="A187" s="61" t="s">
        <v>4321</v>
      </c>
      <c r="B187" s="24">
        <v>0.09585648148148149</v>
      </c>
      <c r="C187" s="24">
        <f t="shared" si="1"/>
        <v>0.09585648148</v>
      </c>
      <c r="D187" s="26" t="s">
        <v>84</v>
      </c>
      <c r="E187" s="26" t="s">
        <v>91</v>
      </c>
      <c r="F187" s="46">
        <v>12.0</v>
      </c>
      <c r="G187" s="26"/>
      <c r="H187" s="26"/>
      <c r="I187" s="26" t="s">
        <v>810</v>
      </c>
      <c r="J187" s="26"/>
      <c r="K187" s="26"/>
    </row>
    <row r="188">
      <c r="A188" s="61" t="s">
        <v>4321</v>
      </c>
      <c r="B188" s="26" t="s">
        <v>816</v>
      </c>
      <c r="C188" s="24" t="str">
        <f t="shared" si="1"/>
        <v>2;20:58</v>
      </c>
      <c r="D188" s="26" t="s">
        <v>84</v>
      </c>
      <c r="E188" s="26" t="s">
        <v>93</v>
      </c>
      <c r="F188" s="46">
        <v>16.0</v>
      </c>
      <c r="G188" s="26">
        <f t="shared" ref="G188:G189" si="13">F188-6</f>
        <v>10</v>
      </c>
      <c r="H188" s="26"/>
      <c r="I188" s="26"/>
      <c r="J188" s="26"/>
      <c r="K188" s="26" t="s">
        <v>817</v>
      </c>
    </row>
    <row r="189">
      <c r="A189" s="61" t="s">
        <v>4321</v>
      </c>
      <c r="B189" s="24">
        <v>0.09789351851851852</v>
      </c>
      <c r="C189" s="24">
        <f t="shared" si="1"/>
        <v>0.09789351852</v>
      </c>
      <c r="D189" s="26" t="s">
        <v>84</v>
      </c>
      <c r="E189" s="26" t="s">
        <v>93</v>
      </c>
      <c r="F189" s="46">
        <v>21.0</v>
      </c>
      <c r="G189" s="26">
        <f t="shared" si="13"/>
        <v>15</v>
      </c>
      <c r="H189" s="26"/>
      <c r="I189" s="26"/>
      <c r="J189" s="26"/>
      <c r="K189" s="25" t="s">
        <v>160</v>
      </c>
    </row>
    <row r="190">
      <c r="A190" s="61" t="s">
        <v>4321</v>
      </c>
      <c r="B190" s="24">
        <v>0.09798611111111111</v>
      </c>
      <c r="C190" s="24">
        <f t="shared" si="1"/>
        <v>0.09798611111</v>
      </c>
      <c r="D190" s="26" t="s">
        <v>69</v>
      </c>
      <c r="E190" s="26" t="s">
        <v>93</v>
      </c>
      <c r="F190" s="46">
        <v>15.0</v>
      </c>
      <c r="G190" s="26">
        <f>F190-7</f>
        <v>8</v>
      </c>
      <c r="H190" s="26"/>
      <c r="I190" s="26"/>
      <c r="J190" s="26"/>
      <c r="K190" s="26" t="s">
        <v>399</v>
      </c>
    </row>
    <row r="191">
      <c r="A191" s="61" t="s">
        <v>4321</v>
      </c>
      <c r="B191" s="24">
        <v>0.09813657407407407</v>
      </c>
      <c r="C191" s="24">
        <f t="shared" si="1"/>
        <v>0.09813657407</v>
      </c>
      <c r="D191" s="26" t="s">
        <v>69</v>
      </c>
      <c r="E191" s="26" t="s">
        <v>91</v>
      </c>
      <c r="F191" s="46">
        <v>5.0</v>
      </c>
      <c r="G191" s="26"/>
      <c r="H191" s="26"/>
      <c r="I191" s="26" t="s">
        <v>818</v>
      </c>
      <c r="J191" s="46">
        <v>0.5</v>
      </c>
      <c r="K191" s="26" t="s">
        <v>119</v>
      </c>
    </row>
    <row r="192">
      <c r="A192" s="61" t="s">
        <v>4321</v>
      </c>
      <c r="B192" s="24">
        <v>0.09813657407407407</v>
      </c>
      <c r="C192" s="24">
        <f t="shared" si="1"/>
        <v>0.09813657407</v>
      </c>
      <c r="D192" s="26" t="s">
        <v>84</v>
      </c>
      <c r="E192" s="26" t="s">
        <v>91</v>
      </c>
      <c r="F192" s="46">
        <v>9.0</v>
      </c>
      <c r="G192" s="26"/>
      <c r="H192" s="26"/>
      <c r="I192" s="26" t="s">
        <v>819</v>
      </c>
      <c r="J192" s="46">
        <v>0.5</v>
      </c>
      <c r="K192" s="26" t="s">
        <v>119</v>
      </c>
    </row>
    <row r="193">
      <c r="A193" s="61" t="s">
        <v>4321</v>
      </c>
      <c r="B193" s="24">
        <v>0.0987962962962963</v>
      </c>
      <c r="C193" s="24">
        <f t="shared" si="1"/>
        <v>0.0987962963</v>
      </c>
      <c r="D193" s="26" t="s">
        <v>82</v>
      </c>
      <c r="E193" s="26" t="s">
        <v>195</v>
      </c>
      <c r="F193" s="46">
        <v>11.0</v>
      </c>
      <c r="G193" s="26">
        <f>F193</f>
        <v>11</v>
      </c>
      <c r="H193" s="26"/>
      <c r="I193" s="26"/>
      <c r="J193" s="26"/>
      <c r="K193" s="26" t="s">
        <v>820</v>
      </c>
    </row>
    <row r="194">
      <c r="A194" s="61" t="s">
        <v>4321</v>
      </c>
      <c r="B194" s="24">
        <v>0.09895833333333333</v>
      </c>
      <c r="C194" s="24">
        <f t="shared" si="1"/>
        <v>0.09895833333</v>
      </c>
      <c r="D194" s="26" t="s">
        <v>69</v>
      </c>
      <c r="E194" s="26" t="s">
        <v>120</v>
      </c>
      <c r="F194" s="46">
        <v>12.0</v>
      </c>
      <c r="G194" s="26"/>
      <c r="H194" s="26"/>
      <c r="I194" s="26"/>
      <c r="J194" s="26"/>
      <c r="K194" s="26" t="s">
        <v>821</v>
      </c>
    </row>
    <row r="195">
      <c r="A195" s="61" t="s">
        <v>4321</v>
      </c>
      <c r="B195" s="24">
        <v>0.11078703703703703</v>
      </c>
      <c r="C195" s="24">
        <f>B195-TIME('Time Shifts'!$B$23,'Time Shifts'!$C$23,'Time Shifts'!$D$23)</f>
        <v>0.1008912037</v>
      </c>
      <c r="D195" s="26" t="s">
        <v>69</v>
      </c>
      <c r="E195" s="26" t="s">
        <v>120</v>
      </c>
      <c r="F195" s="46">
        <v>8.0</v>
      </c>
      <c r="G195" s="26"/>
      <c r="H195" s="26"/>
      <c r="I195" s="26"/>
      <c r="J195" s="26"/>
      <c r="K195" s="26" t="s">
        <v>822</v>
      </c>
    </row>
    <row r="196">
      <c r="A196" s="61" t="s">
        <v>4321</v>
      </c>
      <c r="B196" s="24">
        <v>0.11181712962962963</v>
      </c>
      <c r="C196" s="24">
        <f>B196-TIME('Time Shifts'!$B$23,'Time Shifts'!$C$23,'Time Shifts'!$D$23)</f>
        <v>0.1019212963</v>
      </c>
      <c r="D196" s="26" t="s">
        <v>74</v>
      </c>
      <c r="E196" s="26" t="s">
        <v>83</v>
      </c>
      <c r="F196" s="46" t="s">
        <v>75</v>
      </c>
      <c r="G196" s="46" t="s">
        <v>75</v>
      </c>
      <c r="H196" s="26"/>
      <c r="I196" s="26"/>
      <c r="J196" s="26"/>
      <c r="K196" s="25" t="s">
        <v>160</v>
      </c>
    </row>
    <row r="197">
      <c r="A197" s="61" t="s">
        <v>4321</v>
      </c>
      <c r="B197" s="24">
        <v>0.11181712962962963</v>
      </c>
      <c r="C197" s="24">
        <f>B197-TIME('Time Shifts'!$B$23,'Time Shifts'!$C$23,'Time Shifts'!$D$23)</f>
        <v>0.1019212963</v>
      </c>
      <c r="D197" s="26" t="s">
        <v>74</v>
      </c>
      <c r="E197" s="26" t="s">
        <v>83</v>
      </c>
      <c r="F197" s="46">
        <v>8.0</v>
      </c>
      <c r="G197" s="26">
        <f>F197-6</f>
        <v>2</v>
      </c>
      <c r="H197" s="26"/>
      <c r="I197" s="26"/>
      <c r="J197" s="26"/>
      <c r="K197" s="26" t="s">
        <v>161</v>
      </c>
    </row>
    <row r="198">
      <c r="A198" s="61" t="s">
        <v>4321</v>
      </c>
      <c r="B198" s="24">
        <v>0.11460648148148148</v>
      </c>
      <c r="C198" s="24">
        <f>B198-TIME('Time Shifts'!$B$23,'Time Shifts'!$C$23,'Time Shifts'!$D$23)</f>
        <v>0.1047106481</v>
      </c>
      <c r="D198" s="26" t="s">
        <v>69</v>
      </c>
      <c r="E198" s="26" t="s">
        <v>83</v>
      </c>
      <c r="F198" s="46">
        <v>4.0</v>
      </c>
      <c r="G198" s="26">
        <f>F198-1</f>
        <v>3</v>
      </c>
      <c r="H198" s="26"/>
      <c r="I198" s="26"/>
      <c r="J198" s="26"/>
      <c r="K198" s="26"/>
    </row>
    <row r="199">
      <c r="A199" s="61" t="s">
        <v>4321</v>
      </c>
      <c r="B199" s="24">
        <v>0.11535879629629629</v>
      </c>
      <c r="C199" s="24">
        <f>B199-TIME('Time Shifts'!$B$23,'Time Shifts'!$C$23,'Time Shifts'!$D$23)</f>
        <v>0.105462963</v>
      </c>
      <c r="D199" s="26" t="s">
        <v>66</v>
      </c>
      <c r="E199" s="26" t="s">
        <v>83</v>
      </c>
      <c r="F199" s="46">
        <v>14.0</v>
      </c>
      <c r="G199" s="26">
        <f>F199-5</f>
        <v>9</v>
      </c>
      <c r="H199" s="26"/>
      <c r="I199" s="26"/>
      <c r="J199" s="26"/>
      <c r="K199" s="26"/>
    </row>
    <row r="200">
      <c r="A200" s="61" t="s">
        <v>4321</v>
      </c>
      <c r="B200" s="24">
        <v>0.10289351851851852</v>
      </c>
      <c r="C200" s="24">
        <f>B200-TIME('Time Shifts'!$B$23,'Time Shifts'!$C$23,'Time Shifts'!$D$23)</f>
        <v>0.09299768519</v>
      </c>
      <c r="D200" s="26" t="s">
        <v>66</v>
      </c>
      <c r="E200" s="26" t="s">
        <v>132</v>
      </c>
      <c r="F200" s="46">
        <v>21.0</v>
      </c>
      <c r="G200" s="46">
        <v>19.0</v>
      </c>
      <c r="H200" s="26"/>
      <c r="I200" s="26"/>
      <c r="J200" s="26"/>
      <c r="K200" s="26"/>
    </row>
    <row r="201">
      <c r="A201" s="61" t="s">
        <v>4321</v>
      </c>
      <c r="B201" s="24">
        <v>0.12060185185185185</v>
      </c>
      <c r="C201" s="24">
        <f>B201-TIME('Time Shifts'!$B$23,'Time Shifts'!$C$23,'Time Shifts'!$D$23)</f>
        <v>0.1107060185</v>
      </c>
      <c r="D201" s="26" t="s">
        <v>69</v>
      </c>
      <c r="E201" s="26" t="s">
        <v>83</v>
      </c>
      <c r="F201" s="46">
        <v>11.0</v>
      </c>
      <c r="G201" s="26">
        <f>F201-1</f>
        <v>10</v>
      </c>
      <c r="H201" s="26"/>
      <c r="I201" s="26"/>
      <c r="J201" s="26"/>
      <c r="K201" s="26"/>
    </row>
    <row r="202">
      <c r="A202" s="61" t="s">
        <v>4321</v>
      </c>
      <c r="B202" s="24">
        <v>0.12069444444444444</v>
      </c>
      <c r="C202" s="24">
        <f>B202-TIME('Time Shifts'!$B$23,'Time Shifts'!$C$23,'Time Shifts'!$D$23)</f>
        <v>0.1107986111</v>
      </c>
      <c r="D202" s="26" t="s">
        <v>72</v>
      </c>
      <c r="E202" s="26" t="s">
        <v>83</v>
      </c>
      <c r="F202" s="46">
        <v>11.0</v>
      </c>
      <c r="G202" s="26">
        <f>F202-0</f>
        <v>11</v>
      </c>
      <c r="H202" s="26"/>
      <c r="I202" s="26"/>
      <c r="J202" s="26"/>
      <c r="K202" s="26"/>
    </row>
    <row r="203">
      <c r="A203" s="61" t="s">
        <v>4321</v>
      </c>
      <c r="B203" s="24">
        <v>0.12189814814814814</v>
      </c>
      <c r="C203" s="24">
        <f>B203-TIME('Time Shifts'!$B$23,'Time Shifts'!$C$23,'Time Shifts'!$D$23)</f>
        <v>0.1120023148</v>
      </c>
      <c r="D203" s="26" t="s">
        <v>70</v>
      </c>
      <c r="E203" s="26" t="s">
        <v>83</v>
      </c>
      <c r="F203" s="46">
        <v>10.0</v>
      </c>
      <c r="G203" s="26">
        <f>F203-5</f>
        <v>5</v>
      </c>
      <c r="H203" s="26"/>
      <c r="I203" s="26"/>
      <c r="J203" s="26"/>
      <c r="K203" s="26"/>
    </row>
    <row r="204">
      <c r="A204" s="61" t="s">
        <v>4321</v>
      </c>
      <c r="B204" s="24">
        <v>0.12253472222222223</v>
      </c>
      <c r="C204" s="24">
        <f>B204-TIME('Time Shifts'!$B$23,'Time Shifts'!$C$23,'Time Shifts'!$D$23)</f>
        <v>0.1126388889</v>
      </c>
      <c r="D204" s="26" t="s">
        <v>74</v>
      </c>
      <c r="E204" s="26" t="s">
        <v>217</v>
      </c>
      <c r="F204" s="46">
        <v>18.0</v>
      </c>
      <c r="G204" s="26">
        <f t="shared" ref="G204:G205" si="14">F204-7</f>
        <v>11</v>
      </c>
      <c r="H204" s="26"/>
      <c r="I204" s="26"/>
      <c r="J204" s="26"/>
      <c r="K204" s="26" t="s">
        <v>161</v>
      </c>
    </row>
    <row r="205">
      <c r="A205" s="61" t="s">
        <v>4321</v>
      </c>
      <c r="B205" s="24">
        <v>0.12253472222222223</v>
      </c>
      <c r="C205" s="24">
        <f>B205-TIME('Time Shifts'!$B$23,'Time Shifts'!$C$23,'Time Shifts'!$D$23)</f>
        <v>0.1126388889</v>
      </c>
      <c r="D205" s="26" t="s">
        <v>74</v>
      </c>
      <c r="E205" s="26" t="s">
        <v>217</v>
      </c>
      <c r="F205" s="46">
        <v>19.0</v>
      </c>
      <c r="G205" s="26">
        <f t="shared" si="14"/>
        <v>12</v>
      </c>
      <c r="H205" s="26"/>
      <c r="I205" s="26"/>
      <c r="J205" s="26"/>
      <c r="K205" s="25" t="s">
        <v>160</v>
      </c>
    </row>
    <row r="206">
      <c r="A206" s="61" t="s">
        <v>4321</v>
      </c>
      <c r="B206" s="24">
        <v>0.12451388888888888</v>
      </c>
      <c r="C206" s="24">
        <f>B206-TIME('Time Shifts'!$B$23,'Time Shifts'!$C$23,'Time Shifts'!$D$23)</f>
        <v>0.1146180556</v>
      </c>
      <c r="D206" s="26" t="s">
        <v>84</v>
      </c>
      <c r="E206" s="26" t="s">
        <v>83</v>
      </c>
      <c r="F206" s="46">
        <v>13.0</v>
      </c>
      <c r="G206" s="26"/>
      <c r="H206" s="26"/>
      <c r="I206" s="26"/>
      <c r="J206" s="26"/>
      <c r="K206" s="26"/>
    </row>
    <row r="207">
      <c r="A207" s="61" t="s">
        <v>4321</v>
      </c>
      <c r="B207" s="24">
        <v>0.12505787037037036</v>
      </c>
      <c r="C207" s="24">
        <f>B207-TIME('Time Shifts'!$B$23,'Time Shifts'!$C$23,'Time Shifts'!$D$23)</f>
        <v>0.115162037</v>
      </c>
      <c r="D207" s="26" t="s">
        <v>70</v>
      </c>
      <c r="E207" s="26" t="s">
        <v>83</v>
      </c>
      <c r="F207" s="46">
        <v>23.0</v>
      </c>
      <c r="G207" s="26">
        <f>F207-5</f>
        <v>18</v>
      </c>
      <c r="H207" s="26"/>
      <c r="I207" s="26"/>
      <c r="J207" s="26"/>
      <c r="K207" s="26"/>
    </row>
    <row r="208">
      <c r="A208" s="61" t="s">
        <v>4321</v>
      </c>
      <c r="B208" s="24">
        <v>0.1282986111111111</v>
      </c>
      <c r="C208" s="24">
        <f>B208-TIME('Time Shifts'!$B$23,'Time Shifts'!$C$23,'Time Shifts'!$D$23)</f>
        <v>0.1184027778</v>
      </c>
      <c r="D208" s="26" t="s">
        <v>74</v>
      </c>
      <c r="E208" s="26" t="s">
        <v>83</v>
      </c>
      <c r="F208" s="46" t="s">
        <v>75</v>
      </c>
      <c r="G208" s="46" t="s">
        <v>75</v>
      </c>
      <c r="H208" s="26"/>
      <c r="I208" s="26"/>
      <c r="J208" s="26"/>
      <c r="K208" s="25" t="s">
        <v>160</v>
      </c>
    </row>
    <row r="209">
      <c r="A209" s="61" t="s">
        <v>4321</v>
      </c>
      <c r="B209" s="24">
        <v>0.1282986111111111</v>
      </c>
      <c r="C209" s="24">
        <f>B209-TIME('Time Shifts'!$B$23,'Time Shifts'!$C$23,'Time Shifts'!$D$23)</f>
        <v>0.1184027778</v>
      </c>
      <c r="D209" s="26" t="s">
        <v>74</v>
      </c>
      <c r="E209" s="26" t="s">
        <v>83</v>
      </c>
      <c r="F209" s="46" t="s">
        <v>88</v>
      </c>
      <c r="G209" s="46">
        <v>1.0</v>
      </c>
      <c r="H209" s="26"/>
      <c r="I209" s="26"/>
      <c r="J209" s="26"/>
      <c r="K209" s="26" t="s">
        <v>161</v>
      </c>
    </row>
    <row r="210">
      <c r="A210" s="61" t="s">
        <v>4321</v>
      </c>
      <c r="B210" s="24">
        <v>0.12844907407407408</v>
      </c>
      <c r="C210" s="24">
        <f>B210-TIME('Time Shifts'!$B$23,'Time Shifts'!$C$23,'Time Shifts'!$D$23)</f>
        <v>0.1185532407</v>
      </c>
      <c r="D210" s="26" t="s">
        <v>74</v>
      </c>
      <c r="E210" s="26" t="s">
        <v>217</v>
      </c>
      <c r="F210" s="46" t="s">
        <v>75</v>
      </c>
      <c r="G210" s="46" t="s">
        <v>75</v>
      </c>
      <c r="H210" s="26"/>
      <c r="I210" s="26"/>
      <c r="J210" s="26"/>
      <c r="K210" s="25" t="s">
        <v>160</v>
      </c>
    </row>
    <row r="211">
      <c r="A211" s="61" t="s">
        <v>4321</v>
      </c>
      <c r="B211" s="24">
        <v>0.12844907407407408</v>
      </c>
      <c r="C211" s="24">
        <f>B211-TIME('Time Shifts'!$B$23,'Time Shifts'!$C$23,'Time Shifts'!$D$23)</f>
        <v>0.1185532407</v>
      </c>
      <c r="D211" s="26" t="s">
        <v>74</v>
      </c>
      <c r="E211" s="26" t="s">
        <v>217</v>
      </c>
      <c r="F211" s="46">
        <v>17.0</v>
      </c>
      <c r="G211" s="46">
        <v>10.0</v>
      </c>
      <c r="H211" s="26"/>
      <c r="I211" s="26"/>
      <c r="J211" s="26"/>
      <c r="K211" s="26" t="s">
        <v>161</v>
      </c>
    </row>
    <row r="212">
      <c r="A212" s="61" t="s">
        <v>4321</v>
      </c>
      <c r="B212" s="24">
        <v>0.1310185185185185</v>
      </c>
      <c r="C212" s="24">
        <f>B212-TIME('Time Shifts'!$B$23,'Time Shifts'!$C$23,'Time Shifts'!$D$23)</f>
        <v>0.1211226852</v>
      </c>
      <c r="D212" s="26" t="s">
        <v>70</v>
      </c>
      <c r="E212" s="26" t="s">
        <v>83</v>
      </c>
      <c r="F212" s="46" t="s">
        <v>75</v>
      </c>
      <c r="G212" s="46" t="s">
        <v>75</v>
      </c>
      <c r="H212" s="26"/>
      <c r="I212" s="26"/>
      <c r="J212" s="26"/>
      <c r="K212" s="25" t="s">
        <v>85</v>
      </c>
    </row>
    <row r="213">
      <c r="A213" s="61" t="s">
        <v>4321</v>
      </c>
      <c r="B213" s="24">
        <v>0.1310185185185185</v>
      </c>
      <c r="C213" s="24">
        <f>B213-TIME('Time Shifts'!$B$23,'Time Shifts'!$C$23,'Time Shifts'!$D$23)</f>
        <v>0.1211226852</v>
      </c>
      <c r="D213" s="26" t="s">
        <v>70</v>
      </c>
      <c r="E213" s="26" t="s">
        <v>83</v>
      </c>
      <c r="F213" s="46">
        <v>15.0</v>
      </c>
      <c r="G213" s="26">
        <f>F213-5</f>
        <v>10</v>
      </c>
      <c r="H213" s="26"/>
      <c r="I213" s="26"/>
      <c r="J213" s="26"/>
      <c r="K213" s="26" t="s">
        <v>86</v>
      </c>
    </row>
    <row r="214">
      <c r="A214" s="61" t="s">
        <v>4321</v>
      </c>
      <c r="B214" s="24">
        <v>0.14122685185185185</v>
      </c>
      <c r="C214" s="24">
        <f>B214-TIME('Time Shifts'!$B$23,'Time Shifts'!$C$23,'Time Shifts'!$D$23)</f>
        <v>0.1313310185</v>
      </c>
      <c r="D214" s="26" t="s">
        <v>66</v>
      </c>
      <c r="E214" s="26" t="s">
        <v>131</v>
      </c>
      <c r="F214" s="46">
        <v>16.0</v>
      </c>
      <c r="G214" s="26">
        <f>F214-2</f>
        <v>14</v>
      </c>
      <c r="H214" s="26"/>
      <c r="I214" s="26"/>
      <c r="J214" s="26"/>
      <c r="K214" s="26"/>
    </row>
    <row r="215">
      <c r="A215" s="61" t="s">
        <v>4321</v>
      </c>
      <c r="B215" s="24">
        <v>0.1418287037037037</v>
      </c>
      <c r="C215" s="24">
        <f>B215-TIME('Time Shifts'!$B$23,'Time Shifts'!$C$23,'Time Shifts'!$D$23)</f>
        <v>0.1319328704</v>
      </c>
      <c r="D215" s="26" t="s">
        <v>82</v>
      </c>
      <c r="E215" s="26" t="s">
        <v>83</v>
      </c>
      <c r="F215" s="46">
        <v>12.0</v>
      </c>
      <c r="G215" s="26">
        <f>F215-8</f>
        <v>4</v>
      </c>
      <c r="H215" s="26"/>
      <c r="I215" s="26"/>
      <c r="J215" s="26"/>
      <c r="K215" s="26"/>
    </row>
    <row r="216">
      <c r="A216" s="61" t="s">
        <v>4321</v>
      </c>
      <c r="B216" s="24">
        <v>0.1445486111111111</v>
      </c>
      <c r="C216" s="24">
        <f>B216-TIME('Time Shifts'!$B$23,'Time Shifts'!$C$23,'Time Shifts'!$D$23)</f>
        <v>0.1346527778</v>
      </c>
      <c r="D216" s="26" t="s">
        <v>82</v>
      </c>
      <c r="E216" s="26" t="s">
        <v>365</v>
      </c>
      <c r="F216" s="46" t="s">
        <v>75</v>
      </c>
      <c r="G216" s="46" t="s">
        <v>75</v>
      </c>
      <c r="H216" s="26"/>
      <c r="I216" s="26"/>
      <c r="J216" s="26"/>
      <c r="K216" s="25" t="s">
        <v>85</v>
      </c>
    </row>
    <row r="217">
      <c r="A217" s="61" t="s">
        <v>4321</v>
      </c>
      <c r="B217" s="24">
        <v>0.1445486111111111</v>
      </c>
      <c r="C217" s="24">
        <f>B217-TIME('Time Shifts'!$B$23,'Time Shifts'!$C$23,'Time Shifts'!$D$23)</f>
        <v>0.1346527778</v>
      </c>
      <c r="D217" s="26" t="s">
        <v>82</v>
      </c>
      <c r="E217" s="26" t="s">
        <v>365</v>
      </c>
      <c r="F217" s="46">
        <v>13.0</v>
      </c>
      <c r="G217" s="26">
        <f>F217-8</f>
        <v>5</v>
      </c>
      <c r="H217" s="26"/>
      <c r="I217" s="26"/>
      <c r="J217" s="26"/>
      <c r="K217" s="26" t="s">
        <v>86</v>
      </c>
    </row>
    <row r="218">
      <c r="A218" s="61" t="s">
        <v>4321</v>
      </c>
      <c r="B218" s="24">
        <v>0.1503587962962963</v>
      </c>
      <c r="C218" s="24">
        <f>B218-TIME('Time Shifts'!$B$23,'Time Shifts'!$C$23,'Time Shifts'!$D$23)</f>
        <v>0.140462963</v>
      </c>
      <c r="D218" s="26" t="s">
        <v>69</v>
      </c>
      <c r="E218" s="26" t="s">
        <v>120</v>
      </c>
      <c r="F218" s="46">
        <v>12.0</v>
      </c>
      <c r="G218" s="26"/>
      <c r="H218" s="26"/>
      <c r="I218" s="26"/>
      <c r="J218" s="26"/>
      <c r="K218" s="26" t="s">
        <v>823</v>
      </c>
    </row>
    <row r="219">
      <c r="A219" s="61" t="s">
        <v>4321</v>
      </c>
      <c r="B219" s="24">
        <v>0.1503587962962963</v>
      </c>
      <c r="C219" s="24">
        <f>B219-TIME('Time Shifts'!$B$23,'Time Shifts'!$C$23,'Time Shifts'!$D$23)</f>
        <v>0.140462963</v>
      </c>
      <c r="D219" s="26" t="s">
        <v>69</v>
      </c>
      <c r="E219" s="26" t="s">
        <v>120</v>
      </c>
      <c r="F219" s="46">
        <v>12.0</v>
      </c>
      <c r="G219" s="25" t="s">
        <v>75</v>
      </c>
      <c r="H219" s="26"/>
      <c r="I219" s="26"/>
      <c r="J219" s="26"/>
      <c r="K219" s="26" t="s">
        <v>824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hidden="1" min="2" max="2" width="7.29"/>
    <col customWidth="1" min="3" max="3" width="7.29"/>
    <col customWidth="1" min="4" max="4" width="9.29"/>
    <col customWidth="1" min="5" max="5" width="15.71"/>
    <col customWidth="1" min="6" max="6" width="10.43"/>
    <col customWidth="1" min="7" max="7" width="12.43"/>
    <col customWidth="1" min="8" max="8" width="5.14"/>
    <col customWidth="1" min="9" max="9" width="31.71"/>
    <col customWidth="1" min="10" max="10" width="6.29"/>
    <col customWidth="1" min="11" max="11" width="46.0"/>
  </cols>
  <sheetData>
    <row r="1">
      <c r="A1" s="47" t="s">
        <v>0</v>
      </c>
      <c r="B1" s="59" t="s">
        <v>4304</v>
      </c>
      <c r="C1" s="59" t="s">
        <v>56</v>
      </c>
      <c r="D1" s="39" t="s">
        <v>57</v>
      </c>
      <c r="E1" s="39" t="s">
        <v>58</v>
      </c>
      <c r="F1" s="40" t="s">
        <v>59</v>
      </c>
      <c r="G1" s="40" t="s">
        <v>60</v>
      </c>
      <c r="H1" s="39" t="s">
        <v>61</v>
      </c>
      <c r="I1" s="39" t="s">
        <v>62</v>
      </c>
      <c r="J1" s="39" t="s">
        <v>63</v>
      </c>
      <c r="K1" s="39" t="s">
        <v>64</v>
      </c>
    </row>
    <row r="2">
      <c r="A2" s="65">
        <v>43154.0</v>
      </c>
      <c r="B2" s="24">
        <v>0.010416666666666666</v>
      </c>
      <c r="C2" s="28">
        <f t="shared" ref="C2:C104" si="1">B2</f>
        <v>0.01041666667</v>
      </c>
      <c r="D2" s="26" t="s">
        <v>82</v>
      </c>
      <c r="E2" s="26" t="s">
        <v>154</v>
      </c>
      <c r="F2" s="46">
        <v>15.0</v>
      </c>
      <c r="G2" s="26">
        <f>F2-3</f>
        <v>12</v>
      </c>
      <c r="H2" s="26"/>
      <c r="I2" s="26"/>
      <c r="J2" s="26"/>
      <c r="K2" s="26"/>
    </row>
    <row r="3">
      <c r="A3" s="65">
        <v>43154.0</v>
      </c>
      <c r="B3" s="24">
        <v>0.01150462962962963</v>
      </c>
      <c r="C3" s="28">
        <f t="shared" si="1"/>
        <v>0.01150462963</v>
      </c>
      <c r="D3" s="26" t="s">
        <v>72</v>
      </c>
      <c r="E3" s="26" t="s">
        <v>130</v>
      </c>
      <c r="F3" s="46">
        <v>3.0</v>
      </c>
      <c r="G3" s="26">
        <f>F3-0</f>
        <v>3</v>
      </c>
      <c r="H3" s="26"/>
      <c r="I3" s="26"/>
      <c r="J3" s="26"/>
      <c r="K3" s="26"/>
    </row>
    <row r="4">
      <c r="A4" s="65">
        <v>43154.0</v>
      </c>
      <c r="B4" s="24">
        <v>0.011643518518518518</v>
      </c>
      <c r="C4" s="28">
        <f t="shared" si="1"/>
        <v>0.01164351852</v>
      </c>
      <c r="D4" s="26" t="s">
        <v>70</v>
      </c>
      <c r="E4" s="26" t="s">
        <v>67</v>
      </c>
      <c r="F4" s="46">
        <v>10.0</v>
      </c>
      <c r="G4" s="26">
        <f>F4-3</f>
        <v>7</v>
      </c>
      <c r="H4" s="26"/>
      <c r="I4" s="26"/>
      <c r="J4" s="26"/>
      <c r="K4" s="26"/>
    </row>
    <row r="5">
      <c r="A5" s="65">
        <v>43154.0</v>
      </c>
      <c r="B5" s="24">
        <v>0.011875</v>
      </c>
      <c r="C5" s="28">
        <f t="shared" si="1"/>
        <v>0.011875</v>
      </c>
      <c r="D5" s="26" t="s">
        <v>74</v>
      </c>
      <c r="E5" s="26" t="s">
        <v>83</v>
      </c>
      <c r="F5" s="46">
        <v>8.0</v>
      </c>
      <c r="G5" s="26">
        <f>F5-6</f>
        <v>2</v>
      </c>
      <c r="H5" s="26"/>
      <c r="I5" s="26"/>
      <c r="J5" s="26"/>
      <c r="K5" s="26"/>
    </row>
    <row r="6">
      <c r="A6" s="65">
        <v>43154.0</v>
      </c>
      <c r="B6" s="24">
        <v>0.013275462962962963</v>
      </c>
      <c r="C6" s="28">
        <f t="shared" si="1"/>
        <v>0.01327546296</v>
      </c>
      <c r="D6" s="26" t="s">
        <v>82</v>
      </c>
      <c r="E6" s="26" t="s">
        <v>154</v>
      </c>
      <c r="F6" s="46">
        <v>9.0</v>
      </c>
      <c r="G6" s="26">
        <f>F6-3</f>
        <v>6</v>
      </c>
      <c r="H6" s="26"/>
      <c r="I6" s="26"/>
      <c r="J6" s="26"/>
      <c r="K6" s="26"/>
    </row>
    <row r="7">
      <c r="A7" s="65">
        <v>43154.0</v>
      </c>
      <c r="B7" s="24">
        <v>0.016550925925925927</v>
      </c>
      <c r="C7" s="28">
        <f t="shared" si="1"/>
        <v>0.01655092593</v>
      </c>
      <c r="D7" s="26" t="s">
        <v>74</v>
      </c>
      <c r="E7" s="26" t="s">
        <v>125</v>
      </c>
      <c r="F7" s="46" t="s">
        <v>75</v>
      </c>
      <c r="G7" s="46" t="s">
        <v>75</v>
      </c>
      <c r="H7" s="26"/>
      <c r="I7" s="26"/>
      <c r="J7" s="26"/>
      <c r="K7" s="25" t="s">
        <v>85</v>
      </c>
    </row>
    <row r="8">
      <c r="A8" s="65">
        <v>43154.0</v>
      </c>
      <c r="B8" s="24">
        <v>0.016550925925925927</v>
      </c>
      <c r="C8" s="28">
        <f t="shared" si="1"/>
        <v>0.01655092593</v>
      </c>
      <c r="D8" s="26" t="s">
        <v>74</v>
      </c>
      <c r="E8" s="26" t="s">
        <v>125</v>
      </c>
      <c r="F8" s="46">
        <v>22.0</v>
      </c>
      <c r="G8" s="26">
        <f>F8-9</f>
        <v>13</v>
      </c>
      <c r="H8" s="26"/>
      <c r="I8" s="26"/>
      <c r="J8" s="26"/>
      <c r="K8" s="26" t="s">
        <v>86</v>
      </c>
    </row>
    <row r="9">
      <c r="A9" s="65">
        <v>43154.0</v>
      </c>
      <c r="B9" s="24">
        <v>0.018680555555555554</v>
      </c>
      <c r="C9" s="28">
        <f t="shared" si="1"/>
        <v>0.01868055556</v>
      </c>
      <c r="D9" s="26" t="s">
        <v>74</v>
      </c>
      <c r="E9" s="26" t="s">
        <v>131</v>
      </c>
      <c r="F9" s="46">
        <v>11.0</v>
      </c>
      <c r="G9" s="46">
        <v>8.0</v>
      </c>
      <c r="H9" s="26"/>
      <c r="I9" s="26"/>
      <c r="J9" s="26"/>
      <c r="K9" s="26"/>
    </row>
    <row r="10">
      <c r="A10" s="65">
        <v>43154.0</v>
      </c>
      <c r="B10" s="24">
        <v>0.019849537037037037</v>
      </c>
      <c r="C10" s="28">
        <f t="shared" si="1"/>
        <v>0.01984953704</v>
      </c>
      <c r="D10" s="26" t="s">
        <v>74</v>
      </c>
      <c r="E10" s="26" t="s">
        <v>125</v>
      </c>
      <c r="F10" s="46">
        <v>35.0</v>
      </c>
      <c r="G10" s="26">
        <f>F10-9-10</f>
        <v>16</v>
      </c>
      <c r="H10" s="26"/>
      <c r="I10" s="26"/>
      <c r="J10" s="26"/>
      <c r="K10" s="26" t="s">
        <v>86</v>
      </c>
    </row>
    <row r="11">
      <c r="A11" s="65">
        <v>43154.0</v>
      </c>
      <c r="B11" s="24">
        <v>0.019849537037037037</v>
      </c>
      <c r="C11" s="28">
        <f t="shared" si="1"/>
        <v>0.01984953704</v>
      </c>
      <c r="D11" s="26" t="s">
        <v>74</v>
      </c>
      <c r="E11" s="26" t="s">
        <v>125</v>
      </c>
      <c r="F11" s="46" t="s">
        <v>75</v>
      </c>
      <c r="G11" s="46" t="s">
        <v>75</v>
      </c>
      <c r="H11" s="26"/>
      <c r="I11" s="26"/>
      <c r="J11" s="26"/>
      <c r="K11" s="25" t="s">
        <v>85</v>
      </c>
    </row>
    <row r="12">
      <c r="A12" s="65">
        <v>43154.0</v>
      </c>
      <c r="B12" s="24">
        <v>0.02070601851851852</v>
      </c>
      <c r="C12" s="28">
        <f t="shared" si="1"/>
        <v>0.02070601852</v>
      </c>
      <c r="D12" s="26" t="s">
        <v>74</v>
      </c>
      <c r="E12" s="26" t="s">
        <v>91</v>
      </c>
      <c r="F12" s="46">
        <v>2.0</v>
      </c>
      <c r="G12" s="26"/>
      <c r="H12" s="26"/>
      <c r="I12" s="26" t="s">
        <v>825</v>
      </c>
      <c r="J12" s="26"/>
      <c r="K12" s="26" t="s">
        <v>826</v>
      </c>
    </row>
    <row r="13">
      <c r="A13" s="65">
        <v>43154.0</v>
      </c>
      <c r="B13" s="24">
        <v>0.021087962962962965</v>
      </c>
      <c r="C13" s="28">
        <f t="shared" si="1"/>
        <v>0.02108796296</v>
      </c>
      <c r="D13" s="26" t="s">
        <v>74</v>
      </c>
      <c r="E13" s="26" t="s">
        <v>100</v>
      </c>
      <c r="F13" s="46">
        <v>11.0</v>
      </c>
      <c r="G13" s="26">
        <f>F13-7</f>
        <v>4</v>
      </c>
      <c r="H13" s="26"/>
      <c r="I13" s="26" t="s">
        <v>827</v>
      </c>
      <c r="J13" s="26"/>
      <c r="K13" s="26"/>
    </row>
    <row r="14">
      <c r="A14" s="65">
        <v>43154.0</v>
      </c>
      <c r="B14" s="24">
        <v>0.021805555555555557</v>
      </c>
      <c r="C14" s="28">
        <f t="shared" si="1"/>
        <v>0.02180555556</v>
      </c>
      <c r="D14" s="26" t="s">
        <v>82</v>
      </c>
      <c r="E14" s="26" t="s">
        <v>87</v>
      </c>
      <c r="F14" s="30" t="s">
        <v>68</v>
      </c>
      <c r="G14" s="25">
        <v>20.0</v>
      </c>
      <c r="H14" s="26"/>
      <c r="I14" s="26"/>
      <c r="J14" s="26"/>
      <c r="K14" s="26"/>
    </row>
    <row r="15">
      <c r="A15" s="65">
        <v>43154.0</v>
      </c>
      <c r="B15" s="24">
        <v>0.02181712962962963</v>
      </c>
      <c r="C15" s="28">
        <f t="shared" si="1"/>
        <v>0.02181712963</v>
      </c>
      <c r="D15" s="26" t="s">
        <v>74</v>
      </c>
      <c r="E15" s="26" t="s">
        <v>87</v>
      </c>
      <c r="F15" s="46">
        <v>20.0</v>
      </c>
      <c r="G15" s="26">
        <f>F15-4</f>
        <v>16</v>
      </c>
      <c r="H15" s="26"/>
      <c r="I15" s="26"/>
      <c r="J15" s="26"/>
      <c r="K15" s="26"/>
    </row>
    <row r="16">
      <c r="A16" s="65">
        <v>43154.0</v>
      </c>
      <c r="B16" s="24">
        <v>0.022083333333333333</v>
      </c>
      <c r="C16" s="28">
        <f t="shared" si="1"/>
        <v>0.02208333333</v>
      </c>
      <c r="D16" s="26" t="s">
        <v>72</v>
      </c>
      <c r="E16" s="26" t="s">
        <v>87</v>
      </c>
      <c r="F16" s="46">
        <v>19.0</v>
      </c>
      <c r="G16" s="26">
        <f>F16-3</f>
        <v>16</v>
      </c>
      <c r="H16" s="26"/>
      <c r="I16" s="26"/>
      <c r="J16" s="26"/>
      <c r="K16" s="26"/>
    </row>
    <row r="17">
      <c r="A17" s="65">
        <v>43154.0</v>
      </c>
      <c r="B17" s="24">
        <v>0.022152777777777778</v>
      </c>
      <c r="C17" s="28">
        <f t="shared" si="1"/>
        <v>0.02215277778</v>
      </c>
      <c r="D17" s="26" t="s">
        <v>70</v>
      </c>
      <c r="E17" s="26" t="s">
        <v>87</v>
      </c>
      <c r="F17" s="46">
        <v>14.0</v>
      </c>
      <c r="G17" s="26">
        <f>F17-4</f>
        <v>10</v>
      </c>
      <c r="H17" s="26"/>
      <c r="I17" s="26"/>
      <c r="J17" s="26"/>
      <c r="K17" s="26"/>
    </row>
    <row r="18">
      <c r="A18" s="65">
        <v>43154.0</v>
      </c>
      <c r="B18" s="24">
        <v>0.022164351851851852</v>
      </c>
      <c r="C18" s="28">
        <f t="shared" si="1"/>
        <v>0.02216435185</v>
      </c>
      <c r="D18" s="26" t="s">
        <v>84</v>
      </c>
      <c r="E18" s="26" t="s">
        <v>87</v>
      </c>
      <c r="F18" s="46">
        <v>12.0</v>
      </c>
      <c r="G18" s="26">
        <f>F18-2</f>
        <v>10</v>
      </c>
      <c r="H18" s="26"/>
      <c r="I18" s="26"/>
      <c r="J18" s="26"/>
      <c r="K18" s="26"/>
    </row>
    <row r="19">
      <c r="A19" s="65">
        <v>43154.0</v>
      </c>
      <c r="B19" s="24">
        <v>0.02224537037037037</v>
      </c>
      <c r="C19" s="28">
        <f t="shared" si="1"/>
        <v>0.02224537037</v>
      </c>
      <c r="D19" s="26" t="s">
        <v>69</v>
      </c>
      <c r="E19" s="26" t="s">
        <v>87</v>
      </c>
      <c r="F19" s="46">
        <v>7.0</v>
      </c>
      <c r="G19" s="26">
        <f>F19-4</f>
        <v>3</v>
      </c>
      <c r="H19" s="26"/>
      <c r="I19" s="26"/>
      <c r="J19" s="26"/>
      <c r="K19" s="26"/>
    </row>
    <row r="20">
      <c r="A20" s="65">
        <v>43154.0</v>
      </c>
      <c r="B20" s="24">
        <v>0.02230324074074074</v>
      </c>
      <c r="C20" s="28">
        <f t="shared" si="1"/>
        <v>0.02230324074</v>
      </c>
      <c r="D20" s="26" t="s">
        <v>66</v>
      </c>
      <c r="E20" s="26" t="s">
        <v>87</v>
      </c>
      <c r="F20" s="46">
        <v>4.0</v>
      </c>
      <c r="G20" s="26">
        <f>F20-0</f>
        <v>4</v>
      </c>
      <c r="H20" s="26"/>
      <c r="I20" s="26"/>
      <c r="J20" s="26"/>
      <c r="K20" s="26"/>
    </row>
    <row r="21">
      <c r="A21" s="65">
        <v>43154.0</v>
      </c>
      <c r="B21" s="24">
        <v>0.022534722222222223</v>
      </c>
      <c r="C21" s="28">
        <f t="shared" si="1"/>
        <v>0.02253472222</v>
      </c>
      <c r="D21" s="26" t="s">
        <v>82</v>
      </c>
      <c r="E21" s="26" t="s">
        <v>89</v>
      </c>
      <c r="F21" s="46" t="s">
        <v>68</v>
      </c>
      <c r="G21" s="46">
        <v>20.0</v>
      </c>
      <c r="H21" s="26" t="s">
        <v>137</v>
      </c>
      <c r="I21" s="26"/>
      <c r="J21" s="26"/>
      <c r="K21" s="26" t="s">
        <v>151</v>
      </c>
    </row>
    <row r="22">
      <c r="A22" s="65">
        <v>43154.0</v>
      </c>
      <c r="B22" s="24">
        <v>0.022719907407407407</v>
      </c>
      <c r="C22" s="28">
        <f t="shared" si="1"/>
        <v>0.02271990741</v>
      </c>
      <c r="D22" s="26" t="s">
        <v>82</v>
      </c>
      <c r="E22" s="26" t="s">
        <v>91</v>
      </c>
      <c r="F22" s="46">
        <v>11.0</v>
      </c>
      <c r="G22" s="26"/>
      <c r="H22" s="26"/>
      <c r="I22" s="26" t="s">
        <v>828</v>
      </c>
      <c r="J22" s="26"/>
      <c r="K22" s="26"/>
    </row>
    <row r="23">
      <c r="A23" s="65">
        <v>43154.0</v>
      </c>
      <c r="B23" s="24">
        <v>0.023229166666666665</v>
      </c>
      <c r="C23" s="28">
        <f t="shared" si="1"/>
        <v>0.02322916667</v>
      </c>
      <c r="D23" s="26" t="s">
        <v>74</v>
      </c>
      <c r="E23" s="26" t="s">
        <v>93</v>
      </c>
      <c r="F23" s="46">
        <v>9.0</v>
      </c>
      <c r="G23" s="26">
        <f>F23-7</f>
        <v>2</v>
      </c>
      <c r="H23" s="26"/>
      <c r="I23" s="26"/>
      <c r="J23" s="26"/>
      <c r="K23" s="26" t="s">
        <v>402</v>
      </c>
    </row>
    <row r="24">
      <c r="A24" s="65">
        <v>43154.0</v>
      </c>
      <c r="B24" s="24">
        <v>0.023229166666666665</v>
      </c>
      <c r="C24" s="28">
        <f t="shared" si="1"/>
        <v>0.02322916667</v>
      </c>
      <c r="D24" s="26" t="s">
        <v>74</v>
      </c>
      <c r="E24" s="26" t="s">
        <v>93</v>
      </c>
      <c r="F24" s="46" t="s">
        <v>75</v>
      </c>
      <c r="G24" s="46" t="s">
        <v>75</v>
      </c>
      <c r="H24" s="26"/>
      <c r="I24" s="26"/>
      <c r="J24" s="26"/>
      <c r="K24" s="25" t="s">
        <v>160</v>
      </c>
    </row>
    <row r="25">
      <c r="A25" s="65">
        <v>43154.0</v>
      </c>
      <c r="B25" s="24">
        <v>0.0234375</v>
      </c>
      <c r="C25" s="28">
        <f t="shared" si="1"/>
        <v>0.0234375</v>
      </c>
      <c r="D25" s="26" t="s">
        <v>74</v>
      </c>
      <c r="E25" s="26" t="s">
        <v>93</v>
      </c>
      <c r="F25" s="46" t="s">
        <v>75</v>
      </c>
      <c r="G25" s="46" t="s">
        <v>75</v>
      </c>
      <c r="H25" s="26"/>
      <c r="I25" s="26"/>
      <c r="J25" s="26"/>
      <c r="K25" s="25" t="s">
        <v>160</v>
      </c>
    </row>
    <row r="26">
      <c r="A26" s="65">
        <v>43154.0</v>
      </c>
      <c r="B26" s="24">
        <v>0.0234375</v>
      </c>
      <c r="C26" s="28">
        <f t="shared" si="1"/>
        <v>0.0234375</v>
      </c>
      <c r="D26" s="26" t="s">
        <v>74</v>
      </c>
      <c r="E26" s="26" t="s">
        <v>93</v>
      </c>
      <c r="F26" s="46">
        <v>13.0</v>
      </c>
      <c r="G26" s="26">
        <f>F26-7</f>
        <v>6</v>
      </c>
      <c r="H26" s="26"/>
      <c r="I26" s="26"/>
      <c r="J26" s="26"/>
      <c r="K26" s="26" t="s">
        <v>402</v>
      </c>
    </row>
    <row r="27">
      <c r="A27" s="65">
        <v>43154.0</v>
      </c>
      <c r="B27" s="24">
        <v>0.024826388888888887</v>
      </c>
      <c r="C27" s="28">
        <f t="shared" si="1"/>
        <v>0.02482638889</v>
      </c>
      <c r="D27" s="26" t="s">
        <v>70</v>
      </c>
      <c r="E27" s="26" t="s">
        <v>93</v>
      </c>
      <c r="F27" s="46" t="s">
        <v>75</v>
      </c>
      <c r="G27" s="46" t="s">
        <v>75</v>
      </c>
      <c r="H27" s="26"/>
      <c r="I27" s="26"/>
      <c r="J27" s="26"/>
      <c r="K27" s="25" t="s">
        <v>160</v>
      </c>
    </row>
    <row r="28">
      <c r="A28" s="65">
        <v>43154.0</v>
      </c>
      <c r="B28" s="24">
        <v>0.024826388888888887</v>
      </c>
      <c r="C28" s="28">
        <f t="shared" si="1"/>
        <v>0.02482638889</v>
      </c>
      <c r="D28" s="26" t="s">
        <v>70</v>
      </c>
      <c r="E28" s="26" t="s">
        <v>93</v>
      </c>
      <c r="F28" s="46">
        <v>19.0</v>
      </c>
      <c r="G28" s="26">
        <f>F28-7</f>
        <v>12</v>
      </c>
      <c r="H28" s="26"/>
      <c r="I28" s="26"/>
      <c r="J28" s="26"/>
      <c r="K28" s="26" t="s">
        <v>722</v>
      </c>
    </row>
    <row r="29">
      <c r="A29" s="65">
        <v>43154.0</v>
      </c>
      <c r="B29" s="24">
        <v>0.024930555555555556</v>
      </c>
      <c r="C29" s="28">
        <f t="shared" si="1"/>
        <v>0.02493055556</v>
      </c>
      <c r="D29" s="26" t="s">
        <v>70</v>
      </c>
      <c r="E29" s="26" t="s">
        <v>93</v>
      </c>
      <c r="F29" s="46" t="s">
        <v>68</v>
      </c>
      <c r="G29" s="46">
        <v>20.0</v>
      </c>
      <c r="H29" s="26" t="s">
        <v>137</v>
      </c>
      <c r="I29" s="26"/>
      <c r="J29" s="26"/>
      <c r="K29" s="25" t="s">
        <v>160</v>
      </c>
    </row>
    <row r="30">
      <c r="A30" s="65">
        <v>43154.0</v>
      </c>
      <c r="B30" s="24">
        <v>0.024930555555555556</v>
      </c>
      <c r="C30" s="28">
        <f t="shared" si="1"/>
        <v>0.02493055556</v>
      </c>
      <c r="D30" s="26" t="s">
        <v>70</v>
      </c>
      <c r="E30" s="26" t="s">
        <v>93</v>
      </c>
      <c r="F30" s="46">
        <v>14.0</v>
      </c>
      <c r="G30" s="46">
        <v>7.0</v>
      </c>
      <c r="H30" s="26"/>
      <c r="I30" s="26"/>
      <c r="J30" s="26"/>
      <c r="K30" s="26" t="s">
        <v>722</v>
      </c>
    </row>
    <row r="31">
      <c r="A31" s="65">
        <v>43154.0</v>
      </c>
      <c r="B31" s="24">
        <v>0.025034722222222222</v>
      </c>
      <c r="C31" s="28">
        <f t="shared" si="1"/>
        <v>0.02503472222</v>
      </c>
      <c r="D31" s="26" t="s">
        <v>70</v>
      </c>
      <c r="E31" s="26" t="s">
        <v>91</v>
      </c>
      <c r="F31" s="46">
        <v>4.0</v>
      </c>
      <c r="G31" s="26"/>
      <c r="H31" s="26"/>
      <c r="I31" s="26" t="s">
        <v>829</v>
      </c>
      <c r="J31" s="26"/>
      <c r="K31" s="26"/>
    </row>
    <row r="32">
      <c r="A32" s="65">
        <v>43154.0</v>
      </c>
      <c r="B32" s="24">
        <v>0.026238425925925925</v>
      </c>
      <c r="C32" s="28">
        <f t="shared" si="1"/>
        <v>0.02623842593</v>
      </c>
      <c r="D32" s="26" t="s">
        <v>69</v>
      </c>
      <c r="E32" s="26" t="s">
        <v>89</v>
      </c>
      <c r="F32" s="46" t="s">
        <v>75</v>
      </c>
      <c r="G32" s="46" t="s">
        <v>75</v>
      </c>
      <c r="H32" s="26"/>
      <c r="I32" s="26"/>
      <c r="J32" s="26"/>
      <c r="K32" s="25" t="s">
        <v>85</v>
      </c>
    </row>
    <row r="33">
      <c r="A33" s="65">
        <v>43154.0</v>
      </c>
      <c r="B33" s="24">
        <v>0.026238425925925925</v>
      </c>
      <c r="C33" s="28">
        <f t="shared" si="1"/>
        <v>0.02623842593</v>
      </c>
      <c r="D33" s="26" t="s">
        <v>69</v>
      </c>
      <c r="E33" s="26" t="s">
        <v>89</v>
      </c>
      <c r="F33" s="26">
        <f>G33+6</f>
        <v>25</v>
      </c>
      <c r="G33" s="46">
        <v>19.0</v>
      </c>
      <c r="H33" s="26"/>
      <c r="I33" s="26"/>
      <c r="J33" s="26"/>
      <c r="K33" s="26" t="s">
        <v>241</v>
      </c>
    </row>
    <row r="34">
      <c r="A34" s="65">
        <v>43154.0</v>
      </c>
      <c r="B34" s="24">
        <v>0.02634259259259259</v>
      </c>
      <c r="C34" s="28">
        <f t="shared" si="1"/>
        <v>0.02634259259</v>
      </c>
      <c r="D34" s="26" t="s">
        <v>69</v>
      </c>
      <c r="E34" s="26" t="s">
        <v>91</v>
      </c>
      <c r="F34" s="46">
        <v>12.0</v>
      </c>
      <c r="G34" s="26"/>
      <c r="H34" s="26"/>
      <c r="I34" s="26" t="s">
        <v>830</v>
      </c>
      <c r="J34" s="26"/>
      <c r="K34" s="26"/>
    </row>
    <row r="35">
      <c r="A35" s="65">
        <v>43154.0</v>
      </c>
      <c r="B35" s="24">
        <v>0.02684027777777778</v>
      </c>
      <c r="C35" s="28">
        <f t="shared" si="1"/>
        <v>0.02684027778</v>
      </c>
      <c r="D35" s="26" t="s">
        <v>69</v>
      </c>
      <c r="E35" s="26" t="s">
        <v>91</v>
      </c>
      <c r="F35" s="46">
        <v>14.0</v>
      </c>
      <c r="G35" s="26"/>
      <c r="H35" s="26"/>
      <c r="I35" s="26" t="s">
        <v>831</v>
      </c>
      <c r="J35" s="26"/>
      <c r="K35" s="26" t="s">
        <v>104</v>
      </c>
    </row>
    <row r="36">
      <c r="A36" s="65">
        <v>43154.0</v>
      </c>
      <c r="B36" s="24">
        <v>0.027175925925925926</v>
      </c>
      <c r="C36" s="28">
        <f t="shared" si="1"/>
        <v>0.02717592593</v>
      </c>
      <c r="D36" s="26" t="s">
        <v>66</v>
      </c>
      <c r="E36" s="26" t="s">
        <v>89</v>
      </c>
      <c r="F36" s="46">
        <v>10.0</v>
      </c>
      <c r="G36" s="26">
        <f>F36-7</f>
        <v>3</v>
      </c>
      <c r="H36" s="26"/>
      <c r="I36" s="26"/>
      <c r="J36" s="26"/>
      <c r="K36" s="26" t="s">
        <v>252</v>
      </c>
    </row>
    <row r="37">
      <c r="A37" s="65">
        <v>43154.0</v>
      </c>
      <c r="B37" s="24">
        <v>0.02648148148148148</v>
      </c>
      <c r="C37" s="28">
        <f t="shared" si="1"/>
        <v>0.02648148148</v>
      </c>
      <c r="D37" s="26" t="s">
        <v>66</v>
      </c>
      <c r="E37" s="26" t="s">
        <v>89</v>
      </c>
      <c r="F37" s="46" t="s">
        <v>75</v>
      </c>
      <c r="G37" s="46" t="s">
        <v>75</v>
      </c>
      <c r="H37" s="26"/>
      <c r="I37" s="26"/>
      <c r="J37" s="26"/>
      <c r="K37" s="25" t="s">
        <v>160</v>
      </c>
    </row>
    <row r="38">
      <c r="A38" s="65">
        <v>43154.0</v>
      </c>
      <c r="B38" s="24">
        <v>0.02722222222222222</v>
      </c>
      <c r="C38" s="28">
        <f t="shared" si="1"/>
        <v>0.02722222222</v>
      </c>
      <c r="D38" s="26" t="s">
        <v>66</v>
      </c>
      <c r="E38" s="26" t="s">
        <v>89</v>
      </c>
      <c r="F38" s="46" t="s">
        <v>75</v>
      </c>
      <c r="G38" s="46" t="s">
        <v>75</v>
      </c>
      <c r="H38" s="26"/>
      <c r="I38" s="26"/>
      <c r="J38" s="26"/>
      <c r="K38" s="25" t="s">
        <v>160</v>
      </c>
    </row>
    <row r="39">
      <c r="A39" s="65">
        <v>43154.0</v>
      </c>
      <c r="B39" s="24">
        <v>0.02722222222222222</v>
      </c>
      <c r="C39" s="28">
        <f t="shared" si="1"/>
        <v>0.02722222222</v>
      </c>
      <c r="D39" s="26" t="s">
        <v>66</v>
      </c>
      <c r="E39" s="26" t="s">
        <v>89</v>
      </c>
      <c r="F39" s="46">
        <v>19.0</v>
      </c>
      <c r="G39" s="26">
        <f>F39-7</f>
        <v>12</v>
      </c>
      <c r="H39" s="26"/>
      <c r="I39" s="26"/>
      <c r="J39" s="26"/>
      <c r="K39" s="26" t="s">
        <v>252</v>
      </c>
    </row>
    <row r="40">
      <c r="A40" s="65">
        <v>43154.0</v>
      </c>
      <c r="B40" s="24">
        <v>0.027314814814814816</v>
      </c>
      <c r="C40" s="28">
        <f t="shared" si="1"/>
        <v>0.02731481481</v>
      </c>
      <c r="D40" s="26" t="s">
        <v>66</v>
      </c>
      <c r="E40" s="26" t="s">
        <v>91</v>
      </c>
      <c r="F40" s="46">
        <v>11.0</v>
      </c>
      <c r="G40" s="26"/>
      <c r="H40" s="26"/>
      <c r="I40" s="26" t="s">
        <v>832</v>
      </c>
      <c r="J40" s="26"/>
      <c r="K40" s="26"/>
    </row>
    <row r="41">
      <c r="A41" s="65">
        <v>43154.0</v>
      </c>
      <c r="B41" s="24">
        <v>0.027662037037037037</v>
      </c>
      <c r="C41" s="28">
        <f t="shared" si="1"/>
        <v>0.02766203704</v>
      </c>
      <c r="D41" s="26" t="s">
        <v>82</v>
      </c>
      <c r="E41" s="26" t="s">
        <v>129</v>
      </c>
      <c r="F41" s="46">
        <v>7.0</v>
      </c>
      <c r="G41" s="26">
        <f>F41-1</f>
        <v>6</v>
      </c>
      <c r="H41" s="26"/>
      <c r="I41" s="26"/>
      <c r="J41" s="26"/>
      <c r="K41" s="26"/>
    </row>
    <row r="42">
      <c r="A42" s="65">
        <v>43154.0</v>
      </c>
      <c r="B42" s="24">
        <v>0.02861111111111111</v>
      </c>
      <c r="C42" s="28">
        <f t="shared" si="1"/>
        <v>0.02861111111</v>
      </c>
      <c r="D42" s="26" t="s">
        <v>70</v>
      </c>
      <c r="E42" s="26" t="s">
        <v>81</v>
      </c>
      <c r="F42" s="46">
        <v>16.0</v>
      </c>
      <c r="G42" s="26">
        <f>F42-3</f>
        <v>13</v>
      </c>
      <c r="H42" s="26"/>
      <c r="I42" s="26" t="s">
        <v>833</v>
      </c>
      <c r="J42" s="26"/>
      <c r="K42" s="26" t="s">
        <v>834</v>
      </c>
    </row>
    <row r="43">
      <c r="A43" s="65">
        <v>43154.0</v>
      </c>
      <c r="B43" s="24">
        <v>0.028680555555555556</v>
      </c>
      <c r="C43" s="28">
        <f t="shared" si="1"/>
        <v>0.02868055556</v>
      </c>
      <c r="D43" s="26" t="s">
        <v>84</v>
      </c>
      <c r="E43" s="26" t="s">
        <v>81</v>
      </c>
      <c r="F43" s="46">
        <v>11.0</v>
      </c>
      <c r="G43" s="26">
        <f>F43-5</f>
        <v>6</v>
      </c>
      <c r="H43" s="26"/>
      <c r="I43" s="26" t="s">
        <v>835</v>
      </c>
      <c r="J43" s="26"/>
      <c r="K43" s="26" t="s">
        <v>834</v>
      </c>
    </row>
    <row r="44">
      <c r="A44" s="65">
        <v>43154.0</v>
      </c>
      <c r="B44" s="24">
        <v>0.02966435185185185</v>
      </c>
      <c r="C44" s="28">
        <f t="shared" si="1"/>
        <v>0.02966435185</v>
      </c>
      <c r="D44" s="26" t="s">
        <v>82</v>
      </c>
      <c r="E44" s="26" t="s">
        <v>91</v>
      </c>
      <c r="F44" s="46">
        <v>11.0</v>
      </c>
      <c r="G44" s="26"/>
      <c r="H44" s="26"/>
      <c r="I44" s="26" t="s">
        <v>836</v>
      </c>
      <c r="J44" s="26"/>
      <c r="K44" s="26" t="s">
        <v>653</v>
      </c>
    </row>
    <row r="45">
      <c r="A45" s="65">
        <v>43154.0</v>
      </c>
      <c r="B45" s="24">
        <v>0.029814814814814815</v>
      </c>
      <c r="C45" s="28">
        <f t="shared" si="1"/>
        <v>0.02981481481</v>
      </c>
      <c r="D45" s="26" t="s">
        <v>74</v>
      </c>
      <c r="E45" s="26" t="s">
        <v>93</v>
      </c>
      <c r="F45" s="46">
        <v>11.0</v>
      </c>
      <c r="G45" s="26">
        <f>F45-7</f>
        <v>4</v>
      </c>
      <c r="H45" s="26"/>
      <c r="I45" s="26"/>
      <c r="J45" s="26"/>
      <c r="K45" s="26" t="s">
        <v>197</v>
      </c>
    </row>
    <row r="46">
      <c r="A46" s="65">
        <v>43154.0</v>
      </c>
      <c r="B46" s="24">
        <v>0.03019675925925926</v>
      </c>
      <c r="C46" s="28">
        <f t="shared" si="1"/>
        <v>0.03019675926</v>
      </c>
      <c r="D46" s="26" t="s">
        <v>74</v>
      </c>
      <c r="E46" s="26" t="s">
        <v>93</v>
      </c>
      <c r="F46" s="26">
        <f>G46+7</f>
        <v>26</v>
      </c>
      <c r="G46" s="46">
        <v>19.0</v>
      </c>
      <c r="H46" s="26"/>
      <c r="I46" s="26"/>
      <c r="J46" s="26"/>
      <c r="K46" s="26" t="s">
        <v>197</v>
      </c>
    </row>
    <row r="47">
      <c r="A47" s="65">
        <v>43154.0</v>
      </c>
      <c r="B47" s="24">
        <v>0.030289351851851852</v>
      </c>
      <c r="C47" s="28">
        <f t="shared" si="1"/>
        <v>0.03028935185</v>
      </c>
      <c r="D47" s="26" t="s">
        <v>74</v>
      </c>
      <c r="E47" s="26" t="s">
        <v>91</v>
      </c>
      <c r="F47" s="46">
        <v>6.0</v>
      </c>
      <c r="G47" s="26"/>
      <c r="H47" s="26"/>
      <c r="I47" s="26" t="s">
        <v>837</v>
      </c>
      <c r="J47" s="26"/>
      <c r="K47" s="26"/>
    </row>
    <row r="48">
      <c r="A48" s="65">
        <v>43154.0</v>
      </c>
      <c r="B48" s="24">
        <v>0.031296296296296294</v>
      </c>
      <c r="C48" s="28">
        <f t="shared" si="1"/>
        <v>0.0312962963</v>
      </c>
      <c r="D48" s="26" t="s">
        <v>72</v>
      </c>
      <c r="E48" s="26" t="s">
        <v>79</v>
      </c>
      <c r="F48" s="46">
        <v>4.0</v>
      </c>
      <c r="G48" s="26">
        <f>F48-0</f>
        <v>4</v>
      </c>
      <c r="H48" s="26"/>
      <c r="I48" s="26"/>
      <c r="J48" s="26"/>
      <c r="K48" s="26"/>
    </row>
    <row r="49">
      <c r="A49" s="65">
        <v>43154.0</v>
      </c>
      <c r="B49" s="24">
        <v>0.03212962962962963</v>
      </c>
      <c r="C49" s="28">
        <f t="shared" si="1"/>
        <v>0.03212962963</v>
      </c>
      <c r="D49" s="26" t="s">
        <v>70</v>
      </c>
      <c r="E49" s="26" t="s">
        <v>129</v>
      </c>
      <c r="F49" s="46">
        <v>8.0</v>
      </c>
      <c r="G49" s="26">
        <f>F49-4</f>
        <v>4</v>
      </c>
      <c r="H49" s="26"/>
      <c r="I49" s="26"/>
      <c r="J49" s="26"/>
      <c r="K49" s="26"/>
    </row>
    <row r="50">
      <c r="A50" s="65">
        <v>43154.0</v>
      </c>
      <c r="B50" s="24">
        <v>0.03318287037037037</v>
      </c>
      <c r="C50" s="28">
        <f t="shared" si="1"/>
        <v>0.03318287037</v>
      </c>
      <c r="D50" s="26" t="s">
        <v>84</v>
      </c>
      <c r="E50" s="26" t="s">
        <v>129</v>
      </c>
      <c r="F50" s="46">
        <v>7.0</v>
      </c>
      <c r="G50" s="26">
        <f>F50-2</f>
        <v>5</v>
      </c>
      <c r="H50" s="26"/>
      <c r="I50" s="26"/>
      <c r="J50" s="26"/>
      <c r="K50" s="26"/>
    </row>
    <row r="51">
      <c r="A51" s="65">
        <v>43154.0</v>
      </c>
      <c r="B51" s="24">
        <v>0.033680555555555554</v>
      </c>
      <c r="C51" s="28">
        <f t="shared" si="1"/>
        <v>0.03368055556</v>
      </c>
      <c r="D51" s="26" t="s">
        <v>84</v>
      </c>
      <c r="E51" s="26" t="s">
        <v>81</v>
      </c>
      <c r="F51" s="46">
        <v>17.0</v>
      </c>
      <c r="G51" s="26">
        <f>F51-5</f>
        <v>12</v>
      </c>
      <c r="H51" s="26"/>
      <c r="I51" s="26"/>
      <c r="J51" s="26"/>
      <c r="K51" s="26" t="s">
        <v>838</v>
      </c>
    </row>
    <row r="52">
      <c r="A52" s="65">
        <v>43154.0</v>
      </c>
      <c r="B52" s="24">
        <v>0.033680555555555554</v>
      </c>
      <c r="C52" s="28">
        <f t="shared" si="1"/>
        <v>0.03368055556</v>
      </c>
      <c r="D52" s="26" t="s">
        <v>69</v>
      </c>
      <c r="E52" s="26" t="s">
        <v>89</v>
      </c>
      <c r="F52" s="46">
        <v>14.0</v>
      </c>
      <c r="G52" s="26">
        <f>F52-7</f>
        <v>7</v>
      </c>
      <c r="H52" s="26"/>
      <c r="I52" s="26"/>
      <c r="J52" s="26"/>
      <c r="K52" s="26" t="s">
        <v>223</v>
      </c>
    </row>
    <row r="53">
      <c r="A53" s="65">
        <v>43154.0</v>
      </c>
      <c r="B53" s="24">
        <v>0.03428240740740741</v>
      </c>
      <c r="C53" s="28">
        <f t="shared" si="1"/>
        <v>0.03428240741</v>
      </c>
      <c r="D53" s="26" t="s">
        <v>69</v>
      </c>
      <c r="E53" s="26" t="s">
        <v>89</v>
      </c>
      <c r="F53" s="46">
        <f>G53+7</f>
        <v>10</v>
      </c>
      <c r="G53" s="29">
        <v>3.0</v>
      </c>
      <c r="H53" s="26"/>
      <c r="I53" s="26"/>
      <c r="J53" s="26"/>
      <c r="K53" s="26" t="s">
        <v>839</v>
      </c>
    </row>
    <row r="54">
      <c r="A54" s="65">
        <v>43154.0</v>
      </c>
      <c r="B54" s="24">
        <v>0.03490740740740741</v>
      </c>
      <c r="C54" s="28">
        <f t="shared" si="1"/>
        <v>0.03490740741</v>
      </c>
      <c r="D54" s="26" t="s">
        <v>66</v>
      </c>
      <c r="E54" s="26" t="s">
        <v>89</v>
      </c>
      <c r="F54" s="46">
        <v>16.0</v>
      </c>
      <c r="G54" s="26">
        <f>F54-7</f>
        <v>9</v>
      </c>
      <c r="H54" s="26"/>
      <c r="I54" s="26"/>
      <c r="J54" s="26"/>
      <c r="K54" s="26" t="s">
        <v>840</v>
      </c>
    </row>
    <row r="55">
      <c r="A55" s="65">
        <v>43154.0</v>
      </c>
      <c r="B55" s="24">
        <v>0.0350462962962963</v>
      </c>
      <c r="C55" s="28">
        <f t="shared" si="1"/>
        <v>0.0350462963</v>
      </c>
      <c r="D55" s="26" t="s">
        <v>66</v>
      </c>
      <c r="E55" s="26" t="s">
        <v>91</v>
      </c>
      <c r="F55" s="46">
        <v>20.0</v>
      </c>
      <c r="G55" s="26"/>
      <c r="H55" s="26"/>
      <c r="I55" s="26" t="s">
        <v>841</v>
      </c>
      <c r="J55" s="26"/>
      <c r="K55" s="26"/>
    </row>
    <row r="56">
      <c r="A56" s="65">
        <v>43154.0</v>
      </c>
      <c r="B56" s="24">
        <v>0.036041666666666666</v>
      </c>
      <c r="C56" s="28">
        <f t="shared" si="1"/>
        <v>0.03604166667</v>
      </c>
      <c r="D56" s="26" t="s">
        <v>72</v>
      </c>
      <c r="E56" s="26" t="s">
        <v>93</v>
      </c>
      <c r="F56" s="46">
        <v>11.0</v>
      </c>
      <c r="G56" s="26">
        <f t="shared" ref="G56:G57" si="2">F56-6</f>
        <v>5</v>
      </c>
      <c r="H56" s="26"/>
      <c r="I56" s="26"/>
      <c r="J56" s="26"/>
      <c r="K56" s="26" t="s">
        <v>842</v>
      </c>
    </row>
    <row r="57">
      <c r="A57" s="65">
        <v>43154.0</v>
      </c>
      <c r="B57" s="24">
        <v>0.03605324074074074</v>
      </c>
      <c r="C57" s="28">
        <f t="shared" si="1"/>
        <v>0.03605324074</v>
      </c>
      <c r="D57" s="26" t="s">
        <v>72</v>
      </c>
      <c r="E57" s="26" t="s">
        <v>93</v>
      </c>
      <c r="F57" s="46">
        <v>19.0</v>
      </c>
      <c r="G57" s="26">
        <f t="shared" si="2"/>
        <v>13</v>
      </c>
      <c r="H57" s="26"/>
      <c r="I57" s="26"/>
      <c r="J57" s="26"/>
      <c r="K57" s="26" t="s">
        <v>842</v>
      </c>
    </row>
    <row r="58">
      <c r="A58" s="65">
        <v>43154.0</v>
      </c>
      <c r="B58" s="24">
        <v>0.036180555555555556</v>
      </c>
      <c r="C58" s="28">
        <f t="shared" si="1"/>
        <v>0.03618055556</v>
      </c>
      <c r="D58" s="26" t="s">
        <v>72</v>
      </c>
      <c r="E58" s="26" t="s">
        <v>91</v>
      </c>
      <c r="F58" s="46">
        <v>10.0</v>
      </c>
      <c r="G58" s="26"/>
      <c r="H58" s="26"/>
      <c r="I58" s="26" t="s">
        <v>719</v>
      </c>
      <c r="J58" s="26"/>
      <c r="K58" s="26"/>
    </row>
    <row r="59">
      <c r="A59" s="65">
        <v>43154.0</v>
      </c>
      <c r="B59" s="24">
        <v>0.03653935185185185</v>
      </c>
      <c r="C59" s="28">
        <f t="shared" si="1"/>
        <v>0.03653935185</v>
      </c>
      <c r="D59" s="26" t="s">
        <v>72</v>
      </c>
      <c r="E59" s="26" t="s">
        <v>93</v>
      </c>
      <c r="F59" s="46" t="s">
        <v>68</v>
      </c>
      <c r="G59" s="46">
        <v>20.0</v>
      </c>
      <c r="H59" s="26" t="s">
        <v>137</v>
      </c>
      <c r="I59" s="26"/>
      <c r="J59" s="26"/>
      <c r="K59" s="26" t="s">
        <v>843</v>
      </c>
    </row>
    <row r="60">
      <c r="A60" s="65">
        <v>43154.0</v>
      </c>
      <c r="B60" s="24">
        <v>0.03690972222222222</v>
      </c>
      <c r="C60" s="28">
        <f t="shared" si="1"/>
        <v>0.03690972222</v>
      </c>
      <c r="D60" s="26" t="s">
        <v>72</v>
      </c>
      <c r="E60" s="26" t="s">
        <v>91</v>
      </c>
      <c r="F60" s="46">
        <v>21.0</v>
      </c>
      <c r="G60" s="26"/>
      <c r="H60" s="26"/>
      <c r="I60" s="26" t="s">
        <v>844</v>
      </c>
      <c r="J60" s="26"/>
      <c r="K60" s="26"/>
    </row>
    <row r="61">
      <c r="A61" s="65">
        <v>43154.0</v>
      </c>
      <c r="B61" s="24">
        <v>0.03888888888888889</v>
      </c>
      <c r="C61" s="28">
        <f t="shared" si="1"/>
        <v>0.03888888889</v>
      </c>
      <c r="D61" s="26" t="s">
        <v>66</v>
      </c>
      <c r="E61" s="26" t="s">
        <v>81</v>
      </c>
      <c r="F61" s="46" t="s">
        <v>75</v>
      </c>
      <c r="G61" s="46" t="s">
        <v>75</v>
      </c>
      <c r="H61" s="26"/>
      <c r="I61" s="26"/>
      <c r="J61" s="26"/>
      <c r="K61" s="25" t="s">
        <v>85</v>
      </c>
    </row>
    <row r="62">
      <c r="A62" s="65">
        <v>43154.0</v>
      </c>
      <c r="B62" s="24">
        <v>0.03888888888888889</v>
      </c>
      <c r="C62" s="28">
        <f t="shared" si="1"/>
        <v>0.03888888889</v>
      </c>
      <c r="D62" s="26" t="s">
        <v>66</v>
      </c>
      <c r="E62" s="26" t="s">
        <v>81</v>
      </c>
      <c r="F62" s="46">
        <v>11.0</v>
      </c>
      <c r="G62" s="26">
        <f>F62-5</f>
        <v>6</v>
      </c>
      <c r="H62" s="26"/>
      <c r="I62" s="26"/>
      <c r="J62" s="26"/>
      <c r="K62" s="26" t="s">
        <v>765</v>
      </c>
    </row>
    <row r="63">
      <c r="A63" s="65">
        <v>43154.0</v>
      </c>
      <c r="B63" s="24">
        <v>0.038935185185185184</v>
      </c>
      <c r="C63" s="28">
        <f t="shared" si="1"/>
        <v>0.03893518519</v>
      </c>
      <c r="D63" s="26" t="s">
        <v>66</v>
      </c>
      <c r="E63" s="26" t="s">
        <v>81</v>
      </c>
      <c r="F63" s="46" t="s">
        <v>75</v>
      </c>
      <c r="G63" s="46" t="s">
        <v>75</v>
      </c>
      <c r="H63" s="26"/>
      <c r="I63" s="26"/>
      <c r="J63" s="26"/>
      <c r="K63" s="25" t="s">
        <v>85</v>
      </c>
    </row>
    <row r="64">
      <c r="A64" s="65">
        <v>43154.0</v>
      </c>
      <c r="B64" s="24">
        <v>0.038935185185185184</v>
      </c>
      <c r="C64" s="28">
        <f t="shared" si="1"/>
        <v>0.03893518519</v>
      </c>
      <c r="D64" s="26" t="s">
        <v>66</v>
      </c>
      <c r="E64" s="26" t="s">
        <v>81</v>
      </c>
      <c r="F64" s="46" t="s">
        <v>75</v>
      </c>
      <c r="G64" s="46" t="s">
        <v>75</v>
      </c>
      <c r="H64" s="26"/>
      <c r="I64" s="26"/>
      <c r="J64" s="26"/>
      <c r="K64" s="26" t="s">
        <v>765</v>
      </c>
    </row>
    <row r="65">
      <c r="A65" s="65">
        <v>43154.0</v>
      </c>
      <c r="B65" s="24">
        <v>0.039456018518518515</v>
      </c>
      <c r="C65" s="28">
        <f t="shared" si="1"/>
        <v>0.03945601852</v>
      </c>
      <c r="D65" s="26" t="s">
        <v>74</v>
      </c>
      <c r="E65" s="26" t="s">
        <v>93</v>
      </c>
      <c r="F65" s="46" t="s">
        <v>75</v>
      </c>
      <c r="G65" s="46" t="s">
        <v>75</v>
      </c>
      <c r="H65" s="26"/>
      <c r="I65" s="26"/>
      <c r="J65" s="26"/>
      <c r="K65" s="26" t="s">
        <v>142</v>
      </c>
    </row>
    <row r="66">
      <c r="A66" s="65">
        <v>43154.0</v>
      </c>
      <c r="B66" s="24">
        <v>0.039456018518518515</v>
      </c>
      <c r="C66" s="28">
        <f t="shared" si="1"/>
        <v>0.03945601852</v>
      </c>
      <c r="D66" s="26" t="s">
        <v>74</v>
      </c>
      <c r="E66" s="26" t="s">
        <v>91</v>
      </c>
      <c r="F66" s="46">
        <v>17.0</v>
      </c>
      <c r="G66" s="26"/>
      <c r="H66" s="26"/>
      <c r="I66" s="26" t="s">
        <v>845</v>
      </c>
      <c r="J66" s="26"/>
      <c r="K66" s="26"/>
    </row>
    <row r="67">
      <c r="A67" s="65">
        <v>43154.0</v>
      </c>
      <c r="B67" s="24">
        <v>0.03993055555555555</v>
      </c>
      <c r="C67" s="28">
        <f t="shared" si="1"/>
        <v>0.03993055556</v>
      </c>
      <c r="D67" s="26" t="s">
        <v>74</v>
      </c>
      <c r="E67" s="26" t="s">
        <v>93</v>
      </c>
      <c r="F67" s="46" t="s">
        <v>75</v>
      </c>
      <c r="G67" s="46" t="s">
        <v>75</v>
      </c>
      <c r="H67" s="26"/>
      <c r="I67" s="26"/>
      <c r="J67" s="26"/>
      <c r="K67" s="26" t="s">
        <v>197</v>
      </c>
    </row>
    <row r="68">
      <c r="A68" s="65">
        <v>43154.0</v>
      </c>
      <c r="B68" s="24">
        <v>0.04</v>
      </c>
      <c r="C68" s="28">
        <f t="shared" si="1"/>
        <v>0.04</v>
      </c>
      <c r="D68" s="26" t="s">
        <v>74</v>
      </c>
      <c r="E68" s="26" t="s">
        <v>91</v>
      </c>
      <c r="F68" s="46">
        <v>6.0</v>
      </c>
      <c r="G68" s="26"/>
      <c r="H68" s="26"/>
      <c r="I68" s="26" t="s">
        <v>837</v>
      </c>
      <c r="J68" s="26"/>
      <c r="K68" s="26"/>
    </row>
    <row r="69">
      <c r="A69" s="65">
        <v>43154.0</v>
      </c>
      <c r="B69" s="24">
        <v>0.04075231481481482</v>
      </c>
      <c r="C69" s="28">
        <f t="shared" si="1"/>
        <v>0.04075231481</v>
      </c>
      <c r="D69" s="26" t="s">
        <v>72</v>
      </c>
      <c r="E69" s="26" t="s">
        <v>93</v>
      </c>
      <c r="F69" s="46" t="s">
        <v>75</v>
      </c>
      <c r="G69" s="46" t="s">
        <v>75</v>
      </c>
      <c r="H69" s="26"/>
      <c r="I69" s="26"/>
      <c r="J69" s="26"/>
      <c r="K69" s="25" t="s">
        <v>85</v>
      </c>
    </row>
    <row r="70">
      <c r="A70" s="65">
        <v>43154.0</v>
      </c>
      <c r="B70" s="24">
        <v>0.04075231481481482</v>
      </c>
      <c r="C70" s="28">
        <f t="shared" si="1"/>
        <v>0.04075231481</v>
      </c>
      <c r="D70" s="26" t="s">
        <v>72</v>
      </c>
      <c r="E70" s="26" t="s">
        <v>93</v>
      </c>
      <c r="F70" s="46">
        <v>20.0</v>
      </c>
      <c r="G70" s="26">
        <f>F70-6</f>
        <v>14</v>
      </c>
      <c r="H70" s="26"/>
      <c r="I70" s="26"/>
      <c r="J70" s="26"/>
      <c r="K70" s="26" t="s">
        <v>846</v>
      </c>
    </row>
    <row r="71">
      <c r="A71" s="65">
        <v>43154.0</v>
      </c>
      <c r="B71" s="24">
        <v>0.0408912037037037</v>
      </c>
      <c r="C71" s="28">
        <f t="shared" si="1"/>
        <v>0.0408912037</v>
      </c>
      <c r="D71" s="26" t="s">
        <v>72</v>
      </c>
      <c r="E71" s="26" t="s">
        <v>91</v>
      </c>
      <c r="F71" s="46">
        <v>9.0</v>
      </c>
      <c r="G71" s="26"/>
      <c r="H71" s="26"/>
      <c r="I71" s="26" t="s">
        <v>847</v>
      </c>
      <c r="J71" s="46">
        <v>1.0</v>
      </c>
      <c r="K71" s="26" t="s">
        <v>119</v>
      </c>
    </row>
    <row r="72">
      <c r="A72" s="65">
        <v>43154.0</v>
      </c>
      <c r="B72" s="24">
        <v>0.041712962962962966</v>
      </c>
      <c r="C72" s="28">
        <f t="shared" si="1"/>
        <v>0.04171296296</v>
      </c>
      <c r="D72" s="26" t="s">
        <v>72</v>
      </c>
      <c r="E72" s="26" t="s">
        <v>91</v>
      </c>
      <c r="F72" s="46">
        <v>2.0</v>
      </c>
      <c r="G72" s="26"/>
      <c r="H72" s="26"/>
      <c r="I72" s="26"/>
      <c r="J72" s="26"/>
      <c r="K72" s="26" t="s">
        <v>274</v>
      </c>
    </row>
    <row r="73">
      <c r="A73" s="65">
        <v>43154.0</v>
      </c>
      <c r="B73" s="24">
        <v>0.04172453703703704</v>
      </c>
      <c r="C73" s="28">
        <f t="shared" si="1"/>
        <v>0.04172453704</v>
      </c>
      <c r="D73" s="26" t="s">
        <v>66</v>
      </c>
      <c r="E73" s="26" t="s">
        <v>81</v>
      </c>
      <c r="F73" s="46">
        <v>20.0</v>
      </c>
      <c r="G73" s="26">
        <f>F73-5</f>
        <v>15</v>
      </c>
      <c r="H73" s="26"/>
      <c r="I73" s="26"/>
      <c r="J73" s="26"/>
      <c r="K73" s="26" t="s">
        <v>274</v>
      </c>
    </row>
    <row r="74">
      <c r="A74" s="65">
        <v>43154.0</v>
      </c>
      <c r="B74" s="24">
        <v>0.0424537037037037</v>
      </c>
      <c r="C74" s="28">
        <f t="shared" si="1"/>
        <v>0.0424537037</v>
      </c>
      <c r="D74" s="26" t="s">
        <v>69</v>
      </c>
      <c r="E74" s="26" t="s">
        <v>120</v>
      </c>
      <c r="F74" s="46">
        <v>6.0</v>
      </c>
      <c r="G74" s="26"/>
      <c r="H74" s="26"/>
      <c r="I74" s="26"/>
      <c r="J74" s="26"/>
      <c r="K74" s="26" t="s">
        <v>848</v>
      </c>
    </row>
    <row r="75">
      <c r="A75" s="65">
        <v>43154.0</v>
      </c>
      <c r="B75" s="24">
        <v>0.04261574074074074</v>
      </c>
      <c r="C75" s="28">
        <f t="shared" si="1"/>
        <v>0.04261574074</v>
      </c>
      <c r="D75" s="26" t="s">
        <v>72</v>
      </c>
      <c r="E75" s="26" t="s">
        <v>67</v>
      </c>
      <c r="F75" s="46">
        <v>12.0</v>
      </c>
      <c r="G75" s="26">
        <f>F75-3</f>
        <v>9</v>
      </c>
      <c r="H75" s="26"/>
      <c r="I75" s="26"/>
      <c r="J75" s="26"/>
      <c r="K75" s="26"/>
    </row>
    <row r="76">
      <c r="A76" s="65">
        <v>43154.0</v>
      </c>
      <c r="B76" s="24">
        <v>0.04716435185185185</v>
      </c>
      <c r="C76" s="28">
        <f t="shared" si="1"/>
        <v>0.04716435185</v>
      </c>
      <c r="D76" s="26" t="s">
        <v>82</v>
      </c>
      <c r="E76" s="26" t="s">
        <v>89</v>
      </c>
      <c r="F76" s="46">
        <v>20.0</v>
      </c>
      <c r="G76" s="26">
        <f t="shared" ref="G76:G78" si="3">F76-8</f>
        <v>12</v>
      </c>
      <c r="H76" s="26"/>
      <c r="I76" s="26"/>
      <c r="J76" s="26"/>
      <c r="K76" s="26" t="s">
        <v>741</v>
      </c>
    </row>
    <row r="77">
      <c r="A77" s="65">
        <v>43154.0</v>
      </c>
      <c r="B77" s="24">
        <v>0.04724537037037037</v>
      </c>
      <c r="C77" s="28">
        <f t="shared" si="1"/>
        <v>0.04724537037</v>
      </c>
      <c r="D77" s="26" t="s">
        <v>82</v>
      </c>
      <c r="E77" s="26" t="s">
        <v>89</v>
      </c>
      <c r="F77" s="46">
        <v>18.0</v>
      </c>
      <c r="G77" s="26">
        <f t="shared" si="3"/>
        <v>10</v>
      </c>
      <c r="H77" s="26"/>
      <c r="I77" s="26"/>
      <c r="J77" s="26"/>
      <c r="K77" s="26" t="s">
        <v>741</v>
      </c>
    </row>
    <row r="78">
      <c r="A78" s="65">
        <v>43154.0</v>
      </c>
      <c r="B78" s="24">
        <v>0.04725694444444444</v>
      </c>
      <c r="C78" s="28">
        <f t="shared" si="1"/>
        <v>0.04725694444</v>
      </c>
      <c r="D78" s="26" t="s">
        <v>82</v>
      </c>
      <c r="E78" s="26" t="s">
        <v>89</v>
      </c>
      <c r="F78" s="46">
        <v>20.0</v>
      </c>
      <c r="G78" s="26">
        <f t="shared" si="3"/>
        <v>12</v>
      </c>
      <c r="H78" s="26"/>
      <c r="I78" s="26"/>
      <c r="J78" s="26"/>
      <c r="K78" s="26" t="s">
        <v>741</v>
      </c>
    </row>
    <row r="79">
      <c r="A79" s="65">
        <v>43154.0</v>
      </c>
      <c r="B79" s="24">
        <v>0.04730324074074074</v>
      </c>
      <c r="C79" s="28">
        <f t="shared" si="1"/>
        <v>0.04730324074</v>
      </c>
      <c r="D79" s="26" t="s">
        <v>74</v>
      </c>
      <c r="E79" s="26" t="s">
        <v>93</v>
      </c>
      <c r="F79" s="46">
        <v>22.0</v>
      </c>
      <c r="G79" s="26">
        <f>F79-7</f>
        <v>15</v>
      </c>
      <c r="H79" s="26"/>
      <c r="I79" s="26"/>
      <c r="J79" s="26"/>
      <c r="K79" s="26" t="s">
        <v>197</v>
      </c>
    </row>
    <row r="80">
      <c r="A80" s="65">
        <v>43154.0</v>
      </c>
      <c r="B80" s="24">
        <v>0.047372685185185184</v>
      </c>
      <c r="C80" s="28">
        <f t="shared" si="1"/>
        <v>0.04737268519</v>
      </c>
      <c r="D80" s="26" t="s">
        <v>74</v>
      </c>
      <c r="E80" s="26" t="s">
        <v>91</v>
      </c>
      <c r="F80" s="46">
        <v>5.0</v>
      </c>
      <c r="G80" s="26"/>
      <c r="H80" s="26"/>
      <c r="I80" s="26" t="s">
        <v>708</v>
      </c>
      <c r="J80" s="26"/>
      <c r="K80" s="26"/>
    </row>
    <row r="81">
      <c r="A81" s="65">
        <v>43154.0</v>
      </c>
      <c r="B81" s="24">
        <v>0.047511574074074074</v>
      </c>
      <c r="C81" s="28">
        <f t="shared" si="1"/>
        <v>0.04751157407</v>
      </c>
      <c r="D81" s="26" t="s">
        <v>82</v>
      </c>
      <c r="E81" s="26" t="s">
        <v>91</v>
      </c>
      <c r="F81" s="46">
        <v>27.0</v>
      </c>
      <c r="G81" s="26"/>
      <c r="H81" s="26"/>
      <c r="I81" s="26" t="s">
        <v>849</v>
      </c>
      <c r="J81" s="46">
        <v>1.0</v>
      </c>
      <c r="K81" s="26" t="s">
        <v>119</v>
      </c>
    </row>
    <row r="82">
      <c r="A82" s="65">
        <v>43154.0</v>
      </c>
      <c r="B82" s="24">
        <v>0.047997685185185185</v>
      </c>
      <c r="C82" s="28">
        <f t="shared" si="1"/>
        <v>0.04799768519</v>
      </c>
      <c r="D82" s="26" t="s">
        <v>82</v>
      </c>
      <c r="E82" s="26" t="s">
        <v>166</v>
      </c>
      <c r="F82" s="46">
        <f>G82+6</f>
        <v>11</v>
      </c>
      <c r="G82" s="25">
        <v>5.0</v>
      </c>
      <c r="H82" s="26"/>
      <c r="I82" s="26"/>
      <c r="J82" s="26"/>
      <c r="K82" s="26"/>
    </row>
    <row r="83">
      <c r="A83" s="65">
        <v>43154.0</v>
      </c>
      <c r="B83" s="24">
        <v>0.048414351851851854</v>
      </c>
      <c r="C83" s="28">
        <f t="shared" si="1"/>
        <v>0.04841435185</v>
      </c>
      <c r="D83" s="26" t="s">
        <v>66</v>
      </c>
      <c r="E83" s="26" t="s">
        <v>195</v>
      </c>
      <c r="F83" s="46">
        <v>19.0</v>
      </c>
      <c r="G83" s="26">
        <f>F83-0</f>
        <v>19</v>
      </c>
      <c r="H83" s="26"/>
      <c r="I83" s="26"/>
      <c r="J83" s="26"/>
      <c r="K83" s="26" t="s">
        <v>850</v>
      </c>
    </row>
    <row r="84">
      <c r="A84" s="65">
        <v>43154.0</v>
      </c>
      <c r="B84" s="24">
        <v>0.04856481481481482</v>
      </c>
      <c r="C84" s="28">
        <f t="shared" si="1"/>
        <v>0.04856481481</v>
      </c>
      <c r="D84" s="26" t="s">
        <v>69</v>
      </c>
      <c r="E84" s="26" t="s">
        <v>120</v>
      </c>
      <c r="F84" s="46">
        <v>11.0</v>
      </c>
      <c r="G84" s="26"/>
      <c r="H84" s="26"/>
      <c r="I84" s="26"/>
      <c r="J84" s="26"/>
      <c r="K84" s="26" t="s">
        <v>851</v>
      </c>
    </row>
    <row r="85">
      <c r="A85" s="65">
        <v>43154.0</v>
      </c>
      <c r="B85" s="24">
        <v>0.049351851851851855</v>
      </c>
      <c r="C85" s="28">
        <f t="shared" si="1"/>
        <v>0.04935185185</v>
      </c>
      <c r="D85" s="26" t="s">
        <v>69</v>
      </c>
      <c r="E85" s="26" t="s">
        <v>128</v>
      </c>
      <c r="F85" s="46">
        <v>12.0</v>
      </c>
      <c r="G85" s="26">
        <f>F85-7</f>
        <v>5</v>
      </c>
      <c r="H85" s="26"/>
      <c r="I85" s="26"/>
      <c r="J85" s="26"/>
      <c r="K85" s="26"/>
    </row>
    <row r="86">
      <c r="A86" s="65">
        <v>43154.0</v>
      </c>
      <c r="B86" s="24">
        <v>0.05028935185185185</v>
      </c>
      <c r="C86" s="28">
        <f t="shared" si="1"/>
        <v>0.05028935185</v>
      </c>
      <c r="D86" s="26" t="s">
        <v>72</v>
      </c>
      <c r="E86" s="26" t="s">
        <v>83</v>
      </c>
      <c r="F86" s="46">
        <v>10.0</v>
      </c>
      <c r="G86" s="26">
        <f>F86-0</f>
        <v>10</v>
      </c>
      <c r="H86" s="26"/>
      <c r="I86" s="26"/>
      <c r="J86" s="26"/>
      <c r="K86" s="26"/>
    </row>
    <row r="87">
      <c r="A87" s="65">
        <v>43154.0</v>
      </c>
      <c r="B87" s="24">
        <v>0.05033564814814815</v>
      </c>
      <c r="C87" s="28">
        <f t="shared" si="1"/>
        <v>0.05033564815</v>
      </c>
      <c r="D87" s="26" t="s">
        <v>74</v>
      </c>
      <c r="E87" s="26" t="s">
        <v>83</v>
      </c>
      <c r="F87" s="46">
        <v>20.0</v>
      </c>
      <c r="G87" s="26">
        <f>F87-6</f>
        <v>14</v>
      </c>
      <c r="H87" s="26"/>
      <c r="I87" s="26"/>
      <c r="J87" s="26"/>
      <c r="K87" s="26"/>
    </row>
    <row r="88">
      <c r="A88" s="65">
        <v>43154.0</v>
      </c>
      <c r="B88" s="24">
        <v>0.05108796296296296</v>
      </c>
      <c r="C88" s="28">
        <f t="shared" si="1"/>
        <v>0.05108796296</v>
      </c>
      <c r="D88" s="26" t="s">
        <v>69</v>
      </c>
      <c r="E88" s="26" t="s">
        <v>83</v>
      </c>
      <c r="F88" s="46">
        <v>13.0</v>
      </c>
      <c r="G88" s="26">
        <f>F88-1</f>
        <v>12</v>
      </c>
      <c r="H88" s="26"/>
      <c r="I88" s="26"/>
      <c r="J88" s="26"/>
      <c r="K88" s="26"/>
    </row>
    <row r="89">
      <c r="A89" s="65">
        <v>43154.0</v>
      </c>
      <c r="B89" s="24">
        <v>0.051631944444444446</v>
      </c>
      <c r="C89" s="28">
        <f t="shared" si="1"/>
        <v>0.05163194444</v>
      </c>
      <c r="D89" s="26" t="s">
        <v>69</v>
      </c>
      <c r="E89" s="26" t="s">
        <v>128</v>
      </c>
      <c r="F89" s="46">
        <v>10.0</v>
      </c>
      <c r="G89" s="26">
        <f>F89-7</f>
        <v>3</v>
      </c>
      <c r="H89" s="26"/>
      <c r="I89" s="26"/>
      <c r="J89" s="26"/>
      <c r="K89" s="26"/>
    </row>
    <row r="90">
      <c r="A90" s="65">
        <v>43154.0</v>
      </c>
      <c r="B90" s="24">
        <v>0.053009259259259256</v>
      </c>
      <c r="C90" s="28">
        <f t="shared" si="1"/>
        <v>0.05300925926</v>
      </c>
      <c r="D90" s="26" t="s">
        <v>72</v>
      </c>
      <c r="E90" s="26" t="s">
        <v>120</v>
      </c>
      <c r="F90" s="46" t="s">
        <v>75</v>
      </c>
      <c r="G90" s="46" t="s">
        <v>75</v>
      </c>
      <c r="H90" s="26"/>
      <c r="I90" s="26"/>
      <c r="J90" s="26"/>
      <c r="K90" s="26" t="s">
        <v>155</v>
      </c>
    </row>
    <row r="91">
      <c r="A91" s="65">
        <v>43154.0</v>
      </c>
      <c r="B91" s="24">
        <v>0.053287037037037036</v>
      </c>
      <c r="C91" s="28">
        <f t="shared" si="1"/>
        <v>0.05328703704</v>
      </c>
      <c r="D91" s="26" t="s">
        <v>84</v>
      </c>
      <c r="E91" s="26" t="s">
        <v>120</v>
      </c>
      <c r="F91" s="46" t="s">
        <v>75</v>
      </c>
      <c r="G91" s="46" t="s">
        <v>75</v>
      </c>
      <c r="H91" s="26"/>
      <c r="I91" s="26"/>
      <c r="J91" s="26"/>
      <c r="K91" s="26" t="s">
        <v>155</v>
      </c>
    </row>
    <row r="92">
      <c r="A92" s="65">
        <v>43154.0</v>
      </c>
      <c r="B92" s="24">
        <v>0.053321759259259256</v>
      </c>
      <c r="C92" s="28">
        <f t="shared" si="1"/>
        <v>0.05332175926</v>
      </c>
      <c r="D92" s="26" t="s">
        <v>66</v>
      </c>
      <c r="E92" s="26" t="s">
        <v>120</v>
      </c>
      <c r="F92" s="46">
        <v>39.0</v>
      </c>
      <c r="G92" s="26"/>
      <c r="H92" s="26"/>
      <c r="I92" s="26"/>
      <c r="J92" s="26"/>
      <c r="K92" s="26" t="s">
        <v>852</v>
      </c>
    </row>
    <row r="93">
      <c r="A93" s="65">
        <v>43154.0</v>
      </c>
      <c r="B93" s="24">
        <v>0.053356481481481484</v>
      </c>
      <c r="C93" s="28">
        <f t="shared" si="1"/>
        <v>0.05335648148</v>
      </c>
      <c r="D93" s="26" t="s">
        <v>70</v>
      </c>
      <c r="E93" s="26" t="s">
        <v>120</v>
      </c>
      <c r="F93" s="46" t="s">
        <v>75</v>
      </c>
      <c r="G93" s="46" t="s">
        <v>75</v>
      </c>
      <c r="H93" s="26"/>
      <c r="I93" s="26"/>
      <c r="J93" s="26"/>
      <c r="K93" s="26" t="s">
        <v>155</v>
      </c>
    </row>
    <row r="94">
      <c r="A94" s="65">
        <v>43154.0</v>
      </c>
      <c r="B94" s="24">
        <v>0.06211805555555556</v>
      </c>
      <c r="C94" s="28">
        <f t="shared" si="1"/>
        <v>0.06211805556</v>
      </c>
      <c r="D94" s="26" t="s">
        <v>69</v>
      </c>
      <c r="E94" s="26" t="s">
        <v>127</v>
      </c>
      <c r="F94" s="46" t="s">
        <v>75</v>
      </c>
      <c r="G94" s="46" t="s">
        <v>75</v>
      </c>
      <c r="H94" s="26"/>
      <c r="I94" s="26"/>
      <c r="J94" s="26"/>
      <c r="K94" s="25" t="s">
        <v>85</v>
      </c>
    </row>
    <row r="95">
      <c r="A95" s="65">
        <v>43154.0</v>
      </c>
      <c r="B95" s="24">
        <v>0.06211805555555556</v>
      </c>
      <c r="C95" s="28">
        <f t="shared" si="1"/>
        <v>0.06211805556</v>
      </c>
      <c r="D95" s="26" t="s">
        <v>69</v>
      </c>
      <c r="E95" s="26" t="s">
        <v>127</v>
      </c>
      <c r="F95" s="46">
        <v>22.0</v>
      </c>
      <c r="G95" s="26">
        <f t="shared" ref="G95:G96" si="4">F95-4</f>
        <v>18</v>
      </c>
      <c r="H95" s="26"/>
      <c r="I95" s="26"/>
      <c r="J95" s="26"/>
      <c r="K95" s="26" t="s">
        <v>86</v>
      </c>
    </row>
    <row r="96">
      <c r="A96" s="65">
        <v>43154.0</v>
      </c>
      <c r="B96" s="24">
        <v>0.06858796296296296</v>
      </c>
      <c r="C96" s="28">
        <f t="shared" si="1"/>
        <v>0.06858796296</v>
      </c>
      <c r="D96" s="26" t="s">
        <v>69</v>
      </c>
      <c r="E96" s="26" t="s">
        <v>80</v>
      </c>
      <c r="F96" s="46">
        <v>20.0</v>
      </c>
      <c r="G96" s="26">
        <f t="shared" si="4"/>
        <v>16</v>
      </c>
      <c r="H96" s="26"/>
      <c r="I96" s="26"/>
      <c r="J96" s="26"/>
      <c r="K96" s="26"/>
    </row>
    <row r="97">
      <c r="A97" s="65">
        <v>43154.0</v>
      </c>
      <c r="B97" s="24">
        <v>0.07065972222222222</v>
      </c>
      <c r="C97" s="28">
        <f t="shared" si="1"/>
        <v>0.07065972222</v>
      </c>
      <c r="D97" s="26" t="s">
        <v>74</v>
      </c>
      <c r="E97" s="26" t="s">
        <v>125</v>
      </c>
      <c r="F97" s="46">
        <v>14.0</v>
      </c>
      <c r="G97" s="26">
        <f>F97-9</f>
        <v>5</v>
      </c>
      <c r="H97" s="26"/>
      <c r="I97" s="26"/>
      <c r="J97" s="26"/>
      <c r="K97" s="26"/>
    </row>
    <row r="98">
      <c r="A98" s="65">
        <v>43154.0</v>
      </c>
      <c r="B98" s="24">
        <v>0.07107638888888888</v>
      </c>
      <c r="C98" s="28">
        <f t="shared" si="1"/>
        <v>0.07107638889</v>
      </c>
      <c r="D98" s="26" t="s">
        <v>66</v>
      </c>
      <c r="E98" s="26" t="s">
        <v>127</v>
      </c>
      <c r="F98" s="46">
        <v>9.0</v>
      </c>
      <c r="G98" s="26">
        <f>F98-4</f>
        <v>5</v>
      </c>
      <c r="H98" s="26"/>
      <c r="I98" s="26"/>
      <c r="J98" s="26"/>
      <c r="K98" s="26"/>
    </row>
    <row r="99">
      <c r="A99" s="65">
        <v>43154.0</v>
      </c>
      <c r="B99" s="24">
        <v>0.071875</v>
      </c>
      <c r="C99" s="28">
        <f t="shared" si="1"/>
        <v>0.071875</v>
      </c>
      <c r="D99" s="26" t="s">
        <v>82</v>
      </c>
      <c r="E99" s="26" t="s">
        <v>127</v>
      </c>
      <c r="F99" s="46">
        <v>9.0</v>
      </c>
      <c r="G99" s="26">
        <f t="shared" ref="G99:G100" si="5">F99-3</f>
        <v>6</v>
      </c>
      <c r="H99" s="26"/>
      <c r="I99" s="26"/>
      <c r="J99" s="26"/>
      <c r="K99" s="26"/>
    </row>
    <row r="100">
      <c r="A100" s="65">
        <v>43154.0</v>
      </c>
      <c r="B100" s="24">
        <v>0.0725925925925926</v>
      </c>
      <c r="C100" s="28">
        <f t="shared" si="1"/>
        <v>0.07259259259</v>
      </c>
      <c r="D100" s="26" t="s">
        <v>82</v>
      </c>
      <c r="E100" s="26" t="s">
        <v>67</v>
      </c>
      <c r="F100" s="46">
        <v>9.0</v>
      </c>
      <c r="G100" s="26">
        <f t="shared" si="5"/>
        <v>6</v>
      </c>
      <c r="H100" s="26"/>
      <c r="I100" s="26"/>
      <c r="J100" s="26"/>
      <c r="K100" s="26"/>
    </row>
    <row r="101">
      <c r="A101" s="65">
        <v>43154.0</v>
      </c>
      <c r="B101" s="24">
        <v>0.07351851851851852</v>
      </c>
      <c r="C101" s="28">
        <f t="shared" si="1"/>
        <v>0.07351851852</v>
      </c>
      <c r="D101" s="26" t="s">
        <v>84</v>
      </c>
      <c r="E101" s="26" t="s">
        <v>210</v>
      </c>
      <c r="F101" s="46">
        <v>0.0</v>
      </c>
      <c r="G101" s="46">
        <v>2.0</v>
      </c>
      <c r="H101" s="26"/>
      <c r="I101" s="26"/>
      <c r="J101" s="26"/>
      <c r="K101" s="26" t="s">
        <v>853</v>
      </c>
    </row>
    <row r="102">
      <c r="A102" s="65">
        <v>43154.0</v>
      </c>
      <c r="B102" s="24">
        <v>0.07706018518518519</v>
      </c>
      <c r="C102" s="28">
        <f t="shared" si="1"/>
        <v>0.07706018519</v>
      </c>
      <c r="D102" s="26" t="s">
        <v>72</v>
      </c>
      <c r="E102" s="26" t="s">
        <v>361</v>
      </c>
      <c r="F102" s="46" t="s">
        <v>68</v>
      </c>
      <c r="G102" s="46">
        <v>20.0</v>
      </c>
      <c r="H102" s="26"/>
      <c r="I102" s="26"/>
      <c r="J102" s="26"/>
      <c r="K102" s="26"/>
    </row>
    <row r="103">
      <c r="A103" s="65">
        <v>43154.0</v>
      </c>
      <c r="B103" s="24">
        <v>0.07863425925925926</v>
      </c>
      <c r="C103" s="28">
        <f t="shared" si="1"/>
        <v>0.07863425926</v>
      </c>
      <c r="D103" s="26" t="s">
        <v>66</v>
      </c>
      <c r="E103" s="26" t="s">
        <v>166</v>
      </c>
      <c r="F103" s="46">
        <v>18.0</v>
      </c>
      <c r="G103" s="26">
        <f t="shared" ref="G103:G104" si="6">F103-2</f>
        <v>16</v>
      </c>
      <c r="H103" s="26"/>
      <c r="I103" s="26"/>
      <c r="J103" s="26"/>
      <c r="K103" s="26"/>
    </row>
    <row r="104">
      <c r="A104" s="65">
        <v>43154.0</v>
      </c>
      <c r="B104" s="24">
        <v>0.07956018518518519</v>
      </c>
      <c r="C104" s="28">
        <f t="shared" si="1"/>
        <v>0.07956018519</v>
      </c>
      <c r="D104" s="26" t="s">
        <v>66</v>
      </c>
      <c r="E104" s="26" t="s">
        <v>131</v>
      </c>
      <c r="F104" s="46">
        <v>10.0</v>
      </c>
      <c r="G104" s="26">
        <f t="shared" si="6"/>
        <v>8</v>
      </c>
      <c r="H104" s="26"/>
      <c r="I104" s="26"/>
      <c r="J104" s="26"/>
      <c r="K104" s="26"/>
    </row>
    <row r="105">
      <c r="A105" s="65">
        <v>43154.0</v>
      </c>
      <c r="B105" s="24">
        <v>0.09909722222222223</v>
      </c>
      <c r="C105" s="24">
        <f>B105-TIME('Time Shifts'!$B$24, 'Time Shifts'!$C$24, 'Time Shifts'!$D$24)</f>
        <v>0.08835648148</v>
      </c>
      <c r="D105" s="26" t="s">
        <v>82</v>
      </c>
      <c r="E105" s="26" t="s">
        <v>83</v>
      </c>
      <c r="F105" s="46">
        <v>13.0</v>
      </c>
      <c r="G105" s="26">
        <f t="shared" ref="G105:G106" si="7">F105-8</f>
        <v>5</v>
      </c>
      <c r="H105" s="26"/>
      <c r="I105" s="26"/>
      <c r="J105" s="26"/>
      <c r="K105" s="25" t="s">
        <v>85</v>
      </c>
    </row>
    <row r="106">
      <c r="A106" s="65">
        <v>43154.0</v>
      </c>
      <c r="B106" s="24">
        <v>0.09909722222222223</v>
      </c>
      <c r="C106" s="24">
        <f>B106-TIME('Time Shifts'!$B$24, 'Time Shifts'!$C$24, 'Time Shifts'!$D$24)</f>
        <v>0.08835648148</v>
      </c>
      <c r="D106" s="26" t="s">
        <v>82</v>
      </c>
      <c r="E106" s="26" t="s">
        <v>83</v>
      </c>
      <c r="F106" s="46">
        <v>14.0</v>
      </c>
      <c r="G106" s="26">
        <f t="shared" si="7"/>
        <v>6</v>
      </c>
      <c r="H106" s="26"/>
      <c r="I106" s="26"/>
      <c r="J106" s="26"/>
      <c r="K106" s="26" t="s">
        <v>86</v>
      </c>
    </row>
    <row r="107">
      <c r="A107" s="65">
        <v>43154.0</v>
      </c>
      <c r="B107" s="24">
        <v>0.10243055555555555</v>
      </c>
      <c r="C107" s="24">
        <f>B107-TIME('Time Shifts'!$B$24,'Time Shifts'!$C$24,'Time Shifts'!$D$24)</f>
        <v>0.09168981481</v>
      </c>
      <c r="D107" s="26" t="s">
        <v>72</v>
      </c>
      <c r="E107" s="26" t="s">
        <v>80</v>
      </c>
      <c r="F107" s="46">
        <v>7.0</v>
      </c>
      <c r="G107" s="26">
        <f>F107-3</f>
        <v>4</v>
      </c>
      <c r="H107" s="26"/>
      <c r="I107" s="26"/>
      <c r="J107" s="26"/>
      <c r="K107" s="26"/>
    </row>
    <row r="108">
      <c r="A108" s="65">
        <v>43154.0</v>
      </c>
      <c r="B108" s="24">
        <v>0.10243055555555555</v>
      </c>
      <c r="C108" s="24">
        <f>B108-TIME('Time Shifts'!$B$24,'Time Shifts'!$C$24,'Time Shifts'!$D$24)</f>
        <v>0.09168981481</v>
      </c>
      <c r="D108" s="26" t="s">
        <v>69</v>
      </c>
      <c r="E108" s="26" t="s">
        <v>73</v>
      </c>
      <c r="F108" s="46">
        <v>20.0</v>
      </c>
      <c r="G108" s="26">
        <f>F108-6</f>
        <v>14</v>
      </c>
      <c r="H108" s="26"/>
      <c r="I108" s="26"/>
      <c r="J108" s="26"/>
      <c r="K108" s="26"/>
    </row>
    <row r="109">
      <c r="A109" s="65">
        <v>43154.0</v>
      </c>
      <c r="B109" s="24">
        <v>0.10605324074074074</v>
      </c>
      <c r="C109" s="24">
        <f>B109-TIME('Time Shifts'!$B$24,'Time Shifts'!$C$24,'Time Shifts'!$D$24)</f>
        <v>0.0953125</v>
      </c>
      <c r="D109" s="26" t="s">
        <v>74</v>
      </c>
      <c r="E109" s="26" t="s">
        <v>71</v>
      </c>
      <c r="F109" s="46">
        <v>18.0</v>
      </c>
      <c r="G109" s="26">
        <f>F109-3</f>
        <v>15</v>
      </c>
      <c r="H109" s="26"/>
      <c r="I109" s="26"/>
      <c r="J109" s="26"/>
      <c r="K109" s="26"/>
    </row>
    <row r="110">
      <c r="A110" s="65">
        <v>43154.0</v>
      </c>
      <c r="B110" s="24">
        <v>0.10605324074074074</v>
      </c>
      <c r="C110" s="24">
        <f>B110-TIME('Time Shifts'!$B$24,'Time Shifts'!$C$24,'Time Shifts'!$D$24)</f>
        <v>0.0953125</v>
      </c>
      <c r="D110" s="26" t="s">
        <v>69</v>
      </c>
      <c r="E110" s="26" t="s">
        <v>71</v>
      </c>
      <c r="F110" s="46">
        <v>13.0</v>
      </c>
      <c r="G110" s="26">
        <f>F110-4</f>
        <v>9</v>
      </c>
      <c r="H110" s="26"/>
      <c r="I110" s="26"/>
      <c r="J110" s="26"/>
      <c r="K110" s="26"/>
    </row>
    <row r="111">
      <c r="A111" s="65">
        <v>43154.0</v>
      </c>
      <c r="B111" s="24">
        <v>0.10609953703703703</v>
      </c>
      <c r="C111" s="24">
        <f>B111-TIME('Time Shifts'!$B$24,'Time Shifts'!$C$24,'Time Shifts'!$D$24)</f>
        <v>0.0953587963</v>
      </c>
      <c r="D111" s="26" t="s">
        <v>72</v>
      </c>
      <c r="E111" s="26" t="s">
        <v>71</v>
      </c>
      <c r="F111" s="46">
        <v>14.0</v>
      </c>
      <c r="G111" s="26">
        <f>F111-6</f>
        <v>8</v>
      </c>
      <c r="H111" s="26"/>
      <c r="I111" s="26"/>
      <c r="J111" s="26"/>
      <c r="K111" s="26"/>
    </row>
    <row r="112">
      <c r="A112" s="65">
        <v>43154.0</v>
      </c>
      <c r="B112" s="24">
        <v>0.1116087962962963</v>
      </c>
      <c r="C112" s="24">
        <f>B112-TIME('Time Shifts'!$B$24,'Time Shifts'!$C$24,'Time Shifts'!$D$24)</f>
        <v>0.1008680556</v>
      </c>
      <c r="D112" s="26" t="s">
        <v>66</v>
      </c>
      <c r="E112" s="26" t="s">
        <v>67</v>
      </c>
      <c r="F112" s="46">
        <v>16.0</v>
      </c>
      <c r="G112" s="26">
        <f>F112-1</f>
        <v>15</v>
      </c>
      <c r="H112" s="26"/>
      <c r="I112" s="26"/>
      <c r="J112" s="26"/>
      <c r="K112" s="26"/>
    </row>
    <row r="113">
      <c r="A113" s="65">
        <v>43154.0</v>
      </c>
      <c r="B113" s="24">
        <v>0.11163194444444445</v>
      </c>
      <c r="C113" s="24">
        <f>B113-TIME('Time Shifts'!$B$24,'Time Shifts'!$C$24,'Time Shifts'!$D$24)</f>
        <v>0.1008912037</v>
      </c>
      <c r="D113" s="26" t="s">
        <v>82</v>
      </c>
      <c r="E113" s="26" t="s">
        <v>67</v>
      </c>
      <c r="F113" s="46">
        <v>5.0</v>
      </c>
      <c r="G113" s="26">
        <f t="shared" ref="G113:G114" si="8">F113-3</f>
        <v>2</v>
      </c>
      <c r="H113" s="26"/>
      <c r="I113" s="26"/>
      <c r="J113" s="26"/>
      <c r="K113" s="26"/>
    </row>
    <row r="114">
      <c r="A114" s="65">
        <v>43154.0</v>
      </c>
      <c r="B114" s="24">
        <v>0.11219907407407408</v>
      </c>
      <c r="C114" s="24">
        <f>B114-TIME('Time Shifts'!$B$24,'Time Shifts'!$C$24,'Time Shifts'!$D$24)</f>
        <v>0.1014583333</v>
      </c>
      <c r="D114" s="26" t="s">
        <v>72</v>
      </c>
      <c r="E114" s="26" t="s">
        <v>67</v>
      </c>
      <c r="F114" s="46">
        <v>20.0</v>
      </c>
      <c r="G114" s="26">
        <f t="shared" si="8"/>
        <v>17</v>
      </c>
      <c r="H114" s="26"/>
      <c r="I114" s="26"/>
      <c r="J114" s="26"/>
      <c r="K114" s="26"/>
    </row>
    <row r="115">
      <c r="A115" s="65">
        <v>43154.0</v>
      </c>
      <c r="B115" s="24">
        <v>0.11223379629629629</v>
      </c>
      <c r="C115" s="24">
        <f>B115-TIME('Time Shifts'!$B$24,'Time Shifts'!$C$24,'Time Shifts'!$D$24)</f>
        <v>0.1014930556</v>
      </c>
      <c r="D115" s="26" t="s">
        <v>69</v>
      </c>
      <c r="E115" s="26" t="s">
        <v>67</v>
      </c>
      <c r="F115" s="46">
        <v>17.0</v>
      </c>
      <c r="G115" s="26">
        <f>F115-4</f>
        <v>13</v>
      </c>
      <c r="H115" s="26"/>
      <c r="I115" s="26"/>
      <c r="J115" s="26"/>
      <c r="K115" s="26"/>
    </row>
    <row r="116">
      <c r="A116" s="65">
        <v>43154.0</v>
      </c>
      <c r="B116" s="24">
        <v>0.1140162037037037</v>
      </c>
      <c r="C116" s="24">
        <f>B116-TIME('Time Shifts'!$B$24,'Time Shifts'!$C$24,'Time Shifts'!$D$24)</f>
        <v>0.103275463</v>
      </c>
      <c r="D116" s="26" t="s">
        <v>82</v>
      </c>
      <c r="E116" s="26" t="s">
        <v>67</v>
      </c>
      <c r="F116" s="46">
        <v>13.0</v>
      </c>
      <c r="G116" s="26">
        <f>F116-3</f>
        <v>10</v>
      </c>
      <c r="H116" s="26"/>
      <c r="I116" s="26"/>
      <c r="J116" s="26"/>
      <c r="K116" s="26"/>
    </row>
    <row r="117">
      <c r="A117" s="65">
        <v>43154.0</v>
      </c>
      <c r="B117" s="24">
        <v>0.11996527777777778</v>
      </c>
      <c r="C117" s="24">
        <f>B117-TIME('Time Shifts'!$B$24,'Time Shifts'!$C$24,'Time Shifts'!$D$24)</f>
        <v>0.109224537</v>
      </c>
      <c r="D117" s="26" t="s">
        <v>72</v>
      </c>
      <c r="E117" s="26" t="s">
        <v>127</v>
      </c>
      <c r="F117" s="46">
        <v>9.0</v>
      </c>
      <c r="G117" s="26">
        <f>F117-0</f>
        <v>9</v>
      </c>
      <c r="H117" s="26"/>
      <c r="I117" s="26"/>
      <c r="J117" s="26"/>
      <c r="K117" s="26"/>
    </row>
    <row r="118">
      <c r="A118" s="65">
        <v>43154.0</v>
      </c>
      <c r="B118" s="24">
        <v>0.12373842592592593</v>
      </c>
      <c r="C118" s="24">
        <f>B118-TIME('Time Shifts'!$B$24,'Time Shifts'!$C$24,'Time Shifts'!$D$24)</f>
        <v>0.1129976852</v>
      </c>
      <c r="D118" s="26" t="s">
        <v>69</v>
      </c>
      <c r="E118" s="26" t="s">
        <v>67</v>
      </c>
      <c r="F118" s="46">
        <v>15.0</v>
      </c>
      <c r="G118" s="26">
        <f>F118-4</f>
        <v>11</v>
      </c>
      <c r="H118" s="26"/>
      <c r="I118" s="26"/>
      <c r="J118" s="26"/>
      <c r="K118" s="26"/>
    </row>
    <row r="119">
      <c r="A119" s="65">
        <v>43154.0</v>
      </c>
      <c r="B119" s="24">
        <v>0.12446759259259259</v>
      </c>
      <c r="C119" s="24">
        <f>B119-TIME('Time Shifts'!$B$24,'Time Shifts'!$C$24,'Time Shifts'!$D$24)</f>
        <v>0.1137268519</v>
      </c>
      <c r="D119" s="26" t="s">
        <v>82</v>
      </c>
      <c r="E119" s="26" t="s">
        <v>67</v>
      </c>
      <c r="F119" s="46">
        <v>17.0</v>
      </c>
      <c r="G119" s="26">
        <f>F119-3</f>
        <v>14</v>
      </c>
      <c r="H119" s="26"/>
      <c r="I119" s="26"/>
      <c r="J119" s="26"/>
      <c r="K119" s="26"/>
    </row>
    <row r="120">
      <c r="A120" s="65">
        <v>43154.0</v>
      </c>
      <c r="B120" s="24">
        <v>0.1274537037037037</v>
      </c>
      <c r="C120" s="24">
        <f>B120-TIME('Time Shifts'!$B$24,'Time Shifts'!$C$24,'Time Shifts'!$D$24)</f>
        <v>0.116712963</v>
      </c>
      <c r="D120" s="26" t="s">
        <v>70</v>
      </c>
      <c r="E120" s="26" t="s">
        <v>67</v>
      </c>
      <c r="F120" s="46" t="s">
        <v>75</v>
      </c>
      <c r="G120" s="46" t="s">
        <v>75</v>
      </c>
      <c r="H120" s="26"/>
      <c r="I120" s="26"/>
      <c r="J120" s="26"/>
      <c r="K120" s="26"/>
    </row>
    <row r="121">
      <c r="A121" s="65">
        <v>43154.0</v>
      </c>
      <c r="B121" s="24">
        <v>0.12753472222222223</v>
      </c>
      <c r="C121" s="24">
        <f>B121-TIME('Time Shifts'!$B$24,'Time Shifts'!$C$24,'Time Shifts'!$D$24)</f>
        <v>0.1167939815</v>
      </c>
      <c r="D121" s="26" t="s">
        <v>84</v>
      </c>
      <c r="E121" s="26" t="s">
        <v>67</v>
      </c>
      <c r="F121" s="46">
        <v>15.0</v>
      </c>
      <c r="G121" s="26"/>
      <c r="H121" s="26"/>
      <c r="I121" s="26"/>
      <c r="J121" s="26"/>
      <c r="K121" s="26"/>
    </row>
    <row r="122">
      <c r="A122" s="65">
        <v>43154.0</v>
      </c>
      <c r="B122" s="24">
        <v>0.12912037037037036</v>
      </c>
      <c r="C122" s="24">
        <f>B122-TIME('Time Shifts'!$B$24,'Time Shifts'!$C$24,'Time Shifts'!$D$24)</f>
        <v>0.1183796296</v>
      </c>
      <c r="D122" s="26" t="s">
        <v>74</v>
      </c>
      <c r="E122" s="26" t="s">
        <v>67</v>
      </c>
      <c r="F122" s="46">
        <v>6.0</v>
      </c>
      <c r="G122" s="26">
        <f>F122-0</f>
        <v>6</v>
      </c>
      <c r="H122" s="26"/>
      <c r="I122" s="26"/>
      <c r="J122" s="26"/>
      <c r="K122" s="26"/>
    </row>
    <row r="123">
      <c r="A123" s="65">
        <v>43154.0</v>
      </c>
      <c r="B123" s="24">
        <v>0.12912037037037036</v>
      </c>
      <c r="C123" s="24">
        <f>B123-TIME('Time Shifts'!$B$24,'Time Shifts'!$C$24,'Time Shifts'!$D$24)</f>
        <v>0.1183796296</v>
      </c>
      <c r="D123" s="26" t="s">
        <v>82</v>
      </c>
      <c r="E123" s="26" t="s">
        <v>67</v>
      </c>
      <c r="F123" s="46">
        <v>13.0</v>
      </c>
      <c r="G123" s="26">
        <f>F123-3</f>
        <v>10</v>
      </c>
      <c r="H123" s="26"/>
      <c r="I123" s="26"/>
      <c r="J123" s="26"/>
      <c r="K123" s="26"/>
    </row>
    <row r="124">
      <c r="A124" s="65">
        <v>43154.0</v>
      </c>
      <c r="B124" s="24">
        <v>0.12989583333333332</v>
      </c>
      <c r="C124" s="24">
        <f>B124-TIME('Time Shifts'!$B$24,'Time Shifts'!$C$24,'Time Shifts'!$D$24)</f>
        <v>0.1191550926</v>
      </c>
      <c r="D124" s="26" t="s">
        <v>74</v>
      </c>
      <c r="E124" s="26" t="s">
        <v>125</v>
      </c>
      <c r="F124" s="46" t="s">
        <v>88</v>
      </c>
      <c r="G124" s="46">
        <v>1.0</v>
      </c>
      <c r="H124" s="26"/>
      <c r="I124" s="26"/>
      <c r="J124" s="26"/>
      <c r="K124" s="26"/>
    </row>
    <row r="125">
      <c r="A125" s="65">
        <v>43154.0</v>
      </c>
      <c r="B125" s="24">
        <v>0.1303125</v>
      </c>
      <c r="C125" s="24">
        <f>B125-TIME('Time Shifts'!$B$24,'Time Shifts'!$C$24,'Time Shifts'!$D$24)</f>
        <v>0.1195717593</v>
      </c>
      <c r="D125" s="26" t="s">
        <v>74</v>
      </c>
      <c r="E125" s="26" t="s">
        <v>67</v>
      </c>
      <c r="F125" s="46">
        <v>12.0</v>
      </c>
      <c r="G125" s="26">
        <f>F125-0</f>
        <v>12</v>
      </c>
      <c r="H125" s="26"/>
      <c r="I125" s="26"/>
      <c r="J125" s="26"/>
      <c r="K125" s="26"/>
    </row>
    <row r="126">
      <c r="A126" s="65">
        <v>43154.0</v>
      </c>
      <c r="B126" s="24">
        <v>0.13037037037037036</v>
      </c>
      <c r="C126" s="24">
        <f>B126-TIME('Time Shifts'!$B$24,'Time Shifts'!$C$24,'Time Shifts'!$D$24)</f>
        <v>0.1196296296</v>
      </c>
      <c r="D126" s="26" t="s">
        <v>157</v>
      </c>
      <c r="E126" s="26" t="s">
        <v>67</v>
      </c>
      <c r="F126" s="46">
        <f>G126+3</f>
        <v>5</v>
      </c>
      <c r="G126" s="25">
        <v>2.0</v>
      </c>
      <c r="H126" s="26"/>
      <c r="I126" s="26"/>
      <c r="J126" s="26"/>
      <c r="K126" s="26"/>
    </row>
    <row r="127">
      <c r="A127" s="61" t="s">
        <v>4322</v>
      </c>
      <c r="B127" s="24">
        <v>0.13130787037037037</v>
      </c>
      <c r="C127" s="24">
        <f>B127-TIME('Time Shifts'!$B$24,'Time Shifts'!$C$24,'Time Shifts'!$D$24)</f>
        <v>0.1205671296</v>
      </c>
      <c r="D127" s="26" t="s">
        <v>74</v>
      </c>
      <c r="E127" s="26" t="s">
        <v>67</v>
      </c>
      <c r="F127" s="46">
        <v>13.0</v>
      </c>
      <c r="G127" s="26">
        <f t="shared" ref="G127:G129" si="9">F127-0</f>
        <v>13</v>
      </c>
      <c r="H127" s="26"/>
      <c r="I127" s="26"/>
      <c r="J127" s="26"/>
      <c r="K127" s="26"/>
    </row>
    <row r="128">
      <c r="A128" s="61" t="s">
        <v>4322</v>
      </c>
      <c r="B128" s="24">
        <v>0.13199074074074074</v>
      </c>
      <c r="C128" s="24">
        <f>B128-TIME('Time Shifts'!$B$24,'Time Shifts'!$C$24,'Time Shifts'!$D$24)</f>
        <v>0.12125</v>
      </c>
      <c r="D128" s="26" t="s">
        <v>74</v>
      </c>
      <c r="E128" s="26" t="s">
        <v>67</v>
      </c>
      <c r="F128" s="46">
        <v>15.0</v>
      </c>
      <c r="G128" s="26">
        <f t="shared" si="9"/>
        <v>15</v>
      </c>
      <c r="H128" s="26"/>
      <c r="I128" s="26"/>
      <c r="J128" s="26"/>
      <c r="K128" s="26"/>
    </row>
    <row r="129">
      <c r="A129" s="61" t="s">
        <v>4322</v>
      </c>
      <c r="B129" s="24">
        <v>0.1333564814814815</v>
      </c>
      <c r="C129" s="24">
        <f>B129-TIME('Time Shifts'!$B$24,'Time Shifts'!$C$24,'Time Shifts'!$D$24)</f>
        <v>0.1226157407</v>
      </c>
      <c r="D129" s="26" t="s">
        <v>74</v>
      </c>
      <c r="E129" s="26" t="s">
        <v>67</v>
      </c>
      <c r="F129" s="46">
        <v>6.0</v>
      </c>
      <c r="G129" s="26">
        <f t="shared" si="9"/>
        <v>6</v>
      </c>
      <c r="H129" s="26"/>
      <c r="I129" s="26"/>
      <c r="J129" s="26"/>
      <c r="K129" s="26"/>
    </row>
    <row r="130">
      <c r="A130" s="61" t="s">
        <v>4322</v>
      </c>
      <c r="B130" s="24">
        <v>0.13365740740740742</v>
      </c>
      <c r="C130" s="24">
        <f>B130-TIME('Time Shifts'!$B$24,'Time Shifts'!$C$24,'Time Shifts'!$D$24)</f>
        <v>0.1229166667</v>
      </c>
      <c r="D130" s="26" t="s">
        <v>69</v>
      </c>
      <c r="E130" s="26" t="s">
        <v>125</v>
      </c>
      <c r="F130" s="46" t="s">
        <v>68</v>
      </c>
      <c r="G130" s="46">
        <v>20.0</v>
      </c>
      <c r="H130" s="26"/>
      <c r="I130" s="26"/>
      <c r="J130" s="26"/>
      <c r="K130" s="26"/>
    </row>
    <row r="131">
      <c r="A131" s="61" t="s">
        <v>4322</v>
      </c>
      <c r="B131" s="24">
        <v>0.13365740740740742</v>
      </c>
      <c r="C131" s="24">
        <f>B131-TIME('Time Shifts'!$B$24,'Time Shifts'!$C$24,'Time Shifts'!$D$24)</f>
        <v>0.1229166667</v>
      </c>
      <c r="D131" s="26" t="s">
        <v>72</v>
      </c>
      <c r="E131" s="26" t="s">
        <v>125</v>
      </c>
      <c r="F131" s="46" t="s">
        <v>88</v>
      </c>
      <c r="G131" s="46">
        <v>1.0</v>
      </c>
      <c r="H131" s="26"/>
      <c r="I131" s="26"/>
      <c r="J131" s="26"/>
      <c r="K131" s="26"/>
    </row>
    <row r="132">
      <c r="A132" s="61" t="s">
        <v>4322</v>
      </c>
      <c r="B132" s="24">
        <v>0.13365740740740742</v>
      </c>
      <c r="C132" s="24">
        <f>B132-TIME('Time Shifts'!$B$24,'Time Shifts'!$C$24,'Time Shifts'!$D$24)</f>
        <v>0.1229166667</v>
      </c>
      <c r="D132" s="26" t="s">
        <v>84</v>
      </c>
      <c r="E132" s="26" t="s">
        <v>125</v>
      </c>
      <c r="F132" s="46">
        <v>16.0</v>
      </c>
      <c r="G132" s="26"/>
      <c r="H132" s="26"/>
      <c r="I132" s="26"/>
      <c r="J132" s="26"/>
      <c r="K132" s="26"/>
    </row>
    <row r="133">
      <c r="A133" s="61" t="s">
        <v>4322</v>
      </c>
      <c r="B133" s="24">
        <v>0.13365740740740742</v>
      </c>
      <c r="C133" s="24">
        <f>B133-TIME('Time Shifts'!$B$24,'Time Shifts'!$C$24,'Time Shifts'!$D$24)</f>
        <v>0.1229166667</v>
      </c>
      <c r="D133" s="26" t="s">
        <v>82</v>
      </c>
      <c r="E133" s="26" t="s">
        <v>125</v>
      </c>
      <c r="F133" s="46">
        <v>14.0</v>
      </c>
      <c r="G133" s="26">
        <f>F133-1</f>
        <v>13</v>
      </c>
      <c r="H133" s="26"/>
      <c r="I133" s="26"/>
      <c r="J133" s="26"/>
      <c r="K133" s="26"/>
    </row>
    <row r="134">
      <c r="A134" s="61" t="s">
        <v>4322</v>
      </c>
      <c r="B134" s="24">
        <v>0.13365740740740742</v>
      </c>
      <c r="C134" s="24">
        <f>B134-TIME('Time Shifts'!$B$24,'Time Shifts'!$C$24,'Time Shifts'!$D$24)</f>
        <v>0.1229166667</v>
      </c>
      <c r="D134" s="26" t="s">
        <v>70</v>
      </c>
      <c r="E134" s="26" t="s">
        <v>125</v>
      </c>
      <c r="F134" s="46">
        <v>14.0</v>
      </c>
      <c r="G134" s="26">
        <f>F134-7</f>
        <v>7</v>
      </c>
      <c r="H134" s="26"/>
      <c r="I134" s="26"/>
      <c r="J134" s="26"/>
      <c r="K134" s="26"/>
    </row>
    <row r="135">
      <c r="A135" s="61" t="s">
        <v>4322</v>
      </c>
      <c r="B135" s="24">
        <v>0.13365740740740742</v>
      </c>
      <c r="C135" s="24">
        <f>B135-TIME('Time Shifts'!$B$24,'Time Shifts'!$C$24,'Time Shifts'!$D$24)</f>
        <v>0.1229166667</v>
      </c>
      <c r="D135" s="26" t="s">
        <v>66</v>
      </c>
      <c r="E135" s="26" t="s">
        <v>125</v>
      </c>
      <c r="F135" s="46">
        <v>4.0</v>
      </c>
      <c r="G135" s="26">
        <f>F135-0</f>
        <v>4</v>
      </c>
      <c r="H135" s="26"/>
      <c r="I135" s="26"/>
      <c r="J135" s="26"/>
      <c r="K135" s="26"/>
    </row>
    <row r="136">
      <c r="A136" s="61" t="s">
        <v>4322</v>
      </c>
      <c r="B136" s="24">
        <v>0.13642361111111112</v>
      </c>
      <c r="C136" s="24">
        <f>B136-TIME('Time Shifts'!$B$24,'Time Shifts'!$C$24,'Time Shifts'!$D$24)</f>
        <v>0.1256828704</v>
      </c>
      <c r="D136" s="26" t="s">
        <v>66</v>
      </c>
      <c r="E136" s="26" t="s">
        <v>67</v>
      </c>
      <c r="F136" s="46">
        <v>14.0</v>
      </c>
      <c r="G136" s="26">
        <f>F136-1</f>
        <v>13</v>
      </c>
      <c r="H136" s="26"/>
      <c r="I136" s="26"/>
      <c r="J136" s="26"/>
      <c r="K136" s="26"/>
    </row>
    <row r="137">
      <c r="A137" s="61" t="s">
        <v>4322</v>
      </c>
      <c r="B137" s="24">
        <v>0.1369212962962963</v>
      </c>
      <c r="C137" s="24">
        <f>B137-TIME('Time Shifts'!$B$24,'Time Shifts'!$C$24,'Time Shifts'!$D$24)</f>
        <v>0.1261805556</v>
      </c>
      <c r="D137" s="26" t="s">
        <v>70</v>
      </c>
      <c r="E137" s="26" t="s">
        <v>93</v>
      </c>
      <c r="F137" s="46" t="s">
        <v>75</v>
      </c>
      <c r="G137" s="25" t="s">
        <v>75</v>
      </c>
      <c r="H137" s="26"/>
      <c r="I137" s="26"/>
      <c r="J137" s="26"/>
      <c r="K137" s="25" t="s">
        <v>85</v>
      </c>
    </row>
    <row r="138">
      <c r="A138" s="61" t="s">
        <v>4322</v>
      </c>
      <c r="B138" s="24">
        <v>0.1369212962962963</v>
      </c>
      <c r="C138" s="24">
        <f>B138-TIME('Time Shifts'!$B$24,'Time Shifts'!$C$24,'Time Shifts'!$D$24)</f>
        <v>0.1261805556</v>
      </c>
      <c r="D138" s="26" t="s">
        <v>70</v>
      </c>
      <c r="E138" s="26" t="s">
        <v>93</v>
      </c>
      <c r="F138" s="46">
        <v>16.0</v>
      </c>
      <c r="G138" s="26">
        <f>F138-7</f>
        <v>9</v>
      </c>
      <c r="H138" s="26"/>
      <c r="I138" s="26"/>
      <c r="J138" s="26"/>
      <c r="K138" s="26" t="s">
        <v>99</v>
      </c>
    </row>
    <row r="139">
      <c r="A139" s="61" t="s">
        <v>4322</v>
      </c>
      <c r="B139" s="24">
        <v>0.1370486111111111</v>
      </c>
      <c r="C139" s="24">
        <f>B139-TIME('Time Shifts'!$B$24,'Time Shifts'!$C$24,'Time Shifts'!$D$24)</f>
        <v>0.1263078704</v>
      </c>
      <c r="D139" s="26" t="s">
        <v>70</v>
      </c>
      <c r="E139" s="26" t="s">
        <v>91</v>
      </c>
      <c r="F139" s="46">
        <v>12.0</v>
      </c>
      <c r="G139" s="26"/>
      <c r="H139" s="26"/>
      <c r="I139" s="26" t="s">
        <v>854</v>
      </c>
      <c r="J139" s="26"/>
      <c r="K139" s="26"/>
    </row>
    <row r="140">
      <c r="A140" s="61" t="s">
        <v>4322</v>
      </c>
      <c r="B140" s="24">
        <v>0.1373148148148148</v>
      </c>
      <c r="C140" s="24">
        <f>B140-TIME('Time Shifts'!$B$24,'Time Shifts'!$C$24,'Time Shifts'!$D$24)</f>
        <v>0.1265740741</v>
      </c>
      <c r="D140" s="26" t="s">
        <v>70</v>
      </c>
      <c r="E140" s="26" t="s">
        <v>93</v>
      </c>
      <c r="F140" s="46" t="s">
        <v>68</v>
      </c>
      <c r="G140" s="46">
        <v>20.0</v>
      </c>
      <c r="H140" s="26"/>
      <c r="I140" s="26"/>
      <c r="J140" s="26"/>
      <c r="K140" s="26" t="s">
        <v>855</v>
      </c>
    </row>
    <row r="141">
      <c r="A141" s="61" t="s">
        <v>4322</v>
      </c>
      <c r="B141" s="24">
        <v>0.13802083333333334</v>
      </c>
      <c r="C141" s="24">
        <f>B141-TIME('Time Shifts'!$B$24,'Time Shifts'!$C$24,'Time Shifts'!$D$24)</f>
        <v>0.1272800926</v>
      </c>
      <c r="D141" s="26" t="s">
        <v>74</v>
      </c>
      <c r="E141" s="26" t="s">
        <v>93</v>
      </c>
      <c r="F141" s="46">
        <v>13.0</v>
      </c>
      <c r="G141" s="26">
        <f>F141-7</f>
        <v>6</v>
      </c>
      <c r="H141" s="26"/>
      <c r="I141" s="26"/>
      <c r="J141" s="26"/>
      <c r="K141" s="26" t="s">
        <v>197</v>
      </c>
    </row>
    <row r="142">
      <c r="A142" s="61" t="s">
        <v>4322</v>
      </c>
      <c r="B142" s="24">
        <v>0.13811342592592593</v>
      </c>
      <c r="C142" s="24">
        <f>B142-TIME('Time Shifts'!$B$24,'Time Shifts'!$C$24,'Time Shifts'!$D$24)</f>
        <v>0.1273726852</v>
      </c>
      <c r="D142" s="26" t="s">
        <v>74</v>
      </c>
      <c r="E142" s="26" t="s">
        <v>91</v>
      </c>
      <c r="F142" s="46">
        <v>8.0</v>
      </c>
      <c r="G142" s="26"/>
      <c r="H142" s="26"/>
      <c r="I142" s="26" t="s">
        <v>856</v>
      </c>
      <c r="J142" s="26"/>
      <c r="K142" s="26"/>
    </row>
    <row r="143">
      <c r="A143" s="61" t="s">
        <v>4322</v>
      </c>
      <c r="B143" s="24">
        <v>0.1385648148148148</v>
      </c>
      <c r="C143" s="24">
        <f>B143-TIME('Time Shifts'!$B$24,'Time Shifts'!$C$24,'Time Shifts'!$D$24)</f>
        <v>0.1278240741</v>
      </c>
      <c r="D143" s="26" t="s">
        <v>69</v>
      </c>
      <c r="E143" s="26" t="s">
        <v>127</v>
      </c>
      <c r="F143" s="46" t="s">
        <v>88</v>
      </c>
      <c r="G143" s="46">
        <v>1.0</v>
      </c>
      <c r="H143" s="26"/>
      <c r="I143" s="26"/>
      <c r="J143" s="26"/>
      <c r="K143" s="26"/>
    </row>
    <row r="144">
      <c r="A144" s="61" t="s">
        <v>4322</v>
      </c>
      <c r="B144" s="24">
        <v>0.139375</v>
      </c>
      <c r="C144" s="24">
        <f>B144-TIME('Time Shifts'!$B$24,'Time Shifts'!$C$24,'Time Shifts'!$D$24)</f>
        <v>0.1286342593</v>
      </c>
      <c r="D144" s="26" t="s">
        <v>82</v>
      </c>
      <c r="E144" s="26" t="s">
        <v>83</v>
      </c>
      <c r="F144" s="46">
        <v>15.0</v>
      </c>
      <c r="G144" s="26">
        <f>F144-8</f>
        <v>7</v>
      </c>
      <c r="H144" s="26"/>
      <c r="I144" s="26"/>
      <c r="J144" s="26"/>
      <c r="K144" s="26"/>
    </row>
    <row r="145">
      <c r="A145" s="61" t="s">
        <v>4322</v>
      </c>
      <c r="B145" s="24">
        <v>0.1394675925925926</v>
      </c>
      <c r="C145" s="24">
        <f>B145-TIME('Time Shifts'!$B$24,'Time Shifts'!$C$24,'Time Shifts'!$D$24)</f>
        <v>0.1287268519</v>
      </c>
      <c r="D145" s="26" t="s">
        <v>70</v>
      </c>
      <c r="E145" s="26" t="s">
        <v>83</v>
      </c>
      <c r="F145" s="46" t="s">
        <v>68</v>
      </c>
      <c r="G145" s="46">
        <v>20.0</v>
      </c>
      <c r="H145" s="26"/>
      <c r="I145" s="26"/>
      <c r="J145" s="26"/>
      <c r="K145" s="26"/>
    </row>
    <row r="146">
      <c r="A146" s="61" t="s">
        <v>4322</v>
      </c>
      <c r="B146" s="24">
        <v>0.1415509259259259</v>
      </c>
      <c r="C146" s="24">
        <f>B146-TIME('Time Shifts'!$B$24,'Time Shifts'!$C$24,'Time Shifts'!$D$24)</f>
        <v>0.1308101852</v>
      </c>
      <c r="D146" s="26" t="s">
        <v>82</v>
      </c>
      <c r="E146" s="26" t="s">
        <v>80</v>
      </c>
      <c r="F146" s="46" t="s">
        <v>75</v>
      </c>
      <c r="G146" s="46" t="s">
        <v>75</v>
      </c>
      <c r="H146" s="26"/>
      <c r="I146" s="26"/>
      <c r="J146" s="26"/>
      <c r="K146" s="25" t="s">
        <v>85</v>
      </c>
    </row>
    <row r="147">
      <c r="A147" s="61" t="s">
        <v>4322</v>
      </c>
      <c r="B147" s="24">
        <v>0.1415509259259259</v>
      </c>
      <c r="C147" s="24">
        <f>B147-TIME('Time Shifts'!$B$24,'Time Shifts'!$C$24,'Time Shifts'!$D$24)</f>
        <v>0.1308101852</v>
      </c>
      <c r="D147" s="26" t="s">
        <v>82</v>
      </c>
      <c r="E147" s="26" t="s">
        <v>80</v>
      </c>
      <c r="F147" s="46" t="s">
        <v>68</v>
      </c>
      <c r="G147" s="46">
        <v>20.0</v>
      </c>
      <c r="H147" s="26"/>
      <c r="I147" s="26"/>
      <c r="J147" s="26"/>
      <c r="K147" s="26"/>
    </row>
    <row r="148">
      <c r="A148" s="61" t="s">
        <v>4322</v>
      </c>
      <c r="B148" s="24">
        <v>0.14840277777777777</v>
      </c>
      <c r="C148" s="24">
        <f>B148-TIME('Time Shifts'!$B$24,'Time Shifts'!$C$24,'Time Shifts'!$D$24)</f>
        <v>0.137662037</v>
      </c>
      <c r="D148" s="26" t="s">
        <v>69</v>
      </c>
      <c r="E148" s="26" t="s">
        <v>67</v>
      </c>
      <c r="F148" s="46">
        <v>13.0</v>
      </c>
      <c r="G148" s="26">
        <f>F148-4</f>
        <v>9</v>
      </c>
      <c r="H148" s="26"/>
      <c r="I148" s="26"/>
      <c r="J148" s="26"/>
      <c r="K148" s="26"/>
    </row>
    <row r="149">
      <c r="A149" s="61" t="s">
        <v>4322</v>
      </c>
      <c r="B149" s="24">
        <v>0.1526273148148148</v>
      </c>
      <c r="C149" s="24">
        <f>B149-TIME('Time Shifts'!$B$24,'Time Shifts'!$C$24,'Time Shifts'!$D$24)</f>
        <v>0.1418865741</v>
      </c>
      <c r="D149" s="26" t="s">
        <v>70</v>
      </c>
      <c r="E149" s="26" t="s">
        <v>67</v>
      </c>
      <c r="F149" s="46">
        <v>14.0</v>
      </c>
      <c r="G149" s="26">
        <f>F149-7</f>
        <v>7</v>
      </c>
      <c r="H149" s="26"/>
      <c r="I149" s="26"/>
      <c r="J149" s="26"/>
      <c r="K149" s="26"/>
    </row>
    <row r="150">
      <c r="A150" s="61" t="s">
        <v>4322</v>
      </c>
      <c r="B150" s="24">
        <v>0.15313657407407408</v>
      </c>
      <c r="C150" s="24">
        <f>B150-TIME('Time Shifts'!$B$24,'Time Shifts'!$C$24,'Time Shifts'!$D$24)</f>
        <v>0.1423958333</v>
      </c>
      <c r="D150" s="26" t="s">
        <v>70</v>
      </c>
      <c r="E150" s="26" t="s">
        <v>365</v>
      </c>
      <c r="F150" s="26">
        <f>G150+2</f>
        <v>5</v>
      </c>
      <c r="G150" s="46">
        <v>3.0</v>
      </c>
      <c r="H150" s="26"/>
      <c r="I150" s="26"/>
      <c r="J150" s="26"/>
      <c r="K150" s="25" t="s">
        <v>85</v>
      </c>
    </row>
    <row r="151">
      <c r="A151" s="61" t="s">
        <v>4322</v>
      </c>
      <c r="B151" s="24">
        <v>0.15313657407407408</v>
      </c>
      <c r="C151" s="24">
        <f>B151-TIME('Time Shifts'!$B$24,'Time Shifts'!$C$24,'Time Shifts'!$D$24)</f>
        <v>0.1423958333</v>
      </c>
      <c r="D151" s="26" t="s">
        <v>70</v>
      </c>
      <c r="E151" s="26" t="s">
        <v>365</v>
      </c>
      <c r="F151" s="46">
        <v>9.0</v>
      </c>
      <c r="G151" s="26">
        <f>F151-2</f>
        <v>7</v>
      </c>
      <c r="H151" s="26"/>
      <c r="I151" s="26"/>
      <c r="J151" s="26"/>
      <c r="K151" s="26" t="s">
        <v>86</v>
      </c>
    </row>
    <row r="152">
      <c r="A152" s="61" t="s">
        <v>4322</v>
      </c>
      <c r="B152" s="24">
        <v>0.1542939814814815</v>
      </c>
      <c r="C152" s="24">
        <f>B152-TIME('Time Shifts'!$B$24,'Time Shifts'!$C$24,'Time Shifts'!$D$24)</f>
        <v>0.1435532407</v>
      </c>
      <c r="D152" s="26" t="s">
        <v>74</v>
      </c>
      <c r="E152" s="26" t="s">
        <v>67</v>
      </c>
      <c r="F152" s="46">
        <v>13.0</v>
      </c>
      <c r="G152" s="26">
        <f>F152-0</f>
        <v>13</v>
      </c>
      <c r="H152" s="26"/>
      <c r="I152" s="26"/>
      <c r="J152" s="26"/>
      <c r="K152" s="26"/>
    </row>
    <row r="153">
      <c r="A153" s="61" t="s">
        <v>4322</v>
      </c>
      <c r="B153" s="24">
        <v>0.15444444444444444</v>
      </c>
      <c r="C153" s="24">
        <f>B153-TIME('Time Shifts'!$B$24,'Time Shifts'!$C$24,'Time Shifts'!$D$24)</f>
        <v>0.1437037037</v>
      </c>
      <c r="D153" s="26" t="s">
        <v>84</v>
      </c>
      <c r="E153" s="26" t="s">
        <v>67</v>
      </c>
      <c r="F153" s="46">
        <v>18.0</v>
      </c>
      <c r="G153" s="26"/>
      <c r="H153" s="26"/>
      <c r="I153" s="26"/>
      <c r="J153" s="26"/>
      <c r="K153" s="26"/>
    </row>
    <row r="154">
      <c r="A154" s="61" t="s">
        <v>4322</v>
      </c>
      <c r="B154" s="24">
        <v>0.1567939814814815</v>
      </c>
      <c r="C154" s="24">
        <f>B154-TIME('Time Shifts'!$B$24,'Time Shifts'!$C$24,'Time Shifts'!$D$24)</f>
        <v>0.1460532407</v>
      </c>
      <c r="D154" s="26" t="s">
        <v>66</v>
      </c>
      <c r="E154" s="26" t="s">
        <v>80</v>
      </c>
      <c r="F154" s="46">
        <v>16.0</v>
      </c>
      <c r="G154" s="26">
        <f>F154-7</f>
        <v>9</v>
      </c>
      <c r="H154" s="26"/>
      <c r="I154" s="26"/>
      <c r="J154" s="26"/>
      <c r="K154" s="26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hidden="1" min="2" max="2" width="7.29"/>
    <col customWidth="1" min="3" max="3" width="7.29"/>
    <col customWidth="1" min="4" max="4" width="9.29"/>
    <col customWidth="1" min="5" max="5" width="15.71"/>
    <col customWidth="1" min="6" max="6" width="10.43"/>
    <col customWidth="1" min="7" max="7" width="12.43"/>
    <col customWidth="1" min="8" max="8" width="5.14"/>
    <col customWidth="1" min="9" max="9" width="15.86"/>
    <col customWidth="1" min="10" max="10" width="6.29"/>
    <col customWidth="1" min="11" max="11" width="36.29"/>
  </cols>
  <sheetData>
    <row r="1">
      <c r="A1" s="47" t="s">
        <v>0</v>
      </c>
      <c r="B1" s="59" t="s">
        <v>4304</v>
      </c>
      <c r="C1" s="59" t="s">
        <v>56</v>
      </c>
      <c r="D1" s="39" t="s">
        <v>57</v>
      </c>
      <c r="E1" s="39" t="s">
        <v>58</v>
      </c>
      <c r="F1" s="40" t="s">
        <v>59</v>
      </c>
      <c r="G1" s="40" t="s">
        <v>60</v>
      </c>
      <c r="H1" s="39" t="s">
        <v>61</v>
      </c>
      <c r="I1" s="39" t="s">
        <v>62</v>
      </c>
      <c r="J1" s="39" t="s">
        <v>63</v>
      </c>
      <c r="K1" s="39" t="s">
        <v>64</v>
      </c>
    </row>
    <row r="2">
      <c r="A2" s="61" t="s">
        <v>4323</v>
      </c>
      <c r="B2" s="24">
        <v>0.010601851851851852</v>
      </c>
      <c r="C2" s="24">
        <f t="shared" ref="C2:C51" si="1">B2</f>
        <v>0.01060185185</v>
      </c>
      <c r="D2" s="26" t="s">
        <v>70</v>
      </c>
      <c r="E2" s="26" t="s">
        <v>67</v>
      </c>
      <c r="F2" s="46">
        <v>9.0</v>
      </c>
      <c r="G2" s="26">
        <f>F2-3</f>
        <v>6</v>
      </c>
      <c r="H2" s="26"/>
      <c r="I2" s="26"/>
      <c r="J2" s="26"/>
      <c r="K2" s="26"/>
    </row>
    <row r="3">
      <c r="A3" s="61" t="s">
        <v>4323</v>
      </c>
      <c r="B3" s="24">
        <v>0.011354166666666667</v>
      </c>
      <c r="C3" s="24">
        <f t="shared" si="1"/>
        <v>0.01135416667</v>
      </c>
      <c r="D3" s="26" t="s">
        <v>66</v>
      </c>
      <c r="E3" s="26" t="s">
        <v>67</v>
      </c>
      <c r="F3" s="46">
        <v>15.0</v>
      </c>
      <c r="G3" s="26">
        <f>F3-1</f>
        <v>14</v>
      </c>
      <c r="H3" s="26"/>
      <c r="I3" s="26"/>
      <c r="J3" s="26"/>
      <c r="K3" s="26"/>
    </row>
    <row r="4">
      <c r="A4" s="61" t="s">
        <v>4323</v>
      </c>
      <c r="B4" s="24">
        <v>0.014930555555555556</v>
      </c>
      <c r="C4" s="24">
        <f t="shared" si="1"/>
        <v>0.01493055556</v>
      </c>
      <c r="D4" s="26" t="s">
        <v>82</v>
      </c>
      <c r="E4" s="26" t="s">
        <v>89</v>
      </c>
      <c r="F4" s="26">
        <f>G4+7</f>
        <v>26</v>
      </c>
      <c r="G4" s="46">
        <v>19.0</v>
      </c>
      <c r="H4" s="26"/>
      <c r="I4" s="26"/>
      <c r="J4" s="26"/>
      <c r="K4" s="26" t="s">
        <v>151</v>
      </c>
    </row>
    <row r="5">
      <c r="A5" s="61" t="s">
        <v>4323</v>
      </c>
      <c r="B5" s="24">
        <v>0.015891203703703703</v>
      </c>
      <c r="C5" s="24">
        <f t="shared" si="1"/>
        <v>0.0158912037</v>
      </c>
      <c r="D5" s="26" t="s">
        <v>74</v>
      </c>
      <c r="E5" s="26" t="s">
        <v>131</v>
      </c>
      <c r="F5" s="46">
        <v>18.0</v>
      </c>
      <c r="G5" s="26">
        <f>F5-3</f>
        <v>15</v>
      </c>
      <c r="H5" s="26"/>
      <c r="I5" s="26"/>
      <c r="J5" s="26"/>
      <c r="K5" s="26" t="s">
        <v>86</v>
      </c>
    </row>
    <row r="6">
      <c r="A6" s="61" t="s">
        <v>4323</v>
      </c>
      <c r="B6" s="24">
        <v>0.015891203703703703</v>
      </c>
      <c r="C6" s="24">
        <f t="shared" si="1"/>
        <v>0.0158912037</v>
      </c>
      <c r="D6" s="26" t="s">
        <v>74</v>
      </c>
      <c r="E6" s="26" t="s">
        <v>131</v>
      </c>
      <c r="F6" s="46" t="s">
        <v>75</v>
      </c>
      <c r="G6" s="46" t="s">
        <v>75</v>
      </c>
      <c r="H6" s="26"/>
      <c r="I6" s="26"/>
      <c r="J6" s="26"/>
      <c r="K6" s="25" t="s">
        <v>85</v>
      </c>
    </row>
    <row r="7">
      <c r="A7" s="61" t="s">
        <v>4323</v>
      </c>
      <c r="B7" s="24">
        <v>0.01945601851851852</v>
      </c>
      <c r="C7" s="24">
        <f t="shared" si="1"/>
        <v>0.01945601852</v>
      </c>
      <c r="D7" s="26" t="s">
        <v>69</v>
      </c>
      <c r="E7" s="26" t="s">
        <v>98</v>
      </c>
      <c r="F7" s="46">
        <v>8.0</v>
      </c>
      <c r="G7" s="26">
        <f t="shared" ref="G7:G8" si="2">F7-1</f>
        <v>7</v>
      </c>
      <c r="H7" s="26"/>
      <c r="I7" s="26"/>
      <c r="J7" s="26"/>
      <c r="K7" s="26"/>
    </row>
    <row r="8">
      <c r="A8" s="61" t="s">
        <v>4323</v>
      </c>
      <c r="B8" s="24">
        <v>0.02105324074074074</v>
      </c>
      <c r="C8" s="24">
        <f t="shared" si="1"/>
        <v>0.02105324074</v>
      </c>
      <c r="D8" s="26" t="s">
        <v>70</v>
      </c>
      <c r="E8" s="26" t="s">
        <v>216</v>
      </c>
      <c r="F8" s="46">
        <v>8.0</v>
      </c>
      <c r="G8" s="26">
        <f t="shared" si="2"/>
        <v>7</v>
      </c>
      <c r="H8" s="26"/>
      <c r="I8" s="26"/>
      <c r="J8" s="26"/>
      <c r="K8" s="26"/>
    </row>
    <row r="9">
      <c r="A9" s="61" t="s">
        <v>4323</v>
      </c>
      <c r="B9" s="24">
        <v>0.02105324074074074</v>
      </c>
      <c r="C9" s="24">
        <f t="shared" si="1"/>
        <v>0.02105324074</v>
      </c>
      <c r="D9" s="26" t="s">
        <v>72</v>
      </c>
      <c r="E9" s="26" t="s">
        <v>216</v>
      </c>
      <c r="F9" s="46">
        <v>6.0</v>
      </c>
      <c r="G9" s="26">
        <f t="shared" ref="G9:G10" si="3">F9-0</f>
        <v>6</v>
      </c>
      <c r="H9" s="26"/>
      <c r="I9" s="26"/>
      <c r="J9" s="26"/>
      <c r="K9" s="26"/>
    </row>
    <row r="10">
      <c r="A10" s="61" t="s">
        <v>4323</v>
      </c>
      <c r="B10" s="24">
        <v>0.028402777777777777</v>
      </c>
      <c r="C10" s="24">
        <f t="shared" si="1"/>
        <v>0.02840277778</v>
      </c>
      <c r="D10" s="26" t="s">
        <v>72</v>
      </c>
      <c r="E10" s="26" t="s">
        <v>210</v>
      </c>
      <c r="F10" s="46">
        <v>4.0</v>
      </c>
      <c r="G10" s="26">
        <f t="shared" si="3"/>
        <v>4</v>
      </c>
      <c r="H10" s="26"/>
      <c r="I10" s="26"/>
      <c r="J10" s="26"/>
      <c r="K10" s="26"/>
    </row>
    <row r="11">
      <c r="A11" s="61" t="s">
        <v>4323</v>
      </c>
      <c r="B11" s="24">
        <v>0.02921296296296296</v>
      </c>
      <c r="C11" s="24">
        <f t="shared" si="1"/>
        <v>0.02921296296</v>
      </c>
      <c r="D11" s="26" t="s">
        <v>74</v>
      </c>
      <c r="E11" s="26" t="s">
        <v>73</v>
      </c>
      <c r="F11" s="46">
        <v>27.0</v>
      </c>
      <c r="G11" s="26">
        <f>F11-10</f>
        <v>17</v>
      </c>
      <c r="H11" s="26"/>
      <c r="I11" s="26"/>
      <c r="J11" s="26"/>
      <c r="K11" s="26"/>
    </row>
    <row r="12">
      <c r="A12" s="61" t="s">
        <v>4323</v>
      </c>
      <c r="B12" s="24">
        <v>0.03359953703703704</v>
      </c>
      <c r="C12" s="24">
        <f t="shared" si="1"/>
        <v>0.03359953704</v>
      </c>
      <c r="D12" s="26" t="s">
        <v>70</v>
      </c>
      <c r="E12" s="26" t="s">
        <v>129</v>
      </c>
      <c r="F12" s="46" t="s">
        <v>88</v>
      </c>
      <c r="G12" s="46">
        <v>1.0</v>
      </c>
      <c r="H12" s="26"/>
      <c r="I12" s="26"/>
      <c r="J12" s="26"/>
      <c r="K12" s="26"/>
    </row>
    <row r="13">
      <c r="A13" s="61" t="s">
        <v>4323</v>
      </c>
      <c r="B13" s="24">
        <v>0.045208333333333336</v>
      </c>
      <c r="C13" s="24">
        <f t="shared" si="1"/>
        <v>0.04520833333</v>
      </c>
      <c r="D13" s="26" t="s">
        <v>74</v>
      </c>
      <c r="E13" s="26" t="s">
        <v>71</v>
      </c>
      <c r="F13" s="46">
        <v>20.0</v>
      </c>
      <c r="G13" s="26">
        <f>F13-3</f>
        <v>17</v>
      </c>
      <c r="H13" s="26"/>
      <c r="I13" s="26"/>
      <c r="J13" s="26"/>
      <c r="K13" s="26"/>
    </row>
    <row r="14">
      <c r="A14" s="61" t="s">
        <v>4323</v>
      </c>
      <c r="B14" s="24">
        <v>0.04766203703703704</v>
      </c>
      <c r="C14" s="24">
        <f t="shared" si="1"/>
        <v>0.04766203704</v>
      </c>
      <c r="D14" s="26" t="s">
        <v>72</v>
      </c>
      <c r="E14" s="26" t="s">
        <v>83</v>
      </c>
      <c r="F14" s="26">
        <f>G14+0</f>
        <v>2</v>
      </c>
      <c r="G14" s="46">
        <v>2.0</v>
      </c>
      <c r="H14" s="26"/>
      <c r="I14" s="26"/>
      <c r="J14" s="26"/>
      <c r="K14" s="26"/>
    </row>
    <row r="15">
      <c r="A15" s="61" t="s">
        <v>4323</v>
      </c>
      <c r="B15" s="24">
        <v>0.04791666666666667</v>
      </c>
      <c r="C15" s="24">
        <f t="shared" si="1"/>
        <v>0.04791666667</v>
      </c>
      <c r="D15" s="26" t="s">
        <v>82</v>
      </c>
      <c r="E15" s="26" t="s">
        <v>67</v>
      </c>
      <c r="F15" s="46">
        <v>19.0</v>
      </c>
      <c r="G15" s="26">
        <f t="shared" ref="G15:G16" si="4">F15-3</f>
        <v>16</v>
      </c>
      <c r="H15" s="26"/>
      <c r="I15" s="26"/>
      <c r="J15" s="26"/>
      <c r="K15" s="26"/>
    </row>
    <row r="16">
      <c r="A16" s="61" t="s">
        <v>4323</v>
      </c>
      <c r="B16" s="24">
        <v>0.05561342592592593</v>
      </c>
      <c r="C16" s="24">
        <f t="shared" si="1"/>
        <v>0.05561342593</v>
      </c>
      <c r="D16" s="26" t="s">
        <v>82</v>
      </c>
      <c r="E16" s="26" t="s">
        <v>67</v>
      </c>
      <c r="F16" s="46">
        <v>16.0</v>
      </c>
      <c r="G16" s="26">
        <f t="shared" si="4"/>
        <v>13</v>
      </c>
      <c r="H16" s="26"/>
      <c r="I16" s="26"/>
      <c r="J16" s="26"/>
      <c r="K16" s="26"/>
    </row>
    <row r="17">
      <c r="A17" s="61" t="s">
        <v>4323</v>
      </c>
      <c r="B17" s="24">
        <v>0.05620370370370371</v>
      </c>
      <c r="C17" s="24">
        <f t="shared" si="1"/>
        <v>0.0562037037</v>
      </c>
      <c r="D17" s="26" t="s">
        <v>69</v>
      </c>
      <c r="E17" s="26" t="s">
        <v>83</v>
      </c>
      <c r="F17" s="46">
        <v>15.0</v>
      </c>
      <c r="G17" s="26">
        <f>F17-1</f>
        <v>14</v>
      </c>
      <c r="H17" s="26"/>
      <c r="I17" s="26"/>
      <c r="J17" s="26"/>
      <c r="K17" s="26"/>
    </row>
    <row r="18">
      <c r="A18" s="61" t="s">
        <v>4323</v>
      </c>
      <c r="B18" s="24">
        <v>0.058125</v>
      </c>
      <c r="C18" s="24">
        <f t="shared" si="1"/>
        <v>0.058125</v>
      </c>
      <c r="D18" s="26" t="s">
        <v>69</v>
      </c>
      <c r="E18" s="26" t="s">
        <v>71</v>
      </c>
      <c r="F18" s="46">
        <v>22.0</v>
      </c>
      <c r="G18" s="26">
        <f>F18-4</f>
        <v>18</v>
      </c>
      <c r="H18" s="26"/>
      <c r="I18" s="26"/>
      <c r="J18" s="26"/>
      <c r="K18" s="26"/>
    </row>
    <row r="19">
      <c r="A19" s="61" t="s">
        <v>4323</v>
      </c>
      <c r="B19" s="24">
        <v>0.06814814814814815</v>
      </c>
      <c r="C19" s="24">
        <f t="shared" si="1"/>
        <v>0.06814814815</v>
      </c>
      <c r="D19" s="26" t="s">
        <v>72</v>
      </c>
      <c r="E19" s="26" t="s">
        <v>540</v>
      </c>
      <c r="F19" s="46">
        <v>12.0</v>
      </c>
      <c r="G19" s="26">
        <f t="shared" ref="G19:G22" si="5">F19-2</f>
        <v>10</v>
      </c>
      <c r="H19" s="26"/>
      <c r="I19" s="26"/>
      <c r="J19" s="26"/>
      <c r="K19" s="26"/>
    </row>
    <row r="20">
      <c r="A20" s="61" t="s">
        <v>4323</v>
      </c>
      <c r="B20" s="24">
        <v>0.06877314814814815</v>
      </c>
      <c r="C20" s="24">
        <f t="shared" si="1"/>
        <v>0.06877314815</v>
      </c>
      <c r="D20" s="26" t="s">
        <v>72</v>
      </c>
      <c r="E20" s="26" t="s">
        <v>540</v>
      </c>
      <c r="F20" s="46">
        <v>8.0</v>
      </c>
      <c r="G20" s="26">
        <f t="shared" si="5"/>
        <v>6</v>
      </c>
      <c r="H20" s="26"/>
      <c r="I20" s="26"/>
      <c r="J20" s="26"/>
      <c r="K20" s="26"/>
    </row>
    <row r="21">
      <c r="A21" s="61" t="s">
        <v>4323</v>
      </c>
      <c r="B21" s="24">
        <v>0.06895833333333333</v>
      </c>
      <c r="C21" s="24">
        <f t="shared" si="1"/>
        <v>0.06895833333</v>
      </c>
      <c r="D21" s="26" t="s">
        <v>72</v>
      </c>
      <c r="E21" s="26" t="s">
        <v>540</v>
      </c>
      <c r="F21" s="46">
        <v>20.0</v>
      </c>
      <c r="G21" s="26">
        <f t="shared" si="5"/>
        <v>18</v>
      </c>
      <c r="H21" s="26"/>
      <c r="I21" s="26"/>
      <c r="J21" s="26"/>
      <c r="K21" s="26"/>
    </row>
    <row r="22">
      <c r="A22" s="61" t="s">
        <v>4323</v>
      </c>
      <c r="B22" s="24">
        <v>0.06924768518518519</v>
      </c>
      <c r="C22" s="24">
        <f t="shared" si="1"/>
        <v>0.06924768519</v>
      </c>
      <c r="D22" s="26" t="s">
        <v>72</v>
      </c>
      <c r="E22" s="26" t="s">
        <v>540</v>
      </c>
      <c r="F22" s="46">
        <v>19.0</v>
      </c>
      <c r="G22" s="26">
        <f t="shared" si="5"/>
        <v>17</v>
      </c>
      <c r="H22" s="26"/>
      <c r="I22" s="26"/>
      <c r="J22" s="26"/>
      <c r="K22" s="26"/>
    </row>
    <row r="23">
      <c r="A23" s="61" t="s">
        <v>4323</v>
      </c>
      <c r="B23" s="24">
        <v>0.07032407407407408</v>
      </c>
      <c r="C23" s="24">
        <f t="shared" si="1"/>
        <v>0.07032407407</v>
      </c>
      <c r="D23" s="26" t="s">
        <v>69</v>
      </c>
      <c r="E23" s="26" t="s">
        <v>127</v>
      </c>
      <c r="F23" s="46">
        <v>21.0</v>
      </c>
      <c r="G23" s="26">
        <f>F23-4</f>
        <v>17</v>
      </c>
      <c r="H23" s="26"/>
      <c r="I23" s="26"/>
      <c r="J23" s="26"/>
      <c r="K23" s="26"/>
    </row>
    <row r="24">
      <c r="A24" s="61" t="s">
        <v>4323</v>
      </c>
      <c r="B24" s="24">
        <v>0.07032407407407408</v>
      </c>
      <c r="C24" s="24">
        <f t="shared" si="1"/>
        <v>0.07032407407</v>
      </c>
      <c r="D24" s="26" t="s">
        <v>70</v>
      </c>
      <c r="E24" s="26" t="s">
        <v>540</v>
      </c>
      <c r="F24" s="46">
        <v>16.0</v>
      </c>
      <c r="G24" s="26">
        <f t="shared" ref="G24:G29" si="6">F24-3</f>
        <v>13</v>
      </c>
      <c r="H24" s="26"/>
      <c r="I24" s="26"/>
      <c r="J24" s="26"/>
      <c r="K24" s="26"/>
    </row>
    <row r="25">
      <c r="A25" s="61" t="s">
        <v>4323</v>
      </c>
      <c r="B25" s="24">
        <v>0.07078703703703704</v>
      </c>
      <c r="C25" s="24">
        <f t="shared" si="1"/>
        <v>0.07078703704</v>
      </c>
      <c r="D25" s="26" t="s">
        <v>70</v>
      </c>
      <c r="E25" s="26" t="s">
        <v>540</v>
      </c>
      <c r="F25" s="46">
        <v>21.0</v>
      </c>
      <c r="G25" s="26">
        <f t="shared" si="6"/>
        <v>18</v>
      </c>
      <c r="H25" s="26"/>
      <c r="I25" s="26"/>
      <c r="J25" s="26"/>
      <c r="K25" s="26"/>
    </row>
    <row r="26">
      <c r="A26" s="61" t="s">
        <v>4323</v>
      </c>
      <c r="B26" s="24">
        <v>0.07105324074074074</v>
      </c>
      <c r="C26" s="24">
        <f t="shared" si="1"/>
        <v>0.07105324074</v>
      </c>
      <c r="D26" s="26" t="s">
        <v>70</v>
      </c>
      <c r="E26" s="26" t="s">
        <v>540</v>
      </c>
      <c r="F26" s="46">
        <v>7.0</v>
      </c>
      <c r="G26" s="26">
        <f t="shared" si="6"/>
        <v>4</v>
      </c>
      <c r="H26" s="26"/>
      <c r="I26" s="26"/>
      <c r="J26" s="26"/>
      <c r="K26" s="26"/>
    </row>
    <row r="27">
      <c r="A27" s="61" t="s">
        <v>4323</v>
      </c>
      <c r="B27" s="24">
        <v>0.07128472222222222</v>
      </c>
      <c r="C27" s="24">
        <f t="shared" si="1"/>
        <v>0.07128472222</v>
      </c>
      <c r="D27" s="26" t="s">
        <v>70</v>
      </c>
      <c r="E27" s="26" t="s">
        <v>540</v>
      </c>
      <c r="F27" s="46">
        <v>19.0</v>
      </c>
      <c r="G27" s="26">
        <f t="shared" si="6"/>
        <v>16</v>
      </c>
      <c r="H27" s="26"/>
      <c r="I27" s="26"/>
      <c r="J27" s="26"/>
      <c r="K27" s="26"/>
    </row>
    <row r="28">
      <c r="A28" s="61" t="s">
        <v>4323</v>
      </c>
      <c r="B28" s="24">
        <v>0.07202546296296296</v>
      </c>
      <c r="C28" s="24">
        <f t="shared" si="1"/>
        <v>0.07202546296</v>
      </c>
      <c r="D28" s="26" t="s">
        <v>70</v>
      </c>
      <c r="E28" s="26" t="s">
        <v>540</v>
      </c>
      <c r="F28" s="46">
        <v>9.0</v>
      </c>
      <c r="G28" s="26">
        <f t="shared" si="6"/>
        <v>6</v>
      </c>
      <c r="H28" s="26"/>
      <c r="I28" s="26"/>
      <c r="J28" s="26"/>
      <c r="K28" s="26"/>
    </row>
    <row r="29">
      <c r="A29" s="61" t="s">
        <v>4323</v>
      </c>
      <c r="B29" s="24">
        <v>0.07244212962962963</v>
      </c>
      <c r="C29" s="24">
        <f t="shared" si="1"/>
        <v>0.07244212963</v>
      </c>
      <c r="D29" s="26" t="s">
        <v>70</v>
      </c>
      <c r="E29" s="26" t="s">
        <v>540</v>
      </c>
      <c r="F29" s="46">
        <v>5.0</v>
      </c>
      <c r="G29" s="26">
        <f t="shared" si="6"/>
        <v>2</v>
      </c>
      <c r="H29" s="26"/>
      <c r="I29" s="26"/>
      <c r="J29" s="26"/>
      <c r="K29" s="26"/>
    </row>
    <row r="30">
      <c r="A30" s="61" t="s">
        <v>4323</v>
      </c>
      <c r="B30" s="24">
        <v>0.0738425925925926</v>
      </c>
      <c r="C30" s="24">
        <f t="shared" si="1"/>
        <v>0.07384259259</v>
      </c>
      <c r="D30" s="26" t="s">
        <v>82</v>
      </c>
      <c r="E30" s="26" t="s">
        <v>540</v>
      </c>
      <c r="F30" s="46">
        <v>21.0</v>
      </c>
      <c r="G30" s="26">
        <f t="shared" ref="G30:G31" si="7">F30-2</f>
        <v>19</v>
      </c>
      <c r="H30" s="26"/>
      <c r="I30" s="26"/>
      <c r="J30" s="26"/>
      <c r="K30" s="26"/>
    </row>
    <row r="31">
      <c r="A31" s="61" t="s">
        <v>4323</v>
      </c>
      <c r="B31" s="24">
        <v>0.07418981481481482</v>
      </c>
      <c r="C31" s="24">
        <f t="shared" si="1"/>
        <v>0.07418981481</v>
      </c>
      <c r="D31" s="26" t="s">
        <v>82</v>
      </c>
      <c r="E31" s="26" t="s">
        <v>540</v>
      </c>
      <c r="F31" s="46">
        <v>5.0</v>
      </c>
      <c r="G31" s="26">
        <f t="shared" si="7"/>
        <v>3</v>
      </c>
      <c r="H31" s="26"/>
      <c r="I31" s="26"/>
      <c r="J31" s="26"/>
      <c r="K31" s="26"/>
    </row>
    <row r="32">
      <c r="A32" s="61" t="s">
        <v>4323</v>
      </c>
      <c r="B32" s="24">
        <v>0.07467592592592592</v>
      </c>
      <c r="C32" s="24">
        <f t="shared" si="1"/>
        <v>0.07467592593</v>
      </c>
      <c r="D32" s="26" t="s">
        <v>69</v>
      </c>
      <c r="E32" s="26" t="s">
        <v>98</v>
      </c>
      <c r="F32" s="46">
        <v>19.0</v>
      </c>
      <c r="G32" s="26">
        <f>F32-1</f>
        <v>18</v>
      </c>
      <c r="H32" s="26"/>
      <c r="I32" s="26"/>
      <c r="J32" s="26"/>
      <c r="K32" s="26"/>
    </row>
    <row r="33">
      <c r="A33" s="61" t="s">
        <v>4323</v>
      </c>
      <c r="B33" s="24">
        <v>0.07471064814814815</v>
      </c>
      <c r="C33" s="24">
        <f t="shared" si="1"/>
        <v>0.07471064815</v>
      </c>
      <c r="D33" s="26" t="s">
        <v>74</v>
      </c>
      <c r="E33" s="26" t="s">
        <v>98</v>
      </c>
      <c r="F33" s="46">
        <v>12.0</v>
      </c>
      <c r="G33" s="46">
        <v>15.0</v>
      </c>
      <c r="H33" s="26"/>
      <c r="I33" s="26"/>
      <c r="J33" s="26"/>
      <c r="K33" s="26"/>
    </row>
    <row r="34">
      <c r="A34" s="61" t="s">
        <v>4323</v>
      </c>
      <c r="B34" s="24">
        <v>0.07481481481481482</v>
      </c>
      <c r="C34" s="24">
        <f t="shared" si="1"/>
        <v>0.07481481481</v>
      </c>
      <c r="D34" s="26" t="s">
        <v>82</v>
      </c>
      <c r="E34" s="26" t="s">
        <v>540</v>
      </c>
      <c r="F34" s="46">
        <v>13.0</v>
      </c>
      <c r="G34" s="26">
        <f t="shared" ref="G34:G35" si="8">F34-2</f>
        <v>11</v>
      </c>
      <c r="H34" s="26"/>
      <c r="I34" s="26"/>
      <c r="J34" s="26"/>
      <c r="K34" s="26"/>
    </row>
    <row r="35">
      <c r="A35" s="61" t="s">
        <v>4323</v>
      </c>
      <c r="B35" s="24">
        <v>0.07517361111111111</v>
      </c>
      <c r="C35" s="24">
        <f t="shared" si="1"/>
        <v>0.07517361111</v>
      </c>
      <c r="D35" s="26" t="s">
        <v>82</v>
      </c>
      <c r="E35" s="26" t="s">
        <v>540</v>
      </c>
      <c r="F35" s="46">
        <v>14.0</v>
      </c>
      <c r="G35" s="26">
        <f t="shared" si="8"/>
        <v>12</v>
      </c>
      <c r="H35" s="26"/>
      <c r="I35" s="26"/>
      <c r="J35" s="26"/>
      <c r="K35" s="26"/>
    </row>
    <row r="36">
      <c r="A36" s="61" t="s">
        <v>4323</v>
      </c>
      <c r="B36" s="24">
        <v>0.07548611111111111</v>
      </c>
      <c r="C36" s="24">
        <f t="shared" si="1"/>
        <v>0.07548611111</v>
      </c>
      <c r="D36" s="26" t="s">
        <v>82</v>
      </c>
      <c r="E36" s="26" t="s">
        <v>540</v>
      </c>
      <c r="F36" s="46" t="s">
        <v>68</v>
      </c>
      <c r="G36" s="46">
        <v>20.0</v>
      </c>
      <c r="H36" s="26"/>
      <c r="I36" s="26"/>
      <c r="J36" s="26"/>
      <c r="K36" s="26"/>
    </row>
    <row r="37">
      <c r="A37" s="61" t="s">
        <v>4323</v>
      </c>
      <c r="B37" s="24">
        <v>0.0766550925925926</v>
      </c>
      <c r="C37" s="24">
        <f t="shared" si="1"/>
        <v>0.07665509259</v>
      </c>
      <c r="D37" s="26" t="s">
        <v>66</v>
      </c>
      <c r="E37" s="26" t="s">
        <v>540</v>
      </c>
      <c r="F37" s="46">
        <v>16.0</v>
      </c>
      <c r="G37" s="26">
        <f t="shared" ref="G37:G39" si="9">F37-4</f>
        <v>12</v>
      </c>
      <c r="H37" s="26"/>
      <c r="I37" s="26"/>
      <c r="J37" s="26"/>
      <c r="K37" s="26"/>
    </row>
    <row r="38">
      <c r="A38" s="61" t="s">
        <v>4323</v>
      </c>
      <c r="B38" s="24">
        <v>0.0769212962962963</v>
      </c>
      <c r="C38" s="24">
        <f t="shared" si="1"/>
        <v>0.0769212963</v>
      </c>
      <c r="D38" s="26" t="s">
        <v>66</v>
      </c>
      <c r="E38" s="26" t="s">
        <v>540</v>
      </c>
      <c r="F38" s="46">
        <v>13.0</v>
      </c>
      <c r="G38" s="26">
        <f t="shared" si="9"/>
        <v>9</v>
      </c>
      <c r="H38" s="26"/>
      <c r="I38" s="26"/>
      <c r="J38" s="26"/>
      <c r="K38" s="26"/>
    </row>
    <row r="39">
      <c r="A39" s="61" t="s">
        <v>4323</v>
      </c>
      <c r="B39" s="24">
        <v>0.07751157407407408</v>
      </c>
      <c r="C39" s="24">
        <f t="shared" si="1"/>
        <v>0.07751157407</v>
      </c>
      <c r="D39" s="26" t="s">
        <v>66</v>
      </c>
      <c r="E39" s="26" t="s">
        <v>540</v>
      </c>
      <c r="F39" s="46">
        <v>8.0</v>
      </c>
      <c r="G39" s="26">
        <f t="shared" si="9"/>
        <v>4</v>
      </c>
      <c r="H39" s="26"/>
      <c r="I39" s="26"/>
      <c r="J39" s="26"/>
      <c r="K39" s="26"/>
    </row>
    <row r="40">
      <c r="A40" s="61" t="s">
        <v>4323</v>
      </c>
      <c r="B40" s="24">
        <v>0.0777199074074074</v>
      </c>
      <c r="C40" s="24">
        <f t="shared" si="1"/>
        <v>0.07771990741</v>
      </c>
      <c r="D40" s="26" t="s">
        <v>66</v>
      </c>
      <c r="E40" s="26" t="s">
        <v>540</v>
      </c>
      <c r="F40" s="46" t="s">
        <v>68</v>
      </c>
      <c r="G40" s="25">
        <v>20.0</v>
      </c>
      <c r="H40" s="26"/>
      <c r="I40" s="26"/>
      <c r="J40" s="26"/>
      <c r="K40" s="26"/>
    </row>
    <row r="41">
      <c r="A41" s="61" t="s">
        <v>4323</v>
      </c>
      <c r="B41" s="24">
        <v>0.07803240740740741</v>
      </c>
      <c r="C41" s="24">
        <f t="shared" si="1"/>
        <v>0.07803240741</v>
      </c>
      <c r="D41" s="26" t="s">
        <v>66</v>
      </c>
      <c r="E41" s="26" t="s">
        <v>540</v>
      </c>
      <c r="F41" s="46" t="s">
        <v>68</v>
      </c>
      <c r="G41" s="25">
        <v>20.0</v>
      </c>
      <c r="H41" s="26"/>
      <c r="I41" s="26"/>
      <c r="J41" s="26"/>
      <c r="K41" s="26"/>
    </row>
    <row r="42">
      <c r="A42" s="61" t="s">
        <v>4323</v>
      </c>
      <c r="B42" s="24">
        <v>0.08034722222222222</v>
      </c>
      <c r="C42" s="24">
        <f t="shared" si="1"/>
        <v>0.08034722222</v>
      </c>
      <c r="D42" s="26" t="s">
        <v>74</v>
      </c>
      <c r="E42" s="26" t="s">
        <v>540</v>
      </c>
      <c r="F42" s="46">
        <v>5.0</v>
      </c>
      <c r="G42" s="26">
        <f t="shared" ref="G42:G46" si="10">F42-2</f>
        <v>3</v>
      </c>
      <c r="H42" s="26"/>
      <c r="I42" s="26"/>
      <c r="J42" s="26"/>
      <c r="K42" s="26" t="s">
        <v>857</v>
      </c>
    </row>
    <row r="43">
      <c r="A43" s="61" t="s">
        <v>4323</v>
      </c>
      <c r="B43" s="24">
        <v>0.08034722222222222</v>
      </c>
      <c r="C43" s="24">
        <f t="shared" si="1"/>
        <v>0.08034722222</v>
      </c>
      <c r="D43" s="26" t="s">
        <v>74</v>
      </c>
      <c r="E43" s="26" t="s">
        <v>540</v>
      </c>
      <c r="F43" s="46">
        <v>17.0</v>
      </c>
      <c r="G43" s="26">
        <f t="shared" si="10"/>
        <v>15</v>
      </c>
      <c r="H43" s="26"/>
      <c r="I43" s="26"/>
      <c r="J43" s="26"/>
      <c r="K43" s="26" t="s">
        <v>858</v>
      </c>
    </row>
    <row r="44">
      <c r="A44" s="61" t="s">
        <v>4323</v>
      </c>
      <c r="B44" s="24">
        <v>0.08100694444444445</v>
      </c>
      <c r="C44" s="24">
        <f t="shared" si="1"/>
        <v>0.08100694444</v>
      </c>
      <c r="D44" s="26" t="s">
        <v>74</v>
      </c>
      <c r="E44" s="26" t="s">
        <v>540</v>
      </c>
      <c r="F44" s="46">
        <v>18.0</v>
      </c>
      <c r="G44" s="26">
        <f t="shared" si="10"/>
        <v>16</v>
      </c>
      <c r="H44" s="26"/>
      <c r="I44" s="26"/>
      <c r="J44" s="26"/>
      <c r="K44" s="26"/>
    </row>
    <row r="45">
      <c r="A45" s="61" t="s">
        <v>4323</v>
      </c>
      <c r="B45" s="24">
        <v>0.08170138888888889</v>
      </c>
      <c r="C45" s="24">
        <f t="shared" si="1"/>
        <v>0.08170138889</v>
      </c>
      <c r="D45" s="26" t="s">
        <v>74</v>
      </c>
      <c r="E45" s="26" t="s">
        <v>540</v>
      </c>
      <c r="F45" s="46">
        <v>14.0</v>
      </c>
      <c r="G45" s="26">
        <f t="shared" si="10"/>
        <v>12</v>
      </c>
      <c r="H45" s="26"/>
      <c r="I45" s="26"/>
      <c r="J45" s="26"/>
      <c r="K45" s="26"/>
    </row>
    <row r="46">
      <c r="A46" s="61" t="s">
        <v>4323</v>
      </c>
      <c r="B46" s="24">
        <v>0.0823263888888889</v>
      </c>
      <c r="C46" s="24">
        <f t="shared" si="1"/>
        <v>0.08232638889</v>
      </c>
      <c r="D46" s="26" t="s">
        <v>74</v>
      </c>
      <c r="E46" s="26" t="s">
        <v>540</v>
      </c>
      <c r="F46" s="46">
        <v>21.0</v>
      </c>
      <c r="G46" s="26">
        <f t="shared" si="10"/>
        <v>19</v>
      </c>
      <c r="H46" s="26"/>
      <c r="I46" s="26"/>
      <c r="J46" s="26"/>
      <c r="K46" s="26"/>
    </row>
    <row r="47">
      <c r="A47" s="61" t="s">
        <v>4323</v>
      </c>
      <c r="B47" s="24">
        <v>0.08611111111111111</v>
      </c>
      <c r="C47" s="24">
        <f t="shared" si="1"/>
        <v>0.08611111111</v>
      </c>
      <c r="D47" s="26" t="s">
        <v>82</v>
      </c>
      <c r="E47" s="26" t="s">
        <v>98</v>
      </c>
      <c r="F47" s="46" t="s">
        <v>75</v>
      </c>
      <c r="G47" s="46" t="s">
        <v>75</v>
      </c>
      <c r="H47" s="26"/>
      <c r="I47" s="26"/>
      <c r="J47" s="26"/>
      <c r="K47" s="25" t="s">
        <v>160</v>
      </c>
    </row>
    <row r="48">
      <c r="A48" s="61" t="s">
        <v>4323</v>
      </c>
      <c r="B48" s="24">
        <v>0.08611111111111111</v>
      </c>
      <c r="C48" s="24">
        <f t="shared" si="1"/>
        <v>0.08611111111</v>
      </c>
      <c r="D48" s="26" t="s">
        <v>82</v>
      </c>
      <c r="E48" s="26" t="s">
        <v>98</v>
      </c>
      <c r="F48" s="46">
        <v>5.0</v>
      </c>
      <c r="G48" s="26">
        <f t="shared" ref="G48:G49" si="11">F48-3</f>
        <v>2</v>
      </c>
      <c r="H48" s="26"/>
      <c r="I48" s="26"/>
      <c r="J48" s="26"/>
      <c r="K48" s="26" t="s">
        <v>161</v>
      </c>
    </row>
    <row r="49">
      <c r="A49" s="61" t="s">
        <v>4323</v>
      </c>
      <c r="B49" s="24">
        <v>0.08877314814814814</v>
      </c>
      <c r="C49" s="24">
        <f t="shared" si="1"/>
        <v>0.08877314815</v>
      </c>
      <c r="D49" s="26" t="s">
        <v>70</v>
      </c>
      <c r="E49" s="26" t="s">
        <v>81</v>
      </c>
      <c r="F49" s="46">
        <v>6.0</v>
      </c>
      <c r="G49" s="26">
        <f t="shared" si="11"/>
        <v>3</v>
      </c>
      <c r="H49" s="26"/>
      <c r="I49" s="26"/>
      <c r="J49" s="26"/>
      <c r="K49" s="26"/>
    </row>
    <row r="50">
      <c r="A50" s="61" t="s">
        <v>4323</v>
      </c>
      <c r="B50" s="24">
        <v>0.08871527777777778</v>
      </c>
      <c r="C50" s="24">
        <f t="shared" si="1"/>
        <v>0.08871527778</v>
      </c>
      <c r="D50" s="26" t="s">
        <v>72</v>
      </c>
      <c r="E50" s="26" t="s">
        <v>91</v>
      </c>
      <c r="F50" s="46" t="s">
        <v>75</v>
      </c>
      <c r="G50" s="46" t="s">
        <v>75</v>
      </c>
      <c r="H50" s="26"/>
      <c r="I50" s="26" t="s">
        <v>434</v>
      </c>
      <c r="J50" s="26"/>
      <c r="K50" s="26" t="s">
        <v>859</v>
      </c>
    </row>
    <row r="51">
      <c r="A51" s="61" t="s">
        <v>4323</v>
      </c>
      <c r="B51" s="24">
        <v>0.09119212962962962</v>
      </c>
      <c r="C51" s="24">
        <f t="shared" si="1"/>
        <v>0.09119212963</v>
      </c>
      <c r="D51" s="26" t="s">
        <v>69</v>
      </c>
      <c r="E51" s="26" t="s">
        <v>83</v>
      </c>
      <c r="F51" s="46">
        <v>16.0</v>
      </c>
      <c r="G51" s="26">
        <f>F51-1</f>
        <v>15</v>
      </c>
      <c r="H51" s="26"/>
      <c r="I51" s="26"/>
      <c r="J51" s="26"/>
      <c r="K51" s="26"/>
    </row>
    <row r="52">
      <c r="A52" s="61" t="s">
        <v>4323</v>
      </c>
      <c r="B52" s="24">
        <v>0.1091087962962963</v>
      </c>
      <c r="C52" s="24">
        <f>B52-TIME('Time Shifts'!$B$25,'Time Shifts'!$C$25 ,'Time Shifts'!$D$25 )
</f>
        <v>0.09976851852</v>
      </c>
      <c r="D52" s="26" t="s">
        <v>70</v>
      </c>
      <c r="E52" s="26" t="s">
        <v>71</v>
      </c>
      <c r="F52" s="46">
        <v>12.0</v>
      </c>
      <c r="G52" s="26">
        <f>F52-6</f>
        <v>6</v>
      </c>
      <c r="H52" s="26"/>
      <c r="I52" s="26"/>
      <c r="J52" s="26"/>
      <c r="K52" s="26"/>
    </row>
    <row r="53">
      <c r="A53" s="61" t="s">
        <v>4323</v>
      </c>
      <c r="B53" s="24">
        <v>0.11190972222222222</v>
      </c>
      <c r="C53" s="24">
        <f>B53-TIME('Time Shifts'!$B$25,'Time Shifts'!$C$25 ,'Time Shifts'!$D$25 )
</f>
        <v>0.1025694444</v>
      </c>
      <c r="D53" s="26" t="s">
        <v>70</v>
      </c>
      <c r="E53" s="26" t="s">
        <v>363</v>
      </c>
      <c r="F53" s="46">
        <v>16.0</v>
      </c>
      <c r="G53" s="26">
        <f>F53-1</f>
        <v>15</v>
      </c>
      <c r="H53" s="26"/>
      <c r="I53" s="26"/>
      <c r="J53" s="26"/>
      <c r="K53" s="26"/>
    </row>
    <row r="54">
      <c r="A54" s="61" t="s">
        <v>4323</v>
      </c>
      <c r="B54" s="24">
        <v>0.12270833333333334</v>
      </c>
      <c r="C54" s="24">
        <f>B54-TIME('Time Shifts'!$B$25,'Time Shifts'!$C$25 ,'Time Shifts'!$D$25 )
</f>
        <v>0.1133680556</v>
      </c>
      <c r="D54" s="26" t="s">
        <v>66</v>
      </c>
      <c r="E54" s="26" t="s">
        <v>127</v>
      </c>
      <c r="F54" s="46">
        <v>20.0</v>
      </c>
      <c r="G54" s="26">
        <f>F54-4</f>
        <v>16</v>
      </c>
      <c r="H54" s="26"/>
      <c r="I54" s="26"/>
      <c r="J54" s="26"/>
      <c r="K54" s="26"/>
    </row>
    <row r="55">
      <c r="A55" s="61" t="s">
        <v>4323</v>
      </c>
      <c r="B55" s="24">
        <v>0.13255787037037037</v>
      </c>
      <c r="C55" s="24">
        <f>B55-TIME('Time Shifts'!$B$25,'Time Shifts'!$C$25 ,'Time Shifts'!$D$25 )
</f>
        <v>0.1232175926</v>
      </c>
      <c r="D55" s="26" t="s">
        <v>70</v>
      </c>
      <c r="E55" s="26" t="s">
        <v>210</v>
      </c>
      <c r="F55" s="46">
        <v>13.0</v>
      </c>
      <c r="G55" s="26">
        <f>F55-1</f>
        <v>12</v>
      </c>
      <c r="H55" s="26"/>
      <c r="I55" s="26"/>
      <c r="J55" s="26"/>
      <c r="K55" s="26"/>
    </row>
    <row r="56">
      <c r="A56" s="61" t="s">
        <v>4323</v>
      </c>
      <c r="B56" s="24">
        <v>0.13258101851851853</v>
      </c>
      <c r="C56" s="24">
        <f>B56-TIME('Time Shifts'!$B$25,'Time Shifts'!$C$25 ,'Time Shifts'!$D$25 )
</f>
        <v>0.1232407407</v>
      </c>
      <c r="D56" s="26" t="s">
        <v>66</v>
      </c>
      <c r="E56" s="26" t="s">
        <v>210</v>
      </c>
      <c r="F56" s="46">
        <v>16.0</v>
      </c>
      <c r="G56" s="26">
        <f>F56-7</f>
        <v>9</v>
      </c>
      <c r="H56" s="26"/>
      <c r="I56" s="26"/>
      <c r="J56" s="26"/>
      <c r="K56" s="26"/>
    </row>
    <row r="57">
      <c r="A57" s="61" t="s">
        <v>4323</v>
      </c>
      <c r="B57" s="24">
        <v>0.14039351851851853</v>
      </c>
      <c r="C57" s="24">
        <f>B57-TIME('Time Shifts'!$B$25,'Time Shifts'!$C$25 ,'Time Shifts'!$D$25 )
</f>
        <v>0.1310532407</v>
      </c>
      <c r="D57" s="26" t="s">
        <v>66</v>
      </c>
      <c r="E57" s="26" t="s">
        <v>67</v>
      </c>
      <c r="F57" s="46">
        <v>8.0</v>
      </c>
      <c r="G57" s="26">
        <f>F57-1</f>
        <v>7</v>
      </c>
      <c r="H57" s="26"/>
      <c r="I57" s="26"/>
      <c r="J57" s="26"/>
      <c r="K57" s="26"/>
    </row>
    <row r="58">
      <c r="A58" s="61" t="s">
        <v>4323</v>
      </c>
      <c r="B58" s="24">
        <v>0.1423148148148148</v>
      </c>
      <c r="C58" s="24">
        <f>B58-TIME('Time Shifts'!$B$25,'Time Shifts'!$C$25 ,'Time Shifts'!$D$25 )
</f>
        <v>0.132974537</v>
      </c>
      <c r="D58" s="26" t="s">
        <v>70</v>
      </c>
      <c r="E58" s="26" t="s">
        <v>78</v>
      </c>
      <c r="F58" s="46">
        <v>25.0</v>
      </c>
      <c r="G58" s="26">
        <f>F58-7</f>
        <v>18</v>
      </c>
      <c r="H58" s="26"/>
      <c r="I58" s="26"/>
      <c r="J58" s="26"/>
      <c r="K58" s="26"/>
    </row>
    <row r="59">
      <c r="A59" s="61" t="s">
        <v>4323</v>
      </c>
      <c r="B59" s="24">
        <v>0.1426736111111111</v>
      </c>
      <c r="C59" s="24">
        <f>B59-TIME('Time Shifts'!$B$25,'Time Shifts'!$C$25 ,'Time Shifts'!$D$25 )
</f>
        <v>0.1333333333</v>
      </c>
      <c r="D59" s="26" t="s">
        <v>70</v>
      </c>
      <c r="E59" s="26" t="s">
        <v>67</v>
      </c>
      <c r="F59" s="46">
        <v>14.0</v>
      </c>
      <c r="G59" s="26">
        <f>F59-3</f>
        <v>11</v>
      </c>
      <c r="H59" s="26"/>
      <c r="I59" s="26"/>
      <c r="J59" s="26"/>
      <c r="K59" s="26"/>
    </row>
    <row r="60">
      <c r="A60" s="61" t="s">
        <v>4323</v>
      </c>
      <c r="B60" s="24">
        <v>0.1512037037037037</v>
      </c>
      <c r="C60" s="24">
        <f>B60-TIME('Time Shifts'!$B$25,'Time Shifts'!$C$25 ,'Time Shifts'!$D$25 )
</f>
        <v>0.1418634259</v>
      </c>
      <c r="D60" s="26" t="s">
        <v>69</v>
      </c>
      <c r="E60" s="26" t="s">
        <v>71</v>
      </c>
      <c r="F60" s="46" t="s">
        <v>75</v>
      </c>
      <c r="G60" s="46" t="s">
        <v>75</v>
      </c>
      <c r="H60" s="26"/>
      <c r="I60" s="26"/>
      <c r="J60" s="26"/>
      <c r="K60" s="26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hidden="1" min="2" max="2" width="7.29"/>
    <col customWidth="1" min="3" max="3" width="7.29"/>
    <col customWidth="1" min="4" max="4" width="9.29"/>
    <col customWidth="1" min="5" max="5" width="15.71"/>
    <col customWidth="1" min="6" max="6" width="10.43"/>
    <col customWidth="1" min="7" max="7" width="12.43"/>
    <col customWidth="1" min="8" max="8" width="5.14"/>
    <col customWidth="1" min="9" max="9" width="39.43"/>
    <col customWidth="1" min="10" max="10" width="6.29"/>
    <col customWidth="1" min="11" max="11" width="46.29"/>
  </cols>
  <sheetData>
    <row r="1">
      <c r="A1" s="47" t="s">
        <v>0</v>
      </c>
      <c r="B1" s="60" t="s">
        <v>4304</v>
      </c>
      <c r="C1" s="60" t="s">
        <v>56</v>
      </c>
      <c r="D1" s="66" t="s">
        <v>57</v>
      </c>
      <c r="E1" s="66" t="s">
        <v>58</v>
      </c>
      <c r="F1" s="66" t="s">
        <v>59</v>
      </c>
      <c r="G1" s="66" t="s">
        <v>60</v>
      </c>
      <c r="H1" s="66" t="s">
        <v>61</v>
      </c>
      <c r="I1" s="66" t="s">
        <v>62</v>
      </c>
      <c r="J1" s="66" t="s">
        <v>63</v>
      </c>
      <c r="K1" s="66" t="s">
        <v>64</v>
      </c>
    </row>
    <row r="2">
      <c r="A2" s="61" t="s">
        <v>4324</v>
      </c>
      <c r="B2" s="24">
        <v>0.020358796296296295</v>
      </c>
      <c r="C2" s="24">
        <f t="shared" ref="C2:C19" si="1">B2</f>
        <v>0.0203587963</v>
      </c>
      <c r="D2" s="26" t="s">
        <v>74</v>
      </c>
      <c r="E2" s="26" t="s">
        <v>67</v>
      </c>
      <c r="F2" s="46" t="s">
        <v>75</v>
      </c>
      <c r="G2" s="46" t="s">
        <v>75</v>
      </c>
      <c r="H2" s="26"/>
      <c r="I2" s="26"/>
      <c r="J2" s="26"/>
      <c r="K2" s="25" t="s">
        <v>160</v>
      </c>
    </row>
    <row r="3">
      <c r="A3" s="61" t="s">
        <v>4324</v>
      </c>
      <c r="B3" s="24">
        <v>0.020358796296296295</v>
      </c>
      <c r="C3" s="24">
        <f t="shared" si="1"/>
        <v>0.0203587963</v>
      </c>
      <c r="D3" s="26" t="s">
        <v>74</v>
      </c>
      <c r="E3" s="26" t="s">
        <v>67</v>
      </c>
      <c r="F3" s="46">
        <v>7.0</v>
      </c>
      <c r="G3" s="26">
        <f>F3-0</f>
        <v>7</v>
      </c>
      <c r="H3" s="26"/>
      <c r="I3" s="26"/>
      <c r="J3" s="26"/>
      <c r="K3" s="26" t="s">
        <v>161</v>
      </c>
    </row>
    <row r="4">
      <c r="A4" s="61" t="s">
        <v>4324</v>
      </c>
      <c r="B4" s="24">
        <v>0.023391203703703702</v>
      </c>
      <c r="C4" s="24">
        <f t="shared" si="1"/>
        <v>0.0233912037</v>
      </c>
      <c r="D4" s="26" t="s">
        <v>82</v>
      </c>
      <c r="E4" s="26" t="s">
        <v>131</v>
      </c>
      <c r="F4" s="46" t="s">
        <v>88</v>
      </c>
      <c r="G4" s="46">
        <v>1.0</v>
      </c>
      <c r="H4" s="26"/>
      <c r="I4" s="26"/>
      <c r="J4" s="26"/>
      <c r="K4" s="26"/>
    </row>
    <row r="5">
      <c r="A5" s="61" t="s">
        <v>4324</v>
      </c>
      <c r="B5" s="24">
        <v>0.02347222222222222</v>
      </c>
      <c r="C5" s="24">
        <f t="shared" si="1"/>
        <v>0.02347222222</v>
      </c>
      <c r="D5" s="26" t="s">
        <v>72</v>
      </c>
      <c r="E5" s="26" t="s">
        <v>131</v>
      </c>
      <c r="F5" s="46">
        <v>8.0</v>
      </c>
      <c r="G5" s="26">
        <f>F5-2</f>
        <v>6</v>
      </c>
      <c r="H5" s="26"/>
      <c r="I5" s="26"/>
      <c r="J5" s="26"/>
      <c r="K5" s="26"/>
    </row>
    <row r="6">
      <c r="A6" s="61" t="s">
        <v>4324</v>
      </c>
      <c r="B6" s="24">
        <v>0.03373842592592593</v>
      </c>
      <c r="C6" s="24">
        <f t="shared" si="1"/>
        <v>0.03373842593</v>
      </c>
      <c r="D6" s="26" t="s">
        <v>74</v>
      </c>
      <c r="E6" s="26" t="s">
        <v>67</v>
      </c>
      <c r="F6" s="46">
        <v>18.0</v>
      </c>
      <c r="G6" s="26">
        <f>F6-0</f>
        <v>18</v>
      </c>
      <c r="H6" s="26"/>
      <c r="I6" s="26"/>
      <c r="J6" s="26"/>
      <c r="K6" s="26"/>
    </row>
    <row r="7">
      <c r="A7" s="61" t="s">
        <v>4324</v>
      </c>
      <c r="B7" s="24">
        <v>0.035902777777777777</v>
      </c>
      <c r="C7" s="24">
        <f t="shared" si="1"/>
        <v>0.03590277778</v>
      </c>
      <c r="D7" s="26" t="s">
        <v>74</v>
      </c>
      <c r="E7" s="26" t="s">
        <v>83</v>
      </c>
      <c r="F7" s="46">
        <v>10.0</v>
      </c>
      <c r="G7" s="26">
        <f>F7-6</f>
        <v>4</v>
      </c>
      <c r="H7" s="26"/>
      <c r="I7" s="26"/>
      <c r="J7" s="26"/>
      <c r="K7" s="26"/>
    </row>
    <row r="8">
      <c r="A8" s="61" t="s">
        <v>4324</v>
      </c>
      <c r="B8" s="24">
        <v>0.03806712962962963</v>
      </c>
      <c r="C8" s="24">
        <f t="shared" si="1"/>
        <v>0.03806712963</v>
      </c>
      <c r="D8" s="26" t="s">
        <v>72</v>
      </c>
      <c r="E8" s="26" t="s">
        <v>78</v>
      </c>
      <c r="F8" s="46" t="s">
        <v>75</v>
      </c>
      <c r="G8" s="46" t="s">
        <v>75</v>
      </c>
      <c r="H8" s="26"/>
      <c r="I8" s="26"/>
      <c r="J8" s="26"/>
      <c r="K8" s="25" t="s">
        <v>85</v>
      </c>
    </row>
    <row r="9">
      <c r="A9" s="61" t="s">
        <v>4324</v>
      </c>
      <c r="B9" s="24">
        <v>0.03806712962962963</v>
      </c>
      <c r="C9" s="24">
        <f t="shared" si="1"/>
        <v>0.03806712963</v>
      </c>
      <c r="D9" s="26" t="s">
        <v>72</v>
      </c>
      <c r="E9" s="26" t="s">
        <v>78</v>
      </c>
      <c r="F9" s="46">
        <v>10.0</v>
      </c>
      <c r="G9" s="26">
        <f>F9-6</f>
        <v>4</v>
      </c>
      <c r="H9" s="26"/>
      <c r="I9" s="26"/>
      <c r="J9" s="26"/>
      <c r="K9" s="26" t="s">
        <v>86</v>
      </c>
    </row>
    <row r="10">
      <c r="A10" s="61" t="s">
        <v>4324</v>
      </c>
      <c r="B10" s="24">
        <v>0.03864583333333333</v>
      </c>
      <c r="C10" s="24">
        <f t="shared" si="1"/>
        <v>0.03864583333</v>
      </c>
      <c r="D10" s="26" t="s">
        <v>72</v>
      </c>
      <c r="E10" s="26" t="s">
        <v>98</v>
      </c>
      <c r="F10" s="46" t="s">
        <v>68</v>
      </c>
      <c r="G10" s="46">
        <v>20.0</v>
      </c>
      <c r="H10" s="26"/>
      <c r="I10" s="26"/>
      <c r="J10" s="26"/>
      <c r="K10" s="25" t="s">
        <v>160</v>
      </c>
    </row>
    <row r="11">
      <c r="A11" s="61" t="s">
        <v>4324</v>
      </c>
      <c r="B11" s="24">
        <v>0.03864583333333333</v>
      </c>
      <c r="C11" s="24">
        <f t="shared" si="1"/>
        <v>0.03864583333</v>
      </c>
      <c r="D11" s="26" t="s">
        <v>72</v>
      </c>
      <c r="E11" s="26" t="s">
        <v>98</v>
      </c>
      <c r="F11" s="46">
        <v>15.0</v>
      </c>
      <c r="G11" s="26">
        <f>F11-0</f>
        <v>15</v>
      </c>
      <c r="H11" s="26"/>
      <c r="I11" s="26"/>
      <c r="J11" s="26"/>
      <c r="K11" s="26" t="s">
        <v>161</v>
      </c>
    </row>
    <row r="12">
      <c r="A12" s="61" t="s">
        <v>4324</v>
      </c>
      <c r="B12" s="24">
        <v>0.03979166666666667</v>
      </c>
      <c r="C12" s="24">
        <f t="shared" si="1"/>
        <v>0.03979166667</v>
      </c>
      <c r="D12" s="26" t="s">
        <v>72</v>
      </c>
      <c r="E12" s="26" t="s">
        <v>78</v>
      </c>
      <c r="F12" s="46" t="s">
        <v>68</v>
      </c>
      <c r="G12" s="46">
        <v>20.0</v>
      </c>
      <c r="H12" s="26"/>
      <c r="I12" s="26"/>
      <c r="J12" s="26"/>
      <c r="K12" s="26"/>
    </row>
    <row r="13">
      <c r="A13" s="61" t="s">
        <v>4324</v>
      </c>
      <c r="B13" s="24">
        <v>0.04023148148148148</v>
      </c>
      <c r="C13" s="24">
        <f t="shared" si="1"/>
        <v>0.04023148148</v>
      </c>
      <c r="D13" s="26" t="s">
        <v>72</v>
      </c>
      <c r="E13" s="26" t="s">
        <v>80</v>
      </c>
      <c r="F13" s="46">
        <v>9.0</v>
      </c>
      <c r="G13" s="26">
        <f>F13-3</f>
        <v>6</v>
      </c>
      <c r="H13" s="26"/>
      <c r="I13" s="26"/>
      <c r="J13" s="26"/>
      <c r="K13" s="26"/>
    </row>
    <row r="14">
      <c r="A14" s="61" t="s">
        <v>4324</v>
      </c>
      <c r="B14" s="24">
        <v>0.041875</v>
      </c>
      <c r="C14" s="24">
        <f t="shared" si="1"/>
        <v>0.041875</v>
      </c>
      <c r="D14" s="26" t="s">
        <v>74</v>
      </c>
      <c r="E14" s="26" t="s">
        <v>73</v>
      </c>
      <c r="F14" s="46">
        <f>G14+10</f>
        <v>19</v>
      </c>
      <c r="G14" s="25">
        <v>9.0</v>
      </c>
      <c r="H14" s="26"/>
      <c r="I14" s="26"/>
      <c r="J14" s="26"/>
      <c r="K14" s="26"/>
    </row>
    <row r="15">
      <c r="A15" s="61" t="s">
        <v>4324</v>
      </c>
      <c r="B15" s="24">
        <v>0.04420138888888889</v>
      </c>
      <c r="C15" s="24">
        <f t="shared" si="1"/>
        <v>0.04420138889</v>
      </c>
      <c r="D15" s="26" t="s">
        <v>70</v>
      </c>
      <c r="E15" s="26" t="s">
        <v>127</v>
      </c>
      <c r="F15" s="46" t="s">
        <v>75</v>
      </c>
      <c r="G15" s="46" t="s">
        <v>75</v>
      </c>
      <c r="H15" s="26"/>
      <c r="I15" s="26"/>
      <c r="J15" s="26"/>
      <c r="K15" s="25" t="s">
        <v>85</v>
      </c>
    </row>
    <row r="16">
      <c r="A16" s="61" t="s">
        <v>4324</v>
      </c>
      <c r="B16" s="24">
        <v>0.04420138888888889</v>
      </c>
      <c r="C16" s="24">
        <f t="shared" si="1"/>
        <v>0.04420138889</v>
      </c>
      <c r="D16" s="26" t="s">
        <v>70</v>
      </c>
      <c r="E16" s="26" t="s">
        <v>127</v>
      </c>
      <c r="F16" s="46">
        <v>13.0</v>
      </c>
      <c r="G16" s="46">
        <v>12.0</v>
      </c>
      <c r="H16" s="26"/>
      <c r="I16" s="26"/>
      <c r="J16" s="26"/>
      <c r="K16" s="26" t="s">
        <v>86</v>
      </c>
    </row>
    <row r="17">
      <c r="A17" s="61" t="s">
        <v>4324</v>
      </c>
      <c r="B17" s="24">
        <v>0.04991898148148148</v>
      </c>
      <c r="C17" s="24">
        <f t="shared" si="1"/>
        <v>0.04991898148</v>
      </c>
      <c r="D17" s="26" t="s">
        <v>72</v>
      </c>
      <c r="E17" s="26" t="s">
        <v>127</v>
      </c>
      <c r="F17" s="46" t="s">
        <v>75</v>
      </c>
      <c r="G17" s="46" t="s">
        <v>75</v>
      </c>
      <c r="H17" s="26"/>
      <c r="I17" s="26"/>
      <c r="J17" s="26"/>
      <c r="K17" s="25" t="s">
        <v>85</v>
      </c>
    </row>
    <row r="18">
      <c r="A18" s="61" t="s">
        <v>4324</v>
      </c>
      <c r="B18" s="24">
        <v>0.04991898148148148</v>
      </c>
      <c r="C18" s="24">
        <f t="shared" si="1"/>
        <v>0.04991898148</v>
      </c>
      <c r="D18" s="26" t="s">
        <v>72</v>
      </c>
      <c r="E18" s="26" t="s">
        <v>127</v>
      </c>
      <c r="F18" s="46">
        <v>8.0</v>
      </c>
      <c r="G18" s="26">
        <f>F18-0</f>
        <v>8</v>
      </c>
      <c r="H18" s="26"/>
      <c r="I18" s="26"/>
      <c r="J18" s="26"/>
      <c r="K18" s="26" t="s">
        <v>86</v>
      </c>
    </row>
    <row r="19">
      <c r="A19" s="61" t="s">
        <v>4324</v>
      </c>
      <c r="B19" s="24">
        <v>0.055</v>
      </c>
      <c r="C19" s="24">
        <f t="shared" si="1"/>
        <v>0.055</v>
      </c>
      <c r="D19" s="26" t="s">
        <v>72</v>
      </c>
      <c r="E19" s="26" t="s">
        <v>67</v>
      </c>
      <c r="F19" s="46">
        <v>15.0</v>
      </c>
      <c r="G19" s="26">
        <f>F19-3</f>
        <v>12</v>
      </c>
      <c r="H19" s="26"/>
      <c r="I19" s="26"/>
      <c r="J19" s="26"/>
      <c r="K19" s="26"/>
    </row>
    <row r="20">
      <c r="A20" s="61" t="s">
        <v>4324</v>
      </c>
      <c r="B20" s="24">
        <v>0.07399305555555556</v>
      </c>
      <c r="C20" s="24">
        <f>B20-TIME('Time Shifts'!$B$26,'Time Shifts'!$C$26,'Time Shifts'!$D$26)</f>
        <v>0.06175925926</v>
      </c>
      <c r="D20" s="26" t="s">
        <v>74</v>
      </c>
      <c r="E20" s="26" t="s">
        <v>217</v>
      </c>
      <c r="F20" s="46">
        <v>14.0</v>
      </c>
      <c r="G20" s="26">
        <f>F20-7</f>
        <v>7</v>
      </c>
      <c r="H20" s="26"/>
      <c r="I20" s="26"/>
      <c r="J20" s="26"/>
      <c r="K20" s="26"/>
    </row>
    <row r="21">
      <c r="A21" s="61" t="s">
        <v>4324</v>
      </c>
      <c r="B21" s="24">
        <v>0.07421296296296297</v>
      </c>
      <c r="C21" s="24">
        <f>B21-TIME('Time Shifts'!$B$26,'Time Shifts'!$C$26,'Time Shifts'!$D$26)</f>
        <v>0.06197916667</v>
      </c>
      <c r="D21" s="26" t="s">
        <v>74</v>
      </c>
      <c r="E21" s="26" t="s">
        <v>67</v>
      </c>
      <c r="F21" s="46">
        <v>4.0</v>
      </c>
      <c r="G21" s="26">
        <f>F21-0</f>
        <v>4</v>
      </c>
      <c r="H21" s="26"/>
      <c r="I21" s="26"/>
      <c r="J21" s="26"/>
      <c r="K21" s="26"/>
    </row>
    <row r="22">
      <c r="A22" s="61" t="s">
        <v>4324</v>
      </c>
      <c r="B22" s="24">
        <v>0.07517361111111111</v>
      </c>
      <c r="C22" s="24">
        <f>B22-TIME('Time Shifts'!$B$26,'Time Shifts'!$C$26,'Time Shifts'!$D$26)</f>
        <v>0.06293981481</v>
      </c>
      <c r="D22" s="26" t="s">
        <v>82</v>
      </c>
      <c r="E22" s="26" t="s">
        <v>67</v>
      </c>
      <c r="F22" s="46" t="s">
        <v>75</v>
      </c>
      <c r="G22" s="46" t="s">
        <v>75</v>
      </c>
      <c r="H22" s="26"/>
      <c r="I22" s="26"/>
      <c r="J22" s="26"/>
      <c r="K22" s="25" t="s">
        <v>85</v>
      </c>
    </row>
    <row r="23">
      <c r="A23" s="61" t="s">
        <v>4324</v>
      </c>
      <c r="B23" s="24">
        <v>0.07517361111111111</v>
      </c>
      <c r="C23" s="24">
        <f>B23-TIME('Time Shifts'!$B$26,'Time Shifts'!$C$26,'Time Shifts'!$D$26)</f>
        <v>0.06293981481</v>
      </c>
      <c r="D23" s="26" t="s">
        <v>82</v>
      </c>
      <c r="E23" s="26" t="s">
        <v>67</v>
      </c>
      <c r="F23" s="46">
        <v>19.0</v>
      </c>
      <c r="G23" s="26">
        <f t="shared" ref="G23:G24" si="2">F23-3</f>
        <v>16</v>
      </c>
      <c r="H23" s="26"/>
      <c r="I23" s="26"/>
      <c r="J23" s="26"/>
      <c r="K23" s="26" t="s">
        <v>86</v>
      </c>
    </row>
    <row r="24">
      <c r="A24" s="61" t="s">
        <v>4324</v>
      </c>
      <c r="B24" s="24">
        <v>0.07623842592592593</v>
      </c>
      <c r="C24" s="24">
        <f>B24-TIME('Time Shifts'!$B$26,'Time Shifts'!$C$26,'Time Shifts'!$D$26)</f>
        <v>0.06400462963</v>
      </c>
      <c r="D24" s="26" t="s">
        <v>72</v>
      </c>
      <c r="E24" s="26" t="s">
        <v>67</v>
      </c>
      <c r="F24" s="46">
        <v>16.0</v>
      </c>
      <c r="G24" s="26">
        <f t="shared" si="2"/>
        <v>13</v>
      </c>
      <c r="H24" s="26"/>
      <c r="I24" s="26"/>
      <c r="J24" s="26"/>
      <c r="K24" s="26"/>
    </row>
    <row r="25">
      <c r="A25" s="61" t="s">
        <v>4324</v>
      </c>
      <c r="B25" s="24">
        <v>0.07791666666666666</v>
      </c>
      <c r="C25" s="24">
        <f>B25-TIME('Time Shifts'!$B$26,'Time Shifts'!$C$26,'Time Shifts'!$D$26)</f>
        <v>0.06568287037</v>
      </c>
      <c r="D25" s="26" t="s">
        <v>82</v>
      </c>
      <c r="E25" s="26" t="s">
        <v>131</v>
      </c>
      <c r="F25" s="46">
        <v>15.0</v>
      </c>
      <c r="G25" s="26">
        <f>F25-5</f>
        <v>10</v>
      </c>
      <c r="H25" s="26"/>
      <c r="I25" s="26"/>
      <c r="J25" s="26"/>
      <c r="K25" s="26"/>
    </row>
    <row r="26">
      <c r="A26" s="61" t="s">
        <v>4324</v>
      </c>
      <c r="B26" s="24">
        <v>0.07841435185185185</v>
      </c>
      <c r="C26" s="24">
        <f>B26-TIME('Time Shifts'!$B$26,'Time Shifts'!$C$26,'Time Shifts'!$D$26)</f>
        <v>0.06618055556</v>
      </c>
      <c r="D26" s="26" t="s">
        <v>70</v>
      </c>
      <c r="E26" s="26" t="s">
        <v>67</v>
      </c>
      <c r="F26" s="46">
        <v>7.0</v>
      </c>
      <c r="G26" s="26">
        <f>F26-3</f>
        <v>4</v>
      </c>
      <c r="H26" s="26"/>
      <c r="I26" s="26"/>
      <c r="J26" s="26"/>
      <c r="K26" s="26"/>
    </row>
    <row r="27">
      <c r="A27" s="61" t="s">
        <v>4324</v>
      </c>
      <c r="B27" s="24">
        <v>0.08175925925925925</v>
      </c>
      <c r="C27" s="24">
        <f>B27-TIME('Time Shifts'!$B$26,'Time Shifts'!$C$26,'Time Shifts'!$D$26)</f>
        <v>0.06952546296</v>
      </c>
      <c r="D27" s="26" t="s">
        <v>157</v>
      </c>
      <c r="E27" s="26" t="s">
        <v>125</v>
      </c>
      <c r="F27" s="26">
        <f>G27+4</f>
        <v>19</v>
      </c>
      <c r="G27" s="46">
        <v>15.0</v>
      </c>
      <c r="H27" s="26"/>
      <c r="I27" s="26"/>
      <c r="J27" s="26"/>
      <c r="K27" s="26"/>
    </row>
    <row r="28">
      <c r="A28" s="61" t="s">
        <v>4324</v>
      </c>
      <c r="B28" s="24">
        <v>0.08319444444444445</v>
      </c>
      <c r="C28" s="24">
        <f>B28-TIME('Time Shifts'!$B$26,'Time Shifts'!$C$26,'Time Shifts'!$D$26)</f>
        <v>0.07096064815</v>
      </c>
      <c r="D28" s="26" t="s">
        <v>70</v>
      </c>
      <c r="E28" s="26" t="s">
        <v>125</v>
      </c>
      <c r="F28" s="46">
        <v>15.0</v>
      </c>
      <c r="G28" s="26">
        <f t="shared" ref="G28:G30" si="3">F28-7</f>
        <v>8</v>
      </c>
      <c r="H28" s="26"/>
      <c r="I28" s="26"/>
      <c r="J28" s="26"/>
      <c r="K28" s="26"/>
    </row>
    <row r="29">
      <c r="A29" s="61" t="s">
        <v>4324</v>
      </c>
      <c r="B29" s="24">
        <v>0.08458333333333333</v>
      </c>
      <c r="C29" s="24">
        <f>B29-TIME('Time Shifts'!$B$26,'Time Shifts'!$C$26,'Time Shifts'!$D$26)</f>
        <v>0.07234953704</v>
      </c>
      <c r="D29" s="26" t="s">
        <v>74</v>
      </c>
      <c r="E29" s="26" t="s">
        <v>100</v>
      </c>
      <c r="F29" s="46">
        <v>21.0</v>
      </c>
      <c r="G29" s="26">
        <f t="shared" si="3"/>
        <v>14</v>
      </c>
      <c r="H29" s="26"/>
      <c r="I29" s="26"/>
      <c r="J29" s="26"/>
      <c r="K29" s="26"/>
    </row>
    <row r="30">
      <c r="A30" s="61" t="s">
        <v>4324</v>
      </c>
      <c r="B30" s="24">
        <v>0.08466435185185185</v>
      </c>
      <c r="C30" s="24">
        <f>B30-TIME('Time Shifts'!$B$26,'Time Shifts'!$C$26,'Time Shifts'!$D$26)</f>
        <v>0.07243055556</v>
      </c>
      <c r="D30" s="26" t="s">
        <v>70</v>
      </c>
      <c r="E30" s="26" t="s">
        <v>100</v>
      </c>
      <c r="F30" s="46">
        <v>25.0</v>
      </c>
      <c r="G30" s="26">
        <f t="shared" si="3"/>
        <v>18</v>
      </c>
      <c r="H30" s="26"/>
      <c r="I30" s="26"/>
      <c r="J30" s="26"/>
      <c r="K30" s="26"/>
    </row>
    <row r="31">
      <c r="A31" s="61" t="s">
        <v>4324</v>
      </c>
      <c r="B31" s="24">
        <v>0.08524305555555556</v>
      </c>
      <c r="C31" s="24">
        <f>B31-TIME('Time Shifts'!$B$26,'Time Shifts'!$C$26,'Time Shifts'!$D$26)</f>
        <v>0.07300925926</v>
      </c>
      <c r="D31" s="26" t="s">
        <v>84</v>
      </c>
      <c r="E31" s="26" t="s">
        <v>87</v>
      </c>
      <c r="F31" s="46">
        <v>19.0</v>
      </c>
      <c r="G31" s="26">
        <f>F31-2</f>
        <v>17</v>
      </c>
      <c r="H31" s="26"/>
      <c r="I31" s="26"/>
      <c r="J31" s="26"/>
      <c r="K31" s="26"/>
    </row>
    <row r="32">
      <c r="A32" s="61" t="s">
        <v>4324</v>
      </c>
      <c r="B32" s="24">
        <v>0.08537037037037037</v>
      </c>
      <c r="C32" s="24">
        <f>B32-TIME('Time Shifts'!$B$26,'Time Shifts'!$C$26,'Time Shifts'!$D$26)</f>
        <v>0.07313657407</v>
      </c>
      <c r="D32" s="26" t="s">
        <v>66</v>
      </c>
      <c r="E32" s="26" t="s">
        <v>87</v>
      </c>
      <c r="F32" s="46">
        <v>14.0</v>
      </c>
      <c r="G32" s="26">
        <f>F32-0</f>
        <v>14</v>
      </c>
      <c r="H32" s="26"/>
      <c r="I32" s="26"/>
      <c r="J32" s="26"/>
      <c r="K32" s="26"/>
    </row>
    <row r="33">
      <c r="A33" s="61" t="s">
        <v>4324</v>
      </c>
      <c r="B33" s="24">
        <v>0.08541666666666667</v>
      </c>
      <c r="C33" s="24">
        <f>B33-TIME('Time Shifts'!$B$26,'Time Shifts'!$C$26,'Time Shifts'!$D$26)</f>
        <v>0.07318287037</v>
      </c>
      <c r="D33" s="26" t="s">
        <v>70</v>
      </c>
      <c r="E33" s="26" t="s">
        <v>87</v>
      </c>
      <c r="F33" s="46">
        <v>10.0</v>
      </c>
      <c r="G33" s="26">
        <f>F33-4</f>
        <v>6</v>
      </c>
      <c r="H33" s="26"/>
      <c r="I33" s="26"/>
      <c r="J33" s="26"/>
      <c r="K33" s="26"/>
    </row>
    <row r="34">
      <c r="A34" s="61" t="s">
        <v>4324</v>
      </c>
      <c r="B34" s="24">
        <v>0.08550925925925926</v>
      </c>
      <c r="C34" s="24">
        <f>B34-TIME('Time Shifts'!$B$26,'Time Shifts'!$C$26,'Time Shifts'!$D$26)</f>
        <v>0.07327546296</v>
      </c>
      <c r="D34" s="26" t="s">
        <v>82</v>
      </c>
      <c r="E34" s="26" t="s">
        <v>87</v>
      </c>
      <c r="F34" s="46">
        <v>6.0</v>
      </c>
      <c r="G34" s="26">
        <f>F34-1</f>
        <v>5</v>
      </c>
      <c r="H34" s="26"/>
      <c r="I34" s="26"/>
      <c r="J34" s="26"/>
      <c r="K34" s="26"/>
    </row>
    <row r="35">
      <c r="A35" s="61" t="s">
        <v>4324</v>
      </c>
      <c r="B35" s="24">
        <v>0.08555555555555555</v>
      </c>
      <c r="C35" s="24">
        <f>B35-TIME('Time Shifts'!$B$26,'Time Shifts'!$C$26,'Time Shifts'!$D$26)</f>
        <v>0.07332175926</v>
      </c>
      <c r="D35" s="26" t="s">
        <v>72</v>
      </c>
      <c r="E35" s="26" t="s">
        <v>87</v>
      </c>
      <c r="F35" s="46">
        <v>7.0</v>
      </c>
      <c r="G35" s="26">
        <f>F35-3</f>
        <v>4</v>
      </c>
      <c r="H35" s="26"/>
      <c r="I35" s="26"/>
      <c r="J35" s="26"/>
      <c r="K35" s="26"/>
    </row>
    <row r="36">
      <c r="A36" s="61" t="s">
        <v>4324</v>
      </c>
      <c r="B36" s="24">
        <v>0.08550925925925926</v>
      </c>
      <c r="C36" s="24">
        <f>B36-TIME('Time Shifts'!$B$26,'Time Shifts'!$C$26,'Time Shifts'!$D$26)</f>
        <v>0.07327546296</v>
      </c>
      <c r="D36" s="26" t="s">
        <v>74</v>
      </c>
      <c r="E36" s="26" t="s">
        <v>87</v>
      </c>
      <c r="F36" s="46">
        <v>7.0</v>
      </c>
      <c r="G36" s="26">
        <f t="shared" ref="G36:G37" si="4">F36-4</f>
        <v>3</v>
      </c>
      <c r="H36" s="26"/>
      <c r="I36" s="26"/>
      <c r="J36" s="26"/>
      <c r="K36" s="26"/>
    </row>
    <row r="37">
      <c r="A37" s="61" t="s">
        <v>4324</v>
      </c>
      <c r="B37" s="24">
        <v>0.10435185185185185</v>
      </c>
      <c r="C37" s="24">
        <f>B37-TIME('Time Shifts'!$B$26,'Time Shifts'!$C$26,'Time Shifts'!$D$26)</f>
        <v>0.09211805556</v>
      </c>
      <c r="D37" s="26" t="s">
        <v>69</v>
      </c>
      <c r="E37" s="26" t="s">
        <v>87</v>
      </c>
      <c r="F37" s="46">
        <v>6.0</v>
      </c>
      <c r="G37" s="26">
        <f t="shared" si="4"/>
        <v>2</v>
      </c>
      <c r="H37" s="26"/>
      <c r="I37" s="26"/>
      <c r="J37" s="26"/>
      <c r="K37" s="26"/>
    </row>
    <row r="38">
      <c r="A38" s="61" t="s">
        <v>4324</v>
      </c>
      <c r="B38" s="24">
        <v>0.08665509259259259</v>
      </c>
      <c r="C38" s="24">
        <f>B38-TIME('Time Shifts'!$B$26,'Time Shifts'!$C$26,'Time Shifts'!$D$26)</f>
        <v>0.0744212963</v>
      </c>
      <c r="D38" s="26" t="s">
        <v>84</v>
      </c>
      <c r="E38" s="26" t="s">
        <v>93</v>
      </c>
      <c r="F38" s="46">
        <v>11.0</v>
      </c>
      <c r="G38" s="26">
        <f t="shared" ref="G38:G39" si="5">F38-7</f>
        <v>4</v>
      </c>
      <c r="H38" s="26"/>
      <c r="I38" s="26"/>
      <c r="J38" s="26"/>
      <c r="K38" s="26" t="s">
        <v>553</v>
      </c>
    </row>
    <row r="39">
      <c r="A39" s="61" t="s">
        <v>4324</v>
      </c>
      <c r="B39" s="24">
        <v>0.08693287037037037</v>
      </c>
      <c r="C39" s="24">
        <f>B39-TIME('Time Shifts'!$B$26,'Time Shifts'!$C$26,'Time Shifts'!$D$26)</f>
        <v>0.07469907407</v>
      </c>
      <c r="D39" s="26" t="s">
        <v>84</v>
      </c>
      <c r="E39" s="26" t="s">
        <v>93</v>
      </c>
      <c r="F39" s="46">
        <v>21.0</v>
      </c>
      <c r="G39" s="26">
        <f t="shared" si="5"/>
        <v>14</v>
      </c>
      <c r="H39" s="26"/>
      <c r="I39" s="26"/>
      <c r="J39" s="26"/>
      <c r="K39" s="26" t="s">
        <v>553</v>
      </c>
    </row>
    <row r="40">
      <c r="A40" s="61" t="s">
        <v>4324</v>
      </c>
      <c r="B40" s="24">
        <v>0.0871412037037037</v>
      </c>
      <c r="C40" s="24">
        <f>B40-TIME('Time Shifts'!$B$26,'Time Shifts'!$C$26,'Time Shifts'!$D$26)</f>
        <v>0.07490740741</v>
      </c>
      <c r="D40" s="26" t="s">
        <v>84</v>
      </c>
      <c r="E40" s="26" t="s">
        <v>91</v>
      </c>
      <c r="F40" s="46">
        <v>16.0</v>
      </c>
      <c r="G40" s="26"/>
      <c r="H40" s="26"/>
      <c r="I40" s="26" t="s">
        <v>860</v>
      </c>
      <c r="J40" s="26"/>
      <c r="K40" s="26"/>
    </row>
    <row r="41">
      <c r="A41" s="61" t="s">
        <v>4324</v>
      </c>
      <c r="B41" s="24">
        <v>0.08861111111111111</v>
      </c>
      <c r="C41" s="24">
        <f>B41-TIME('Time Shifts'!$B$26,'Time Shifts'!$C$26,'Time Shifts'!$D$26)</f>
        <v>0.07637731481</v>
      </c>
      <c r="D41" s="26" t="s">
        <v>66</v>
      </c>
      <c r="E41" s="26" t="s">
        <v>89</v>
      </c>
      <c r="F41" s="46">
        <v>15.0</v>
      </c>
      <c r="G41" s="26">
        <f t="shared" ref="G41:G42" si="6">F41-7</f>
        <v>8</v>
      </c>
      <c r="H41" s="26"/>
      <c r="I41" s="26"/>
      <c r="J41" s="26"/>
      <c r="K41" s="26" t="s">
        <v>171</v>
      </c>
    </row>
    <row r="42">
      <c r="A42" s="61" t="s">
        <v>4324</v>
      </c>
      <c r="B42" s="24">
        <v>0.08879629629629629</v>
      </c>
      <c r="C42" s="24">
        <f>B42-TIME('Time Shifts'!$B$26,'Time Shifts'!$C$26,'Time Shifts'!$D$26)</f>
        <v>0.0765625</v>
      </c>
      <c r="D42" s="26" t="s">
        <v>66</v>
      </c>
      <c r="E42" s="26" t="s">
        <v>89</v>
      </c>
      <c r="F42" s="46">
        <v>20.0</v>
      </c>
      <c r="G42" s="26">
        <f t="shared" si="6"/>
        <v>13</v>
      </c>
      <c r="H42" s="26"/>
      <c r="I42" s="26"/>
      <c r="J42" s="26"/>
      <c r="K42" s="26" t="s">
        <v>171</v>
      </c>
    </row>
    <row r="43">
      <c r="A43" s="61" t="s">
        <v>4324</v>
      </c>
      <c r="B43" s="24">
        <v>0.08907407407407407</v>
      </c>
      <c r="C43" s="24">
        <f>B43-TIME('Time Shifts'!$B$26,'Time Shifts'!$C$26,'Time Shifts'!$D$26)</f>
        <v>0.07684027778</v>
      </c>
      <c r="D43" s="26" t="s">
        <v>66</v>
      </c>
      <c r="E43" s="26" t="s">
        <v>91</v>
      </c>
      <c r="F43" s="46">
        <v>9.0</v>
      </c>
      <c r="G43" s="26"/>
      <c r="H43" s="26"/>
      <c r="I43" s="26" t="s">
        <v>861</v>
      </c>
      <c r="J43" s="26"/>
      <c r="K43" s="26"/>
    </row>
    <row r="44">
      <c r="A44" s="61" t="s">
        <v>4324</v>
      </c>
      <c r="B44" s="24">
        <v>0.08997685185185185</v>
      </c>
      <c r="C44" s="24">
        <f>B44-TIME('Time Shifts'!$B$26,'Time Shifts'!$C$26,'Time Shifts'!$D$26)</f>
        <v>0.07774305556</v>
      </c>
      <c r="D44" s="26" t="s">
        <v>84</v>
      </c>
      <c r="E44" s="26" t="s">
        <v>79</v>
      </c>
      <c r="F44" s="46" t="s">
        <v>75</v>
      </c>
      <c r="G44" s="46" t="s">
        <v>75</v>
      </c>
      <c r="H44" s="26"/>
      <c r="I44" s="26"/>
      <c r="J44" s="26"/>
      <c r="K44" s="25" t="s">
        <v>85</v>
      </c>
    </row>
    <row r="45">
      <c r="A45" s="61" t="s">
        <v>4324</v>
      </c>
      <c r="B45" s="24">
        <v>0.08997685185185185</v>
      </c>
      <c r="C45" s="24">
        <f>B45-TIME('Time Shifts'!$B$26,'Time Shifts'!$C$26,'Time Shifts'!$D$26)</f>
        <v>0.07774305556</v>
      </c>
      <c r="D45" s="26" t="s">
        <v>84</v>
      </c>
      <c r="E45" s="26" t="s">
        <v>79</v>
      </c>
      <c r="F45" s="46">
        <v>9.0</v>
      </c>
      <c r="G45" s="26">
        <f>F45-6</f>
        <v>3</v>
      </c>
      <c r="H45" s="26"/>
      <c r="I45" s="26" t="s">
        <v>862</v>
      </c>
      <c r="J45" s="26"/>
      <c r="K45" s="26" t="s">
        <v>86</v>
      </c>
    </row>
    <row r="46">
      <c r="A46" s="61" t="s">
        <v>4324</v>
      </c>
      <c r="B46" s="24">
        <v>0.09072916666666667</v>
      </c>
      <c r="C46" s="24">
        <f>B46-TIME('Time Shifts'!$B$26,'Time Shifts'!$C$26,'Time Shifts'!$D$26)</f>
        <v>0.07849537037</v>
      </c>
      <c r="D46" s="26" t="s">
        <v>74</v>
      </c>
      <c r="E46" s="26" t="s">
        <v>93</v>
      </c>
      <c r="F46" s="46">
        <v>18.0</v>
      </c>
      <c r="G46" s="26">
        <f t="shared" ref="G46:G48" si="7">F46-7</f>
        <v>11</v>
      </c>
      <c r="H46" s="26"/>
      <c r="I46" s="26" t="s">
        <v>863</v>
      </c>
      <c r="J46" s="26"/>
      <c r="K46" s="26" t="s">
        <v>864</v>
      </c>
    </row>
    <row r="47">
      <c r="A47" s="61" t="s">
        <v>4324</v>
      </c>
      <c r="B47" s="24">
        <v>0.09152777777777778</v>
      </c>
      <c r="C47" s="24">
        <f>B47-TIME('Time Shifts'!$B$26,'Time Shifts'!$C$26,'Time Shifts'!$D$26)</f>
        <v>0.07929398148</v>
      </c>
      <c r="D47" s="26" t="s">
        <v>74</v>
      </c>
      <c r="E47" s="26" t="s">
        <v>100</v>
      </c>
      <c r="F47" s="46">
        <v>12.0</v>
      </c>
      <c r="G47" s="26">
        <f t="shared" si="7"/>
        <v>5</v>
      </c>
      <c r="H47" s="26"/>
      <c r="I47" s="26" t="s">
        <v>865</v>
      </c>
      <c r="J47" s="26"/>
      <c r="K47" s="26" t="s">
        <v>866</v>
      </c>
    </row>
    <row r="48">
      <c r="A48" s="61" t="s">
        <v>4324</v>
      </c>
      <c r="B48" s="24">
        <v>0.0915625</v>
      </c>
      <c r="C48" s="24">
        <f>B48-TIME('Time Shifts'!$B$26,'Time Shifts'!$C$26,'Time Shifts'!$D$26)</f>
        <v>0.0793287037</v>
      </c>
      <c r="D48" s="26" t="s">
        <v>70</v>
      </c>
      <c r="E48" s="26" t="s">
        <v>100</v>
      </c>
      <c r="F48" s="46">
        <v>22.0</v>
      </c>
      <c r="G48" s="26">
        <f t="shared" si="7"/>
        <v>15</v>
      </c>
      <c r="H48" s="26"/>
      <c r="I48" s="26" t="s">
        <v>867</v>
      </c>
      <c r="J48" s="26"/>
      <c r="K48" s="26" t="s">
        <v>866</v>
      </c>
    </row>
    <row r="49">
      <c r="A49" s="61" t="s">
        <v>4324</v>
      </c>
      <c r="B49" s="24">
        <v>0.09247685185185185</v>
      </c>
      <c r="C49" s="24">
        <f>B49-TIME('Time Shifts'!$B$26,'Time Shifts'!$C$26,'Time Shifts'!$D$26)</f>
        <v>0.08024305556</v>
      </c>
      <c r="D49" s="26" t="s">
        <v>70</v>
      </c>
      <c r="E49" s="26" t="s">
        <v>93</v>
      </c>
      <c r="F49" s="26">
        <f t="shared" ref="F49:F50" si="8">G49+7</f>
        <v>9</v>
      </c>
      <c r="G49" s="46">
        <v>2.0</v>
      </c>
      <c r="H49" s="26"/>
      <c r="I49" s="26"/>
      <c r="J49" s="26"/>
      <c r="K49" s="26" t="s">
        <v>148</v>
      </c>
    </row>
    <row r="50">
      <c r="A50" s="61" t="s">
        <v>4324</v>
      </c>
      <c r="B50" s="24">
        <v>0.09261574074074073</v>
      </c>
      <c r="C50" s="24">
        <f>B50-TIME('Time Shifts'!$B$26,'Time Shifts'!$C$26,'Time Shifts'!$D$26)</f>
        <v>0.08038194444</v>
      </c>
      <c r="D50" s="26" t="s">
        <v>70</v>
      </c>
      <c r="E50" s="26" t="s">
        <v>93</v>
      </c>
      <c r="F50" s="26">
        <f t="shared" si="8"/>
        <v>9</v>
      </c>
      <c r="G50" s="46">
        <v>2.0</v>
      </c>
      <c r="H50" s="26"/>
      <c r="I50" s="26"/>
      <c r="J50" s="26"/>
      <c r="K50" s="26" t="s">
        <v>148</v>
      </c>
    </row>
    <row r="51">
      <c r="A51" s="61" t="s">
        <v>4324</v>
      </c>
      <c r="B51" s="24">
        <v>0.09298611111111112</v>
      </c>
      <c r="C51" s="24">
        <f>B51-TIME('Time Shifts'!$B$26,'Time Shifts'!$C$26,'Time Shifts'!$D$26)</f>
        <v>0.08075231481</v>
      </c>
      <c r="D51" s="26" t="s">
        <v>70</v>
      </c>
      <c r="E51" s="26" t="s">
        <v>93</v>
      </c>
      <c r="F51" s="46">
        <v>17.0</v>
      </c>
      <c r="G51" s="26">
        <f>F51-7</f>
        <v>10</v>
      </c>
      <c r="H51" s="26"/>
      <c r="I51" s="26"/>
      <c r="J51" s="26"/>
      <c r="K51" s="26" t="s">
        <v>99</v>
      </c>
    </row>
    <row r="52">
      <c r="A52" s="61" t="s">
        <v>4324</v>
      </c>
      <c r="B52" s="24">
        <v>0.09378472222222223</v>
      </c>
      <c r="C52" s="24">
        <f>B52-TIME('Time Shifts'!$B$26,'Time Shifts'!$C$26,'Time Shifts'!$D$26)</f>
        <v>0.08155092593</v>
      </c>
      <c r="D52" s="26" t="s">
        <v>74</v>
      </c>
      <c r="E52" s="26" t="s">
        <v>67</v>
      </c>
      <c r="F52" s="46">
        <v>17.0</v>
      </c>
      <c r="G52" s="26">
        <f>F52-0</f>
        <v>17</v>
      </c>
      <c r="H52" s="26"/>
      <c r="I52" s="26"/>
      <c r="J52" s="26"/>
      <c r="K52" s="26"/>
    </row>
    <row r="53">
      <c r="A53" s="61" t="s">
        <v>4324</v>
      </c>
      <c r="B53" s="24">
        <v>0.09568287037037038</v>
      </c>
      <c r="C53" s="24">
        <f>B53-TIME('Time Shifts'!$B$26,'Time Shifts'!$C$26,'Time Shifts'!$D$26)</f>
        <v>0.08344907407</v>
      </c>
      <c r="D53" s="26" t="s">
        <v>72</v>
      </c>
      <c r="E53" s="26" t="s">
        <v>93</v>
      </c>
      <c r="F53" s="46" t="s">
        <v>68</v>
      </c>
      <c r="G53" s="46">
        <v>20.0</v>
      </c>
      <c r="H53" s="26" t="s">
        <v>137</v>
      </c>
      <c r="I53" s="26"/>
      <c r="J53" s="26"/>
      <c r="K53" s="26" t="s">
        <v>842</v>
      </c>
    </row>
    <row r="54">
      <c r="A54" s="61" t="s">
        <v>4324</v>
      </c>
      <c r="B54" s="24">
        <v>0.09587962962962963</v>
      </c>
      <c r="C54" s="24">
        <f>B54-TIME('Time Shifts'!$B$26,'Time Shifts'!$C$26,'Time Shifts'!$D$26)</f>
        <v>0.08364583333</v>
      </c>
      <c r="D54" s="26" t="s">
        <v>72</v>
      </c>
      <c r="E54" s="26" t="s">
        <v>91</v>
      </c>
      <c r="F54" s="46">
        <v>18.0</v>
      </c>
      <c r="G54" s="26"/>
      <c r="H54" s="26"/>
      <c r="I54" s="26" t="s">
        <v>868</v>
      </c>
      <c r="J54" s="26"/>
      <c r="K54" s="26"/>
    </row>
    <row r="55">
      <c r="A55" s="61" t="s">
        <v>4324</v>
      </c>
      <c r="B55" s="24">
        <v>0.09609953703703704</v>
      </c>
      <c r="C55" s="24">
        <f>B55-TIME('Time Shifts'!$B$26,'Time Shifts'!$C$26,'Time Shifts'!$D$26)</f>
        <v>0.08386574074</v>
      </c>
      <c r="D55" s="26" t="s">
        <v>72</v>
      </c>
      <c r="E55" s="26" t="s">
        <v>93</v>
      </c>
      <c r="F55" s="46">
        <v>12.0</v>
      </c>
      <c r="G55" s="26">
        <f>F55-7</f>
        <v>5</v>
      </c>
      <c r="H55" s="26"/>
      <c r="I55" s="26"/>
      <c r="J55" s="26"/>
      <c r="K55" s="26" t="s">
        <v>842</v>
      </c>
    </row>
    <row r="56">
      <c r="A56" s="61" t="s">
        <v>4324</v>
      </c>
      <c r="B56" s="24">
        <v>0.09646990740740741</v>
      </c>
      <c r="C56" s="24">
        <f>B56-TIME('Time Shifts'!$B$26,'Time Shifts'!$C$26,'Time Shifts'!$D$26)</f>
        <v>0.08423611111</v>
      </c>
      <c r="D56" s="26" t="s">
        <v>72</v>
      </c>
      <c r="E56" s="26" t="s">
        <v>93</v>
      </c>
      <c r="F56" s="46">
        <v>14.0</v>
      </c>
      <c r="G56" s="26">
        <f>F56-6</f>
        <v>8</v>
      </c>
      <c r="H56" s="26"/>
      <c r="I56" s="26"/>
      <c r="J56" s="26"/>
      <c r="K56" s="26" t="s">
        <v>136</v>
      </c>
    </row>
    <row r="57">
      <c r="A57" s="61" t="s">
        <v>4324</v>
      </c>
      <c r="B57" s="24">
        <v>0.09831018518518518</v>
      </c>
      <c r="C57" s="24">
        <f>B57-TIME('Time Shifts'!$B$26,'Time Shifts'!$C$26,'Time Shifts'!$D$26)</f>
        <v>0.08607638889</v>
      </c>
      <c r="D57" s="26" t="s">
        <v>82</v>
      </c>
      <c r="E57" s="26" t="s">
        <v>91</v>
      </c>
      <c r="F57" s="46">
        <v>5.0</v>
      </c>
      <c r="G57" s="26"/>
      <c r="H57" s="26"/>
      <c r="I57" s="26" t="s">
        <v>869</v>
      </c>
      <c r="J57" s="26"/>
      <c r="K57" s="26" t="s">
        <v>481</v>
      </c>
    </row>
    <row r="58">
      <c r="A58" s="61" t="s">
        <v>4324</v>
      </c>
      <c r="B58" s="24">
        <v>0.09895833333333333</v>
      </c>
      <c r="C58" s="24">
        <f>B58-TIME('Time Shifts'!$B$26,'Time Shifts'!$C$26,'Time Shifts'!$D$26)</f>
        <v>0.08672453704</v>
      </c>
      <c r="D58" s="26" t="s">
        <v>69</v>
      </c>
      <c r="E58" s="26" t="s">
        <v>89</v>
      </c>
      <c r="F58" s="46">
        <v>15.0</v>
      </c>
      <c r="G58" s="26">
        <f>F58-3</f>
        <v>12</v>
      </c>
      <c r="H58" s="26"/>
      <c r="I58" s="26"/>
      <c r="J58" s="26"/>
      <c r="K58" s="26" t="s">
        <v>223</v>
      </c>
    </row>
    <row r="59">
      <c r="A59" s="61" t="s">
        <v>4324</v>
      </c>
      <c r="B59" s="24">
        <v>0.09961805555555556</v>
      </c>
      <c r="C59" s="24">
        <f>B59-TIME('Time Shifts'!$B$26,'Time Shifts'!$C$26,'Time Shifts'!$D$26)</f>
        <v>0.08738425926</v>
      </c>
      <c r="D59" s="26" t="s">
        <v>69</v>
      </c>
      <c r="E59" s="26" t="s">
        <v>89</v>
      </c>
      <c r="F59" s="46">
        <v>26.0</v>
      </c>
      <c r="G59" s="26">
        <f>F59-7</f>
        <v>19</v>
      </c>
      <c r="H59" s="26"/>
      <c r="I59" s="26"/>
      <c r="J59" s="26"/>
      <c r="K59" s="26" t="s">
        <v>90</v>
      </c>
    </row>
    <row r="60">
      <c r="A60" s="61" t="s">
        <v>4324</v>
      </c>
      <c r="B60" s="24">
        <v>0.09986111111111111</v>
      </c>
      <c r="C60" s="24">
        <f>B60-TIME('Time Shifts'!$B$26,'Time Shifts'!$C$26,'Time Shifts'!$D$26)</f>
        <v>0.08762731481</v>
      </c>
      <c r="D60" s="26" t="s">
        <v>69</v>
      </c>
      <c r="E60" s="26" t="s">
        <v>91</v>
      </c>
      <c r="F60" s="46">
        <v>14.0</v>
      </c>
      <c r="G60" s="26"/>
      <c r="H60" s="26"/>
      <c r="I60" s="26" t="s">
        <v>870</v>
      </c>
      <c r="J60" s="26"/>
      <c r="K60" s="26"/>
    </row>
    <row r="61">
      <c r="A61" s="61" t="s">
        <v>4324</v>
      </c>
      <c r="B61" s="24">
        <v>0.10096064814814815</v>
      </c>
      <c r="C61" s="24">
        <f>B61-TIME('Time Shifts'!$B$26,'Time Shifts'!$C$26,'Time Shifts'!$D$26)</f>
        <v>0.08872685185</v>
      </c>
      <c r="D61" s="26" t="s">
        <v>84</v>
      </c>
      <c r="E61" s="26" t="s">
        <v>93</v>
      </c>
      <c r="F61" s="46" t="s">
        <v>75</v>
      </c>
      <c r="G61" s="46" t="s">
        <v>75</v>
      </c>
      <c r="H61" s="26"/>
      <c r="I61" s="26"/>
      <c r="J61" s="26"/>
      <c r="K61" s="25" t="s">
        <v>85</v>
      </c>
    </row>
    <row r="62">
      <c r="A62" s="61" t="s">
        <v>4324</v>
      </c>
      <c r="B62" s="24">
        <v>0.10096064814814815</v>
      </c>
      <c r="C62" s="24">
        <f>B62-TIME('Time Shifts'!$B$26,'Time Shifts'!$C$26,'Time Shifts'!$D$26)</f>
        <v>0.08872685185</v>
      </c>
      <c r="D62" s="26" t="s">
        <v>84</v>
      </c>
      <c r="E62" s="26" t="s">
        <v>93</v>
      </c>
      <c r="F62" s="46">
        <v>22.0</v>
      </c>
      <c r="G62" s="26">
        <f>F62-7</f>
        <v>15</v>
      </c>
      <c r="H62" s="26"/>
      <c r="I62" s="26"/>
      <c r="J62" s="26"/>
      <c r="K62" s="26" t="s">
        <v>871</v>
      </c>
    </row>
    <row r="63">
      <c r="A63" s="61" t="s">
        <v>4324</v>
      </c>
      <c r="B63" s="24">
        <v>0.10121527777777778</v>
      </c>
      <c r="C63" s="24">
        <f>B63-TIME('Time Shifts'!$B$26,'Time Shifts'!$C$26,'Time Shifts'!$D$26)</f>
        <v>0.08898148148</v>
      </c>
      <c r="D63" s="26" t="s">
        <v>84</v>
      </c>
      <c r="E63" s="26" t="s">
        <v>91</v>
      </c>
      <c r="F63" s="46">
        <v>16.0</v>
      </c>
      <c r="G63" s="26"/>
      <c r="H63" s="26"/>
      <c r="I63" s="26" t="s">
        <v>860</v>
      </c>
      <c r="J63" s="26"/>
      <c r="K63" s="26" t="s">
        <v>872</v>
      </c>
    </row>
    <row r="64">
      <c r="A64" s="61" t="s">
        <v>4324</v>
      </c>
      <c r="B64" s="24">
        <v>0.10162037037037037</v>
      </c>
      <c r="C64" s="24">
        <f>B64-TIME('Time Shifts'!$B$26,'Time Shifts'!$C$26,'Time Shifts'!$D$26)</f>
        <v>0.08938657407</v>
      </c>
      <c r="D64" s="26" t="s">
        <v>84</v>
      </c>
      <c r="E64" s="26" t="s">
        <v>93</v>
      </c>
      <c r="F64" s="46" t="s">
        <v>75</v>
      </c>
      <c r="G64" s="46" t="s">
        <v>75</v>
      </c>
      <c r="H64" s="26"/>
      <c r="I64" s="26"/>
      <c r="J64" s="26"/>
      <c r="K64" s="25" t="s">
        <v>85</v>
      </c>
    </row>
    <row r="65">
      <c r="A65" s="61" t="s">
        <v>4324</v>
      </c>
      <c r="B65" s="24">
        <v>0.10162037037037037</v>
      </c>
      <c r="C65" s="24">
        <f>B65-TIME('Time Shifts'!$B$26,'Time Shifts'!$C$26,'Time Shifts'!$D$26)</f>
        <v>0.08938657407</v>
      </c>
      <c r="D65" s="26" t="s">
        <v>84</v>
      </c>
      <c r="E65" s="26" t="s">
        <v>93</v>
      </c>
      <c r="F65" s="46">
        <v>25.0</v>
      </c>
      <c r="G65" s="26">
        <f>F65-7</f>
        <v>18</v>
      </c>
      <c r="H65" s="26"/>
      <c r="I65" s="26"/>
      <c r="J65" s="26"/>
      <c r="K65" s="26" t="s">
        <v>871</v>
      </c>
    </row>
    <row r="66">
      <c r="A66" s="61" t="s">
        <v>4324</v>
      </c>
      <c r="B66" s="24">
        <v>0.10175925925925926</v>
      </c>
      <c r="C66" s="24">
        <f>B66-TIME('Time Shifts'!$B$26,'Time Shifts'!$C$26,'Time Shifts'!$D$26)</f>
        <v>0.08952546296</v>
      </c>
      <c r="D66" s="26" t="s">
        <v>84</v>
      </c>
      <c r="E66" s="26" t="s">
        <v>91</v>
      </c>
      <c r="F66" s="46">
        <v>11.0</v>
      </c>
      <c r="G66" s="26"/>
      <c r="H66" s="26"/>
      <c r="I66" s="26" t="s">
        <v>873</v>
      </c>
      <c r="J66" s="26"/>
      <c r="K66" s="26"/>
    </row>
    <row r="67">
      <c r="A67" s="61" t="s">
        <v>4324</v>
      </c>
      <c r="B67" s="24">
        <v>0.10247685185185185</v>
      </c>
      <c r="C67" s="24">
        <f>B67-TIME('Time Shifts'!$B$26,'Time Shifts'!$C$26,'Time Shifts'!$D$26)</f>
        <v>0.09024305556</v>
      </c>
      <c r="D67" s="26" t="s">
        <v>66</v>
      </c>
      <c r="E67" s="26" t="s">
        <v>93</v>
      </c>
      <c r="F67" s="46" t="s">
        <v>75</v>
      </c>
      <c r="G67" s="46" t="s">
        <v>75</v>
      </c>
      <c r="H67" s="26"/>
      <c r="I67" s="26"/>
      <c r="J67" s="26"/>
      <c r="K67" s="25" t="s">
        <v>85</v>
      </c>
    </row>
    <row r="68">
      <c r="A68" s="61" t="s">
        <v>4324</v>
      </c>
      <c r="B68" s="24">
        <v>0.10247685185185185</v>
      </c>
      <c r="C68" s="24">
        <f>B68-TIME('Time Shifts'!$B$26,'Time Shifts'!$C$26,'Time Shifts'!$D$26)</f>
        <v>0.09024305556</v>
      </c>
      <c r="D68" s="26" t="s">
        <v>66</v>
      </c>
      <c r="E68" s="26" t="s">
        <v>93</v>
      </c>
      <c r="F68" s="46">
        <v>25.0</v>
      </c>
      <c r="G68" s="46">
        <v>18.0</v>
      </c>
      <c r="H68" s="26"/>
      <c r="I68" s="26"/>
      <c r="J68" s="26"/>
      <c r="K68" s="26" t="s">
        <v>781</v>
      </c>
    </row>
    <row r="69">
      <c r="A69" s="61" t="s">
        <v>4324</v>
      </c>
      <c r="B69" s="24">
        <v>0.10280092592592592</v>
      </c>
      <c r="C69" s="24">
        <f>B69-TIME('Time Shifts'!$B$26,'Time Shifts'!$C$26,'Time Shifts'!$D$26)</f>
        <v>0.09056712963</v>
      </c>
      <c r="D69" s="26" t="s">
        <v>66</v>
      </c>
      <c r="E69" s="26" t="s">
        <v>91</v>
      </c>
      <c r="F69" s="46">
        <v>13.0</v>
      </c>
      <c r="G69" s="26"/>
      <c r="H69" s="26"/>
      <c r="I69" s="26" t="s">
        <v>874</v>
      </c>
      <c r="J69" s="26"/>
      <c r="K69" s="26"/>
    </row>
    <row r="70">
      <c r="A70" s="61" t="s">
        <v>4324</v>
      </c>
      <c r="B70" s="24">
        <v>0.10306712962962963</v>
      </c>
      <c r="C70" s="24">
        <f>B70-TIME('Time Shifts'!$B$26,'Time Shifts'!$C$26,'Time Shifts'!$D$26)</f>
        <v>0.09083333333</v>
      </c>
      <c r="D70" s="26" t="s">
        <v>66</v>
      </c>
      <c r="E70" s="26" t="s">
        <v>93</v>
      </c>
      <c r="F70" s="46" t="s">
        <v>75</v>
      </c>
      <c r="G70" s="46" t="s">
        <v>75</v>
      </c>
      <c r="H70" s="26"/>
      <c r="I70" s="26"/>
      <c r="J70" s="26"/>
      <c r="K70" s="25" t="s">
        <v>85</v>
      </c>
    </row>
    <row r="71">
      <c r="A71" s="61" t="s">
        <v>4324</v>
      </c>
      <c r="B71" s="24">
        <v>0.10306712962962963</v>
      </c>
      <c r="C71" s="24">
        <f>B71-TIME('Time Shifts'!$B$26,'Time Shifts'!$C$26,'Time Shifts'!$D$26)</f>
        <v>0.09083333333</v>
      </c>
      <c r="D71" s="26" t="s">
        <v>66</v>
      </c>
      <c r="E71" s="26" t="s">
        <v>93</v>
      </c>
      <c r="F71" s="46">
        <v>23.0</v>
      </c>
      <c r="G71" s="46">
        <v>16.0</v>
      </c>
      <c r="H71" s="26"/>
      <c r="I71" s="26"/>
      <c r="J71" s="26"/>
      <c r="K71" s="26" t="s">
        <v>781</v>
      </c>
    </row>
    <row r="72">
      <c r="A72" s="61" t="s">
        <v>4324</v>
      </c>
      <c r="B72" s="24">
        <v>0.1032175925925926</v>
      </c>
      <c r="C72" s="24">
        <f>B72-TIME('Time Shifts'!$B$26,'Time Shifts'!$C$26,'Time Shifts'!$D$26)</f>
        <v>0.0909837963</v>
      </c>
      <c r="D72" s="26" t="s">
        <v>66</v>
      </c>
      <c r="E72" s="26" t="s">
        <v>91</v>
      </c>
      <c r="F72" s="46">
        <v>13.0</v>
      </c>
      <c r="G72" s="26"/>
      <c r="H72" s="26"/>
      <c r="I72" s="26" t="s">
        <v>874</v>
      </c>
      <c r="J72" s="26"/>
      <c r="K72" s="26"/>
    </row>
    <row r="73">
      <c r="A73" s="61" t="s">
        <v>4324</v>
      </c>
      <c r="B73" s="24">
        <v>0.10523148148148148</v>
      </c>
      <c r="C73" s="24">
        <f>B73-TIME('Time Shifts'!$B$26,'Time Shifts'!$C$26,'Time Shifts'!$D$26)</f>
        <v>0.09299768519</v>
      </c>
      <c r="D73" s="26" t="s">
        <v>82</v>
      </c>
      <c r="E73" s="64" t="s">
        <v>81</v>
      </c>
      <c r="F73" s="26">
        <f>G73+2</f>
        <v>5</v>
      </c>
      <c r="G73" s="46">
        <v>3.0</v>
      </c>
      <c r="H73" s="26"/>
      <c r="I73" s="26"/>
      <c r="J73" s="26"/>
      <c r="K73" s="26" t="s">
        <v>254</v>
      </c>
    </row>
    <row r="74">
      <c r="A74" s="61" t="s">
        <v>4324</v>
      </c>
      <c r="B74" s="24">
        <v>0.10664351851851851</v>
      </c>
      <c r="C74" s="24">
        <f>B74-TIME('Time Shifts'!$B$26,'Time Shifts'!$C$26,'Time Shifts'!$D$26)</f>
        <v>0.09440972222</v>
      </c>
      <c r="D74" s="26" t="s">
        <v>70</v>
      </c>
      <c r="E74" s="26" t="s">
        <v>93</v>
      </c>
      <c r="F74" s="26">
        <f>G74+7</f>
        <v>11</v>
      </c>
      <c r="G74" s="46">
        <v>4.0</v>
      </c>
      <c r="H74" s="26"/>
      <c r="I74" s="26"/>
      <c r="J74" s="26"/>
      <c r="K74" s="25" t="s">
        <v>85</v>
      </c>
    </row>
    <row r="75">
      <c r="A75" s="61" t="s">
        <v>4324</v>
      </c>
      <c r="B75" s="24">
        <v>0.10664351851851851</v>
      </c>
      <c r="C75" s="24">
        <f>B75-TIME('Time Shifts'!$B$26,'Time Shifts'!$C$26,'Time Shifts'!$D$26)</f>
        <v>0.09440972222</v>
      </c>
      <c r="D75" s="26" t="s">
        <v>70</v>
      </c>
      <c r="E75" s="26" t="s">
        <v>93</v>
      </c>
      <c r="F75" s="46">
        <v>18.0</v>
      </c>
      <c r="G75" s="26">
        <f>F75-7</f>
        <v>11</v>
      </c>
      <c r="H75" s="26"/>
      <c r="I75" s="26"/>
      <c r="J75" s="26"/>
      <c r="K75" s="26" t="s">
        <v>204</v>
      </c>
    </row>
    <row r="76">
      <c r="A76" s="61" t="s">
        <v>4324</v>
      </c>
      <c r="B76" s="24">
        <v>0.10678240740740741</v>
      </c>
      <c r="C76" s="24">
        <f>B76-TIME('Time Shifts'!$B$26,'Time Shifts'!$C$26,'Time Shifts'!$D$26)</f>
        <v>0.09454861111</v>
      </c>
      <c r="D76" s="26" t="s">
        <v>70</v>
      </c>
      <c r="E76" s="26" t="s">
        <v>91</v>
      </c>
      <c r="F76" s="46">
        <v>8.0</v>
      </c>
      <c r="G76" s="26"/>
      <c r="H76" s="26"/>
      <c r="I76" s="26" t="s">
        <v>875</v>
      </c>
      <c r="J76" s="26"/>
      <c r="K76" s="26"/>
    </row>
    <row r="77">
      <c r="A77" s="61" t="s">
        <v>4324</v>
      </c>
      <c r="B77" s="24">
        <v>0.1077662037037037</v>
      </c>
      <c r="C77" s="24">
        <f>B77-TIME('Time Shifts'!$B$26,'Time Shifts'!$C$26,'Time Shifts'!$D$26)</f>
        <v>0.09553240741</v>
      </c>
      <c r="D77" s="26" t="s">
        <v>70</v>
      </c>
      <c r="E77" s="26" t="s">
        <v>93</v>
      </c>
      <c r="F77" s="46" t="s">
        <v>75</v>
      </c>
      <c r="G77" s="46" t="s">
        <v>75</v>
      </c>
      <c r="H77" s="26"/>
      <c r="I77" s="26"/>
      <c r="J77" s="26"/>
      <c r="K77" s="25" t="s">
        <v>85</v>
      </c>
    </row>
    <row r="78">
      <c r="A78" s="61" t="s">
        <v>4324</v>
      </c>
      <c r="B78" s="24">
        <v>0.1077662037037037</v>
      </c>
      <c r="C78" s="24">
        <f>B78-TIME('Time Shifts'!$B$26,'Time Shifts'!$C$26,'Time Shifts'!$D$26)</f>
        <v>0.09553240741</v>
      </c>
      <c r="D78" s="26" t="s">
        <v>70</v>
      </c>
      <c r="E78" s="26" t="s">
        <v>93</v>
      </c>
      <c r="F78" s="46">
        <v>24.0</v>
      </c>
      <c r="G78" s="46">
        <v>17.0</v>
      </c>
      <c r="H78" s="26"/>
      <c r="I78" s="26"/>
      <c r="J78" s="26"/>
      <c r="K78" s="26" t="s">
        <v>204</v>
      </c>
    </row>
    <row r="79">
      <c r="A79" s="61" t="s">
        <v>4324</v>
      </c>
      <c r="B79" s="24">
        <v>0.10788194444444445</v>
      </c>
      <c r="C79" s="24">
        <f>B79-TIME('Time Shifts'!$B$26,'Time Shifts'!$C$26,'Time Shifts'!$D$26)</f>
        <v>0.09564814815</v>
      </c>
      <c r="D79" s="26" t="s">
        <v>70</v>
      </c>
      <c r="E79" s="26" t="s">
        <v>91</v>
      </c>
      <c r="F79" s="46">
        <v>10.0</v>
      </c>
      <c r="G79" s="26"/>
      <c r="H79" s="26"/>
      <c r="I79" s="26" t="s">
        <v>876</v>
      </c>
      <c r="J79" s="26"/>
      <c r="K79" s="26"/>
    </row>
    <row r="80">
      <c r="A80" s="61" t="s">
        <v>4324</v>
      </c>
      <c r="B80" s="24">
        <v>0.10856481481481481</v>
      </c>
      <c r="C80" s="24">
        <f>B80-TIME('Time Shifts'!$B$26,'Time Shifts'!$C$26,'Time Shifts'!$D$26)</f>
        <v>0.09633101852</v>
      </c>
      <c r="D80" s="26" t="s">
        <v>70</v>
      </c>
      <c r="E80" s="26" t="s">
        <v>93</v>
      </c>
      <c r="F80" s="46" t="s">
        <v>75</v>
      </c>
      <c r="G80" s="46" t="s">
        <v>75</v>
      </c>
      <c r="H80" s="26"/>
      <c r="I80" s="26"/>
      <c r="J80" s="26"/>
      <c r="K80" s="25" t="s">
        <v>85</v>
      </c>
    </row>
    <row r="81">
      <c r="A81" s="61" t="s">
        <v>4324</v>
      </c>
      <c r="B81" s="24">
        <v>0.10856481481481481</v>
      </c>
      <c r="C81" s="24">
        <f>B81-TIME('Time Shifts'!$B$26,'Time Shifts'!$C$26,'Time Shifts'!$D$26)</f>
        <v>0.09633101852</v>
      </c>
      <c r="D81" s="26" t="s">
        <v>70</v>
      </c>
      <c r="E81" s="26" t="s">
        <v>93</v>
      </c>
      <c r="F81" s="46">
        <v>22.0</v>
      </c>
      <c r="G81" s="46">
        <v>15.0</v>
      </c>
      <c r="H81" s="26"/>
      <c r="I81" s="26"/>
      <c r="J81" s="26"/>
      <c r="K81" s="26" t="s">
        <v>294</v>
      </c>
    </row>
    <row r="82">
      <c r="A82" s="61" t="s">
        <v>4324</v>
      </c>
      <c r="B82" s="24">
        <v>0.10864583333333333</v>
      </c>
      <c r="C82" s="24">
        <f>B82-TIME('Time Shifts'!$B$26,'Time Shifts'!$C$26,'Time Shifts'!$D$26)</f>
        <v>0.09641203704</v>
      </c>
      <c r="D82" s="26" t="s">
        <v>70</v>
      </c>
      <c r="E82" s="26" t="s">
        <v>91</v>
      </c>
      <c r="F82" s="46">
        <v>5.0</v>
      </c>
      <c r="G82" s="26"/>
      <c r="H82" s="26"/>
      <c r="I82" s="26" t="s">
        <v>877</v>
      </c>
      <c r="J82" s="26"/>
      <c r="K82" s="26"/>
    </row>
    <row r="83">
      <c r="A83" s="61" t="s">
        <v>4324</v>
      </c>
      <c r="B83" s="24">
        <v>0.10908564814814815</v>
      </c>
      <c r="C83" s="24">
        <f>B83-TIME('Time Shifts'!$B$26,'Time Shifts'!$C$26,'Time Shifts'!$D$26)</f>
        <v>0.09685185185</v>
      </c>
      <c r="D83" s="26" t="s">
        <v>74</v>
      </c>
      <c r="E83" s="26" t="s">
        <v>93</v>
      </c>
      <c r="F83" s="46">
        <v>22.0</v>
      </c>
      <c r="G83" s="46">
        <v>15.0</v>
      </c>
      <c r="H83" s="26"/>
      <c r="I83" s="26"/>
      <c r="J83" s="26"/>
      <c r="K83" s="26" t="s">
        <v>197</v>
      </c>
    </row>
    <row r="84">
      <c r="A84" s="61" t="s">
        <v>4324</v>
      </c>
      <c r="B84" s="24">
        <v>0.10921296296296296</v>
      </c>
      <c r="C84" s="24">
        <f>B84-TIME('Time Shifts'!$B$26,'Time Shifts'!$C$26,'Time Shifts'!$D$26)</f>
        <v>0.09697916667</v>
      </c>
      <c r="D84" s="26" t="s">
        <v>74</v>
      </c>
      <c r="E84" s="26" t="s">
        <v>91</v>
      </c>
      <c r="F84" s="46">
        <v>8.0</v>
      </c>
      <c r="G84" s="26"/>
      <c r="H84" s="26"/>
      <c r="I84" s="26" t="s">
        <v>878</v>
      </c>
      <c r="J84" s="26"/>
      <c r="K84" s="26" t="s">
        <v>491</v>
      </c>
    </row>
    <row r="85">
      <c r="A85" s="61" t="s">
        <v>4324</v>
      </c>
      <c r="B85" s="24">
        <v>0.10976851851851852</v>
      </c>
      <c r="C85" s="24">
        <f>B85-TIME('Time Shifts'!$B$26,'Time Shifts'!$C$26,'Time Shifts'!$D$26)</f>
        <v>0.09753472222</v>
      </c>
      <c r="D85" s="26" t="s">
        <v>74</v>
      </c>
      <c r="E85" s="26" t="s">
        <v>93</v>
      </c>
      <c r="F85" s="46">
        <v>14.0</v>
      </c>
      <c r="G85" s="26">
        <f>F85-7</f>
        <v>7</v>
      </c>
      <c r="H85" s="26"/>
      <c r="I85" s="26"/>
      <c r="J85" s="26"/>
      <c r="K85" s="26" t="s">
        <v>197</v>
      </c>
    </row>
    <row r="86">
      <c r="A86" s="61" t="s">
        <v>4324</v>
      </c>
      <c r="B86" s="24">
        <v>0.1102199074074074</v>
      </c>
      <c r="C86" s="24">
        <f>B86-TIME('Time Shifts'!$B$26,'Time Shifts'!$C$26,'Time Shifts'!$D$26)</f>
        <v>0.09798611111</v>
      </c>
      <c r="D86" s="26" t="s">
        <v>72</v>
      </c>
      <c r="E86" s="26" t="s">
        <v>93</v>
      </c>
      <c r="F86" s="46" t="s">
        <v>75</v>
      </c>
      <c r="G86" s="46" t="s">
        <v>75</v>
      </c>
      <c r="H86" s="26"/>
      <c r="I86" s="26"/>
      <c r="J86" s="26"/>
      <c r="K86" s="26" t="s">
        <v>842</v>
      </c>
    </row>
    <row r="87">
      <c r="A87" s="61" t="s">
        <v>4324</v>
      </c>
      <c r="B87" s="24">
        <v>0.11032407407407407</v>
      </c>
      <c r="C87" s="24">
        <f>B87-TIME('Time Shifts'!$B$26,'Time Shifts'!$C$26,'Time Shifts'!$D$26)</f>
        <v>0.09809027778</v>
      </c>
      <c r="D87" s="26" t="s">
        <v>72</v>
      </c>
      <c r="E87" s="26" t="s">
        <v>93</v>
      </c>
      <c r="F87" s="46">
        <v>19.0</v>
      </c>
      <c r="G87" s="26">
        <f>F87-7</f>
        <v>12</v>
      </c>
      <c r="H87" s="26"/>
      <c r="I87" s="26"/>
      <c r="J87" s="26"/>
      <c r="K87" s="26" t="s">
        <v>842</v>
      </c>
    </row>
    <row r="88">
      <c r="A88" s="61" t="s">
        <v>4324</v>
      </c>
      <c r="B88" s="24">
        <v>0.11052083333333333</v>
      </c>
      <c r="C88" s="24">
        <f>B88-TIME('Time Shifts'!$B$26,'Time Shifts'!$C$26,'Time Shifts'!$D$26)</f>
        <v>0.09828703704</v>
      </c>
      <c r="D88" s="26" t="s">
        <v>72</v>
      </c>
      <c r="E88" s="26" t="s">
        <v>91</v>
      </c>
      <c r="F88" s="46">
        <v>12.0</v>
      </c>
      <c r="G88" s="26"/>
      <c r="H88" s="26"/>
      <c r="I88" s="26" t="s">
        <v>879</v>
      </c>
      <c r="J88" s="26"/>
      <c r="K88" s="26"/>
    </row>
    <row r="89">
      <c r="A89" s="61" t="s">
        <v>4324</v>
      </c>
      <c r="B89" s="24">
        <v>0.11065972222222223</v>
      </c>
      <c r="C89" s="24">
        <f>B89-TIME('Time Shifts'!$B$26,'Time Shifts'!$C$26,'Time Shifts'!$D$26)</f>
        <v>0.09842592593</v>
      </c>
      <c r="D89" s="26" t="s">
        <v>72</v>
      </c>
      <c r="E89" s="26" t="s">
        <v>93</v>
      </c>
      <c r="F89" s="46" t="s">
        <v>68</v>
      </c>
      <c r="G89" s="46">
        <v>20.0</v>
      </c>
      <c r="H89" s="26" t="s">
        <v>137</v>
      </c>
      <c r="I89" s="26"/>
      <c r="J89" s="26"/>
      <c r="K89" s="26" t="s">
        <v>136</v>
      </c>
    </row>
    <row r="90">
      <c r="A90" s="61" t="s">
        <v>4324</v>
      </c>
      <c r="B90" s="24">
        <v>0.11090277777777778</v>
      </c>
      <c r="C90" s="24">
        <f>B90-TIME('Time Shifts'!$B$26,'Time Shifts'!$C$26,'Time Shifts'!$D$26)</f>
        <v>0.09866898148</v>
      </c>
      <c r="D90" s="26" t="s">
        <v>72</v>
      </c>
      <c r="E90" s="26" t="s">
        <v>91</v>
      </c>
      <c r="F90" s="46">
        <v>16.0</v>
      </c>
      <c r="G90" s="26"/>
      <c r="H90" s="26"/>
      <c r="I90" s="26" t="s">
        <v>880</v>
      </c>
      <c r="J90" s="26"/>
      <c r="K90" s="26" t="s">
        <v>881</v>
      </c>
    </row>
    <row r="91">
      <c r="A91" s="61" t="s">
        <v>4324</v>
      </c>
      <c r="B91" s="24">
        <v>0.1127662037037037</v>
      </c>
      <c r="C91" s="24">
        <f>B91-TIME('Time Shifts'!$B$26,'Time Shifts'!$C$26,'Time Shifts'!$D$26)</f>
        <v>0.1005324074</v>
      </c>
      <c r="D91" s="26" t="s">
        <v>69</v>
      </c>
      <c r="E91" s="26" t="s">
        <v>120</v>
      </c>
      <c r="F91" s="46">
        <v>7.0</v>
      </c>
      <c r="G91" s="26"/>
      <c r="H91" s="26"/>
      <c r="I91" s="26"/>
      <c r="J91" s="26"/>
      <c r="K91" s="26" t="s">
        <v>882</v>
      </c>
    </row>
    <row r="92">
      <c r="A92" s="61" t="s">
        <v>4324</v>
      </c>
      <c r="B92" s="24">
        <v>0.11373842592592592</v>
      </c>
      <c r="C92" s="24">
        <f>B92-TIME('Time Shifts'!$B$26,'Time Shifts'!$C$26,'Time Shifts'!$D$26)</f>
        <v>0.1015046296</v>
      </c>
      <c r="D92" s="26" t="s">
        <v>69</v>
      </c>
      <c r="E92" s="26" t="s">
        <v>91</v>
      </c>
      <c r="F92" s="46">
        <v>17.0</v>
      </c>
      <c r="G92" s="26"/>
      <c r="H92" s="26"/>
      <c r="I92" s="26" t="s">
        <v>883</v>
      </c>
      <c r="J92" s="26"/>
      <c r="K92" s="26" t="s">
        <v>104</v>
      </c>
    </row>
    <row r="93">
      <c r="A93" s="61" t="s">
        <v>4324</v>
      </c>
      <c r="B93" s="24">
        <v>0.11469907407407408</v>
      </c>
      <c r="C93" s="24">
        <f>B93-TIME('Time Shifts'!$B$26,'Time Shifts'!$C$26,'Time Shifts'!$D$26)</f>
        <v>0.1024652778</v>
      </c>
      <c r="D93" s="26" t="s">
        <v>84</v>
      </c>
      <c r="E93" s="26" t="s">
        <v>93</v>
      </c>
      <c r="F93" s="46" t="s">
        <v>75</v>
      </c>
      <c r="G93" s="46" t="s">
        <v>75</v>
      </c>
      <c r="H93" s="26"/>
      <c r="I93" s="26"/>
      <c r="J93" s="26"/>
      <c r="K93" s="25" t="s">
        <v>85</v>
      </c>
    </row>
    <row r="94">
      <c r="A94" s="61" t="s">
        <v>4324</v>
      </c>
      <c r="B94" s="24">
        <v>0.11469907407407408</v>
      </c>
      <c r="C94" s="24">
        <f>B94-TIME('Time Shifts'!$B$26,'Time Shifts'!$C$26,'Time Shifts'!$D$26)</f>
        <v>0.1024652778</v>
      </c>
      <c r="D94" s="26" t="s">
        <v>84</v>
      </c>
      <c r="E94" s="26" t="s">
        <v>93</v>
      </c>
      <c r="F94" s="46">
        <v>19.0</v>
      </c>
      <c r="G94" s="26">
        <f>F94-7</f>
        <v>12</v>
      </c>
      <c r="H94" s="26"/>
      <c r="I94" s="26"/>
      <c r="J94" s="26"/>
      <c r="K94" s="26" t="s">
        <v>871</v>
      </c>
    </row>
    <row r="95">
      <c r="A95" s="61" t="s">
        <v>4324</v>
      </c>
      <c r="B95" s="24">
        <v>0.11484953703703704</v>
      </c>
      <c r="C95" s="24">
        <f>B95-TIME('Time Shifts'!$B$26,'Time Shifts'!$C$26,'Time Shifts'!$D$26)</f>
        <v>0.1026157407</v>
      </c>
      <c r="D95" s="26" t="s">
        <v>84</v>
      </c>
      <c r="E95" s="26" t="s">
        <v>91</v>
      </c>
      <c r="F95" s="46">
        <v>17.0</v>
      </c>
      <c r="G95" s="26"/>
      <c r="H95" s="26"/>
      <c r="I95" s="26" t="s">
        <v>884</v>
      </c>
      <c r="J95" s="26"/>
      <c r="K95" s="26"/>
    </row>
    <row r="96">
      <c r="A96" s="61" t="s">
        <v>4324</v>
      </c>
      <c r="B96" s="24">
        <v>0.11506944444444445</v>
      </c>
      <c r="C96" s="24">
        <f>B96-TIME('Time Shifts'!$B$26,'Time Shifts'!$C$26,'Time Shifts'!$D$26)</f>
        <v>0.1028356481</v>
      </c>
      <c r="D96" s="26" t="s">
        <v>84</v>
      </c>
      <c r="E96" s="26" t="s">
        <v>93</v>
      </c>
      <c r="F96" s="46" t="s">
        <v>75</v>
      </c>
      <c r="G96" s="46" t="s">
        <v>75</v>
      </c>
      <c r="H96" s="26"/>
      <c r="I96" s="26"/>
      <c r="J96" s="26"/>
      <c r="K96" s="25" t="s">
        <v>85</v>
      </c>
    </row>
    <row r="97">
      <c r="A97" s="61" t="s">
        <v>4324</v>
      </c>
      <c r="B97" s="24">
        <v>0.11506944444444445</v>
      </c>
      <c r="C97" s="24">
        <f>B97-TIME('Time Shifts'!$B$26,'Time Shifts'!$C$26,'Time Shifts'!$D$26)</f>
        <v>0.1028356481</v>
      </c>
      <c r="D97" s="26" t="s">
        <v>84</v>
      </c>
      <c r="E97" s="26" t="s">
        <v>93</v>
      </c>
      <c r="F97" s="46">
        <v>22.0</v>
      </c>
      <c r="G97" s="26">
        <f>F97-7</f>
        <v>15</v>
      </c>
      <c r="H97" s="26"/>
      <c r="I97" s="26"/>
      <c r="J97" s="26"/>
      <c r="K97" s="26" t="s">
        <v>871</v>
      </c>
    </row>
    <row r="98">
      <c r="A98" s="61" t="s">
        <v>4324</v>
      </c>
      <c r="B98" s="24">
        <v>0.11516203703703703</v>
      </c>
      <c r="C98" s="24">
        <f>B98-TIME('Time Shifts'!$B$26,'Time Shifts'!$C$26,'Time Shifts'!$D$26)</f>
        <v>0.1029282407</v>
      </c>
      <c r="D98" s="26" t="s">
        <v>84</v>
      </c>
      <c r="E98" s="26" t="s">
        <v>91</v>
      </c>
      <c r="F98" s="46">
        <v>16.0</v>
      </c>
      <c r="G98" s="26"/>
      <c r="H98" s="26"/>
      <c r="I98" s="26" t="s">
        <v>860</v>
      </c>
      <c r="J98" s="26"/>
      <c r="K98" s="26"/>
    </row>
    <row r="99">
      <c r="A99" s="61" t="s">
        <v>4324</v>
      </c>
      <c r="B99" s="24">
        <v>0.11608796296296296</v>
      </c>
      <c r="C99" s="24">
        <f>B99-TIME('Time Shifts'!$B$26,'Time Shifts'!$C$26,'Time Shifts'!$D$26)</f>
        <v>0.1038541667</v>
      </c>
      <c r="D99" s="26" t="s">
        <v>66</v>
      </c>
      <c r="E99" s="26" t="s">
        <v>93</v>
      </c>
      <c r="F99" s="26">
        <f t="shared" ref="F99:F100" si="9">G99+8</f>
        <v>25</v>
      </c>
      <c r="G99" s="46">
        <v>17.0</v>
      </c>
      <c r="H99" s="26"/>
      <c r="I99" s="26"/>
      <c r="J99" s="26"/>
      <c r="K99" s="26" t="s">
        <v>588</v>
      </c>
    </row>
    <row r="100">
      <c r="A100" s="61" t="s">
        <v>4324</v>
      </c>
      <c r="B100" s="24">
        <v>0.11608796296296296</v>
      </c>
      <c r="C100" s="24">
        <f>B100-TIME('Time Shifts'!$B$26,'Time Shifts'!$C$26,'Time Shifts'!$D$26)</f>
        <v>0.1038541667</v>
      </c>
      <c r="D100" s="26" t="s">
        <v>66</v>
      </c>
      <c r="E100" s="26" t="s">
        <v>93</v>
      </c>
      <c r="F100" s="26">
        <f t="shared" si="9"/>
        <v>22</v>
      </c>
      <c r="G100" s="46">
        <v>14.0</v>
      </c>
      <c r="H100" s="26"/>
      <c r="I100" s="26"/>
      <c r="J100" s="26"/>
      <c r="K100" s="26" t="s">
        <v>588</v>
      </c>
    </row>
    <row r="101">
      <c r="A101" s="61" t="s">
        <v>4324</v>
      </c>
      <c r="B101" s="24">
        <v>0.11627314814814815</v>
      </c>
      <c r="C101" s="24">
        <f>B101-TIME('Time Shifts'!$B$26,'Time Shifts'!$C$26,'Time Shifts'!$D$26)</f>
        <v>0.1040393519</v>
      </c>
      <c r="D101" s="26" t="s">
        <v>66</v>
      </c>
      <c r="E101" s="26" t="s">
        <v>91</v>
      </c>
      <c r="F101" s="46">
        <v>13.0</v>
      </c>
      <c r="G101" s="26"/>
      <c r="H101" s="26"/>
      <c r="I101" s="26" t="s">
        <v>874</v>
      </c>
      <c r="J101" s="26"/>
      <c r="K101" s="26"/>
    </row>
    <row r="102">
      <c r="A102" s="61" t="s">
        <v>4324</v>
      </c>
      <c r="B102" s="24">
        <v>0.11630787037037037</v>
      </c>
      <c r="C102" s="24">
        <f>B102-TIME('Time Shifts'!$B$26,'Time Shifts'!$C$26,'Time Shifts'!$D$26)</f>
        <v>0.1040740741</v>
      </c>
      <c r="D102" s="26" t="s">
        <v>66</v>
      </c>
      <c r="E102" s="26" t="s">
        <v>91</v>
      </c>
      <c r="F102" s="46">
        <v>13.0</v>
      </c>
      <c r="G102" s="26"/>
      <c r="H102" s="26"/>
      <c r="I102" s="26" t="s">
        <v>874</v>
      </c>
      <c r="J102" s="26"/>
      <c r="K102" s="26"/>
    </row>
    <row r="103">
      <c r="A103" s="61" t="s">
        <v>4324</v>
      </c>
      <c r="B103" s="24">
        <v>0.1174537037037037</v>
      </c>
      <c r="C103" s="24">
        <f>B103-TIME('Time Shifts'!$B$26,'Time Shifts'!$C$26,'Time Shifts'!$D$26)</f>
        <v>0.1052199074</v>
      </c>
      <c r="D103" s="26" t="s">
        <v>70</v>
      </c>
      <c r="E103" s="26" t="s">
        <v>93</v>
      </c>
      <c r="F103" s="46">
        <v>24.0</v>
      </c>
      <c r="G103" s="26">
        <f>F103-7</f>
        <v>17</v>
      </c>
      <c r="H103" s="26"/>
      <c r="I103" s="26"/>
      <c r="J103" s="26"/>
      <c r="K103" s="26" t="s">
        <v>885</v>
      </c>
    </row>
    <row r="104">
      <c r="A104" s="61" t="s">
        <v>4324</v>
      </c>
      <c r="B104" s="24">
        <v>0.1175925925925926</v>
      </c>
      <c r="C104" s="24">
        <f>B104-TIME('Time Shifts'!$B$26,'Time Shifts'!$C$26,'Time Shifts'!$D$26)</f>
        <v>0.1053587963</v>
      </c>
      <c r="D104" s="26" t="s">
        <v>70</v>
      </c>
      <c r="E104" s="26" t="s">
        <v>91</v>
      </c>
      <c r="F104" s="46">
        <v>12.0</v>
      </c>
      <c r="G104" s="26"/>
      <c r="H104" s="26"/>
      <c r="I104" s="26" t="s">
        <v>886</v>
      </c>
      <c r="J104" s="26"/>
      <c r="K104" s="26"/>
    </row>
    <row r="105">
      <c r="A105" s="61" t="s">
        <v>4324</v>
      </c>
      <c r="B105" s="24">
        <v>0.11797453703703703</v>
      </c>
      <c r="C105" s="24">
        <f>B105-TIME('Time Shifts'!$B$26,'Time Shifts'!$C$26,'Time Shifts'!$D$26)</f>
        <v>0.1057407407</v>
      </c>
      <c r="D105" s="26" t="s">
        <v>72</v>
      </c>
      <c r="E105" s="26" t="s">
        <v>93</v>
      </c>
      <c r="F105" s="46">
        <v>24.0</v>
      </c>
      <c r="G105" s="26">
        <f>F105-7</f>
        <v>17</v>
      </c>
      <c r="H105" s="26"/>
      <c r="I105" s="26"/>
      <c r="J105" s="26"/>
      <c r="K105" s="26" t="s">
        <v>843</v>
      </c>
    </row>
    <row r="106">
      <c r="A106" s="61" t="s">
        <v>4324</v>
      </c>
      <c r="B106" s="24">
        <v>0.11806712962962963</v>
      </c>
      <c r="C106" s="24">
        <f>B106-TIME('Time Shifts'!$B$26,'Time Shifts'!$C$26,'Time Shifts'!$D$26)</f>
        <v>0.1058333333</v>
      </c>
      <c r="D106" s="26" t="s">
        <v>72</v>
      </c>
      <c r="E106" s="26" t="s">
        <v>91</v>
      </c>
      <c r="F106" s="46">
        <v>9.0</v>
      </c>
      <c r="G106" s="26"/>
      <c r="H106" s="26"/>
      <c r="I106" s="26" t="s">
        <v>861</v>
      </c>
      <c r="J106" s="26"/>
      <c r="K106" s="26"/>
    </row>
    <row r="107">
      <c r="A107" s="61" t="s">
        <v>4324</v>
      </c>
      <c r="B107" s="24">
        <v>0.11864583333333334</v>
      </c>
      <c r="C107" s="24">
        <f>B107-TIME('Time Shifts'!$B$26,'Time Shifts'!$C$26,'Time Shifts'!$D$26)</f>
        <v>0.106412037</v>
      </c>
      <c r="D107" s="26" t="s">
        <v>82</v>
      </c>
      <c r="E107" s="26" t="s">
        <v>100</v>
      </c>
      <c r="F107" s="46">
        <v>20.0</v>
      </c>
      <c r="G107" s="26">
        <f>F107-1</f>
        <v>19</v>
      </c>
      <c r="H107" s="26"/>
      <c r="I107" s="26" t="s">
        <v>887</v>
      </c>
      <c r="J107" s="26"/>
      <c r="K107" s="26" t="s">
        <v>866</v>
      </c>
    </row>
    <row r="108">
      <c r="A108" s="61" t="s">
        <v>4324</v>
      </c>
      <c r="B108" s="24">
        <v>0.11868055555555555</v>
      </c>
      <c r="C108" s="24">
        <f>B108-TIME('Time Shifts'!$B$26,'Time Shifts'!$C$26,'Time Shifts'!$D$26)</f>
        <v>0.1064467593</v>
      </c>
      <c r="D108" s="26" t="s">
        <v>70</v>
      </c>
      <c r="E108" s="26" t="s">
        <v>100</v>
      </c>
      <c r="F108" s="46">
        <v>14.0</v>
      </c>
      <c r="G108" s="26">
        <f>F108-7</f>
        <v>7</v>
      </c>
      <c r="H108" s="26"/>
      <c r="I108" s="26" t="s">
        <v>888</v>
      </c>
      <c r="J108" s="26"/>
      <c r="K108" s="26" t="s">
        <v>889</v>
      </c>
    </row>
    <row r="109">
      <c r="A109" s="61" t="s">
        <v>4324</v>
      </c>
      <c r="B109" s="24">
        <v>0.11876157407407407</v>
      </c>
      <c r="C109" s="24">
        <f>B109-TIME('Time Shifts'!$B$26,'Time Shifts'!$C$26,'Time Shifts'!$D$26)</f>
        <v>0.1065277778</v>
      </c>
      <c r="D109" s="26" t="s">
        <v>72</v>
      </c>
      <c r="E109" s="26" t="s">
        <v>100</v>
      </c>
      <c r="F109" s="46">
        <v>22.0</v>
      </c>
      <c r="G109" s="26">
        <f>F109-3</f>
        <v>19</v>
      </c>
      <c r="H109" s="26"/>
      <c r="I109" s="26" t="s">
        <v>890</v>
      </c>
      <c r="J109" s="26"/>
      <c r="K109" s="26" t="s">
        <v>866</v>
      </c>
    </row>
    <row r="110">
      <c r="A110" s="61" t="s">
        <v>4324</v>
      </c>
      <c r="B110" s="24">
        <v>0.11894675925925927</v>
      </c>
      <c r="C110" s="24">
        <f>B110-TIME('Time Shifts'!$B$26,'Time Shifts'!$C$26,'Time Shifts'!$D$26)</f>
        <v>0.106712963</v>
      </c>
      <c r="D110" s="26" t="s">
        <v>66</v>
      </c>
      <c r="E110" s="26" t="s">
        <v>100</v>
      </c>
      <c r="F110" s="46">
        <v>17.0</v>
      </c>
      <c r="G110" s="26">
        <f>F110-1</f>
        <v>16</v>
      </c>
      <c r="H110" s="26"/>
      <c r="I110" s="26" t="s">
        <v>891</v>
      </c>
      <c r="J110" s="26"/>
      <c r="K110" s="26" t="s">
        <v>866</v>
      </c>
    </row>
    <row r="111">
      <c r="A111" s="61" t="s">
        <v>4324</v>
      </c>
      <c r="B111" s="24">
        <v>0.11896990740740741</v>
      </c>
      <c r="C111" s="24">
        <f>B111-TIME('Time Shifts'!$B$26,'Time Shifts'!$C$26,'Time Shifts'!$D$26)</f>
        <v>0.1067361111</v>
      </c>
      <c r="D111" s="26" t="s">
        <v>69</v>
      </c>
      <c r="E111" s="26" t="s">
        <v>100</v>
      </c>
      <c r="F111" s="46">
        <v>10.0</v>
      </c>
      <c r="G111" s="26">
        <f>F111-4</f>
        <v>6</v>
      </c>
      <c r="H111" s="26"/>
      <c r="I111" s="26" t="s">
        <v>892</v>
      </c>
      <c r="J111" s="26"/>
      <c r="K111" s="26" t="s">
        <v>866</v>
      </c>
    </row>
    <row r="112">
      <c r="A112" s="61" t="s">
        <v>4324</v>
      </c>
      <c r="B112" s="24">
        <v>0.12027777777777778</v>
      </c>
      <c r="C112" s="24">
        <f>B112-TIME('Time Shifts'!$B$26,'Time Shifts'!$C$26,'Time Shifts'!$D$26)</f>
        <v>0.1080439815</v>
      </c>
      <c r="D112" s="26" t="s">
        <v>82</v>
      </c>
      <c r="E112" s="26" t="s">
        <v>81</v>
      </c>
      <c r="F112" s="46">
        <v>12.0</v>
      </c>
      <c r="G112" s="26">
        <f>F112-2</f>
        <v>10</v>
      </c>
      <c r="H112" s="26"/>
      <c r="I112" s="26"/>
      <c r="J112" s="26"/>
      <c r="K112" s="26" t="s">
        <v>254</v>
      </c>
    </row>
    <row r="113">
      <c r="A113" s="61" t="s">
        <v>4324</v>
      </c>
      <c r="B113" s="24">
        <v>0.1205787037037037</v>
      </c>
      <c r="C113" s="24">
        <f>B113-TIME('Time Shifts'!$B$26,'Time Shifts'!$C$26,'Time Shifts'!$D$26)</f>
        <v>0.1083449074</v>
      </c>
      <c r="D113" s="26" t="s">
        <v>70</v>
      </c>
      <c r="E113" s="26" t="s">
        <v>195</v>
      </c>
      <c r="F113" s="46">
        <v>14.0</v>
      </c>
      <c r="G113" s="26">
        <f>F113</f>
        <v>14</v>
      </c>
      <c r="H113" s="26"/>
      <c r="I113" s="26"/>
      <c r="J113" s="26"/>
      <c r="K113" s="26" t="s">
        <v>775</v>
      </c>
    </row>
    <row r="114">
      <c r="A114" s="61" t="s">
        <v>4324</v>
      </c>
      <c r="B114" s="24">
        <v>0.12082175925925925</v>
      </c>
      <c r="C114" s="24">
        <f>B114-TIME('Time Shifts'!$B$26,'Time Shifts'!$C$26,'Time Shifts'!$D$26)</f>
        <v>0.108587963</v>
      </c>
      <c r="D114" s="26" t="s">
        <v>74</v>
      </c>
      <c r="E114" s="26" t="s">
        <v>93</v>
      </c>
      <c r="F114" s="46">
        <v>25.0</v>
      </c>
      <c r="G114" s="26">
        <f>F114-7</f>
        <v>18</v>
      </c>
      <c r="H114" s="26"/>
      <c r="I114" s="26"/>
      <c r="J114" s="26"/>
      <c r="K114" s="26" t="s">
        <v>142</v>
      </c>
    </row>
    <row r="115">
      <c r="A115" s="61" t="s">
        <v>4324</v>
      </c>
      <c r="B115" s="24">
        <v>0.12091435185185186</v>
      </c>
      <c r="C115" s="24">
        <f>B115-TIME('Time Shifts'!$B$26,'Time Shifts'!$C$26,'Time Shifts'!$D$26)</f>
        <v>0.1086805556</v>
      </c>
      <c r="D115" s="26" t="s">
        <v>74</v>
      </c>
      <c r="E115" s="26" t="s">
        <v>91</v>
      </c>
      <c r="F115" s="46">
        <v>10.0</v>
      </c>
      <c r="G115" s="26"/>
      <c r="H115" s="26"/>
      <c r="I115" s="26" t="s">
        <v>876</v>
      </c>
      <c r="J115" s="26"/>
      <c r="K115" s="26"/>
    </row>
    <row r="116">
      <c r="A116" s="61" t="s">
        <v>4324</v>
      </c>
      <c r="B116" s="24">
        <v>0.12121527777777778</v>
      </c>
      <c r="C116" s="24">
        <f>B116-TIME('Time Shifts'!$B$26,'Time Shifts'!$C$26,'Time Shifts'!$D$26)</f>
        <v>0.1089814815</v>
      </c>
      <c r="D116" s="26" t="s">
        <v>74</v>
      </c>
      <c r="E116" s="26" t="s">
        <v>93</v>
      </c>
      <c r="F116" s="46">
        <v>23.0</v>
      </c>
      <c r="G116" s="26">
        <f>F116-7</f>
        <v>16</v>
      </c>
      <c r="H116" s="26"/>
      <c r="I116" s="26"/>
      <c r="J116" s="26"/>
      <c r="K116" s="26" t="s">
        <v>197</v>
      </c>
    </row>
    <row r="117">
      <c r="A117" s="61" t="s">
        <v>4324</v>
      </c>
      <c r="B117" s="24">
        <v>0.12127314814814814</v>
      </c>
      <c r="C117" s="24">
        <f>B117-TIME('Time Shifts'!$B$26,'Time Shifts'!$C$26,'Time Shifts'!$D$26)</f>
        <v>0.1090393519</v>
      </c>
      <c r="D117" s="26" t="s">
        <v>74</v>
      </c>
      <c r="E117" s="26" t="s">
        <v>91</v>
      </c>
      <c r="F117" s="46">
        <v>6.0</v>
      </c>
      <c r="G117" s="26"/>
      <c r="H117" s="26"/>
      <c r="I117" s="26" t="s">
        <v>893</v>
      </c>
      <c r="J117" s="26"/>
      <c r="K117" s="26"/>
    </row>
    <row r="118">
      <c r="A118" s="61" t="s">
        <v>4324</v>
      </c>
      <c r="B118" s="24">
        <v>0.12222222222222222</v>
      </c>
      <c r="C118" s="24">
        <f>B118-TIME('Time Shifts'!$B$26,'Time Shifts'!$C$26,'Time Shifts'!$D$26)</f>
        <v>0.1099884259</v>
      </c>
      <c r="D118" s="26" t="s">
        <v>72</v>
      </c>
      <c r="E118" s="26" t="s">
        <v>93</v>
      </c>
      <c r="F118" s="46">
        <v>22.0</v>
      </c>
      <c r="G118" s="26">
        <f>F118-7</f>
        <v>15</v>
      </c>
      <c r="H118" s="26"/>
      <c r="I118" s="26"/>
      <c r="J118" s="26"/>
      <c r="K118" s="26" t="s">
        <v>842</v>
      </c>
    </row>
    <row r="119">
      <c r="A119" s="61" t="s">
        <v>4324</v>
      </c>
      <c r="B119" s="24">
        <v>0.12228009259259259</v>
      </c>
      <c r="C119" s="24">
        <f>B119-TIME('Time Shifts'!$B$26,'Time Shifts'!$C$26,'Time Shifts'!$D$26)</f>
        <v>0.1100462963</v>
      </c>
      <c r="D119" s="26" t="s">
        <v>72</v>
      </c>
      <c r="E119" s="26" t="s">
        <v>91</v>
      </c>
      <c r="F119" s="46">
        <v>12.0</v>
      </c>
      <c r="G119" s="26"/>
      <c r="H119" s="26"/>
      <c r="I119" s="26" t="s">
        <v>879</v>
      </c>
      <c r="J119" s="26"/>
      <c r="K119" s="26"/>
    </row>
    <row r="120">
      <c r="A120" s="61" t="s">
        <v>4324</v>
      </c>
      <c r="B120" s="24">
        <v>0.12239583333333333</v>
      </c>
      <c r="C120" s="24">
        <f>B120-TIME('Time Shifts'!$B$26,'Time Shifts'!$C$26,'Time Shifts'!$D$26)</f>
        <v>0.110162037</v>
      </c>
      <c r="D120" s="26" t="s">
        <v>72</v>
      </c>
      <c r="E120" s="26" t="s">
        <v>93</v>
      </c>
      <c r="F120" s="46">
        <v>24.0</v>
      </c>
      <c r="G120" s="26">
        <f>F120-7</f>
        <v>17</v>
      </c>
      <c r="H120" s="26"/>
      <c r="I120" s="26"/>
      <c r="J120" s="26"/>
      <c r="K120" s="26" t="s">
        <v>842</v>
      </c>
    </row>
    <row r="121">
      <c r="A121" s="61" t="s">
        <v>4324</v>
      </c>
      <c r="B121" s="24">
        <v>0.12247685185185185</v>
      </c>
      <c r="C121" s="24">
        <f>B121-TIME('Time Shifts'!$B$26,'Time Shifts'!$C$26,'Time Shifts'!$D$26)</f>
        <v>0.1102430556</v>
      </c>
      <c r="D121" s="26" t="s">
        <v>72</v>
      </c>
      <c r="E121" s="26" t="s">
        <v>91</v>
      </c>
      <c r="F121" s="46">
        <v>10.0</v>
      </c>
      <c r="G121" s="26"/>
      <c r="H121" s="26"/>
      <c r="I121" s="26" t="s">
        <v>894</v>
      </c>
      <c r="J121" s="46">
        <v>1.0</v>
      </c>
      <c r="K121" s="26" t="s">
        <v>119</v>
      </c>
    </row>
    <row r="122">
      <c r="A122" s="61" t="s">
        <v>4324</v>
      </c>
      <c r="B122" s="24">
        <v>0.12443287037037037</v>
      </c>
      <c r="C122" s="24">
        <f>B122-TIME('Time Shifts'!$B$26,'Time Shifts'!$C$26,'Time Shifts'!$D$26)</f>
        <v>0.1121990741</v>
      </c>
      <c r="D122" s="26" t="s">
        <v>69</v>
      </c>
      <c r="E122" s="26" t="s">
        <v>120</v>
      </c>
      <c r="F122" s="46">
        <v>12.0</v>
      </c>
      <c r="G122" s="26"/>
      <c r="H122" s="26"/>
      <c r="I122" s="26"/>
      <c r="J122" s="26"/>
      <c r="K122" s="26" t="s">
        <v>895</v>
      </c>
    </row>
    <row r="123">
      <c r="A123" s="61" t="s">
        <v>4324</v>
      </c>
      <c r="B123" s="24">
        <v>0.12447916666666667</v>
      </c>
      <c r="C123" s="24">
        <f>B123-TIME('Time Shifts'!$B$26,'Time Shifts'!$C$26,'Time Shifts'!$D$26)</f>
        <v>0.1122453704</v>
      </c>
      <c r="D123" s="26" t="s">
        <v>69</v>
      </c>
      <c r="E123" s="26" t="s">
        <v>120</v>
      </c>
      <c r="F123" s="46">
        <v>10.0</v>
      </c>
      <c r="G123" s="26"/>
      <c r="H123" s="26"/>
      <c r="I123" s="26"/>
      <c r="J123" s="26"/>
      <c r="K123" s="26" t="s">
        <v>896</v>
      </c>
    </row>
    <row r="124">
      <c r="A124" s="61" t="s">
        <v>4324</v>
      </c>
      <c r="B124" s="24">
        <v>0.12457175925925926</v>
      </c>
      <c r="C124" s="24">
        <f>B124-TIME('Time Shifts'!$B$26,'Time Shifts'!$C$26,'Time Shifts'!$D$26)</f>
        <v>0.112337963</v>
      </c>
      <c r="D124" s="26" t="s">
        <v>74</v>
      </c>
      <c r="E124" s="26" t="s">
        <v>217</v>
      </c>
      <c r="F124" s="46">
        <v>13.0</v>
      </c>
      <c r="G124" s="26">
        <f>F124-7</f>
        <v>6</v>
      </c>
      <c r="H124" s="26"/>
      <c r="I124" s="26"/>
      <c r="J124" s="26"/>
      <c r="K124" s="26"/>
    </row>
    <row r="125">
      <c r="A125" s="61" t="s">
        <v>4324</v>
      </c>
      <c r="B125" s="24">
        <v>0.12490740740740741</v>
      </c>
      <c r="C125" s="24">
        <f>B125-TIME('Time Shifts'!$B$26,'Time Shifts'!$C$26,'Time Shifts'!$D$26)</f>
        <v>0.1126736111</v>
      </c>
      <c r="D125" s="26" t="s">
        <v>72</v>
      </c>
      <c r="E125" s="26" t="s">
        <v>209</v>
      </c>
      <c r="F125" s="46">
        <v>8.0</v>
      </c>
      <c r="G125" s="26">
        <f>F125-0</f>
        <v>8</v>
      </c>
      <c r="H125" s="26"/>
      <c r="I125" s="26"/>
      <c r="J125" s="26"/>
      <c r="K125" s="26"/>
    </row>
    <row r="126">
      <c r="A126" s="61" t="s">
        <v>4324</v>
      </c>
      <c r="B126" s="24">
        <v>0.1251736111111111</v>
      </c>
      <c r="C126" s="24">
        <f>B126-TIME('Time Shifts'!$B$26,'Time Shifts'!$C$26,'Time Shifts'!$D$26)</f>
        <v>0.1129398148</v>
      </c>
      <c r="D126" s="26" t="s">
        <v>84</v>
      </c>
      <c r="E126" s="26" t="s">
        <v>209</v>
      </c>
      <c r="F126" s="46" t="s">
        <v>75</v>
      </c>
      <c r="G126" s="46" t="s">
        <v>75</v>
      </c>
      <c r="H126" s="26"/>
      <c r="I126" s="26"/>
      <c r="J126" s="26"/>
      <c r="K126" s="26"/>
    </row>
    <row r="127">
      <c r="A127" s="61" t="s">
        <v>4324</v>
      </c>
      <c r="B127" s="24">
        <v>0.12541666666666668</v>
      </c>
      <c r="C127" s="24">
        <f>B127-TIME('Time Shifts'!$B$26,'Time Shifts'!$C$26,'Time Shifts'!$D$26)</f>
        <v>0.1131828704</v>
      </c>
      <c r="D127" s="26" t="s">
        <v>74</v>
      </c>
      <c r="E127" s="26" t="s">
        <v>217</v>
      </c>
      <c r="F127" s="46">
        <v>26.0</v>
      </c>
      <c r="G127" s="26">
        <f>F127-7</f>
        <v>19</v>
      </c>
      <c r="H127" s="26"/>
      <c r="I127" s="26"/>
      <c r="J127" s="26"/>
      <c r="K127" s="26"/>
    </row>
    <row r="128">
      <c r="A128" s="61" t="s">
        <v>4324</v>
      </c>
      <c r="B128" s="24">
        <v>0.12611111111111112</v>
      </c>
      <c r="C128" s="24">
        <f>B128-TIME('Time Shifts'!$B$26,'Time Shifts'!$C$26,'Time Shifts'!$D$26)</f>
        <v>0.1138773148</v>
      </c>
      <c r="D128" s="26" t="s">
        <v>70</v>
      </c>
      <c r="E128" s="26" t="s">
        <v>83</v>
      </c>
      <c r="F128" s="46">
        <v>12.0</v>
      </c>
      <c r="G128" s="26">
        <f>F128-5</f>
        <v>7</v>
      </c>
      <c r="H128" s="26"/>
      <c r="I128" s="26"/>
      <c r="J128" s="26"/>
      <c r="K128" s="26"/>
    </row>
    <row r="129">
      <c r="A129" s="61" t="s">
        <v>4324</v>
      </c>
      <c r="B129" s="24">
        <v>0.12662037037037038</v>
      </c>
      <c r="C129" s="24">
        <f>B129-TIME('Time Shifts'!$B$26,'Time Shifts'!$C$26,'Time Shifts'!$D$26)</f>
        <v>0.1143865741</v>
      </c>
      <c r="D129" s="26" t="s">
        <v>74</v>
      </c>
      <c r="E129" s="26" t="s">
        <v>83</v>
      </c>
      <c r="F129" s="46" t="s">
        <v>88</v>
      </c>
      <c r="G129" s="46">
        <v>1.0</v>
      </c>
      <c r="H129" s="26"/>
      <c r="I129" s="26"/>
      <c r="J129" s="26"/>
      <c r="K129" s="26"/>
    </row>
    <row r="130">
      <c r="A130" s="61" t="s">
        <v>4324</v>
      </c>
      <c r="B130" s="24">
        <v>0.1269675925925926</v>
      </c>
      <c r="C130" s="24">
        <f>B130-TIME('Time Shifts'!$B$26,'Time Shifts'!$C$26,'Time Shifts'!$D$26)</f>
        <v>0.1147337963</v>
      </c>
      <c r="D130" s="26" t="s">
        <v>82</v>
      </c>
      <c r="E130" s="26" t="s">
        <v>120</v>
      </c>
      <c r="F130" s="46" t="s">
        <v>75</v>
      </c>
      <c r="G130" s="26"/>
      <c r="H130" s="26"/>
      <c r="I130" s="26"/>
      <c r="J130" s="26"/>
      <c r="K130" s="26" t="s">
        <v>897</v>
      </c>
    </row>
    <row r="131">
      <c r="A131" s="61" t="s">
        <v>4324</v>
      </c>
      <c r="B131" s="24">
        <v>0.12711805555555555</v>
      </c>
      <c r="C131" s="24">
        <f>B131-TIME('Time Shifts'!$B$26,'Time Shifts'!$C$26,'Time Shifts'!$D$26)</f>
        <v>0.1148842593</v>
      </c>
      <c r="D131" s="26" t="s">
        <v>70</v>
      </c>
      <c r="E131" s="26" t="s">
        <v>120</v>
      </c>
      <c r="F131" s="46" t="s">
        <v>75</v>
      </c>
      <c r="G131" s="26"/>
      <c r="H131" s="26"/>
      <c r="I131" s="26"/>
      <c r="J131" s="26"/>
      <c r="K131" s="26" t="s">
        <v>897</v>
      </c>
    </row>
    <row r="132">
      <c r="A132" s="61" t="s">
        <v>4324</v>
      </c>
      <c r="B132" s="24">
        <v>0.12715277777777778</v>
      </c>
      <c r="C132" s="24">
        <f>B132-TIME('Time Shifts'!$B$26,'Time Shifts'!$C$26,'Time Shifts'!$D$26)</f>
        <v>0.1149189815</v>
      </c>
      <c r="D132" s="26" t="s">
        <v>84</v>
      </c>
      <c r="E132" s="26" t="s">
        <v>83</v>
      </c>
      <c r="F132" s="46">
        <v>11.0</v>
      </c>
      <c r="G132" s="26"/>
      <c r="H132" s="26"/>
      <c r="I132" s="26"/>
      <c r="J132" s="26"/>
      <c r="K132" s="26"/>
    </row>
    <row r="133">
      <c r="A133" s="61" t="s">
        <v>4324</v>
      </c>
      <c r="B133" s="24">
        <v>0.13185185185185186</v>
      </c>
      <c r="C133" s="24">
        <f>B133-TIME('Time Shifts'!$B$26,'Time Shifts'!$C$26,'Time Shifts'!$D$26)</f>
        <v>0.1196180556</v>
      </c>
      <c r="D133" s="26" t="s">
        <v>72</v>
      </c>
      <c r="E133" s="26" t="s">
        <v>71</v>
      </c>
      <c r="F133" s="46">
        <v>8.0</v>
      </c>
      <c r="G133" s="26">
        <f>F133-6</f>
        <v>2</v>
      </c>
      <c r="H133" s="26"/>
      <c r="I133" s="26"/>
      <c r="J133" s="26"/>
      <c r="K133" s="26"/>
    </row>
    <row r="134">
      <c r="A134" s="61" t="s">
        <v>4324</v>
      </c>
      <c r="B134" s="24">
        <v>0.13196759259259258</v>
      </c>
      <c r="C134" s="24">
        <f>B134-TIME('Time Shifts'!$B$26,'Time Shifts'!$C$26,'Time Shifts'!$D$26)</f>
        <v>0.1197337963</v>
      </c>
      <c r="D134" s="26" t="s">
        <v>70</v>
      </c>
      <c r="E134" s="26" t="s">
        <v>80</v>
      </c>
      <c r="F134" s="46" t="s">
        <v>75</v>
      </c>
      <c r="G134" s="46" t="s">
        <v>75</v>
      </c>
      <c r="H134" s="26"/>
      <c r="I134" s="26"/>
      <c r="J134" s="26"/>
      <c r="K134" s="26"/>
    </row>
    <row r="135">
      <c r="A135" s="61" t="s">
        <v>4324</v>
      </c>
      <c r="B135" s="24">
        <v>0.13234953703703703</v>
      </c>
      <c r="C135" s="24">
        <f>B135-TIME('Time Shifts'!$B$26,'Time Shifts'!$C$26,'Time Shifts'!$D$26)</f>
        <v>0.1201157407</v>
      </c>
      <c r="D135" s="26" t="s">
        <v>74</v>
      </c>
      <c r="E135" s="26" t="s">
        <v>83</v>
      </c>
      <c r="F135" s="46">
        <v>12.0</v>
      </c>
      <c r="G135" s="26">
        <f>F135-6</f>
        <v>6</v>
      </c>
      <c r="H135" s="26"/>
      <c r="I135" s="26"/>
      <c r="J135" s="26"/>
      <c r="K135" s="26" t="s">
        <v>898</v>
      </c>
    </row>
    <row r="136">
      <c r="A136" s="61" t="s">
        <v>4324</v>
      </c>
      <c r="B136" s="24">
        <v>0.13466435185185185</v>
      </c>
      <c r="C136" s="24">
        <f>B136-TIME('Time Shifts'!$B$26,'Time Shifts'!$C$26,'Time Shifts'!$D$26)</f>
        <v>0.1224305556</v>
      </c>
      <c r="D136" s="26" t="s">
        <v>72</v>
      </c>
      <c r="E136" s="26" t="s">
        <v>127</v>
      </c>
      <c r="F136" s="46" t="s">
        <v>75</v>
      </c>
      <c r="G136" s="46" t="s">
        <v>75</v>
      </c>
      <c r="H136" s="26"/>
      <c r="I136" s="26"/>
      <c r="J136" s="26"/>
      <c r="K136" s="25" t="s">
        <v>85</v>
      </c>
    </row>
    <row r="137">
      <c r="A137" s="61" t="s">
        <v>4324</v>
      </c>
      <c r="B137" s="24">
        <v>0.13466435185185185</v>
      </c>
      <c r="C137" s="24">
        <f>B137-TIME('Time Shifts'!$B$26,'Time Shifts'!$C$26,'Time Shifts'!$D$26)</f>
        <v>0.1224305556</v>
      </c>
      <c r="D137" s="26" t="s">
        <v>72</v>
      </c>
      <c r="E137" s="26" t="s">
        <v>127</v>
      </c>
      <c r="F137" s="46">
        <v>6.0</v>
      </c>
      <c r="G137" s="26">
        <f t="shared" ref="G137:G138" si="10">F137-0</f>
        <v>6</v>
      </c>
      <c r="H137" s="26"/>
      <c r="I137" s="26"/>
      <c r="J137" s="26"/>
      <c r="K137" s="26" t="s">
        <v>86</v>
      </c>
    </row>
    <row r="138">
      <c r="A138" s="61" t="s">
        <v>4324</v>
      </c>
      <c r="B138" s="24">
        <v>0.1568287037037037</v>
      </c>
      <c r="C138" s="24">
        <f>B138-TIME('Time Shifts'!$B$26,'Time Shifts'!$C$26,'Time Shifts'!$D$26)</f>
        <v>0.1445949074</v>
      </c>
      <c r="D138" s="26" t="s">
        <v>74</v>
      </c>
      <c r="E138" s="26" t="s">
        <v>67</v>
      </c>
      <c r="F138" s="46">
        <v>14.0</v>
      </c>
      <c r="G138" s="26">
        <f t="shared" si="10"/>
        <v>14</v>
      </c>
      <c r="H138" s="26"/>
      <c r="I138" s="26"/>
      <c r="J138" s="26"/>
      <c r="K138" s="26"/>
    </row>
    <row r="139">
      <c r="A139" s="61" t="s">
        <v>4324</v>
      </c>
      <c r="B139" s="24">
        <v>0.1572337962962963</v>
      </c>
      <c r="C139" s="24">
        <f>B139-TIME('Time Shifts'!$B$26,'Time Shifts'!$C$26,'Time Shifts'!$D$26)</f>
        <v>0.145</v>
      </c>
      <c r="D139" s="26" t="s">
        <v>74</v>
      </c>
      <c r="E139" s="26" t="s">
        <v>73</v>
      </c>
      <c r="F139" s="46">
        <v>22.0</v>
      </c>
      <c r="G139" s="26">
        <f>F139-10</f>
        <v>12</v>
      </c>
      <c r="H139" s="26"/>
      <c r="I139" s="26"/>
      <c r="J139" s="26"/>
      <c r="K139" s="26"/>
    </row>
    <row r="140">
      <c r="A140" s="61" t="s">
        <v>4324</v>
      </c>
      <c r="B140" s="24">
        <v>0.15863425925925925</v>
      </c>
      <c r="C140" s="24">
        <f>B140-TIME('Time Shifts'!$B$26,'Time Shifts'!$C$26,'Time Shifts'!$D$26)</f>
        <v>0.146400463</v>
      </c>
      <c r="D140" s="26" t="s">
        <v>74</v>
      </c>
      <c r="E140" s="26" t="s">
        <v>67</v>
      </c>
      <c r="F140" s="46">
        <v>9.0</v>
      </c>
      <c r="G140" s="26">
        <f>F140-0</f>
        <v>9</v>
      </c>
      <c r="H140" s="26"/>
      <c r="I140" s="26"/>
      <c r="J140" s="26"/>
      <c r="K140" s="26"/>
    </row>
    <row r="141">
      <c r="A141" s="61" t="s">
        <v>4324</v>
      </c>
      <c r="B141" s="24">
        <v>0.15863425925925925</v>
      </c>
      <c r="C141" s="24">
        <f>B141-TIME('Time Shifts'!$B$26,'Time Shifts'!$C$26,'Time Shifts'!$D$26)</f>
        <v>0.146400463</v>
      </c>
      <c r="D141" s="26" t="s">
        <v>82</v>
      </c>
      <c r="E141" s="26" t="s">
        <v>67</v>
      </c>
      <c r="F141" s="46">
        <v>8.0</v>
      </c>
      <c r="G141" s="26">
        <f>F141-3</f>
        <v>5</v>
      </c>
      <c r="H141" s="26"/>
      <c r="I141" s="26"/>
      <c r="J141" s="26"/>
      <c r="K141" s="26"/>
    </row>
    <row r="142">
      <c r="A142" s="61" t="s">
        <v>4324</v>
      </c>
      <c r="B142" s="24">
        <v>0.16109953703703703</v>
      </c>
      <c r="C142" s="24">
        <f>B142-TIME('Time Shifts'!$B$26,'Time Shifts'!$C$26,'Time Shifts'!$D$26)</f>
        <v>0.1488657407</v>
      </c>
      <c r="D142" s="26" t="s">
        <v>84</v>
      </c>
      <c r="E142" s="26" t="s">
        <v>166</v>
      </c>
      <c r="F142" s="46">
        <v>11.0</v>
      </c>
      <c r="G142" s="26">
        <f>F142--1</f>
        <v>12</v>
      </c>
      <c r="H142" s="26"/>
      <c r="I142" s="26"/>
      <c r="J142" s="26"/>
      <c r="K142" s="26" t="s">
        <v>347</v>
      </c>
    </row>
    <row r="143">
      <c r="A143" s="61" t="s">
        <v>4324</v>
      </c>
      <c r="B143" s="24">
        <v>0.16179398148148147</v>
      </c>
      <c r="C143" s="24">
        <f>B143-TIME('Time Shifts'!$B$26,'Time Shifts'!$C$26,'Time Shifts'!$D$26)</f>
        <v>0.1495601852</v>
      </c>
      <c r="D143" s="26" t="s">
        <v>84</v>
      </c>
      <c r="E143" s="26" t="s">
        <v>166</v>
      </c>
      <c r="F143" s="46" t="s">
        <v>68</v>
      </c>
      <c r="G143" s="46">
        <v>20.0</v>
      </c>
      <c r="H143" s="26"/>
      <c r="I143" s="26"/>
      <c r="J143" s="26"/>
      <c r="K143" s="26" t="s">
        <v>347</v>
      </c>
    </row>
    <row r="144">
      <c r="A144" s="61" t="s">
        <v>4324</v>
      </c>
      <c r="B144" s="24">
        <v>0.16219907407407408</v>
      </c>
      <c r="C144" s="24">
        <f>B144-TIME('Time Shifts'!$B$26,'Time Shifts'!$C$26,'Time Shifts'!$D$26)</f>
        <v>0.1499652778</v>
      </c>
      <c r="D144" s="26" t="s">
        <v>69</v>
      </c>
      <c r="E144" s="26" t="s">
        <v>209</v>
      </c>
      <c r="F144" s="26">
        <f>G144+3</f>
        <v>10</v>
      </c>
      <c r="G144" s="46">
        <v>7.0</v>
      </c>
      <c r="H144" s="26"/>
      <c r="I144" s="26"/>
      <c r="J144" s="26"/>
      <c r="K144" s="26"/>
    </row>
    <row r="145">
      <c r="A145" s="61" t="s">
        <v>4324</v>
      </c>
      <c r="B145" s="24">
        <v>0.1625</v>
      </c>
      <c r="C145" s="24">
        <f>B145-TIME('Time Shifts'!$B$26,'Time Shifts'!$C$26,'Time Shifts'!$D$26)</f>
        <v>0.1502662037</v>
      </c>
      <c r="D145" s="26" t="s">
        <v>84</v>
      </c>
      <c r="E145" s="26" t="s">
        <v>93</v>
      </c>
      <c r="F145" s="46">
        <v>25.0</v>
      </c>
      <c r="G145" s="26">
        <f>F145-7</f>
        <v>18</v>
      </c>
      <c r="H145" s="26"/>
      <c r="I145" s="26"/>
      <c r="J145" s="26"/>
      <c r="K145" s="26" t="s">
        <v>553</v>
      </c>
    </row>
    <row r="146">
      <c r="A146" s="61" t="s">
        <v>4324</v>
      </c>
      <c r="B146" s="24">
        <v>0.1625925925925926</v>
      </c>
      <c r="C146" s="24">
        <f>B146-TIME('Time Shifts'!$B$26,'Time Shifts'!$C$26,'Time Shifts'!$D$26)</f>
        <v>0.1503587963</v>
      </c>
      <c r="D146" s="26" t="s">
        <v>84</v>
      </c>
      <c r="E146" s="26" t="s">
        <v>91</v>
      </c>
      <c r="F146" s="46">
        <v>18.0</v>
      </c>
      <c r="G146" s="26"/>
      <c r="H146" s="26"/>
      <c r="I146" s="26" t="s">
        <v>899</v>
      </c>
      <c r="J146" s="26"/>
      <c r="K146" s="26"/>
    </row>
    <row r="147">
      <c r="A147" s="61" t="s">
        <v>4324</v>
      </c>
      <c r="B147" s="24">
        <v>0.16282407407407407</v>
      </c>
      <c r="C147" s="24">
        <f>B147-TIME('Time Shifts'!$B$26,'Time Shifts'!$C$26,'Time Shifts'!$D$26)</f>
        <v>0.1505902778</v>
      </c>
      <c r="D147" s="26" t="s">
        <v>84</v>
      </c>
      <c r="E147" s="26" t="s">
        <v>93</v>
      </c>
      <c r="F147" s="46">
        <v>9.0</v>
      </c>
      <c r="G147" s="26">
        <f>F147-7</f>
        <v>2</v>
      </c>
      <c r="H147" s="26"/>
      <c r="I147" s="26"/>
      <c r="J147" s="26"/>
      <c r="K147" s="26" t="s">
        <v>553</v>
      </c>
    </row>
    <row r="148">
      <c r="A148" s="61" t="s">
        <v>4324</v>
      </c>
      <c r="B148" s="24">
        <v>0.16305555555555556</v>
      </c>
      <c r="C148" s="24">
        <f>B148-TIME('Time Shifts'!$B$26,'Time Shifts'!$C$26,'Time Shifts'!$D$26)</f>
        <v>0.1508217593</v>
      </c>
      <c r="D148" s="26" t="s">
        <v>84</v>
      </c>
      <c r="E148" s="26" t="s">
        <v>79</v>
      </c>
      <c r="F148" s="46">
        <v>13.0</v>
      </c>
      <c r="G148" s="26">
        <f>F148-6</f>
        <v>7</v>
      </c>
      <c r="H148" s="26"/>
      <c r="I148" s="26"/>
      <c r="J148" s="26"/>
      <c r="K148" s="26"/>
    </row>
    <row r="149">
      <c r="A149" s="61" t="s">
        <v>4324</v>
      </c>
      <c r="B149" s="24">
        <v>0.1633912037037037</v>
      </c>
      <c r="C149" s="24">
        <f>B149-TIME('Time Shifts'!$B$26,'Time Shifts'!$C$26,'Time Shifts'!$D$26)</f>
        <v>0.1511574074</v>
      </c>
      <c r="D149" s="26" t="s">
        <v>84</v>
      </c>
      <c r="E149" s="26" t="s">
        <v>166</v>
      </c>
      <c r="F149" s="46">
        <v>3.0</v>
      </c>
      <c r="G149" s="26">
        <f>F149--1</f>
        <v>4</v>
      </c>
      <c r="H149" s="26"/>
      <c r="I149" s="26"/>
      <c r="J149" s="26"/>
      <c r="K149" s="26" t="s">
        <v>347</v>
      </c>
    </row>
    <row r="150">
      <c r="A150" s="61" t="s">
        <v>4324</v>
      </c>
      <c r="B150" s="24">
        <v>0.16398148148148148</v>
      </c>
      <c r="C150" s="24">
        <f>B150-TIME('Time Shifts'!$B$26,'Time Shifts'!$C$26,'Time Shifts'!$D$26)</f>
        <v>0.1517476852</v>
      </c>
      <c r="D150" s="26" t="s">
        <v>84</v>
      </c>
      <c r="E150" s="26" t="s">
        <v>79</v>
      </c>
      <c r="F150" s="46">
        <v>25.0</v>
      </c>
      <c r="G150" s="26">
        <f>F150-6</f>
        <v>19</v>
      </c>
      <c r="H150" s="26"/>
      <c r="I150" s="26"/>
      <c r="J150" s="26"/>
      <c r="K150" s="26"/>
    </row>
    <row r="151">
      <c r="A151" s="61" t="s">
        <v>4324</v>
      </c>
      <c r="B151" s="24">
        <v>0.16429398148148147</v>
      </c>
      <c r="C151" s="24">
        <f>B151-TIME('Time Shifts'!$B$26,'Time Shifts'!$C$26,'Time Shifts'!$D$26)</f>
        <v>0.1520601852</v>
      </c>
      <c r="D151" s="26" t="s">
        <v>84</v>
      </c>
      <c r="E151" s="26" t="s">
        <v>166</v>
      </c>
      <c r="F151" s="46">
        <v>17.0</v>
      </c>
      <c r="G151" s="26">
        <f>F151--1</f>
        <v>18</v>
      </c>
      <c r="H151" s="26"/>
      <c r="I151" s="26"/>
      <c r="J151" s="26"/>
      <c r="K151" s="26" t="s">
        <v>347</v>
      </c>
    </row>
    <row r="152">
      <c r="A152" s="61" t="s">
        <v>4324</v>
      </c>
      <c r="B152" s="24">
        <v>0.16444444444444445</v>
      </c>
      <c r="C152" s="24">
        <f>B152-TIME('Time Shifts'!$B$26,'Time Shifts'!$C$26,'Time Shifts'!$D$26)</f>
        <v>0.1522106481</v>
      </c>
      <c r="D152" s="26" t="s">
        <v>84</v>
      </c>
      <c r="E152" s="26" t="s">
        <v>79</v>
      </c>
      <c r="F152" s="46">
        <v>8.0</v>
      </c>
      <c r="G152" s="26">
        <f>F152-6</f>
        <v>2</v>
      </c>
      <c r="H152" s="26"/>
      <c r="I152" s="26"/>
      <c r="J152" s="26"/>
      <c r="K152" s="26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hidden="1" min="2" max="2" width="7.29"/>
    <col customWidth="1" min="3" max="3" width="7.29"/>
    <col customWidth="1" min="4" max="4" width="9.29"/>
    <col customWidth="1" min="5" max="5" width="15.71"/>
    <col customWidth="1" min="6" max="6" width="10.43"/>
    <col customWidth="1" min="7" max="7" width="12.43"/>
    <col customWidth="1" min="8" max="8" width="5.14"/>
    <col customWidth="1" min="9" max="9" width="27.57"/>
    <col customWidth="1" min="10" max="10" width="6.29"/>
    <col customWidth="1" min="11" max="11" width="37.57"/>
  </cols>
  <sheetData>
    <row r="1">
      <c r="A1" s="47" t="s">
        <v>0</v>
      </c>
      <c r="B1" s="59" t="s">
        <v>4304</v>
      </c>
      <c r="C1" s="59" t="s">
        <v>56</v>
      </c>
      <c r="D1" s="39" t="s">
        <v>57</v>
      </c>
      <c r="E1" s="39" t="s">
        <v>58</v>
      </c>
      <c r="F1" s="40" t="s">
        <v>59</v>
      </c>
      <c r="G1" s="40" t="s">
        <v>60</v>
      </c>
      <c r="H1" s="39" t="s">
        <v>61</v>
      </c>
      <c r="I1" s="39" t="s">
        <v>62</v>
      </c>
      <c r="J1" s="39" t="s">
        <v>63</v>
      </c>
      <c r="K1" s="39" t="s">
        <v>64</v>
      </c>
    </row>
    <row r="2">
      <c r="A2" s="61" t="s">
        <v>4325</v>
      </c>
      <c r="B2" s="24">
        <v>0.014641203703703703</v>
      </c>
      <c r="C2" s="24">
        <f t="shared" ref="C2:C91" si="1">B2
</f>
        <v>0.0146412037</v>
      </c>
      <c r="D2" s="26" t="s">
        <v>82</v>
      </c>
      <c r="E2" s="26" t="s">
        <v>67</v>
      </c>
      <c r="F2" s="46">
        <v>9.0</v>
      </c>
      <c r="G2" s="46">
        <v>6.0</v>
      </c>
      <c r="H2" s="26"/>
      <c r="I2" s="26"/>
      <c r="J2" s="26"/>
      <c r="K2" s="26"/>
    </row>
    <row r="3">
      <c r="A3" s="61" t="s">
        <v>4325</v>
      </c>
      <c r="B3" s="24">
        <v>0.01005787037037037</v>
      </c>
      <c r="C3" s="24">
        <f t="shared" si="1"/>
        <v>0.01005787037</v>
      </c>
      <c r="D3" s="26" t="s">
        <v>74</v>
      </c>
      <c r="E3" s="26" t="s">
        <v>83</v>
      </c>
      <c r="F3" s="46">
        <v>8.0</v>
      </c>
      <c r="G3" s="46">
        <v>2.0</v>
      </c>
      <c r="H3" s="26"/>
      <c r="I3" s="26"/>
      <c r="J3" s="26"/>
      <c r="K3" s="26"/>
    </row>
    <row r="4">
      <c r="A4" s="61" t="s">
        <v>4325</v>
      </c>
      <c r="B4" s="24">
        <v>0.010416666666666666</v>
      </c>
      <c r="C4" s="24">
        <f t="shared" si="1"/>
        <v>0.01041666667</v>
      </c>
      <c r="D4" s="26" t="s">
        <v>72</v>
      </c>
      <c r="E4" s="26" t="s">
        <v>83</v>
      </c>
      <c r="F4" s="46">
        <v>2.0</v>
      </c>
      <c r="G4" s="26">
        <f>F4-0</f>
        <v>2</v>
      </c>
      <c r="H4" s="26"/>
      <c r="I4" s="26"/>
      <c r="J4" s="26"/>
      <c r="K4" s="26"/>
    </row>
    <row r="5">
      <c r="A5" s="61" t="s">
        <v>4325</v>
      </c>
      <c r="B5" s="24">
        <v>0.01099537037037037</v>
      </c>
      <c r="C5" s="24">
        <f t="shared" si="1"/>
        <v>0.01099537037</v>
      </c>
      <c r="D5" s="26" t="s">
        <v>70</v>
      </c>
      <c r="E5" s="26" t="s">
        <v>83</v>
      </c>
      <c r="F5" s="46" t="s">
        <v>88</v>
      </c>
      <c r="G5" s="46">
        <v>1.0</v>
      </c>
      <c r="H5" s="26"/>
      <c r="I5" s="26"/>
      <c r="J5" s="26"/>
      <c r="K5" s="26"/>
    </row>
    <row r="6">
      <c r="A6" s="61" t="s">
        <v>4325</v>
      </c>
      <c r="B6" s="24">
        <v>0.011956018518518519</v>
      </c>
      <c r="C6" s="24">
        <f t="shared" si="1"/>
        <v>0.01195601852</v>
      </c>
      <c r="D6" s="26" t="s">
        <v>82</v>
      </c>
      <c r="E6" s="26" t="s">
        <v>67</v>
      </c>
      <c r="F6" s="46" t="s">
        <v>68</v>
      </c>
      <c r="G6" s="46">
        <v>20.0</v>
      </c>
      <c r="H6" s="26"/>
      <c r="I6" s="26"/>
      <c r="J6" s="26"/>
      <c r="K6" s="26"/>
    </row>
    <row r="7">
      <c r="A7" s="61" t="s">
        <v>4325</v>
      </c>
      <c r="B7" s="24">
        <v>0.013460648148148149</v>
      </c>
      <c r="C7" s="24">
        <f t="shared" si="1"/>
        <v>0.01346064815</v>
      </c>
      <c r="D7" s="26" t="s">
        <v>74</v>
      </c>
      <c r="E7" s="26" t="s">
        <v>154</v>
      </c>
      <c r="F7" s="26">
        <f t="shared" ref="F7:F8" si="2">G7+3</f>
        <v>12</v>
      </c>
      <c r="G7" s="46">
        <v>9.0</v>
      </c>
      <c r="H7" s="26"/>
      <c r="I7" s="26"/>
      <c r="J7" s="26"/>
      <c r="K7" s="26"/>
    </row>
    <row r="8">
      <c r="A8" s="61" t="s">
        <v>4325</v>
      </c>
      <c r="B8" s="24">
        <v>0.015104166666666667</v>
      </c>
      <c r="C8" s="24">
        <f t="shared" si="1"/>
        <v>0.01510416667</v>
      </c>
      <c r="D8" s="26" t="s">
        <v>74</v>
      </c>
      <c r="E8" s="26" t="s">
        <v>154</v>
      </c>
      <c r="F8" s="26">
        <f t="shared" si="2"/>
        <v>14</v>
      </c>
      <c r="G8" s="46">
        <v>11.0</v>
      </c>
      <c r="H8" s="26"/>
      <c r="I8" s="26"/>
      <c r="J8" s="26"/>
      <c r="K8" s="26"/>
    </row>
    <row r="9">
      <c r="A9" s="61" t="s">
        <v>4325</v>
      </c>
      <c r="B9" s="24">
        <v>0.015775462962962963</v>
      </c>
      <c r="C9" s="24">
        <f t="shared" si="1"/>
        <v>0.01577546296</v>
      </c>
      <c r="D9" s="26" t="s">
        <v>72</v>
      </c>
      <c r="E9" s="26" t="s">
        <v>67</v>
      </c>
      <c r="F9" s="46">
        <v>14.0</v>
      </c>
      <c r="G9" s="26">
        <f>F9-3</f>
        <v>11</v>
      </c>
      <c r="H9" s="26"/>
      <c r="I9" s="26"/>
      <c r="J9" s="26"/>
      <c r="K9" s="26"/>
    </row>
    <row r="10">
      <c r="A10" s="61" t="s">
        <v>4325</v>
      </c>
      <c r="B10" s="24">
        <v>0.016898148148148148</v>
      </c>
      <c r="C10" s="24">
        <f t="shared" si="1"/>
        <v>0.01689814815</v>
      </c>
      <c r="D10" s="26" t="s">
        <v>70</v>
      </c>
      <c r="E10" s="26" t="s">
        <v>125</v>
      </c>
      <c r="F10" s="46">
        <v>12.0</v>
      </c>
      <c r="G10" s="26">
        <f>F10-7</f>
        <v>5</v>
      </c>
      <c r="H10" s="26"/>
      <c r="I10" s="26"/>
      <c r="J10" s="26"/>
      <c r="K10" s="26"/>
    </row>
    <row r="11">
      <c r="A11" s="61" t="s">
        <v>4325</v>
      </c>
      <c r="B11" s="24">
        <v>0.018032407407407407</v>
      </c>
      <c r="C11" s="24">
        <f t="shared" si="1"/>
        <v>0.01803240741</v>
      </c>
      <c r="D11" s="26" t="s">
        <v>900</v>
      </c>
      <c r="E11" s="26" t="s">
        <v>67</v>
      </c>
      <c r="F11" s="46">
        <v>18.0</v>
      </c>
      <c r="G11" s="46">
        <v>16.0</v>
      </c>
      <c r="H11" s="26"/>
      <c r="I11" s="26"/>
      <c r="J11" s="26"/>
      <c r="K11" s="26"/>
    </row>
    <row r="12">
      <c r="A12" s="61" t="s">
        <v>4325</v>
      </c>
      <c r="B12" s="24">
        <v>0.02795138888888889</v>
      </c>
      <c r="C12" s="24">
        <f t="shared" si="1"/>
        <v>0.02795138889</v>
      </c>
      <c r="D12" s="26" t="s">
        <v>70</v>
      </c>
      <c r="E12" s="26" t="s">
        <v>365</v>
      </c>
      <c r="F12" s="46" t="s">
        <v>88</v>
      </c>
      <c r="G12" s="46">
        <v>1.0</v>
      </c>
      <c r="H12" s="26"/>
      <c r="I12" s="26"/>
      <c r="J12" s="26"/>
      <c r="K12" s="26"/>
    </row>
    <row r="13">
      <c r="A13" s="61" t="s">
        <v>4325</v>
      </c>
      <c r="B13" s="24">
        <v>0.03603009259259259</v>
      </c>
      <c r="C13" s="24">
        <f t="shared" si="1"/>
        <v>0.03603009259</v>
      </c>
      <c r="D13" s="26" t="s">
        <v>70</v>
      </c>
      <c r="E13" s="26" t="s">
        <v>67</v>
      </c>
      <c r="F13" s="46">
        <v>18.0</v>
      </c>
      <c r="G13" s="26">
        <f t="shared" ref="G13:G14" si="3">F13-3</f>
        <v>15</v>
      </c>
      <c r="H13" s="26"/>
      <c r="I13" s="26"/>
      <c r="J13" s="26"/>
      <c r="K13" s="26"/>
    </row>
    <row r="14">
      <c r="A14" s="61" t="s">
        <v>4325</v>
      </c>
      <c r="B14" s="24">
        <v>0.03716435185185185</v>
      </c>
      <c r="C14" s="24">
        <f t="shared" si="1"/>
        <v>0.03716435185</v>
      </c>
      <c r="D14" s="26" t="s">
        <v>70</v>
      </c>
      <c r="E14" s="26" t="s">
        <v>154</v>
      </c>
      <c r="F14" s="46">
        <v>12.0</v>
      </c>
      <c r="G14" s="26">
        <f t="shared" si="3"/>
        <v>9</v>
      </c>
      <c r="H14" s="26"/>
      <c r="I14" s="26"/>
      <c r="J14" s="26"/>
      <c r="K14" s="26"/>
    </row>
    <row r="15">
      <c r="A15" s="61" t="s">
        <v>4325</v>
      </c>
      <c r="B15" s="24">
        <v>0.037731481481481484</v>
      </c>
      <c r="C15" s="24">
        <f t="shared" si="1"/>
        <v>0.03773148148</v>
      </c>
      <c r="D15" s="26" t="s">
        <v>900</v>
      </c>
      <c r="E15" s="26" t="s">
        <v>154</v>
      </c>
      <c r="F15" s="46" t="s">
        <v>88</v>
      </c>
      <c r="G15" s="25">
        <v>1.0</v>
      </c>
      <c r="H15" s="26"/>
      <c r="I15" s="26"/>
      <c r="J15" s="26"/>
      <c r="K15" s="26"/>
    </row>
    <row r="16">
      <c r="A16" s="61" t="s">
        <v>4325</v>
      </c>
      <c r="B16" s="24">
        <v>0.040949074074074075</v>
      </c>
      <c r="C16" s="24">
        <f t="shared" si="1"/>
        <v>0.04094907407</v>
      </c>
      <c r="D16" s="26" t="s">
        <v>74</v>
      </c>
      <c r="E16" s="26" t="s">
        <v>83</v>
      </c>
      <c r="F16" s="46">
        <v>18.0</v>
      </c>
      <c r="G16" s="26">
        <f>F16-6</f>
        <v>12</v>
      </c>
      <c r="H16" s="26"/>
      <c r="I16" s="26"/>
      <c r="J16" s="26"/>
      <c r="K16" s="26"/>
    </row>
    <row r="17">
      <c r="A17" s="61" t="s">
        <v>4325</v>
      </c>
      <c r="B17" s="24">
        <v>0.04101851851851852</v>
      </c>
      <c r="C17" s="24">
        <f t="shared" si="1"/>
        <v>0.04101851852</v>
      </c>
      <c r="D17" s="26" t="s">
        <v>900</v>
      </c>
      <c r="E17" s="26" t="s">
        <v>83</v>
      </c>
      <c r="F17" s="46">
        <v>3.0</v>
      </c>
      <c r="G17" s="26">
        <f>F17--1</f>
        <v>4</v>
      </c>
      <c r="H17" s="26"/>
      <c r="I17" s="26"/>
      <c r="J17" s="26"/>
      <c r="K17" s="26"/>
    </row>
    <row r="18">
      <c r="A18" s="61" t="s">
        <v>4325</v>
      </c>
      <c r="B18" s="24">
        <v>0.04103009259259259</v>
      </c>
      <c r="C18" s="24">
        <f t="shared" si="1"/>
        <v>0.04103009259</v>
      </c>
      <c r="D18" s="26" t="s">
        <v>72</v>
      </c>
      <c r="E18" s="26" t="s">
        <v>83</v>
      </c>
      <c r="F18" s="46">
        <v>2.0</v>
      </c>
      <c r="G18" s="26">
        <f>F18-0</f>
        <v>2</v>
      </c>
      <c r="H18" s="26"/>
      <c r="I18" s="26"/>
      <c r="J18" s="26"/>
      <c r="K18" s="26"/>
    </row>
    <row r="19">
      <c r="A19" s="61" t="s">
        <v>4325</v>
      </c>
      <c r="B19" s="24">
        <v>0.042986111111111114</v>
      </c>
      <c r="C19" s="24">
        <f t="shared" si="1"/>
        <v>0.04298611111</v>
      </c>
      <c r="D19" s="26" t="s">
        <v>74</v>
      </c>
      <c r="E19" s="26" t="s">
        <v>67</v>
      </c>
      <c r="F19" s="46">
        <v>13.0</v>
      </c>
      <c r="G19" s="26">
        <f t="shared" ref="G19:G20" si="4">F19-3</f>
        <v>10</v>
      </c>
      <c r="H19" s="26"/>
      <c r="I19" s="26"/>
      <c r="J19" s="26"/>
      <c r="K19" s="26"/>
    </row>
    <row r="20">
      <c r="A20" s="61" t="s">
        <v>4325</v>
      </c>
      <c r="B20" s="24">
        <v>0.042986111111111114</v>
      </c>
      <c r="C20" s="24">
        <f t="shared" si="1"/>
        <v>0.04298611111</v>
      </c>
      <c r="D20" s="26" t="s">
        <v>72</v>
      </c>
      <c r="E20" s="26" t="s">
        <v>67</v>
      </c>
      <c r="F20" s="46">
        <v>14.0</v>
      </c>
      <c r="G20" s="26">
        <f t="shared" si="4"/>
        <v>11</v>
      </c>
      <c r="H20" s="26"/>
      <c r="I20" s="26"/>
      <c r="J20" s="26"/>
      <c r="K20" s="26"/>
    </row>
    <row r="21">
      <c r="A21" s="61" t="s">
        <v>4325</v>
      </c>
      <c r="B21" s="24">
        <v>0.042986111111111114</v>
      </c>
      <c r="C21" s="24">
        <f t="shared" si="1"/>
        <v>0.04298611111</v>
      </c>
      <c r="D21" s="26" t="s">
        <v>900</v>
      </c>
      <c r="E21" s="26" t="s">
        <v>67</v>
      </c>
      <c r="F21" s="46">
        <v>19.0</v>
      </c>
      <c r="G21" s="46">
        <v>17.0</v>
      </c>
      <c r="H21" s="26"/>
      <c r="I21" s="26"/>
      <c r="J21" s="26"/>
      <c r="K21" s="26"/>
    </row>
    <row r="22">
      <c r="A22" s="61" t="s">
        <v>4325</v>
      </c>
      <c r="B22" s="24">
        <v>0.04303240740740741</v>
      </c>
      <c r="C22" s="24">
        <f t="shared" si="1"/>
        <v>0.04303240741</v>
      </c>
      <c r="D22" s="26" t="s">
        <v>70</v>
      </c>
      <c r="E22" s="26" t="s">
        <v>67</v>
      </c>
      <c r="F22" s="46">
        <v>16.0</v>
      </c>
      <c r="G22" s="26">
        <f>F22-3</f>
        <v>13</v>
      </c>
      <c r="H22" s="26"/>
      <c r="I22" s="26"/>
      <c r="J22" s="26"/>
      <c r="K22" s="26"/>
    </row>
    <row r="23">
      <c r="A23" s="61" t="s">
        <v>4325</v>
      </c>
      <c r="B23" s="24">
        <v>0.04775462962962963</v>
      </c>
      <c r="C23" s="24">
        <f t="shared" si="1"/>
        <v>0.04775462963</v>
      </c>
      <c r="D23" s="26" t="s">
        <v>900</v>
      </c>
      <c r="E23" s="26" t="s">
        <v>87</v>
      </c>
      <c r="F23" s="30" t="s">
        <v>88</v>
      </c>
      <c r="G23" s="46">
        <v>1.0</v>
      </c>
      <c r="H23" s="26"/>
      <c r="I23" s="26"/>
      <c r="J23" s="26"/>
      <c r="K23" s="26"/>
    </row>
    <row r="24">
      <c r="A24" s="61" t="s">
        <v>4325</v>
      </c>
      <c r="B24" s="24">
        <v>0.0478125</v>
      </c>
      <c r="C24" s="24">
        <f t="shared" si="1"/>
        <v>0.0478125</v>
      </c>
      <c r="D24" s="26" t="s">
        <v>70</v>
      </c>
      <c r="E24" s="26" t="s">
        <v>87</v>
      </c>
      <c r="F24" s="46">
        <v>20.0</v>
      </c>
      <c r="G24" s="26">
        <f>F24-4</f>
        <v>16</v>
      </c>
      <c r="H24" s="26"/>
      <c r="I24" s="26"/>
      <c r="J24" s="26"/>
      <c r="K24" s="26"/>
    </row>
    <row r="25">
      <c r="A25" s="61" t="s">
        <v>4325</v>
      </c>
      <c r="B25" s="24">
        <v>0.04787037037037037</v>
      </c>
      <c r="C25" s="24">
        <f t="shared" si="1"/>
        <v>0.04787037037</v>
      </c>
      <c r="D25" s="26" t="s">
        <v>72</v>
      </c>
      <c r="E25" s="26" t="s">
        <v>87</v>
      </c>
      <c r="F25" s="46">
        <v>16.0</v>
      </c>
      <c r="G25" s="26">
        <f>F25-3</f>
        <v>13</v>
      </c>
      <c r="H25" s="26"/>
      <c r="I25" s="26"/>
      <c r="J25" s="26"/>
      <c r="K25" s="26"/>
    </row>
    <row r="26">
      <c r="A26" s="61" t="s">
        <v>4325</v>
      </c>
      <c r="B26" s="24">
        <v>0.04791666666666667</v>
      </c>
      <c r="C26" s="24">
        <f t="shared" si="1"/>
        <v>0.04791666667</v>
      </c>
      <c r="D26" s="26" t="s">
        <v>74</v>
      </c>
      <c r="E26" s="26" t="s">
        <v>87</v>
      </c>
      <c r="F26" s="46">
        <v>10.0</v>
      </c>
      <c r="G26" s="26">
        <f>F26-4</f>
        <v>6</v>
      </c>
      <c r="H26" s="26"/>
      <c r="I26" s="26"/>
      <c r="J26" s="26"/>
      <c r="K26" s="26"/>
    </row>
    <row r="27">
      <c r="A27" s="61" t="s">
        <v>4325</v>
      </c>
      <c r="B27" s="24">
        <v>0.047997685185185185</v>
      </c>
      <c r="C27" s="24">
        <f t="shared" si="1"/>
        <v>0.04799768519</v>
      </c>
      <c r="D27" s="26" t="s">
        <v>82</v>
      </c>
      <c r="E27" s="26" t="s">
        <v>87</v>
      </c>
      <c r="F27" s="46">
        <v>3.0</v>
      </c>
      <c r="G27" s="26">
        <f>F27-1</f>
        <v>2</v>
      </c>
      <c r="H27" s="26"/>
      <c r="I27" s="26"/>
      <c r="J27" s="26"/>
      <c r="K27" s="26"/>
    </row>
    <row r="28">
      <c r="A28" s="61" t="s">
        <v>4325</v>
      </c>
      <c r="B28" s="24">
        <v>0.048587962962962965</v>
      </c>
      <c r="C28" s="24">
        <f t="shared" si="1"/>
        <v>0.04858796296</v>
      </c>
      <c r="D28" s="26" t="s">
        <v>70</v>
      </c>
      <c r="E28" s="26" t="s">
        <v>93</v>
      </c>
      <c r="F28" s="46">
        <v>15.0</v>
      </c>
      <c r="G28" s="26">
        <f>F28-7</f>
        <v>8</v>
      </c>
      <c r="H28" s="26"/>
      <c r="I28" s="26"/>
      <c r="J28" s="26"/>
      <c r="K28" s="26" t="s">
        <v>148</v>
      </c>
    </row>
    <row r="29">
      <c r="A29" s="61" t="s">
        <v>4325</v>
      </c>
      <c r="B29" s="24">
        <v>0.04940972222222222</v>
      </c>
      <c r="C29" s="24">
        <f t="shared" si="1"/>
        <v>0.04940972222</v>
      </c>
      <c r="D29" s="26" t="s">
        <v>70</v>
      </c>
      <c r="E29" s="26" t="s">
        <v>91</v>
      </c>
      <c r="F29" s="46">
        <v>5.0</v>
      </c>
      <c r="G29" s="26"/>
      <c r="H29" s="26"/>
      <c r="I29" s="26" t="s">
        <v>901</v>
      </c>
      <c r="J29" s="26"/>
      <c r="K29" s="26"/>
    </row>
    <row r="30">
      <c r="A30" s="61" t="s">
        <v>4325</v>
      </c>
      <c r="B30" s="24">
        <v>0.04954861111111111</v>
      </c>
      <c r="C30" s="24">
        <f t="shared" si="1"/>
        <v>0.04954861111</v>
      </c>
      <c r="D30" s="26" t="s">
        <v>70</v>
      </c>
      <c r="E30" s="26" t="s">
        <v>93</v>
      </c>
      <c r="F30" s="46">
        <v>21.0</v>
      </c>
      <c r="G30" s="46">
        <v>14.0</v>
      </c>
      <c r="H30" s="26"/>
      <c r="I30" s="26"/>
      <c r="J30" s="26"/>
      <c r="K30" s="26" t="s">
        <v>148</v>
      </c>
    </row>
    <row r="31">
      <c r="A31" s="61" t="s">
        <v>4325</v>
      </c>
      <c r="B31" s="24">
        <v>0.0497337962962963</v>
      </c>
      <c r="C31" s="24">
        <f t="shared" si="1"/>
        <v>0.0497337963</v>
      </c>
      <c r="D31" s="26" t="s">
        <v>70</v>
      </c>
      <c r="E31" s="26" t="s">
        <v>91</v>
      </c>
      <c r="F31" s="46">
        <v>12.0</v>
      </c>
      <c r="G31" s="26"/>
      <c r="H31" s="26"/>
      <c r="I31" s="26" t="s">
        <v>902</v>
      </c>
      <c r="J31" s="26"/>
      <c r="K31" s="26"/>
    </row>
    <row r="32">
      <c r="A32" s="61" t="s">
        <v>4325</v>
      </c>
      <c r="B32" s="24">
        <v>0.05050925925925926</v>
      </c>
      <c r="C32" s="24">
        <f t="shared" si="1"/>
        <v>0.05050925926</v>
      </c>
      <c r="D32" s="26" t="s">
        <v>70</v>
      </c>
      <c r="E32" s="26" t="s">
        <v>93</v>
      </c>
      <c r="F32" s="46">
        <v>13.0</v>
      </c>
      <c r="G32" s="26">
        <f>F32-7</f>
        <v>6</v>
      </c>
      <c r="H32" s="26"/>
      <c r="I32" s="26"/>
      <c r="J32" s="26"/>
      <c r="K32" s="26" t="s">
        <v>294</v>
      </c>
    </row>
    <row r="33">
      <c r="A33" s="61" t="s">
        <v>4325</v>
      </c>
      <c r="B33" s="24">
        <v>0.05050925925925926</v>
      </c>
      <c r="C33" s="24">
        <f t="shared" si="1"/>
        <v>0.05050925926</v>
      </c>
      <c r="D33" s="26" t="s">
        <v>70</v>
      </c>
      <c r="E33" s="26" t="s">
        <v>93</v>
      </c>
      <c r="F33" s="46" t="s">
        <v>75</v>
      </c>
      <c r="G33" s="46" t="s">
        <v>75</v>
      </c>
      <c r="H33" s="26"/>
      <c r="I33" s="26"/>
      <c r="J33" s="26"/>
      <c r="K33" s="25" t="s">
        <v>85</v>
      </c>
    </row>
    <row r="34">
      <c r="A34" s="61" t="s">
        <v>4325</v>
      </c>
      <c r="B34" s="24">
        <v>0.05158564814814815</v>
      </c>
      <c r="C34" s="24">
        <f t="shared" si="1"/>
        <v>0.05158564815</v>
      </c>
      <c r="D34" s="26" t="s">
        <v>72</v>
      </c>
      <c r="E34" s="26" t="s">
        <v>93</v>
      </c>
      <c r="F34" s="46" t="s">
        <v>88</v>
      </c>
      <c r="G34" s="46">
        <v>1.0</v>
      </c>
      <c r="H34" s="26"/>
      <c r="I34" s="26"/>
      <c r="J34" s="26"/>
      <c r="K34" s="25" t="s">
        <v>85</v>
      </c>
    </row>
    <row r="35">
      <c r="A35" s="61" t="s">
        <v>4325</v>
      </c>
      <c r="B35" s="24">
        <v>0.05158564814814815</v>
      </c>
      <c r="C35" s="24">
        <f t="shared" si="1"/>
        <v>0.05158564815</v>
      </c>
      <c r="D35" s="26" t="s">
        <v>72</v>
      </c>
      <c r="E35" s="26" t="s">
        <v>93</v>
      </c>
      <c r="F35" s="26">
        <f>G35+7</f>
        <v>25</v>
      </c>
      <c r="G35" s="46">
        <v>18.0</v>
      </c>
      <c r="H35" s="26"/>
      <c r="I35" s="26"/>
      <c r="J35" s="26"/>
      <c r="K35" s="26" t="s">
        <v>846</v>
      </c>
    </row>
    <row r="36">
      <c r="A36" s="61" t="s">
        <v>4325</v>
      </c>
      <c r="B36" s="24">
        <v>0.05167824074074074</v>
      </c>
      <c r="C36" s="24">
        <f t="shared" si="1"/>
        <v>0.05167824074</v>
      </c>
      <c r="D36" s="26" t="s">
        <v>72</v>
      </c>
      <c r="E36" s="26" t="s">
        <v>91</v>
      </c>
      <c r="F36" s="46">
        <v>13.0</v>
      </c>
      <c r="G36" s="26"/>
      <c r="H36" s="26"/>
      <c r="I36" s="26" t="s">
        <v>903</v>
      </c>
      <c r="J36" s="26"/>
      <c r="K36" s="26"/>
    </row>
    <row r="37">
      <c r="A37" s="61" t="s">
        <v>4325</v>
      </c>
      <c r="B37" s="24">
        <v>0.051863425925925924</v>
      </c>
      <c r="C37" s="24">
        <f t="shared" si="1"/>
        <v>0.05186342593</v>
      </c>
      <c r="D37" s="26" t="s">
        <v>72</v>
      </c>
      <c r="E37" s="26" t="s">
        <v>93</v>
      </c>
      <c r="F37" s="46" t="s">
        <v>75</v>
      </c>
      <c r="G37" s="46" t="s">
        <v>75</v>
      </c>
      <c r="H37" s="26"/>
      <c r="I37" s="26"/>
      <c r="J37" s="26"/>
      <c r="K37" s="25" t="s">
        <v>85</v>
      </c>
    </row>
    <row r="38">
      <c r="A38" s="61" t="s">
        <v>4325</v>
      </c>
      <c r="B38" s="24">
        <v>0.051863425925925924</v>
      </c>
      <c r="C38" s="24">
        <f t="shared" si="1"/>
        <v>0.05186342593</v>
      </c>
      <c r="D38" s="26" t="s">
        <v>72</v>
      </c>
      <c r="E38" s="26" t="s">
        <v>93</v>
      </c>
      <c r="F38" s="46">
        <v>19.0</v>
      </c>
      <c r="G38" s="26">
        <f>F38-7</f>
        <v>12</v>
      </c>
      <c r="H38" s="26"/>
      <c r="I38" s="26"/>
      <c r="J38" s="26"/>
      <c r="K38" s="26" t="s">
        <v>846</v>
      </c>
    </row>
    <row r="39">
      <c r="A39" s="61" t="s">
        <v>4325</v>
      </c>
      <c r="B39" s="24">
        <v>0.051944444444444446</v>
      </c>
      <c r="C39" s="24">
        <f t="shared" si="1"/>
        <v>0.05194444444</v>
      </c>
      <c r="D39" s="26" t="s">
        <v>72</v>
      </c>
      <c r="E39" s="26" t="s">
        <v>91</v>
      </c>
      <c r="F39" s="46">
        <v>11.0</v>
      </c>
      <c r="G39" s="26"/>
      <c r="H39" s="26"/>
      <c r="I39" s="26" t="s">
        <v>904</v>
      </c>
      <c r="J39" s="46">
        <v>1.0</v>
      </c>
      <c r="K39" s="26"/>
    </row>
    <row r="40">
      <c r="A40" s="61" t="s">
        <v>4325</v>
      </c>
      <c r="B40" s="24">
        <v>0.05431712962962963</v>
      </c>
      <c r="C40" s="24">
        <f t="shared" si="1"/>
        <v>0.05431712963</v>
      </c>
      <c r="D40" s="26" t="s">
        <v>82</v>
      </c>
      <c r="E40" s="26" t="s">
        <v>100</v>
      </c>
      <c r="F40" s="46" t="s">
        <v>68</v>
      </c>
      <c r="G40" s="46">
        <v>20.0</v>
      </c>
      <c r="H40" s="26"/>
      <c r="I40" s="26"/>
      <c r="J40" s="26"/>
      <c r="K40" s="26" t="s">
        <v>274</v>
      </c>
    </row>
    <row r="41">
      <c r="A41" s="61" t="s">
        <v>4325</v>
      </c>
      <c r="B41" s="24">
        <v>0.05438657407407407</v>
      </c>
      <c r="C41" s="24">
        <f t="shared" si="1"/>
        <v>0.05438657407</v>
      </c>
      <c r="D41" s="26" t="s">
        <v>72</v>
      </c>
      <c r="E41" s="26" t="s">
        <v>100</v>
      </c>
      <c r="F41" s="46">
        <v>22.0</v>
      </c>
      <c r="G41" s="26">
        <f t="shared" ref="G41:G42" si="5">F41-3</f>
        <v>19</v>
      </c>
      <c r="H41" s="26"/>
      <c r="I41" s="26" t="s">
        <v>905</v>
      </c>
      <c r="J41" s="26"/>
      <c r="K41" s="26" t="s">
        <v>906</v>
      </c>
    </row>
    <row r="42">
      <c r="A42" s="61" t="s">
        <v>4325</v>
      </c>
      <c r="B42" s="24">
        <v>0.05483796296296296</v>
      </c>
      <c r="C42" s="24">
        <f t="shared" si="1"/>
        <v>0.05483796296</v>
      </c>
      <c r="D42" s="26" t="s">
        <v>72</v>
      </c>
      <c r="E42" s="26" t="s">
        <v>100</v>
      </c>
      <c r="F42" s="46">
        <v>11.0</v>
      </c>
      <c r="G42" s="26">
        <f t="shared" si="5"/>
        <v>8</v>
      </c>
      <c r="H42" s="26"/>
      <c r="I42" s="26" t="s">
        <v>907</v>
      </c>
      <c r="J42" s="26"/>
      <c r="K42" s="26" t="s">
        <v>906</v>
      </c>
    </row>
    <row r="43">
      <c r="A43" s="61" t="s">
        <v>4325</v>
      </c>
      <c r="B43" s="24">
        <v>0.05520833333333333</v>
      </c>
      <c r="C43" s="24">
        <f t="shared" si="1"/>
        <v>0.05520833333</v>
      </c>
      <c r="D43" s="26" t="s">
        <v>82</v>
      </c>
      <c r="E43" s="26" t="s">
        <v>100</v>
      </c>
      <c r="F43" s="46">
        <v>3.0</v>
      </c>
      <c r="G43" s="26">
        <f>F43-1</f>
        <v>2</v>
      </c>
      <c r="H43" s="26"/>
      <c r="I43" s="26" t="s">
        <v>908</v>
      </c>
      <c r="J43" s="26"/>
      <c r="K43" s="26" t="s">
        <v>906</v>
      </c>
    </row>
    <row r="44">
      <c r="A44" s="61" t="s">
        <v>4325</v>
      </c>
      <c r="B44" s="24">
        <v>0.05520833333333333</v>
      </c>
      <c r="C44" s="24">
        <f t="shared" si="1"/>
        <v>0.05520833333</v>
      </c>
      <c r="D44" s="26" t="s">
        <v>70</v>
      </c>
      <c r="E44" s="26" t="s">
        <v>100</v>
      </c>
      <c r="F44" s="46" t="s">
        <v>88</v>
      </c>
      <c r="G44" s="46">
        <v>1.0</v>
      </c>
      <c r="H44" s="26"/>
      <c r="I44" s="26" t="s">
        <v>909</v>
      </c>
      <c r="J44" s="26"/>
      <c r="K44" s="26" t="s">
        <v>906</v>
      </c>
    </row>
    <row r="45">
      <c r="A45" s="61" t="s">
        <v>4325</v>
      </c>
      <c r="B45" s="24">
        <v>0.056157407407407406</v>
      </c>
      <c r="C45" s="24">
        <f t="shared" si="1"/>
        <v>0.05615740741</v>
      </c>
      <c r="D45" s="26" t="s">
        <v>900</v>
      </c>
      <c r="E45" s="26" t="s">
        <v>78</v>
      </c>
      <c r="F45" s="46" t="s">
        <v>68</v>
      </c>
      <c r="G45" s="46">
        <v>20.0</v>
      </c>
      <c r="H45" s="26"/>
      <c r="I45" s="26"/>
      <c r="J45" s="26"/>
      <c r="K45" s="26"/>
    </row>
    <row r="46">
      <c r="A46" s="61" t="s">
        <v>4325</v>
      </c>
      <c r="B46" s="24">
        <v>0.05644675925925926</v>
      </c>
      <c r="C46" s="24">
        <f t="shared" si="1"/>
        <v>0.05644675926</v>
      </c>
      <c r="D46" s="26" t="s">
        <v>900</v>
      </c>
      <c r="E46" s="26" t="s">
        <v>93</v>
      </c>
      <c r="F46" s="46">
        <v>17.0</v>
      </c>
      <c r="G46" s="26">
        <f>F46-7</f>
        <v>10</v>
      </c>
      <c r="H46" s="26"/>
      <c r="I46" s="26"/>
      <c r="J46" s="26"/>
      <c r="K46" s="26" t="s">
        <v>910</v>
      </c>
    </row>
    <row r="47">
      <c r="A47" s="61" t="s">
        <v>4325</v>
      </c>
      <c r="B47" s="24">
        <v>0.05648148148148148</v>
      </c>
      <c r="C47" s="24">
        <f t="shared" si="1"/>
        <v>0.05648148148</v>
      </c>
      <c r="D47" s="26" t="s">
        <v>900</v>
      </c>
      <c r="E47" s="26" t="s">
        <v>93</v>
      </c>
      <c r="F47" s="26">
        <f>G47+7</f>
        <v>25</v>
      </c>
      <c r="G47" s="46">
        <v>18.0</v>
      </c>
      <c r="H47" s="26"/>
      <c r="I47" s="26"/>
      <c r="J47" s="26"/>
      <c r="K47" s="26" t="s">
        <v>911</v>
      </c>
    </row>
    <row r="48">
      <c r="A48" s="61" t="s">
        <v>4325</v>
      </c>
      <c r="B48" s="24">
        <v>0.0565625</v>
      </c>
      <c r="C48" s="24">
        <f t="shared" si="1"/>
        <v>0.0565625</v>
      </c>
      <c r="D48" s="26" t="s">
        <v>900</v>
      </c>
      <c r="E48" s="26" t="s">
        <v>91</v>
      </c>
      <c r="F48" s="46">
        <v>6.0</v>
      </c>
      <c r="G48" s="26"/>
      <c r="H48" s="26"/>
      <c r="I48" s="26" t="s">
        <v>912</v>
      </c>
      <c r="J48" s="26"/>
      <c r="K48" s="26"/>
    </row>
    <row r="49">
      <c r="A49" s="61" t="s">
        <v>4325</v>
      </c>
      <c r="B49" s="24">
        <v>0.05658564814814815</v>
      </c>
      <c r="C49" s="24">
        <f t="shared" si="1"/>
        <v>0.05658564815</v>
      </c>
      <c r="D49" s="26" t="s">
        <v>900</v>
      </c>
      <c r="E49" s="26" t="s">
        <v>91</v>
      </c>
      <c r="F49" s="46">
        <v>12.0</v>
      </c>
      <c r="G49" s="26"/>
      <c r="H49" s="26"/>
      <c r="I49" s="26" t="s">
        <v>913</v>
      </c>
      <c r="J49" s="26"/>
      <c r="K49" s="26"/>
    </row>
    <row r="50">
      <c r="A50" s="61" t="s">
        <v>4325</v>
      </c>
      <c r="B50" s="24">
        <v>0.05668981481481482</v>
      </c>
      <c r="C50" s="24">
        <f t="shared" si="1"/>
        <v>0.05668981481</v>
      </c>
      <c r="D50" s="26" t="s">
        <v>900</v>
      </c>
      <c r="E50" s="26" t="s">
        <v>93</v>
      </c>
      <c r="F50" s="46">
        <v>15.0</v>
      </c>
      <c r="G50" s="46">
        <v>8.0</v>
      </c>
      <c r="H50" s="26"/>
      <c r="I50" s="26"/>
      <c r="J50" s="26"/>
      <c r="K50" s="26" t="s">
        <v>910</v>
      </c>
    </row>
    <row r="51">
      <c r="A51" s="61" t="s">
        <v>4325</v>
      </c>
      <c r="B51" s="24">
        <v>0.05675925925925926</v>
      </c>
      <c r="C51" s="24">
        <f t="shared" si="1"/>
        <v>0.05675925926</v>
      </c>
      <c r="D51" s="26" t="s">
        <v>900</v>
      </c>
      <c r="E51" s="26" t="s">
        <v>91</v>
      </c>
      <c r="F51" s="46">
        <v>9.0</v>
      </c>
      <c r="G51" s="26"/>
      <c r="H51" s="26"/>
      <c r="I51" s="26" t="s">
        <v>914</v>
      </c>
      <c r="J51" s="26"/>
      <c r="K51" s="26"/>
    </row>
    <row r="52">
      <c r="A52" s="61" t="s">
        <v>4325</v>
      </c>
      <c r="B52" s="24">
        <v>0.05710648148148148</v>
      </c>
      <c r="C52" s="24">
        <f t="shared" si="1"/>
        <v>0.05710648148</v>
      </c>
      <c r="D52" s="26" t="s">
        <v>74</v>
      </c>
      <c r="E52" s="26" t="s">
        <v>93</v>
      </c>
      <c r="F52" s="46" t="s">
        <v>75</v>
      </c>
      <c r="G52" s="46" t="s">
        <v>75</v>
      </c>
      <c r="H52" s="26"/>
      <c r="I52" s="26"/>
      <c r="J52" s="26"/>
      <c r="K52" s="25" t="s">
        <v>160</v>
      </c>
    </row>
    <row r="53">
      <c r="A53" s="61" t="s">
        <v>4325</v>
      </c>
      <c r="B53" s="24">
        <v>0.05710648148148148</v>
      </c>
      <c r="C53" s="24">
        <f t="shared" si="1"/>
        <v>0.05710648148</v>
      </c>
      <c r="D53" s="26" t="s">
        <v>74</v>
      </c>
      <c r="E53" s="26" t="s">
        <v>93</v>
      </c>
      <c r="F53" s="46">
        <v>12.0</v>
      </c>
      <c r="G53" s="26">
        <f>F53-8</f>
        <v>4</v>
      </c>
      <c r="H53" s="26"/>
      <c r="I53" s="26"/>
      <c r="J53" s="26"/>
      <c r="K53" s="26" t="s">
        <v>915</v>
      </c>
    </row>
    <row r="54">
      <c r="A54" s="61" t="s">
        <v>4325</v>
      </c>
      <c r="B54" s="24">
        <v>0.05787037037037037</v>
      </c>
      <c r="C54" s="24">
        <f t="shared" si="1"/>
        <v>0.05787037037</v>
      </c>
      <c r="D54" s="26" t="s">
        <v>70</v>
      </c>
      <c r="E54" s="26" t="s">
        <v>93</v>
      </c>
      <c r="F54" s="46">
        <v>15.0</v>
      </c>
      <c r="G54" s="26">
        <f>F54-7</f>
        <v>8</v>
      </c>
      <c r="H54" s="26"/>
      <c r="I54" s="26"/>
      <c r="J54" s="26"/>
      <c r="K54" s="26" t="s">
        <v>148</v>
      </c>
    </row>
    <row r="55">
      <c r="A55" s="61" t="s">
        <v>4325</v>
      </c>
      <c r="B55" s="24">
        <v>0.058055555555555555</v>
      </c>
      <c r="C55" s="24">
        <f t="shared" si="1"/>
        <v>0.05805555556</v>
      </c>
      <c r="D55" s="26" t="s">
        <v>70</v>
      </c>
      <c r="E55" s="26" t="s">
        <v>91</v>
      </c>
      <c r="F55" s="46">
        <v>9.0</v>
      </c>
      <c r="G55" s="26"/>
      <c r="H55" s="26"/>
      <c r="I55" s="26" t="s">
        <v>916</v>
      </c>
      <c r="J55" s="26"/>
      <c r="K55" s="26"/>
    </row>
    <row r="56">
      <c r="A56" s="61" t="s">
        <v>4325</v>
      </c>
      <c r="B56" s="24">
        <v>0.05814814814814815</v>
      </c>
      <c r="C56" s="24">
        <f t="shared" si="1"/>
        <v>0.05814814815</v>
      </c>
      <c r="D56" s="26" t="s">
        <v>70</v>
      </c>
      <c r="E56" s="26" t="s">
        <v>93</v>
      </c>
      <c r="F56" s="46">
        <v>16.0</v>
      </c>
      <c r="G56" s="26">
        <f>F56-7</f>
        <v>9</v>
      </c>
      <c r="H56" s="26"/>
      <c r="I56" s="26"/>
      <c r="J56" s="26"/>
      <c r="K56" s="26" t="s">
        <v>148</v>
      </c>
    </row>
    <row r="57">
      <c r="A57" s="61" t="s">
        <v>4325</v>
      </c>
      <c r="B57" s="24">
        <v>0.05821759259259259</v>
      </c>
      <c r="C57" s="24">
        <f t="shared" si="1"/>
        <v>0.05821759259</v>
      </c>
      <c r="D57" s="26" t="s">
        <v>70</v>
      </c>
      <c r="E57" s="26" t="s">
        <v>91</v>
      </c>
      <c r="F57" s="46">
        <v>11.0</v>
      </c>
      <c r="G57" s="26"/>
      <c r="H57" s="26"/>
      <c r="I57" s="26" t="s">
        <v>917</v>
      </c>
      <c r="J57" s="26"/>
      <c r="K57" s="26"/>
    </row>
    <row r="58">
      <c r="A58" s="61" t="s">
        <v>4325</v>
      </c>
      <c r="B58" s="24">
        <v>0.05828703703703704</v>
      </c>
      <c r="C58" s="24">
        <f t="shared" si="1"/>
        <v>0.05828703704</v>
      </c>
      <c r="D58" s="26" t="s">
        <v>70</v>
      </c>
      <c r="E58" s="26" t="s">
        <v>93</v>
      </c>
      <c r="F58" s="46">
        <v>21.0</v>
      </c>
      <c r="G58" s="46">
        <v>14.0</v>
      </c>
      <c r="H58" s="26"/>
      <c r="I58" s="26"/>
      <c r="J58" s="26"/>
      <c r="K58" s="26" t="s">
        <v>148</v>
      </c>
    </row>
    <row r="59">
      <c r="A59" s="61" t="s">
        <v>4325</v>
      </c>
      <c r="B59" s="24">
        <v>0.058333333333333334</v>
      </c>
      <c r="C59" s="24">
        <f t="shared" si="1"/>
        <v>0.05833333333</v>
      </c>
      <c r="D59" s="26" t="s">
        <v>70</v>
      </c>
      <c r="E59" s="26" t="s">
        <v>91</v>
      </c>
      <c r="F59" s="46">
        <v>7.0</v>
      </c>
      <c r="G59" s="26"/>
      <c r="H59" s="26"/>
      <c r="I59" s="26" t="s">
        <v>918</v>
      </c>
      <c r="J59" s="26"/>
      <c r="K59" s="26"/>
    </row>
    <row r="60">
      <c r="A60" s="61" t="s">
        <v>4325</v>
      </c>
      <c r="B60" s="24">
        <v>0.058541666666666665</v>
      </c>
      <c r="C60" s="24">
        <f t="shared" si="1"/>
        <v>0.05854166667</v>
      </c>
      <c r="D60" s="26" t="s">
        <v>70</v>
      </c>
      <c r="E60" s="26" t="s">
        <v>93</v>
      </c>
      <c r="F60" s="26">
        <f t="shared" ref="F60:F61" si="6">G60+7</f>
        <v>26</v>
      </c>
      <c r="G60" s="46">
        <v>19.0</v>
      </c>
      <c r="H60" s="26"/>
      <c r="I60" s="26"/>
      <c r="J60" s="26"/>
      <c r="K60" s="26" t="s">
        <v>919</v>
      </c>
    </row>
    <row r="61">
      <c r="A61" s="61" t="s">
        <v>4325</v>
      </c>
      <c r="B61" s="24">
        <v>0.058541666666666665</v>
      </c>
      <c r="C61" s="24">
        <f t="shared" si="1"/>
        <v>0.05854166667</v>
      </c>
      <c r="D61" s="26" t="s">
        <v>70</v>
      </c>
      <c r="E61" s="26" t="s">
        <v>93</v>
      </c>
      <c r="F61" s="26">
        <f t="shared" si="6"/>
        <v>9</v>
      </c>
      <c r="G61" s="46">
        <v>2.0</v>
      </c>
      <c r="H61" s="26"/>
      <c r="I61" s="26"/>
      <c r="J61" s="26"/>
      <c r="K61" s="26" t="s">
        <v>919</v>
      </c>
    </row>
    <row r="62">
      <c r="A62" s="61" t="s">
        <v>4325</v>
      </c>
      <c r="B62" s="24">
        <v>0.05862268518518519</v>
      </c>
      <c r="C62" s="24">
        <f t="shared" si="1"/>
        <v>0.05862268519</v>
      </c>
      <c r="D62" s="26" t="s">
        <v>70</v>
      </c>
      <c r="E62" s="26" t="s">
        <v>91</v>
      </c>
      <c r="F62" s="46">
        <v>10.0</v>
      </c>
      <c r="G62" s="26"/>
      <c r="H62" s="26"/>
      <c r="I62" s="26" t="s">
        <v>920</v>
      </c>
      <c r="J62" s="46">
        <v>1.0</v>
      </c>
      <c r="K62" s="26"/>
    </row>
    <row r="63">
      <c r="A63" s="61" t="s">
        <v>4325</v>
      </c>
      <c r="B63" s="24">
        <v>0.0597337962962963</v>
      </c>
      <c r="C63" s="24">
        <f t="shared" si="1"/>
        <v>0.0597337963</v>
      </c>
      <c r="D63" s="26" t="s">
        <v>72</v>
      </c>
      <c r="E63" s="26" t="s">
        <v>93</v>
      </c>
      <c r="F63" s="46" t="s">
        <v>75</v>
      </c>
      <c r="G63" s="46" t="s">
        <v>75</v>
      </c>
      <c r="H63" s="26"/>
      <c r="I63" s="26"/>
      <c r="J63" s="26"/>
      <c r="K63" s="25" t="s">
        <v>85</v>
      </c>
    </row>
    <row r="64">
      <c r="A64" s="61" t="s">
        <v>4325</v>
      </c>
      <c r="B64" s="24">
        <v>0.0597337962962963</v>
      </c>
      <c r="C64" s="24">
        <f t="shared" si="1"/>
        <v>0.0597337963</v>
      </c>
      <c r="D64" s="26" t="s">
        <v>72</v>
      </c>
      <c r="E64" s="26" t="s">
        <v>93</v>
      </c>
      <c r="F64" s="46">
        <v>25.0</v>
      </c>
      <c r="G64" s="26">
        <f>F64-7</f>
        <v>18</v>
      </c>
      <c r="H64" s="26"/>
      <c r="I64" s="26"/>
      <c r="J64" s="26"/>
      <c r="K64" s="26" t="s">
        <v>846</v>
      </c>
    </row>
    <row r="65">
      <c r="A65" s="61" t="s">
        <v>4325</v>
      </c>
      <c r="B65" s="24">
        <v>0.05982638888888889</v>
      </c>
      <c r="C65" s="24">
        <f t="shared" si="1"/>
        <v>0.05982638889</v>
      </c>
      <c r="D65" s="26" t="s">
        <v>72</v>
      </c>
      <c r="E65" s="26" t="s">
        <v>91</v>
      </c>
      <c r="F65" s="46">
        <v>14.0</v>
      </c>
      <c r="G65" s="26"/>
      <c r="H65" s="26"/>
      <c r="I65" s="26" t="s">
        <v>921</v>
      </c>
      <c r="J65" s="26"/>
      <c r="K65" s="26"/>
    </row>
    <row r="66">
      <c r="A66" s="61" t="s">
        <v>4325</v>
      </c>
      <c r="B66" s="24">
        <v>0.05991898148148148</v>
      </c>
      <c r="C66" s="24">
        <f t="shared" si="1"/>
        <v>0.05991898148</v>
      </c>
      <c r="D66" s="26" t="s">
        <v>72</v>
      </c>
      <c r="E66" s="26" t="s">
        <v>93</v>
      </c>
      <c r="F66" s="26">
        <f>G66+7</f>
        <v>26</v>
      </c>
      <c r="G66" s="46">
        <v>19.0</v>
      </c>
      <c r="H66" s="26"/>
      <c r="I66" s="26"/>
      <c r="J66" s="26"/>
      <c r="K66" s="26" t="s">
        <v>846</v>
      </c>
    </row>
    <row r="67">
      <c r="A67" s="61" t="s">
        <v>4325</v>
      </c>
      <c r="B67" s="24">
        <v>0.05991898148148148</v>
      </c>
      <c r="C67" s="24">
        <f t="shared" si="1"/>
        <v>0.05991898148</v>
      </c>
      <c r="D67" s="26" t="s">
        <v>72</v>
      </c>
      <c r="E67" s="26" t="s">
        <v>93</v>
      </c>
      <c r="F67" s="46" t="s">
        <v>88</v>
      </c>
      <c r="G67" s="46">
        <v>1.0</v>
      </c>
      <c r="H67" s="26"/>
      <c r="I67" s="26"/>
      <c r="J67" s="26"/>
      <c r="K67" s="25" t="s">
        <v>85</v>
      </c>
    </row>
    <row r="68">
      <c r="A68" s="61" t="s">
        <v>4325</v>
      </c>
      <c r="B68" s="24">
        <v>0.06001157407407407</v>
      </c>
      <c r="C68" s="24">
        <f t="shared" si="1"/>
        <v>0.06001157407</v>
      </c>
      <c r="D68" s="26" t="s">
        <v>72</v>
      </c>
      <c r="E68" s="26" t="s">
        <v>91</v>
      </c>
      <c r="F68" s="46">
        <v>14.0</v>
      </c>
      <c r="G68" s="26"/>
      <c r="H68" s="26"/>
      <c r="I68" s="26" t="s">
        <v>921</v>
      </c>
      <c r="J68" s="46">
        <v>1.0</v>
      </c>
      <c r="K68" s="26"/>
    </row>
    <row r="69">
      <c r="A69" s="61" t="s">
        <v>4325</v>
      </c>
      <c r="B69" s="24">
        <v>0.061342592592592594</v>
      </c>
      <c r="C69" s="24">
        <f t="shared" si="1"/>
        <v>0.06134259259</v>
      </c>
      <c r="D69" s="26" t="s">
        <v>74</v>
      </c>
      <c r="E69" s="26" t="s">
        <v>125</v>
      </c>
      <c r="F69" s="46" t="s">
        <v>68</v>
      </c>
      <c r="G69" s="46">
        <v>20.0</v>
      </c>
      <c r="H69" s="26"/>
      <c r="I69" s="26"/>
      <c r="J69" s="26"/>
      <c r="K69" s="26"/>
    </row>
    <row r="70">
      <c r="A70" s="61" t="s">
        <v>4325</v>
      </c>
      <c r="B70" s="24">
        <v>0.06241898148148148</v>
      </c>
      <c r="C70" s="24">
        <f t="shared" si="1"/>
        <v>0.06241898148</v>
      </c>
      <c r="D70" s="26" t="s">
        <v>900</v>
      </c>
      <c r="E70" s="26" t="s">
        <v>93</v>
      </c>
      <c r="F70" s="46" t="s">
        <v>75</v>
      </c>
      <c r="G70" s="46" t="s">
        <v>75</v>
      </c>
      <c r="H70" s="26"/>
      <c r="I70" s="26"/>
      <c r="J70" s="26"/>
      <c r="K70" s="26" t="s">
        <v>910</v>
      </c>
    </row>
    <row r="71">
      <c r="A71" s="61" t="s">
        <v>4325</v>
      </c>
      <c r="B71" s="24">
        <v>0.06246527777777778</v>
      </c>
      <c r="C71" s="24">
        <f t="shared" si="1"/>
        <v>0.06246527778</v>
      </c>
      <c r="D71" s="26" t="s">
        <v>900</v>
      </c>
      <c r="E71" s="26" t="s">
        <v>93</v>
      </c>
      <c r="F71" s="46" t="s">
        <v>75</v>
      </c>
      <c r="G71" s="46" t="s">
        <v>75</v>
      </c>
      <c r="H71" s="26"/>
      <c r="I71" s="26"/>
      <c r="J71" s="26"/>
      <c r="K71" s="26" t="s">
        <v>910</v>
      </c>
    </row>
    <row r="72">
      <c r="A72" s="61" t="s">
        <v>4325</v>
      </c>
      <c r="B72" s="24">
        <v>0.0625</v>
      </c>
      <c r="C72" s="24">
        <f t="shared" si="1"/>
        <v>0.0625</v>
      </c>
      <c r="D72" s="26" t="s">
        <v>900</v>
      </c>
      <c r="E72" s="26" t="s">
        <v>91</v>
      </c>
      <c r="F72" s="46">
        <v>9.0</v>
      </c>
      <c r="G72" s="26"/>
      <c r="H72" s="26"/>
      <c r="I72" s="26" t="s">
        <v>922</v>
      </c>
      <c r="J72" s="26"/>
      <c r="K72" s="26"/>
    </row>
    <row r="73">
      <c r="A73" s="61" t="s">
        <v>4325</v>
      </c>
      <c r="B73" s="24">
        <v>0.0625462962962963</v>
      </c>
      <c r="C73" s="24">
        <f t="shared" si="1"/>
        <v>0.0625462963</v>
      </c>
      <c r="D73" s="26" t="s">
        <v>900</v>
      </c>
      <c r="E73" s="26" t="s">
        <v>93</v>
      </c>
      <c r="F73" s="46" t="s">
        <v>75</v>
      </c>
      <c r="G73" s="46" t="s">
        <v>75</v>
      </c>
      <c r="H73" s="26"/>
      <c r="I73" s="26"/>
      <c r="J73" s="26"/>
      <c r="K73" s="26" t="s">
        <v>911</v>
      </c>
    </row>
    <row r="74">
      <c r="A74" s="61" t="s">
        <v>4325</v>
      </c>
      <c r="B74" s="24">
        <v>0.06258101851851852</v>
      </c>
      <c r="C74" s="24">
        <f t="shared" si="1"/>
        <v>0.06258101852</v>
      </c>
      <c r="D74" s="26" t="s">
        <v>900</v>
      </c>
      <c r="E74" s="26" t="s">
        <v>91</v>
      </c>
      <c r="F74" s="46">
        <v>7.0</v>
      </c>
      <c r="G74" s="26"/>
      <c r="H74" s="26"/>
      <c r="I74" s="26" t="s">
        <v>923</v>
      </c>
      <c r="J74" s="26"/>
      <c r="K74" s="26"/>
    </row>
    <row r="75">
      <c r="A75" s="61" t="s">
        <v>4325</v>
      </c>
      <c r="B75" s="24">
        <v>0.0634837962962963</v>
      </c>
      <c r="C75" s="24">
        <f t="shared" si="1"/>
        <v>0.0634837963</v>
      </c>
      <c r="D75" s="26" t="s">
        <v>82</v>
      </c>
      <c r="E75" s="26" t="s">
        <v>91</v>
      </c>
      <c r="F75" s="46">
        <v>4.0</v>
      </c>
      <c r="G75" s="26"/>
      <c r="H75" s="26"/>
      <c r="I75" s="26" t="s">
        <v>924</v>
      </c>
      <c r="J75" s="26"/>
      <c r="K75" s="26" t="s">
        <v>653</v>
      </c>
    </row>
    <row r="76">
      <c r="A76" s="61" t="s">
        <v>4325</v>
      </c>
      <c r="B76" s="24">
        <v>0.0635300925925926</v>
      </c>
      <c r="C76" s="24">
        <f t="shared" si="1"/>
        <v>0.06353009259</v>
      </c>
      <c r="D76" s="26" t="s">
        <v>82</v>
      </c>
      <c r="E76" s="26" t="s">
        <v>91</v>
      </c>
      <c r="F76" s="46">
        <v>2.0</v>
      </c>
      <c r="G76" s="26"/>
      <c r="H76" s="26"/>
      <c r="I76" s="26" t="s">
        <v>925</v>
      </c>
      <c r="J76" s="26"/>
      <c r="K76" s="26" t="s">
        <v>653</v>
      </c>
    </row>
    <row r="77">
      <c r="A77" s="61" t="s">
        <v>4325</v>
      </c>
      <c r="B77" s="24">
        <v>0.06355324074074074</v>
      </c>
      <c r="C77" s="24">
        <f t="shared" si="1"/>
        <v>0.06355324074</v>
      </c>
      <c r="D77" s="26" t="s">
        <v>82</v>
      </c>
      <c r="E77" s="26" t="s">
        <v>91</v>
      </c>
      <c r="F77" s="46">
        <v>4.0</v>
      </c>
      <c r="G77" s="26"/>
      <c r="H77" s="26"/>
      <c r="I77" s="26" t="s">
        <v>924</v>
      </c>
      <c r="J77" s="26"/>
      <c r="K77" s="26" t="s">
        <v>653</v>
      </c>
    </row>
    <row r="78">
      <c r="A78" s="61" t="s">
        <v>4325</v>
      </c>
      <c r="B78" s="24">
        <v>0.06398148148148149</v>
      </c>
      <c r="C78" s="24">
        <f t="shared" si="1"/>
        <v>0.06398148148</v>
      </c>
      <c r="D78" s="26" t="s">
        <v>70</v>
      </c>
      <c r="E78" s="26" t="s">
        <v>93</v>
      </c>
      <c r="F78" s="46">
        <v>13.0</v>
      </c>
      <c r="G78" s="26">
        <f t="shared" ref="G78:G79" si="7">F78-7</f>
        <v>6</v>
      </c>
      <c r="H78" s="26"/>
      <c r="I78" s="26"/>
      <c r="J78" s="26"/>
      <c r="K78" s="26" t="s">
        <v>148</v>
      </c>
    </row>
    <row r="79">
      <c r="A79" s="61" t="s">
        <v>4325</v>
      </c>
      <c r="B79" s="24">
        <v>0.0641550925925926</v>
      </c>
      <c r="C79" s="24">
        <f t="shared" si="1"/>
        <v>0.06415509259</v>
      </c>
      <c r="D79" s="26" t="s">
        <v>70</v>
      </c>
      <c r="E79" s="26" t="s">
        <v>93</v>
      </c>
      <c r="F79" s="46">
        <v>18.0</v>
      </c>
      <c r="G79" s="26">
        <f t="shared" si="7"/>
        <v>11</v>
      </c>
      <c r="H79" s="26"/>
      <c r="I79" s="26"/>
      <c r="J79" s="26"/>
      <c r="K79" s="26" t="s">
        <v>148</v>
      </c>
    </row>
    <row r="80">
      <c r="A80" s="61" t="s">
        <v>4325</v>
      </c>
      <c r="B80" s="24">
        <v>0.06424768518518519</v>
      </c>
      <c r="C80" s="24">
        <f t="shared" si="1"/>
        <v>0.06424768519</v>
      </c>
      <c r="D80" s="26" t="s">
        <v>70</v>
      </c>
      <c r="E80" s="26" t="s">
        <v>91</v>
      </c>
      <c r="F80" s="46">
        <v>15.0</v>
      </c>
      <c r="G80" s="26"/>
      <c r="H80" s="26"/>
      <c r="I80" s="26" t="s">
        <v>926</v>
      </c>
      <c r="J80" s="46">
        <v>1.0</v>
      </c>
      <c r="K80" s="26" t="s">
        <v>119</v>
      </c>
    </row>
    <row r="81">
      <c r="A81" s="61" t="s">
        <v>4325</v>
      </c>
      <c r="B81" s="24">
        <v>0.06542824074074075</v>
      </c>
      <c r="C81" s="24">
        <f t="shared" si="1"/>
        <v>0.06542824074</v>
      </c>
      <c r="D81" s="26" t="s">
        <v>72</v>
      </c>
      <c r="E81" s="26" t="s">
        <v>128</v>
      </c>
      <c r="F81" s="46">
        <v>9.0</v>
      </c>
      <c r="G81" s="26">
        <f>F81-3</f>
        <v>6</v>
      </c>
      <c r="H81" s="26"/>
      <c r="I81" s="26"/>
      <c r="J81" s="26"/>
      <c r="K81" s="26"/>
    </row>
    <row r="82">
      <c r="A82" s="61" t="s">
        <v>4325</v>
      </c>
      <c r="B82" s="24">
        <v>0.06559027777777778</v>
      </c>
      <c r="C82" s="24">
        <f t="shared" si="1"/>
        <v>0.06559027778</v>
      </c>
      <c r="D82" s="26" t="s">
        <v>900</v>
      </c>
      <c r="E82" s="26" t="s">
        <v>128</v>
      </c>
      <c r="F82" s="46">
        <v>13.0</v>
      </c>
      <c r="G82" s="26"/>
      <c r="H82" s="26"/>
      <c r="I82" s="26"/>
      <c r="J82" s="26"/>
      <c r="K82" s="26"/>
    </row>
    <row r="83">
      <c r="A83" s="61" t="s">
        <v>4325</v>
      </c>
      <c r="B83" s="24">
        <v>0.06622685185185186</v>
      </c>
      <c r="C83" s="24">
        <f t="shared" si="1"/>
        <v>0.06622685185</v>
      </c>
      <c r="D83" s="26" t="s">
        <v>74</v>
      </c>
      <c r="E83" s="26" t="s">
        <v>128</v>
      </c>
      <c r="F83" s="46">
        <v>3.0</v>
      </c>
      <c r="G83" s="26">
        <f>F83-0</f>
        <v>3</v>
      </c>
      <c r="H83" s="26"/>
      <c r="I83" s="26"/>
      <c r="J83" s="26"/>
      <c r="K83" s="26"/>
    </row>
    <row r="84">
      <c r="A84" s="61" t="s">
        <v>4325</v>
      </c>
      <c r="B84" s="24">
        <v>0.06876157407407407</v>
      </c>
      <c r="C84" s="24">
        <f t="shared" si="1"/>
        <v>0.06876157407</v>
      </c>
      <c r="D84" s="26" t="s">
        <v>70</v>
      </c>
      <c r="E84" s="26" t="s">
        <v>130</v>
      </c>
      <c r="F84" s="46">
        <v>12.0</v>
      </c>
      <c r="G84" s="26">
        <f>F84-2</f>
        <v>10</v>
      </c>
      <c r="H84" s="26"/>
      <c r="I84" s="26"/>
      <c r="J84" s="26"/>
      <c r="K84" s="26"/>
    </row>
    <row r="85">
      <c r="A85" s="61" t="s">
        <v>4325</v>
      </c>
      <c r="B85" s="24">
        <v>0.0709837962962963</v>
      </c>
      <c r="C85" s="24">
        <f t="shared" si="1"/>
        <v>0.0709837963</v>
      </c>
      <c r="D85" s="26" t="s">
        <v>70</v>
      </c>
      <c r="E85" s="26" t="s">
        <v>128</v>
      </c>
      <c r="F85" s="46" t="s">
        <v>68</v>
      </c>
      <c r="G85" s="46">
        <v>20.0</v>
      </c>
      <c r="H85" s="26"/>
      <c r="I85" s="26"/>
      <c r="J85" s="26"/>
      <c r="K85" s="26"/>
    </row>
    <row r="86">
      <c r="A86" s="61" t="s">
        <v>4325</v>
      </c>
      <c r="B86" s="24">
        <v>0.07212962962962963</v>
      </c>
      <c r="C86" s="24">
        <f t="shared" si="1"/>
        <v>0.07212962963</v>
      </c>
      <c r="D86" s="26" t="s">
        <v>74</v>
      </c>
      <c r="E86" s="26" t="s">
        <v>129</v>
      </c>
      <c r="F86" s="46">
        <v>16.0</v>
      </c>
      <c r="G86" s="26">
        <f>F86-4</f>
        <v>12</v>
      </c>
      <c r="H86" s="26"/>
      <c r="I86" s="26"/>
      <c r="J86" s="26"/>
      <c r="K86" s="26"/>
    </row>
    <row r="87">
      <c r="A87" s="61" t="s">
        <v>4325</v>
      </c>
      <c r="B87" s="24">
        <v>0.07296296296296297</v>
      </c>
      <c r="C87" s="24">
        <f t="shared" si="1"/>
        <v>0.07296296296</v>
      </c>
      <c r="D87" s="26" t="s">
        <v>900</v>
      </c>
      <c r="E87" s="26" t="s">
        <v>129</v>
      </c>
      <c r="F87" s="46">
        <v>15.0</v>
      </c>
      <c r="G87" s="26">
        <f>F87-2</f>
        <v>13</v>
      </c>
      <c r="H87" s="26"/>
      <c r="I87" s="26"/>
      <c r="J87" s="26"/>
      <c r="K87" s="26"/>
    </row>
    <row r="88">
      <c r="A88" s="61" t="s">
        <v>4325</v>
      </c>
      <c r="B88" s="24">
        <v>0.07415509259259259</v>
      </c>
      <c r="C88" s="24">
        <f t="shared" si="1"/>
        <v>0.07415509259</v>
      </c>
      <c r="D88" s="26" t="s">
        <v>70</v>
      </c>
      <c r="E88" s="26" t="s">
        <v>129</v>
      </c>
      <c r="F88" s="46">
        <v>24.0</v>
      </c>
      <c r="G88" s="26">
        <f>F88-7</f>
        <v>17</v>
      </c>
      <c r="H88" s="26"/>
      <c r="I88" s="26"/>
      <c r="J88" s="26"/>
      <c r="K88" s="26"/>
    </row>
    <row r="89">
      <c r="A89" s="61" t="s">
        <v>4325</v>
      </c>
      <c r="B89" s="24">
        <v>0.07469907407407407</v>
      </c>
      <c r="C89" s="24">
        <f t="shared" si="1"/>
        <v>0.07469907407</v>
      </c>
      <c r="D89" s="26" t="s">
        <v>70</v>
      </c>
      <c r="E89" s="26" t="s">
        <v>67</v>
      </c>
      <c r="F89" s="46">
        <v>17.0</v>
      </c>
      <c r="G89" s="26">
        <f>F89-3</f>
        <v>14</v>
      </c>
      <c r="H89" s="26"/>
      <c r="I89" s="26"/>
      <c r="J89" s="26"/>
      <c r="K89" s="26"/>
    </row>
    <row r="90">
      <c r="A90" s="61" t="s">
        <v>4325</v>
      </c>
      <c r="B90" s="24">
        <v>0.0764699074074074</v>
      </c>
      <c r="C90" s="24">
        <f t="shared" si="1"/>
        <v>0.07646990741</v>
      </c>
      <c r="D90" s="26" t="s">
        <v>72</v>
      </c>
      <c r="E90" s="26" t="s">
        <v>67</v>
      </c>
      <c r="F90" s="46" t="s">
        <v>68</v>
      </c>
      <c r="G90" s="46">
        <v>20.0</v>
      </c>
      <c r="H90" s="26"/>
      <c r="I90" s="26"/>
      <c r="J90" s="26"/>
      <c r="K90" s="26"/>
    </row>
    <row r="91">
      <c r="A91" s="61" t="s">
        <v>4325</v>
      </c>
      <c r="B91" s="24">
        <v>0.0764699074074074</v>
      </c>
      <c r="C91" s="24">
        <f t="shared" si="1"/>
        <v>0.07646990741</v>
      </c>
      <c r="D91" s="26" t="s">
        <v>82</v>
      </c>
      <c r="E91" s="26" t="s">
        <v>67</v>
      </c>
      <c r="F91" s="46">
        <v>16.0</v>
      </c>
      <c r="G91" s="26">
        <f>F91-3</f>
        <v>13</v>
      </c>
      <c r="H91" s="26"/>
      <c r="I91" s="26"/>
      <c r="J91" s="26"/>
      <c r="K91" s="26"/>
    </row>
    <row r="92">
      <c r="A92" s="61" t="s">
        <v>4325</v>
      </c>
      <c r="B92" s="24">
        <v>0.09141203703703704</v>
      </c>
      <c r="C92" s="24">
        <f>B92-TIME('Time Shifts'!$B$27,'Time Shifts'!$C$27,'Time Shifts'!$D$27)</f>
        <v>0.08075231481</v>
      </c>
      <c r="D92" s="26" t="s">
        <v>157</v>
      </c>
      <c r="E92" s="26" t="s">
        <v>67</v>
      </c>
      <c r="F92" s="46" t="s">
        <v>75</v>
      </c>
      <c r="G92" s="46" t="s">
        <v>75</v>
      </c>
      <c r="H92" s="26"/>
      <c r="I92" s="26"/>
      <c r="J92" s="26"/>
      <c r="K92" s="25" t="s">
        <v>160</v>
      </c>
    </row>
    <row r="93">
      <c r="A93" s="61" t="s">
        <v>4325</v>
      </c>
      <c r="B93" s="24">
        <v>0.09141203703703704</v>
      </c>
      <c r="C93" s="24">
        <f>B93-TIME('Time Shifts'!$B$27,'Time Shifts'!$C$27,'Time Shifts'!$D$27)</f>
        <v>0.08075231481</v>
      </c>
      <c r="D93" s="26" t="s">
        <v>157</v>
      </c>
      <c r="E93" s="26" t="s">
        <v>67</v>
      </c>
      <c r="F93" s="46">
        <v>14.0</v>
      </c>
      <c r="G93" s="26">
        <f>F93-3</f>
        <v>11</v>
      </c>
      <c r="H93" s="26"/>
      <c r="I93" s="26"/>
      <c r="J93" s="26"/>
      <c r="K93" s="26" t="s">
        <v>161</v>
      </c>
    </row>
    <row r="94">
      <c r="A94" s="61" t="s">
        <v>4325</v>
      </c>
      <c r="B94" s="24">
        <v>0.09482638888888889</v>
      </c>
      <c r="C94" s="24">
        <f>B94-TIME('Time Shifts'!$B$27,'Time Shifts'!$C$27,'Time Shifts'!$D$27)</f>
        <v>0.08416666667</v>
      </c>
      <c r="D94" s="26" t="s">
        <v>70</v>
      </c>
      <c r="E94" s="26" t="s">
        <v>125</v>
      </c>
      <c r="F94" s="46">
        <v>11.0</v>
      </c>
      <c r="G94" s="26">
        <f>F94-7</f>
        <v>4</v>
      </c>
      <c r="H94" s="26"/>
      <c r="I94" s="26"/>
      <c r="J94" s="26"/>
      <c r="K94" s="26"/>
    </row>
    <row r="95">
      <c r="A95" s="61" t="s">
        <v>4325</v>
      </c>
      <c r="B95" s="24">
        <v>0.09482638888888889</v>
      </c>
      <c r="C95" s="24">
        <f>B95-TIME('Time Shifts'!$B$27,'Time Shifts'!$C$27,'Time Shifts'!$D$27)</f>
        <v>0.08416666667</v>
      </c>
      <c r="D95" s="26" t="s">
        <v>74</v>
      </c>
      <c r="E95" s="26" t="s">
        <v>125</v>
      </c>
      <c r="F95" s="46">
        <v>16.0</v>
      </c>
      <c r="G95" s="26">
        <f>F95-10</f>
        <v>6</v>
      </c>
      <c r="H95" s="26"/>
      <c r="I95" s="26"/>
      <c r="J95" s="26"/>
      <c r="K95" s="26"/>
    </row>
    <row r="96">
      <c r="A96" s="61" t="s">
        <v>4325</v>
      </c>
      <c r="B96" s="24">
        <v>0.0952662037037037</v>
      </c>
      <c r="C96" s="24">
        <f>B96-TIME('Time Shifts'!$B$27,'Time Shifts'!$C$27,'Time Shifts'!$D$27)</f>
        <v>0.08460648148</v>
      </c>
      <c r="D96" s="26" t="s">
        <v>72</v>
      </c>
      <c r="E96" s="26" t="s">
        <v>155</v>
      </c>
      <c r="F96" s="46" t="s">
        <v>75</v>
      </c>
      <c r="G96" s="46" t="s">
        <v>75</v>
      </c>
      <c r="H96" s="26"/>
      <c r="I96" s="26"/>
      <c r="J96" s="26"/>
      <c r="K96" s="26"/>
    </row>
    <row r="97">
      <c r="A97" s="61" t="s">
        <v>4325</v>
      </c>
      <c r="B97" s="24">
        <v>0.0954050925925926</v>
      </c>
      <c r="C97" s="24">
        <f>B97-TIME('Time Shifts'!$B$27,'Time Shifts'!$C$27,'Time Shifts'!$D$27)</f>
        <v>0.08474537037</v>
      </c>
      <c r="D97" s="26" t="s">
        <v>82</v>
      </c>
      <c r="E97" s="26" t="s">
        <v>125</v>
      </c>
      <c r="F97" s="46">
        <v>10.0</v>
      </c>
      <c r="G97" s="26">
        <f>F97-1</f>
        <v>9</v>
      </c>
      <c r="H97" s="26"/>
      <c r="I97" s="26"/>
      <c r="J97" s="26"/>
      <c r="K97" s="26"/>
    </row>
    <row r="98">
      <c r="A98" s="61" t="s">
        <v>4325</v>
      </c>
      <c r="B98" s="24">
        <v>0.09557870370370371</v>
      </c>
      <c r="C98" s="24">
        <f>B98-TIME('Time Shifts'!$B$27,'Time Shifts'!$C$27,'Time Shifts'!$D$27)</f>
        <v>0.08491898148</v>
      </c>
      <c r="D98" s="26" t="s">
        <v>900</v>
      </c>
      <c r="E98" s="26" t="s">
        <v>125</v>
      </c>
      <c r="F98" s="46" t="s">
        <v>68</v>
      </c>
      <c r="G98" s="46">
        <v>20.0</v>
      </c>
      <c r="H98" s="26"/>
      <c r="I98" s="26"/>
      <c r="J98" s="26"/>
      <c r="K98" s="25" t="s">
        <v>160</v>
      </c>
    </row>
    <row r="99">
      <c r="A99" s="61" t="s">
        <v>4325</v>
      </c>
      <c r="B99" s="24">
        <v>0.09557870370370371</v>
      </c>
      <c r="C99" s="24">
        <f>B99-TIME('Time Shifts'!$B$27,'Time Shifts'!$C$27,'Time Shifts'!$D$27)</f>
        <v>0.08491898148</v>
      </c>
      <c r="D99" s="26" t="s">
        <v>900</v>
      </c>
      <c r="E99" s="26" t="s">
        <v>125</v>
      </c>
      <c r="F99" s="46" t="s">
        <v>68</v>
      </c>
      <c r="G99" s="46">
        <v>20.0</v>
      </c>
      <c r="H99" s="26"/>
      <c r="I99" s="26"/>
      <c r="J99" s="26"/>
      <c r="K99" s="26" t="s">
        <v>161</v>
      </c>
    </row>
    <row r="100">
      <c r="A100" s="61" t="s">
        <v>4325</v>
      </c>
      <c r="B100" s="24">
        <v>0.09620370370370371</v>
      </c>
      <c r="C100" s="24">
        <f>B100-TIME('Time Shifts'!$B$27,'Time Shifts'!$C$27,'Time Shifts'!$D$27)</f>
        <v>0.08554398148</v>
      </c>
      <c r="D100" s="26" t="s">
        <v>72</v>
      </c>
      <c r="E100" s="26" t="s">
        <v>125</v>
      </c>
      <c r="F100" s="46">
        <v>12.0</v>
      </c>
      <c r="G100" s="26">
        <f t="shared" ref="G100:G101" si="8">F100-3</f>
        <v>9</v>
      </c>
      <c r="H100" s="26"/>
      <c r="I100" s="26"/>
      <c r="J100" s="26"/>
      <c r="K100" s="26"/>
    </row>
    <row r="101">
      <c r="A101" s="61" t="s">
        <v>4325</v>
      </c>
      <c r="B101" s="24">
        <v>0.09690972222222222</v>
      </c>
      <c r="C101" s="24">
        <f>B101-TIME('Time Shifts'!$B$27,'Time Shifts'!$C$27,'Time Shifts'!$D$27)</f>
        <v>0.08625</v>
      </c>
      <c r="D101" s="26" t="s">
        <v>70</v>
      </c>
      <c r="E101" s="26" t="s">
        <v>166</v>
      </c>
      <c r="F101" s="46">
        <v>15.0</v>
      </c>
      <c r="G101" s="26">
        <f t="shared" si="8"/>
        <v>12</v>
      </c>
      <c r="H101" s="26"/>
      <c r="I101" s="26"/>
      <c r="J101" s="26"/>
      <c r="K101" s="26"/>
    </row>
    <row r="102">
      <c r="A102" s="61" t="s">
        <v>4325</v>
      </c>
      <c r="B102" s="24">
        <v>0.09748842592592592</v>
      </c>
      <c r="C102" s="24">
        <f>B102-TIME('Time Shifts'!$B$27,'Time Shifts'!$C$27,'Time Shifts'!$D$27)</f>
        <v>0.0868287037</v>
      </c>
      <c r="D102" s="26" t="s">
        <v>70</v>
      </c>
      <c r="E102" s="26" t="s">
        <v>127</v>
      </c>
      <c r="F102" s="46">
        <v>18.0</v>
      </c>
      <c r="G102" s="26">
        <f>F102-1</f>
        <v>17</v>
      </c>
      <c r="H102" s="26"/>
      <c r="I102" s="26"/>
      <c r="J102" s="26"/>
      <c r="K102" s="26"/>
    </row>
    <row r="103">
      <c r="A103" s="61" t="s">
        <v>4325</v>
      </c>
      <c r="B103" s="24">
        <v>0.10204861111111112</v>
      </c>
      <c r="C103" s="24">
        <f>B103-TIME('Time Shifts'!$B$27,'Time Shifts'!$C$27,'Time Shifts'!$D$27)</f>
        <v>0.09138888889</v>
      </c>
      <c r="D103" s="26" t="s">
        <v>900</v>
      </c>
      <c r="E103" s="26" t="s">
        <v>71</v>
      </c>
      <c r="F103" s="46">
        <v>15.0</v>
      </c>
      <c r="G103" s="26"/>
      <c r="H103" s="26"/>
      <c r="I103" s="26"/>
      <c r="J103" s="26"/>
      <c r="K103" s="26"/>
    </row>
    <row r="104">
      <c r="A104" s="61" t="s">
        <v>4325</v>
      </c>
      <c r="B104" s="26" t="s">
        <v>4326</v>
      </c>
      <c r="C104" s="24" t="str">
        <f>B104-TIME('Time Shifts'!$B$27,'Time Shifts'!$C$27,'Time Shifts'!$D$27)</f>
        <v>#VALUE!</v>
      </c>
      <c r="D104" s="26" t="s">
        <v>900</v>
      </c>
      <c r="E104" s="26" t="s">
        <v>67</v>
      </c>
      <c r="F104" s="46">
        <v>16.0</v>
      </c>
      <c r="G104" s="26">
        <f>F104-2</f>
        <v>14</v>
      </c>
      <c r="H104" s="26"/>
      <c r="I104" s="26"/>
      <c r="J104" s="26"/>
      <c r="K104" s="26"/>
    </row>
    <row r="105">
      <c r="A105" s="61" t="s">
        <v>4325</v>
      </c>
      <c r="B105" s="24">
        <v>0.1083912037037037</v>
      </c>
      <c r="C105" s="24">
        <f>B105-TIME('Time Shifts'!$B$27,'Time Shifts'!$C$27,'Time Shifts'!$D$27)</f>
        <v>0.09773148148</v>
      </c>
      <c r="D105" s="26" t="s">
        <v>72</v>
      </c>
      <c r="E105" s="26" t="s">
        <v>73</v>
      </c>
      <c r="F105" s="46">
        <v>8.0</v>
      </c>
      <c r="G105" s="26">
        <f>F105-6</f>
        <v>2</v>
      </c>
      <c r="H105" s="26"/>
      <c r="I105" s="26"/>
      <c r="J105" s="26"/>
      <c r="K105" s="26"/>
    </row>
    <row r="106">
      <c r="A106" s="61" t="s">
        <v>4325</v>
      </c>
      <c r="B106" s="24">
        <v>0.11331018518518518</v>
      </c>
      <c r="C106" s="24">
        <f>B106-TIME('Time Shifts'!$B$27,'Time Shifts'!$C$27,'Time Shifts'!$D$27)</f>
        <v>0.102650463</v>
      </c>
      <c r="D106" s="26" t="s">
        <v>82</v>
      </c>
      <c r="E106" s="26" t="s">
        <v>67</v>
      </c>
      <c r="F106" s="46">
        <v>7.0</v>
      </c>
      <c r="G106" s="46">
        <v>9.0</v>
      </c>
      <c r="H106" s="26"/>
      <c r="I106" s="26"/>
      <c r="J106" s="26"/>
      <c r="K106" s="26" t="s">
        <v>927</v>
      </c>
    </row>
    <row r="107">
      <c r="A107" s="61" t="s">
        <v>4325</v>
      </c>
      <c r="B107" s="24">
        <v>0.11331018518518518</v>
      </c>
      <c r="C107" s="24">
        <f>B107-TIME('Time Shifts'!$B$27,'Time Shifts'!$C$27,'Time Shifts'!$D$27)</f>
        <v>0.102650463</v>
      </c>
      <c r="D107" s="26" t="s">
        <v>82</v>
      </c>
      <c r="E107" s="26" t="s">
        <v>67</v>
      </c>
      <c r="F107" s="46" t="s">
        <v>88</v>
      </c>
      <c r="G107" s="46">
        <v>1.0</v>
      </c>
      <c r="H107" s="26"/>
      <c r="I107" s="26"/>
      <c r="J107" s="26"/>
      <c r="K107" s="25" t="s">
        <v>160</v>
      </c>
    </row>
    <row r="108">
      <c r="A108" s="61" t="s">
        <v>4325</v>
      </c>
      <c r="B108" s="24">
        <v>0.1149537037037037</v>
      </c>
      <c r="C108" s="24">
        <f>B108-TIME('Time Shifts'!$B$27,'Time Shifts'!$C$27,'Time Shifts'!$D$27)</f>
        <v>0.1042939815</v>
      </c>
      <c r="D108" s="26" t="s">
        <v>900</v>
      </c>
      <c r="E108" s="26" t="s">
        <v>81</v>
      </c>
      <c r="F108" s="46" t="s">
        <v>68</v>
      </c>
      <c r="G108" s="46">
        <v>20.0</v>
      </c>
      <c r="H108" s="26"/>
      <c r="I108" s="26"/>
      <c r="J108" s="26"/>
      <c r="K108" s="26"/>
    </row>
    <row r="109">
      <c r="A109" s="61" t="s">
        <v>4325</v>
      </c>
      <c r="B109" s="24">
        <v>0.1150462962962963</v>
      </c>
      <c r="C109" s="24">
        <f>B109-TIME('Time Shifts'!$B$27,'Time Shifts'!$C$27,'Time Shifts'!$D$27)</f>
        <v>0.1043865741</v>
      </c>
      <c r="D109" s="26" t="s">
        <v>72</v>
      </c>
      <c r="E109" s="26" t="s">
        <v>81</v>
      </c>
      <c r="F109" s="46">
        <v>21.0</v>
      </c>
      <c r="G109" s="46">
        <v>19.0</v>
      </c>
      <c r="H109" s="26"/>
      <c r="I109" s="26"/>
      <c r="J109" s="26"/>
      <c r="K109" s="26"/>
    </row>
    <row r="110">
      <c r="A110" s="61" t="s">
        <v>4325</v>
      </c>
      <c r="B110" s="24">
        <v>0.11508101851851851</v>
      </c>
      <c r="C110" s="24">
        <f>B110-TIME('Time Shifts'!$B$27,'Time Shifts'!$C$27,'Time Shifts'!$D$27)</f>
        <v>0.1044212963</v>
      </c>
      <c r="D110" s="26" t="s">
        <v>74</v>
      </c>
      <c r="E110" s="26" t="s">
        <v>81</v>
      </c>
      <c r="F110" s="46">
        <v>13.0</v>
      </c>
      <c r="G110" s="26">
        <f>F110-2</f>
        <v>11</v>
      </c>
      <c r="H110" s="26"/>
      <c r="I110" s="26"/>
      <c r="J110" s="26"/>
      <c r="K110" s="26"/>
    </row>
    <row r="111">
      <c r="A111" s="61" t="s">
        <v>4325</v>
      </c>
      <c r="B111" s="24">
        <v>0.1150925925925926</v>
      </c>
      <c r="C111" s="24">
        <f>B111-TIME('Time Shifts'!$B$27,'Time Shifts'!$C$27,'Time Shifts'!$D$27)</f>
        <v>0.1044328704</v>
      </c>
      <c r="D111" s="26" t="s">
        <v>70</v>
      </c>
      <c r="E111" s="26" t="s">
        <v>81</v>
      </c>
      <c r="F111" s="46">
        <v>18.0</v>
      </c>
      <c r="G111" s="26">
        <f>F111-3</f>
        <v>15</v>
      </c>
      <c r="H111" s="26"/>
      <c r="I111" s="26"/>
      <c r="J111" s="26"/>
      <c r="K111" s="26"/>
    </row>
    <row r="112">
      <c r="A112" s="61" t="s">
        <v>4325</v>
      </c>
      <c r="B112" s="24">
        <v>0.11510416666666666</v>
      </c>
      <c r="C112" s="24">
        <f>B112-TIME('Time Shifts'!$B$27,'Time Shifts'!$C$27,'Time Shifts'!$D$27)</f>
        <v>0.1044444444</v>
      </c>
      <c r="D112" s="26" t="s">
        <v>82</v>
      </c>
      <c r="E112" s="26" t="s">
        <v>81</v>
      </c>
      <c r="F112" s="46">
        <v>8.0</v>
      </c>
      <c r="G112" s="26">
        <f>F112-2</f>
        <v>6</v>
      </c>
      <c r="H112" s="26"/>
      <c r="I112" s="26"/>
      <c r="J112" s="26"/>
      <c r="K112" s="26" t="s">
        <v>928</v>
      </c>
    </row>
    <row r="113">
      <c r="A113" s="61" t="s">
        <v>4325</v>
      </c>
      <c r="B113" s="24">
        <v>0.11569444444444445</v>
      </c>
      <c r="C113" s="24">
        <f>B113-TIME('Time Shifts'!$B$27,'Time Shifts'!$C$27,'Time Shifts'!$D$27)</f>
        <v>0.1050347222</v>
      </c>
      <c r="D113" s="26" t="s">
        <v>70</v>
      </c>
      <c r="E113" s="26" t="s">
        <v>67</v>
      </c>
      <c r="F113" s="46">
        <v>9.0</v>
      </c>
      <c r="G113" s="46">
        <v>6.0</v>
      </c>
      <c r="H113" s="26"/>
      <c r="I113" s="26"/>
      <c r="J113" s="26"/>
      <c r="K113" s="26"/>
    </row>
    <row r="114">
      <c r="A114" s="61" t="s">
        <v>4325</v>
      </c>
      <c r="B114" s="24">
        <v>0.11644675925925926</v>
      </c>
      <c r="C114" s="24">
        <f>B114-TIME('Time Shifts'!$B$27,'Time Shifts'!$C$27,'Time Shifts'!$D$27)</f>
        <v>0.105787037</v>
      </c>
      <c r="D114" s="26" t="s">
        <v>157</v>
      </c>
      <c r="E114" s="26" t="s">
        <v>67</v>
      </c>
      <c r="F114" s="46">
        <v>5.0</v>
      </c>
      <c r="G114" s="26">
        <f>F114-3</f>
        <v>2</v>
      </c>
      <c r="H114" s="26"/>
      <c r="I114" s="26"/>
      <c r="J114" s="26"/>
      <c r="K114" s="26"/>
    </row>
    <row r="115">
      <c r="A115" s="61" t="s">
        <v>4325</v>
      </c>
      <c r="B115" s="24">
        <v>0.11693287037037037</v>
      </c>
      <c r="C115" s="24">
        <f>B115-TIME('Time Shifts'!$B$27,'Time Shifts'!$C$27,'Time Shifts'!$D$27)</f>
        <v>0.1062731481</v>
      </c>
      <c r="D115" s="26" t="s">
        <v>74</v>
      </c>
      <c r="E115" s="26" t="s">
        <v>67</v>
      </c>
      <c r="F115" s="46">
        <v>13.0</v>
      </c>
      <c r="G115" s="26">
        <f>F115-0</f>
        <v>13</v>
      </c>
      <c r="H115" s="26"/>
      <c r="I115" s="26"/>
      <c r="J115" s="26"/>
      <c r="K115" s="26"/>
    </row>
    <row r="116">
      <c r="A116" s="61" t="s">
        <v>4325</v>
      </c>
      <c r="B116" s="24">
        <v>0.11694444444444445</v>
      </c>
      <c r="C116" s="24">
        <f>B116-TIME('Time Shifts'!$B$27,'Time Shifts'!$C$27,'Time Shifts'!$D$27)</f>
        <v>0.1062847222</v>
      </c>
      <c r="D116" s="26" t="s">
        <v>900</v>
      </c>
      <c r="E116" s="26" t="s">
        <v>67</v>
      </c>
      <c r="F116" s="46">
        <v>10.0</v>
      </c>
      <c r="G116" s="26">
        <f>F116-2</f>
        <v>8</v>
      </c>
      <c r="H116" s="26"/>
      <c r="I116" s="26"/>
      <c r="J116" s="26"/>
      <c r="K116" s="26"/>
    </row>
    <row r="117">
      <c r="A117" s="61" t="s">
        <v>4325</v>
      </c>
      <c r="B117" s="24">
        <v>0.1213888888888889</v>
      </c>
      <c r="C117" s="24">
        <f>B117-TIME('Time Shifts'!$B$27,'Time Shifts'!$C$27,'Time Shifts'!$D$27)</f>
        <v>0.1107291667</v>
      </c>
      <c r="D117" s="26" t="s">
        <v>70</v>
      </c>
      <c r="E117" s="26" t="s">
        <v>67</v>
      </c>
      <c r="F117" s="46">
        <v>13.0</v>
      </c>
      <c r="G117" s="26">
        <f t="shared" ref="G117:G118" si="9">F117-3</f>
        <v>10</v>
      </c>
      <c r="H117" s="26"/>
      <c r="I117" s="26"/>
      <c r="J117" s="26"/>
      <c r="K117" s="26"/>
    </row>
    <row r="118">
      <c r="A118" s="61" t="s">
        <v>4325</v>
      </c>
      <c r="B118" s="24">
        <v>0.12140046296296296</v>
      </c>
      <c r="C118" s="24">
        <f>B118-TIME('Time Shifts'!$B$27,'Time Shifts'!$C$27,'Time Shifts'!$D$27)</f>
        <v>0.1107407407</v>
      </c>
      <c r="D118" s="26" t="s">
        <v>72</v>
      </c>
      <c r="E118" s="26" t="s">
        <v>67</v>
      </c>
      <c r="F118" s="46">
        <v>9.0</v>
      </c>
      <c r="G118" s="26">
        <f t="shared" si="9"/>
        <v>6</v>
      </c>
      <c r="H118" s="26"/>
      <c r="I118" s="26"/>
      <c r="J118" s="26"/>
      <c r="K118" s="26"/>
    </row>
    <row r="119">
      <c r="A119" s="61" t="s">
        <v>4325</v>
      </c>
      <c r="B119" s="24">
        <v>0.12236111111111111</v>
      </c>
      <c r="C119" s="24">
        <f>B119-TIME('Time Shifts'!$B$27,'Time Shifts'!$C$27,'Time Shifts'!$D$27)</f>
        <v>0.1117013889</v>
      </c>
      <c r="D119" s="26" t="s">
        <v>70</v>
      </c>
      <c r="E119" s="26" t="s">
        <v>76</v>
      </c>
      <c r="F119" s="46" t="s">
        <v>68</v>
      </c>
      <c r="G119" s="46">
        <v>20.0</v>
      </c>
      <c r="H119" s="26"/>
      <c r="I119" s="26"/>
      <c r="J119" s="26"/>
      <c r="K119" s="26" t="s">
        <v>929</v>
      </c>
    </row>
    <row r="120">
      <c r="A120" s="61" t="s">
        <v>4325</v>
      </c>
      <c r="B120" s="24">
        <v>0.12238425925925926</v>
      </c>
      <c r="C120" s="24">
        <f>B120-TIME('Time Shifts'!$B$27,'Time Shifts'!$C$27,'Time Shifts'!$D$27)</f>
        <v>0.111724537</v>
      </c>
      <c r="D120" s="26" t="s">
        <v>72</v>
      </c>
      <c r="E120" s="26" t="s">
        <v>76</v>
      </c>
      <c r="F120" s="46">
        <v>17.0</v>
      </c>
      <c r="G120" s="26">
        <f>F120
</f>
        <v>17</v>
      </c>
      <c r="H120" s="26"/>
      <c r="I120" s="26"/>
      <c r="J120" s="26"/>
      <c r="K120" s="26" t="s">
        <v>929</v>
      </c>
    </row>
    <row r="121">
      <c r="A121" s="61" t="s">
        <v>4325</v>
      </c>
      <c r="B121" s="24">
        <v>0.12427083333333333</v>
      </c>
      <c r="C121" s="24">
        <f>B121-TIME('Time Shifts'!$B$27,'Time Shifts'!$C$27,'Time Shifts'!$D$27)</f>
        <v>0.1136111111</v>
      </c>
      <c r="D121" s="26" t="s">
        <v>82</v>
      </c>
      <c r="E121" s="26" t="s">
        <v>67</v>
      </c>
      <c r="F121" s="46" t="s">
        <v>75</v>
      </c>
      <c r="G121" s="46" t="s">
        <v>75</v>
      </c>
      <c r="H121" s="26"/>
      <c r="I121" s="26"/>
      <c r="J121" s="26"/>
      <c r="K121" s="26"/>
    </row>
    <row r="122">
      <c r="A122" s="61" t="s">
        <v>4325</v>
      </c>
      <c r="B122" s="24">
        <v>0.1245949074074074</v>
      </c>
      <c r="C122" s="24">
        <f>B122-TIME('Time Shifts'!$B$27,'Time Shifts'!$C$27,'Time Shifts'!$D$27)</f>
        <v>0.1139351852</v>
      </c>
      <c r="D122" s="26" t="s">
        <v>157</v>
      </c>
      <c r="E122" s="26" t="s">
        <v>67</v>
      </c>
      <c r="F122" s="46">
        <v>11.0</v>
      </c>
      <c r="G122" s="26">
        <f t="shared" ref="G122:G123" si="10">F122-3</f>
        <v>8</v>
      </c>
      <c r="H122" s="26"/>
      <c r="I122" s="26"/>
      <c r="J122" s="26"/>
      <c r="K122" s="25" t="s">
        <v>85</v>
      </c>
    </row>
    <row r="123">
      <c r="A123" s="61" t="s">
        <v>4325</v>
      </c>
      <c r="B123" s="24">
        <v>0.1245949074074074</v>
      </c>
      <c r="C123" s="24">
        <f>B123-TIME('Time Shifts'!$B$27,'Time Shifts'!$C$27,'Time Shifts'!$D$27)</f>
        <v>0.1139351852</v>
      </c>
      <c r="D123" s="26" t="s">
        <v>157</v>
      </c>
      <c r="E123" s="26" t="s">
        <v>67</v>
      </c>
      <c r="F123" s="46">
        <v>13.0</v>
      </c>
      <c r="G123" s="26">
        <f t="shared" si="10"/>
        <v>10</v>
      </c>
      <c r="H123" s="26"/>
      <c r="I123" s="26"/>
      <c r="J123" s="26"/>
      <c r="K123" s="26" t="s">
        <v>86</v>
      </c>
    </row>
    <row r="124">
      <c r="A124" s="61" t="s">
        <v>4325</v>
      </c>
      <c r="B124" s="24">
        <v>0.12814814814814815</v>
      </c>
      <c r="C124" s="24">
        <f>B124-TIME('Time Shifts'!$B$27,'Time Shifts'!$C$27,'Time Shifts'!$D$27)</f>
        <v>0.1174884259</v>
      </c>
      <c r="D124" s="26" t="s">
        <v>72</v>
      </c>
      <c r="E124" s="26" t="s">
        <v>67</v>
      </c>
      <c r="F124" s="30" t="s">
        <v>68</v>
      </c>
      <c r="G124" s="46">
        <v>20.0</v>
      </c>
      <c r="H124" s="26"/>
      <c r="I124" s="26"/>
      <c r="J124" s="26"/>
      <c r="K124" s="26" t="s">
        <v>930</v>
      </c>
    </row>
    <row r="125">
      <c r="A125" s="61" t="s">
        <v>4325</v>
      </c>
      <c r="B125" s="24">
        <v>0.12883101851851853</v>
      </c>
      <c r="C125" s="24">
        <f>B125-TIME('Time Shifts'!$B$27,'Time Shifts'!$C$27,'Time Shifts'!$D$27)</f>
        <v>0.1181712963</v>
      </c>
      <c r="D125" s="26" t="s">
        <v>900</v>
      </c>
      <c r="E125" s="26" t="s">
        <v>67</v>
      </c>
      <c r="F125" s="46">
        <v>17.0</v>
      </c>
      <c r="G125" s="26">
        <f t="shared" ref="G125:G127" si="11">F125-2</f>
        <v>15</v>
      </c>
      <c r="H125" s="26"/>
      <c r="I125" s="26"/>
      <c r="J125" s="26"/>
      <c r="K125" s="26"/>
    </row>
    <row r="126">
      <c r="A126" s="61" t="s">
        <v>4325</v>
      </c>
      <c r="B126" s="24">
        <v>0.1304861111111111</v>
      </c>
      <c r="C126" s="24">
        <f>B126-TIME('Time Shifts'!$B$27,'Time Shifts'!$C$27,'Time Shifts'!$D$27)</f>
        <v>0.1198263889</v>
      </c>
      <c r="D126" s="26" t="s">
        <v>900</v>
      </c>
      <c r="E126" s="26" t="s">
        <v>67</v>
      </c>
      <c r="F126" s="46">
        <v>15.0</v>
      </c>
      <c r="G126" s="26">
        <f t="shared" si="11"/>
        <v>13</v>
      </c>
      <c r="H126" s="26"/>
      <c r="I126" s="26"/>
      <c r="J126" s="26"/>
      <c r="K126" s="26"/>
    </row>
    <row r="127">
      <c r="A127" s="61" t="s">
        <v>4325</v>
      </c>
      <c r="B127" s="24">
        <v>0.13211805555555556</v>
      </c>
      <c r="C127" s="24">
        <f>B127-TIME('Time Shifts'!$B$27,'Time Shifts'!$C$27,'Time Shifts'!$D$27)</f>
        <v>0.1214583333</v>
      </c>
      <c r="D127" s="26" t="s">
        <v>900</v>
      </c>
      <c r="E127" s="26" t="s">
        <v>166</v>
      </c>
      <c r="F127" s="46">
        <v>9.0</v>
      </c>
      <c r="G127" s="26">
        <f t="shared" si="11"/>
        <v>7</v>
      </c>
      <c r="H127" s="26"/>
      <c r="I127" s="26"/>
      <c r="J127" s="26"/>
      <c r="K127" s="26"/>
    </row>
    <row r="128">
      <c r="A128" s="61" t="s">
        <v>4325</v>
      </c>
      <c r="B128" s="24">
        <v>0.13578703703703704</v>
      </c>
      <c r="C128" s="24">
        <f>B128-TIME('Time Shifts'!$B$27,'Time Shifts'!$C$27,'Time Shifts'!$D$27)</f>
        <v>0.1251273148</v>
      </c>
      <c r="D128" s="26" t="s">
        <v>157</v>
      </c>
      <c r="E128" s="26" t="s">
        <v>67</v>
      </c>
      <c r="F128" s="46" t="s">
        <v>75</v>
      </c>
      <c r="G128" s="46" t="s">
        <v>75</v>
      </c>
      <c r="H128" s="26"/>
      <c r="I128" s="26"/>
      <c r="J128" s="26"/>
      <c r="K128" s="25" t="s">
        <v>85</v>
      </c>
    </row>
    <row r="129">
      <c r="A129" s="61" t="s">
        <v>4325</v>
      </c>
      <c r="B129" s="24">
        <v>0.13578703703703704</v>
      </c>
      <c r="C129" s="24">
        <f>B129-TIME('Time Shifts'!$B$27,'Time Shifts'!$C$27,'Time Shifts'!$D$27)</f>
        <v>0.1251273148</v>
      </c>
      <c r="D129" s="26" t="s">
        <v>157</v>
      </c>
      <c r="E129" s="26" t="s">
        <v>67</v>
      </c>
      <c r="F129" s="46">
        <v>20.0</v>
      </c>
      <c r="G129" s="26">
        <f>F129-3</f>
        <v>17</v>
      </c>
      <c r="H129" s="26"/>
      <c r="I129" s="26"/>
      <c r="J129" s="26"/>
      <c r="K129" s="26" t="s">
        <v>86</v>
      </c>
    </row>
    <row r="130">
      <c r="A130" s="61" t="s">
        <v>4325</v>
      </c>
      <c r="B130" s="24">
        <v>0.14011574074074074</v>
      </c>
      <c r="C130" s="24">
        <f>B130-TIME('Time Shifts'!$B$27,'Time Shifts'!$C$27,'Time Shifts'!$D$27)</f>
        <v>0.1294560185</v>
      </c>
      <c r="D130" s="26" t="s">
        <v>70</v>
      </c>
      <c r="E130" s="26" t="s">
        <v>125</v>
      </c>
      <c r="F130" s="46">
        <v>20.0</v>
      </c>
      <c r="G130" s="26">
        <f>F130-7</f>
        <v>13</v>
      </c>
      <c r="H130" s="26"/>
      <c r="I130" s="26"/>
      <c r="J130" s="26"/>
      <c r="K130" s="26"/>
    </row>
    <row r="131">
      <c r="A131" s="61" t="s">
        <v>4325</v>
      </c>
      <c r="B131" s="24">
        <v>0.1401273148148148</v>
      </c>
      <c r="C131" s="24">
        <f>B131-TIME('Time Shifts'!$B$27,'Time Shifts'!$C$27,'Time Shifts'!$D$27)</f>
        <v>0.1294675926</v>
      </c>
      <c r="D131" s="26" t="s">
        <v>74</v>
      </c>
      <c r="E131" s="26" t="s">
        <v>125</v>
      </c>
      <c r="F131" s="46">
        <v>19.0</v>
      </c>
      <c r="G131" s="26">
        <f>F131-10</f>
        <v>9</v>
      </c>
      <c r="H131" s="26"/>
      <c r="I131" s="26"/>
      <c r="J131" s="26"/>
      <c r="K131" s="26"/>
    </row>
    <row r="132">
      <c r="A132" s="61" t="s">
        <v>4325</v>
      </c>
      <c r="B132" s="24">
        <v>0.14059027777777777</v>
      </c>
      <c r="C132" s="24">
        <f>B132-TIME('Time Shifts'!$B$27,'Time Shifts'!$C$27,'Time Shifts'!$D$27)</f>
        <v>0.1299305556</v>
      </c>
      <c r="D132" s="26" t="s">
        <v>74</v>
      </c>
      <c r="E132" s="26" t="s">
        <v>81</v>
      </c>
      <c r="F132" s="46">
        <v>12.0</v>
      </c>
      <c r="G132" s="26">
        <f>F132-2</f>
        <v>10</v>
      </c>
      <c r="H132" s="26"/>
      <c r="I132" s="26"/>
      <c r="J132" s="26"/>
      <c r="K132" s="26"/>
    </row>
    <row r="133">
      <c r="A133" s="61" t="s">
        <v>4325</v>
      </c>
      <c r="B133" s="24">
        <v>0.14060185185185184</v>
      </c>
      <c r="C133" s="24">
        <f>B133-TIME('Time Shifts'!$B$27,'Time Shifts'!$C$27,'Time Shifts'!$D$27)</f>
        <v>0.1299421296</v>
      </c>
      <c r="D133" s="26" t="s">
        <v>900</v>
      </c>
      <c r="E133" s="26" t="s">
        <v>81</v>
      </c>
      <c r="F133" s="46">
        <v>15.0</v>
      </c>
      <c r="G133" s="26">
        <f>F133-7</f>
        <v>8</v>
      </c>
      <c r="H133" s="26"/>
      <c r="I133" s="26"/>
      <c r="J133" s="26"/>
      <c r="K133" s="26"/>
    </row>
    <row r="134">
      <c r="A134" s="61" t="s">
        <v>4325</v>
      </c>
      <c r="B134" s="24">
        <v>0.14065972222222223</v>
      </c>
      <c r="C134" s="24">
        <f>B134-TIME('Time Shifts'!$B$27,'Time Shifts'!$C$27,'Time Shifts'!$D$27)</f>
        <v>0.13</v>
      </c>
      <c r="D134" s="26" t="s">
        <v>70</v>
      </c>
      <c r="E134" s="26" t="s">
        <v>81</v>
      </c>
      <c r="F134" s="46">
        <v>5.0</v>
      </c>
      <c r="G134" s="26">
        <f>F134-3</f>
        <v>2</v>
      </c>
      <c r="H134" s="26"/>
      <c r="I134" s="26"/>
      <c r="J134" s="26"/>
      <c r="K134" s="26" t="s">
        <v>931</v>
      </c>
    </row>
    <row r="135">
      <c r="A135" s="61" t="s">
        <v>4325</v>
      </c>
      <c r="B135" s="24">
        <v>0.14086805555555557</v>
      </c>
      <c r="C135" s="24">
        <f>B135-TIME('Time Shifts'!$B$27,'Time Shifts'!$C$27,'Time Shifts'!$D$27)</f>
        <v>0.1302083333</v>
      </c>
      <c r="D135" s="26" t="s">
        <v>72</v>
      </c>
      <c r="E135" s="26" t="s">
        <v>81</v>
      </c>
      <c r="F135" s="46">
        <v>18.0</v>
      </c>
      <c r="G135" s="26">
        <f t="shared" ref="G135:G136" si="12">F135-2</f>
        <v>16</v>
      </c>
      <c r="H135" s="26"/>
      <c r="I135" s="26"/>
      <c r="J135" s="26"/>
      <c r="K135" s="26"/>
    </row>
    <row r="136">
      <c r="A136" s="61" t="s">
        <v>4325</v>
      </c>
      <c r="B136" s="24">
        <v>0.14092592592592593</v>
      </c>
      <c r="C136" s="24">
        <f>B136-TIME('Time Shifts'!$B$27,'Time Shifts'!$C$27,'Time Shifts'!$D$27)</f>
        <v>0.1302662037</v>
      </c>
      <c r="D136" s="26" t="s">
        <v>82</v>
      </c>
      <c r="E136" s="26" t="s">
        <v>81</v>
      </c>
      <c r="F136" s="46">
        <v>6.0</v>
      </c>
      <c r="G136" s="26">
        <f t="shared" si="12"/>
        <v>4</v>
      </c>
      <c r="H136" s="26"/>
      <c r="I136" s="26"/>
      <c r="J136" s="26"/>
      <c r="K136" s="26" t="s">
        <v>928</v>
      </c>
    </row>
    <row r="137">
      <c r="A137" s="61" t="s">
        <v>4325</v>
      </c>
      <c r="B137" s="24">
        <v>0.14184027777777777</v>
      </c>
      <c r="C137" s="24">
        <f>B137-TIME('Time Shifts'!$B$27,'Time Shifts'!$C$27,'Time Shifts'!$D$27)</f>
        <v>0.1311805556</v>
      </c>
      <c r="D137" s="26" t="s">
        <v>900</v>
      </c>
      <c r="E137" s="26" t="s">
        <v>67</v>
      </c>
      <c r="F137" s="46" t="s">
        <v>75</v>
      </c>
      <c r="G137" s="46" t="s">
        <v>75</v>
      </c>
      <c r="H137" s="26"/>
      <c r="I137" s="26"/>
      <c r="J137" s="26"/>
      <c r="K137" s="25" t="s">
        <v>160</v>
      </c>
    </row>
    <row r="138">
      <c r="A138" s="61" t="s">
        <v>4325</v>
      </c>
      <c r="B138" s="24">
        <v>0.14184027777777777</v>
      </c>
      <c r="C138" s="24">
        <f>B138-TIME('Time Shifts'!$B$27,'Time Shifts'!$C$27,'Time Shifts'!$D$27)</f>
        <v>0.1311805556</v>
      </c>
      <c r="D138" s="26" t="s">
        <v>900</v>
      </c>
      <c r="E138" s="26" t="s">
        <v>67</v>
      </c>
      <c r="F138" s="46">
        <v>7.0</v>
      </c>
      <c r="G138" s="26">
        <f>F138-2</f>
        <v>5</v>
      </c>
      <c r="H138" s="26"/>
      <c r="I138" s="26"/>
      <c r="J138" s="26"/>
      <c r="K138" s="26" t="s">
        <v>161</v>
      </c>
    </row>
    <row r="139">
      <c r="A139" s="61" t="s">
        <v>4325</v>
      </c>
      <c r="B139" s="24">
        <v>0.1479976851851852</v>
      </c>
      <c r="C139" s="24">
        <f>B139-TIME('Time Shifts'!$B$27,'Time Shifts'!$C$27,'Time Shifts'!$D$27)</f>
        <v>0.137337963</v>
      </c>
      <c r="D139" s="26" t="s">
        <v>74</v>
      </c>
      <c r="E139" s="26" t="s">
        <v>78</v>
      </c>
      <c r="F139" s="46">
        <v>11.0</v>
      </c>
      <c r="G139" s="26">
        <f>F139-7</f>
        <v>4</v>
      </c>
      <c r="H139" s="26"/>
      <c r="I139" s="26"/>
      <c r="J139" s="26"/>
      <c r="K139" s="26"/>
    </row>
    <row r="140">
      <c r="A140" s="61" t="s">
        <v>4325</v>
      </c>
      <c r="B140" s="24">
        <v>0.14800925925925926</v>
      </c>
      <c r="C140" s="24">
        <f>B140-TIME('Time Shifts'!$B$27,'Time Shifts'!$C$27,'Time Shifts'!$D$27)</f>
        <v>0.137349537</v>
      </c>
      <c r="D140" s="26" t="s">
        <v>72</v>
      </c>
      <c r="E140" s="26" t="s">
        <v>79</v>
      </c>
      <c r="F140" s="46">
        <v>7.0</v>
      </c>
      <c r="G140" s="26">
        <f>F140-0</f>
        <v>7</v>
      </c>
      <c r="H140" s="26"/>
      <c r="I140" s="26"/>
      <c r="J140" s="26"/>
      <c r="K140" s="26"/>
    </row>
    <row r="141">
      <c r="A141" s="61" t="s">
        <v>4325</v>
      </c>
      <c r="B141" s="24">
        <v>0.15381944444444445</v>
      </c>
      <c r="C141" s="24">
        <f>B141-TIME('Time Shifts'!$B$27,'Time Shifts'!$C$27,'Time Shifts'!$D$27)</f>
        <v>0.1431597222</v>
      </c>
      <c r="D141" s="26" t="s">
        <v>900</v>
      </c>
      <c r="E141" s="26" t="s">
        <v>79</v>
      </c>
      <c r="F141" s="46">
        <v>19.0</v>
      </c>
      <c r="G141" s="26"/>
      <c r="H141" s="26"/>
      <c r="I141" s="26"/>
      <c r="J141" s="26"/>
      <c r="K141" s="26"/>
    </row>
    <row r="142">
      <c r="A142" s="61" t="s">
        <v>4325</v>
      </c>
      <c r="B142" s="24">
        <v>0.1557523148148148</v>
      </c>
      <c r="C142" s="24">
        <f>B142-TIME('Time Shifts'!$B$27,'Time Shifts'!$C$27,'Time Shifts'!$D$27)</f>
        <v>0.1450925926</v>
      </c>
      <c r="D142" s="26" t="s">
        <v>900</v>
      </c>
      <c r="E142" s="26" t="s">
        <v>79</v>
      </c>
      <c r="F142" s="46">
        <v>15.0</v>
      </c>
      <c r="G142" s="26"/>
      <c r="H142" s="26"/>
      <c r="I142" s="26"/>
      <c r="J142" s="26"/>
      <c r="K142" s="26"/>
    </row>
    <row r="143">
      <c r="A143" s="61" t="s">
        <v>4325</v>
      </c>
      <c r="B143" s="24">
        <v>0.16689814814814816</v>
      </c>
      <c r="C143" s="24">
        <f>B143-TIME('Time Shifts'!$B$27,'Time Shifts'!$C$27,'Time Shifts'!$D$27)</f>
        <v>0.1562384259</v>
      </c>
      <c r="D143" s="26" t="s">
        <v>900</v>
      </c>
      <c r="E143" s="26" t="s">
        <v>209</v>
      </c>
      <c r="F143" s="46">
        <v>18.0</v>
      </c>
      <c r="G143" s="26">
        <f>F143-4</f>
        <v>14</v>
      </c>
      <c r="H143" s="26"/>
      <c r="I143" s="26"/>
      <c r="J143" s="26"/>
      <c r="K143" s="26"/>
    </row>
    <row r="144">
      <c r="A144" s="61" t="s">
        <v>4325</v>
      </c>
      <c r="B144" s="24">
        <v>0.16770833333333332</v>
      </c>
      <c r="C144" s="24">
        <f>B144-TIME('Time Shifts'!$B$27,'Time Shifts'!$C$27,'Time Shifts'!$D$27)</f>
        <v>0.1570486111</v>
      </c>
      <c r="D144" s="26" t="s">
        <v>900</v>
      </c>
      <c r="E144" s="26" t="s">
        <v>125</v>
      </c>
      <c r="F144" s="46">
        <v>12.0</v>
      </c>
      <c r="G144" s="26"/>
      <c r="H144" s="26"/>
      <c r="I144" s="26"/>
      <c r="J144" s="26"/>
      <c r="K144" s="26"/>
    </row>
    <row r="145">
      <c r="A145" s="61" t="s">
        <v>4325</v>
      </c>
      <c r="B145" s="24">
        <v>0.16770833333333332</v>
      </c>
      <c r="C145" s="24">
        <f>B145-TIME('Time Shifts'!$B$27,'Time Shifts'!$C$27,'Time Shifts'!$D$27)</f>
        <v>0.1570486111</v>
      </c>
      <c r="D145" s="26" t="s">
        <v>82</v>
      </c>
      <c r="E145" s="26" t="s">
        <v>125</v>
      </c>
      <c r="F145" s="46">
        <v>19.0</v>
      </c>
      <c r="G145" s="26">
        <f>F145-1</f>
        <v>18</v>
      </c>
      <c r="H145" s="26"/>
      <c r="I145" s="26"/>
      <c r="J145" s="26"/>
      <c r="K145" s="26"/>
    </row>
    <row r="146">
      <c r="A146" s="61" t="s">
        <v>4325</v>
      </c>
      <c r="B146" s="24">
        <v>0.16770833333333332</v>
      </c>
      <c r="C146" s="24">
        <f>B146-TIME('Time Shifts'!$B$27,'Time Shifts'!$C$27,'Time Shifts'!$D$27)</f>
        <v>0.1570486111</v>
      </c>
      <c r="D146" s="26" t="s">
        <v>70</v>
      </c>
      <c r="E146" s="26" t="s">
        <v>125</v>
      </c>
      <c r="F146" s="46">
        <v>20.0</v>
      </c>
      <c r="G146" s="26">
        <f>F146-7</f>
        <v>13</v>
      </c>
      <c r="H146" s="26"/>
      <c r="I146" s="26"/>
      <c r="J146" s="26"/>
      <c r="K146" s="26"/>
    </row>
    <row r="147">
      <c r="A147" s="61" t="s">
        <v>4325</v>
      </c>
      <c r="B147" s="24">
        <v>0.16770833333333332</v>
      </c>
      <c r="C147" s="24">
        <f>B147-TIME('Time Shifts'!$B$27,'Time Shifts'!$C$27,'Time Shifts'!$D$27)</f>
        <v>0.1570486111</v>
      </c>
      <c r="D147" s="26" t="s">
        <v>74</v>
      </c>
      <c r="E147" s="26" t="s">
        <v>125</v>
      </c>
      <c r="F147" s="46">
        <v>18.0</v>
      </c>
      <c r="G147" s="26">
        <f>F147-10</f>
        <v>8</v>
      </c>
      <c r="H147" s="26"/>
      <c r="I147" s="26"/>
      <c r="J147" s="26"/>
      <c r="K147" s="26"/>
    </row>
    <row r="148">
      <c r="A148" s="61" t="s">
        <v>4325</v>
      </c>
      <c r="B148" s="24">
        <v>0.16770833333333332</v>
      </c>
      <c r="C148" s="24">
        <f>B148-TIME('Time Shifts'!$B$27,'Time Shifts'!$C$27,'Time Shifts'!$D$27)</f>
        <v>0.1570486111</v>
      </c>
      <c r="D148" s="26" t="s">
        <v>72</v>
      </c>
      <c r="E148" s="26" t="s">
        <v>125</v>
      </c>
      <c r="F148" s="46">
        <v>20.0</v>
      </c>
      <c r="G148" s="26">
        <f>F148-3</f>
        <v>17</v>
      </c>
      <c r="H148" s="26"/>
      <c r="I148" s="26"/>
      <c r="J148" s="26"/>
      <c r="K148" s="26"/>
    </row>
    <row r="149">
      <c r="A149" s="61" t="s">
        <v>4325</v>
      </c>
      <c r="B149" s="24">
        <v>0.16892361111111112</v>
      </c>
      <c r="C149" s="24">
        <f>B149-TIME('Time Shifts'!$B$27,'Time Shifts'!$C$27,'Time Shifts'!$D$27)</f>
        <v>0.1582638889</v>
      </c>
      <c r="D149" s="26" t="s">
        <v>74</v>
      </c>
      <c r="E149" s="26" t="s">
        <v>87</v>
      </c>
      <c r="F149" s="46">
        <v>21.0</v>
      </c>
      <c r="G149" s="26">
        <f t="shared" ref="G149:G150" si="13">F149-4</f>
        <v>17</v>
      </c>
      <c r="H149" s="26"/>
      <c r="I149" s="26"/>
      <c r="J149" s="26"/>
      <c r="K149" s="26"/>
    </row>
    <row r="150">
      <c r="A150" s="61" t="s">
        <v>4325</v>
      </c>
      <c r="B150" s="24">
        <v>0.1689351851851852</v>
      </c>
      <c r="C150" s="24">
        <f>B150-TIME('Time Shifts'!$B$27,'Time Shifts'!$C$27,'Time Shifts'!$D$27)</f>
        <v>0.158275463</v>
      </c>
      <c r="D150" s="26" t="s">
        <v>70</v>
      </c>
      <c r="E150" s="26" t="s">
        <v>87</v>
      </c>
      <c r="F150" s="46">
        <v>20.0</v>
      </c>
      <c r="G150" s="26">
        <f t="shared" si="13"/>
        <v>16</v>
      </c>
      <c r="H150" s="26"/>
      <c r="I150" s="26"/>
      <c r="J150" s="26"/>
      <c r="K150" s="26"/>
    </row>
    <row r="151">
      <c r="A151" s="61" t="s">
        <v>4325</v>
      </c>
      <c r="B151" s="24">
        <v>0.16909722222222223</v>
      </c>
      <c r="C151" s="24">
        <f>B151-TIME('Time Shifts'!$B$27,'Time Shifts'!$C$27,'Time Shifts'!$D$27)</f>
        <v>0.1584375</v>
      </c>
      <c r="D151" s="26" t="s">
        <v>72</v>
      </c>
      <c r="E151" s="26" t="s">
        <v>87</v>
      </c>
      <c r="F151" s="46">
        <v>18.0</v>
      </c>
      <c r="G151" s="26">
        <f>F151-3</f>
        <v>15</v>
      </c>
      <c r="H151" s="26"/>
      <c r="I151" s="26"/>
      <c r="J151" s="26"/>
      <c r="K151" s="26"/>
    </row>
    <row r="152">
      <c r="A152" s="61" t="s">
        <v>4325</v>
      </c>
      <c r="B152" s="24">
        <v>0.16912037037037037</v>
      </c>
      <c r="C152" s="24">
        <f>B152-TIME('Time Shifts'!$B$27,'Time Shifts'!$C$27,'Time Shifts'!$D$27)</f>
        <v>0.1584606481</v>
      </c>
      <c r="D152" s="26" t="s">
        <v>82</v>
      </c>
      <c r="E152" s="26" t="s">
        <v>87</v>
      </c>
      <c r="F152" s="46">
        <v>14.0</v>
      </c>
      <c r="G152" s="26">
        <f>F152-1</f>
        <v>13</v>
      </c>
      <c r="H152" s="26"/>
      <c r="I152" s="26"/>
      <c r="J152" s="26"/>
      <c r="K152" s="26"/>
    </row>
    <row r="153">
      <c r="A153" s="61" t="s">
        <v>4325</v>
      </c>
      <c r="B153" s="24">
        <v>0.16950231481481481</v>
      </c>
      <c r="C153" s="24">
        <f>B153-TIME('Time Shifts'!$B$27,'Time Shifts'!$C$27,'Time Shifts'!$D$27)</f>
        <v>0.1588425926</v>
      </c>
      <c r="D153" s="26" t="s">
        <v>900</v>
      </c>
      <c r="E153" s="26" t="s">
        <v>87</v>
      </c>
      <c r="F153" s="46">
        <v>8.0</v>
      </c>
      <c r="G153" s="26">
        <f>F153-2</f>
        <v>6</v>
      </c>
      <c r="H153" s="26"/>
      <c r="I153" s="26"/>
      <c r="J153" s="26"/>
      <c r="K153" s="26"/>
    </row>
    <row r="154">
      <c r="A154" s="61" t="s">
        <v>4325</v>
      </c>
      <c r="B154" s="24">
        <v>0.17299768518518518</v>
      </c>
      <c r="C154" s="24">
        <f>B154-TIME('Time Shifts'!$B$27,'Time Shifts'!$C$27,'Time Shifts'!$D$27)</f>
        <v>0.162337963</v>
      </c>
      <c r="D154" s="26" t="s">
        <v>70</v>
      </c>
      <c r="E154" s="26" t="s">
        <v>93</v>
      </c>
      <c r="F154" s="46">
        <v>23.0</v>
      </c>
      <c r="G154" s="46">
        <v>16.0</v>
      </c>
      <c r="H154" s="26"/>
      <c r="I154" s="26"/>
      <c r="J154" s="26"/>
      <c r="K154" s="26" t="s">
        <v>148</v>
      </c>
    </row>
    <row r="155">
      <c r="A155" s="61" t="s">
        <v>4325</v>
      </c>
      <c r="B155" s="24">
        <v>0.17335648148148147</v>
      </c>
      <c r="C155" s="24">
        <f>B155-TIME('Time Shifts'!$B$27,'Time Shifts'!$C$27,'Time Shifts'!$D$27)</f>
        <v>0.1626967593</v>
      </c>
      <c r="D155" s="26" t="s">
        <v>70</v>
      </c>
      <c r="E155" s="26" t="s">
        <v>91</v>
      </c>
      <c r="F155" s="46">
        <v>8.0</v>
      </c>
      <c r="G155" s="26"/>
      <c r="H155" s="26"/>
      <c r="I155" s="26" t="s">
        <v>932</v>
      </c>
      <c r="J155" s="26"/>
      <c r="K155" s="26"/>
    </row>
    <row r="156">
      <c r="A156" s="61" t="s">
        <v>4325</v>
      </c>
      <c r="B156" s="24">
        <v>0.17358796296296297</v>
      </c>
      <c r="C156" s="24">
        <f>B156-TIME('Time Shifts'!$B$27,'Time Shifts'!$C$27,'Time Shifts'!$D$27)</f>
        <v>0.1629282407</v>
      </c>
      <c r="D156" s="26" t="s">
        <v>70</v>
      </c>
      <c r="E156" s="26" t="s">
        <v>93</v>
      </c>
      <c r="F156" s="46">
        <v>20.0</v>
      </c>
      <c r="G156" s="26">
        <f>F156-7</f>
        <v>13</v>
      </c>
      <c r="H156" s="26"/>
      <c r="I156" s="26"/>
      <c r="J156" s="26"/>
      <c r="K156" s="26" t="s">
        <v>148</v>
      </c>
    </row>
    <row r="157">
      <c r="A157" s="61" t="s">
        <v>4325</v>
      </c>
      <c r="B157" s="24">
        <v>0.17369212962962963</v>
      </c>
      <c r="C157" s="24">
        <f>B157-TIME('Time Shifts'!$B$27,'Time Shifts'!$C$27,'Time Shifts'!$D$27)</f>
        <v>0.1630324074</v>
      </c>
      <c r="D157" s="26" t="s">
        <v>70</v>
      </c>
      <c r="E157" s="26" t="s">
        <v>91</v>
      </c>
      <c r="F157" s="46">
        <v>8.0</v>
      </c>
      <c r="G157" s="26"/>
      <c r="H157" s="26"/>
      <c r="I157" s="26" t="s">
        <v>932</v>
      </c>
      <c r="J157" s="26"/>
      <c r="K157" s="26"/>
    </row>
    <row r="158">
      <c r="A158" s="61" t="s">
        <v>4325</v>
      </c>
      <c r="B158" s="24">
        <v>0.17609953703703704</v>
      </c>
      <c r="C158" s="24">
        <f>B158-TIME('Time Shifts'!$B$27,'Time Shifts'!$C$27,'Time Shifts'!$D$27)</f>
        <v>0.1654398148</v>
      </c>
      <c r="D158" s="26" t="s">
        <v>72</v>
      </c>
      <c r="E158" s="26" t="s">
        <v>93</v>
      </c>
      <c r="F158" s="46" t="s">
        <v>75</v>
      </c>
      <c r="G158" s="46" t="s">
        <v>75</v>
      </c>
      <c r="H158" s="26"/>
      <c r="I158" s="26"/>
      <c r="J158" s="26"/>
      <c r="K158" s="25" t="s">
        <v>85</v>
      </c>
    </row>
    <row r="159">
      <c r="A159" s="61" t="s">
        <v>4325</v>
      </c>
      <c r="B159" s="24">
        <v>0.17609953703703704</v>
      </c>
      <c r="C159" s="24">
        <f>B159-TIME('Time Shifts'!$B$27,'Time Shifts'!$C$27,'Time Shifts'!$D$27)</f>
        <v>0.1654398148</v>
      </c>
      <c r="D159" s="26" t="s">
        <v>72</v>
      </c>
      <c r="E159" s="26" t="s">
        <v>93</v>
      </c>
      <c r="F159" s="26">
        <f>G159+7</f>
        <v>25</v>
      </c>
      <c r="G159" s="46">
        <v>18.0</v>
      </c>
      <c r="H159" s="26"/>
      <c r="I159" s="26"/>
      <c r="J159" s="26"/>
      <c r="K159" s="26" t="s">
        <v>846</v>
      </c>
    </row>
    <row r="160">
      <c r="A160" s="61" t="s">
        <v>4325</v>
      </c>
      <c r="B160" s="24">
        <v>0.17625</v>
      </c>
      <c r="C160" s="24">
        <f>B160-TIME('Time Shifts'!$B$27,'Time Shifts'!$C$27,'Time Shifts'!$D$27)</f>
        <v>0.1655902778</v>
      </c>
      <c r="D160" s="26" t="s">
        <v>72</v>
      </c>
      <c r="E160" s="26" t="s">
        <v>91</v>
      </c>
      <c r="F160" s="46">
        <v>7.0</v>
      </c>
      <c r="G160" s="26"/>
      <c r="H160" s="26"/>
      <c r="I160" s="26" t="s">
        <v>933</v>
      </c>
      <c r="J160" s="26"/>
      <c r="K160" s="26"/>
    </row>
    <row r="161">
      <c r="A161" s="61" t="s">
        <v>4325</v>
      </c>
      <c r="B161" s="24">
        <v>0.17636574074074074</v>
      </c>
      <c r="C161" s="24">
        <f>B161-TIME('Time Shifts'!$B$27,'Time Shifts'!$C$27,'Time Shifts'!$D$27)</f>
        <v>0.1657060185</v>
      </c>
      <c r="D161" s="26" t="s">
        <v>72</v>
      </c>
      <c r="E161" s="26" t="s">
        <v>93</v>
      </c>
      <c r="F161" s="46" t="s">
        <v>75</v>
      </c>
      <c r="G161" s="46" t="s">
        <v>75</v>
      </c>
      <c r="H161" s="26"/>
      <c r="I161" s="26"/>
      <c r="J161" s="26"/>
      <c r="K161" s="25" t="s">
        <v>85</v>
      </c>
    </row>
    <row r="162">
      <c r="A162" s="61" t="s">
        <v>4325</v>
      </c>
      <c r="B162" s="24">
        <v>0.17636574074074074</v>
      </c>
      <c r="C162" s="24">
        <f>B162-TIME('Time Shifts'!$B$27,'Time Shifts'!$C$27,'Time Shifts'!$D$27)</f>
        <v>0.1657060185</v>
      </c>
      <c r="D162" s="26" t="s">
        <v>72</v>
      </c>
      <c r="E162" s="26" t="s">
        <v>93</v>
      </c>
      <c r="F162" s="26">
        <f>G162+7</f>
        <v>23</v>
      </c>
      <c r="G162" s="46">
        <v>16.0</v>
      </c>
      <c r="H162" s="26"/>
      <c r="I162" s="26"/>
      <c r="J162" s="26"/>
      <c r="K162" s="26" t="s">
        <v>846</v>
      </c>
    </row>
    <row r="163">
      <c r="A163" s="61" t="s">
        <v>4325</v>
      </c>
      <c r="B163" s="24">
        <v>0.17644675925925926</v>
      </c>
      <c r="C163" s="24">
        <f>B163-TIME('Time Shifts'!$B$27,'Time Shifts'!$C$27,'Time Shifts'!$D$27)</f>
        <v>0.165787037</v>
      </c>
      <c r="D163" s="26" t="s">
        <v>72</v>
      </c>
      <c r="E163" s="26" t="s">
        <v>91</v>
      </c>
      <c r="F163" s="46">
        <v>12.0</v>
      </c>
      <c r="G163" s="26"/>
      <c r="H163" s="26"/>
      <c r="I163" s="26" t="s">
        <v>934</v>
      </c>
      <c r="J163" s="26"/>
      <c r="K163" s="26"/>
    </row>
    <row r="164">
      <c r="A164" s="61" t="s">
        <v>4325</v>
      </c>
      <c r="B164" s="24">
        <v>0.17840277777777777</v>
      </c>
      <c r="C164" s="24">
        <f>B164-TIME('Time Shifts'!$B$27,'Time Shifts'!$C$27,'Time Shifts'!$D$27)</f>
        <v>0.1677430556</v>
      </c>
      <c r="D164" s="26" t="s">
        <v>72</v>
      </c>
      <c r="E164" s="26" t="s">
        <v>91</v>
      </c>
      <c r="F164" s="46">
        <v>5.0</v>
      </c>
      <c r="G164" s="26"/>
      <c r="H164" s="26"/>
      <c r="I164" s="26" t="s">
        <v>935</v>
      </c>
      <c r="J164" s="26"/>
      <c r="K164" s="26" t="s">
        <v>936</v>
      </c>
    </row>
    <row r="165">
      <c r="A165" s="61" t="s">
        <v>4325</v>
      </c>
      <c r="B165" s="24">
        <v>0.1798611111111111</v>
      </c>
      <c r="C165" s="24">
        <f>B165-TIME('Time Shifts'!$B$27,'Time Shifts'!$C$27,'Time Shifts'!$D$27)</f>
        <v>0.1692013889</v>
      </c>
      <c r="D165" s="26" t="s">
        <v>82</v>
      </c>
      <c r="E165" s="26" t="s">
        <v>89</v>
      </c>
      <c r="F165" s="46">
        <v>16.0</v>
      </c>
      <c r="G165" s="26">
        <f t="shared" ref="G165:G166" si="14">F165-8</f>
        <v>8</v>
      </c>
      <c r="H165" s="26"/>
      <c r="I165" s="26"/>
      <c r="J165" s="26"/>
      <c r="K165" s="26" t="s">
        <v>741</v>
      </c>
    </row>
    <row r="166">
      <c r="A166" s="61" t="s">
        <v>4325</v>
      </c>
      <c r="B166" s="24">
        <v>0.17997685185185186</v>
      </c>
      <c r="C166" s="24">
        <f>B166-TIME('Time Shifts'!$B$27,'Time Shifts'!$C$27,'Time Shifts'!$D$27)</f>
        <v>0.1693171296</v>
      </c>
      <c r="D166" s="26" t="s">
        <v>82</v>
      </c>
      <c r="E166" s="26" t="s">
        <v>89</v>
      </c>
      <c r="F166" s="46">
        <v>17.0</v>
      </c>
      <c r="G166" s="26">
        <f t="shared" si="14"/>
        <v>9</v>
      </c>
      <c r="H166" s="26"/>
      <c r="I166" s="26"/>
      <c r="J166" s="26"/>
      <c r="K166" s="26" t="s">
        <v>741</v>
      </c>
    </row>
    <row r="167">
      <c r="A167" s="61" t="s">
        <v>4325</v>
      </c>
      <c r="B167" s="24">
        <v>0.1801851851851852</v>
      </c>
      <c r="C167" s="24">
        <f>B167-TIME('Time Shifts'!$B$27,'Time Shifts'!$C$27,'Time Shifts'!$D$27)</f>
        <v>0.169525463</v>
      </c>
      <c r="D167" s="26" t="s">
        <v>82</v>
      </c>
      <c r="E167" s="26" t="s">
        <v>89</v>
      </c>
      <c r="F167" s="26">
        <f>G167+8</f>
        <v>10</v>
      </c>
      <c r="G167" s="46">
        <v>2.0</v>
      </c>
      <c r="H167" s="26"/>
      <c r="I167" s="26"/>
      <c r="J167" s="26"/>
      <c r="K167" s="26" t="s">
        <v>741</v>
      </c>
    </row>
    <row r="168">
      <c r="A168" s="61" t="s">
        <v>4325</v>
      </c>
      <c r="B168" s="24">
        <v>0.18025462962962963</v>
      </c>
      <c r="C168" s="24">
        <f>B168-TIME('Time Shifts'!$B$27,'Time Shifts'!$C$27,'Time Shifts'!$D$27)</f>
        <v>0.1695949074</v>
      </c>
      <c r="D168" s="26" t="s">
        <v>82</v>
      </c>
      <c r="E168" s="26" t="s">
        <v>91</v>
      </c>
      <c r="F168" s="46">
        <v>10.0</v>
      </c>
      <c r="G168" s="26"/>
      <c r="H168" s="26"/>
      <c r="I168" s="26" t="s">
        <v>937</v>
      </c>
      <c r="J168" s="26"/>
      <c r="K168" s="26"/>
    </row>
    <row r="169">
      <c r="A169" s="61" t="s">
        <v>4325</v>
      </c>
      <c r="B169" s="24">
        <v>0.18332175925925925</v>
      </c>
      <c r="C169" s="24">
        <f>B169-TIME('Time Shifts'!$B$27,'Time Shifts'!$C$27,'Time Shifts'!$D$27)</f>
        <v>0.172662037</v>
      </c>
      <c r="D169" s="26" t="s">
        <v>900</v>
      </c>
      <c r="E169" s="26" t="s">
        <v>78</v>
      </c>
      <c r="F169" s="46">
        <v>5.0</v>
      </c>
      <c r="G169" s="26">
        <f>F169-2</f>
        <v>3</v>
      </c>
      <c r="H169" s="26"/>
      <c r="I169" s="26"/>
      <c r="J169" s="26"/>
      <c r="K169" s="26"/>
    </row>
    <row r="170">
      <c r="A170" s="61" t="s">
        <v>4325</v>
      </c>
      <c r="B170" s="24">
        <v>0.18381944444444445</v>
      </c>
      <c r="C170" s="24">
        <f>B170-TIME('Time Shifts'!$B$27,'Time Shifts'!$C$27,'Time Shifts'!$D$27)</f>
        <v>0.1731597222</v>
      </c>
      <c r="D170" s="26" t="s">
        <v>900</v>
      </c>
      <c r="E170" s="26" t="s">
        <v>93</v>
      </c>
      <c r="F170" s="46" t="s">
        <v>75</v>
      </c>
      <c r="G170" s="46" t="s">
        <v>75</v>
      </c>
      <c r="H170" s="26"/>
      <c r="I170" s="26"/>
      <c r="J170" s="26"/>
      <c r="K170" s="25" t="s">
        <v>160</v>
      </c>
    </row>
    <row r="171">
      <c r="A171" s="61" t="s">
        <v>4325</v>
      </c>
      <c r="B171" s="24">
        <v>0.18381944444444445</v>
      </c>
      <c r="C171" s="24">
        <f>B171-TIME('Time Shifts'!$B$27,'Time Shifts'!$C$27,'Time Shifts'!$D$27)</f>
        <v>0.1731597222</v>
      </c>
      <c r="D171" s="26" t="s">
        <v>900</v>
      </c>
      <c r="E171" s="26" t="s">
        <v>93</v>
      </c>
      <c r="F171" s="26">
        <f>G171+7</f>
        <v>12</v>
      </c>
      <c r="G171" s="46">
        <v>5.0</v>
      </c>
      <c r="H171" s="26"/>
      <c r="I171" s="26"/>
      <c r="J171" s="26"/>
      <c r="K171" s="26" t="s">
        <v>938</v>
      </c>
    </row>
    <row r="172">
      <c r="A172" s="61" t="s">
        <v>4325</v>
      </c>
      <c r="B172" s="24">
        <v>0.18407407407407408</v>
      </c>
      <c r="C172" s="24">
        <f>B172-TIME('Time Shifts'!$B$27,'Time Shifts'!$C$27,'Time Shifts'!$D$27)</f>
        <v>0.1734143519</v>
      </c>
      <c r="D172" s="26" t="s">
        <v>900</v>
      </c>
      <c r="E172" s="26" t="s">
        <v>93</v>
      </c>
      <c r="F172" s="46" t="s">
        <v>75</v>
      </c>
      <c r="G172" s="46" t="s">
        <v>75</v>
      </c>
      <c r="H172" s="26"/>
      <c r="I172" s="26"/>
      <c r="J172" s="26"/>
      <c r="K172" s="25" t="s">
        <v>160</v>
      </c>
    </row>
    <row r="173">
      <c r="A173" s="61" t="s">
        <v>4325</v>
      </c>
      <c r="B173" s="24">
        <v>0.18407407407407408</v>
      </c>
      <c r="C173" s="24">
        <f>B173-TIME('Time Shifts'!$B$27,'Time Shifts'!$C$27,'Time Shifts'!$D$27)</f>
        <v>0.1734143519</v>
      </c>
      <c r="D173" s="26" t="s">
        <v>900</v>
      </c>
      <c r="E173" s="26" t="s">
        <v>93</v>
      </c>
      <c r="F173" s="46" t="s">
        <v>75</v>
      </c>
      <c r="G173" s="46" t="s">
        <v>75</v>
      </c>
      <c r="H173" s="26"/>
      <c r="I173" s="26"/>
      <c r="J173" s="26"/>
      <c r="K173" s="26" t="s">
        <v>938</v>
      </c>
    </row>
    <row r="174">
      <c r="A174" s="61" t="s">
        <v>4325</v>
      </c>
      <c r="B174" s="24">
        <v>0.18508101851851852</v>
      </c>
      <c r="C174" s="24">
        <f>B174-TIME('Time Shifts'!$B$27,'Time Shifts'!$C$27,'Time Shifts'!$D$27)</f>
        <v>0.1744212963</v>
      </c>
      <c r="D174" s="26" t="s">
        <v>70</v>
      </c>
      <c r="E174" s="26" t="s">
        <v>93</v>
      </c>
      <c r="F174" s="46">
        <v>12.0</v>
      </c>
      <c r="G174" s="26">
        <f>F174-7</f>
        <v>5</v>
      </c>
      <c r="H174" s="26"/>
      <c r="I174" s="26"/>
      <c r="J174" s="26"/>
      <c r="K174" s="26" t="s">
        <v>251</v>
      </c>
    </row>
    <row r="175">
      <c r="A175" s="61" t="s">
        <v>4325</v>
      </c>
      <c r="B175" s="24">
        <v>0.1852662037037037</v>
      </c>
      <c r="C175" s="24">
        <f>B175-TIME('Time Shifts'!$B$27,'Time Shifts'!$C$27,'Time Shifts'!$D$27)</f>
        <v>0.1746064815</v>
      </c>
      <c r="D175" s="26" t="s">
        <v>70</v>
      </c>
      <c r="E175" s="26" t="s">
        <v>91</v>
      </c>
      <c r="F175" s="46">
        <v>5.0</v>
      </c>
      <c r="G175" s="26"/>
      <c r="H175" s="26"/>
      <c r="I175" s="26" t="s">
        <v>939</v>
      </c>
      <c r="J175" s="26"/>
      <c r="K175" s="26"/>
    </row>
    <row r="176">
      <c r="A176" s="61" t="s">
        <v>4325</v>
      </c>
      <c r="B176" s="24">
        <v>0.18606481481481482</v>
      </c>
      <c r="C176" s="24">
        <f>B176-TIME('Time Shifts'!$B$27,'Time Shifts'!$C$27,'Time Shifts'!$D$27)</f>
        <v>0.1754050926</v>
      </c>
      <c r="D176" s="26" t="s">
        <v>70</v>
      </c>
      <c r="E176" s="26" t="s">
        <v>100</v>
      </c>
      <c r="F176" s="46" t="s">
        <v>68</v>
      </c>
      <c r="G176" s="46">
        <v>20.0</v>
      </c>
      <c r="H176" s="26"/>
      <c r="I176" s="26" t="s">
        <v>940</v>
      </c>
      <c r="J176" s="26"/>
      <c r="K176" s="26" t="s">
        <v>941</v>
      </c>
    </row>
    <row r="177">
      <c r="A177" s="61" t="s">
        <v>4325</v>
      </c>
      <c r="B177" s="24">
        <v>0.18606481481481482</v>
      </c>
      <c r="C177" s="24">
        <f>B177-TIME('Time Shifts'!$B$27,'Time Shifts'!$C$27,'Time Shifts'!$D$27)</f>
        <v>0.1754050926</v>
      </c>
      <c r="D177" s="26" t="s">
        <v>72</v>
      </c>
      <c r="E177" s="26" t="s">
        <v>100</v>
      </c>
      <c r="F177" s="46">
        <v>19.0</v>
      </c>
      <c r="G177" s="26">
        <f>F177-3</f>
        <v>16</v>
      </c>
      <c r="H177" s="26"/>
      <c r="I177" s="26" t="s">
        <v>942</v>
      </c>
      <c r="J177" s="26"/>
      <c r="K177" s="26" t="s">
        <v>941</v>
      </c>
    </row>
    <row r="178">
      <c r="A178" s="61" t="s">
        <v>4325</v>
      </c>
      <c r="B178" s="24">
        <v>0.18606481481481482</v>
      </c>
      <c r="C178" s="24">
        <f>B178-TIME('Time Shifts'!$B$27,'Time Shifts'!$C$27,'Time Shifts'!$D$27)</f>
        <v>0.1754050926</v>
      </c>
      <c r="D178" s="26" t="s">
        <v>74</v>
      </c>
      <c r="E178" s="26" t="s">
        <v>100</v>
      </c>
      <c r="F178" s="46">
        <v>11.0</v>
      </c>
      <c r="G178" s="26">
        <f>F178-7</f>
        <v>4</v>
      </c>
      <c r="H178" s="26"/>
      <c r="I178" s="26"/>
      <c r="J178" s="26"/>
      <c r="K178" s="26" t="s">
        <v>941</v>
      </c>
    </row>
    <row r="179">
      <c r="A179" s="61" t="s">
        <v>4325</v>
      </c>
      <c r="B179" s="54">
        <v>0.18606481481481482</v>
      </c>
      <c r="C179" s="24">
        <f>B179-TIME('Time Shifts'!$B$27,'Time Shifts'!$C$27,'Time Shifts'!$D$27)</f>
        <v>0.1754050926</v>
      </c>
      <c r="D179" s="26" t="s">
        <v>74</v>
      </c>
      <c r="E179" s="26" t="s">
        <v>100</v>
      </c>
      <c r="F179" s="46" t="s">
        <v>75</v>
      </c>
      <c r="G179" s="46" t="s">
        <v>75</v>
      </c>
      <c r="H179" s="26"/>
      <c r="I179" s="26" t="s">
        <v>943</v>
      </c>
      <c r="J179" s="26"/>
      <c r="K179" s="26" t="s">
        <v>944</v>
      </c>
    </row>
    <row r="180">
      <c r="A180" s="61" t="s">
        <v>4325</v>
      </c>
      <c r="B180" s="24">
        <v>0.1871412037037037</v>
      </c>
      <c r="C180" s="24">
        <f>B180-TIME('Time Shifts'!$B$27,'Time Shifts'!$C$27,'Time Shifts'!$D$27)</f>
        <v>0.1764814815</v>
      </c>
      <c r="D180" s="26" t="s">
        <v>74</v>
      </c>
      <c r="E180" s="26" t="s">
        <v>217</v>
      </c>
      <c r="F180" s="46">
        <v>12.0</v>
      </c>
      <c r="G180" s="46">
        <v>5.0</v>
      </c>
      <c r="H180" s="26"/>
      <c r="I180" s="26"/>
      <c r="J180" s="26"/>
      <c r="K180" s="26"/>
    </row>
    <row r="181">
      <c r="A181" s="61" t="s">
        <v>4325</v>
      </c>
      <c r="B181" s="24">
        <v>0.18758101851851852</v>
      </c>
      <c r="C181" s="24">
        <f>B181-TIME('Time Shifts'!$B$27,'Time Shifts'!$C$27,'Time Shifts'!$D$27)</f>
        <v>0.1769212963</v>
      </c>
      <c r="D181" s="26" t="s">
        <v>74</v>
      </c>
      <c r="E181" s="26" t="s">
        <v>209</v>
      </c>
      <c r="F181" s="46">
        <v>3.0</v>
      </c>
      <c r="G181" s="26">
        <f>F181-0</f>
        <v>3</v>
      </c>
      <c r="H181" s="26"/>
      <c r="I181" s="26"/>
      <c r="J181" s="26"/>
      <c r="K181" s="26"/>
    </row>
    <row r="182">
      <c r="A182" s="61" t="s">
        <v>4325</v>
      </c>
      <c r="B182" s="24">
        <v>0.1880439814814815</v>
      </c>
      <c r="C182" s="24">
        <f>B182-TIME('Time Shifts'!$B$27,'Time Shifts'!$C$27,'Time Shifts'!$D$27)</f>
        <v>0.1773842593</v>
      </c>
      <c r="D182" s="26" t="s">
        <v>74</v>
      </c>
      <c r="E182" s="26" t="s">
        <v>125</v>
      </c>
      <c r="F182" s="46">
        <v>29.0</v>
      </c>
      <c r="G182" s="26">
        <f>F182-10</f>
        <v>19</v>
      </c>
      <c r="H182" s="26"/>
      <c r="I182" s="26"/>
      <c r="J182" s="26"/>
      <c r="K182" s="26"/>
    </row>
    <row r="183">
      <c r="A183" s="61" t="s">
        <v>4325</v>
      </c>
      <c r="B183" s="24">
        <v>0.1884259259259259</v>
      </c>
      <c r="C183" s="24">
        <f>B183-TIME('Time Shifts'!$B$27,'Time Shifts'!$C$27,'Time Shifts'!$D$27)</f>
        <v>0.1777662037</v>
      </c>
      <c r="D183" s="26" t="s">
        <v>70</v>
      </c>
      <c r="E183" s="26" t="s">
        <v>93</v>
      </c>
      <c r="F183" s="46" t="s">
        <v>68</v>
      </c>
      <c r="G183" s="46">
        <v>20.0</v>
      </c>
      <c r="H183" s="26" t="s">
        <v>137</v>
      </c>
      <c r="I183" s="26"/>
      <c r="J183" s="26"/>
      <c r="K183" s="26" t="s">
        <v>148</v>
      </c>
    </row>
    <row r="184">
      <c r="A184" s="61" t="s">
        <v>4325</v>
      </c>
      <c r="B184" s="24">
        <v>0.18854166666666666</v>
      </c>
      <c r="C184" s="24">
        <f>B184-TIME('Time Shifts'!$B$27,'Time Shifts'!$C$27,'Time Shifts'!$D$27)</f>
        <v>0.1778819444</v>
      </c>
      <c r="D184" s="26" t="s">
        <v>70</v>
      </c>
      <c r="E184" s="26" t="s">
        <v>91</v>
      </c>
      <c r="F184" s="46">
        <v>10.0</v>
      </c>
      <c r="G184" s="26"/>
      <c r="H184" s="26"/>
      <c r="I184" s="26" t="s">
        <v>945</v>
      </c>
      <c r="J184" s="26"/>
      <c r="K184" s="26"/>
    </row>
    <row r="185">
      <c r="A185" s="61" t="s">
        <v>4325</v>
      </c>
      <c r="B185" s="24">
        <v>0.18869212962962964</v>
      </c>
      <c r="C185" s="24">
        <f>B185-TIME('Time Shifts'!$B$27,'Time Shifts'!$C$27,'Time Shifts'!$D$27)</f>
        <v>0.1780324074</v>
      </c>
      <c r="D185" s="26" t="s">
        <v>70</v>
      </c>
      <c r="E185" s="26" t="s">
        <v>93</v>
      </c>
      <c r="F185" s="46">
        <v>21.0</v>
      </c>
      <c r="G185" s="46">
        <v>14.0</v>
      </c>
      <c r="H185" s="26"/>
      <c r="I185" s="26"/>
      <c r="J185" s="26"/>
      <c r="K185" s="26" t="s">
        <v>148</v>
      </c>
    </row>
    <row r="186">
      <c r="A186" s="61" t="s">
        <v>4325</v>
      </c>
      <c r="B186" s="24">
        <v>0.18888888888888888</v>
      </c>
      <c r="C186" s="24">
        <f>B186-TIME('Time Shifts'!$B$27,'Time Shifts'!$C$27,'Time Shifts'!$D$27)</f>
        <v>0.1782291667</v>
      </c>
      <c r="D186" s="26" t="s">
        <v>82</v>
      </c>
      <c r="E186" s="26" t="s">
        <v>166</v>
      </c>
      <c r="F186" s="46">
        <v>22.0</v>
      </c>
      <c r="G186" s="26">
        <f>F186-6</f>
        <v>16</v>
      </c>
      <c r="H186" s="26"/>
      <c r="I186" s="26"/>
      <c r="J186" s="26"/>
      <c r="K186" s="26"/>
    </row>
    <row r="187">
      <c r="A187" s="61" t="s">
        <v>4325</v>
      </c>
      <c r="B187" s="24">
        <v>0.1893287037037037</v>
      </c>
      <c r="C187" s="24">
        <f>B187-TIME('Time Shifts'!$B$27,'Time Shifts'!$C$27,'Time Shifts'!$D$27)</f>
        <v>0.1786689815</v>
      </c>
      <c r="D187" s="26" t="s">
        <v>70</v>
      </c>
      <c r="E187" s="26" t="s">
        <v>91</v>
      </c>
      <c r="F187" s="46">
        <v>11.0</v>
      </c>
      <c r="G187" s="26"/>
      <c r="H187" s="26"/>
      <c r="I187" s="26" t="s">
        <v>946</v>
      </c>
      <c r="J187" s="46">
        <v>1.0</v>
      </c>
      <c r="K187" s="26"/>
    </row>
    <row r="188">
      <c r="A188" s="61" t="s">
        <v>4325</v>
      </c>
      <c r="B188" s="24">
        <v>0.18993055555555555</v>
      </c>
      <c r="C188" s="24">
        <f>B188-TIME('Time Shifts'!$B$27,'Time Shifts'!$C$27,'Time Shifts'!$D$27)</f>
        <v>0.1792708333</v>
      </c>
      <c r="D188" s="26" t="s">
        <v>70</v>
      </c>
      <c r="E188" s="26" t="s">
        <v>78</v>
      </c>
      <c r="F188" s="46">
        <v>14.0</v>
      </c>
      <c r="G188" s="26">
        <f>F188-7</f>
        <v>7</v>
      </c>
      <c r="H188" s="26"/>
      <c r="I188" s="26"/>
      <c r="J188" s="26"/>
      <c r="K188" s="26"/>
    </row>
    <row r="189">
      <c r="A189" s="61" t="s">
        <v>4325</v>
      </c>
      <c r="B189" s="24">
        <v>0.19090277777777778</v>
      </c>
      <c r="C189" s="24">
        <f>B189-TIME('Time Shifts'!$B$27,'Time Shifts'!$C$27,'Time Shifts'!$D$27)</f>
        <v>0.1802430556</v>
      </c>
      <c r="D189" s="26" t="s">
        <v>72</v>
      </c>
      <c r="E189" s="26" t="s">
        <v>166</v>
      </c>
      <c r="F189" s="46">
        <v>25.0</v>
      </c>
      <c r="G189" s="26">
        <f>F189-6</f>
        <v>19</v>
      </c>
      <c r="H189" s="26"/>
      <c r="I189" s="26"/>
      <c r="J189" s="26"/>
      <c r="K189" s="26" t="s">
        <v>347</v>
      </c>
    </row>
    <row r="190">
      <c r="A190" s="61" t="s">
        <v>4325</v>
      </c>
      <c r="B190" s="24">
        <v>0.19090277777777778</v>
      </c>
      <c r="C190" s="24">
        <f>B190-TIME('Time Shifts'!$B$27,'Time Shifts'!$C$27,'Time Shifts'!$D$27)</f>
        <v>0.1802430556</v>
      </c>
      <c r="D190" s="26" t="s">
        <v>70</v>
      </c>
      <c r="E190" s="26" t="s">
        <v>166</v>
      </c>
      <c r="F190" s="46">
        <v>21.0</v>
      </c>
      <c r="G190" s="26">
        <f>F190-3</f>
        <v>18</v>
      </c>
      <c r="H190" s="26"/>
      <c r="I190" s="26"/>
      <c r="J190" s="26"/>
      <c r="K190" s="26" t="s">
        <v>347</v>
      </c>
    </row>
    <row r="191">
      <c r="A191" s="61" t="s">
        <v>4325</v>
      </c>
      <c r="B191" s="24">
        <v>0.19159722222222222</v>
      </c>
      <c r="C191" s="24">
        <f>B191-TIME('Time Shifts'!$B$27,'Time Shifts'!$C$27,'Time Shifts'!$D$27)</f>
        <v>0.1809375</v>
      </c>
      <c r="D191" s="26" t="s">
        <v>72</v>
      </c>
      <c r="E191" s="26" t="s">
        <v>78</v>
      </c>
      <c r="F191" s="46">
        <v>10.0</v>
      </c>
      <c r="G191" s="26">
        <f>F191-6</f>
        <v>4</v>
      </c>
      <c r="H191" s="26"/>
      <c r="I191" s="26"/>
      <c r="J191" s="26"/>
      <c r="K191" s="26"/>
    </row>
    <row r="192">
      <c r="A192" s="61" t="s">
        <v>4325</v>
      </c>
      <c r="B192" s="24">
        <v>0.1918402777777778</v>
      </c>
      <c r="C192" s="24">
        <f>B192-TIME('Time Shifts'!$B$27,'Time Shifts'!$C$27,'Time Shifts'!$D$27)</f>
        <v>0.1811805556</v>
      </c>
      <c r="D192" s="26" t="s">
        <v>72</v>
      </c>
      <c r="E192" s="26" t="s">
        <v>93</v>
      </c>
      <c r="F192" s="46" t="s">
        <v>68</v>
      </c>
      <c r="G192" s="46">
        <v>20.0</v>
      </c>
      <c r="H192" s="26" t="s">
        <v>137</v>
      </c>
      <c r="I192" s="26"/>
      <c r="J192" s="26"/>
      <c r="K192" s="26" t="s">
        <v>842</v>
      </c>
    </row>
    <row r="193">
      <c r="A193" s="61" t="s">
        <v>4325</v>
      </c>
      <c r="B193" s="24">
        <v>0.1920601851851852</v>
      </c>
      <c r="C193" s="24">
        <f>B193-TIME('Time Shifts'!$B$27,'Time Shifts'!$C$27,'Time Shifts'!$D$27)</f>
        <v>0.181400463</v>
      </c>
      <c r="D193" s="26" t="s">
        <v>72</v>
      </c>
      <c r="E193" s="26" t="s">
        <v>91</v>
      </c>
      <c r="F193" s="46">
        <v>18.0</v>
      </c>
      <c r="G193" s="26"/>
      <c r="H193" s="26"/>
      <c r="I193" s="26" t="s">
        <v>947</v>
      </c>
      <c r="J193" s="26"/>
      <c r="K193" s="26"/>
    </row>
    <row r="194">
      <c r="A194" s="61" t="s">
        <v>4325</v>
      </c>
      <c r="B194" s="24">
        <v>0.19219907407407408</v>
      </c>
      <c r="C194" s="24">
        <f>B194-TIME('Time Shifts'!$B$27,'Time Shifts'!$C$27,'Time Shifts'!$D$27)</f>
        <v>0.1815393519</v>
      </c>
      <c r="D194" s="26" t="s">
        <v>72</v>
      </c>
      <c r="E194" s="26" t="s">
        <v>93</v>
      </c>
      <c r="F194" s="46">
        <v>10.0</v>
      </c>
      <c r="G194" s="26">
        <f>F194-7</f>
        <v>3</v>
      </c>
      <c r="H194" s="26"/>
      <c r="I194" s="26"/>
      <c r="J194" s="26"/>
      <c r="K194" s="26" t="s">
        <v>842</v>
      </c>
    </row>
    <row r="195">
      <c r="A195" s="61" t="s">
        <v>4325</v>
      </c>
      <c r="B195" s="24">
        <v>0.19224537037037037</v>
      </c>
      <c r="C195" s="24">
        <f>B195-TIME('Time Shifts'!$B$27,'Time Shifts'!$C$27,'Time Shifts'!$D$27)</f>
        <v>0.1815856481</v>
      </c>
      <c r="D195" s="26" t="s">
        <v>72</v>
      </c>
      <c r="E195" s="26" t="s">
        <v>93</v>
      </c>
      <c r="F195" s="26">
        <f>G195+7</f>
        <v>10</v>
      </c>
      <c r="G195" s="46">
        <v>3.0</v>
      </c>
      <c r="H195" s="26"/>
      <c r="I195" s="26"/>
      <c r="J195" s="26"/>
      <c r="K195" s="26" t="s">
        <v>136</v>
      </c>
    </row>
    <row r="196">
      <c r="A196" s="61" t="s">
        <v>4325</v>
      </c>
      <c r="B196" s="24">
        <v>0.19282407407407406</v>
      </c>
      <c r="C196" s="24">
        <f>B196-TIME('Time Shifts'!$B$27,'Time Shifts'!$C$27,'Time Shifts'!$D$27)</f>
        <v>0.1821643519</v>
      </c>
      <c r="D196" s="26" t="s">
        <v>72</v>
      </c>
      <c r="E196" s="26" t="s">
        <v>91</v>
      </c>
      <c r="F196" s="46">
        <v>4.0</v>
      </c>
      <c r="G196" s="26"/>
      <c r="H196" s="26"/>
      <c r="I196" s="26" t="s">
        <v>396</v>
      </c>
      <c r="J196" s="26"/>
      <c r="K196" s="26" t="s">
        <v>948</v>
      </c>
    </row>
    <row r="197">
      <c r="A197" s="61" t="s">
        <v>4325</v>
      </c>
      <c r="B197" s="24">
        <v>0.19356481481481483</v>
      </c>
      <c r="C197" s="24">
        <f>B197-TIME('Time Shifts'!$B$27,'Time Shifts'!$C$27,'Time Shifts'!$D$27)</f>
        <v>0.1829050926</v>
      </c>
      <c r="D197" s="26" t="s">
        <v>70</v>
      </c>
      <c r="E197" s="26" t="s">
        <v>93</v>
      </c>
      <c r="F197" s="46">
        <v>14.0</v>
      </c>
      <c r="G197" s="26">
        <f>F197-7</f>
        <v>7</v>
      </c>
      <c r="H197" s="26"/>
      <c r="I197" s="26"/>
      <c r="J197" s="26"/>
      <c r="K197" s="26" t="s">
        <v>798</v>
      </c>
    </row>
    <row r="198">
      <c r="A198" s="61" t="s">
        <v>4325</v>
      </c>
      <c r="B198" s="24">
        <v>0.1971875</v>
      </c>
      <c r="C198" s="24">
        <f>B198-TIME('Time Shifts'!$B$27,'Time Shifts'!$C$27,'Time Shifts'!$D$27)</f>
        <v>0.1865277778</v>
      </c>
      <c r="D198" s="26" t="s">
        <v>900</v>
      </c>
      <c r="E198" s="26" t="s">
        <v>127</v>
      </c>
      <c r="F198" s="46">
        <v>11.0</v>
      </c>
      <c r="G198" s="26"/>
      <c r="H198" s="26"/>
      <c r="I198" s="26"/>
      <c r="J198" s="26"/>
      <c r="K198" s="26"/>
    </row>
    <row r="199">
      <c r="A199" s="61" t="s">
        <v>4325</v>
      </c>
      <c r="B199" s="24">
        <v>0.19814814814814816</v>
      </c>
      <c r="C199" s="24">
        <f>B199-TIME('Time Shifts'!$B$27,'Time Shifts'!$C$27,'Time Shifts'!$D$27)</f>
        <v>0.1874884259</v>
      </c>
      <c r="D199" s="26" t="s">
        <v>74</v>
      </c>
      <c r="E199" s="26" t="s">
        <v>217</v>
      </c>
      <c r="F199" s="46" t="s">
        <v>88</v>
      </c>
      <c r="G199" s="46">
        <v>1.0</v>
      </c>
      <c r="H199" s="26"/>
      <c r="I199" s="26"/>
      <c r="J199" s="26"/>
      <c r="K199" s="26"/>
    </row>
    <row r="200">
      <c r="A200" s="61" t="s">
        <v>4325</v>
      </c>
      <c r="B200" s="24">
        <v>0.19930555555555557</v>
      </c>
      <c r="C200" s="24">
        <f>B200-TIME('Time Shifts'!$B$27,'Time Shifts'!$C$27,'Time Shifts'!$D$27)</f>
        <v>0.1886458333</v>
      </c>
      <c r="D200" s="26" t="s">
        <v>70</v>
      </c>
      <c r="E200" s="26" t="s">
        <v>91</v>
      </c>
      <c r="F200" s="46">
        <v>4.0</v>
      </c>
      <c r="G200" s="26"/>
      <c r="H200" s="26"/>
      <c r="I200" s="26" t="s">
        <v>949</v>
      </c>
      <c r="J200" s="26"/>
      <c r="K200" s="26"/>
    </row>
    <row r="201">
      <c r="A201" s="61" t="s">
        <v>4325</v>
      </c>
      <c r="B201" s="24">
        <v>0.19943287037037036</v>
      </c>
      <c r="C201" s="24">
        <f>B201-TIME('Time Shifts'!$B$27,'Time Shifts'!$C$27,'Time Shifts'!$D$27)</f>
        <v>0.1887731481</v>
      </c>
      <c r="D201" s="26" t="s">
        <v>70</v>
      </c>
      <c r="E201" s="26" t="s">
        <v>93</v>
      </c>
      <c r="F201" s="46">
        <v>12.0</v>
      </c>
      <c r="G201" s="26">
        <f t="shared" ref="G201:G202" si="15">F201-7</f>
        <v>5</v>
      </c>
      <c r="H201" s="26"/>
      <c r="I201" s="26"/>
      <c r="J201" s="26"/>
      <c r="K201" s="26" t="s">
        <v>148</v>
      </c>
    </row>
    <row r="202">
      <c r="A202" s="61" t="s">
        <v>4325</v>
      </c>
      <c r="B202" s="24">
        <v>0.19958333333333333</v>
      </c>
      <c r="C202" s="24">
        <f>B202-TIME('Time Shifts'!$B$27,'Time Shifts'!$C$27,'Time Shifts'!$D$27)</f>
        <v>0.1889236111</v>
      </c>
      <c r="D202" s="26" t="s">
        <v>70</v>
      </c>
      <c r="E202" s="26" t="s">
        <v>93</v>
      </c>
      <c r="F202" s="46">
        <v>18.0</v>
      </c>
      <c r="G202" s="26">
        <f t="shared" si="15"/>
        <v>11</v>
      </c>
      <c r="H202" s="26"/>
      <c r="I202" s="26"/>
      <c r="J202" s="26"/>
      <c r="K202" s="26" t="s">
        <v>148</v>
      </c>
    </row>
    <row r="203">
      <c r="A203" s="61" t="s">
        <v>4325</v>
      </c>
      <c r="B203" s="24">
        <v>0.19967592592592592</v>
      </c>
      <c r="C203" s="24">
        <f>B203-TIME('Time Shifts'!$B$27,'Time Shifts'!$C$27,'Time Shifts'!$D$27)</f>
        <v>0.1890162037</v>
      </c>
      <c r="D203" s="26" t="s">
        <v>70</v>
      </c>
      <c r="E203" s="26" t="s">
        <v>91</v>
      </c>
      <c r="F203" s="46">
        <v>6.0</v>
      </c>
      <c r="G203" s="26"/>
      <c r="H203" s="26"/>
      <c r="I203" s="26" t="s">
        <v>950</v>
      </c>
      <c r="J203" s="26"/>
      <c r="K203" s="26"/>
    </row>
    <row r="204">
      <c r="A204" s="61" t="s">
        <v>4325</v>
      </c>
      <c r="B204" s="24">
        <v>0.20141203703703703</v>
      </c>
      <c r="C204" s="24">
        <f>B204-TIME('Time Shifts'!$B$27,'Time Shifts'!$C$27,'Time Shifts'!$D$27)</f>
        <v>0.1907523148</v>
      </c>
      <c r="D204" s="26" t="s">
        <v>70</v>
      </c>
      <c r="E204" s="26" t="s">
        <v>91</v>
      </c>
      <c r="F204" s="46">
        <v>4.0</v>
      </c>
      <c r="G204" s="26"/>
      <c r="H204" s="26"/>
      <c r="I204" s="26" t="s">
        <v>949</v>
      </c>
      <c r="J204" s="26"/>
      <c r="K204" s="26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hidden="1" min="2" max="2" width="7.29"/>
    <col customWidth="1" min="3" max="3" width="7.29"/>
    <col customWidth="1" min="4" max="4" width="9.29"/>
    <col customWidth="1" min="5" max="5" width="15.71"/>
    <col customWidth="1" min="6" max="6" width="10.43"/>
    <col customWidth="1" min="7" max="7" width="12.43"/>
    <col customWidth="1" min="8" max="8" width="5.14"/>
    <col customWidth="1" min="9" max="9" width="27.57"/>
    <col customWidth="1" min="10" max="10" width="6.29"/>
    <col customWidth="1" min="11" max="11" width="37.57"/>
  </cols>
  <sheetData>
    <row r="1">
      <c r="A1" s="47" t="s">
        <v>0</v>
      </c>
      <c r="B1" s="67" t="s">
        <v>4304</v>
      </c>
      <c r="C1" s="67" t="s">
        <v>56</v>
      </c>
      <c r="D1" s="38" t="s">
        <v>57</v>
      </c>
      <c r="E1" s="38" t="s">
        <v>58</v>
      </c>
      <c r="F1" s="40" t="s">
        <v>59</v>
      </c>
      <c r="G1" s="40" t="s">
        <v>60</v>
      </c>
      <c r="H1" s="38" t="s">
        <v>61</v>
      </c>
      <c r="I1" s="38" t="s">
        <v>62</v>
      </c>
      <c r="J1" s="38" t="s">
        <v>63</v>
      </c>
      <c r="K1" s="38" t="s">
        <v>64</v>
      </c>
    </row>
    <row r="2">
      <c r="A2" s="68" t="s">
        <v>4327</v>
      </c>
      <c r="B2" s="19">
        <v>0.03664351851851852</v>
      </c>
      <c r="C2" s="19">
        <f t="shared" ref="C2:C20" si="1">B2</f>
        <v>0.03664351852</v>
      </c>
      <c r="D2" s="10" t="s">
        <v>900</v>
      </c>
      <c r="E2" s="10" t="s">
        <v>67</v>
      </c>
      <c r="F2" s="13">
        <v>13.0</v>
      </c>
      <c r="G2" s="13">
        <f>F2-2</f>
        <v>11</v>
      </c>
    </row>
    <row r="3">
      <c r="A3" s="68" t="s">
        <v>4327</v>
      </c>
      <c r="B3" s="19">
        <v>0.03758101851851852</v>
      </c>
      <c r="C3" s="19">
        <f t="shared" si="1"/>
        <v>0.03758101852</v>
      </c>
      <c r="D3" s="10" t="s">
        <v>74</v>
      </c>
      <c r="E3" s="10" t="s">
        <v>128</v>
      </c>
      <c r="F3" s="13" t="s">
        <v>951</v>
      </c>
      <c r="G3" s="13">
        <v>12.0</v>
      </c>
    </row>
    <row r="4">
      <c r="A4" s="68" t="s">
        <v>4327</v>
      </c>
      <c r="B4" s="19">
        <v>0.0412037037037037</v>
      </c>
      <c r="C4" s="19">
        <f t="shared" si="1"/>
        <v>0.0412037037</v>
      </c>
      <c r="D4" s="10" t="s">
        <v>900</v>
      </c>
      <c r="E4" s="10" t="s">
        <v>67</v>
      </c>
      <c r="F4" s="13">
        <v>19.0</v>
      </c>
      <c r="G4" s="16">
        <f t="shared" ref="G4:G5" si="2">F4-2</f>
        <v>17</v>
      </c>
    </row>
    <row r="5">
      <c r="A5" s="68" t="s">
        <v>4327</v>
      </c>
      <c r="B5" s="19">
        <v>0.0419212962962963</v>
      </c>
      <c r="C5" s="19">
        <f t="shared" si="1"/>
        <v>0.0419212963</v>
      </c>
      <c r="D5" s="10" t="s">
        <v>900</v>
      </c>
      <c r="E5" s="10" t="s">
        <v>67</v>
      </c>
      <c r="F5" s="13">
        <v>15.0</v>
      </c>
      <c r="G5" s="16">
        <f t="shared" si="2"/>
        <v>13</v>
      </c>
    </row>
    <row r="6">
      <c r="A6" s="68" t="s">
        <v>4327</v>
      </c>
      <c r="B6" s="19">
        <v>0.042650462962962966</v>
      </c>
      <c r="C6" s="19">
        <f t="shared" si="1"/>
        <v>0.04265046296</v>
      </c>
      <c r="D6" s="10" t="s">
        <v>70</v>
      </c>
      <c r="E6" s="10" t="s">
        <v>67</v>
      </c>
      <c r="F6" s="13">
        <v>6.0</v>
      </c>
      <c r="G6" s="13">
        <f>F6-3</f>
        <v>3</v>
      </c>
    </row>
    <row r="7">
      <c r="A7" s="68" t="s">
        <v>4327</v>
      </c>
      <c r="B7" s="19">
        <v>0.043402777777777776</v>
      </c>
      <c r="C7" s="19">
        <f t="shared" si="1"/>
        <v>0.04340277778</v>
      </c>
      <c r="D7" s="10" t="s">
        <v>74</v>
      </c>
      <c r="E7" s="10" t="s">
        <v>67</v>
      </c>
      <c r="F7" s="13" t="s">
        <v>753</v>
      </c>
      <c r="G7" s="13">
        <v>4.0</v>
      </c>
    </row>
    <row r="8">
      <c r="A8" s="68" t="s">
        <v>4327</v>
      </c>
      <c r="B8" s="19">
        <v>0.043402777777777776</v>
      </c>
      <c r="C8" s="19">
        <f t="shared" si="1"/>
        <v>0.04340277778</v>
      </c>
      <c r="D8" s="10" t="s">
        <v>82</v>
      </c>
      <c r="E8" s="10" t="s">
        <v>67</v>
      </c>
      <c r="F8" s="13" t="s">
        <v>75</v>
      </c>
      <c r="G8" s="13" t="s">
        <v>75</v>
      </c>
    </row>
    <row r="9">
      <c r="A9" s="68" t="s">
        <v>4327</v>
      </c>
      <c r="B9" s="19">
        <v>0.043784722222222225</v>
      </c>
      <c r="C9" s="19">
        <f t="shared" si="1"/>
        <v>0.04378472222</v>
      </c>
      <c r="D9" s="10" t="s">
        <v>74</v>
      </c>
      <c r="E9" s="10" t="s">
        <v>81</v>
      </c>
      <c r="F9" s="13">
        <v>4.0</v>
      </c>
      <c r="G9" s="13">
        <v>2.0</v>
      </c>
      <c r="K9" s="10" t="s">
        <v>85</v>
      </c>
    </row>
    <row r="10">
      <c r="A10" s="68" t="s">
        <v>4327</v>
      </c>
      <c r="B10" s="19">
        <v>0.043784722222222225</v>
      </c>
      <c r="C10" s="19">
        <f t="shared" si="1"/>
        <v>0.04378472222</v>
      </c>
      <c r="D10" s="10" t="s">
        <v>74</v>
      </c>
      <c r="E10" s="10" t="s">
        <v>81</v>
      </c>
      <c r="F10" s="13">
        <v>4.0</v>
      </c>
      <c r="G10" s="13">
        <v>2.0</v>
      </c>
    </row>
    <row r="11">
      <c r="A11" s="68" t="s">
        <v>4327</v>
      </c>
      <c r="B11" s="19">
        <v>0.04414351851851852</v>
      </c>
      <c r="C11" s="19">
        <f t="shared" si="1"/>
        <v>0.04414351852</v>
      </c>
      <c r="D11" s="10" t="s">
        <v>900</v>
      </c>
      <c r="E11" s="10" t="s">
        <v>81</v>
      </c>
      <c r="F11" s="13" t="s">
        <v>75</v>
      </c>
      <c r="G11" s="13" t="s">
        <v>75</v>
      </c>
      <c r="K11" s="10" t="s">
        <v>85</v>
      </c>
    </row>
    <row r="12">
      <c r="A12" s="68" t="s">
        <v>4327</v>
      </c>
      <c r="B12" s="19">
        <v>0.04414351851851852</v>
      </c>
      <c r="C12" s="19">
        <f t="shared" si="1"/>
        <v>0.04414351852</v>
      </c>
      <c r="D12" s="10" t="s">
        <v>900</v>
      </c>
      <c r="E12" s="10" t="s">
        <v>81</v>
      </c>
      <c r="F12" s="13">
        <v>15.0</v>
      </c>
      <c r="G12" s="13">
        <f>F12-7</f>
        <v>8</v>
      </c>
    </row>
    <row r="13">
      <c r="A13" s="68" t="s">
        <v>4327</v>
      </c>
      <c r="B13" s="19">
        <v>0.04421296296296296</v>
      </c>
      <c r="C13" s="19">
        <f t="shared" si="1"/>
        <v>0.04421296296</v>
      </c>
      <c r="D13" s="10" t="s">
        <v>82</v>
      </c>
      <c r="E13" s="10" t="s">
        <v>81</v>
      </c>
      <c r="F13" s="13" t="s">
        <v>75</v>
      </c>
      <c r="G13" s="13" t="s">
        <v>75</v>
      </c>
      <c r="K13" s="10" t="s">
        <v>85</v>
      </c>
    </row>
    <row r="14">
      <c r="A14" s="68" t="s">
        <v>4327</v>
      </c>
      <c r="B14" s="19">
        <v>0.04421296296296296</v>
      </c>
      <c r="C14" s="19">
        <f t="shared" si="1"/>
        <v>0.04421296296</v>
      </c>
      <c r="D14" s="10" t="s">
        <v>82</v>
      </c>
      <c r="E14" s="10" t="s">
        <v>81</v>
      </c>
      <c r="F14" s="13">
        <v>21.0</v>
      </c>
      <c r="G14" s="13">
        <f>F14-2</f>
        <v>19</v>
      </c>
    </row>
    <row r="15">
      <c r="A15" s="68" t="s">
        <v>4327</v>
      </c>
      <c r="B15" s="19">
        <v>0.04429398148148148</v>
      </c>
      <c r="C15" s="19">
        <f t="shared" si="1"/>
        <v>0.04429398148</v>
      </c>
      <c r="D15" s="10" t="s">
        <v>70</v>
      </c>
      <c r="E15" s="10" t="s">
        <v>81</v>
      </c>
      <c r="F15" s="13" t="s">
        <v>75</v>
      </c>
      <c r="G15" s="13" t="s">
        <v>75</v>
      </c>
      <c r="K15" s="10" t="s">
        <v>85</v>
      </c>
    </row>
    <row r="16">
      <c r="A16" s="68" t="s">
        <v>4327</v>
      </c>
      <c r="B16" s="19">
        <v>0.04429398148148148</v>
      </c>
      <c r="C16" s="19">
        <f t="shared" si="1"/>
        <v>0.04429398148</v>
      </c>
      <c r="D16" s="10" t="s">
        <v>70</v>
      </c>
      <c r="E16" s="10" t="s">
        <v>81</v>
      </c>
      <c r="F16" s="13">
        <v>12.0</v>
      </c>
      <c r="G16" s="13">
        <f>F16-3</f>
        <v>9</v>
      </c>
    </row>
    <row r="17">
      <c r="A17" s="68" t="s">
        <v>4327</v>
      </c>
      <c r="B17" s="19">
        <v>0.044328703703703703</v>
      </c>
      <c r="C17" s="19">
        <f t="shared" si="1"/>
        <v>0.0443287037</v>
      </c>
      <c r="D17" s="10" t="s">
        <v>952</v>
      </c>
      <c r="E17" s="10" t="s">
        <v>81</v>
      </c>
      <c r="F17" s="13" t="s">
        <v>75</v>
      </c>
      <c r="G17" s="13" t="s">
        <v>75</v>
      </c>
      <c r="K17" s="10" t="s">
        <v>85</v>
      </c>
    </row>
    <row r="18">
      <c r="A18" s="68" t="s">
        <v>4327</v>
      </c>
      <c r="B18" s="19">
        <v>0.044328703703703703</v>
      </c>
      <c r="C18" s="19">
        <f t="shared" si="1"/>
        <v>0.0443287037</v>
      </c>
      <c r="D18" s="10" t="s">
        <v>952</v>
      </c>
      <c r="E18" s="10" t="s">
        <v>81</v>
      </c>
      <c r="F18" s="13">
        <v>21.0</v>
      </c>
      <c r="G18" s="13">
        <f>F18-3</f>
        <v>18</v>
      </c>
    </row>
    <row r="19">
      <c r="A19" s="68" t="s">
        <v>4327</v>
      </c>
      <c r="B19" s="19">
        <v>0.05412037037037037</v>
      </c>
      <c r="C19" s="19">
        <f t="shared" si="1"/>
        <v>0.05412037037</v>
      </c>
      <c r="D19" s="10" t="s">
        <v>900</v>
      </c>
      <c r="E19" s="10" t="s">
        <v>125</v>
      </c>
      <c r="F19" s="13">
        <v>19.0</v>
      </c>
      <c r="G19" s="16"/>
      <c r="K19" s="10" t="s">
        <v>953</v>
      </c>
    </row>
    <row r="20">
      <c r="A20" s="68" t="s">
        <v>4327</v>
      </c>
      <c r="B20" s="19">
        <v>0.05412037037037037</v>
      </c>
      <c r="C20" s="19">
        <f t="shared" si="1"/>
        <v>0.05412037037</v>
      </c>
      <c r="D20" s="10" t="s">
        <v>70</v>
      </c>
      <c r="E20" s="10" t="s">
        <v>125</v>
      </c>
      <c r="F20" s="13">
        <v>21.0</v>
      </c>
      <c r="G20" s="16">
        <f>F20-7</f>
        <v>14</v>
      </c>
      <c r="K20" s="10" t="s">
        <v>953</v>
      </c>
    </row>
    <row r="21">
      <c r="A21" s="68" t="s">
        <v>4327</v>
      </c>
      <c r="B21" s="19">
        <v>0.07989583333333333</v>
      </c>
      <c r="C21" s="19">
        <f>B21-TIME('Time Shifts'!$B$28, 'Time Shifts'!$C$28, 'Time Shifts'!$D$28)</f>
        <v>0.06958333333</v>
      </c>
      <c r="D21" s="10" t="s">
        <v>900</v>
      </c>
      <c r="E21" s="10" t="s">
        <v>71</v>
      </c>
      <c r="F21" s="13" t="s">
        <v>88</v>
      </c>
      <c r="G21" s="13">
        <v>1.0</v>
      </c>
    </row>
    <row r="22">
      <c r="A22" s="68" t="s">
        <v>4327</v>
      </c>
      <c r="B22" s="19">
        <v>0.08046296296296296</v>
      </c>
      <c r="C22" s="19">
        <f>B22-TIME('Time Shifts'!$B$28, 'Time Shifts'!$C$28, 'Time Shifts'!$D$28)</f>
        <v>0.07015046296</v>
      </c>
      <c r="D22" s="10" t="s">
        <v>900</v>
      </c>
      <c r="E22" s="10" t="s">
        <v>80</v>
      </c>
      <c r="F22" s="13">
        <v>19.0</v>
      </c>
      <c r="G22" s="16"/>
    </row>
    <row r="23">
      <c r="A23" s="68" t="s">
        <v>4327</v>
      </c>
      <c r="B23" s="19">
        <v>0.08291666666666667</v>
      </c>
      <c r="C23" s="19">
        <f>B23-TIME('Time Shifts'!$B$28, 'Time Shifts'!$C$28, 'Time Shifts'!$D$28)</f>
        <v>0.07260416667</v>
      </c>
      <c r="D23" s="10" t="s">
        <v>952</v>
      </c>
      <c r="E23" s="10" t="s">
        <v>320</v>
      </c>
      <c r="F23" s="13">
        <v>14.0</v>
      </c>
      <c r="G23" s="13">
        <f>F23-4</f>
        <v>10</v>
      </c>
    </row>
    <row r="24">
      <c r="A24" s="68" t="s">
        <v>4327</v>
      </c>
      <c r="B24" s="19">
        <v>0.08355324074074075</v>
      </c>
      <c r="C24" s="19">
        <f>B24-TIME('Time Shifts'!$B$28, 'Time Shifts'!$C$28, 'Time Shifts'!$D$28)</f>
        <v>0.07324074074</v>
      </c>
      <c r="D24" s="10" t="s">
        <v>82</v>
      </c>
      <c r="E24" s="10" t="s">
        <v>320</v>
      </c>
      <c r="F24" s="13">
        <v>19.0</v>
      </c>
      <c r="G24" s="16">
        <f>F24-3</f>
        <v>16</v>
      </c>
    </row>
    <row r="25">
      <c r="A25" s="68" t="s">
        <v>4327</v>
      </c>
      <c r="B25" s="19">
        <v>0.08395833333333333</v>
      </c>
      <c r="C25" s="19">
        <f>B25-TIME('Time Shifts'!$B$28, 'Time Shifts'!$C$28, 'Time Shifts'!$D$28)</f>
        <v>0.07364583333</v>
      </c>
      <c r="D25" s="10" t="s">
        <v>900</v>
      </c>
      <c r="E25" s="10" t="s">
        <v>320</v>
      </c>
      <c r="F25" s="13">
        <v>9.0</v>
      </c>
      <c r="G25" s="16">
        <f>F25-2</f>
        <v>7</v>
      </c>
    </row>
    <row r="26">
      <c r="A26" s="68" t="s">
        <v>4327</v>
      </c>
      <c r="B26" s="19">
        <v>0.10061342592592593</v>
      </c>
      <c r="C26" s="19">
        <f>B26-TIME('Time Shifts'!$B$28, 'Time Shifts'!$C$28, 'Time Shifts'!$D$28)</f>
        <v>0.09030092593</v>
      </c>
      <c r="D26" s="10" t="s">
        <v>900</v>
      </c>
      <c r="E26" s="10" t="s">
        <v>71</v>
      </c>
      <c r="F26" s="13">
        <v>8.0</v>
      </c>
      <c r="G26" s="16"/>
    </row>
    <row r="27">
      <c r="A27" s="68" t="s">
        <v>4327</v>
      </c>
      <c r="B27" s="19">
        <v>0.10525462962962963</v>
      </c>
      <c r="C27" s="19">
        <f>B27-TIME('Time Shifts'!$B$28, 'Time Shifts'!$C$28, 'Time Shifts'!$D$28)</f>
        <v>0.09494212963</v>
      </c>
      <c r="D27" s="10" t="s">
        <v>900</v>
      </c>
      <c r="E27" s="10" t="s">
        <v>365</v>
      </c>
      <c r="F27" s="13">
        <v>17.0</v>
      </c>
      <c r="G27" s="16"/>
    </row>
    <row r="28">
      <c r="A28" s="68" t="s">
        <v>4327</v>
      </c>
      <c r="B28" s="19">
        <v>0.10528935185185186</v>
      </c>
      <c r="C28" s="19">
        <f>B28-TIME('Time Shifts'!$B$28, 'Time Shifts'!$C$28, 'Time Shifts'!$D$28)</f>
        <v>0.09497685185</v>
      </c>
      <c r="D28" s="10" t="s">
        <v>82</v>
      </c>
      <c r="E28" s="10" t="s">
        <v>365</v>
      </c>
      <c r="F28" s="13" t="s">
        <v>88</v>
      </c>
      <c r="G28" s="13">
        <v>1.0</v>
      </c>
    </row>
    <row r="29">
      <c r="A29" s="68" t="s">
        <v>4327</v>
      </c>
      <c r="B29" s="19">
        <v>0.10711805555555555</v>
      </c>
      <c r="C29" s="19">
        <f>B29-TIME('Time Shifts'!$B$28, 'Time Shifts'!$C$28, 'Time Shifts'!$D$28)</f>
        <v>0.09680555556</v>
      </c>
      <c r="D29" s="10" t="s">
        <v>952</v>
      </c>
      <c r="E29" s="10" t="s">
        <v>130</v>
      </c>
      <c r="F29" s="13">
        <v>8.0</v>
      </c>
      <c r="G29" s="13">
        <v>6.0</v>
      </c>
    </row>
    <row r="30">
      <c r="A30" s="68" t="s">
        <v>4327</v>
      </c>
      <c r="B30" s="19">
        <v>0.10806712962962962</v>
      </c>
      <c r="C30" s="19">
        <f>B30-TIME('Time Shifts'!$B$28, 'Time Shifts'!$C$28, 'Time Shifts'!$D$28)</f>
        <v>0.09775462963</v>
      </c>
      <c r="D30" s="10" t="s">
        <v>952</v>
      </c>
      <c r="E30" s="10" t="s">
        <v>67</v>
      </c>
      <c r="F30" s="13">
        <v>8.0</v>
      </c>
      <c r="G30" s="13">
        <f>F30-4</f>
        <v>4</v>
      </c>
    </row>
    <row r="31">
      <c r="A31" s="68" t="s">
        <v>4327</v>
      </c>
      <c r="B31" s="19">
        <v>0.10844907407407407</v>
      </c>
      <c r="C31" s="19">
        <f>B31-TIME('Time Shifts'!$B$28, 'Time Shifts'!$C$28, 'Time Shifts'!$D$28)</f>
        <v>0.09813657407</v>
      </c>
      <c r="D31" s="10" t="s">
        <v>952</v>
      </c>
      <c r="E31" s="10" t="s">
        <v>126</v>
      </c>
      <c r="F31" s="13">
        <v>19.0</v>
      </c>
      <c r="G31" s="13">
        <v>12.0</v>
      </c>
    </row>
    <row r="32">
      <c r="A32" s="68" t="s">
        <v>4327</v>
      </c>
      <c r="B32" s="19">
        <v>0.11432870370370371</v>
      </c>
      <c r="C32" s="19">
        <f>B32-TIME('Time Shifts'!$B$28, 'Time Shifts'!$C$28, 'Time Shifts'!$D$28)</f>
        <v>0.1040162037</v>
      </c>
      <c r="D32" s="10" t="s">
        <v>82</v>
      </c>
      <c r="E32" s="10" t="s">
        <v>127</v>
      </c>
      <c r="F32" s="13">
        <v>5.0</v>
      </c>
      <c r="G32" s="16">
        <f t="shared" ref="G32:G33" si="3">F32-3</f>
        <v>2</v>
      </c>
    </row>
    <row r="33">
      <c r="A33" s="68" t="s">
        <v>4327</v>
      </c>
      <c r="B33" s="19">
        <v>0.11524305555555556</v>
      </c>
      <c r="C33" s="19">
        <f>B33-TIME('Time Shifts'!$B$28, 'Time Shifts'!$C$28, 'Time Shifts'!$D$28)</f>
        <v>0.1049305556</v>
      </c>
      <c r="D33" s="10" t="s">
        <v>70</v>
      </c>
      <c r="E33" s="10" t="s">
        <v>67</v>
      </c>
      <c r="F33" s="13">
        <v>21.0</v>
      </c>
      <c r="G33" s="13">
        <f t="shared" si="3"/>
        <v>18</v>
      </c>
    </row>
    <row r="34">
      <c r="A34" s="68" t="s">
        <v>4327</v>
      </c>
      <c r="B34" s="19">
        <v>0.1203587962962963</v>
      </c>
      <c r="C34" s="19">
        <f>B34-TIME('Time Shifts'!$B$28, 'Time Shifts'!$C$28, 'Time Shifts'!$D$28)</f>
        <v>0.1100462963</v>
      </c>
      <c r="D34" s="10" t="s">
        <v>70</v>
      </c>
      <c r="E34" s="10" t="s">
        <v>71</v>
      </c>
      <c r="F34" s="13">
        <v>25.0</v>
      </c>
      <c r="G34" s="13">
        <f>F34-6</f>
        <v>19</v>
      </c>
    </row>
    <row r="35">
      <c r="A35" s="68" t="s">
        <v>4327</v>
      </c>
      <c r="B35" s="19">
        <v>0.12190972222222222</v>
      </c>
      <c r="C35" s="19">
        <f>B35-TIME('Time Shifts'!$B$28, 'Time Shifts'!$C$28, 'Time Shifts'!$D$28)</f>
        <v>0.1115972222</v>
      </c>
      <c r="D35" s="10" t="s">
        <v>900</v>
      </c>
      <c r="E35" s="10" t="s">
        <v>127</v>
      </c>
      <c r="F35" s="13" t="s">
        <v>75</v>
      </c>
      <c r="G35" s="13" t="s">
        <v>75</v>
      </c>
      <c r="K35" s="10" t="s">
        <v>85</v>
      </c>
    </row>
    <row r="36">
      <c r="A36" s="68" t="s">
        <v>4327</v>
      </c>
      <c r="B36" s="19">
        <v>0.12190972222222222</v>
      </c>
      <c r="C36" s="19">
        <f>B36-TIME('Time Shifts'!$B$28, 'Time Shifts'!$C$28, 'Time Shifts'!$D$28)</f>
        <v>0.1115972222</v>
      </c>
      <c r="D36" s="10" t="s">
        <v>900</v>
      </c>
      <c r="E36" s="10" t="s">
        <v>127</v>
      </c>
      <c r="F36" s="13">
        <v>12.0</v>
      </c>
      <c r="G36" s="16"/>
    </row>
    <row r="37">
      <c r="A37" s="68" t="s">
        <v>4327</v>
      </c>
      <c r="B37" s="19">
        <v>0.12942129629629628</v>
      </c>
      <c r="C37" s="19">
        <f>B37-TIME('Time Shifts'!$B$28, 'Time Shifts'!$C$28, 'Time Shifts'!$D$28)</f>
        <v>0.1191087963</v>
      </c>
      <c r="D37" s="10" t="s">
        <v>82</v>
      </c>
      <c r="E37" s="10" t="s">
        <v>67</v>
      </c>
      <c r="F37" s="13">
        <v>14.0</v>
      </c>
      <c r="G37" s="13">
        <f>F37-3</f>
        <v>11</v>
      </c>
    </row>
    <row r="38">
      <c r="A38" s="68" t="s">
        <v>4327</v>
      </c>
      <c r="B38" s="19">
        <v>0.13003472222222223</v>
      </c>
      <c r="C38" s="19">
        <f>B38-TIME('Time Shifts'!$B$28, 'Time Shifts'!$C$28, 'Time Shifts'!$D$28)</f>
        <v>0.1197222222</v>
      </c>
      <c r="D38" s="10" t="s">
        <v>900</v>
      </c>
      <c r="E38" s="10" t="s">
        <v>73</v>
      </c>
      <c r="F38" s="13">
        <v>18.0</v>
      </c>
      <c r="G38" s="16"/>
    </row>
    <row r="39">
      <c r="A39" s="68" t="s">
        <v>4327</v>
      </c>
      <c r="B39" s="19">
        <v>0.13010416666666666</v>
      </c>
      <c r="C39" s="19">
        <f>B39-TIME('Time Shifts'!$B$28, 'Time Shifts'!$C$28, 'Time Shifts'!$D$28)</f>
        <v>0.1197916667</v>
      </c>
      <c r="D39" s="10" t="s">
        <v>70</v>
      </c>
      <c r="E39" s="10" t="s">
        <v>67</v>
      </c>
      <c r="F39" s="13">
        <v>9.0</v>
      </c>
      <c r="G39" s="16">
        <f>F39-3</f>
        <v>6</v>
      </c>
    </row>
    <row r="40">
      <c r="A40" s="68" t="s">
        <v>4327</v>
      </c>
      <c r="B40" s="19">
        <v>0.13141203703703705</v>
      </c>
      <c r="C40" s="19">
        <f>B40-TIME('Time Shifts'!$B$28, 'Time Shifts'!$C$28, 'Time Shifts'!$D$28)</f>
        <v>0.121099537</v>
      </c>
      <c r="D40" s="10" t="s">
        <v>900</v>
      </c>
      <c r="E40" s="10" t="s">
        <v>154</v>
      </c>
      <c r="F40" s="13">
        <v>18.0</v>
      </c>
      <c r="G40" s="13"/>
    </row>
    <row r="41">
      <c r="A41" s="68" t="s">
        <v>4327</v>
      </c>
      <c r="B41" s="19">
        <v>0.13315972222222222</v>
      </c>
      <c r="C41" s="19">
        <f>B41-TIME('Time Shifts'!$B$28, 'Time Shifts'!$C$28, 'Time Shifts'!$D$28)</f>
        <v>0.1228472222</v>
      </c>
      <c r="D41" s="10" t="s">
        <v>82</v>
      </c>
      <c r="E41" s="10" t="s">
        <v>125</v>
      </c>
      <c r="F41" s="13">
        <v>4.0</v>
      </c>
      <c r="G41" s="16">
        <f>F41-1</f>
        <v>3</v>
      </c>
    </row>
    <row r="42">
      <c r="A42" s="68" t="s">
        <v>4327</v>
      </c>
      <c r="B42" s="19">
        <v>0.13315972222222222</v>
      </c>
      <c r="C42" s="19">
        <f>B42-TIME('Time Shifts'!$B$28, 'Time Shifts'!$C$28, 'Time Shifts'!$D$28)</f>
        <v>0.1228472222</v>
      </c>
      <c r="D42" s="10" t="s">
        <v>900</v>
      </c>
      <c r="E42" s="10" t="s">
        <v>125</v>
      </c>
      <c r="F42" s="13">
        <v>14.0</v>
      </c>
      <c r="G42" s="16"/>
    </row>
    <row r="43">
      <c r="A43" s="68" t="s">
        <v>4327</v>
      </c>
      <c r="B43" s="19">
        <v>0.13315972222222222</v>
      </c>
      <c r="C43" s="19">
        <f>B43-TIME('Time Shifts'!$B$28, 'Time Shifts'!$C$28, 'Time Shifts'!$D$28)</f>
        <v>0.1228472222</v>
      </c>
      <c r="D43" s="10" t="s">
        <v>74</v>
      </c>
      <c r="E43" s="10" t="s">
        <v>125</v>
      </c>
      <c r="F43" s="13">
        <v>25.0</v>
      </c>
      <c r="G43" s="16">
        <f>F43-10</f>
        <v>15</v>
      </c>
    </row>
    <row r="44">
      <c r="A44" s="68" t="s">
        <v>4327</v>
      </c>
      <c r="B44" s="19">
        <v>0.13315972222222222</v>
      </c>
      <c r="C44" s="19">
        <f>B44-TIME('Time Shifts'!$B$28, 'Time Shifts'!$C$28, 'Time Shifts'!$D$28)</f>
        <v>0.1228472222</v>
      </c>
      <c r="D44" s="10" t="s">
        <v>70</v>
      </c>
      <c r="E44" s="10" t="s">
        <v>125</v>
      </c>
      <c r="F44" s="13">
        <v>17.0</v>
      </c>
      <c r="G44" s="13">
        <f>F44-7</f>
        <v>10</v>
      </c>
    </row>
    <row r="45">
      <c r="A45" s="68" t="s">
        <v>4327</v>
      </c>
      <c r="B45" s="19">
        <v>0.13315972222222222</v>
      </c>
      <c r="C45" s="19">
        <f>B45-TIME('Time Shifts'!$B$28, 'Time Shifts'!$C$28, 'Time Shifts'!$D$28)</f>
        <v>0.1228472222</v>
      </c>
      <c r="D45" s="10" t="s">
        <v>952</v>
      </c>
      <c r="E45" s="10" t="s">
        <v>125</v>
      </c>
      <c r="F45" s="13">
        <v>14.0</v>
      </c>
      <c r="G45" s="13">
        <f>F45-2</f>
        <v>12</v>
      </c>
    </row>
    <row r="46">
      <c r="A46" s="68" t="s">
        <v>4327</v>
      </c>
      <c r="B46" s="19">
        <v>0.1350462962962963</v>
      </c>
      <c r="C46" s="19">
        <f>B46-TIME('Time Shifts'!$B$28, 'Time Shifts'!$C$28, 'Time Shifts'!$D$28)</f>
        <v>0.1247337963</v>
      </c>
      <c r="D46" s="10" t="s">
        <v>900</v>
      </c>
      <c r="E46" s="10" t="s">
        <v>131</v>
      </c>
      <c r="F46" s="13" t="s">
        <v>88</v>
      </c>
      <c r="G46" s="13">
        <v>1.0</v>
      </c>
    </row>
    <row r="47">
      <c r="A47" s="68" t="s">
        <v>4327</v>
      </c>
      <c r="B47" s="19">
        <v>0.13711805555555556</v>
      </c>
      <c r="C47" s="19">
        <f>B47-TIME('Time Shifts'!$B$28, 'Time Shifts'!$C$28, 'Time Shifts'!$D$28)</f>
        <v>0.1268055556</v>
      </c>
      <c r="D47" s="10" t="s">
        <v>900</v>
      </c>
      <c r="E47" s="10" t="s">
        <v>125</v>
      </c>
      <c r="F47" s="13">
        <v>33.0</v>
      </c>
      <c r="G47" s="13"/>
      <c r="K47" s="10" t="s">
        <v>954</v>
      </c>
    </row>
    <row r="48">
      <c r="A48" s="68" t="s">
        <v>4327</v>
      </c>
      <c r="B48" s="19">
        <v>0.13711805555555556</v>
      </c>
      <c r="C48" s="19">
        <f>B48-TIME('Time Shifts'!$B$28, 'Time Shifts'!$C$28, 'Time Shifts'!$D$28)</f>
        <v>0.1268055556</v>
      </c>
      <c r="D48" s="10" t="s">
        <v>900</v>
      </c>
      <c r="E48" s="10" t="s">
        <v>125</v>
      </c>
      <c r="F48" s="13">
        <v>23.0</v>
      </c>
      <c r="G48" s="16"/>
    </row>
    <row r="49">
      <c r="A49" s="68" t="s">
        <v>4327</v>
      </c>
      <c r="B49" s="19">
        <v>0.13711805555555556</v>
      </c>
      <c r="C49" s="19">
        <f>B49-TIME('Time Shifts'!$B$28, 'Time Shifts'!$C$28, 'Time Shifts'!$D$28)</f>
        <v>0.1268055556</v>
      </c>
      <c r="D49" s="10" t="s">
        <v>74</v>
      </c>
      <c r="E49" s="10" t="s">
        <v>125</v>
      </c>
      <c r="F49" s="13">
        <v>39.0</v>
      </c>
      <c r="G49" s="16">
        <f>F49-10-10</f>
        <v>19</v>
      </c>
      <c r="K49" s="10" t="s">
        <v>953</v>
      </c>
    </row>
    <row r="50">
      <c r="A50" s="68" t="s">
        <v>4327</v>
      </c>
      <c r="B50" s="19">
        <v>0.13711805555555556</v>
      </c>
      <c r="C50" s="19">
        <f>B50-TIME('Time Shifts'!$B$28, 'Time Shifts'!$C$28, 'Time Shifts'!$D$28)</f>
        <v>0.1268055556</v>
      </c>
      <c r="D50" s="10" t="s">
        <v>82</v>
      </c>
      <c r="E50" s="10" t="s">
        <v>125</v>
      </c>
      <c r="F50" s="13">
        <v>26.0</v>
      </c>
      <c r="G50" s="16">
        <f>F50-1-10</f>
        <v>15</v>
      </c>
      <c r="K50" s="10" t="s">
        <v>953</v>
      </c>
    </row>
    <row r="51">
      <c r="A51" s="68" t="s">
        <v>4327</v>
      </c>
      <c r="B51" s="19">
        <v>0.13711805555555556</v>
      </c>
      <c r="C51" s="19">
        <f>B51-TIME('Time Shifts'!$B$28, 'Time Shifts'!$C$28, 'Time Shifts'!$D$28)</f>
        <v>0.1268055556</v>
      </c>
      <c r="D51" s="10" t="s">
        <v>70</v>
      </c>
      <c r="E51" s="10" t="s">
        <v>125</v>
      </c>
      <c r="F51" s="13">
        <v>21.0</v>
      </c>
      <c r="G51" s="16">
        <f>F51-7-10</f>
        <v>4</v>
      </c>
      <c r="K51" s="10" t="s">
        <v>953</v>
      </c>
    </row>
    <row r="52">
      <c r="A52" s="68" t="s">
        <v>4327</v>
      </c>
      <c r="B52" s="19">
        <v>0.13711805555555556</v>
      </c>
      <c r="C52" s="19">
        <f>B52-TIME('Time Shifts'!$B$28, 'Time Shifts'!$C$28, 'Time Shifts'!$D$28)</f>
        <v>0.1268055556</v>
      </c>
      <c r="D52" s="10" t="s">
        <v>952</v>
      </c>
      <c r="E52" s="10" t="s">
        <v>125</v>
      </c>
      <c r="F52" s="13">
        <v>27.0</v>
      </c>
      <c r="G52" s="16">
        <f>F52-2-10</f>
        <v>15</v>
      </c>
      <c r="K52" s="10" t="s">
        <v>953</v>
      </c>
    </row>
    <row r="53">
      <c r="A53" s="68" t="s">
        <v>4327</v>
      </c>
      <c r="B53" s="19">
        <v>0.14144675925925926</v>
      </c>
      <c r="C53" s="19">
        <f>B53-TIME('Time Shifts'!$B$28, 'Time Shifts'!$C$28, 'Time Shifts'!$D$28)</f>
        <v>0.1311342593</v>
      </c>
      <c r="D53" s="10" t="s">
        <v>157</v>
      </c>
      <c r="E53" s="10" t="s">
        <v>67</v>
      </c>
      <c r="F53" s="13" t="s">
        <v>75</v>
      </c>
      <c r="G53" s="13" t="s">
        <v>75</v>
      </c>
      <c r="K53" s="10" t="s">
        <v>85</v>
      </c>
    </row>
    <row r="54">
      <c r="A54" s="68" t="s">
        <v>4327</v>
      </c>
      <c r="B54" s="19">
        <v>0.14144675925925926</v>
      </c>
      <c r="C54" s="19">
        <f>B54-TIME('Time Shifts'!$B$28, 'Time Shifts'!$C$28, 'Time Shifts'!$D$28)</f>
        <v>0.1311342593</v>
      </c>
      <c r="D54" s="10" t="s">
        <v>157</v>
      </c>
      <c r="E54" s="10" t="s">
        <v>67</v>
      </c>
      <c r="F54" s="13">
        <v>22.0</v>
      </c>
      <c r="G54" s="16">
        <f t="shared" ref="G54:G55" si="4">F54-3</f>
        <v>19</v>
      </c>
      <c r="K54" s="10" t="s">
        <v>955</v>
      </c>
    </row>
    <row r="55">
      <c r="A55" s="68" t="s">
        <v>4327</v>
      </c>
      <c r="B55" s="19">
        <v>0.15217592592592594</v>
      </c>
      <c r="C55" s="19">
        <f>B55-TIME('Time Shifts'!$B$28, 'Time Shifts'!$C$28, 'Time Shifts'!$D$28)</f>
        <v>0.1418634259</v>
      </c>
      <c r="D55" s="10" t="s">
        <v>157</v>
      </c>
      <c r="E55" s="10" t="s">
        <v>125</v>
      </c>
      <c r="F55" s="13">
        <v>13.0</v>
      </c>
      <c r="G55" s="16">
        <f t="shared" si="4"/>
        <v>10</v>
      </c>
      <c r="K55" s="10" t="s">
        <v>955</v>
      </c>
    </row>
    <row r="56">
      <c r="A56" s="68" t="s">
        <v>4327</v>
      </c>
      <c r="B56" s="19">
        <v>0.15346064814814814</v>
      </c>
      <c r="C56" s="19">
        <f>B56-TIME('Time Shifts'!$B$28, 'Time Shifts'!$C$28, 'Time Shifts'!$D$28)</f>
        <v>0.1431481481</v>
      </c>
      <c r="D56" s="10" t="s">
        <v>952</v>
      </c>
      <c r="E56" s="10" t="s">
        <v>67</v>
      </c>
      <c r="F56" s="13">
        <v>6.0</v>
      </c>
      <c r="G56" s="16">
        <f>F56-4</f>
        <v>2</v>
      </c>
    </row>
    <row r="57">
      <c r="A57" s="68" t="s">
        <v>4327</v>
      </c>
      <c r="B57" s="19">
        <v>0.15685185185185185</v>
      </c>
      <c r="C57" s="19">
        <f>B57-TIME('Time Shifts'!$B$28, 'Time Shifts'!$C$28, 'Time Shifts'!$D$28)</f>
        <v>0.1465393519</v>
      </c>
      <c r="D57" s="10" t="s">
        <v>952</v>
      </c>
      <c r="E57" s="10" t="s">
        <v>125</v>
      </c>
      <c r="F57" s="13">
        <v>17.0</v>
      </c>
      <c r="G57" s="16">
        <f>F57-2</f>
        <v>15</v>
      </c>
    </row>
    <row r="58">
      <c r="A58" s="68" t="s">
        <v>4327</v>
      </c>
      <c r="B58" s="19">
        <v>0.15842592592592591</v>
      </c>
      <c r="C58" s="19">
        <f>B58-TIME('Time Shifts'!$B$28, 'Time Shifts'!$C$28, 'Time Shifts'!$D$28)</f>
        <v>0.1481134259</v>
      </c>
      <c r="D58" s="10" t="s">
        <v>952</v>
      </c>
      <c r="E58" s="10" t="s">
        <v>209</v>
      </c>
      <c r="F58" s="13" t="s">
        <v>956</v>
      </c>
      <c r="G58" s="13">
        <v>9.0</v>
      </c>
      <c r="K58" s="10" t="s">
        <v>957</v>
      </c>
    </row>
    <row r="59">
      <c r="A59" s="68" t="s">
        <v>4327</v>
      </c>
      <c r="B59" s="19">
        <v>0.1621412037037037</v>
      </c>
      <c r="C59" s="19">
        <f>B59-TIME('Time Shifts'!$B$28, 'Time Shifts'!$C$28, 'Time Shifts'!$D$28)</f>
        <v>0.1518287037</v>
      </c>
      <c r="D59" s="10" t="s">
        <v>952</v>
      </c>
      <c r="E59" s="10" t="s">
        <v>67</v>
      </c>
      <c r="F59" s="13">
        <v>19.0</v>
      </c>
      <c r="G59" s="16">
        <f>F59-4</f>
        <v>15</v>
      </c>
    </row>
    <row r="60">
      <c r="A60" s="68" t="s">
        <v>4327</v>
      </c>
      <c r="B60" s="19">
        <v>0.1640625</v>
      </c>
      <c r="C60" s="19">
        <f>B60-TIME('Time Shifts'!$B$28, 'Time Shifts'!$C$28, 'Time Shifts'!$D$28)</f>
        <v>0.15375</v>
      </c>
      <c r="D60" s="10" t="s">
        <v>952</v>
      </c>
      <c r="E60" s="10" t="s">
        <v>125</v>
      </c>
      <c r="F60" s="13" t="s">
        <v>958</v>
      </c>
      <c r="G60" s="13">
        <v>7.0</v>
      </c>
      <c r="K60" s="10" t="s">
        <v>959</v>
      </c>
    </row>
    <row r="61">
      <c r="A61" s="68" t="s">
        <v>4327</v>
      </c>
      <c r="B61" s="19">
        <v>0.16422453703703704</v>
      </c>
      <c r="C61" s="19">
        <f>B61-TIME('Time Shifts'!$B$28, 'Time Shifts'!$C$28, 'Time Shifts'!$D$28)</f>
        <v>0.153912037</v>
      </c>
      <c r="D61" s="10" t="s">
        <v>952</v>
      </c>
      <c r="E61" s="10" t="s">
        <v>125</v>
      </c>
      <c r="F61" s="13" t="s">
        <v>68</v>
      </c>
      <c r="G61" s="13">
        <v>20.0</v>
      </c>
      <c r="K61" s="10" t="s">
        <v>960</v>
      </c>
    </row>
    <row r="62">
      <c r="A62" s="68" t="s">
        <v>4327</v>
      </c>
      <c r="B62" s="19">
        <v>0.16517361111111112</v>
      </c>
      <c r="C62" s="19">
        <f>B62-TIME('Time Shifts'!$B$28, 'Time Shifts'!$C$28, 'Time Shifts'!$D$28)</f>
        <v>0.1548611111</v>
      </c>
      <c r="D62" s="10" t="s">
        <v>157</v>
      </c>
      <c r="E62" s="10" t="s">
        <v>125</v>
      </c>
      <c r="F62" s="13">
        <v>17.0</v>
      </c>
      <c r="G62" s="16">
        <f>F62-3</f>
        <v>14</v>
      </c>
      <c r="K62" s="10" t="s">
        <v>955</v>
      </c>
    </row>
    <row r="63">
      <c r="A63" s="68" t="s">
        <v>4327</v>
      </c>
      <c r="B63" s="19">
        <v>0.16905092592592594</v>
      </c>
      <c r="C63" s="19">
        <f>B63-TIME('Time Shifts'!$B$28, 'Time Shifts'!$C$28, 'Time Shifts'!$D$28)</f>
        <v>0.1587384259</v>
      </c>
      <c r="D63" s="10" t="s">
        <v>900</v>
      </c>
      <c r="E63" s="10" t="s">
        <v>125</v>
      </c>
      <c r="F63" s="13" t="s">
        <v>88</v>
      </c>
      <c r="G63" s="13">
        <v>1.0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86"/>
    <col customWidth="1" min="2" max="3" width="7.29"/>
    <col customWidth="1" min="4" max="4" width="9.57"/>
    <col customWidth="1" min="5" max="5" width="14.0"/>
    <col customWidth="1" min="6" max="6" width="10.43"/>
    <col customWidth="1" min="7" max="7" width="12.43"/>
    <col customWidth="1" min="8" max="8" width="5.14"/>
    <col customWidth="1" min="9" max="9" width="17.14"/>
    <col customWidth="1" min="10" max="10" width="6.29"/>
    <col customWidth="1" min="11" max="11" width="45.14"/>
  </cols>
  <sheetData>
    <row r="1">
      <c r="A1" s="47" t="s">
        <v>0</v>
      </c>
      <c r="B1" s="59" t="s">
        <v>4304</v>
      </c>
      <c r="C1" s="59" t="s">
        <v>56</v>
      </c>
      <c r="D1" s="39" t="s">
        <v>57</v>
      </c>
      <c r="E1" s="39" t="s">
        <v>58</v>
      </c>
      <c r="F1" s="40" t="s">
        <v>59</v>
      </c>
      <c r="G1" s="40" t="s">
        <v>60</v>
      </c>
      <c r="H1" s="39" t="s">
        <v>61</v>
      </c>
      <c r="I1" s="39" t="s">
        <v>62</v>
      </c>
      <c r="J1" s="39" t="s">
        <v>63</v>
      </c>
      <c r="K1" s="39" t="s">
        <v>64</v>
      </c>
    </row>
    <row r="2">
      <c r="A2" s="61" t="s">
        <v>4328</v>
      </c>
      <c r="B2" s="24">
        <v>0.018229166666666668</v>
      </c>
      <c r="C2" s="24">
        <f t="shared" ref="C2:C35" si="1">B2</f>
        <v>0.01822916667</v>
      </c>
      <c r="D2" s="26" t="s">
        <v>900</v>
      </c>
      <c r="E2" s="26" t="s">
        <v>365</v>
      </c>
      <c r="F2" s="46">
        <v>12.0</v>
      </c>
      <c r="G2" s="26"/>
      <c r="H2" s="26"/>
      <c r="I2" s="26"/>
      <c r="J2" s="26"/>
      <c r="K2" s="26"/>
    </row>
    <row r="3">
      <c r="A3" s="61" t="s">
        <v>4328</v>
      </c>
      <c r="B3" s="24">
        <v>0.023854166666666666</v>
      </c>
      <c r="C3" s="24">
        <f t="shared" si="1"/>
        <v>0.02385416667</v>
      </c>
      <c r="D3" s="26" t="s">
        <v>952</v>
      </c>
      <c r="E3" s="26" t="s">
        <v>154</v>
      </c>
      <c r="F3" s="46">
        <v>10.0</v>
      </c>
      <c r="G3" s="26">
        <f>F3-7</f>
        <v>3</v>
      </c>
      <c r="H3" s="26"/>
      <c r="I3" s="26"/>
      <c r="J3" s="26"/>
      <c r="K3" s="26" t="s">
        <v>959</v>
      </c>
    </row>
    <row r="4">
      <c r="A4" s="61" t="s">
        <v>4328</v>
      </c>
      <c r="B4" s="24">
        <v>0.024074074074074074</v>
      </c>
      <c r="C4" s="24">
        <f t="shared" si="1"/>
        <v>0.02407407407</v>
      </c>
      <c r="D4" s="26" t="s">
        <v>952</v>
      </c>
      <c r="E4" s="26" t="s">
        <v>154</v>
      </c>
      <c r="F4" s="46">
        <v>24.0</v>
      </c>
      <c r="G4" s="46">
        <v>17.0</v>
      </c>
      <c r="H4" s="26"/>
      <c r="I4" s="26"/>
      <c r="J4" s="26"/>
      <c r="K4" s="26" t="s">
        <v>961</v>
      </c>
    </row>
    <row r="5">
      <c r="A5" s="61" t="s">
        <v>4328</v>
      </c>
      <c r="B5" s="24">
        <v>0.026493055555555554</v>
      </c>
      <c r="C5" s="24">
        <f t="shared" si="1"/>
        <v>0.02649305556</v>
      </c>
      <c r="D5" s="26" t="s">
        <v>74</v>
      </c>
      <c r="E5" s="26" t="s">
        <v>67</v>
      </c>
      <c r="F5" s="46">
        <v>11.0</v>
      </c>
      <c r="G5" s="46">
        <v>11.0</v>
      </c>
      <c r="H5" s="26"/>
      <c r="I5" s="26"/>
      <c r="J5" s="26"/>
      <c r="K5" s="26"/>
    </row>
    <row r="6">
      <c r="A6" s="61" t="s">
        <v>4328</v>
      </c>
      <c r="B6" s="24">
        <v>0.027592592592592592</v>
      </c>
      <c r="C6" s="24">
        <f t="shared" si="1"/>
        <v>0.02759259259</v>
      </c>
      <c r="D6" s="26" t="s">
        <v>157</v>
      </c>
      <c r="E6" s="26" t="s">
        <v>67</v>
      </c>
      <c r="F6" s="46" t="s">
        <v>75</v>
      </c>
      <c r="G6" s="46" t="s">
        <v>75</v>
      </c>
      <c r="H6" s="26"/>
      <c r="I6" s="26"/>
      <c r="J6" s="26"/>
      <c r="K6" s="25" t="s">
        <v>85</v>
      </c>
    </row>
    <row r="7">
      <c r="A7" s="61" t="s">
        <v>4328</v>
      </c>
      <c r="B7" s="24">
        <v>0.027592592592592592</v>
      </c>
      <c r="C7" s="24">
        <f t="shared" si="1"/>
        <v>0.02759259259</v>
      </c>
      <c r="D7" s="26" t="s">
        <v>157</v>
      </c>
      <c r="E7" s="26" t="s">
        <v>67</v>
      </c>
      <c r="F7" s="46">
        <v>21.0</v>
      </c>
      <c r="G7" s="26">
        <f>F7-3</f>
        <v>18</v>
      </c>
      <c r="H7" s="26"/>
      <c r="I7" s="26"/>
      <c r="J7" s="26"/>
      <c r="K7" s="26" t="s">
        <v>962</v>
      </c>
    </row>
    <row r="8">
      <c r="A8" s="61" t="s">
        <v>4328</v>
      </c>
      <c r="B8" s="24">
        <v>0.03173611111111111</v>
      </c>
      <c r="C8" s="24">
        <f t="shared" si="1"/>
        <v>0.03173611111</v>
      </c>
      <c r="D8" s="26" t="s">
        <v>70</v>
      </c>
      <c r="E8" s="26" t="s">
        <v>83</v>
      </c>
      <c r="F8" s="46">
        <v>10.0</v>
      </c>
      <c r="G8" s="26">
        <f>F8-5</f>
        <v>5</v>
      </c>
      <c r="H8" s="26"/>
      <c r="I8" s="26"/>
      <c r="J8" s="26"/>
      <c r="K8" s="26"/>
    </row>
    <row r="9">
      <c r="A9" s="61" t="s">
        <v>4328</v>
      </c>
      <c r="B9" s="24">
        <v>0.03231481481481482</v>
      </c>
      <c r="C9" s="24">
        <f t="shared" si="1"/>
        <v>0.03231481481</v>
      </c>
      <c r="D9" s="26" t="s">
        <v>952</v>
      </c>
      <c r="E9" s="26" t="s">
        <v>130</v>
      </c>
      <c r="F9" s="46">
        <v>17.0</v>
      </c>
      <c r="G9" s="26">
        <f>F9-2</f>
        <v>15</v>
      </c>
      <c r="H9" s="26"/>
      <c r="I9" s="26"/>
      <c r="J9" s="26"/>
      <c r="K9" s="26"/>
    </row>
    <row r="10">
      <c r="A10" s="61" t="s">
        <v>4328</v>
      </c>
      <c r="B10" s="24">
        <v>0.03356481481481482</v>
      </c>
      <c r="C10" s="24">
        <f t="shared" si="1"/>
        <v>0.03356481481</v>
      </c>
      <c r="D10" s="26" t="s">
        <v>82</v>
      </c>
      <c r="E10" s="26" t="s">
        <v>67</v>
      </c>
      <c r="F10" s="46">
        <v>16.0</v>
      </c>
      <c r="G10" s="26">
        <f>F10-3</f>
        <v>13</v>
      </c>
      <c r="H10" s="26"/>
      <c r="I10" s="26"/>
      <c r="J10" s="26"/>
      <c r="K10" s="26"/>
    </row>
    <row r="11">
      <c r="A11" s="61" t="s">
        <v>4328</v>
      </c>
      <c r="B11" s="24">
        <v>0.03409722222222222</v>
      </c>
      <c r="C11" s="24">
        <f t="shared" si="1"/>
        <v>0.03409722222</v>
      </c>
      <c r="D11" s="26" t="s">
        <v>74</v>
      </c>
      <c r="E11" s="26" t="s">
        <v>78</v>
      </c>
      <c r="F11" s="46">
        <v>19.0</v>
      </c>
      <c r="G11" s="46">
        <v>12.0</v>
      </c>
      <c r="H11" s="26"/>
      <c r="I11" s="26"/>
      <c r="J11" s="26"/>
      <c r="K11" s="26"/>
    </row>
    <row r="12">
      <c r="A12" s="61" t="s">
        <v>4328</v>
      </c>
      <c r="B12" s="24">
        <v>0.03532407407407408</v>
      </c>
      <c r="C12" s="24">
        <f t="shared" si="1"/>
        <v>0.03532407407</v>
      </c>
      <c r="D12" s="26" t="s">
        <v>70</v>
      </c>
      <c r="E12" s="26" t="s">
        <v>83</v>
      </c>
      <c r="F12" s="46">
        <v>21.0</v>
      </c>
      <c r="G12" s="26">
        <f>F12-5</f>
        <v>16</v>
      </c>
      <c r="H12" s="26"/>
      <c r="I12" s="26"/>
      <c r="J12" s="26"/>
      <c r="K12" s="26"/>
    </row>
    <row r="13">
      <c r="A13" s="61" t="s">
        <v>4328</v>
      </c>
      <c r="B13" s="24">
        <v>0.03667824074074074</v>
      </c>
      <c r="C13" s="24">
        <f t="shared" si="1"/>
        <v>0.03667824074</v>
      </c>
      <c r="D13" s="26" t="s">
        <v>82</v>
      </c>
      <c r="E13" s="26" t="s">
        <v>125</v>
      </c>
      <c r="F13" s="46">
        <v>9.0</v>
      </c>
      <c r="G13" s="26">
        <f>F13-1</f>
        <v>8</v>
      </c>
      <c r="H13" s="26"/>
      <c r="I13" s="26"/>
      <c r="J13" s="26"/>
      <c r="K13" s="26"/>
    </row>
    <row r="14">
      <c r="A14" s="61" t="s">
        <v>4328</v>
      </c>
      <c r="B14" s="24">
        <v>0.03678240740740741</v>
      </c>
      <c r="C14" s="24">
        <f t="shared" si="1"/>
        <v>0.03678240741</v>
      </c>
      <c r="D14" s="26" t="s">
        <v>74</v>
      </c>
      <c r="E14" s="26" t="s">
        <v>67</v>
      </c>
      <c r="F14" s="46">
        <v>13.0</v>
      </c>
      <c r="G14" s="26">
        <f>F14-0</f>
        <v>13</v>
      </c>
      <c r="H14" s="26"/>
      <c r="I14" s="26"/>
      <c r="J14" s="26"/>
      <c r="K14" s="26"/>
    </row>
    <row r="15">
      <c r="A15" s="61" t="s">
        <v>4328</v>
      </c>
      <c r="B15" s="24">
        <v>0.03743055555555556</v>
      </c>
      <c r="C15" s="24">
        <f t="shared" si="1"/>
        <v>0.03743055556</v>
      </c>
      <c r="D15" s="26" t="s">
        <v>74</v>
      </c>
      <c r="E15" s="26" t="s">
        <v>125</v>
      </c>
      <c r="F15" s="46">
        <v>12.0</v>
      </c>
      <c r="G15" s="26">
        <f>F15-10</f>
        <v>2</v>
      </c>
      <c r="H15" s="26"/>
      <c r="I15" s="26"/>
      <c r="J15" s="26"/>
      <c r="K15" s="26"/>
    </row>
    <row r="16">
      <c r="A16" s="61" t="s">
        <v>4328</v>
      </c>
      <c r="B16" s="24">
        <v>0.03981481481481482</v>
      </c>
      <c r="C16" s="24">
        <f t="shared" si="1"/>
        <v>0.03981481481</v>
      </c>
      <c r="D16" s="26" t="s">
        <v>82</v>
      </c>
      <c r="E16" s="26" t="s">
        <v>71</v>
      </c>
      <c r="F16" s="46">
        <v>19.0</v>
      </c>
      <c r="G16" s="26">
        <f>F16-6</f>
        <v>13</v>
      </c>
      <c r="H16" s="26"/>
      <c r="I16" s="26"/>
      <c r="J16" s="26"/>
      <c r="K16" s="26"/>
    </row>
    <row r="17">
      <c r="A17" s="61" t="s">
        <v>4328</v>
      </c>
      <c r="B17" s="24">
        <v>0.05122685185185185</v>
      </c>
      <c r="C17" s="24">
        <f t="shared" si="1"/>
        <v>0.05122685185</v>
      </c>
      <c r="D17" s="26" t="s">
        <v>952</v>
      </c>
      <c r="E17" s="26" t="s">
        <v>154</v>
      </c>
      <c r="F17" s="46">
        <v>21.0</v>
      </c>
      <c r="G17" s="46">
        <v>14.0</v>
      </c>
      <c r="H17" s="26"/>
      <c r="I17" s="26"/>
      <c r="J17" s="26"/>
      <c r="K17" s="25" t="s">
        <v>85</v>
      </c>
    </row>
    <row r="18">
      <c r="A18" s="61" t="s">
        <v>4328</v>
      </c>
      <c r="B18" s="24">
        <v>0.05122685185185185</v>
      </c>
      <c r="C18" s="24">
        <f t="shared" si="1"/>
        <v>0.05122685185</v>
      </c>
      <c r="D18" s="26" t="s">
        <v>952</v>
      </c>
      <c r="E18" s="26" t="s">
        <v>154</v>
      </c>
      <c r="F18" s="46">
        <v>21.0</v>
      </c>
      <c r="G18" s="46">
        <v>14.0</v>
      </c>
      <c r="H18" s="26"/>
      <c r="I18" s="26"/>
      <c r="J18" s="26"/>
      <c r="K18" s="26" t="s">
        <v>86</v>
      </c>
    </row>
    <row r="19">
      <c r="A19" s="61" t="s">
        <v>4328</v>
      </c>
      <c r="B19" s="24">
        <v>0.05170138888888889</v>
      </c>
      <c r="C19" s="24">
        <f t="shared" si="1"/>
        <v>0.05170138889</v>
      </c>
      <c r="D19" s="26" t="s">
        <v>74</v>
      </c>
      <c r="E19" s="26" t="s">
        <v>93</v>
      </c>
      <c r="F19" s="46">
        <v>12.0</v>
      </c>
      <c r="G19" s="26">
        <f>F19-8</f>
        <v>4</v>
      </c>
      <c r="H19" s="26"/>
      <c r="I19" s="26"/>
      <c r="J19" s="26"/>
      <c r="K19" s="26" t="s">
        <v>915</v>
      </c>
    </row>
    <row r="20">
      <c r="A20" s="61" t="s">
        <v>4328</v>
      </c>
      <c r="B20" s="24">
        <v>0.05181712962962963</v>
      </c>
      <c r="C20" s="24">
        <f t="shared" si="1"/>
        <v>0.05181712963</v>
      </c>
      <c r="D20" s="26" t="s">
        <v>74</v>
      </c>
      <c r="E20" s="26" t="s">
        <v>93</v>
      </c>
      <c r="F20" s="46" t="s">
        <v>68</v>
      </c>
      <c r="G20" s="46">
        <v>20.0</v>
      </c>
      <c r="H20" s="26" t="s">
        <v>137</v>
      </c>
      <c r="I20" s="26"/>
      <c r="J20" s="26"/>
      <c r="K20" s="26" t="s">
        <v>915</v>
      </c>
    </row>
    <row r="21">
      <c r="A21" s="61" t="s">
        <v>4328</v>
      </c>
      <c r="B21" s="24">
        <v>0.052037037037037034</v>
      </c>
      <c r="C21" s="24">
        <f t="shared" si="1"/>
        <v>0.05203703704</v>
      </c>
      <c r="D21" s="26" t="s">
        <v>74</v>
      </c>
      <c r="E21" s="26" t="s">
        <v>91</v>
      </c>
      <c r="F21" s="46">
        <v>16.0</v>
      </c>
      <c r="G21" s="26"/>
      <c r="H21" s="26"/>
      <c r="I21" s="26"/>
      <c r="J21" s="26"/>
      <c r="K21" s="26"/>
    </row>
    <row r="22">
      <c r="A22" s="61" t="s">
        <v>4328</v>
      </c>
      <c r="B22" s="24">
        <v>0.05240740740740741</v>
      </c>
      <c r="C22" s="24">
        <f t="shared" si="1"/>
        <v>0.05240740741</v>
      </c>
      <c r="D22" s="26" t="s">
        <v>70</v>
      </c>
      <c r="E22" s="26" t="s">
        <v>225</v>
      </c>
      <c r="F22" s="46">
        <v>18.0</v>
      </c>
      <c r="G22" s="26"/>
      <c r="H22" s="26"/>
      <c r="I22" s="26"/>
      <c r="J22" s="26"/>
      <c r="K22" s="26"/>
    </row>
    <row r="23">
      <c r="A23" s="61" t="s">
        <v>4328</v>
      </c>
      <c r="B23" s="24">
        <v>0.052627314814814814</v>
      </c>
      <c r="C23" s="24">
        <f t="shared" si="1"/>
        <v>0.05262731481</v>
      </c>
      <c r="D23" s="26" t="s">
        <v>74</v>
      </c>
      <c r="E23" s="26" t="s">
        <v>93</v>
      </c>
      <c r="F23" s="46">
        <v>23.0</v>
      </c>
      <c r="G23" s="26">
        <f>F23-8</f>
        <v>15</v>
      </c>
      <c r="H23" s="26"/>
      <c r="I23" s="26"/>
      <c r="J23" s="26"/>
      <c r="K23" s="26" t="s">
        <v>915</v>
      </c>
    </row>
    <row r="24">
      <c r="A24" s="61" t="s">
        <v>4328</v>
      </c>
      <c r="B24" s="24">
        <v>0.052708333333333336</v>
      </c>
      <c r="C24" s="24">
        <f t="shared" si="1"/>
        <v>0.05270833333</v>
      </c>
      <c r="D24" s="26" t="s">
        <v>74</v>
      </c>
      <c r="E24" s="26" t="s">
        <v>91</v>
      </c>
      <c r="F24" s="46">
        <v>8.0</v>
      </c>
      <c r="G24" s="26"/>
      <c r="H24" s="26"/>
      <c r="I24" s="26" t="s">
        <v>963</v>
      </c>
      <c r="J24" s="26"/>
      <c r="K24" s="26"/>
    </row>
    <row r="25">
      <c r="A25" s="61" t="s">
        <v>4328</v>
      </c>
      <c r="B25" s="24">
        <v>0.05365740740740741</v>
      </c>
      <c r="C25" s="24">
        <f t="shared" si="1"/>
        <v>0.05365740741</v>
      </c>
      <c r="D25" s="26" t="s">
        <v>964</v>
      </c>
      <c r="E25" s="26" t="s">
        <v>120</v>
      </c>
      <c r="F25" s="46">
        <v>6.0</v>
      </c>
      <c r="G25" s="26"/>
      <c r="H25" s="26"/>
      <c r="I25" s="26"/>
      <c r="J25" s="26"/>
      <c r="K25" s="26" t="s">
        <v>965</v>
      </c>
    </row>
    <row r="26">
      <c r="A26" s="61" t="s">
        <v>4328</v>
      </c>
      <c r="B26" s="24">
        <v>0.061203703703703705</v>
      </c>
      <c r="C26" s="24">
        <f t="shared" si="1"/>
        <v>0.0612037037</v>
      </c>
      <c r="D26" s="26" t="s">
        <v>964</v>
      </c>
      <c r="E26" s="26" t="s">
        <v>320</v>
      </c>
      <c r="F26" s="46">
        <v>21.0</v>
      </c>
      <c r="G26" s="26">
        <f>F26-5</f>
        <v>16</v>
      </c>
      <c r="H26" s="26"/>
      <c r="I26" s="26"/>
      <c r="J26" s="26"/>
      <c r="K26" s="26"/>
    </row>
    <row r="27">
      <c r="A27" s="61" t="s">
        <v>4328</v>
      </c>
      <c r="B27" s="24">
        <v>0.06283564814814815</v>
      </c>
      <c r="C27" s="24">
        <f t="shared" si="1"/>
        <v>0.06283564815</v>
      </c>
      <c r="D27" s="26" t="s">
        <v>964</v>
      </c>
      <c r="E27" s="26" t="s">
        <v>125</v>
      </c>
      <c r="F27" s="46">
        <v>7.0</v>
      </c>
      <c r="G27" s="26">
        <f>F27-1</f>
        <v>6</v>
      </c>
      <c r="H27" s="26"/>
      <c r="I27" s="26"/>
      <c r="J27" s="26"/>
      <c r="K27" s="26"/>
    </row>
    <row r="28">
      <c r="A28" s="61" t="s">
        <v>4328</v>
      </c>
      <c r="B28" s="24">
        <v>0.06284722222222222</v>
      </c>
      <c r="C28" s="24">
        <f t="shared" si="1"/>
        <v>0.06284722222</v>
      </c>
      <c r="D28" s="26" t="s">
        <v>74</v>
      </c>
      <c r="E28" s="26" t="s">
        <v>125</v>
      </c>
      <c r="F28" s="46">
        <v>26.0</v>
      </c>
      <c r="G28" s="26">
        <f>F28-10</f>
        <v>16</v>
      </c>
      <c r="H28" s="26"/>
      <c r="I28" s="26"/>
      <c r="J28" s="26"/>
      <c r="K28" s="26"/>
    </row>
    <row r="29">
      <c r="A29" s="61" t="s">
        <v>4328</v>
      </c>
      <c r="B29" s="24">
        <v>0.06287037037037037</v>
      </c>
      <c r="C29" s="24">
        <f t="shared" si="1"/>
        <v>0.06287037037</v>
      </c>
      <c r="D29" s="26" t="s">
        <v>900</v>
      </c>
      <c r="E29" s="26" t="s">
        <v>125</v>
      </c>
      <c r="F29" s="46" t="s">
        <v>75</v>
      </c>
      <c r="G29" s="46" t="s">
        <v>75</v>
      </c>
      <c r="H29" s="26"/>
      <c r="I29" s="26"/>
      <c r="J29" s="26"/>
      <c r="K29" s="25" t="s">
        <v>160</v>
      </c>
    </row>
    <row r="30">
      <c r="A30" s="61" t="s">
        <v>4328</v>
      </c>
      <c r="B30" s="24">
        <v>0.06287037037037037</v>
      </c>
      <c r="C30" s="24">
        <f t="shared" si="1"/>
        <v>0.06287037037</v>
      </c>
      <c r="D30" s="26" t="s">
        <v>900</v>
      </c>
      <c r="E30" s="26" t="s">
        <v>125</v>
      </c>
      <c r="F30" s="46">
        <v>7.0</v>
      </c>
      <c r="G30" s="26"/>
      <c r="H30" s="26"/>
      <c r="I30" s="26"/>
      <c r="J30" s="26"/>
      <c r="K30" s="26" t="s">
        <v>161</v>
      </c>
    </row>
    <row r="31">
      <c r="A31" s="61" t="s">
        <v>4328</v>
      </c>
      <c r="B31" s="24">
        <v>0.06288194444444445</v>
      </c>
      <c r="C31" s="24">
        <f t="shared" si="1"/>
        <v>0.06288194444</v>
      </c>
      <c r="D31" s="26" t="s">
        <v>82</v>
      </c>
      <c r="E31" s="26" t="s">
        <v>125</v>
      </c>
      <c r="F31" s="46">
        <v>10.0</v>
      </c>
      <c r="G31" s="26">
        <f>F31-1</f>
        <v>9</v>
      </c>
      <c r="H31" s="26"/>
      <c r="I31" s="26"/>
      <c r="J31" s="26"/>
      <c r="K31" s="26"/>
    </row>
    <row r="32">
      <c r="A32" s="61" t="s">
        <v>4328</v>
      </c>
      <c r="B32" s="24">
        <v>0.06289351851851852</v>
      </c>
      <c r="C32" s="24">
        <f t="shared" si="1"/>
        <v>0.06289351852</v>
      </c>
      <c r="D32" s="26" t="s">
        <v>70</v>
      </c>
      <c r="E32" s="26" t="s">
        <v>125</v>
      </c>
      <c r="F32" s="46">
        <v>12.0</v>
      </c>
      <c r="G32" s="26">
        <f>F32-7</f>
        <v>5</v>
      </c>
      <c r="H32" s="26"/>
      <c r="I32" s="26"/>
      <c r="J32" s="26"/>
      <c r="K32" s="26"/>
    </row>
    <row r="33">
      <c r="A33" s="61" t="s">
        <v>4328</v>
      </c>
      <c r="B33" s="24">
        <v>0.0629050925925926</v>
      </c>
      <c r="C33" s="24">
        <f t="shared" si="1"/>
        <v>0.06290509259</v>
      </c>
      <c r="D33" s="26" t="s">
        <v>952</v>
      </c>
      <c r="E33" s="26" t="s">
        <v>125</v>
      </c>
      <c r="F33" s="46">
        <v>20.0</v>
      </c>
      <c r="G33" s="26">
        <f>F33-2</f>
        <v>18</v>
      </c>
      <c r="H33" s="26"/>
      <c r="I33" s="26"/>
      <c r="J33" s="26"/>
      <c r="K33" s="26"/>
    </row>
    <row r="34">
      <c r="A34" s="61" t="s">
        <v>4328</v>
      </c>
      <c r="B34" s="24">
        <v>0.06564814814814815</v>
      </c>
      <c r="C34" s="24">
        <f t="shared" si="1"/>
        <v>0.06564814815</v>
      </c>
      <c r="D34" s="26" t="s">
        <v>157</v>
      </c>
      <c r="E34" s="26" t="s">
        <v>67</v>
      </c>
      <c r="F34" s="46" t="s">
        <v>75</v>
      </c>
      <c r="G34" s="46" t="s">
        <v>75</v>
      </c>
      <c r="H34" s="26"/>
      <c r="I34" s="26"/>
      <c r="J34" s="26"/>
      <c r="K34" s="25" t="s">
        <v>85</v>
      </c>
    </row>
    <row r="35">
      <c r="A35" s="61" t="s">
        <v>4328</v>
      </c>
      <c r="B35" s="24">
        <v>0.06564814814814815</v>
      </c>
      <c r="C35" s="24">
        <f t="shared" si="1"/>
        <v>0.06564814815</v>
      </c>
      <c r="D35" s="26" t="s">
        <v>157</v>
      </c>
      <c r="E35" s="26" t="s">
        <v>67</v>
      </c>
      <c r="F35" s="46">
        <v>18.0</v>
      </c>
      <c r="G35" s="26">
        <f>F35-3</f>
        <v>15</v>
      </c>
      <c r="H35" s="26"/>
      <c r="I35" s="26"/>
      <c r="J35" s="26"/>
      <c r="K35" s="26" t="s">
        <v>86</v>
      </c>
    </row>
    <row r="36">
      <c r="A36" s="61" t="s">
        <v>4328</v>
      </c>
      <c r="B36" s="24">
        <v>0.09219907407407407</v>
      </c>
      <c r="C36" s="24">
        <f>B36-TIME('Time Shifts'!$B$29,'Time Shifts'!$C$29,'Time Shifts'!$D$29)</f>
        <v>0.08106481481</v>
      </c>
      <c r="D36" s="26" t="s">
        <v>900</v>
      </c>
      <c r="E36" s="26" t="s">
        <v>67</v>
      </c>
      <c r="F36" s="46">
        <v>20.0</v>
      </c>
      <c r="G36" s="26">
        <f>F36-2</f>
        <v>18</v>
      </c>
      <c r="H36" s="26"/>
      <c r="I36" s="26"/>
      <c r="J36" s="26"/>
      <c r="K36" s="26"/>
    </row>
    <row r="37">
      <c r="A37" s="61" t="s">
        <v>4328</v>
      </c>
      <c r="B37" s="24">
        <v>0.09465277777777778</v>
      </c>
      <c r="C37" s="24">
        <f>B37-TIME('Time Shifts'!$B$29,'Time Shifts'!$C$29,'Time Shifts'!$D$29)</f>
        <v>0.08351851852</v>
      </c>
      <c r="D37" s="26" t="s">
        <v>70</v>
      </c>
      <c r="E37" s="26" t="s">
        <v>125</v>
      </c>
      <c r="F37" s="46">
        <v>20.0</v>
      </c>
      <c r="G37" s="26">
        <f>F37-7</f>
        <v>13</v>
      </c>
      <c r="H37" s="26"/>
      <c r="I37" s="26"/>
      <c r="J37" s="26"/>
      <c r="K37" s="26" t="s">
        <v>966</v>
      </c>
    </row>
    <row r="38">
      <c r="A38" s="61" t="s">
        <v>4328</v>
      </c>
      <c r="B38" s="24">
        <v>0.09496527777777777</v>
      </c>
      <c r="C38" s="24">
        <f>B38-TIME('Time Shifts'!$B$29,'Time Shifts'!$C$29,'Time Shifts'!$D$29)</f>
        <v>0.08383101852</v>
      </c>
      <c r="D38" s="26" t="s">
        <v>952</v>
      </c>
      <c r="E38" s="26" t="s">
        <v>125</v>
      </c>
      <c r="F38" s="46">
        <v>15.0</v>
      </c>
      <c r="G38" s="26">
        <f>F38-10-2</f>
        <v>3</v>
      </c>
      <c r="H38" s="26"/>
      <c r="I38" s="26"/>
      <c r="J38" s="26"/>
      <c r="K38" s="26" t="s">
        <v>966</v>
      </c>
    </row>
    <row r="39">
      <c r="A39" s="61" t="s">
        <v>4328</v>
      </c>
      <c r="B39" s="24">
        <v>0.09549768518518519</v>
      </c>
      <c r="C39" s="24">
        <f>B39-TIME('Time Shifts'!$B$29,'Time Shifts'!$C$29,'Time Shifts'!$D$29)</f>
        <v>0.08436342593</v>
      </c>
      <c r="D39" s="26" t="s">
        <v>900</v>
      </c>
      <c r="E39" s="26" t="s">
        <v>93</v>
      </c>
      <c r="F39" s="46">
        <v>15.0</v>
      </c>
      <c r="G39" s="26">
        <f>F39-7</f>
        <v>8</v>
      </c>
      <c r="H39" s="26"/>
      <c r="I39" s="26"/>
      <c r="J39" s="26"/>
      <c r="K39" s="26" t="s">
        <v>967</v>
      </c>
    </row>
    <row r="40">
      <c r="A40" s="61" t="s">
        <v>4328</v>
      </c>
      <c r="B40" s="24">
        <v>0.09549768518518519</v>
      </c>
      <c r="C40" s="24">
        <f>B40-TIME('Time Shifts'!$B$29,'Time Shifts'!$C$29,'Time Shifts'!$D$29)</f>
        <v>0.08436342593</v>
      </c>
      <c r="D40" s="26" t="s">
        <v>900</v>
      </c>
      <c r="E40" s="26" t="s">
        <v>93</v>
      </c>
      <c r="F40" s="46" t="s">
        <v>88</v>
      </c>
      <c r="G40" s="46">
        <v>1.0</v>
      </c>
      <c r="H40" s="26"/>
      <c r="I40" s="26"/>
      <c r="J40" s="26"/>
      <c r="K40" s="25" t="s">
        <v>85</v>
      </c>
    </row>
    <row r="41">
      <c r="A41" s="61" t="s">
        <v>4328</v>
      </c>
      <c r="B41" s="24">
        <v>0.09554398148148148</v>
      </c>
      <c r="C41" s="24">
        <f>B41-TIME('Time Shifts'!$B$29,'Time Shifts'!$C$29,'Time Shifts'!$D$29)</f>
        <v>0.08440972222</v>
      </c>
      <c r="D41" s="26" t="s">
        <v>74</v>
      </c>
      <c r="E41" s="26" t="s">
        <v>93</v>
      </c>
      <c r="F41" s="46" t="s">
        <v>68</v>
      </c>
      <c r="G41" s="46">
        <v>20.0</v>
      </c>
      <c r="H41" s="26" t="s">
        <v>137</v>
      </c>
      <c r="I41" s="26"/>
      <c r="J41" s="26"/>
      <c r="K41" s="26" t="s">
        <v>968</v>
      </c>
    </row>
    <row r="42">
      <c r="A42" s="61" t="s">
        <v>4328</v>
      </c>
      <c r="B42" s="24">
        <v>0.09554398148148148</v>
      </c>
      <c r="C42" s="24">
        <f>B42-TIME('Time Shifts'!$B$29,'Time Shifts'!$C$29,'Time Shifts'!$D$29)</f>
        <v>0.08440972222</v>
      </c>
      <c r="D42" s="26" t="s">
        <v>74</v>
      </c>
      <c r="E42" s="26" t="s">
        <v>93</v>
      </c>
      <c r="F42" s="30">
        <v>3.0</v>
      </c>
      <c r="G42" s="46">
        <v>3.0</v>
      </c>
      <c r="H42" s="26"/>
      <c r="I42" s="26"/>
      <c r="J42" s="26"/>
      <c r="K42" s="25" t="s">
        <v>85</v>
      </c>
    </row>
    <row r="43">
      <c r="A43" s="61" t="s">
        <v>4328</v>
      </c>
      <c r="B43" s="24">
        <v>0.09577546296296297</v>
      </c>
      <c r="C43" s="24">
        <f>B43-TIME('Time Shifts'!$B$29,'Time Shifts'!$C$29,'Time Shifts'!$D$29)</f>
        <v>0.0846412037</v>
      </c>
      <c r="D43" s="26" t="s">
        <v>74</v>
      </c>
      <c r="E43" s="26" t="s">
        <v>91</v>
      </c>
      <c r="F43" s="46">
        <v>24.0</v>
      </c>
      <c r="G43" s="26"/>
      <c r="H43" s="26"/>
      <c r="I43" s="26" t="s">
        <v>969</v>
      </c>
      <c r="J43" s="26"/>
      <c r="K43" s="26"/>
    </row>
    <row r="44">
      <c r="A44" s="61" t="s">
        <v>4328</v>
      </c>
      <c r="B44" s="24">
        <v>0.0958912037037037</v>
      </c>
      <c r="C44" s="24">
        <f>B44-TIME('Time Shifts'!$B$29,'Time Shifts'!$C$29,'Time Shifts'!$D$29)</f>
        <v>0.08475694444</v>
      </c>
      <c r="D44" s="26" t="s">
        <v>900</v>
      </c>
      <c r="E44" s="26" t="s">
        <v>91</v>
      </c>
      <c r="F44" s="46">
        <v>5.0</v>
      </c>
      <c r="G44" s="26"/>
      <c r="H44" s="26"/>
      <c r="I44" s="26" t="s">
        <v>970</v>
      </c>
      <c r="J44" s="26"/>
      <c r="K44" s="26"/>
    </row>
    <row r="45">
      <c r="A45" s="61" t="s">
        <v>4328</v>
      </c>
      <c r="B45" s="24">
        <v>0.09599537037037037</v>
      </c>
      <c r="C45" s="24">
        <f>B45-TIME('Time Shifts'!$B$29,'Time Shifts'!$C$29,'Time Shifts'!$D$29)</f>
        <v>0.08486111111</v>
      </c>
      <c r="D45" s="26" t="s">
        <v>74</v>
      </c>
      <c r="E45" s="26" t="s">
        <v>93</v>
      </c>
      <c r="F45" s="46">
        <v>24.0</v>
      </c>
      <c r="G45" s="26">
        <f>F45-8</f>
        <v>16</v>
      </c>
      <c r="H45" s="26"/>
      <c r="I45" s="26"/>
      <c r="J45" s="26"/>
      <c r="K45" s="26" t="s">
        <v>915</v>
      </c>
    </row>
    <row r="46">
      <c r="A46" s="61" t="s">
        <v>4328</v>
      </c>
      <c r="B46" s="24">
        <v>0.09604166666666666</v>
      </c>
      <c r="C46" s="24">
        <f>B46-TIME('Time Shifts'!$B$29,'Time Shifts'!$C$29,'Time Shifts'!$D$29)</f>
        <v>0.08490740741</v>
      </c>
      <c r="D46" s="26" t="s">
        <v>74</v>
      </c>
      <c r="E46" s="26" t="s">
        <v>91</v>
      </c>
      <c r="F46" s="46">
        <v>9.0</v>
      </c>
      <c r="G46" s="26"/>
      <c r="H46" s="26"/>
      <c r="I46" s="26" t="s">
        <v>971</v>
      </c>
      <c r="J46" s="46">
        <v>1.0</v>
      </c>
      <c r="K46" s="26"/>
    </row>
    <row r="47">
      <c r="A47" s="61" t="s">
        <v>4328</v>
      </c>
      <c r="B47" s="24">
        <v>0.09618055555555556</v>
      </c>
      <c r="C47" s="24">
        <f>B47-TIME('Time Shifts'!$B$29,'Time Shifts'!$C$29,'Time Shifts'!$D$29)</f>
        <v>0.0850462963</v>
      </c>
      <c r="D47" s="26" t="s">
        <v>900</v>
      </c>
      <c r="E47" s="26" t="s">
        <v>209</v>
      </c>
      <c r="F47" s="46">
        <v>10.0</v>
      </c>
      <c r="G47" s="26">
        <f>F47-7</f>
        <v>3</v>
      </c>
      <c r="H47" s="26"/>
      <c r="I47" s="26"/>
      <c r="J47" s="26"/>
      <c r="K47" s="26"/>
    </row>
    <row r="48">
      <c r="A48" s="61" t="s">
        <v>4328</v>
      </c>
      <c r="B48" s="24">
        <v>0.09689814814814815</v>
      </c>
      <c r="C48" s="24">
        <f>B48-TIME('Time Shifts'!$B$29,'Time Shifts'!$C$29,'Time Shifts'!$D$29)</f>
        <v>0.08576388889</v>
      </c>
      <c r="D48" s="26" t="s">
        <v>70</v>
      </c>
      <c r="E48" s="26" t="s">
        <v>93</v>
      </c>
      <c r="F48" s="46" t="s">
        <v>75</v>
      </c>
      <c r="G48" s="46" t="s">
        <v>75</v>
      </c>
      <c r="H48" s="26"/>
      <c r="I48" s="26"/>
      <c r="J48" s="26"/>
      <c r="K48" s="25" t="s">
        <v>160</v>
      </c>
    </row>
    <row r="49">
      <c r="A49" s="61" t="s">
        <v>4328</v>
      </c>
      <c r="B49" s="24">
        <v>0.09689814814814815</v>
      </c>
      <c r="C49" s="24">
        <f>B49-TIME('Time Shifts'!$B$29,'Time Shifts'!$C$29,'Time Shifts'!$D$29)</f>
        <v>0.08576388889</v>
      </c>
      <c r="D49" s="26" t="s">
        <v>70</v>
      </c>
      <c r="E49" s="26" t="s">
        <v>93</v>
      </c>
      <c r="F49" s="46">
        <v>15.0</v>
      </c>
      <c r="G49" s="26">
        <f>F49-7</f>
        <v>8</v>
      </c>
      <c r="H49" s="26"/>
      <c r="I49" s="26"/>
      <c r="J49" s="26"/>
      <c r="K49" s="26" t="s">
        <v>294</v>
      </c>
    </row>
    <row r="50">
      <c r="A50" s="61" t="s">
        <v>4328</v>
      </c>
      <c r="B50" s="24">
        <v>0.09711805555555555</v>
      </c>
      <c r="C50" s="24">
        <f>B50-TIME('Time Shifts'!$B$29,'Time Shifts'!$C$29,'Time Shifts'!$D$29)</f>
        <v>0.0859837963</v>
      </c>
      <c r="D50" s="26" t="s">
        <v>70</v>
      </c>
      <c r="E50" s="26" t="s">
        <v>91</v>
      </c>
      <c r="F50" s="46">
        <v>6.0</v>
      </c>
      <c r="G50" s="26"/>
      <c r="H50" s="26"/>
      <c r="I50" s="26" t="s">
        <v>972</v>
      </c>
      <c r="J50" s="26"/>
      <c r="K50" s="26"/>
    </row>
    <row r="51">
      <c r="A51" s="61" t="s">
        <v>4328</v>
      </c>
      <c r="B51" s="24">
        <v>0.0978125</v>
      </c>
      <c r="C51" s="24">
        <f>B51-TIME('Time Shifts'!$B$29,'Time Shifts'!$C$29,'Time Shifts'!$D$29)</f>
        <v>0.08667824074</v>
      </c>
      <c r="D51" s="26" t="s">
        <v>952</v>
      </c>
      <c r="E51" s="26" t="s">
        <v>93</v>
      </c>
      <c r="F51" s="46" t="s">
        <v>75</v>
      </c>
      <c r="G51" s="46" t="s">
        <v>75</v>
      </c>
      <c r="H51" s="26"/>
      <c r="I51" s="26"/>
      <c r="J51" s="26"/>
      <c r="K51" s="25" t="s">
        <v>85</v>
      </c>
    </row>
    <row r="52">
      <c r="A52" s="61" t="s">
        <v>4328</v>
      </c>
      <c r="B52" s="24">
        <v>0.0978125</v>
      </c>
      <c r="C52" s="24">
        <f>B52-TIME('Time Shifts'!$B$29,'Time Shifts'!$C$29,'Time Shifts'!$D$29)</f>
        <v>0.08667824074</v>
      </c>
      <c r="D52" s="26" t="s">
        <v>952</v>
      </c>
      <c r="E52" s="26" t="s">
        <v>93</v>
      </c>
      <c r="F52" s="46">
        <v>17.0</v>
      </c>
      <c r="G52" s="26">
        <f>F52-7</f>
        <v>10</v>
      </c>
      <c r="H52" s="26"/>
      <c r="I52" s="26"/>
      <c r="J52" s="26"/>
      <c r="K52" s="26" t="s">
        <v>973</v>
      </c>
    </row>
    <row r="53">
      <c r="A53" s="61" t="s">
        <v>4328</v>
      </c>
      <c r="B53" s="24">
        <v>0.09806712962962963</v>
      </c>
      <c r="C53" s="24">
        <f>B53-TIME('Time Shifts'!$B$29,'Time Shifts'!$C$29,'Time Shifts'!$D$29)</f>
        <v>0.08693287037</v>
      </c>
      <c r="D53" s="26" t="s">
        <v>952</v>
      </c>
      <c r="E53" s="26" t="s">
        <v>91</v>
      </c>
      <c r="F53" s="46">
        <v>13.0</v>
      </c>
      <c r="G53" s="26"/>
      <c r="H53" s="26"/>
      <c r="I53" s="26" t="s">
        <v>974</v>
      </c>
      <c r="J53" s="26"/>
      <c r="K53" s="26"/>
    </row>
    <row r="54">
      <c r="A54" s="61" t="s">
        <v>4328</v>
      </c>
      <c r="B54" s="24">
        <v>0.0981712962962963</v>
      </c>
      <c r="C54" s="24">
        <f>B54-TIME('Time Shifts'!$B$29,'Time Shifts'!$C$29,'Time Shifts'!$D$29)</f>
        <v>0.08703703704</v>
      </c>
      <c r="D54" s="26" t="s">
        <v>70</v>
      </c>
      <c r="E54" s="26" t="s">
        <v>93</v>
      </c>
      <c r="F54" s="46">
        <v>23.0</v>
      </c>
      <c r="G54" s="26">
        <f>F54-7</f>
        <v>16</v>
      </c>
      <c r="H54" s="26"/>
      <c r="I54" s="26"/>
      <c r="J54" s="26"/>
      <c r="K54" s="26" t="s">
        <v>294</v>
      </c>
    </row>
    <row r="55">
      <c r="A55" s="61" t="s">
        <v>4328</v>
      </c>
      <c r="B55" s="24">
        <v>0.0981712962962963</v>
      </c>
      <c r="C55" s="24">
        <f>B55-TIME('Time Shifts'!$B$29,'Time Shifts'!$C$29,'Time Shifts'!$D$29)</f>
        <v>0.08703703704</v>
      </c>
      <c r="D55" s="26" t="s">
        <v>70</v>
      </c>
      <c r="E55" s="26" t="s">
        <v>93</v>
      </c>
      <c r="F55" s="46" t="s">
        <v>75</v>
      </c>
      <c r="G55" s="46" t="s">
        <v>75</v>
      </c>
      <c r="H55" s="26"/>
      <c r="I55" s="26"/>
      <c r="J55" s="26"/>
      <c r="K55" s="25" t="s">
        <v>85</v>
      </c>
    </row>
    <row r="56">
      <c r="A56" s="61" t="s">
        <v>4328</v>
      </c>
      <c r="B56" s="24">
        <v>0.09833333333333333</v>
      </c>
      <c r="C56" s="24">
        <f>B56-TIME('Time Shifts'!$B$29,'Time Shifts'!$C$29,'Time Shifts'!$D$29)</f>
        <v>0.08719907407</v>
      </c>
      <c r="D56" s="26" t="s">
        <v>70</v>
      </c>
      <c r="E56" s="26" t="s">
        <v>91</v>
      </c>
      <c r="F56" s="46">
        <v>12.0</v>
      </c>
      <c r="G56" s="26"/>
      <c r="H56" s="26"/>
      <c r="I56" s="26" t="s">
        <v>975</v>
      </c>
      <c r="J56" s="46">
        <v>1.0</v>
      </c>
      <c r="K56" s="26"/>
    </row>
    <row r="57">
      <c r="A57" s="61" t="s">
        <v>4328</v>
      </c>
      <c r="B57" s="24">
        <v>0.09956018518518518</v>
      </c>
      <c r="C57" s="24">
        <f>B57-TIME('Time Shifts'!$B$29,'Time Shifts'!$C$29,'Time Shifts'!$D$29)</f>
        <v>0.08842592593</v>
      </c>
      <c r="D57" s="26" t="s">
        <v>900</v>
      </c>
      <c r="E57" s="26" t="s">
        <v>209</v>
      </c>
      <c r="F57" s="46">
        <v>24.0</v>
      </c>
      <c r="G57" s="26">
        <f>F57-7</f>
        <v>17</v>
      </c>
      <c r="H57" s="26"/>
      <c r="I57" s="26"/>
      <c r="J57" s="26"/>
      <c r="K57" s="26"/>
    </row>
    <row r="58">
      <c r="A58" s="61" t="s">
        <v>4328</v>
      </c>
      <c r="B58" s="24">
        <v>0.1000925925925926</v>
      </c>
      <c r="C58" s="24">
        <f>B58-TIME('Time Shifts'!$B$29,'Time Shifts'!$C$29,'Time Shifts'!$D$29)</f>
        <v>0.08895833333</v>
      </c>
      <c r="D58" s="26" t="s">
        <v>157</v>
      </c>
      <c r="E58" s="26" t="s">
        <v>67</v>
      </c>
      <c r="F58" s="46" t="s">
        <v>75</v>
      </c>
      <c r="G58" s="46" t="s">
        <v>75</v>
      </c>
      <c r="H58" s="26"/>
      <c r="I58" s="26"/>
      <c r="J58" s="26"/>
      <c r="K58" s="25" t="s">
        <v>85</v>
      </c>
    </row>
    <row r="59">
      <c r="A59" s="61" t="s">
        <v>4328</v>
      </c>
      <c r="B59" s="24">
        <v>0.1000925925925926</v>
      </c>
      <c r="C59" s="24">
        <f>B59-TIME('Time Shifts'!$B$29,'Time Shifts'!$C$29,'Time Shifts'!$D$29)</f>
        <v>0.08895833333</v>
      </c>
      <c r="D59" s="26" t="s">
        <v>157</v>
      </c>
      <c r="E59" s="26" t="s">
        <v>67</v>
      </c>
      <c r="F59" s="46">
        <v>19.0</v>
      </c>
      <c r="G59" s="26">
        <f>F59-3</f>
        <v>16</v>
      </c>
      <c r="H59" s="26"/>
      <c r="I59" s="26"/>
      <c r="J59" s="26"/>
      <c r="K59" s="26" t="s">
        <v>976</v>
      </c>
    </row>
    <row r="60">
      <c r="A60" s="61" t="s">
        <v>4328</v>
      </c>
      <c r="B60" s="24">
        <v>0.10141203703703704</v>
      </c>
      <c r="C60" s="24">
        <f>B60-TIME('Time Shifts'!$B$29,'Time Shifts'!$C$29,'Time Shifts'!$D$29)</f>
        <v>0.09027777778</v>
      </c>
      <c r="D60" s="26" t="s">
        <v>74</v>
      </c>
      <c r="E60" s="26" t="s">
        <v>83</v>
      </c>
      <c r="F60" s="46">
        <v>15.0</v>
      </c>
      <c r="G60" s="26">
        <f>F60-6</f>
        <v>9</v>
      </c>
      <c r="H60" s="26"/>
      <c r="I60" s="26"/>
      <c r="J60" s="26"/>
      <c r="K60" s="26"/>
    </row>
    <row r="61">
      <c r="A61" s="61" t="s">
        <v>4328</v>
      </c>
      <c r="B61" s="24">
        <v>0.10215277777777777</v>
      </c>
      <c r="C61" s="24">
        <f>B61-TIME('Time Shifts'!$B$29,'Time Shifts'!$C$29,'Time Shifts'!$D$29)</f>
        <v>0.09101851852</v>
      </c>
      <c r="D61" s="26" t="s">
        <v>952</v>
      </c>
      <c r="E61" s="26" t="s">
        <v>83</v>
      </c>
      <c r="F61" s="46">
        <v>16.0</v>
      </c>
      <c r="G61" s="46">
        <v>17.0</v>
      </c>
      <c r="H61" s="26"/>
      <c r="I61" s="26"/>
      <c r="J61" s="26"/>
      <c r="K61" s="26"/>
    </row>
    <row r="62">
      <c r="A62" s="61" t="s">
        <v>4328</v>
      </c>
      <c r="B62" s="24">
        <v>0.10274305555555556</v>
      </c>
      <c r="C62" s="24">
        <f>B62-TIME('Time Shifts'!$B$29,'Time Shifts'!$C$29,'Time Shifts'!$D$29)</f>
        <v>0.0916087963</v>
      </c>
      <c r="D62" s="26" t="s">
        <v>900</v>
      </c>
      <c r="E62" s="26" t="s">
        <v>125</v>
      </c>
      <c r="F62" s="46">
        <v>12.0</v>
      </c>
      <c r="G62" s="46">
        <v>7.0</v>
      </c>
      <c r="H62" s="26"/>
      <c r="I62" s="26"/>
      <c r="J62" s="26"/>
      <c r="K62" s="26" t="s">
        <v>161</v>
      </c>
    </row>
    <row r="63">
      <c r="A63" s="61" t="s">
        <v>4328</v>
      </c>
      <c r="B63" s="24">
        <v>0.10274305555555556</v>
      </c>
      <c r="C63" s="24">
        <f>B63-TIME('Time Shifts'!$B$29,'Time Shifts'!$C$29,'Time Shifts'!$D$29)</f>
        <v>0.0916087963</v>
      </c>
      <c r="D63" s="26" t="s">
        <v>900</v>
      </c>
      <c r="E63" s="26" t="s">
        <v>125</v>
      </c>
      <c r="F63" s="46" t="s">
        <v>75</v>
      </c>
      <c r="G63" s="46" t="s">
        <v>75</v>
      </c>
      <c r="H63" s="26"/>
      <c r="I63" s="26"/>
      <c r="J63" s="26"/>
      <c r="K63" s="25" t="s">
        <v>160</v>
      </c>
    </row>
    <row r="64">
      <c r="A64" s="61" t="s">
        <v>4328</v>
      </c>
      <c r="B64" s="24">
        <v>0.10298611111111111</v>
      </c>
      <c r="C64" s="24">
        <f>B64-TIME('Time Shifts'!$B$29,'Time Shifts'!$C$29,'Time Shifts'!$D$29)</f>
        <v>0.09185185185</v>
      </c>
      <c r="D64" s="26" t="s">
        <v>952</v>
      </c>
      <c r="E64" s="26" t="s">
        <v>125</v>
      </c>
      <c r="F64" s="46" t="s">
        <v>753</v>
      </c>
      <c r="G64" s="46">
        <v>4.0</v>
      </c>
      <c r="H64" s="26"/>
      <c r="I64" s="26"/>
      <c r="J64" s="26"/>
      <c r="K64" s="26" t="s">
        <v>977</v>
      </c>
    </row>
    <row r="65">
      <c r="A65" s="61" t="s">
        <v>4328</v>
      </c>
      <c r="B65" s="24">
        <v>0.10251157407407407</v>
      </c>
      <c r="C65" s="24">
        <f>B65-TIME('Time Shifts'!$B$29,'Time Shifts'!$C$29,'Time Shifts'!$D$29)</f>
        <v>0.09137731481</v>
      </c>
      <c r="D65" s="26" t="s">
        <v>74</v>
      </c>
      <c r="E65" s="26" t="s">
        <v>125</v>
      </c>
      <c r="F65" s="46" t="s">
        <v>75</v>
      </c>
      <c r="G65" s="46" t="s">
        <v>75</v>
      </c>
      <c r="H65" s="26"/>
      <c r="I65" s="26"/>
      <c r="J65" s="26"/>
      <c r="K65" s="26"/>
    </row>
    <row r="66">
      <c r="A66" s="61" t="s">
        <v>4328</v>
      </c>
      <c r="B66" s="24">
        <v>0.1034375</v>
      </c>
      <c r="C66" s="24">
        <f>B66-TIME('Time Shifts'!$B$29,'Time Shifts'!$C$29,'Time Shifts'!$D$29)</f>
        <v>0.09230324074</v>
      </c>
      <c r="D66" s="26" t="s">
        <v>964</v>
      </c>
      <c r="E66" s="26" t="s">
        <v>67</v>
      </c>
      <c r="F66" s="46">
        <v>16.0</v>
      </c>
      <c r="G66" s="26">
        <f>F66-8</f>
        <v>8</v>
      </c>
      <c r="H66" s="26"/>
      <c r="I66" s="26"/>
      <c r="J66" s="26"/>
      <c r="K66" s="26"/>
    </row>
    <row r="67">
      <c r="A67" s="61" t="s">
        <v>4328</v>
      </c>
      <c r="B67" s="24">
        <v>0.10393518518518519</v>
      </c>
      <c r="C67" s="24">
        <f>B67-TIME('Time Shifts'!$B$29,'Time Shifts'!$C$29,'Time Shifts'!$D$29)</f>
        <v>0.09280092593</v>
      </c>
      <c r="D67" s="26" t="s">
        <v>70</v>
      </c>
      <c r="E67" s="26" t="s">
        <v>67</v>
      </c>
      <c r="F67" s="46" t="s">
        <v>68</v>
      </c>
      <c r="G67" s="46">
        <v>20.0</v>
      </c>
      <c r="H67" s="26"/>
      <c r="I67" s="26"/>
      <c r="J67" s="26"/>
      <c r="K67" s="26"/>
    </row>
    <row r="68">
      <c r="A68" s="61" t="s">
        <v>4328</v>
      </c>
      <c r="B68" s="24">
        <v>0.10438657407407408</v>
      </c>
      <c r="C68" s="24">
        <f>B68-TIME('Time Shifts'!$B$29,'Time Shifts'!$C$29,'Time Shifts'!$D$29)</f>
        <v>0.09325231481</v>
      </c>
      <c r="D68" s="26" t="s">
        <v>74</v>
      </c>
      <c r="E68" s="26" t="s">
        <v>217</v>
      </c>
      <c r="F68" s="46">
        <v>23.0</v>
      </c>
      <c r="G68" s="46">
        <v>16.0</v>
      </c>
      <c r="H68" s="26"/>
      <c r="I68" s="26"/>
      <c r="J68" s="26"/>
      <c r="K68" s="26"/>
    </row>
    <row r="69">
      <c r="A69" s="61" t="s">
        <v>4328</v>
      </c>
      <c r="B69" s="24">
        <v>0.10703703703703704</v>
      </c>
      <c r="C69" s="24">
        <f>B69-TIME('Time Shifts'!$B$29,'Time Shifts'!$C$29,'Time Shifts'!$D$29)</f>
        <v>0.09590277778</v>
      </c>
      <c r="D69" s="26" t="s">
        <v>900</v>
      </c>
      <c r="E69" s="26" t="s">
        <v>125</v>
      </c>
      <c r="F69" s="46" t="s">
        <v>75</v>
      </c>
      <c r="G69" s="46" t="s">
        <v>75</v>
      </c>
      <c r="H69" s="26"/>
      <c r="I69" s="26"/>
      <c r="J69" s="26"/>
      <c r="K69" s="25" t="s">
        <v>160</v>
      </c>
    </row>
    <row r="70">
      <c r="A70" s="61" t="s">
        <v>4328</v>
      </c>
      <c r="B70" s="24">
        <v>0.10703703703703704</v>
      </c>
      <c r="C70" s="24">
        <f>B70-TIME('Time Shifts'!$B$29,'Time Shifts'!$C$29,'Time Shifts'!$D$29)</f>
        <v>0.09590277778</v>
      </c>
      <c r="D70" s="26" t="s">
        <v>900</v>
      </c>
      <c r="E70" s="26" t="s">
        <v>125</v>
      </c>
      <c r="F70" s="46">
        <v>17.0</v>
      </c>
      <c r="G70" s="46">
        <v>2.0</v>
      </c>
      <c r="H70" s="26"/>
      <c r="I70" s="26"/>
      <c r="J70" s="26"/>
      <c r="K70" s="26" t="s">
        <v>978</v>
      </c>
    </row>
    <row r="71">
      <c r="A71" s="61" t="s">
        <v>4328</v>
      </c>
      <c r="B71" s="24">
        <v>0.10706018518518519</v>
      </c>
      <c r="C71" s="24">
        <f>B71-TIME('Time Shifts'!$B$29,'Time Shifts'!$C$29,'Time Shifts'!$D$29)</f>
        <v>0.09592592593</v>
      </c>
      <c r="D71" s="26" t="s">
        <v>74</v>
      </c>
      <c r="E71" s="26" t="s">
        <v>125</v>
      </c>
      <c r="F71" s="46">
        <v>23.0</v>
      </c>
      <c r="G71" s="26">
        <f t="shared" ref="G71:G72" si="2">F71-10</f>
        <v>13</v>
      </c>
      <c r="H71" s="26"/>
      <c r="I71" s="26"/>
      <c r="J71" s="26"/>
      <c r="K71" s="26"/>
    </row>
    <row r="72">
      <c r="A72" s="61" t="s">
        <v>4328</v>
      </c>
      <c r="B72" s="24">
        <v>0.1071412037037037</v>
      </c>
      <c r="C72" s="24">
        <f>B72-TIME('Time Shifts'!$B$29,'Time Shifts'!$C$29,'Time Shifts'!$D$29)</f>
        <v>0.09600694444</v>
      </c>
      <c r="D72" s="26" t="s">
        <v>952</v>
      </c>
      <c r="E72" s="26" t="s">
        <v>125</v>
      </c>
      <c r="F72" s="46">
        <v>12.0</v>
      </c>
      <c r="G72" s="26">
        <f t="shared" si="2"/>
        <v>2</v>
      </c>
      <c r="H72" s="26"/>
      <c r="I72" s="26"/>
      <c r="J72" s="26"/>
      <c r="K72" s="25" t="s">
        <v>979</v>
      </c>
    </row>
    <row r="73">
      <c r="A73" s="61" t="s">
        <v>4328</v>
      </c>
      <c r="B73" s="24">
        <v>0.1078587962962963</v>
      </c>
      <c r="C73" s="24">
        <f>B73-TIME('Time Shifts'!$B$29,'Time Shifts'!$C$29,'Time Shifts'!$D$29)</f>
        <v>0.09672453704</v>
      </c>
      <c r="D73" s="26" t="s">
        <v>964</v>
      </c>
      <c r="E73" s="26" t="s">
        <v>80</v>
      </c>
      <c r="F73" s="46" t="s">
        <v>75</v>
      </c>
      <c r="G73" s="46" t="s">
        <v>75</v>
      </c>
      <c r="H73" s="26"/>
      <c r="I73" s="26"/>
      <c r="J73" s="26"/>
      <c r="K73" s="25" t="s">
        <v>85</v>
      </c>
    </row>
    <row r="74">
      <c r="A74" s="61" t="s">
        <v>4328</v>
      </c>
      <c r="B74" s="24">
        <v>0.1078587962962963</v>
      </c>
      <c r="C74" s="24">
        <f>B74-TIME('Time Shifts'!$B$29,'Time Shifts'!$C$29,'Time Shifts'!$D$29)</f>
        <v>0.09672453704</v>
      </c>
      <c r="D74" s="26" t="s">
        <v>964</v>
      </c>
      <c r="E74" s="26" t="s">
        <v>80</v>
      </c>
      <c r="F74" s="46" t="s">
        <v>68</v>
      </c>
      <c r="G74" s="46">
        <v>20.0</v>
      </c>
      <c r="H74" s="26"/>
      <c r="I74" s="26"/>
      <c r="J74" s="26"/>
      <c r="K74" s="26" t="s">
        <v>86</v>
      </c>
    </row>
    <row r="75">
      <c r="A75" s="61" t="s">
        <v>4328</v>
      </c>
      <c r="B75" s="24">
        <v>0.11096064814814814</v>
      </c>
      <c r="C75" s="24">
        <f>B75-TIME('Time Shifts'!$B$29,'Time Shifts'!$C$29,'Time Shifts'!$D$29)</f>
        <v>0.09982638889</v>
      </c>
      <c r="D75" s="26" t="s">
        <v>157</v>
      </c>
      <c r="E75" s="26" t="s">
        <v>125</v>
      </c>
      <c r="F75" s="26">
        <f>G75+4</f>
        <v>18</v>
      </c>
      <c r="G75" s="46">
        <v>14.0</v>
      </c>
      <c r="H75" s="26"/>
      <c r="I75" s="26"/>
      <c r="J75" s="26"/>
      <c r="K75" s="26" t="s">
        <v>980</v>
      </c>
    </row>
    <row r="76">
      <c r="A76" s="61" t="s">
        <v>4328</v>
      </c>
      <c r="B76" s="24">
        <v>0.1146875</v>
      </c>
      <c r="C76" s="24">
        <f>B76-TIME('Time Shifts'!$B$29,'Time Shifts'!$C$29,'Time Shifts'!$D$29)</f>
        <v>0.1035532407</v>
      </c>
      <c r="D76" s="26" t="s">
        <v>900</v>
      </c>
      <c r="E76" s="26" t="s">
        <v>67</v>
      </c>
      <c r="F76" s="46">
        <v>14.0</v>
      </c>
      <c r="G76" s="26">
        <f>F76-2</f>
        <v>12</v>
      </c>
      <c r="H76" s="26"/>
      <c r="I76" s="26"/>
      <c r="J76" s="26"/>
      <c r="K76" s="26"/>
    </row>
    <row r="77">
      <c r="A77" s="61" t="s">
        <v>4328</v>
      </c>
      <c r="B77" s="24">
        <v>0.1159375</v>
      </c>
      <c r="C77" s="24">
        <f>B77-TIME('Time Shifts'!$B$29,'Time Shifts'!$C$29,'Time Shifts'!$D$29)</f>
        <v>0.1048032407</v>
      </c>
      <c r="D77" s="26" t="s">
        <v>74</v>
      </c>
      <c r="E77" s="26" t="s">
        <v>83</v>
      </c>
      <c r="F77" s="46">
        <v>22.0</v>
      </c>
      <c r="G77" s="26">
        <f>F77-6</f>
        <v>16</v>
      </c>
      <c r="H77" s="26"/>
      <c r="I77" s="26"/>
      <c r="J77" s="26"/>
      <c r="K77" s="26"/>
    </row>
    <row r="78">
      <c r="A78" s="61" t="s">
        <v>4328</v>
      </c>
      <c r="B78" s="24">
        <v>0.1160763888888889</v>
      </c>
      <c r="C78" s="24">
        <f>B78-TIME('Time Shifts'!$B$29,'Time Shifts'!$C$29,'Time Shifts'!$D$29)</f>
        <v>0.1049421296</v>
      </c>
      <c r="D78" s="26" t="s">
        <v>74</v>
      </c>
      <c r="E78" s="26" t="s">
        <v>217</v>
      </c>
      <c r="F78" s="46">
        <v>9.0</v>
      </c>
      <c r="G78" s="46">
        <v>2.0</v>
      </c>
      <c r="H78" s="26"/>
      <c r="I78" s="26"/>
      <c r="J78" s="26"/>
      <c r="K78" s="26"/>
    </row>
    <row r="79">
      <c r="A79" s="61" t="s">
        <v>4328</v>
      </c>
      <c r="B79" s="24">
        <v>0.11780092592592592</v>
      </c>
      <c r="C79" s="24">
        <f>B79-TIME('Time Shifts'!$B$29,'Time Shifts'!$C$29,'Time Shifts'!$D$29)</f>
        <v>0.1066666667</v>
      </c>
      <c r="D79" s="26" t="s">
        <v>74</v>
      </c>
      <c r="E79" s="26" t="s">
        <v>125</v>
      </c>
      <c r="F79" s="46" t="s">
        <v>88</v>
      </c>
      <c r="G79" s="46">
        <v>1.0</v>
      </c>
      <c r="H79" s="26"/>
      <c r="I79" s="26"/>
      <c r="J79" s="26"/>
      <c r="K79" s="26"/>
    </row>
    <row r="80">
      <c r="A80" s="61" t="s">
        <v>4328</v>
      </c>
      <c r="B80" s="24">
        <v>0.11840277777777777</v>
      </c>
      <c r="C80" s="24">
        <f>B80-TIME('Time Shifts'!$B$29,'Time Shifts'!$C$29,'Time Shifts'!$D$29)</f>
        <v>0.1072685185</v>
      </c>
      <c r="D80" s="26" t="s">
        <v>900</v>
      </c>
      <c r="E80" s="26" t="s">
        <v>87</v>
      </c>
      <c r="F80" s="46">
        <v>10.0</v>
      </c>
      <c r="G80" s="26">
        <f>F80</f>
        <v>10</v>
      </c>
      <c r="H80" s="26"/>
      <c r="I80" s="26"/>
      <c r="J80" s="26"/>
      <c r="K80" s="26"/>
    </row>
    <row r="81">
      <c r="A81" s="61" t="s">
        <v>4328</v>
      </c>
      <c r="B81" s="24">
        <v>0.11846064814814815</v>
      </c>
      <c r="C81" s="24">
        <f>B81-TIME('Time Shifts'!$B$29,'Time Shifts'!$C$29,'Time Shifts'!$D$29)</f>
        <v>0.1073263889</v>
      </c>
      <c r="D81" s="26" t="s">
        <v>82</v>
      </c>
      <c r="E81" s="26" t="s">
        <v>87</v>
      </c>
      <c r="F81" s="30" t="s">
        <v>68</v>
      </c>
      <c r="G81" s="25">
        <v>20.0</v>
      </c>
      <c r="H81" s="26"/>
      <c r="I81" s="26"/>
      <c r="J81" s="26"/>
      <c r="K81" s="26"/>
    </row>
    <row r="82">
      <c r="A82" s="61" t="s">
        <v>4328</v>
      </c>
      <c r="B82" s="24">
        <v>0.11850694444444444</v>
      </c>
      <c r="C82" s="24">
        <f>B82-TIME('Time Shifts'!$B$29,'Time Shifts'!$C$29,'Time Shifts'!$D$29)</f>
        <v>0.1073726852</v>
      </c>
      <c r="D82" s="26" t="s">
        <v>70</v>
      </c>
      <c r="E82" s="26" t="s">
        <v>87</v>
      </c>
      <c r="F82" s="46">
        <v>21.0</v>
      </c>
      <c r="G82" s="26">
        <f>F82-4</f>
        <v>17</v>
      </c>
      <c r="H82" s="26"/>
      <c r="I82" s="26"/>
      <c r="J82" s="26"/>
      <c r="K82" s="26"/>
    </row>
    <row r="83">
      <c r="A83" s="61" t="s">
        <v>4328</v>
      </c>
      <c r="B83" s="24">
        <v>0.11850694444444444</v>
      </c>
      <c r="C83" s="24">
        <f>B83-TIME('Time Shifts'!$B$29,'Time Shifts'!$C$29,'Time Shifts'!$D$29)</f>
        <v>0.1073726852</v>
      </c>
      <c r="D83" s="26" t="s">
        <v>70</v>
      </c>
      <c r="E83" s="26" t="s">
        <v>76</v>
      </c>
      <c r="F83" s="46">
        <v>7.0</v>
      </c>
      <c r="G83" s="26"/>
      <c r="H83" s="26"/>
      <c r="I83" s="26"/>
      <c r="J83" s="26"/>
      <c r="K83" s="26" t="s">
        <v>981</v>
      </c>
    </row>
    <row r="84">
      <c r="A84" s="61" t="s">
        <v>4328</v>
      </c>
      <c r="B84" s="24">
        <v>0.11891203703703704</v>
      </c>
      <c r="C84" s="24">
        <f>B84-TIME('Time Shifts'!$B$29,'Time Shifts'!$C$29,'Time Shifts'!$D$29)</f>
        <v>0.1077777778</v>
      </c>
      <c r="D84" s="26" t="s">
        <v>74</v>
      </c>
      <c r="E84" s="26" t="s">
        <v>87</v>
      </c>
      <c r="F84" s="46">
        <v>15.0</v>
      </c>
      <c r="G84" s="26">
        <f>F84-4</f>
        <v>11</v>
      </c>
      <c r="H84" s="26"/>
      <c r="I84" s="26"/>
      <c r="J84" s="26"/>
      <c r="K84" s="26"/>
    </row>
    <row r="85">
      <c r="A85" s="61" t="s">
        <v>4328</v>
      </c>
      <c r="B85" s="24">
        <v>0.11893518518518519</v>
      </c>
      <c r="C85" s="24">
        <f>B85-TIME('Time Shifts'!$B$29,'Time Shifts'!$C$29,'Time Shifts'!$D$29)</f>
        <v>0.1078009259</v>
      </c>
      <c r="D85" s="26" t="s">
        <v>952</v>
      </c>
      <c r="E85" s="26" t="s">
        <v>87</v>
      </c>
      <c r="F85" s="46">
        <v>18.0</v>
      </c>
      <c r="G85" s="26">
        <f>F85-2</f>
        <v>16</v>
      </c>
      <c r="H85" s="26"/>
      <c r="I85" s="26"/>
      <c r="J85" s="26"/>
      <c r="K85" s="26"/>
    </row>
    <row r="86">
      <c r="A86" s="61" t="s">
        <v>4328</v>
      </c>
      <c r="B86" s="24">
        <v>0.11903935185185185</v>
      </c>
      <c r="C86" s="24">
        <f>B86-TIME('Time Shifts'!$B$29,'Time Shifts'!$C$29,'Time Shifts'!$D$29)</f>
        <v>0.1079050926</v>
      </c>
      <c r="D86" s="26" t="s">
        <v>964</v>
      </c>
      <c r="E86" s="26" t="s">
        <v>87</v>
      </c>
      <c r="F86" s="46">
        <v>12.0</v>
      </c>
      <c r="G86" s="26">
        <f>F86-1</f>
        <v>11</v>
      </c>
      <c r="H86" s="26"/>
      <c r="I86" s="26"/>
      <c r="J86" s="26"/>
      <c r="K86" s="26"/>
    </row>
    <row r="87">
      <c r="A87" s="61" t="s">
        <v>4328</v>
      </c>
      <c r="B87" s="24">
        <v>0.11997685185185185</v>
      </c>
      <c r="C87" s="24">
        <f>B87-TIME('Time Shifts'!$B$29,'Time Shifts'!$C$29,'Time Shifts'!$D$29)</f>
        <v>0.1088425926</v>
      </c>
      <c r="D87" s="26" t="s">
        <v>70</v>
      </c>
      <c r="E87" s="26" t="s">
        <v>129</v>
      </c>
      <c r="F87" s="46" t="s">
        <v>68</v>
      </c>
      <c r="G87" s="46">
        <v>20.0</v>
      </c>
      <c r="H87" s="26"/>
      <c r="I87" s="26"/>
      <c r="J87" s="26"/>
      <c r="K87" s="26"/>
    </row>
    <row r="88">
      <c r="A88" s="61" t="s">
        <v>4328</v>
      </c>
      <c r="B88" s="24">
        <v>0.12295138888888889</v>
      </c>
      <c r="C88" s="24">
        <f>B88-TIME('Time Shifts'!$B$29,'Time Shifts'!$C$29,'Time Shifts'!$D$29)</f>
        <v>0.1118171296</v>
      </c>
      <c r="D88" s="26" t="s">
        <v>952</v>
      </c>
      <c r="E88" s="26" t="s">
        <v>91</v>
      </c>
      <c r="F88" s="46">
        <v>12.0</v>
      </c>
      <c r="G88" s="26"/>
      <c r="H88" s="26"/>
      <c r="I88" s="26" t="s">
        <v>982</v>
      </c>
      <c r="J88" s="26"/>
      <c r="K88" s="26" t="s">
        <v>983</v>
      </c>
    </row>
    <row r="89">
      <c r="A89" s="61" t="s">
        <v>4328</v>
      </c>
      <c r="B89" s="24">
        <v>0.12368055555555556</v>
      </c>
      <c r="C89" s="24">
        <f>B89-TIME('Time Shifts'!$B$29,'Time Shifts'!$C$29,'Time Shifts'!$D$29)</f>
        <v>0.1125462963</v>
      </c>
      <c r="D89" s="26" t="s">
        <v>74</v>
      </c>
      <c r="E89" s="26" t="s">
        <v>217</v>
      </c>
      <c r="F89" s="46">
        <v>12.0</v>
      </c>
      <c r="G89" s="26">
        <f>F89-7</f>
        <v>5</v>
      </c>
      <c r="H89" s="26"/>
      <c r="I89" s="26"/>
      <c r="J89" s="26"/>
      <c r="K89" s="26"/>
    </row>
    <row r="90">
      <c r="A90" s="61" t="s">
        <v>4328</v>
      </c>
      <c r="B90" s="24">
        <v>0.12488425925925926</v>
      </c>
      <c r="C90" s="24">
        <f>B90-TIME('Time Shifts'!$B$29,'Time Shifts'!$C$29,'Time Shifts'!$D$29)</f>
        <v>0.11375</v>
      </c>
      <c r="D90" s="26" t="s">
        <v>900</v>
      </c>
      <c r="E90" s="26" t="s">
        <v>93</v>
      </c>
      <c r="F90" s="46">
        <v>17.0</v>
      </c>
      <c r="G90" s="26"/>
      <c r="H90" s="26"/>
      <c r="I90" s="26"/>
      <c r="J90" s="26"/>
      <c r="K90" s="26" t="s">
        <v>911</v>
      </c>
    </row>
    <row r="91">
      <c r="A91" s="61" t="s">
        <v>4328</v>
      </c>
      <c r="B91" s="24">
        <v>0.12497685185185185</v>
      </c>
      <c r="C91" s="24">
        <f>B91-TIME('Time Shifts'!$B$29,'Time Shifts'!$C$29,'Time Shifts'!$D$29)</f>
        <v>0.1138425926</v>
      </c>
      <c r="D91" s="26" t="s">
        <v>900</v>
      </c>
      <c r="E91" s="26" t="s">
        <v>91</v>
      </c>
      <c r="F91" s="46">
        <v>8.0</v>
      </c>
      <c r="G91" s="26"/>
      <c r="H91" s="26"/>
      <c r="I91" s="26" t="s">
        <v>984</v>
      </c>
      <c r="J91" s="26"/>
      <c r="K91" s="26"/>
    </row>
    <row r="92">
      <c r="A92" s="61" t="s">
        <v>4328</v>
      </c>
      <c r="B92" s="24">
        <v>0.1251736111111111</v>
      </c>
      <c r="C92" s="24">
        <f>B92-TIME('Time Shifts'!$B$29,'Time Shifts'!$C$29,'Time Shifts'!$D$29)</f>
        <v>0.1140393519</v>
      </c>
      <c r="D92" s="26" t="s">
        <v>900</v>
      </c>
      <c r="E92" s="26" t="s">
        <v>93</v>
      </c>
      <c r="F92" s="46">
        <v>22.0</v>
      </c>
      <c r="G92" s="46">
        <v>15.0</v>
      </c>
      <c r="H92" s="26"/>
      <c r="I92" s="26"/>
      <c r="J92" s="26"/>
      <c r="K92" s="26" t="s">
        <v>910</v>
      </c>
    </row>
    <row r="93">
      <c r="A93" s="61" t="s">
        <v>4328</v>
      </c>
      <c r="B93" s="24">
        <v>0.12525462962962963</v>
      </c>
      <c r="C93" s="24">
        <f>B93-TIME('Time Shifts'!$B$29,'Time Shifts'!$C$29,'Time Shifts'!$D$29)</f>
        <v>0.1141203704</v>
      </c>
      <c r="D93" s="26" t="s">
        <v>900</v>
      </c>
      <c r="E93" s="26" t="s">
        <v>91</v>
      </c>
      <c r="F93" s="46">
        <v>11.0</v>
      </c>
      <c r="G93" s="26"/>
      <c r="H93" s="26"/>
      <c r="I93" s="26" t="s">
        <v>985</v>
      </c>
      <c r="J93" s="46">
        <v>1.0</v>
      </c>
      <c r="K93" s="26"/>
    </row>
    <row r="94">
      <c r="A94" s="61" t="s">
        <v>4328</v>
      </c>
      <c r="B94" s="24">
        <v>0.12547453703703704</v>
      </c>
      <c r="C94" s="24">
        <f>B94-TIME('Time Shifts'!$B$29,'Time Shifts'!$C$29,'Time Shifts'!$D$29)</f>
        <v>0.1143402778</v>
      </c>
      <c r="D94" s="26" t="s">
        <v>900</v>
      </c>
      <c r="E94" s="26" t="s">
        <v>93</v>
      </c>
      <c r="F94" s="46">
        <v>11.0</v>
      </c>
      <c r="G94" s="26">
        <f t="shared" ref="G94:G96" si="3">F94-7</f>
        <v>4</v>
      </c>
      <c r="H94" s="26"/>
      <c r="I94" s="26"/>
      <c r="J94" s="26"/>
      <c r="K94" s="26" t="s">
        <v>911</v>
      </c>
    </row>
    <row r="95">
      <c r="A95" s="61" t="s">
        <v>4328</v>
      </c>
      <c r="B95" s="24">
        <v>0.1256712962962963</v>
      </c>
      <c r="C95" s="24">
        <f>B95-TIME('Time Shifts'!$B$29,'Time Shifts'!$C$29,'Time Shifts'!$D$29)</f>
        <v>0.114537037</v>
      </c>
      <c r="D95" s="26" t="s">
        <v>900</v>
      </c>
      <c r="E95" s="26" t="s">
        <v>93</v>
      </c>
      <c r="F95" s="46">
        <v>12.0</v>
      </c>
      <c r="G95" s="26">
        <f t="shared" si="3"/>
        <v>5</v>
      </c>
      <c r="H95" s="26"/>
      <c r="I95" s="26"/>
      <c r="J95" s="26"/>
      <c r="K95" s="26" t="s">
        <v>910</v>
      </c>
    </row>
    <row r="96">
      <c r="A96" s="61" t="s">
        <v>4328</v>
      </c>
      <c r="B96" s="24">
        <v>0.12640046296296295</v>
      </c>
      <c r="C96" s="24">
        <f>B96-TIME('Time Shifts'!$B$29,'Time Shifts'!$C$29,'Time Shifts'!$D$29)</f>
        <v>0.1152662037</v>
      </c>
      <c r="D96" s="26" t="s">
        <v>70</v>
      </c>
      <c r="E96" s="26" t="s">
        <v>78</v>
      </c>
      <c r="F96" s="46">
        <v>14.0</v>
      </c>
      <c r="G96" s="26">
        <f t="shared" si="3"/>
        <v>7</v>
      </c>
      <c r="H96" s="26"/>
      <c r="I96" s="26"/>
      <c r="J96" s="26"/>
      <c r="K96" s="26"/>
    </row>
    <row r="97">
      <c r="A97" s="61" t="s">
        <v>4328</v>
      </c>
      <c r="B97" s="24">
        <v>0.12730324074074073</v>
      </c>
      <c r="C97" s="24">
        <f>B97-TIME('Time Shifts'!$B$29,'Time Shifts'!$C$29,'Time Shifts'!$D$29)</f>
        <v>0.1161689815</v>
      </c>
      <c r="D97" s="26" t="s">
        <v>82</v>
      </c>
      <c r="E97" s="26" t="s">
        <v>89</v>
      </c>
      <c r="F97" s="46">
        <v>15.0</v>
      </c>
      <c r="G97" s="26">
        <f>F97-8</f>
        <v>7</v>
      </c>
      <c r="H97" s="26"/>
      <c r="I97" s="26"/>
      <c r="J97" s="26"/>
      <c r="K97" s="26" t="s">
        <v>151</v>
      </c>
    </row>
    <row r="98">
      <c r="A98" s="61" t="s">
        <v>4328</v>
      </c>
      <c r="B98" s="24">
        <v>0.1275</v>
      </c>
      <c r="C98" s="24">
        <f>B98-TIME('Time Shifts'!$B$29,'Time Shifts'!$C$29,'Time Shifts'!$D$29)</f>
        <v>0.1163657407</v>
      </c>
      <c r="D98" s="26" t="s">
        <v>82</v>
      </c>
      <c r="E98" s="26" t="s">
        <v>91</v>
      </c>
      <c r="F98" s="46">
        <v>10.0</v>
      </c>
      <c r="G98" s="26"/>
      <c r="H98" s="26"/>
      <c r="I98" s="26" t="s">
        <v>986</v>
      </c>
      <c r="J98" s="26"/>
      <c r="K98" s="26"/>
    </row>
    <row r="99">
      <c r="A99" s="61" t="s">
        <v>4328</v>
      </c>
      <c r="B99" s="24">
        <v>0.12981481481481483</v>
      </c>
      <c r="C99" s="24">
        <f>B99-TIME('Time Shifts'!$B$29,'Time Shifts'!$C$29,'Time Shifts'!$D$29)</f>
        <v>0.1186805556</v>
      </c>
      <c r="D99" s="26" t="s">
        <v>952</v>
      </c>
      <c r="E99" s="26" t="s">
        <v>93</v>
      </c>
      <c r="F99" s="46">
        <v>19.0</v>
      </c>
      <c r="G99" s="46">
        <v>12.0</v>
      </c>
      <c r="H99" s="26"/>
      <c r="I99" s="26"/>
      <c r="J99" s="26"/>
      <c r="K99" s="26" t="s">
        <v>973</v>
      </c>
    </row>
    <row r="100">
      <c r="A100" s="61" t="s">
        <v>4328</v>
      </c>
      <c r="B100" s="24">
        <v>0.12981481481481483</v>
      </c>
      <c r="C100" s="24">
        <f>B100-TIME('Time Shifts'!$B$29,'Time Shifts'!$C$29,'Time Shifts'!$D$29)</f>
        <v>0.1186805556</v>
      </c>
      <c r="D100" s="26" t="s">
        <v>952</v>
      </c>
      <c r="E100" s="26" t="s">
        <v>93</v>
      </c>
      <c r="F100" s="46" t="s">
        <v>75</v>
      </c>
      <c r="G100" s="46" t="s">
        <v>75</v>
      </c>
      <c r="H100" s="26"/>
      <c r="I100" s="26"/>
      <c r="J100" s="26"/>
      <c r="K100" s="25" t="s">
        <v>85</v>
      </c>
    </row>
    <row r="101">
      <c r="A101" s="61" t="s">
        <v>4328</v>
      </c>
      <c r="B101" s="24">
        <v>0.12996527777777778</v>
      </c>
      <c r="C101" s="24">
        <f>B101-TIME('Time Shifts'!$B$29,'Time Shifts'!$C$29,'Time Shifts'!$D$29)</f>
        <v>0.1188310185</v>
      </c>
      <c r="D101" s="26" t="s">
        <v>952</v>
      </c>
      <c r="E101" s="26" t="s">
        <v>91</v>
      </c>
      <c r="F101" s="46">
        <v>10.0</v>
      </c>
      <c r="G101" s="26"/>
      <c r="H101" s="26"/>
      <c r="I101" s="26" t="s">
        <v>987</v>
      </c>
      <c r="J101" s="26"/>
      <c r="K101" s="26"/>
    </row>
    <row r="102">
      <c r="A102" s="61" t="s">
        <v>4328</v>
      </c>
      <c r="B102" s="24">
        <v>0.13355324074074074</v>
      </c>
      <c r="C102" s="24">
        <f>B102-TIME('Time Shifts'!$B$29,'Time Shifts'!$C$29,'Time Shifts'!$D$29)</f>
        <v>0.1224189815</v>
      </c>
      <c r="D102" s="26" t="s">
        <v>964</v>
      </c>
      <c r="E102" s="26" t="s">
        <v>78</v>
      </c>
      <c r="F102" s="46">
        <v>14.0</v>
      </c>
      <c r="G102" s="26">
        <f>F102-1</f>
        <v>13</v>
      </c>
      <c r="H102" s="26"/>
      <c r="I102" s="26"/>
      <c r="J102" s="26"/>
      <c r="K102" s="26"/>
    </row>
    <row r="103">
      <c r="A103" s="61" t="s">
        <v>4328</v>
      </c>
      <c r="B103" s="24">
        <v>0.13407407407407407</v>
      </c>
      <c r="C103" s="24">
        <f>B103-TIME('Time Shifts'!$B$29,'Time Shifts'!$C$29,'Time Shifts'!$D$29)</f>
        <v>0.1229398148</v>
      </c>
      <c r="D103" s="26" t="s">
        <v>900</v>
      </c>
      <c r="E103" s="26" t="s">
        <v>93</v>
      </c>
      <c r="F103" s="46">
        <v>18.0</v>
      </c>
      <c r="G103" s="26">
        <f>F103-7</f>
        <v>11</v>
      </c>
      <c r="H103" s="26"/>
      <c r="I103" s="26"/>
      <c r="J103" s="26"/>
      <c r="K103" s="26" t="s">
        <v>910</v>
      </c>
    </row>
    <row r="104">
      <c r="A104" s="61" t="s">
        <v>4328</v>
      </c>
      <c r="B104" s="24">
        <v>0.13413194444444446</v>
      </c>
      <c r="C104" s="24">
        <f>B104-TIME('Time Shifts'!$B$29,'Time Shifts'!$C$29,'Time Shifts'!$D$29)</f>
        <v>0.1229976852</v>
      </c>
      <c r="D104" s="26" t="s">
        <v>900</v>
      </c>
      <c r="E104" s="26" t="s">
        <v>91</v>
      </c>
      <c r="F104" s="46">
        <v>9.0</v>
      </c>
      <c r="G104" s="26"/>
      <c r="H104" s="26"/>
      <c r="I104" s="26" t="s">
        <v>988</v>
      </c>
      <c r="J104" s="46">
        <v>1.0</v>
      </c>
      <c r="K104" s="26"/>
    </row>
    <row r="105">
      <c r="A105" s="61" t="s">
        <v>4328</v>
      </c>
      <c r="B105" s="24">
        <v>0.13488425925925926</v>
      </c>
      <c r="C105" s="24">
        <f>B105-TIME('Time Shifts'!$B$29,'Time Shifts'!$C$29,'Time Shifts'!$D$29)</f>
        <v>0.12375</v>
      </c>
      <c r="D105" s="26" t="s">
        <v>900</v>
      </c>
      <c r="E105" s="26" t="s">
        <v>93</v>
      </c>
      <c r="F105" s="46">
        <v>11.0</v>
      </c>
      <c r="G105" s="26">
        <f>F105-7</f>
        <v>4</v>
      </c>
      <c r="H105" s="26"/>
      <c r="I105" s="26"/>
      <c r="J105" s="26"/>
      <c r="K105" s="26" t="s">
        <v>989</v>
      </c>
    </row>
    <row r="106">
      <c r="A106" s="61" t="s">
        <v>4328</v>
      </c>
      <c r="B106" s="24">
        <v>0.13488425925925926</v>
      </c>
      <c r="C106" s="24">
        <f>B106-TIME('Time Shifts'!$B$29,'Time Shifts'!$C$29,'Time Shifts'!$D$29)</f>
        <v>0.12375</v>
      </c>
      <c r="D106" s="26" t="s">
        <v>900</v>
      </c>
      <c r="E106" s="26" t="s">
        <v>93</v>
      </c>
      <c r="F106" s="46" t="s">
        <v>75</v>
      </c>
      <c r="G106" s="46" t="s">
        <v>75</v>
      </c>
      <c r="H106" s="26"/>
      <c r="I106" s="26"/>
      <c r="J106" s="26"/>
      <c r="K106" s="25" t="s">
        <v>85</v>
      </c>
    </row>
    <row r="107">
      <c r="A107" s="61" t="s">
        <v>4328</v>
      </c>
      <c r="B107" s="24">
        <v>0.13519675925925925</v>
      </c>
      <c r="C107" s="24">
        <f>B107-TIME('Time Shifts'!$B$29,'Time Shifts'!$C$29,'Time Shifts'!$D$29)</f>
        <v>0.1240625</v>
      </c>
      <c r="D107" s="26" t="s">
        <v>900</v>
      </c>
      <c r="E107" s="26" t="s">
        <v>93</v>
      </c>
      <c r="F107" s="46">
        <v>20.0</v>
      </c>
      <c r="G107" s="26">
        <f>F107-7</f>
        <v>13</v>
      </c>
      <c r="H107" s="26"/>
      <c r="I107" s="26"/>
      <c r="J107" s="26"/>
      <c r="K107" s="26" t="s">
        <v>990</v>
      </c>
    </row>
    <row r="108">
      <c r="A108" s="61" t="s">
        <v>4328</v>
      </c>
      <c r="B108" s="24">
        <v>0.13519675925925925</v>
      </c>
      <c r="C108" s="24">
        <f>B108-TIME('Time Shifts'!$B$29,'Time Shifts'!$C$29,'Time Shifts'!$D$29)</f>
        <v>0.1240625</v>
      </c>
      <c r="D108" s="26" t="s">
        <v>900</v>
      </c>
      <c r="E108" s="26" t="s">
        <v>93</v>
      </c>
      <c r="F108" s="46" t="s">
        <v>75</v>
      </c>
      <c r="G108" s="46" t="s">
        <v>75</v>
      </c>
      <c r="H108" s="26"/>
      <c r="I108" s="26"/>
      <c r="J108" s="26"/>
      <c r="K108" s="25" t="s">
        <v>85</v>
      </c>
    </row>
    <row r="109">
      <c r="A109" s="61" t="s">
        <v>4328</v>
      </c>
      <c r="B109" s="24">
        <v>0.13528935185185184</v>
      </c>
      <c r="C109" s="24">
        <f>B109-TIME('Time Shifts'!$B$29,'Time Shifts'!$C$29,'Time Shifts'!$D$29)</f>
        <v>0.1241550926</v>
      </c>
      <c r="D109" s="26" t="s">
        <v>900</v>
      </c>
      <c r="E109" s="26" t="s">
        <v>91</v>
      </c>
      <c r="F109" s="46">
        <v>10.0</v>
      </c>
      <c r="G109" s="26"/>
      <c r="H109" s="26"/>
      <c r="I109" s="26" t="s">
        <v>991</v>
      </c>
      <c r="J109" s="26"/>
      <c r="K109" s="26"/>
    </row>
    <row r="110">
      <c r="A110" s="61" t="s">
        <v>4328</v>
      </c>
      <c r="B110" s="24">
        <v>0.13565972222222222</v>
      </c>
      <c r="C110" s="24">
        <f>B110-TIME('Time Shifts'!$B$29,'Time Shifts'!$C$29,'Time Shifts'!$D$29)</f>
        <v>0.124525463</v>
      </c>
      <c r="D110" s="26" t="s">
        <v>900</v>
      </c>
      <c r="E110" s="26" t="s">
        <v>93</v>
      </c>
      <c r="F110" s="46" t="s">
        <v>75</v>
      </c>
      <c r="G110" s="46" t="s">
        <v>75</v>
      </c>
      <c r="H110" s="26"/>
      <c r="I110" s="26"/>
      <c r="J110" s="26"/>
      <c r="K110" s="25" t="s">
        <v>85</v>
      </c>
    </row>
    <row r="111">
      <c r="A111" s="61" t="s">
        <v>4328</v>
      </c>
      <c r="B111" s="24">
        <v>0.13565972222222222</v>
      </c>
      <c r="C111" s="24">
        <f>B111-TIME('Time Shifts'!$B$29,'Time Shifts'!$C$29,'Time Shifts'!$D$29)</f>
        <v>0.124525463</v>
      </c>
      <c r="D111" s="26" t="s">
        <v>900</v>
      </c>
      <c r="E111" s="26" t="s">
        <v>93</v>
      </c>
      <c r="F111" s="46">
        <v>14.0</v>
      </c>
      <c r="G111" s="26">
        <f>F111-7</f>
        <v>7</v>
      </c>
      <c r="H111" s="26"/>
      <c r="I111" s="26"/>
      <c r="J111" s="26"/>
      <c r="K111" s="26" t="s">
        <v>990</v>
      </c>
    </row>
    <row r="112">
      <c r="A112" s="61" t="s">
        <v>4328</v>
      </c>
      <c r="B112" s="24">
        <v>0.13594907407407408</v>
      </c>
      <c r="C112" s="24">
        <f>B112-TIME('Time Shifts'!$B$29,'Time Shifts'!$C$29,'Time Shifts'!$D$29)</f>
        <v>0.1248148148</v>
      </c>
      <c r="D112" s="26" t="s">
        <v>900</v>
      </c>
      <c r="E112" s="26" t="s">
        <v>93</v>
      </c>
      <c r="F112" s="46" t="s">
        <v>75</v>
      </c>
      <c r="G112" s="46" t="s">
        <v>75</v>
      </c>
      <c r="H112" s="26"/>
      <c r="I112" s="26"/>
      <c r="J112" s="26"/>
      <c r="K112" s="25" t="s">
        <v>85</v>
      </c>
    </row>
    <row r="113">
      <c r="A113" s="61" t="s">
        <v>4328</v>
      </c>
      <c r="B113" s="24">
        <v>0.13594907407407408</v>
      </c>
      <c r="C113" s="24">
        <f>B113-TIME('Time Shifts'!$B$29,'Time Shifts'!$C$29,'Time Shifts'!$D$29)</f>
        <v>0.1248148148</v>
      </c>
      <c r="D113" s="26" t="s">
        <v>900</v>
      </c>
      <c r="E113" s="26" t="s">
        <v>93</v>
      </c>
      <c r="F113" s="46">
        <v>17.0</v>
      </c>
      <c r="G113" s="26">
        <f>F113-7</f>
        <v>10</v>
      </c>
      <c r="H113" s="26"/>
      <c r="I113" s="26"/>
      <c r="J113" s="26"/>
      <c r="K113" s="26" t="s">
        <v>990</v>
      </c>
    </row>
    <row r="114">
      <c r="A114" s="61" t="s">
        <v>4328</v>
      </c>
      <c r="B114" s="24">
        <v>0.13600694444444444</v>
      </c>
      <c r="C114" s="24">
        <f>B114-TIME('Time Shifts'!$B$29,'Time Shifts'!$C$29,'Time Shifts'!$D$29)</f>
        <v>0.1248726852</v>
      </c>
      <c r="D114" s="26" t="s">
        <v>900</v>
      </c>
      <c r="E114" s="26" t="s">
        <v>91</v>
      </c>
      <c r="F114" s="46">
        <v>11.0</v>
      </c>
      <c r="G114" s="26"/>
      <c r="H114" s="26"/>
      <c r="I114" s="26" t="s">
        <v>992</v>
      </c>
      <c r="J114" s="26"/>
      <c r="K114" s="26"/>
    </row>
    <row r="115">
      <c r="A115" s="61" t="s">
        <v>4328</v>
      </c>
      <c r="B115" s="24">
        <v>0.13609953703703703</v>
      </c>
      <c r="C115" s="24">
        <f>B115-TIME('Time Shifts'!$B$29,'Time Shifts'!$C$29,'Time Shifts'!$D$29)</f>
        <v>0.1249652778</v>
      </c>
      <c r="D115" s="26" t="s">
        <v>900</v>
      </c>
      <c r="E115" s="26" t="s">
        <v>93</v>
      </c>
      <c r="F115" s="46" t="s">
        <v>68</v>
      </c>
      <c r="G115" s="46">
        <v>20.0</v>
      </c>
      <c r="H115" s="26" t="s">
        <v>137</v>
      </c>
      <c r="I115" s="26"/>
      <c r="J115" s="26"/>
      <c r="K115" s="26" t="s">
        <v>989</v>
      </c>
    </row>
    <row r="116">
      <c r="A116" s="61" t="s">
        <v>4328</v>
      </c>
      <c r="B116" s="24">
        <v>0.13609953703703703</v>
      </c>
      <c r="C116" s="24">
        <f>B116-TIME('Time Shifts'!$B$29,'Time Shifts'!$C$29,'Time Shifts'!$D$29)</f>
        <v>0.1249652778</v>
      </c>
      <c r="D116" s="26" t="s">
        <v>900</v>
      </c>
      <c r="E116" s="26" t="s">
        <v>93</v>
      </c>
      <c r="F116" s="46" t="s">
        <v>75</v>
      </c>
      <c r="G116" s="46" t="s">
        <v>75</v>
      </c>
      <c r="H116" s="26"/>
      <c r="I116" s="26"/>
      <c r="J116" s="26"/>
      <c r="K116" s="25" t="s">
        <v>85</v>
      </c>
    </row>
    <row r="117">
      <c r="A117" s="61" t="s">
        <v>4328</v>
      </c>
      <c r="B117" s="24">
        <v>0.13635416666666667</v>
      </c>
      <c r="C117" s="24">
        <f>B117-TIME('Time Shifts'!$B$29,'Time Shifts'!$C$29,'Time Shifts'!$D$29)</f>
        <v>0.1252199074</v>
      </c>
      <c r="D117" s="26" t="s">
        <v>900</v>
      </c>
      <c r="E117" s="26" t="s">
        <v>91</v>
      </c>
      <c r="F117" s="46">
        <v>14.0</v>
      </c>
      <c r="G117" s="26"/>
      <c r="H117" s="26"/>
      <c r="I117" s="26" t="s">
        <v>993</v>
      </c>
      <c r="J117" s="26"/>
      <c r="K117" s="26"/>
    </row>
    <row r="118">
      <c r="A118" s="61" t="s">
        <v>4328</v>
      </c>
      <c r="B118" s="24">
        <v>0.13945601851851852</v>
      </c>
      <c r="C118" s="24">
        <f>B118-TIME('Time Shifts'!$B$29,'Time Shifts'!$C$29,'Time Shifts'!$D$29)</f>
        <v>0.1283217593</v>
      </c>
      <c r="D118" s="26" t="s">
        <v>82</v>
      </c>
      <c r="E118" s="26" t="s">
        <v>89</v>
      </c>
      <c r="F118" s="46" t="s">
        <v>75</v>
      </c>
      <c r="G118" s="46" t="s">
        <v>75</v>
      </c>
      <c r="H118" s="26"/>
      <c r="I118" s="26"/>
      <c r="J118" s="26"/>
      <c r="K118" s="25" t="s">
        <v>160</v>
      </c>
    </row>
    <row r="119">
      <c r="A119" s="61" t="s">
        <v>4328</v>
      </c>
      <c r="B119" s="24">
        <v>0.13945601851851852</v>
      </c>
      <c r="C119" s="24">
        <f>B119-TIME('Time Shifts'!$B$29,'Time Shifts'!$C$29,'Time Shifts'!$D$29)</f>
        <v>0.1283217593</v>
      </c>
      <c r="D119" s="26" t="s">
        <v>82</v>
      </c>
      <c r="E119" s="26" t="s">
        <v>89</v>
      </c>
      <c r="F119" s="46">
        <v>13.0</v>
      </c>
      <c r="G119" s="26">
        <f>F119-8</f>
        <v>5</v>
      </c>
      <c r="H119" s="26"/>
      <c r="I119" s="26"/>
      <c r="J119" s="26"/>
      <c r="K119" s="26" t="s">
        <v>529</v>
      </c>
    </row>
    <row r="120">
      <c r="A120" s="61" t="s">
        <v>4328</v>
      </c>
      <c r="B120" s="24">
        <v>0.14122685185185185</v>
      </c>
      <c r="C120" s="24">
        <f>B120-TIME('Time Shifts'!$B$29,'Time Shifts'!$C$29,'Time Shifts'!$D$29)</f>
        <v>0.1300925926</v>
      </c>
      <c r="D120" s="26" t="s">
        <v>952</v>
      </c>
      <c r="E120" s="26" t="s">
        <v>209</v>
      </c>
      <c r="F120" s="46">
        <v>19.0</v>
      </c>
      <c r="G120" s="46">
        <v>17.0</v>
      </c>
      <c r="H120" s="26"/>
      <c r="I120" s="26"/>
      <c r="J120" s="26"/>
      <c r="K120" s="26"/>
    </row>
    <row r="121">
      <c r="A121" s="61" t="s">
        <v>4328</v>
      </c>
      <c r="B121" s="24">
        <v>0.1426388888888889</v>
      </c>
      <c r="C121" s="24">
        <f>B121-TIME('Time Shifts'!$B$29,'Time Shifts'!$C$29,'Time Shifts'!$D$29)</f>
        <v>0.1315046296</v>
      </c>
      <c r="D121" s="26" t="s">
        <v>74</v>
      </c>
      <c r="E121" s="26" t="s">
        <v>217</v>
      </c>
      <c r="F121" s="46">
        <v>13.0</v>
      </c>
      <c r="G121" s="26">
        <f>F121-7</f>
        <v>6</v>
      </c>
      <c r="H121" s="26"/>
      <c r="I121" s="26"/>
      <c r="J121" s="26"/>
      <c r="K121" s="26"/>
    </row>
    <row r="122">
      <c r="A122" s="61" t="s">
        <v>4328</v>
      </c>
      <c r="B122" s="24">
        <v>0.14275462962962962</v>
      </c>
      <c r="C122" s="24">
        <f>B122-TIME('Time Shifts'!$B$29,'Time Shifts'!$C$29,'Time Shifts'!$D$29)</f>
        <v>0.1316203704</v>
      </c>
      <c r="D122" s="26" t="s">
        <v>74</v>
      </c>
      <c r="E122" s="26" t="s">
        <v>217</v>
      </c>
      <c r="F122" s="46" t="s">
        <v>75</v>
      </c>
      <c r="G122" s="46" t="s">
        <v>75</v>
      </c>
      <c r="H122" s="26"/>
      <c r="I122" s="26"/>
      <c r="J122" s="26"/>
      <c r="K122" s="26"/>
    </row>
    <row r="123">
      <c r="A123" s="61" t="s">
        <v>4328</v>
      </c>
      <c r="B123" s="24">
        <v>0.14417824074074073</v>
      </c>
      <c r="C123" s="24">
        <f>B123-TIME('Time Shifts'!$B$29,'Time Shifts'!$C$29,'Time Shifts'!$D$29)</f>
        <v>0.1330439815</v>
      </c>
      <c r="D123" s="26" t="s">
        <v>964</v>
      </c>
      <c r="E123" s="26" t="s">
        <v>120</v>
      </c>
      <c r="F123" s="46">
        <v>6.0</v>
      </c>
      <c r="G123" s="26"/>
      <c r="H123" s="26"/>
      <c r="I123" s="26"/>
      <c r="J123" s="26"/>
      <c r="K123" s="26" t="s">
        <v>994</v>
      </c>
    </row>
    <row r="124">
      <c r="A124" s="61" t="s">
        <v>4328</v>
      </c>
      <c r="B124" s="24">
        <v>0.1451273148148148</v>
      </c>
      <c r="C124" s="24">
        <f>B124-TIME('Time Shifts'!$B$29,'Time Shifts'!$C$29,'Time Shifts'!$D$29)</f>
        <v>0.1339930556</v>
      </c>
      <c r="D124" s="26" t="s">
        <v>70</v>
      </c>
      <c r="E124" s="26" t="s">
        <v>93</v>
      </c>
      <c r="F124" s="46">
        <v>17.0</v>
      </c>
      <c r="G124" s="26">
        <f t="shared" ref="G124:G125" si="4">F124-7</f>
        <v>10</v>
      </c>
      <c r="H124" s="26"/>
      <c r="I124" s="26"/>
      <c r="J124" s="26"/>
      <c r="K124" s="25" t="s">
        <v>85</v>
      </c>
    </row>
    <row r="125">
      <c r="A125" s="61" t="s">
        <v>4328</v>
      </c>
      <c r="B125" s="24">
        <v>0.1451273148148148</v>
      </c>
      <c r="C125" s="24">
        <f>B125-TIME('Time Shifts'!$B$29,'Time Shifts'!$C$29,'Time Shifts'!$D$29)</f>
        <v>0.1339930556</v>
      </c>
      <c r="D125" s="26" t="s">
        <v>70</v>
      </c>
      <c r="E125" s="26" t="s">
        <v>93</v>
      </c>
      <c r="F125" s="46">
        <v>20.0</v>
      </c>
      <c r="G125" s="26">
        <f t="shared" si="4"/>
        <v>13</v>
      </c>
      <c r="H125" s="26"/>
      <c r="I125" s="26"/>
      <c r="J125" s="26"/>
      <c r="K125" s="26" t="s">
        <v>995</v>
      </c>
    </row>
    <row r="126">
      <c r="A126" s="61" t="s">
        <v>4328</v>
      </c>
      <c r="B126" s="24">
        <v>0.14542824074074073</v>
      </c>
      <c r="C126" s="24">
        <f>B126-TIME('Time Shifts'!$B$29,'Time Shifts'!$C$29,'Time Shifts'!$D$29)</f>
        <v>0.1342939815</v>
      </c>
      <c r="D126" s="26" t="s">
        <v>70</v>
      </c>
      <c r="E126" s="26" t="s">
        <v>91</v>
      </c>
      <c r="F126" s="46">
        <v>5.0</v>
      </c>
      <c r="G126" s="26"/>
      <c r="H126" s="26"/>
      <c r="I126" s="26" t="s">
        <v>996</v>
      </c>
      <c r="J126" s="26"/>
      <c r="K126" s="26"/>
    </row>
    <row r="127">
      <c r="A127" s="61" t="s">
        <v>4328</v>
      </c>
      <c r="B127" s="24">
        <v>0.1454976851851852</v>
      </c>
      <c r="C127" s="24">
        <f>B127-TIME('Time Shifts'!$B$29,'Time Shifts'!$C$29,'Time Shifts'!$D$29)</f>
        <v>0.1343634259</v>
      </c>
      <c r="D127" s="26" t="s">
        <v>70</v>
      </c>
      <c r="E127" s="26" t="s">
        <v>93</v>
      </c>
      <c r="F127" s="46" t="s">
        <v>75</v>
      </c>
      <c r="G127" s="46" t="s">
        <v>75</v>
      </c>
      <c r="H127" s="26"/>
      <c r="I127" s="26"/>
      <c r="J127" s="26"/>
      <c r="K127" s="25" t="s">
        <v>85</v>
      </c>
    </row>
    <row r="128">
      <c r="A128" s="61" t="s">
        <v>4328</v>
      </c>
      <c r="B128" s="24">
        <v>0.1454976851851852</v>
      </c>
      <c r="C128" s="24">
        <f>B128-TIME('Time Shifts'!$B$29,'Time Shifts'!$C$29,'Time Shifts'!$D$29)</f>
        <v>0.1343634259</v>
      </c>
      <c r="D128" s="26" t="s">
        <v>70</v>
      </c>
      <c r="E128" s="26" t="s">
        <v>93</v>
      </c>
      <c r="F128" s="46">
        <v>21.0</v>
      </c>
      <c r="G128" s="26">
        <f>F128-7</f>
        <v>14</v>
      </c>
      <c r="H128" s="26"/>
      <c r="I128" s="26"/>
      <c r="J128" s="26"/>
      <c r="K128" s="26" t="s">
        <v>995</v>
      </c>
    </row>
    <row r="129">
      <c r="A129" s="61" t="s">
        <v>4328</v>
      </c>
      <c r="B129" s="24">
        <v>0.14554398148148148</v>
      </c>
      <c r="C129" s="24">
        <f>B129-TIME('Time Shifts'!$B$29,'Time Shifts'!$C$29,'Time Shifts'!$D$29)</f>
        <v>0.1344097222</v>
      </c>
      <c r="D129" s="26" t="s">
        <v>70</v>
      </c>
      <c r="E129" s="26" t="s">
        <v>91</v>
      </c>
      <c r="F129" s="46">
        <v>8.0</v>
      </c>
      <c r="G129" s="26"/>
      <c r="H129" s="26"/>
      <c r="I129" s="26" t="s">
        <v>997</v>
      </c>
      <c r="J129" s="26"/>
      <c r="K129" s="26"/>
    </row>
    <row r="130">
      <c r="A130" s="61" t="s">
        <v>4328</v>
      </c>
      <c r="B130" s="24">
        <v>0.14634259259259258</v>
      </c>
      <c r="C130" s="24">
        <f>B130-TIME('Time Shifts'!$B$29,'Time Shifts'!$C$29,'Time Shifts'!$D$29)</f>
        <v>0.1352083333</v>
      </c>
      <c r="D130" s="26" t="s">
        <v>82</v>
      </c>
      <c r="E130" s="26" t="s">
        <v>89</v>
      </c>
      <c r="F130" s="46" t="s">
        <v>75</v>
      </c>
      <c r="G130" s="46" t="s">
        <v>75</v>
      </c>
      <c r="H130" s="26"/>
      <c r="I130" s="26"/>
      <c r="J130" s="26"/>
      <c r="K130" s="26" t="s">
        <v>741</v>
      </c>
    </row>
    <row r="131">
      <c r="A131" s="61" t="s">
        <v>4328</v>
      </c>
      <c r="B131" s="24">
        <v>0.1464351851851852</v>
      </c>
      <c r="C131" s="24">
        <f>B131-TIME('Time Shifts'!$B$29,'Time Shifts'!$C$29,'Time Shifts'!$D$29)</f>
        <v>0.1353009259</v>
      </c>
      <c r="D131" s="26" t="s">
        <v>82</v>
      </c>
      <c r="E131" s="26" t="s">
        <v>89</v>
      </c>
      <c r="F131" s="46">
        <v>15.0</v>
      </c>
      <c r="G131" s="26">
        <f>F131-7</f>
        <v>8</v>
      </c>
      <c r="H131" s="26"/>
      <c r="I131" s="26"/>
      <c r="J131" s="26"/>
      <c r="K131" s="26" t="s">
        <v>741</v>
      </c>
    </row>
    <row r="132">
      <c r="A132" s="61" t="s">
        <v>4328</v>
      </c>
      <c r="B132" s="24">
        <v>0.1465162037037037</v>
      </c>
      <c r="C132" s="24">
        <f>B132-TIME('Time Shifts'!$B$29,'Time Shifts'!$C$29,'Time Shifts'!$D$29)</f>
        <v>0.1353819444</v>
      </c>
      <c r="D132" s="26" t="s">
        <v>82</v>
      </c>
      <c r="E132" s="26" t="s">
        <v>89</v>
      </c>
      <c r="F132" s="46" t="s">
        <v>75</v>
      </c>
      <c r="G132" s="46" t="s">
        <v>75</v>
      </c>
      <c r="H132" s="26"/>
      <c r="I132" s="26"/>
      <c r="J132" s="26"/>
      <c r="K132" s="26" t="s">
        <v>741</v>
      </c>
    </row>
    <row r="133">
      <c r="A133" s="61" t="s">
        <v>4328</v>
      </c>
      <c r="B133" s="24">
        <v>0.1465972222222222</v>
      </c>
      <c r="C133" s="24">
        <f>B133-TIME('Time Shifts'!$B$29,'Time Shifts'!$C$29,'Time Shifts'!$D$29)</f>
        <v>0.135462963</v>
      </c>
      <c r="D133" s="26" t="s">
        <v>82</v>
      </c>
      <c r="E133" s="26" t="s">
        <v>91</v>
      </c>
      <c r="F133" s="46">
        <v>8.0</v>
      </c>
      <c r="G133" s="26"/>
      <c r="H133" s="26"/>
      <c r="I133" s="26" t="s">
        <v>998</v>
      </c>
      <c r="J133" s="26"/>
      <c r="K133" s="26"/>
    </row>
    <row r="134">
      <c r="A134" s="61" t="s">
        <v>4328</v>
      </c>
      <c r="B134" s="24">
        <v>0.14663194444444444</v>
      </c>
      <c r="C134" s="24">
        <f>B134-TIME('Time Shifts'!$B$29,'Time Shifts'!$C$29,'Time Shifts'!$D$29)</f>
        <v>0.1354976852</v>
      </c>
      <c r="D134" s="26" t="s">
        <v>82</v>
      </c>
      <c r="E134" s="26" t="s">
        <v>91</v>
      </c>
      <c r="F134" s="46">
        <v>8.0</v>
      </c>
      <c r="G134" s="26"/>
      <c r="H134" s="26"/>
      <c r="I134" s="26" t="s">
        <v>998</v>
      </c>
      <c r="J134" s="46">
        <v>1.0</v>
      </c>
      <c r="K134" s="26" t="s">
        <v>119</v>
      </c>
    </row>
    <row r="135">
      <c r="A135" s="61" t="s">
        <v>4328</v>
      </c>
      <c r="B135" s="24">
        <v>0.14730324074074075</v>
      </c>
      <c r="C135" s="24">
        <f>B135-TIME('Time Shifts'!$B$29,'Time Shifts'!$C$29,'Time Shifts'!$D$29)</f>
        <v>0.1361689815</v>
      </c>
      <c r="D135" s="26" t="s">
        <v>82</v>
      </c>
      <c r="E135" s="26" t="s">
        <v>166</v>
      </c>
      <c r="F135" s="46">
        <v>13.0</v>
      </c>
      <c r="G135" s="26">
        <f>F135-6</f>
        <v>7</v>
      </c>
      <c r="H135" s="26"/>
      <c r="I135" s="26"/>
      <c r="J135" s="26"/>
      <c r="K135" s="26"/>
    </row>
    <row r="136">
      <c r="A136" s="61" t="s">
        <v>4328</v>
      </c>
      <c r="B136" s="24">
        <v>0.16171296296296298</v>
      </c>
      <c r="C136" s="24">
        <f>B136-TIME('Time Shifts'!$B$29,'Time Shifts'!$C$29,'Time Shifts'!$D$29)</f>
        <v>0.1505787037</v>
      </c>
      <c r="D136" s="26" t="s">
        <v>74</v>
      </c>
      <c r="E136" s="26" t="s">
        <v>217</v>
      </c>
      <c r="F136" s="46">
        <v>15.0</v>
      </c>
      <c r="G136" s="26">
        <f>F136-7</f>
        <v>8</v>
      </c>
      <c r="H136" s="26"/>
      <c r="I136" s="26"/>
      <c r="J136" s="26"/>
      <c r="K136" s="26"/>
    </row>
    <row r="137">
      <c r="A137" s="61" t="s">
        <v>4328</v>
      </c>
      <c r="B137" s="24">
        <v>0.14803240740740742</v>
      </c>
      <c r="C137" s="24">
        <f>B137-TIME('Time Shifts'!$B$29,'Time Shifts'!$C$29,'Time Shifts'!$D$29)</f>
        <v>0.1368981481</v>
      </c>
      <c r="D137" s="26" t="s">
        <v>952</v>
      </c>
      <c r="E137" s="26" t="s">
        <v>209</v>
      </c>
      <c r="F137" s="46" t="s">
        <v>75</v>
      </c>
      <c r="G137" s="46" t="s">
        <v>75</v>
      </c>
      <c r="H137" s="26"/>
      <c r="I137" s="26"/>
      <c r="J137" s="26"/>
      <c r="K137" s="25" t="s">
        <v>85</v>
      </c>
    </row>
    <row r="138">
      <c r="A138" s="61" t="s">
        <v>4328</v>
      </c>
      <c r="B138" s="24">
        <v>0.14803240740740742</v>
      </c>
      <c r="C138" s="24">
        <f>B138-TIME('Time Shifts'!$B$29,'Time Shifts'!$C$29,'Time Shifts'!$D$29)</f>
        <v>0.1368981481</v>
      </c>
      <c r="D138" s="26" t="s">
        <v>952</v>
      </c>
      <c r="E138" s="26" t="s">
        <v>209</v>
      </c>
      <c r="F138" s="46" t="s">
        <v>75</v>
      </c>
      <c r="G138" s="46" t="s">
        <v>75</v>
      </c>
      <c r="H138" s="26"/>
      <c r="I138" s="26"/>
      <c r="J138" s="26"/>
      <c r="K138" s="26" t="s">
        <v>86</v>
      </c>
    </row>
    <row r="139">
      <c r="A139" s="61" t="s">
        <v>4328</v>
      </c>
      <c r="B139" s="24">
        <v>0.1482175925925926</v>
      </c>
      <c r="C139" s="24">
        <f>B139-TIME('Time Shifts'!$B$29,'Time Shifts'!$C$29,'Time Shifts'!$D$29)</f>
        <v>0.1370833333</v>
      </c>
      <c r="D139" s="26" t="s">
        <v>964</v>
      </c>
      <c r="E139" s="26" t="s">
        <v>120</v>
      </c>
      <c r="F139" s="46">
        <v>12.0</v>
      </c>
      <c r="G139" s="26"/>
      <c r="H139" s="26"/>
      <c r="I139" s="26"/>
      <c r="J139" s="26"/>
      <c r="K139" s="26" t="s">
        <v>999</v>
      </c>
    </row>
    <row r="140">
      <c r="A140" s="61" t="s">
        <v>4328</v>
      </c>
      <c r="B140" s="24">
        <v>0.14875</v>
      </c>
      <c r="C140" s="24">
        <f>B140-TIME('Time Shifts'!$B$29,'Time Shifts'!$C$29,'Time Shifts'!$D$29)</f>
        <v>0.1376157407</v>
      </c>
      <c r="D140" s="26" t="s">
        <v>900</v>
      </c>
      <c r="E140" s="26" t="s">
        <v>83</v>
      </c>
      <c r="F140" s="46">
        <v>14.0</v>
      </c>
      <c r="G140" s="26">
        <f>F140-7</f>
        <v>7</v>
      </c>
      <c r="H140" s="26"/>
      <c r="I140" s="26"/>
      <c r="J140" s="26"/>
      <c r="K140" s="26"/>
    </row>
    <row r="141">
      <c r="A141" s="61" t="s">
        <v>4328</v>
      </c>
      <c r="B141" s="24">
        <v>0.1500462962962963</v>
      </c>
      <c r="C141" s="24">
        <f>B141-TIME('Time Shifts'!$B$29,'Time Shifts'!$C$29,'Time Shifts'!$D$29)</f>
        <v>0.138912037</v>
      </c>
      <c r="D141" s="26" t="s">
        <v>74</v>
      </c>
      <c r="E141" s="26" t="s">
        <v>83</v>
      </c>
      <c r="F141" s="46">
        <v>26.0</v>
      </c>
      <c r="G141" s="69">
        <f>F141-6</f>
        <v>20</v>
      </c>
      <c r="H141" s="26"/>
      <c r="I141" s="26"/>
      <c r="J141" s="26"/>
      <c r="K141" s="25" t="s">
        <v>1000</v>
      </c>
    </row>
    <row r="142">
      <c r="A142" s="61" t="s">
        <v>4328</v>
      </c>
      <c r="B142" s="24">
        <v>0.15075231481481483</v>
      </c>
      <c r="C142" s="24">
        <f>B142-TIME('Time Shifts'!$B$29,'Time Shifts'!$C$29,'Time Shifts'!$D$29)</f>
        <v>0.1396180556</v>
      </c>
      <c r="D142" s="26" t="s">
        <v>74</v>
      </c>
      <c r="E142" s="26" t="s">
        <v>217</v>
      </c>
      <c r="F142" s="46">
        <v>22.0</v>
      </c>
      <c r="G142" s="26">
        <f>F142-7</f>
        <v>15</v>
      </c>
      <c r="H142" s="26"/>
      <c r="I142" s="26"/>
      <c r="J142" s="26"/>
      <c r="K142" s="26"/>
    </row>
    <row r="143">
      <c r="A143" s="61" t="s">
        <v>4328</v>
      </c>
      <c r="B143" s="24">
        <v>0.1515625</v>
      </c>
      <c r="C143" s="24">
        <f>B143-TIME('Time Shifts'!$B$29,'Time Shifts'!$C$29,'Time Shifts'!$D$29)</f>
        <v>0.1404282407</v>
      </c>
      <c r="D143" s="26" t="s">
        <v>157</v>
      </c>
      <c r="E143" s="26" t="s">
        <v>67</v>
      </c>
      <c r="F143" s="46">
        <v>15.0</v>
      </c>
      <c r="G143" s="26">
        <f>F143-0</f>
        <v>15</v>
      </c>
      <c r="H143" s="26"/>
      <c r="I143" s="26"/>
      <c r="J143" s="26"/>
      <c r="K143" s="26" t="s">
        <v>980</v>
      </c>
    </row>
    <row r="144">
      <c r="A144" s="61" t="s">
        <v>4328</v>
      </c>
      <c r="B144" s="24">
        <v>0.15364583333333334</v>
      </c>
      <c r="C144" s="24">
        <f>B144-TIME('Time Shifts'!$B$29,'Time Shifts'!$C$29,'Time Shifts'!$D$29)</f>
        <v>0.1425115741</v>
      </c>
      <c r="D144" s="26" t="s">
        <v>157</v>
      </c>
      <c r="E144" s="26" t="s">
        <v>125</v>
      </c>
      <c r="F144" s="46">
        <v>19.0</v>
      </c>
      <c r="G144" s="26">
        <f>F144-4</f>
        <v>15</v>
      </c>
      <c r="H144" s="26"/>
      <c r="I144" s="26"/>
      <c r="J144" s="26"/>
      <c r="K144" s="26" t="s">
        <v>980</v>
      </c>
    </row>
    <row r="145">
      <c r="A145" s="61" t="s">
        <v>4328</v>
      </c>
      <c r="B145" s="24">
        <v>0.15856481481481483</v>
      </c>
      <c r="C145" s="24">
        <f>B145-TIME('Time Shifts'!$B$29,'Time Shifts'!$C$29,'Time Shifts'!$D$29)</f>
        <v>0.1474305556</v>
      </c>
      <c r="D145" s="26" t="s">
        <v>964</v>
      </c>
      <c r="E145" s="26" t="s">
        <v>80</v>
      </c>
      <c r="F145" s="46">
        <v>18.0</v>
      </c>
      <c r="G145" s="26">
        <f>F145-3</f>
        <v>15</v>
      </c>
      <c r="H145" s="26"/>
      <c r="I145" s="26"/>
      <c r="J145" s="26"/>
      <c r="K145" s="26"/>
    </row>
    <row r="146">
      <c r="A146" s="61" t="s">
        <v>4328</v>
      </c>
      <c r="B146" s="24">
        <v>0.15914351851851852</v>
      </c>
      <c r="C146" s="24">
        <f>B146-TIME('Time Shifts'!$B$29,'Time Shifts'!$C$29,'Time Shifts'!$D$29)</f>
        <v>0.1480092593</v>
      </c>
      <c r="D146" s="26" t="s">
        <v>70</v>
      </c>
      <c r="E146" s="26" t="s">
        <v>80</v>
      </c>
      <c r="F146" s="46">
        <v>21.0</v>
      </c>
      <c r="G146" s="26">
        <f>F146-4</f>
        <v>17</v>
      </c>
      <c r="H146" s="26"/>
      <c r="I146" s="26"/>
      <c r="J146" s="26"/>
      <c r="K146" s="26"/>
    </row>
    <row r="147">
      <c r="A147" s="61" t="s">
        <v>4328</v>
      </c>
      <c r="B147" s="24">
        <v>0.16006944444444443</v>
      </c>
      <c r="C147" s="24">
        <f>B147-TIME('Time Shifts'!$B$29,'Time Shifts'!$C$29,'Time Shifts'!$D$29)</f>
        <v>0.1489351852</v>
      </c>
      <c r="D147" s="26" t="s">
        <v>952</v>
      </c>
      <c r="E147" s="26" t="s">
        <v>93</v>
      </c>
      <c r="F147" s="46" t="s">
        <v>68</v>
      </c>
      <c r="G147" s="46">
        <v>20.0</v>
      </c>
      <c r="H147" s="26" t="s">
        <v>137</v>
      </c>
      <c r="I147" s="26"/>
      <c r="J147" s="26"/>
      <c r="K147" s="26" t="s">
        <v>1001</v>
      </c>
    </row>
    <row r="148">
      <c r="A148" s="61" t="s">
        <v>4328</v>
      </c>
      <c r="B148" s="24">
        <v>0.16012731481481482</v>
      </c>
      <c r="C148" s="24">
        <f>B148-TIME('Time Shifts'!$B$29,'Time Shifts'!$C$29,'Time Shifts'!$D$29)</f>
        <v>0.1489930556</v>
      </c>
      <c r="D148" s="26" t="s">
        <v>900</v>
      </c>
      <c r="E148" s="26" t="s">
        <v>93</v>
      </c>
      <c r="F148" s="46">
        <v>19.0</v>
      </c>
      <c r="G148" s="26">
        <f>F148-7</f>
        <v>12</v>
      </c>
      <c r="H148" s="26"/>
      <c r="I148" s="26"/>
      <c r="J148" s="26"/>
      <c r="K148" s="26" t="s">
        <v>911</v>
      </c>
    </row>
    <row r="149">
      <c r="A149" s="61" t="s">
        <v>4328</v>
      </c>
      <c r="B149" s="24">
        <v>0.16015046296296295</v>
      </c>
      <c r="C149" s="24">
        <f>B149-TIME('Time Shifts'!$B$29,'Time Shifts'!$C$29,'Time Shifts'!$D$29)</f>
        <v>0.1490162037</v>
      </c>
      <c r="D149" s="26" t="s">
        <v>74</v>
      </c>
      <c r="E149" s="26" t="s">
        <v>93</v>
      </c>
      <c r="F149" s="46">
        <v>15.0</v>
      </c>
      <c r="G149" s="26">
        <f>F149-8</f>
        <v>7</v>
      </c>
      <c r="H149" s="26"/>
      <c r="I149" s="26"/>
      <c r="J149" s="26"/>
      <c r="K149" s="26" t="s">
        <v>915</v>
      </c>
    </row>
    <row r="150">
      <c r="A150" s="61" t="s">
        <v>4328</v>
      </c>
      <c r="B150" s="24">
        <v>0.1600925925925926</v>
      </c>
      <c r="C150" s="24">
        <f>B150-TIME('Time Shifts'!$B$29,'Time Shifts'!$C$29,'Time Shifts'!$D$29)</f>
        <v>0.1489583333</v>
      </c>
      <c r="D150" s="26" t="s">
        <v>964</v>
      </c>
      <c r="E150" s="26" t="s">
        <v>93</v>
      </c>
      <c r="F150" s="26">
        <f>G150+3</f>
        <v>20</v>
      </c>
      <c r="G150" s="46">
        <v>17.0</v>
      </c>
      <c r="H150" s="26"/>
      <c r="I150" s="26"/>
      <c r="J150" s="26"/>
      <c r="K150" s="26" t="s">
        <v>148</v>
      </c>
    </row>
    <row r="151">
      <c r="A151" s="61" t="s">
        <v>4328</v>
      </c>
      <c r="B151" s="24">
        <v>0.16030092592592593</v>
      </c>
      <c r="C151" s="24">
        <f>B151-TIME('Time Shifts'!$B$29,'Time Shifts'!$C$29,'Time Shifts'!$D$29)</f>
        <v>0.1491666667</v>
      </c>
      <c r="D151" s="26" t="s">
        <v>70</v>
      </c>
      <c r="E151" s="26" t="s">
        <v>93</v>
      </c>
      <c r="F151" s="46">
        <v>12.0</v>
      </c>
      <c r="G151" s="26">
        <f>F151-7</f>
        <v>5</v>
      </c>
      <c r="H151" s="26"/>
      <c r="I151" s="26"/>
      <c r="J151" s="26"/>
      <c r="K151" s="26" t="s">
        <v>148</v>
      </c>
    </row>
    <row r="152">
      <c r="A152" s="61" t="s">
        <v>4328</v>
      </c>
      <c r="B152" s="24">
        <v>0.16041666666666668</v>
      </c>
      <c r="C152" s="24">
        <f>B152-TIME('Time Shifts'!$B$29,'Time Shifts'!$C$29,'Time Shifts'!$D$29)</f>
        <v>0.1492824074</v>
      </c>
      <c r="D152" s="26" t="s">
        <v>952</v>
      </c>
      <c r="E152" s="26" t="s">
        <v>91</v>
      </c>
      <c r="F152" s="46">
        <v>16.0</v>
      </c>
      <c r="G152" s="26"/>
      <c r="H152" s="26"/>
      <c r="I152" s="26" t="s">
        <v>1002</v>
      </c>
      <c r="J152" s="26"/>
      <c r="K152" s="26"/>
    </row>
    <row r="153">
      <c r="A153" s="61" t="s">
        <v>4328</v>
      </c>
      <c r="B153" s="24">
        <v>0.16049768518518517</v>
      </c>
      <c r="C153" s="24">
        <f>B153-TIME('Time Shifts'!$B$29,'Time Shifts'!$C$29,'Time Shifts'!$D$29)</f>
        <v>0.1493634259</v>
      </c>
      <c r="D153" s="26" t="s">
        <v>900</v>
      </c>
      <c r="E153" s="26" t="s">
        <v>91</v>
      </c>
      <c r="F153" s="46">
        <v>6.0</v>
      </c>
      <c r="G153" s="26"/>
      <c r="H153" s="26"/>
      <c r="I153" s="26" t="s">
        <v>972</v>
      </c>
      <c r="J153" s="26"/>
      <c r="K153" s="26"/>
    </row>
    <row r="154">
      <c r="A154" s="61" t="s">
        <v>4328</v>
      </c>
      <c r="B154" s="24">
        <v>0.16068287037037038</v>
      </c>
      <c r="C154" s="24">
        <f>B154-TIME('Time Shifts'!$B$29,'Time Shifts'!$C$29,'Time Shifts'!$D$29)</f>
        <v>0.1495486111</v>
      </c>
      <c r="D154" s="26" t="s">
        <v>964</v>
      </c>
      <c r="E154" s="26" t="s">
        <v>91</v>
      </c>
      <c r="F154" s="46">
        <v>8.0</v>
      </c>
      <c r="G154" s="26"/>
      <c r="H154" s="26"/>
      <c r="I154" s="26" t="s">
        <v>984</v>
      </c>
      <c r="J154" s="26"/>
      <c r="K154" s="26"/>
    </row>
    <row r="155">
      <c r="A155" s="61" t="s">
        <v>4328</v>
      </c>
      <c r="B155" s="24">
        <v>0.16092592592592592</v>
      </c>
      <c r="C155" s="24">
        <f>B155-TIME('Time Shifts'!$B$29,'Time Shifts'!$C$29,'Time Shifts'!$D$29)</f>
        <v>0.1497916667</v>
      </c>
      <c r="D155" s="26" t="s">
        <v>74</v>
      </c>
      <c r="E155" s="26" t="s">
        <v>91</v>
      </c>
      <c r="F155" s="46">
        <v>18.0</v>
      </c>
      <c r="G155" s="26"/>
      <c r="H155" s="26"/>
      <c r="I155" s="26" t="s">
        <v>1003</v>
      </c>
      <c r="J155" s="26"/>
      <c r="K155" s="26"/>
    </row>
    <row r="156">
      <c r="A156" s="61" t="s">
        <v>4328</v>
      </c>
      <c r="B156" s="24">
        <v>0.1638425925925926</v>
      </c>
      <c r="C156" s="24">
        <f>B156-TIME('Time Shifts'!$B$29,'Time Shifts'!$C$29,'Time Shifts'!$D$29)</f>
        <v>0.1527083333</v>
      </c>
      <c r="D156" s="26" t="s">
        <v>952</v>
      </c>
      <c r="E156" s="26" t="s">
        <v>100</v>
      </c>
      <c r="F156" s="46">
        <v>21.0</v>
      </c>
      <c r="G156" s="26">
        <f>F156-2</f>
        <v>19</v>
      </c>
      <c r="H156" s="26"/>
      <c r="I156" s="26" t="s">
        <v>1004</v>
      </c>
      <c r="J156" s="26"/>
      <c r="K156" s="26" t="s">
        <v>1005</v>
      </c>
    </row>
    <row r="157">
      <c r="A157" s="61" t="s">
        <v>4328</v>
      </c>
      <c r="B157" s="24">
        <v>0.16386574074074073</v>
      </c>
      <c r="C157" s="24">
        <f>B157-TIME('Time Shifts'!$B$29,'Time Shifts'!$C$29,'Time Shifts'!$D$29)</f>
        <v>0.1527314815</v>
      </c>
      <c r="D157" s="26" t="s">
        <v>74</v>
      </c>
      <c r="E157" s="26" t="s">
        <v>100</v>
      </c>
      <c r="F157" s="46">
        <v>11.0</v>
      </c>
      <c r="G157" s="26">
        <f>F157-7</f>
        <v>4</v>
      </c>
      <c r="H157" s="26"/>
      <c r="I157" s="26" t="s">
        <v>1006</v>
      </c>
      <c r="J157" s="26"/>
      <c r="K157" s="26" t="s">
        <v>1005</v>
      </c>
    </row>
    <row r="158">
      <c r="A158" s="61" t="s">
        <v>4328</v>
      </c>
      <c r="B158" s="24">
        <v>0.1647685185185185</v>
      </c>
      <c r="C158" s="24">
        <f>B158-TIME('Time Shifts'!$B$29,'Time Shifts'!$C$29,'Time Shifts'!$D$29)</f>
        <v>0.1536342593</v>
      </c>
      <c r="D158" s="26" t="s">
        <v>952</v>
      </c>
      <c r="E158" s="26" t="s">
        <v>83</v>
      </c>
      <c r="F158" s="46">
        <v>7.0</v>
      </c>
      <c r="G158" s="46">
        <v>8.0</v>
      </c>
      <c r="H158" s="26"/>
      <c r="I158" s="26"/>
      <c r="J158" s="26"/>
      <c r="K158" s="26" t="s">
        <v>961</v>
      </c>
    </row>
    <row r="159">
      <c r="A159" s="61" t="s">
        <v>4328</v>
      </c>
      <c r="B159" s="24">
        <v>0.1647685185185185</v>
      </c>
      <c r="C159" s="24">
        <f>B159-TIME('Time Shifts'!$B$29,'Time Shifts'!$C$29,'Time Shifts'!$D$29)</f>
        <v>0.1536342593</v>
      </c>
      <c r="D159" s="26" t="s">
        <v>952</v>
      </c>
      <c r="E159" s="26" t="s">
        <v>83</v>
      </c>
      <c r="F159" s="46" t="s">
        <v>88</v>
      </c>
      <c r="G159" s="46">
        <v>1.0</v>
      </c>
      <c r="H159" s="26"/>
      <c r="I159" s="26"/>
      <c r="J159" s="26"/>
      <c r="K159" s="26" t="s">
        <v>959</v>
      </c>
    </row>
    <row r="160">
      <c r="A160" s="61" t="s">
        <v>4328</v>
      </c>
      <c r="B160" s="24">
        <v>0.16652777777777777</v>
      </c>
      <c r="C160" s="24">
        <f>B160-TIME('Time Shifts'!$B$29,'Time Shifts'!$C$29,'Time Shifts'!$D$29)</f>
        <v>0.1553935185</v>
      </c>
      <c r="D160" s="26" t="s">
        <v>952</v>
      </c>
      <c r="E160" s="26" t="s">
        <v>120</v>
      </c>
      <c r="F160" s="46">
        <v>7.0</v>
      </c>
      <c r="G160" s="26"/>
      <c r="H160" s="26"/>
      <c r="I160" s="26"/>
      <c r="J160" s="26"/>
      <c r="K160" s="26" t="s">
        <v>1007</v>
      </c>
    </row>
    <row r="161">
      <c r="A161" s="61" t="s">
        <v>4328</v>
      </c>
      <c r="B161" s="24">
        <v>0.16748842592592592</v>
      </c>
      <c r="C161" s="24">
        <f>B161-TIME('Time Shifts'!$B$29,'Time Shifts'!$C$29,'Time Shifts'!$D$29)</f>
        <v>0.1563541667</v>
      </c>
      <c r="D161" s="26" t="s">
        <v>952</v>
      </c>
      <c r="E161" s="26" t="s">
        <v>209</v>
      </c>
      <c r="F161" s="46">
        <v>21.0</v>
      </c>
      <c r="G161" s="46">
        <v>19.0</v>
      </c>
      <c r="H161" s="26"/>
      <c r="I161" s="26"/>
      <c r="J161" s="26"/>
      <c r="K161" s="26"/>
    </row>
    <row r="162">
      <c r="A162" s="61" t="s">
        <v>4328</v>
      </c>
      <c r="B162" s="24">
        <v>0.16837962962962963</v>
      </c>
      <c r="C162" s="24">
        <f>B162-TIME('Time Shifts'!$B$29,'Time Shifts'!$C$29,'Time Shifts'!$D$29)</f>
        <v>0.1572453704</v>
      </c>
      <c r="D162" s="26" t="s">
        <v>74</v>
      </c>
      <c r="E162" s="26" t="s">
        <v>217</v>
      </c>
      <c r="F162" s="46" t="s">
        <v>88</v>
      </c>
      <c r="G162" s="46">
        <v>1.0</v>
      </c>
      <c r="H162" s="26"/>
      <c r="I162" s="26"/>
      <c r="J162" s="26"/>
      <c r="K162" s="26"/>
    </row>
    <row r="163">
      <c r="A163" s="61" t="s">
        <v>4328</v>
      </c>
      <c r="B163" s="24">
        <v>0.16916666666666666</v>
      </c>
      <c r="C163" s="24">
        <f>B163-TIME('Time Shifts'!$B$29,'Time Shifts'!$C$29,'Time Shifts'!$D$29)</f>
        <v>0.1580324074</v>
      </c>
      <c r="D163" s="26" t="s">
        <v>74</v>
      </c>
      <c r="E163" s="26" t="s">
        <v>83</v>
      </c>
      <c r="F163" s="46" t="s">
        <v>88</v>
      </c>
      <c r="G163" s="46">
        <v>1.0</v>
      </c>
      <c r="H163" s="26"/>
      <c r="I163" s="26"/>
      <c r="J163" s="26"/>
      <c r="K163" s="26"/>
    </row>
    <row r="164">
      <c r="A164" s="61" t="s">
        <v>4328</v>
      </c>
      <c r="B164" s="24">
        <v>0.16916666666666666</v>
      </c>
      <c r="C164" s="24">
        <f>B164-TIME('Time Shifts'!$B$29,'Time Shifts'!$C$29,'Time Shifts'!$D$29)</f>
        <v>0.1580324074</v>
      </c>
      <c r="D164" s="26" t="s">
        <v>952</v>
      </c>
      <c r="E164" s="26" t="s">
        <v>120</v>
      </c>
      <c r="F164" s="46">
        <v>5.0</v>
      </c>
      <c r="G164" s="26"/>
      <c r="H164" s="26"/>
      <c r="I164" s="26"/>
      <c r="J164" s="26"/>
      <c r="K164" s="26" t="s">
        <v>1008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86"/>
    <col customWidth="1" hidden="1" min="2" max="2" width="7.29"/>
    <col customWidth="1" min="3" max="3" width="7.29"/>
    <col customWidth="1" min="4" max="4" width="9.57"/>
    <col customWidth="1" min="5" max="5" width="15.57"/>
    <col customWidth="1" min="6" max="6" width="10.43"/>
    <col customWidth="1" min="7" max="7" width="12.43"/>
    <col customWidth="1" min="8" max="8" width="5.14"/>
    <col customWidth="1" min="9" max="9" width="22.71"/>
    <col customWidth="1" min="10" max="10" width="6.29"/>
    <col customWidth="1" min="11" max="11" width="50.0"/>
  </cols>
  <sheetData>
    <row r="1">
      <c r="A1" s="47" t="s">
        <v>0</v>
      </c>
      <c r="B1" s="67" t="s">
        <v>4304</v>
      </c>
      <c r="C1" s="67" t="s">
        <v>56</v>
      </c>
      <c r="D1" s="38" t="s">
        <v>57</v>
      </c>
      <c r="E1" s="38" t="s">
        <v>58</v>
      </c>
      <c r="F1" s="40" t="s">
        <v>59</v>
      </c>
      <c r="G1" s="40" t="s">
        <v>60</v>
      </c>
      <c r="H1" s="38" t="s">
        <v>61</v>
      </c>
      <c r="I1" s="39" t="s">
        <v>62</v>
      </c>
      <c r="J1" s="38" t="s">
        <v>63</v>
      </c>
      <c r="K1" s="39" t="s">
        <v>64</v>
      </c>
    </row>
    <row r="2">
      <c r="A2" s="10" t="s">
        <v>1009</v>
      </c>
      <c r="B2" s="19">
        <v>0.016747685185185185</v>
      </c>
      <c r="C2" s="19">
        <f t="shared" ref="C2:C83" si="1">B2
</f>
        <v>0.01674768519</v>
      </c>
      <c r="D2" s="10" t="s">
        <v>900</v>
      </c>
      <c r="E2" s="10" t="s">
        <v>125</v>
      </c>
      <c r="F2" s="30" t="s">
        <v>75</v>
      </c>
      <c r="G2" s="30" t="s">
        <v>75</v>
      </c>
      <c r="I2" s="26"/>
      <c r="K2" s="25" t="s">
        <v>160</v>
      </c>
    </row>
    <row r="3">
      <c r="A3" s="10" t="s">
        <v>1009</v>
      </c>
      <c r="B3" s="19">
        <v>0.016747685185185185</v>
      </c>
      <c r="C3" s="19">
        <f t="shared" si="1"/>
        <v>0.01674768519</v>
      </c>
      <c r="D3" s="10" t="s">
        <v>900</v>
      </c>
      <c r="E3" s="10" t="s">
        <v>125</v>
      </c>
      <c r="F3" s="30">
        <v>9.0</v>
      </c>
      <c r="G3" s="30">
        <v>4.0</v>
      </c>
      <c r="I3" s="26"/>
      <c r="K3" s="26" t="s">
        <v>161</v>
      </c>
    </row>
    <row r="4">
      <c r="A4" s="10" t="s">
        <v>1009</v>
      </c>
      <c r="B4" s="19">
        <v>0.022395833333333334</v>
      </c>
      <c r="C4" s="19">
        <f t="shared" si="1"/>
        <v>0.02239583333</v>
      </c>
      <c r="D4" s="10" t="s">
        <v>157</v>
      </c>
      <c r="E4" s="10" t="s">
        <v>67</v>
      </c>
      <c r="F4" s="30">
        <v>17.0</v>
      </c>
      <c r="G4" s="29">
        <f>F4-0</f>
        <v>17</v>
      </c>
      <c r="I4" s="26"/>
      <c r="K4" s="26"/>
    </row>
    <row r="5">
      <c r="A5" s="10" t="s">
        <v>1009</v>
      </c>
      <c r="B5" s="19">
        <v>0.02466435185185185</v>
      </c>
      <c r="C5" s="19">
        <f t="shared" si="1"/>
        <v>0.02466435185</v>
      </c>
      <c r="D5" s="10" t="s">
        <v>900</v>
      </c>
      <c r="E5" s="10" t="s">
        <v>125</v>
      </c>
      <c r="F5" s="30" t="s">
        <v>75</v>
      </c>
      <c r="G5" s="30" t="s">
        <v>75</v>
      </c>
      <c r="I5" s="26"/>
      <c r="K5" s="25" t="s">
        <v>160</v>
      </c>
    </row>
    <row r="6">
      <c r="A6" s="10" t="s">
        <v>1009</v>
      </c>
      <c r="B6" s="19">
        <v>0.02466435185185185</v>
      </c>
      <c r="C6" s="19">
        <f t="shared" si="1"/>
        <v>0.02466435185</v>
      </c>
      <c r="D6" s="10" t="s">
        <v>900</v>
      </c>
      <c r="E6" s="10" t="s">
        <v>125</v>
      </c>
      <c r="F6" s="30">
        <v>10.0</v>
      </c>
      <c r="G6" s="30">
        <f>F6-6</f>
        <v>4</v>
      </c>
      <c r="I6" s="26"/>
      <c r="K6" s="26" t="s">
        <v>161</v>
      </c>
    </row>
    <row r="7">
      <c r="A7" s="10" t="s">
        <v>1009</v>
      </c>
      <c r="B7" s="19">
        <v>0.025590277777777778</v>
      </c>
      <c r="C7" s="19">
        <f t="shared" si="1"/>
        <v>0.02559027778</v>
      </c>
      <c r="D7" s="10" t="s">
        <v>74</v>
      </c>
      <c r="E7" s="10" t="s">
        <v>125</v>
      </c>
      <c r="F7" s="30" t="s">
        <v>88</v>
      </c>
      <c r="G7" s="30">
        <v>1.0</v>
      </c>
      <c r="I7" s="26"/>
      <c r="K7" s="26"/>
    </row>
    <row r="8">
      <c r="A8" s="10" t="s">
        <v>1009</v>
      </c>
      <c r="B8" s="19">
        <v>0.026516203703703705</v>
      </c>
      <c r="C8" s="19">
        <f t="shared" si="1"/>
        <v>0.0265162037</v>
      </c>
      <c r="D8" s="10" t="s">
        <v>964</v>
      </c>
      <c r="E8" s="10" t="s">
        <v>80</v>
      </c>
      <c r="F8" s="30" t="s">
        <v>75</v>
      </c>
      <c r="G8" s="30" t="s">
        <v>75</v>
      </c>
      <c r="I8" s="26"/>
      <c r="K8" s="25" t="s">
        <v>160</v>
      </c>
    </row>
    <row r="9">
      <c r="A9" s="10" t="s">
        <v>1009</v>
      </c>
      <c r="B9" s="19">
        <v>0.026516203703703705</v>
      </c>
      <c r="C9" s="19">
        <f t="shared" si="1"/>
        <v>0.0265162037</v>
      </c>
      <c r="D9" s="10" t="s">
        <v>964</v>
      </c>
      <c r="E9" s="10" t="s">
        <v>80</v>
      </c>
      <c r="F9" s="30">
        <v>15.0</v>
      </c>
      <c r="G9" s="46">
        <f>F9-3</f>
        <v>12</v>
      </c>
      <c r="I9" s="26"/>
      <c r="K9" s="26" t="s">
        <v>161</v>
      </c>
    </row>
    <row r="10">
      <c r="A10" s="10" t="s">
        <v>1009</v>
      </c>
      <c r="B10" s="19">
        <v>0.027291666666666665</v>
      </c>
      <c r="C10" s="19">
        <f t="shared" si="1"/>
        <v>0.02729166667</v>
      </c>
      <c r="D10" s="10" t="s">
        <v>74</v>
      </c>
      <c r="E10" s="10" t="s">
        <v>87</v>
      </c>
      <c r="F10" s="30">
        <v>7.0</v>
      </c>
      <c r="G10" s="46">
        <f>F10-4</f>
        <v>3</v>
      </c>
      <c r="I10" s="26"/>
      <c r="K10" s="26"/>
    </row>
    <row r="11">
      <c r="A11" s="10" t="s">
        <v>1009</v>
      </c>
      <c r="B11" s="19">
        <v>0.02732638888888889</v>
      </c>
      <c r="C11" s="19">
        <f t="shared" si="1"/>
        <v>0.02732638889</v>
      </c>
      <c r="D11" s="10" t="s">
        <v>964</v>
      </c>
      <c r="E11" s="10" t="s">
        <v>87</v>
      </c>
      <c r="F11" s="30">
        <v>6.0</v>
      </c>
      <c r="G11" s="29">
        <f>F11-1</f>
        <v>5</v>
      </c>
      <c r="I11" s="26"/>
      <c r="K11" s="26"/>
    </row>
    <row r="12">
      <c r="A12" s="10" t="s">
        <v>1009</v>
      </c>
      <c r="B12" s="19">
        <v>0.02736111111111111</v>
      </c>
      <c r="C12" s="19">
        <f t="shared" si="1"/>
        <v>0.02736111111</v>
      </c>
      <c r="D12" s="10" t="s">
        <v>70</v>
      </c>
      <c r="E12" s="10" t="s">
        <v>87</v>
      </c>
      <c r="F12" s="30">
        <v>12.0</v>
      </c>
      <c r="G12" s="46">
        <f>F12-4</f>
        <v>8</v>
      </c>
      <c r="I12" s="26"/>
      <c r="K12" s="26"/>
    </row>
    <row r="13">
      <c r="A13" s="10" t="s">
        <v>1009</v>
      </c>
      <c r="B13" s="19">
        <v>0.02802083333333333</v>
      </c>
      <c r="C13" s="19">
        <f t="shared" si="1"/>
        <v>0.02802083333</v>
      </c>
      <c r="D13" s="10" t="s">
        <v>70</v>
      </c>
      <c r="E13" s="10" t="s">
        <v>93</v>
      </c>
      <c r="F13" s="30">
        <v>19.0</v>
      </c>
      <c r="G13" s="46">
        <f>F13-7</f>
        <v>12</v>
      </c>
      <c r="I13" s="26"/>
      <c r="K13" s="55" t="s">
        <v>4329</v>
      </c>
    </row>
    <row r="14">
      <c r="A14" s="10" t="s">
        <v>1009</v>
      </c>
      <c r="B14" s="19">
        <v>0.028101851851851854</v>
      </c>
      <c r="C14" s="19">
        <f t="shared" si="1"/>
        <v>0.02810185185</v>
      </c>
      <c r="D14" s="10" t="s">
        <v>70</v>
      </c>
      <c r="E14" s="10" t="s">
        <v>91</v>
      </c>
      <c r="F14" s="30">
        <v>11.0</v>
      </c>
      <c r="G14" s="46"/>
      <c r="I14" s="55" t="s">
        <v>985</v>
      </c>
      <c r="K14" s="26"/>
    </row>
    <row r="15">
      <c r="A15" s="10" t="s">
        <v>1009</v>
      </c>
      <c r="B15" s="19">
        <v>0.028541666666666667</v>
      </c>
      <c r="C15" s="19">
        <f t="shared" si="1"/>
        <v>0.02854166667</v>
      </c>
      <c r="D15" s="10" t="s">
        <v>70</v>
      </c>
      <c r="E15" s="10" t="s">
        <v>93</v>
      </c>
      <c r="F15" s="30" t="s">
        <v>88</v>
      </c>
      <c r="G15" s="30">
        <v>1.0</v>
      </c>
      <c r="I15" s="26"/>
      <c r="K15" s="25" t="s">
        <v>85</v>
      </c>
    </row>
    <row r="16">
      <c r="A16" s="10" t="s">
        <v>1009</v>
      </c>
      <c r="B16" s="19">
        <v>0.028541666666666667</v>
      </c>
      <c r="C16" s="19">
        <f t="shared" si="1"/>
        <v>0.02854166667</v>
      </c>
      <c r="D16" s="10" t="s">
        <v>70</v>
      </c>
      <c r="E16" s="10" t="s">
        <v>93</v>
      </c>
      <c r="F16" s="30">
        <v>17.0</v>
      </c>
      <c r="G16" s="46">
        <f>F16-7</f>
        <v>10</v>
      </c>
      <c r="I16" s="26"/>
      <c r="K16" s="55" t="s">
        <v>294</v>
      </c>
    </row>
    <row r="17">
      <c r="A17" s="10" t="s">
        <v>1009</v>
      </c>
      <c r="B17" s="19">
        <v>0.028587962962962964</v>
      </c>
      <c r="C17" s="19">
        <f t="shared" si="1"/>
        <v>0.02858796296</v>
      </c>
      <c r="D17" s="10" t="s">
        <v>70</v>
      </c>
      <c r="E17" s="10" t="s">
        <v>91</v>
      </c>
      <c r="F17" s="30">
        <v>11.0</v>
      </c>
      <c r="G17" s="29"/>
      <c r="I17" s="55" t="s">
        <v>985</v>
      </c>
      <c r="K17" s="26"/>
    </row>
    <row r="18">
      <c r="A18" s="10" t="s">
        <v>1009</v>
      </c>
      <c r="B18" s="19">
        <v>0.028877314814814814</v>
      </c>
      <c r="C18" s="19">
        <f t="shared" si="1"/>
        <v>0.02887731481</v>
      </c>
      <c r="D18" s="10" t="s">
        <v>70</v>
      </c>
      <c r="E18" s="10" t="s">
        <v>93</v>
      </c>
      <c r="F18" s="30" t="s">
        <v>75</v>
      </c>
      <c r="G18" s="30" t="s">
        <v>75</v>
      </c>
      <c r="I18" s="26"/>
      <c r="K18" s="25" t="s">
        <v>85</v>
      </c>
    </row>
    <row r="19">
      <c r="A19" s="10" t="s">
        <v>1009</v>
      </c>
      <c r="B19" s="19">
        <v>0.028877314814814814</v>
      </c>
      <c r="C19" s="19">
        <f t="shared" si="1"/>
        <v>0.02887731481</v>
      </c>
      <c r="D19" s="10" t="s">
        <v>70</v>
      </c>
      <c r="E19" s="10" t="s">
        <v>93</v>
      </c>
      <c r="F19" s="30">
        <v>19.0</v>
      </c>
      <c r="G19" s="46">
        <f>F19-7</f>
        <v>12</v>
      </c>
      <c r="I19" s="26"/>
      <c r="K19" s="55" t="s">
        <v>294</v>
      </c>
    </row>
    <row r="20">
      <c r="A20" s="10" t="s">
        <v>1009</v>
      </c>
      <c r="B20" s="19">
        <v>0.028935185185185185</v>
      </c>
      <c r="C20" s="19">
        <f t="shared" si="1"/>
        <v>0.02893518519</v>
      </c>
      <c r="D20" s="10" t="s">
        <v>70</v>
      </c>
      <c r="E20" s="10" t="s">
        <v>91</v>
      </c>
      <c r="F20" s="30">
        <v>9.0</v>
      </c>
      <c r="G20" s="29"/>
      <c r="I20" s="55" t="s">
        <v>971</v>
      </c>
      <c r="J20" s="10">
        <v>1.0</v>
      </c>
      <c r="K20" s="55"/>
    </row>
    <row r="21">
      <c r="A21" s="10" t="s">
        <v>1009</v>
      </c>
      <c r="B21" s="19">
        <v>0.029548611111111112</v>
      </c>
      <c r="C21" s="19">
        <f t="shared" si="1"/>
        <v>0.02954861111</v>
      </c>
      <c r="D21" s="10" t="s">
        <v>900</v>
      </c>
      <c r="E21" s="10" t="s">
        <v>87</v>
      </c>
      <c r="F21" s="30">
        <v>16.0</v>
      </c>
      <c r="G21" s="46">
        <f>F21-3</f>
        <v>13</v>
      </c>
      <c r="I21" s="26"/>
      <c r="K21" s="26"/>
    </row>
    <row r="22">
      <c r="A22" s="10" t="s">
        <v>1009</v>
      </c>
      <c r="B22" s="19">
        <v>0.029895833333333333</v>
      </c>
      <c r="C22" s="19">
        <f t="shared" si="1"/>
        <v>0.02989583333</v>
      </c>
      <c r="D22" s="10" t="s">
        <v>74</v>
      </c>
      <c r="E22" s="10" t="s">
        <v>93</v>
      </c>
      <c r="F22" s="30">
        <v>27.0</v>
      </c>
      <c r="G22" s="46">
        <f>F22-8</f>
        <v>19</v>
      </c>
      <c r="I22" s="26"/>
      <c r="K22" s="55" t="s">
        <v>4330</v>
      </c>
    </row>
    <row r="23">
      <c r="A23" s="10" t="s">
        <v>1009</v>
      </c>
      <c r="B23" s="19">
        <v>0.030046296296296297</v>
      </c>
      <c r="C23" s="19">
        <f t="shared" si="1"/>
        <v>0.0300462963</v>
      </c>
      <c r="D23" s="10" t="s">
        <v>74</v>
      </c>
      <c r="E23" s="10" t="s">
        <v>91</v>
      </c>
      <c r="F23" s="30">
        <v>11.0</v>
      </c>
      <c r="G23" s="46"/>
      <c r="I23" s="55" t="s">
        <v>1011</v>
      </c>
      <c r="K23" s="26"/>
    </row>
    <row r="24">
      <c r="A24" s="10" t="s">
        <v>1009</v>
      </c>
      <c r="B24" s="19">
        <v>0.030127314814814815</v>
      </c>
      <c r="C24" s="19">
        <f t="shared" si="1"/>
        <v>0.03012731481</v>
      </c>
      <c r="D24" s="10" t="s">
        <v>74</v>
      </c>
      <c r="E24" s="10" t="s">
        <v>93</v>
      </c>
      <c r="F24" s="30">
        <v>21.0</v>
      </c>
      <c r="G24" s="46">
        <f>F24-8</f>
        <v>13</v>
      </c>
      <c r="I24" s="26"/>
      <c r="K24" s="55" t="s">
        <v>4330</v>
      </c>
    </row>
    <row r="25">
      <c r="A25" s="10" t="s">
        <v>1009</v>
      </c>
      <c r="B25" s="19">
        <v>0.030185185185185186</v>
      </c>
      <c r="C25" s="19">
        <f t="shared" si="1"/>
        <v>0.03018518519</v>
      </c>
      <c r="D25" s="10" t="s">
        <v>74</v>
      </c>
      <c r="E25" s="10" t="s">
        <v>91</v>
      </c>
      <c r="F25" s="30">
        <v>6.0</v>
      </c>
      <c r="G25" s="46"/>
      <c r="I25" s="55" t="s">
        <v>1012</v>
      </c>
      <c r="K25" s="26"/>
    </row>
    <row r="26">
      <c r="A26" s="10" t="s">
        <v>1009</v>
      </c>
      <c r="B26" s="19">
        <v>0.030648148148148147</v>
      </c>
      <c r="C26" s="19">
        <f t="shared" si="1"/>
        <v>0.03064814815</v>
      </c>
      <c r="D26" s="10" t="s">
        <v>964</v>
      </c>
      <c r="E26" s="10" t="s">
        <v>91</v>
      </c>
      <c r="F26" s="30">
        <v>14.0</v>
      </c>
      <c r="G26" s="46"/>
      <c r="I26" s="55" t="s">
        <v>1013</v>
      </c>
      <c r="K26" s="25" t="s">
        <v>263</v>
      </c>
    </row>
    <row r="27">
      <c r="A27" s="10" t="s">
        <v>1009</v>
      </c>
      <c r="B27" s="19">
        <v>0.03125</v>
      </c>
      <c r="C27" s="19">
        <f t="shared" si="1"/>
        <v>0.03125</v>
      </c>
      <c r="D27" s="10" t="s">
        <v>900</v>
      </c>
      <c r="E27" s="10" t="s">
        <v>93</v>
      </c>
      <c r="F27" s="30">
        <v>25.0</v>
      </c>
      <c r="G27" s="30">
        <v>18.0</v>
      </c>
      <c r="I27" s="26"/>
      <c r="K27" s="55" t="s">
        <v>4331</v>
      </c>
    </row>
    <row r="28">
      <c r="A28" s="10" t="s">
        <v>1009</v>
      </c>
      <c r="B28" s="19">
        <v>0.03140046296296296</v>
      </c>
      <c r="C28" s="19">
        <f t="shared" si="1"/>
        <v>0.03140046296</v>
      </c>
      <c r="D28" s="10" t="s">
        <v>900</v>
      </c>
      <c r="E28" s="10" t="s">
        <v>91</v>
      </c>
      <c r="F28" s="30">
        <v>12.0</v>
      </c>
      <c r="G28" s="46"/>
      <c r="I28" s="55" t="s">
        <v>1014</v>
      </c>
      <c r="J28" s="10">
        <v>1.0</v>
      </c>
      <c r="K28" s="55"/>
    </row>
    <row r="29">
      <c r="A29" s="10" t="s">
        <v>1009</v>
      </c>
      <c r="B29" s="19">
        <v>0.03252314814814815</v>
      </c>
      <c r="C29" s="19">
        <f t="shared" si="1"/>
        <v>0.03252314815</v>
      </c>
      <c r="D29" s="10" t="s">
        <v>70</v>
      </c>
      <c r="E29" s="10" t="s">
        <v>67</v>
      </c>
      <c r="F29" s="30">
        <v>10.0</v>
      </c>
      <c r="G29" s="29">
        <f>F29-3</f>
        <v>7</v>
      </c>
      <c r="I29" s="26"/>
      <c r="K29" s="26"/>
    </row>
    <row r="30">
      <c r="A30" s="10" t="s">
        <v>1009</v>
      </c>
      <c r="B30" s="19">
        <v>0.034305555555555554</v>
      </c>
      <c r="C30" s="19">
        <f t="shared" si="1"/>
        <v>0.03430555556</v>
      </c>
      <c r="D30" s="10" t="s">
        <v>74</v>
      </c>
      <c r="E30" s="10" t="s">
        <v>125</v>
      </c>
      <c r="F30" s="30">
        <v>27.0</v>
      </c>
      <c r="G30" s="46">
        <f>F30-10</f>
        <v>17</v>
      </c>
      <c r="I30" s="26"/>
      <c r="K30" s="26"/>
    </row>
    <row r="31">
      <c r="A31" s="10" t="s">
        <v>1009</v>
      </c>
      <c r="B31" s="19">
        <v>0.03449074074074074</v>
      </c>
      <c r="C31" s="19">
        <f t="shared" si="1"/>
        <v>0.03449074074</v>
      </c>
      <c r="D31" s="10" t="s">
        <v>70</v>
      </c>
      <c r="E31" s="10" t="s">
        <v>125</v>
      </c>
      <c r="F31" s="30">
        <v>18.0</v>
      </c>
      <c r="G31" s="46">
        <f>F31-7</f>
        <v>11</v>
      </c>
      <c r="I31" s="26"/>
      <c r="K31" s="26"/>
    </row>
    <row r="32">
      <c r="A32" s="10" t="s">
        <v>1009</v>
      </c>
      <c r="B32" s="19">
        <v>0.034513888888888886</v>
      </c>
      <c r="C32" s="19">
        <f t="shared" si="1"/>
        <v>0.03451388889</v>
      </c>
      <c r="D32" s="10" t="s">
        <v>82</v>
      </c>
      <c r="E32" s="10" t="s">
        <v>125</v>
      </c>
      <c r="F32" s="30">
        <v>17.0</v>
      </c>
      <c r="G32" s="46">
        <f>F32-1</f>
        <v>16</v>
      </c>
      <c r="I32" s="26"/>
      <c r="K32" s="26"/>
    </row>
    <row r="33">
      <c r="A33" s="10" t="s">
        <v>1009</v>
      </c>
      <c r="B33" s="19">
        <v>0.03454861111111111</v>
      </c>
      <c r="C33" s="19">
        <f t="shared" si="1"/>
        <v>0.03454861111</v>
      </c>
      <c r="D33" s="10" t="s">
        <v>964</v>
      </c>
      <c r="E33" s="10" t="s">
        <v>125</v>
      </c>
      <c r="F33" s="30">
        <v>12.0</v>
      </c>
      <c r="G33" s="46">
        <f>F33-0</f>
        <v>12</v>
      </c>
      <c r="I33" s="26"/>
      <c r="K33" s="26"/>
    </row>
    <row r="34">
      <c r="A34" s="10" t="s">
        <v>1009</v>
      </c>
      <c r="B34" s="19">
        <v>0.03599537037037037</v>
      </c>
      <c r="C34" s="19">
        <f t="shared" si="1"/>
        <v>0.03599537037</v>
      </c>
      <c r="D34" s="10" t="s">
        <v>82</v>
      </c>
      <c r="E34" s="10" t="s">
        <v>67</v>
      </c>
      <c r="F34" s="30">
        <v>19.0</v>
      </c>
      <c r="G34" s="29">
        <f>F34-3</f>
        <v>16</v>
      </c>
      <c r="I34" s="26"/>
      <c r="K34" s="26"/>
    </row>
    <row r="35">
      <c r="A35" s="10" t="s">
        <v>1009</v>
      </c>
      <c r="B35" s="19">
        <v>0.037696759259259256</v>
      </c>
      <c r="C35" s="19">
        <f t="shared" si="1"/>
        <v>0.03769675926</v>
      </c>
      <c r="D35" s="10" t="s">
        <v>900</v>
      </c>
      <c r="E35" s="10" t="s">
        <v>125</v>
      </c>
      <c r="F35" s="30" t="s">
        <v>75</v>
      </c>
      <c r="G35" s="30" t="s">
        <v>75</v>
      </c>
      <c r="I35" s="26"/>
      <c r="K35" s="25" t="s">
        <v>160</v>
      </c>
    </row>
    <row r="36">
      <c r="A36" s="10" t="s">
        <v>1009</v>
      </c>
      <c r="B36" s="19">
        <v>0.037696759259259256</v>
      </c>
      <c r="C36" s="19">
        <f t="shared" si="1"/>
        <v>0.03769675926</v>
      </c>
      <c r="D36" s="10" t="s">
        <v>900</v>
      </c>
      <c r="E36" s="10" t="s">
        <v>125</v>
      </c>
      <c r="F36" s="30">
        <v>8.0</v>
      </c>
      <c r="G36" s="46">
        <f>F36-6</f>
        <v>2</v>
      </c>
      <c r="I36" s="26"/>
      <c r="K36" s="26" t="s">
        <v>161</v>
      </c>
    </row>
    <row r="37">
      <c r="A37" s="10" t="s">
        <v>1009</v>
      </c>
      <c r="B37" s="19">
        <v>0.03849537037037037</v>
      </c>
      <c r="C37" s="19">
        <f t="shared" si="1"/>
        <v>0.03849537037</v>
      </c>
      <c r="D37" s="26" t="s">
        <v>304</v>
      </c>
      <c r="E37" s="10" t="s">
        <v>87</v>
      </c>
      <c r="F37" s="30">
        <v>22.0</v>
      </c>
      <c r="G37" s="30">
        <v>19.0</v>
      </c>
      <c r="I37" s="26"/>
      <c r="K37" s="26"/>
    </row>
    <row r="38">
      <c r="A38" s="10" t="s">
        <v>1009</v>
      </c>
      <c r="B38" s="19">
        <v>0.03895833333333333</v>
      </c>
      <c r="C38" s="19">
        <f t="shared" si="1"/>
        <v>0.03895833333</v>
      </c>
      <c r="D38" s="10" t="s">
        <v>74</v>
      </c>
      <c r="E38" s="10" t="s">
        <v>87</v>
      </c>
      <c r="F38" s="30">
        <v>18.0</v>
      </c>
      <c r="G38" s="46">
        <f>F38-4</f>
        <v>14</v>
      </c>
      <c r="I38" s="26"/>
      <c r="K38" s="26"/>
    </row>
    <row r="39">
      <c r="A39" s="10" t="s">
        <v>1009</v>
      </c>
      <c r="B39" s="19">
        <v>0.03898148148148148</v>
      </c>
      <c r="C39" s="19">
        <f t="shared" si="1"/>
        <v>0.03898148148</v>
      </c>
      <c r="D39" s="10" t="s">
        <v>82</v>
      </c>
      <c r="E39" s="10" t="s">
        <v>87</v>
      </c>
      <c r="F39" s="30">
        <v>17.0</v>
      </c>
      <c r="G39" s="46">
        <f>F39-1</f>
        <v>16</v>
      </c>
      <c r="I39" s="26"/>
      <c r="K39" s="26"/>
    </row>
    <row r="40">
      <c r="A40" s="10" t="s">
        <v>1009</v>
      </c>
      <c r="B40" s="19">
        <v>0.039282407407407405</v>
      </c>
      <c r="C40" s="19">
        <f t="shared" si="1"/>
        <v>0.03928240741</v>
      </c>
      <c r="D40" s="10" t="s">
        <v>70</v>
      </c>
      <c r="E40" s="10" t="s">
        <v>87</v>
      </c>
      <c r="F40" s="30">
        <v>7.0</v>
      </c>
      <c r="G40" s="29">
        <f>F40-4</f>
        <v>3</v>
      </c>
      <c r="I40" s="26"/>
      <c r="K40" s="26"/>
    </row>
    <row r="41">
      <c r="A41" s="10" t="s">
        <v>1009</v>
      </c>
      <c r="B41" s="19">
        <v>0.039421296296296295</v>
      </c>
      <c r="C41" s="19">
        <f t="shared" si="1"/>
        <v>0.0394212963</v>
      </c>
      <c r="D41" s="10" t="s">
        <v>900</v>
      </c>
      <c r="E41" s="10" t="s">
        <v>87</v>
      </c>
      <c r="F41" s="30">
        <v>3.0</v>
      </c>
      <c r="G41" s="70">
        <f>F41-3</f>
        <v>0</v>
      </c>
      <c r="I41" s="26"/>
      <c r="K41" s="25" t="s">
        <v>1015</v>
      </c>
    </row>
    <row r="42">
      <c r="A42" s="10" t="s">
        <v>1009</v>
      </c>
      <c r="B42" s="19">
        <v>0.03954861111111111</v>
      </c>
      <c r="C42" s="19">
        <f t="shared" si="1"/>
        <v>0.03954861111</v>
      </c>
      <c r="D42" s="10" t="s">
        <v>964</v>
      </c>
      <c r="E42" s="10" t="s">
        <v>87</v>
      </c>
      <c r="F42" s="30" t="s">
        <v>88</v>
      </c>
      <c r="G42" s="30">
        <v>1.0</v>
      </c>
      <c r="I42" s="26"/>
      <c r="K42" s="26"/>
    </row>
    <row r="43">
      <c r="A43" s="10" t="s">
        <v>1009</v>
      </c>
      <c r="B43" s="19">
        <v>0.042222222222222223</v>
      </c>
      <c r="C43" s="19">
        <f t="shared" si="1"/>
        <v>0.04222222222</v>
      </c>
      <c r="D43" s="26" t="s">
        <v>304</v>
      </c>
      <c r="E43" s="10" t="s">
        <v>89</v>
      </c>
      <c r="F43" s="30">
        <v>14.0</v>
      </c>
      <c r="G43" s="30">
        <v>7.0</v>
      </c>
      <c r="I43" s="26"/>
      <c r="K43" s="55" t="s">
        <v>4332</v>
      </c>
    </row>
    <row r="44">
      <c r="A44" s="10" t="s">
        <v>1009</v>
      </c>
      <c r="B44" s="19">
        <v>0.04262731481481481</v>
      </c>
      <c r="C44" s="19">
        <f t="shared" si="1"/>
        <v>0.04262731481</v>
      </c>
      <c r="D44" s="26" t="s">
        <v>304</v>
      </c>
      <c r="E44" s="10" t="s">
        <v>217</v>
      </c>
      <c r="F44" s="30">
        <v>20.0</v>
      </c>
      <c r="G44" s="30">
        <v>14.0</v>
      </c>
      <c r="I44" s="26"/>
      <c r="K44" s="26"/>
    </row>
    <row r="45">
      <c r="A45" s="10" t="s">
        <v>1009</v>
      </c>
      <c r="B45" s="19">
        <v>0.04372685185185185</v>
      </c>
      <c r="C45" s="19">
        <f t="shared" si="1"/>
        <v>0.04372685185</v>
      </c>
      <c r="D45" s="10" t="s">
        <v>74</v>
      </c>
      <c r="E45" s="10" t="s">
        <v>93</v>
      </c>
      <c r="F45" s="30">
        <v>13.0</v>
      </c>
      <c r="G45" s="46">
        <f t="shared" ref="G45:G46" si="2">F45-8</f>
        <v>5</v>
      </c>
      <c r="I45" s="26"/>
      <c r="K45" s="55" t="s">
        <v>4330</v>
      </c>
    </row>
    <row r="46">
      <c r="A46" s="10" t="s">
        <v>1009</v>
      </c>
      <c r="B46" s="19">
        <v>0.04383101851851852</v>
      </c>
      <c r="C46" s="19">
        <f t="shared" si="1"/>
        <v>0.04383101852</v>
      </c>
      <c r="D46" s="10" t="s">
        <v>74</v>
      </c>
      <c r="E46" s="10" t="s">
        <v>93</v>
      </c>
      <c r="F46" s="30">
        <v>19.0</v>
      </c>
      <c r="G46" s="46">
        <f t="shared" si="2"/>
        <v>11</v>
      </c>
      <c r="I46" s="26"/>
      <c r="K46" s="55" t="s">
        <v>4330</v>
      </c>
    </row>
    <row r="47">
      <c r="A47" s="10" t="s">
        <v>1009</v>
      </c>
      <c r="B47" s="19">
        <v>0.04392361111111111</v>
      </c>
      <c r="C47" s="19">
        <f t="shared" si="1"/>
        <v>0.04392361111</v>
      </c>
      <c r="D47" s="10" t="s">
        <v>74</v>
      </c>
      <c r="E47" s="10" t="s">
        <v>91</v>
      </c>
      <c r="F47" s="30">
        <v>10.0</v>
      </c>
      <c r="G47" s="46"/>
      <c r="I47" s="55" t="s">
        <v>1016</v>
      </c>
      <c r="K47" s="26"/>
    </row>
    <row r="48">
      <c r="A48" s="10" t="s">
        <v>1009</v>
      </c>
      <c r="B48" s="19">
        <v>0.044849537037037035</v>
      </c>
      <c r="C48" s="19">
        <f t="shared" si="1"/>
        <v>0.04484953704</v>
      </c>
      <c r="D48" s="10" t="s">
        <v>82</v>
      </c>
      <c r="E48" s="10" t="s">
        <v>67</v>
      </c>
      <c r="F48" s="30">
        <v>19.0</v>
      </c>
      <c r="G48" s="29">
        <f>F48-3</f>
        <v>16</v>
      </c>
      <c r="I48" s="26"/>
      <c r="K48" s="26"/>
    </row>
    <row r="49">
      <c r="A49" s="10" t="s">
        <v>1009</v>
      </c>
      <c r="B49" s="19">
        <v>0.047719907407407405</v>
      </c>
      <c r="C49" s="19">
        <f t="shared" si="1"/>
        <v>0.04771990741</v>
      </c>
      <c r="D49" s="10" t="s">
        <v>900</v>
      </c>
      <c r="E49" s="10" t="s">
        <v>209</v>
      </c>
      <c r="F49" s="30" t="s">
        <v>75</v>
      </c>
      <c r="G49" s="30" t="s">
        <v>75</v>
      </c>
      <c r="I49" s="26"/>
      <c r="K49" s="26"/>
    </row>
    <row r="50">
      <c r="A50" s="10" t="s">
        <v>1009</v>
      </c>
      <c r="B50" s="19">
        <v>0.047719907407407405</v>
      </c>
      <c r="C50" s="19">
        <f t="shared" si="1"/>
        <v>0.04771990741</v>
      </c>
      <c r="D50" s="10" t="s">
        <v>900</v>
      </c>
      <c r="E50" s="10" t="s">
        <v>209</v>
      </c>
      <c r="F50" s="30">
        <v>16.0</v>
      </c>
      <c r="G50" s="46">
        <f>F50-4</f>
        <v>12</v>
      </c>
      <c r="I50" s="26"/>
      <c r="K50" s="26"/>
    </row>
    <row r="51">
      <c r="A51" s="10" t="s">
        <v>1009</v>
      </c>
      <c r="B51" s="19">
        <v>0.048275462962962964</v>
      </c>
      <c r="C51" s="19">
        <f t="shared" si="1"/>
        <v>0.04827546296</v>
      </c>
      <c r="D51" s="10" t="s">
        <v>964</v>
      </c>
      <c r="E51" s="10" t="s">
        <v>83</v>
      </c>
      <c r="F51" s="30">
        <v>1.0</v>
      </c>
      <c r="G51" s="30">
        <v>2.0</v>
      </c>
      <c r="I51" s="26"/>
      <c r="K51" s="26"/>
    </row>
    <row r="52">
      <c r="A52" s="10" t="s">
        <v>1009</v>
      </c>
      <c r="B52" s="19">
        <v>0.04913194444444444</v>
      </c>
      <c r="C52" s="19">
        <f t="shared" si="1"/>
        <v>0.04913194444</v>
      </c>
      <c r="D52" s="26" t="s">
        <v>304</v>
      </c>
      <c r="E52" s="10" t="s">
        <v>166</v>
      </c>
      <c r="F52" s="30">
        <v>20.0</v>
      </c>
      <c r="G52" s="46">
        <f t="shared" ref="G52:G53" si="3">F52-7</f>
        <v>13</v>
      </c>
      <c r="I52" s="26"/>
      <c r="K52" s="26"/>
    </row>
    <row r="53">
      <c r="A53" s="10" t="s">
        <v>1009</v>
      </c>
      <c r="B53" s="19">
        <v>0.050011574074074076</v>
      </c>
      <c r="C53" s="19">
        <f t="shared" si="1"/>
        <v>0.05001157407</v>
      </c>
      <c r="D53" s="26" t="s">
        <v>304</v>
      </c>
      <c r="E53" s="10" t="s">
        <v>89</v>
      </c>
      <c r="F53" s="30">
        <v>10.0</v>
      </c>
      <c r="G53" s="46">
        <f t="shared" si="3"/>
        <v>3</v>
      </c>
      <c r="I53" s="26"/>
      <c r="K53" s="55" t="s">
        <v>1017</v>
      </c>
    </row>
    <row r="54">
      <c r="A54" s="10" t="s">
        <v>1009</v>
      </c>
      <c r="B54" s="19">
        <v>0.051111111111111114</v>
      </c>
      <c r="C54" s="19">
        <f t="shared" si="1"/>
        <v>0.05111111111</v>
      </c>
      <c r="D54" s="10" t="s">
        <v>74</v>
      </c>
      <c r="E54" s="10" t="s">
        <v>93</v>
      </c>
      <c r="F54" s="30">
        <v>25.0</v>
      </c>
      <c r="G54" s="46">
        <f>F54-8</f>
        <v>17</v>
      </c>
      <c r="I54" s="26"/>
      <c r="K54" s="55" t="s">
        <v>1018</v>
      </c>
    </row>
    <row r="55">
      <c r="A55" s="10" t="s">
        <v>1009</v>
      </c>
      <c r="B55" s="19">
        <v>0.051215277777777776</v>
      </c>
      <c r="C55" s="19">
        <f t="shared" si="1"/>
        <v>0.05121527778</v>
      </c>
      <c r="D55" s="10" t="s">
        <v>74</v>
      </c>
      <c r="E55" s="10" t="s">
        <v>91</v>
      </c>
      <c r="F55" s="30">
        <v>6.0</v>
      </c>
      <c r="G55" s="29"/>
      <c r="I55" s="55" t="s">
        <v>1019</v>
      </c>
      <c r="K55" s="26"/>
    </row>
    <row r="56">
      <c r="A56" s="10" t="s">
        <v>1009</v>
      </c>
      <c r="B56" s="19">
        <v>0.051423611111111114</v>
      </c>
      <c r="C56" s="19">
        <f t="shared" si="1"/>
        <v>0.05142361111</v>
      </c>
      <c r="D56" s="10" t="s">
        <v>74</v>
      </c>
      <c r="E56" s="10" t="s">
        <v>93</v>
      </c>
      <c r="F56" s="30">
        <v>18.0</v>
      </c>
      <c r="G56" s="46">
        <f>F56-8</f>
        <v>10</v>
      </c>
      <c r="I56" s="26"/>
      <c r="K56" s="55" t="s">
        <v>1018</v>
      </c>
    </row>
    <row r="57">
      <c r="A57" s="10" t="s">
        <v>1009</v>
      </c>
      <c r="B57" s="19">
        <v>0.05146990740740741</v>
      </c>
      <c r="C57" s="19">
        <f t="shared" si="1"/>
        <v>0.05146990741</v>
      </c>
      <c r="D57" s="10" t="s">
        <v>74</v>
      </c>
      <c r="E57" s="10" t="s">
        <v>91</v>
      </c>
      <c r="F57" s="30">
        <v>11.0</v>
      </c>
      <c r="G57" s="46"/>
      <c r="I57" s="55" t="s">
        <v>1020</v>
      </c>
      <c r="K57" s="26"/>
    </row>
    <row r="58">
      <c r="A58" s="10" t="s">
        <v>1009</v>
      </c>
      <c r="B58" s="19">
        <v>0.052395833333333336</v>
      </c>
      <c r="C58" s="19">
        <f t="shared" si="1"/>
        <v>0.05239583333</v>
      </c>
      <c r="D58" s="10" t="s">
        <v>82</v>
      </c>
      <c r="E58" s="10" t="s">
        <v>79</v>
      </c>
      <c r="F58" s="30">
        <v>6.0</v>
      </c>
      <c r="G58" s="29">
        <f>F58-0</f>
        <v>6</v>
      </c>
      <c r="I58" s="26"/>
      <c r="K58" s="26"/>
    </row>
    <row r="59">
      <c r="A59" s="10" t="s">
        <v>1009</v>
      </c>
      <c r="B59" s="19">
        <v>0.05322916666666667</v>
      </c>
      <c r="C59" s="19">
        <f t="shared" si="1"/>
        <v>0.05322916667</v>
      </c>
      <c r="D59" s="10" t="s">
        <v>70</v>
      </c>
      <c r="E59" s="10" t="s">
        <v>225</v>
      </c>
      <c r="F59" s="30">
        <v>9.0</v>
      </c>
      <c r="G59" s="46"/>
      <c r="I59" s="26"/>
      <c r="K59" s="26"/>
    </row>
    <row r="60">
      <c r="A60" s="10" t="s">
        <v>1009</v>
      </c>
      <c r="B60" s="19">
        <v>0.05375</v>
      </c>
      <c r="C60" s="19">
        <f t="shared" si="1"/>
        <v>0.05375</v>
      </c>
      <c r="D60" s="10" t="s">
        <v>70</v>
      </c>
      <c r="E60" s="10" t="s">
        <v>93</v>
      </c>
      <c r="F60" s="30" t="s">
        <v>75</v>
      </c>
      <c r="G60" s="30" t="s">
        <v>75</v>
      </c>
      <c r="I60" s="26"/>
      <c r="K60" s="25" t="s">
        <v>160</v>
      </c>
    </row>
    <row r="61">
      <c r="A61" s="10" t="s">
        <v>1009</v>
      </c>
      <c r="B61" s="19">
        <v>0.05375</v>
      </c>
      <c r="C61" s="19">
        <f t="shared" si="1"/>
        <v>0.05375</v>
      </c>
      <c r="D61" s="10" t="s">
        <v>70</v>
      </c>
      <c r="E61" s="10" t="s">
        <v>93</v>
      </c>
      <c r="F61" s="30">
        <v>7.0</v>
      </c>
      <c r="G61" s="29">
        <f>F61-4</f>
        <v>3</v>
      </c>
      <c r="I61" s="26"/>
      <c r="K61" s="71" t="s">
        <v>1021</v>
      </c>
    </row>
    <row r="62">
      <c r="A62" s="10" t="s">
        <v>1009</v>
      </c>
      <c r="B62" s="19">
        <v>0.054247685185185184</v>
      </c>
      <c r="C62" s="19">
        <f t="shared" si="1"/>
        <v>0.05424768519</v>
      </c>
      <c r="D62" s="10" t="s">
        <v>900</v>
      </c>
      <c r="E62" s="10" t="s">
        <v>79</v>
      </c>
      <c r="F62" s="30" t="s">
        <v>68</v>
      </c>
      <c r="G62" s="30">
        <v>20.0</v>
      </c>
      <c r="I62" s="26"/>
      <c r="K62" s="55" t="s">
        <v>1022</v>
      </c>
    </row>
    <row r="63">
      <c r="A63" s="10" t="s">
        <v>1009</v>
      </c>
      <c r="B63" s="19">
        <v>0.059131944444444445</v>
      </c>
      <c r="C63" s="19">
        <f t="shared" si="1"/>
        <v>0.05913194444</v>
      </c>
      <c r="D63" s="26" t="s">
        <v>304</v>
      </c>
      <c r="E63" s="10" t="s">
        <v>83</v>
      </c>
      <c r="F63" s="30">
        <v>12.0</v>
      </c>
      <c r="G63" s="29">
        <f>F63-1</f>
        <v>11</v>
      </c>
      <c r="I63" s="26"/>
      <c r="K63" s="26"/>
    </row>
    <row r="64">
      <c r="A64" s="10" t="s">
        <v>1009</v>
      </c>
      <c r="B64" s="19">
        <v>0.059849537037037034</v>
      </c>
      <c r="C64" s="19">
        <f t="shared" si="1"/>
        <v>0.05984953704</v>
      </c>
      <c r="D64" s="26" t="s">
        <v>304</v>
      </c>
      <c r="E64" s="10" t="s">
        <v>89</v>
      </c>
      <c r="F64" s="30" t="s">
        <v>88</v>
      </c>
      <c r="G64" s="30">
        <v>1.0</v>
      </c>
      <c r="I64" s="26"/>
      <c r="K64" s="26"/>
    </row>
    <row r="65">
      <c r="A65" s="10" t="s">
        <v>1009</v>
      </c>
      <c r="B65" s="19">
        <v>0.06510416666666667</v>
      </c>
      <c r="C65" s="19">
        <f t="shared" si="1"/>
        <v>0.06510416667</v>
      </c>
      <c r="D65" s="10" t="s">
        <v>74</v>
      </c>
      <c r="E65" s="10" t="s">
        <v>83</v>
      </c>
      <c r="F65" s="30">
        <v>24.0</v>
      </c>
      <c r="G65" s="29">
        <f>F65-6</f>
        <v>18</v>
      </c>
      <c r="I65" s="26"/>
      <c r="K65" s="26"/>
    </row>
    <row r="66">
      <c r="A66" s="10" t="s">
        <v>1009</v>
      </c>
      <c r="B66" s="19">
        <v>0.06581018518518518</v>
      </c>
      <c r="C66" s="19">
        <f t="shared" si="1"/>
        <v>0.06581018519</v>
      </c>
      <c r="D66" s="10" t="s">
        <v>74</v>
      </c>
      <c r="E66" s="10" t="s">
        <v>217</v>
      </c>
      <c r="F66" s="30">
        <v>20.0</v>
      </c>
      <c r="G66" s="46">
        <f>F66-7</f>
        <v>13</v>
      </c>
      <c r="I66" s="26"/>
      <c r="K66" s="26"/>
    </row>
    <row r="67">
      <c r="A67" s="10" t="s">
        <v>1009</v>
      </c>
      <c r="B67" s="19">
        <v>0.06659722222222222</v>
      </c>
      <c r="C67" s="19">
        <f t="shared" si="1"/>
        <v>0.06659722222</v>
      </c>
      <c r="D67" s="10" t="s">
        <v>157</v>
      </c>
      <c r="E67" s="10" t="s">
        <v>125</v>
      </c>
      <c r="F67" s="30" t="s">
        <v>88</v>
      </c>
      <c r="G67" s="30">
        <v>1.0</v>
      </c>
      <c r="I67" s="26"/>
      <c r="K67" s="26"/>
    </row>
    <row r="68">
      <c r="A68" s="10" t="s">
        <v>1009</v>
      </c>
      <c r="B68" s="19">
        <v>0.06907407407407408</v>
      </c>
      <c r="C68" s="19">
        <f t="shared" si="1"/>
        <v>0.06907407407</v>
      </c>
      <c r="D68" s="10" t="s">
        <v>74</v>
      </c>
      <c r="E68" s="10" t="s">
        <v>83</v>
      </c>
      <c r="F68" s="30">
        <v>17.0</v>
      </c>
      <c r="G68" s="29">
        <f>F68-6</f>
        <v>11</v>
      </c>
      <c r="I68" s="26"/>
      <c r="K68" s="26"/>
    </row>
    <row r="69">
      <c r="A69" s="10" t="s">
        <v>1009</v>
      </c>
      <c r="B69" s="19">
        <v>0.07074074074074074</v>
      </c>
      <c r="C69" s="19">
        <f t="shared" si="1"/>
        <v>0.07074074074</v>
      </c>
      <c r="D69" s="10" t="s">
        <v>74</v>
      </c>
      <c r="E69" s="10" t="s">
        <v>210</v>
      </c>
      <c r="F69" s="30">
        <v>8.0</v>
      </c>
      <c r="G69" s="29">
        <f>F69--3</f>
        <v>11</v>
      </c>
      <c r="I69" s="26"/>
      <c r="K69" s="26"/>
    </row>
    <row r="70">
      <c r="A70" s="10" t="s">
        <v>1009</v>
      </c>
      <c r="B70" s="19">
        <v>0.0713425925925926</v>
      </c>
      <c r="C70" s="19">
        <f t="shared" si="1"/>
        <v>0.07134259259</v>
      </c>
      <c r="D70" s="10" t="s">
        <v>900</v>
      </c>
      <c r="E70" s="10" t="s">
        <v>93</v>
      </c>
      <c r="F70" s="30">
        <v>20.0</v>
      </c>
      <c r="G70" s="29">
        <f>F70-7</f>
        <v>13</v>
      </c>
      <c r="I70" s="26"/>
      <c r="K70" s="55" t="s">
        <v>911</v>
      </c>
    </row>
    <row r="71">
      <c r="A71" s="10" t="s">
        <v>1009</v>
      </c>
      <c r="B71" s="19">
        <v>0.07149305555555556</v>
      </c>
      <c r="C71" s="19">
        <f t="shared" si="1"/>
        <v>0.07149305556</v>
      </c>
      <c r="D71" s="10" t="s">
        <v>900</v>
      </c>
      <c r="E71" s="10" t="s">
        <v>91</v>
      </c>
      <c r="F71" s="30">
        <v>8.0</v>
      </c>
      <c r="G71" s="46"/>
      <c r="I71" s="55" t="s">
        <v>1023</v>
      </c>
      <c r="K71" s="26"/>
    </row>
    <row r="72">
      <c r="A72" s="10" t="s">
        <v>1009</v>
      </c>
      <c r="B72" s="19">
        <v>0.07149305555555556</v>
      </c>
      <c r="C72" s="19">
        <f t="shared" si="1"/>
        <v>0.07149305556</v>
      </c>
      <c r="D72" s="10" t="s">
        <v>74</v>
      </c>
      <c r="E72" s="10" t="s">
        <v>129</v>
      </c>
      <c r="F72" s="30">
        <v>14.0</v>
      </c>
      <c r="G72" s="46">
        <f>F72-4</f>
        <v>10</v>
      </c>
      <c r="I72" s="26"/>
      <c r="K72" s="26"/>
    </row>
    <row r="73">
      <c r="A73" s="10" t="s">
        <v>1009</v>
      </c>
      <c r="B73" s="19">
        <v>0.07234953703703703</v>
      </c>
      <c r="C73" s="19">
        <f t="shared" si="1"/>
        <v>0.07234953704</v>
      </c>
      <c r="D73" s="10" t="s">
        <v>4333</v>
      </c>
      <c r="E73" s="10" t="s">
        <v>217</v>
      </c>
      <c r="F73" s="30">
        <v>17.0</v>
      </c>
      <c r="G73" s="30">
        <v>11.0</v>
      </c>
      <c r="I73" s="26"/>
      <c r="K73" s="26"/>
    </row>
    <row r="74">
      <c r="A74" s="10" t="s">
        <v>1009</v>
      </c>
      <c r="B74" s="19">
        <v>0.0725</v>
      </c>
      <c r="C74" s="19">
        <f t="shared" si="1"/>
        <v>0.0725</v>
      </c>
      <c r="D74" s="10" t="s">
        <v>900</v>
      </c>
      <c r="E74" s="10" t="s">
        <v>93</v>
      </c>
      <c r="F74" s="30" t="s">
        <v>88</v>
      </c>
      <c r="G74" s="30">
        <v>1.0</v>
      </c>
      <c r="I74" s="26"/>
      <c r="K74" s="55" t="s">
        <v>911</v>
      </c>
    </row>
    <row r="75">
      <c r="A75" s="10" t="s">
        <v>1009</v>
      </c>
      <c r="B75" s="19">
        <v>0.0734837962962963</v>
      </c>
      <c r="C75" s="19">
        <f t="shared" si="1"/>
        <v>0.0734837963</v>
      </c>
      <c r="D75" s="10" t="s">
        <v>900</v>
      </c>
      <c r="E75" s="10" t="s">
        <v>166</v>
      </c>
      <c r="F75" s="30">
        <v>15.0</v>
      </c>
      <c r="G75" s="29">
        <f>F75-2</f>
        <v>13</v>
      </c>
      <c r="I75" s="26"/>
      <c r="K75" s="26"/>
    </row>
    <row r="76">
      <c r="A76" s="10" t="s">
        <v>1009</v>
      </c>
      <c r="B76" s="19">
        <v>0.0740625</v>
      </c>
      <c r="C76" s="19">
        <f t="shared" si="1"/>
        <v>0.0740625</v>
      </c>
      <c r="D76" s="10" t="s">
        <v>900</v>
      </c>
      <c r="E76" s="10" t="s">
        <v>93</v>
      </c>
      <c r="F76" s="30">
        <v>20.0</v>
      </c>
      <c r="G76" s="46">
        <f>F76-7</f>
        <v>13</v>
      </c>
      <c r="I76" s="26"/>
      <c r="K76" s="55" t="s">
        <v>1024</v>
      </c>
    </row>
    <row r="77">
      <c r="A77" s="10" t="s">
        <v>1009</v>
      </c>
      <c r="B77" s="19">
        <v>0.0770949074074074</v>
      </c>
      <c r="C77" s="19">
        <f t="shared" si="1"/>
        <v>0.07709490741</v>
      </c>
      <c r="D77" s="10" t="s">
        <v>82</v>
      </c>
      <c r="E77" s="10" t="s">
        <v>361</v>
      </c>
      <c r="F77" s="30" t="s">
        <v>68</v>
      </c>
      <c r="G77" s="30">
        <v>20.0</v>
      </c>
      <c r="I77" s="26"/>
      <c r="K77" s="26"/>
    </row>
    <row r="78">
      <c r="A78" s="10" t="s">
        <v>1009</v>
      </c>
      <c r="B78" s="19">
        <v>0.07737268518518518</v>
      </c>
      <c r="C78" s="19">
        <f t="shared" si="1"/>
        <v>0.07737268519</v>
      </c>
      <c r="D78" s="10" t="s">
        <v>70</v>
      </c>
      <c r="E78" s="10" t="s">
        <v>100</v>
      </c>
      <c r="F78" s="30">
        <v>9.0</v>
      </c>
      <c r="G78" s="30">
        <v>2.0</v>
      </c>
      <c r="I78" s="55" t="s">
        <v>1025</v>
      </c>
      <c r="K78" s="26"/>
    </row>
    <row r="79">
      <c r="A79" s="10" t="s">
        <v>1009</v>
      </c>
      <c r="B79" s="19">
        <v>0.07783564814814815</v>
      </c>
      <c r="C79" s="19">
        <f t="shared" si="1"/>
        <v>0.07783564815</v>
      </c>
      <c r="D79" s="10" t="s">
        <v>70</v>
      </c>
      <c r="E79" s="10" t="s">
        <v>209</v>
      </c>
      <c r="F79" s="30">
        <v>15.0</v>
      </c>
      <c r="G79" s="29">
        <f>F79-0</f>
        <v>15</v>
      </c>
      <c r="I79" s="26"/>
      <c r="K79" s="26"/>
    </row>
    <row r="80">
      <c r="A80" s="10" t="s">
        <v>1009</v>
      </c>
      <c r="B80" s="19">
        <v>0.07826388888888888</v>
      </c>
      <c r="C80" s="19">
        <f t="shared" si="1"/>
        <v>0.07826388889</v>
      </c>
      <c r="D80" s="10" t="s">
        <v>900</v>
      </c>
      <c r="E80" s="10" t="s">
        <v>209</v>
      </c>
      <c r="F80" s="30">
        <v>21.0</v>
      </c>
      <c r="G80" s="46">
        <f>F80-4</f>
        <v>17</v>
      </c>
      <c r="I80" s="26"/>
      <c r="K80" s="26"/>
    </row>
    <row r="81">
      <c r="A81" s="10" t="s">
        <v>1009</v>
      </c>
      <c r="B81" s="19">
        <v>0.07864583333333333</v>
      </c>
      <c r="C81" s="19">
        <f t="shared" si="1"/>
        <v>0.07864583333</v>
      </c>
      <c r="D81" s="10" t="s">
        <v>900</v>
      </c>
      <c r="E81" s="10" t="s">
        <v>100</v>
      </c>
      <c r="F81" s="30">
        <v>19.0</v>
      </c>
      <c r="G81" s="46">
        <f>F81-3</f>
        <v>16</v>
      </c>
      <c r="I81" s="55" t="s">
        <v>1026</v>
      </c>
      <c r="K81" s="26"/>
    </row>
    <row r="82">
      <c r="A82" s="10" t="s">
        <v>1009</v>
      </c>
      <c r="B82" s="19">
        <v>0.07868055555555556</v>
      </c>
      <c r="C82" s="19">
        <f t="shared" si="1"/>
        <v>0.07868055556</v>
      </c>
      <c r="D82" s="10" t="s">
        <v>70</v>
      </c>
      <c r="E82" s="10" t="s">
        <v>100</v>
      </c>
      <c r="F82" s="30">
        <v>12.0</v>
      </c>
      <c r="G82" s="46">
        <f>F82-7</f>
        <v>5</v>
      </c>
      <c r="I82" s="55" t="s">
        <v>1027</v>
      </c>
      <c r="K82" s="26"/>
    </row>
    <row r="83">
      <c r="A83" s="10" t="s">
        <v>1009</v>
      </c>
      <c r="B83" s="19">
        <v>0.08168981481481481</v>
      </c>
      <c r="C83" s="19">
        <f t="shared" si="1"/>
        <v>0.08168981481</v>
      </c>
      <c r="D83" s="10" t="s">
        <v>70</v>
      </c>
      <c r="E83" s="10" t="s">
        <v>120</v>
      </c>
      <c r="F83" s="30">
        <v>14.0</v>
      </c>
      <c r="G83" s="46"/>
      <c r="I83" s="55"/>
      <c r="K83" s="55" t="s">
        <v>1028</v>
      </c>
    </row>
    <row r="84">
      <c r="A84" s="10" t="s">
        <v>1009</v>
      </c>
      <c r="B84" s="19">
        <v>0.0998263888888889</v>
      </c>
      <c r="C84" s="19">
        <f>B84-TIME('Time Shifts'!$B$30,'Time Shifts'!$C$30,'Time Shifts'!$D$30)</f>
        <v>0.08429398148</v>
      </c>
      <c r="D84" s="10" t="s">
        <v>964</v>
      </c>
      <c r="E84" s="10" t="s">
        <v>120</v>
      </c>
      <c r="F84" s="30">
        <v>12.0</v>
      </c>
      <c r="G84" s="46"/>
      <c r="I84" s="55"/>
      <c r="K84" s="55" t="s">
        <v>1029</v>
      </c>
    </row>
    <row r="85">
      <c r="A85" s="10" t="s">
        <v>1009</v>
      </c>
      <c r="B85" s="19">
        <v>0.09984953703703704</v>
      </c>
      <c r="C85" s="19">
        <f>B85-TIME('Time Shifts'!$B$30,'Time Shifts'!$C$30,'Time Shifts'!$D$30)</f>
        <v>0.08431712963</v>
      </c>
      <c r="D85" s="10" t="s">
        <v>964</v>
      </c>
      <c r="E85" s="10" t="s">
        <v>120</v>
      </c>
      <c r="F85" s="30">
        <v>10.0</v>
      </c>
      <c r="G85" s="46"/>
      <c r="I85" s="55"/>
      <c r="K85" s="55" t="s">
        <v>1030</v>
      </c>
    </row>
    <row r="86">
      <c r="A86" s="10" t="s">
        <v>1009</v>
      </c>
      <c r="B86" s="19">
        <v>0.10072916666666666</v>
      </c>
      <c r="C86" s="19">
        <f>B86-TIME('Time Shifts'!$B$30,'Time Shifts'!$C$30,'Time Shifts'!$D$30)</f>
        <v>0.08519675926</v>
      </c>
      <c r="D86" s="10" t="s">
        <v>1031</v>
      </c>
      <c r="E86" s="10" t="s">
        <v>125</v>
      </c>
      <c r="F86" s="30" t="s">
        <v>88</v>
      </c>
      <c r="G86" s="30">
        <v>1.0</v>
      </c>
      <c r="I86" s="26"/>
      <c r="K86" s="26"/>
    </row>
    <row r="87">
      <c r="A87" s="10" t="s">
        <v>1009</v>
      </c>
      <c r="B87" s="19">
        <v>0.10716435185185186</v>
      </c>
      <c r="C87" s="19">
        <f>B87-TIME('Time Shifts'!$B$30,'Time Shifts'!$C$30,'Time Shifts'!$D$30)</f>
        <v>0.09163194444</v>
      </c>
      <c r="D87" s="10" t="s">
        <v>900</v>
      </c>
      <c r="E87" s="10" t="s">
        <v>98</v>
      </c>
      <c r="F87" s="30">
        <v>11.0</v>
      </c>
      <c r="G87" s="29"/>
      <c r="I87" s="26"/>
      <c r="K87" s="26"/>
    </row>
    <row r="88">
      <c r="A88" s="10" t="s">
        <v>1009</v>
      </c>
      <c r="B88" s="19">
        <v>0.11125</v>
      </c>
      <c r="C88" s="19">
        <f>B88-TIME('Time Shifts'!$B$30,'Time Shifts'!$C$30,'Time Shifts'!$D$30)</f>
        <v>0.09571759259</v>
      </c>
      <c r="D88" s="10" t="s">
        <v>74</v>
      </c>
      <c r="E88" s="10" t="s">
        <v>67</v>
      </c>
      <c r="F88" s="30">
        <v>12.0</v>
      </c>
      <c r="G88" s="46">
        <f>F88-0</f>
        <v>12</v>
      </c>
      <c r="I88" s="26"/>
      <c r="K88" s="26"/>
    </row>
    <row r="89">
      <c r="A89" s="10" t="s">
        <v>1009</v>
      </c>
      <c r="B89" s="19">
        <v>0.11142361111111111</v>
      </c>
      <c r="C89" s="19">
        <f>B89-TIME('Time Shifts'!$B$30,'Time Shifts'!$C$30,'Time Shifts'!$D$30)</f>
        <v>0.0958912037</v>
      </c>
      <c r="D89" s="10" t="s">
        <v>70</v>
      </c>
      <c r="E89" s="10" t="s">
        <v>67</v>
      </c>
      <c r="F89" s="30">
        <v>5.0</v>
      </c>
      <c r="G89" s="46">
        <f>F89-3</f>
        <v>2</v>
      </c>
      <c r="I89" s="26"/>
      <c r="K89" s="26"/>
    </row>
    <row r="90">
      <c r="A90" s="10" t="s">
        <v>1009</v>
      </c>
      <c r="B90" s="19">
        <v>0.11155092592592593</v>
      </c>
      <c r="C90" s="19">
        <f>B90-TIME('Time Shifts'!$B$30,'Time Shifts'!$C$30,'Time Shifts'!$D$30)</f>
        <v>0.09601851852</v>
      </c>
      <c r="D90" s="10" t="s">
        <v>900</v>
      </c>
      <c r="E90" s="10" t="s">
        <v>67</v>
      </c>
      <c r="F90" s="30" t="s">
        <v>68</v>
      </c>
      <c r="G90" s="30">
        <v>20.0</v>
      </c>
      <c r="I90" s="26"/>
      <c r="K90" s="26"/>
    </row>
    <row r="91">
      <c r="A91" s="10" t="s">
        <v>1009</v>
      </c>
      <c r="B91" s="19">
        <v>0.1129050925925926</v>
      </c>
      <c r="C91" s="19">
        <f>B91-TIME('Time Shifts'!$B$30,'Time Shifts'!$C$30,'Time Shifts'!$D$30)</f>
        <v>0.09737268519</v>
      </c>
      <c r="D91" s="10" t="s">
        <v>74</v>
      </c>
      <c r="E91" s="10" t="s">
        <v>87</v>
      </c>
      <c r="F91" s="30">
        <v>22.0</v>
      </c>
      <c r="G91" s="46">
        <f>F91-4</f>
        <v>18</v>
      </c>
      <c r="I91" s="26"/>
      <c r="K91" s="26"/>
    </row>
    <row r="92">
      <c r="A92" s="10" t="s">
        <v>1009</v>
      </c>
      <c r="B92" s="19">
        <v>0.11299768518518519</v>
      </c>
      <c r="C92" s="19">
        <f>B92-TIME('Time Shifts'!$B$30,'Time Shifts'!$C$30,'Time Shifts'!$D$30)</f>
        <v>0.09746527778</v>
      </c>
      <c r="D92" s="10" t="s">
        <v>82</v>
      </c>
      <c r="E92" s="10" t="s">
        <v>87</v>
      </c>
      <c r="F92" s="30">
        <v>15.0</v>
      </c>
      <c r="G92" s="29">
        <f>F92-1</f>
        <v>14</v>
      </c>
      <c r="I92" s="26"/>
      <c r="K92" s="26"/>
    </row>
    <row r="93">
      <c r="A93" s="10" t="s">
        <v>1009</v>
      </c>
      <c r="B93" s="19">
        <v>0.11300925925925925</v>
      </c>
      <c r="C93" s="19">
        <f>B93-TIME('Time Shifts'!$B$30,'Time Shifts'!$C$30,'Time Shifts'!$D$30)</f>
        <v>0.09747685185</v>
      </c>
      <c r="D93" s="10" t="s">
        <v>70</v>
      </c>
      <c r="E93" s="10" t="s">
        <v>87</v>
      </c>
      <c r="F93" s="30">
        <v>18.0</v>
      </c>
      <c r="G93" s="46">
        <f>F93-4</f>
        <v>14</v>
      </c>
      <c r="I93" s="26"/>
      <c r="K93" s="26"/>
    </row>
    <row r="94">
      <c r="A94" s="10" t="s">
        <v>1009</v>
      </c>
      <c r="B94" s="19">
        <v>0.1130324074074074</v>
      </c>
      <c r="C94" s="19">
        <f>B94-TIME('Time Shifts'!$B$30,'Time Shifts'!$C$30,'Time Shifts'!$D$30)</f>
        <v>0.0975</v>
      </c>
      <c r="D94" s="10" t="s">
        <v>900</v>
      </c>
      <c r="E94" s="10" t="s">
        <v>87</v>
      </c>
      <c r="F94" s="30">
        <v>15.0</v>
      </c>
      <c r="G94" s="46">
        <f>F94-3</f>
        <v>12</v>
      </c>
      <c r="I94" s="26"/>
      <c r="K94" s="26"/>
    </row>
    <row r="95">
      <c r="A95" s="10" t="s">
        <v>1009</v>
      </c>
      <c r="B95" s="19">
        <v>0.1133912037037037</v>
      </c>
      <c r="C95" s="19">
        <f>B95-TIME('Time Shifts'!$B$30,'Time Shifts'!$C$30,'Time Shifts'!$D$30)</f>
        <v>0.0978587963</v>
      </c>
      <c r="D95" s="10" t="s">
        <v>964</v>
      </c>
      <c r="E95" s="10" t="s">
        <v>87</v>
      </c>
      <c r="F95" s="30">
        <v>5.0</v>
      </c>
      <c r="G95" s="46">
        <f>F95-1</f>
        <v>4</v>
      </c>
      <c r="I95" s="26"/>
      <c r="K95" s="26"/>
    </row>
    <row r="96">
      <c r="A96" s="10" t="s">
        <v>1009</v>
      </c>
      <c r="B96" s="19">
        <v>0.11358796296296296</v>
      </c>
      <c r="C96" s="19">
        <f>B96-TIME('Time Shifts'!$B$30,'Time Shifts'!$C$30,'Time Shifts'!$D$30)</f>
        <v>0.09805555556</v>
      </c>
      <c r="D96" s="26" t="s">
        <v>304</v>
      </c>
      <c r="E96" s="10" t="s">
        <v>87</v>
      </c>
      <c r="F96" s="30" t="s">
        <v>88</v>
      </c>
      <c r="G96" s="30">
        <v>1.0</v>
      </c>
      <c r="I96" s="26"/>
      <c r="K96" s="26"/>
    </row>
    <row r="97">
      <c r="A97" s="10" t="s">
        <v>1009</v>
      </c>
      <c r="B97" s="19">
        <v>0.11501157407407407</v>
      </c>
      <c r="C97" s="19">
        <f>B97-TIME('Time Shifts'!$B$30,'Time Shifts'!$C$30,'Time Shifts'!$D$30)</f>
        <v>0.09947916667</v>
      </c>
      <c r="D97" s="10" t="s">
        <v>74</v>
      </c>
      <c r="E97" s="10" t="s">
        <v>93</v>
      </c>
      <c r="F97" s="30">
        <v>12.0</v>
      </c>
      <c r="G97" s="46">
        <f t="shared" ref="G97:G98" si="4">F97-8</f>
        <v>4</v>
      </c>
      <c r="I97" s="26"/>
      <c r="K97" s="55" t="s">
        <v>4330</v>
      </c>
    </row>
    <row r="98">
      <c r="A98" s="10" t="s">
        <v>1009</v>
      </c>
      <c r="B98" s="19">
        <v>0.11521990740740741</v>
      </c>
      <c r="C98" s="19">
        <f>B98-TIME('Time Shifts'!$B$30,'Time Shifts'!$C$30,'Time Shifts'!$D$30)</f>
        <v>0.0996875</v>
      </c>
      <c r="D98" s="10" t="s">
        <v>74</v>
      </c>
      <c r="E98" s="10" t="s">
        <v>93</v>
      </c>
      <c r="F98" s="30">
        <v>20.0</v>
      </c>
      <c r="G98" s="46">
        <f t="shared" si="4"/>
        <v>12</v>
      </c>
      <c r="I98" s="26"/>
      <c r="K98" s="55" t="s">
        <v>4330</v>
      </c>
    </row>
    <row r="99">
      <c r="A99" s="10" t="s">
        <v>1009</v>
      </c>
      <c r="B99" s="19">
        <v>0.1153125</v>
      </c>
      <c r="C99" s="19">
        <f>B99-TIME('Time Shifts'!$B$30,'Time Shifts'!$C$30,'Time Shifts'!$D$30)</f>
        <v>0.09978009259</v>
      </c>
      <c r="D99" s="10" t="s">
        <v>74</v>
      </c>
      <c r="E99" s="10" t="s">
        <v>91</v>
      </c>
      <c r="F99" s="30">
        <v>10.0</v>
      </c>
      <c r="G99" s="29"/>
      <c r="I99" s="55" t="s">
        <v>1016</v>
      </c>
      <c r="K99" s="26"/>
    </row>
    <row r="100">
      <c r="A100" s="10" t="s">
        <v>1009</v>
      </c>
      <c r="B100" s="19">
        <v>0.11597222222222223</v>
      </c>
      <c r="C100" s="19">
        <f>B100-TIME('Time Shifts'!$B$30,'Time Shifts'!$C$30,'Time Shifts'!$D$30)</f>
        <v>0.1004398148</v>
      </c>
      <c r="D100" s="10" t="s">
        <v>70</v>
      </c>
      <c r="E100" s="10" t="s">
        <v>93</v>
      </c>
      <c r="F100" s="30" t="s">
        <v>68</v>
      </c>
      <c r="G100" s="30">
        <v>20.0</v>
      </c>
      <c r="H100" s="10" t="s">
        <v>137</v>
      </c>
      <c r="I100" s="26"/>
      <c r="K100" s="55" t="s">
        <v>4334</v>
      </c>
    </row>
    <row r="101">
      <c r="A101" s="10" t="s">
        <v>1009</v>
      </c>
      <c r="B101" s="19">
        <v>0.11618055555555555</v>
      </c>
      <c r="C101" s="19">
        <f>B101-TIME('Time Shifts'!$B$30,'Time Shifts'!$C$30,'Time Shifts'!$D$30)</f>
        <v>0.1006481481</v>
      </c>
      <c r="D101" s="10" t="s">
        <v>70</v>
      </c>
      <c r="E101" s="10" t="s">
        <v>91</v>
      </c>
      <c r="F101" s="30">
        <v>18.0</v>
      </c>
      <c r="G101" s="46"/>
      <c r="I101" s="55" t="s">
        <v>1003</v>
      </c>
      <c r="K101" s="26"/>
    </row>
    <row r="102">
      <c r="A102" s="10" t="s">
        <v>1009</v>
      </c>
      <c r="B102" s="19">
        <v>0.11652777777777777</v>
      </c>
      <c r="C102" s="19">
        <f>B102-TIME('Time Shifts'!$B$30,'Time Shifts'!$C$30,'Time Shifts'!$D$30)</f>
        <v>0.1009953704</v>
      </c>
      <c r="D102" s="10" t="s">
        <v>70</v>
      </c>
      <c r="E102" s="10" t="s">
        <v>93</v>
      </c>
      <c r="F102" s="30">
        <v>14.0</v>
      </c>
      <c r="G102" s="46">
        <f>F102-7</f>
        <v>7</v>
      </c>
      <c r="I102" s="26"/>
      <c r="K102" s="55" t="s">
        <v>4334</v>
      </c>
    </row>
    <row r="103">
      <c r="A103" s="10" t="s">
        <v>1009</v>
      </c>
      <c r="B103" s="19">
        <v>0.11663194444444444</v>
      </c>
      <c r="C103" s="19">
        <f>B103-TIME('Time Shifts'!$B$30,'Time Shifts'!$C$30,'Time Shifts'!$D$30)</f>
        <v>0.101099537</v>
      </c>
      <c r="D103" s="10" t="s">
        <v>70</v>
      </c>
      <c r="E103" s="10" t="s">
        <v>91</v>
      </c>
      <c r="F103" s="30">
        <v>6.0</v>
      </c>
      <c r="G103" s="46"/>
      <c r="I103" s="55" t="s">
        <v>972</v>
      </c>
      <c r="K103" s="26"/>
    </row>
    <row r="104">
      <c r="A104" s="10" t="s">
        <v>1009</v>
      </c>
      <c r="B104" s="19">
        <v>0.11690972222222222</v>
      </c>
      <c r="C104" s="19">
        <f>B104-TIME('Time Shifts'!$B$30,'Time Shifts'!$C$30,'Time Shifts'!$D$30)</f>
        <v>0.1013773148</v>
      </c>
      <c r="D104" s="10" t="s">
        <v>70</v>
      </c>
      <c r="E104" s="10" t="s">
        <v>93</v>
      </c>
      <c r="F104" s="30">
        <v>12.0</v>
      </c>
      <c r="G104" s="46">
        <f>F104-7</f>
        <v>5</v>
      </c>
      <c r="I104" s="26"/>
      <c r="K104" s="55" t="s">
        <v>4329</v>
      </c>
    </row>
    <row r="105">
      <c r="A105" s="10" t="s">
        <v>1009</v>
      </c>
      <c r="B105" s="19">
        <v>0.11798611111111111</v>
      </c>
      <c r="C105" s="19">
        <f>B105-TIME('Time Shifts'!$B$30,'Time Shifts'!$C$30,'Time Shifts'!$D$30)</f>
        <v>0.1024537037</v>
      </c>
      <c r="D105" s="10" t="s">
        <v>900</v>
      </c>
      <c r="E105" s="10" t="s">
        <v>93</v>
      </c>
      <c r="F105" s="30" t="s">
        <v>88</v>
      </c>
      <c r="G105" s="30">
        <v>1.0</v>
      </c>
      <c r="I105" s="26"/>
      <c r="K105" s="55" t="s">
        <v>4335</v>
      </c>
    </row>
    <row r="106">
      <c r="A106" s="10" t="s">
        <v>1009</v>
      </c>
      <c r="B106" s="19">
        <v>0.11815972222222222</v>
      </c>
      <c r="C106" s="19">
        <f>B106-TIME('Time Shifts'!$B$30,'Time Shifts'!$C$30,'Time Shifts'!$D$30)</f>
        <v>0.1026273148</v>
      </c>
      <c r="D106" s="10" t="s">
        <v>900</v>
      </c>
      <c r="E106" s="10" t="s">
        <v>93</v>
      </c>
      <c r="F106" s="30">
        <v>19.0</v>
      </c>
      <c r="G106" s="29">
        <f>F106-7</f>
        <v>12</v>
      </c>
      <c r="I106" s="26"/>
      <c r="K106" s="55" t="s">
        <v>4331</v>
      </c>
    </row>
    <row r="107">
      <c r="A107" s="10" t="s">
        <v>1009</v>
      </c>
      <c r="B107" s="19">
        <v>0.11824074074074074</v>
      </c>
      <c r="C107" s="19">
        <f>B107-TIME('Time Shifts'!$B$30,'Time Shifts'!$C$30,'Time Shifts'!$D$30)</f>
        <v>0.1027083333</v>
      </c>
      <c r="D107" s="10" t="s">
        <v>900</v>
      </c>
      <c r="E107" s="10" t="s">
        <v>91</v>
      </c>
      <c r="F107" s="30">
        <v>7.0</v>
      </c>
      <c r="G107" s="46"/>
      <c r="I107" s="55" t="s">
        <v>1032</v>
      </c>
      <c r="K107" s="26"/>
    </row>
    <row r="108">
      <c r="A108" s="10" t="s">
        <v>1009</v>
      </c>
      <c r="B108" s="19">
        <v>0.11849537037037038</v>
      </c>
      <c r="C108" s="19">
        <f>B108-TIME('Time Shifts'!$B$30,'Time Shifts'!$C$30,'Time Shifts'!$D$30)</f>
        <v>0.102962963</v>
      </c>
      <c r="D108" s="10" t="s">
        <v>900</v>
      </c>
      <c r="E108" s="10" t="s">
        <v>93</v>
      </c>
      <c r="F108" s="30">
        <v>15.0</v>
      </c>
      <c r="G108" s="29">
        <f>F108-7</f>
        <v>8</v>
      </c>
      <c r="I108" s="26"/>
      <c r="K108" s="55" t="s">
        <v>4335</v>
      </c>
    </row>
    <row r="109">
      <c r="A109" s="10" t="s">
        <v>1009</v>
      </c>
      <c r="B109" s="19">
        <v>0.12143518518518519</v>
      </c>
      <c r="C109" s="19">
        <f>B109-TIME('Time Shifts'!$B$30,'Time Shifts'!$C$30,'Time Shifts'!$D$30)</f>
        <v>0.1059027778</v>
      </c>
      <c r="D109" s="10" t="s">
        <v>964</v>
      </c>
      <c r="E109" s="10" t="s">
        <v>166</v>
      </c>
      <c r="F109" s="30">
        <v>27.0</v>
      </c>
      <c r="G109" s="46">
        <f>F109-8</f>
        <v>19</v>
      </c>
      <c r="I109" s="26"/>
      <c r="K109" s="26"/>
    </row>
    <row r="110">
      <c r="A110" s="10" t="s">
        <v>1009</v>
      </c>
      <c r="B110" s="19">
        <v>0.12243055555555556</v>
      </c>
      <c r="C110" s="19">
        <f>B110-TIME('Time Shifts'!$B$30,'Time Shifts'!$C$30,'Time Shifts'!$D$30)</f>
        <v>0.1068981481</v>
      </c>
      <c r="D110" s="10" t="s">
        <v>70</v>
      </c>
      <c r="E110" s="10" t="s">
        <v>93</v>
      </c>
      <c r="F110" s="30">
        <v>16.0</v>
      </c>
      <c r="G110" s="29">
        <f>F110-7</f>
        <v>9</v>
      </c>
      <c r="I110" s="26"/>
      <c r="K110" s="55" t="s">
        <v>4336</v>
      </c>
    </row>
    <row r="111">
      <c r="A111" s="10" t="s">
        <v>1009</v>
      </c>
      <c r="B111" s="19">
        <v>0.12255787037037037</v>
      </c>
      <c r="C111" s="19">
        <f>B111-TIME('Time Shifts'!$B$30,'Time Shifts'!$C$30,'Time Shifts'!$D$30)</f>
        <v>0.107025463</v>
      </c>
      <c r="D111" s="10" t="s">
        <v>70</v>
      </c>
      <c r="E111" s="10" t="s">
        <v>91</v>
      </c>
      <c r="F111" s="30">
        <v>10.0</v>
      </c>
      <c r="G111" s="46"/>
      <c r="I111" s="55" t="s">
        <v>1033</v>
      </c>
      <c r="J111" s="10">
        <v>1.0</v>
      </c>
      <c r="K111" s="55"/>
    </row>
    <row r="112">
      <c r="A112" s="10" t="s">
        <v>1009</v>
      </c>
      <c r="B112" s="19">
        <v>0.12435185185185185</v>
      </c>
      <c r="C112" s="19">
        <f>B112-TIME('Time Shifts'!$B$30,'Time Shifts'!$C$30,'Time Shifts'!$D$30)</f>
        <v>0.1088194444</v>
      </c>
      <c r="D112" s="26" t="s">
        <v>304</v>
      </c>
      <c r="E112" s="10" t="s">
        <v>89</v>
      </c>
      <c r="F112" s="30">
        <v>11.0</v>
      </c>
      <c r="G112" s="29">
        <f>F112-7</f>
        <v>4</v>
      </c>
      <c r="I112" s="26"/>
      <c r="K112" s="55" t="s">
        <v>4332</v>
      </c>
    </row>
    <row r="113">
      <c r="A113" s="10" t="s">
        <v>1009</v>
      </c>
      <c r="B113" s="19">
        <v>0.1268287037037037</v>
      </c>
      <c r="C113" s="19">
        <f>B113-TIME('Time Shifts'!$B$30,'Time Shifts'!$C$30,'Time Shifts'!$D$30)</f>
        <v>0.1112962963</v>
      </c>
      <c r="D113" s="10" t="s">
        <v>74</v>
      </c>
      <c r="E113" s="10" t="s">
        <v>93</v>
      </c>
      <c r="F113" s="30">
        <v>12.0</v>
      </c>
      <c r="G113" s="46">
        <f t="shared" ref="G113:G114" si="5">F113-8</f>
        <v>4</v>
      </c>
      <c r="I113" s="26"/>
      <c r="K113" s="55" t="s">
        <v>4330</v>
      </c>
    </row>
    <row r="114">
      <c r="A114" s="10" t="s">
        <v>1009</v>
      </c>
      <c r="B114" s="19">
        <v>0.12709490740740742</v>
      </c>
      <c r="C114" s="19">
        <f>B114-TIME('Time Shifts'!$B$30,'Time Shifts'!$C$30,'Time Shifts'!$D$30)</f>
        <v>0.1115625</v>
      </c>
      <c r="D114" s="10" t="s">
        <v>74</v>
      </c>
      <c r="E114" s="10" t="s">
        <v>93</v>
      </c>
      <c r="F114" s="30">
        <v>22.0</v>
      </c>
      <c r="G114" s="46">
        <f t="shared" si="5"/>
        <v>14</v>
      </c>
      <c r="I114" s="26"/>
      <c r="K114" s="55" t="s">
        <v>4330</v>
      </c>
    </row>
    <row r="115">
      <c r="A115" s="10" t="s">
        <v>1009</v>
      </c>
      <c r="B115" s="19">
        <v>0.12725694444444444</v>
      </c>
      <c r="C115" s="19">
        <f>B115-TIME('Time Shifts'!$B$30,'Time Shifts'!$C$30,'Time Shifts'!$D$30)</f>
        <v>0.111724537</v>
      </c>
      <c r="D115" s="10" t="s">
        <v>74</v>
      </c>
      <c r="E115" s="10" t="s">
        <v>91</v>
      </c>
      <c r="F115" s="30">
        <v>17.0</v>
      </c>
      <c r="G115" s="29"/>
      <c r="I115" s="55" t="s">
        <v>1034</v>
      </c>
      <c r="K115" s="26"/>
    </row>
    <row r="116">
      <c r="A116" s="10" t="s">
        <v>1009</v>
      </c>
      <c r="B116" s="19">
        <v>0.12861111111111112</v>
      </c>
      <c r="C116" s="19">
        <f>B116-TIME('Time Shifts'!$B$30,'Time Shifts'!$C$30,'Time Shifts'!$D$30)</f>
        <v>0.1130787037</v>
      </c>
      <c r="D116" s="10" t="s">
        <v>70</v>
      </c>
      <c r="E116" s="10" t="s">
        <v>93</v>
      </c>
      <c r="F116" s="30" t="s">
        <v>88</v>
      </c>
      <c r="G116" s="30">
        <v>1.0</v>
      </c>
      <c r="I116" s="26"/>
      <c r="K116" s="55" t="s">
        <v>4334</v>
      </c>
    </row>
    <row r="117">
      <c r="A117" s="10" t="s">
        <v>1009</v>
      </c>
      <c r="B117" s="19">
        <v>0.12886574074074075</v>
      </c>
      <c r="C117" s="19">
        <f>B117-TIME('Time Shifts'!$B$30,'Time Shifts'!$C$30,'Time Shifts'!$D$30)</f>
        <v>0.1133333333</v>
      </c>
      <c r="D117" s="10" t="s">
        <v>70</v>
      </c>
      <c r="E117" s="10" t="s">
        <v>93</v>
      </c>
      <c r="F117" s="30">
        <v>17.0</v>
      </c>
      <c r="G117" s="46">
        <f>F117-7</f>
        <v>10</v>
      </c>
      <c r="I117" s="26"/>
      <c r="K117" s="55" t="s">
        <v>4334</v>
      </c>
    </row>
    <row r="118">
      <c r="A118" s="10" t="s">
        <v>1009</v>
      </c>
      <c r="B118" s="19">
        <v>0.12894675925925925</v>
      </c>
      <c r="C118" s="19">
        <f>B118-TIME('Time Shifts'!$B$30,'Time Shifts'!$C$30,'Time Shifts'!$D$30)</f>
        <v>0.1134143519</v>
      </c>
      <c r="D118" s="10" t="s">
        <v>70</v>
      </c>
      <c r="E118" s="10" t="s">
        <v>91</v>
      </c>
      <c r="F118" s="30">
        <v>9.0</v>
      </c>
      <c r="G118" s="29"/>
      <c r="I118" s="55" t="s">
        <v>1035</v>
      </c>
      <c r="K118" s="26"/>
    </row>
    <row r="119">
      <c r="A119" s="10" t="s">
        <v>1009</v>
      </c>
      <c r="B119" s="19">
        <v>0.1293287037037037</v>
      </c>
      <c r="C119" s="19">
        <f>B119-TIME('Time Shifts'!$B$30,'Time Shifts'!$C$30,'Time Shifts'!$D$30)</f>
        <v>0.1137962963</v>
      </c>
      <c r="D119" s="10" t="s">
        <v>70</v>
      </c>
      <c r="E119" s="10" t="s">
        <v>93</v>
      </c>
      <c r="F119" s="30">
        <v>19.0</v>
      </c>
      <c r="G119" s="46">
        <f>F119-7</f>
        <v>12</v>
      </c>
      <c r="I119" s="26"/>
      <c r="K119" s="55" t="s">
        <v>4329</v>
      </c>
    </row>
    <row r="120">
      <c r="A120" s="10" t="s">
        <v>1009</v>
      </c>
      <c r="B120" s="19">
        <v>0.12942129629629628</v>
      </c>
      <c r="C120" s="19">
        <f>B120-TIME('Time Shifts'!$B$30,'Time Shifts'!$C$30,'Time Shifts'!$D$30)</f>
        <v>0.1138888889</v>
      </c>
      <c r="D120" s="10" t="s">
        <v>70</v>
      </c>
      <c r="E120" s="10" t="s">
        <v>91</v>
      </c>
      <c r="F120" s="30">
        <v>9.0</v>
      </c>
      <c r="G120" s="29"/>
      <c r="I120" s="55" t="s">
        <v>1035</v>
      </c>
      <c r="K120" s="26"/>
    </row>
    <row r="121">
      <c r="A121" s="10" t="s">
        <v>1009</v>
      </c>
      <c r="B121" s="19">
        <v>0.1295138888888889</v>
      </c>
      <c r="C121" s="19">
        <f>B121-TIME('Time Shifts'!$B$30,'Time Shifts'!$C$30,'Time Shifts'!$D$30)</f>
        <v>0.1139814815</v>
      </c>
      <c r="D121" s="10" t="s">
        <v>70</v>
      </c>
      <c r="E121" s="10" t="s">
        <v>93</v>
      </c>
      <c r="F121" s="30">
        <v>19.0</v>
      </c>
      <c r="G121" s="46">
        <f>F121-7</f>
        <v>12</v>
      </c>
      <c r="I121" s="26"/>
      <c r="K121" s="55" t="s">
        <v>4329</v>
      </c>
    </row>
    <row r="122">
      <c r="A122" s="10" t="s">
        <v>1009</v>
      </c>
      <c r="B122" s="19">
        <v>0.1295949074074074</v>
      </c>
      <c r="C122" s="19">
        <f>B122-TIME('Time Shifts'!$B$30,'Time Shifts'!$C$30,'Time Shifts'!$D$30)</f>
        <v>0.1140625</v>
      </c>
      <c r="D122" s="10" t="s">
        <v>70</v>
      </c>
      <c r="E122" s="10" t="s">
        <v>91</v>
      </c>
      <c r="F122" s="30">
        <v>9.0</v>
      </c>
      <c r="G122" s="29"/>
      <c r="I122" s="55" t="s">
        <v>1035</v>
      </c>
      <c r="J122" s="10">
        <v>1.0</v>
      </c>
      <c r="K122" s="55"/>
    </row>
    <row r="123">
      <c r="A123" s="10" t="s">
        <v>1009</v>
      </c>
      <c r="B123" s="19">
        <v>0.13063657407407409</v>
      </c>
      <c r="C123" s="19">
        <f>B123-TIME('Time Shifts'!$B$30,'Time Shifts'!$C$30,'Time Shifts'!$D$30)</f>
        <v>0.1151041667</v>
      </c>
      <c r="D123" s="10" t="s">
        <v>82</v>
      </c>
      <c r="E123" s="10" t="s">
        <v>89</v>
      </c>
      <c r="F123" s="30" t="s">
        <v>68</v>
      </c>
      <c r="G123" s="30">
        <v>20.0</v>
      </c>
      <c r="H123" s="10" t="s">
        <v>137</v>
      </c>
      <c r="I123" s="26"/>
      <c r="K123" s="55" t="s">
        <v>4337</v>
      </c>
    </row>
    <row r="124">
      <c r="A124" s="10" t="s">
        <v>1009</v>
      </c>
      <c r="B124" s="19">
        <v>0.13074074074074074</v>
      </c>
      <c r="C124" s="19">
        <f>B124-TIME('Time Shifts'!$B$30,'Time Shifts'!$C$30,'Time Shifts'!$D$30)</f>
        <v>0.1152083333</v>
      </c>
      <c r="D124" s="10" t="s">
        <v>82</v>
      </c>
      <c r="E124" s="10" t="s">
        <v>89</v>
      </c>
      <c r="F124" s="30">
        <v>19.0</v>
      </c>
      <c r="G124" s="30">
        <f t="shared" ref="G124:G125" si="6">F124-8</f>
        <v>11</v>
      </c>
      <c r="I124" s="26"/>
      <c r="K124" s="55" t="s">
        <v>4337</v>
      </c>
    </row>
    <row r="125">
      <c r="A125" s="10" t="s">
        <v>1009</v>
      </c>
      <c r="B125" s="19">
        <v>0.13082175925925926</v>
      </c>
      <c r="C125" s="19">
        <f>B125-TIME('Time Shifts'!$B$30,'Time Shifts'!$C$30,'Time Shifts'!$D$30)</f>
        <v>0.1152893519</v>
      </c>
      <c r="D125" s="10" t="s">
        <v>82</v>
      </c>
      <c r="E125" s="10" t="s">
        <v>89</v>
      </c>
      <c r="F125" s="30">
        <v>23.0</v>
      </c>
      <c r="G125" s="30">
        <f t="shared" si="6"/>
        <v>15</v>
      </c>
      <c r="I125" s="26"/>
      <c r="K125" s="55" t="s">
        <v>4337</v>
      </c>
    </row>
    <row r="126">
      <c r="A126" s="10" t="s">
        <v>1009</v>
      </c>
      <c r="B126" s="19">
        <v>0.1311226851851852</v>
      </c>
      <c r="C126" s="19">
        <f>B126-TIME('Time Shifts'!$B$30,'Time Shifts'!$C$30,'Time Shifts'!$D$30)</f>
        <v>0.1155902778</v>
      </c>
      <c r="D126" s="10" t="s">
        <v>82</v>
      </c>
      <c r="E126" s="10" t="s">
        <v>91</v>
      </c>
      <c r="F126" s="30">
        <v>19.0</v>
      </c>
      <c r="G126" s="46"/>
      <c r="I126" s="55" t="s">
        <v>1036</v>
      </c>
      <c r="K126" s="26"/>
    </row>
    <row r="127">
      <c r="A127" s="10" t="s">
        <v>1009</v>
      </c>
      <c r="B127" s="19">
        <v>0.13184027777777776</v>
      </c>
      <c r="C127" s="19">
        <f>B127-TIME('Time Shifts'!$B$30,'Time Shifts'!$C$30,'Time Shifts'!$D$30)</f>
        <v>0.1163078704</v>
      </c>
      <c r="D127" s="10" t="s">
        <v>900</v>
      </c>
      <c r="E127" s="10" t="s">
        <v>79</v>
      </c>
      <c r="F127" s="30">
        <v>9.0</v>
      </c>
      <c r="G127" s="29"/>
      <c r="I127" s="26"/>
      <c r="K127" s="26"/>
    </row>
    <row r="128">
      <c r="A128" s="10" t="s">
        <v>1009</v>
      </c>
      <c r="B128" s="19">
        <v>0.1322685185185185</v>
      </c>
      <c r="C128" s="19">
        <f>B128-TIME('Time Shifts'!$B$30,'Time Shifts'!$C$30,'Time Shifts'!$D$30)</f>
        <v>0.1167361111</v>
      </c>
      <c r="D128" s="10" t="s">
        <v>900</v>
      </c>
      <c r="E128" s="10" t="s">
        <v>93</v>
      </c>
      <c r="F128" s="30">
        <v>26.0</v>
      </c>
      <c r="G128" s="30">
        <v>19.0</v>
      </c>
      <c r="I128" s="26"/>
      <c r="K128" s="55" t="s">
        <v>4331</v>
      </c>
    </row>
    <row r="129">
      <c r="A129" s="10" t="s">
        <v>1009</v>
      </c>
      <c r="B129" s="19">
        <v>0.13236111111111112</v>
      </c>
      <c r="C129" s="19">
        <f>B129-TIME('Time Shifts'!$B$30,'Time Shifts'!$C$30,'Time Shifts'!$D$30)</f>
        <v>0.1168287037</v>
      </c>
      <c r="D129" s="10" t="s">
        <v>900</v>
      </c>
      <c r="E129" s="10" t="s">
        <v>91</v>
      </c>
      <c r="F129" s="30">
        <v>10.0</v>
      </c>
      <c r="G129" s="46"/>
      <c r="I129" s="55" t="s">
        <v>1037</v>
      </c>
      <c r="K129" s="26"/>
    </row>
    <row r="130">
      <c r="A130" s="10" t="s">
        <v>1009</v>
      </c>
      <c r="B130" s="19">
        <v>0.13255787037037037</v>
      </c>
      <c r="C130" s="19">
        <f>B130-TIME('Time Shifts'!$B$30,'Time Shifts'!$C$30,'Time Shifts'!$D$30)</f>
        <v>0.117025463</v>
      </c>
      <c r="D130" s="10" t="s">
        <v>900</v>
      </c>
      <c r="E130" s="10" t="s">
        <v>93</v>
      </c>
      <c r="F130" s="30">
        <v>19.0</v>
      </c>
      <c r="G130" s="30">
        <f>F130-7</f>
        <v>12</v>
      </c>
      <c r="I130" s="26"/>
      <c r="K130" s="55" t="s">
        <v>4335</v>
      </c>
    </row>
    <row r="131">
      <c r="A131" s="10" t="s">
        <v>1009</v>
      </c>
      <c r="B131" s="19">
        <v>0.1326388888888889</v>
      </c>
      <c r="C131" s="19">
        <f>B131-TIME('Time Shifts'!$B$30,'Time Shifts'!$C$30,'Time Shifts'!$D$30)</f>
        <v>0.1171064815</v>
      </c>
      <c r="D131" s="10" t="s">
        <v>900</v>
      </c>
      <c r="E131" s="10" t="s">
        <v>91</v>
      </c>
      <c r="F131" s="30">
        <v>12.0</v>
      </c>
      <c r="G131" s="46"/>
      <c r="I131" s="55" t="s">
        <v>1038</v>
      </c>
      <c r="K131" s="26"/>
    </row>
    <row r="132">
      <c r="A132" s="10" t="s">
        <v>1009</v>
      </c>
      <c r="B132" s="19">
        <v>0.13277777777777777</v>
      </c>
      <c r="C132" s="19">
        <f>B132-TIME('Time Shifts'!$B$30,'Time Shifts'!$C$30,'Time Shifts'!$D$30)</f>
        <v>0.1172453704</v>
      </c>
      <c r="D132" s="10" t="s">
        <v>900</v>
      </c>
      <c r="E132" s="10" t="s">
        <v>93</v>
      </c>
      <c r="F132" s="30">
        <f>G132+7</f>
        <v>23</v>
      </c>
      <c r="G132" s="30">
        <v>16.0</v>
      </c>
      <c r="I132" s="26"/>
      <c r="K132" s="55" t="s">
        <v>4331</v>
      </c>
    </row>
    <row r="133">
      <c r="A133" s="10" t="s">
        <v>1009</v>
      </c>
      <c r="B133" s="19">
        <v>0.13284722222222223</v>
      </c>
      <c r="C133" s="19">
        <f>B133-TIME('Time Shifts'!$B$30,'Time Shifts'!$C$30,'Time Shifts'!$D$30)</f>
        <v>0.1173148148</v>
      </c>
      <c r="D133" s="10" t="s">
        <v>900</v>
      </c>
      <c r="E133" s="10" t="s">
        <v>91</v>
      </c>
      <c r="F133" s="30">
        <v>5.0</v>
      </c>
      <c r="G133" s="46"/>
      <c r="I133" s="55" t="s">
        <v>1039</v>
      </c>
      <c r="K133" s="26"/>
    </row>
    <row r="134">
      <c r="A134" s="10" t="s">
        <v>1009</v>
      </c>
      <c r="B134" s="19">
        <v>0.1348726851851852</v>
      </c>
      <c r="C134" s="19">
        <f>B134-TIME('Time Shifts'!$B$30,'Time Shifts'!$C$30,'Time Shifts'!$D$30)</f>
        <v>0.1193402778</v>
      </c>
      <c r="D134" s="10" t="s">
        <v>900</v>
      </c>
      <c r="E134" s="10" t="s">
        <v>166</v>
      </c>
      <c r="F134" s="30">
        <v>18.0</v>
      </c>
      <c r="G134" s="46">
        <f>F134-2</f>
        <v>16</v>
      </c>
      <c r="I134" s="26"/>
      <c r="K134" s="26"/>
    </row>
    <row r="135">
      <c r="A135" s="10" t="s">
        <v>1009</v>
      </c>
      <c r="B135" s="19">
        <v>0.13495370370370371</v>
      </c>
      <c r="C135" s="19">
        <f>B135-TIME('Time Shifts'!$B$30,'Time Shifts'!$C$30,'Time Shifts'!$D$30)</f>
        <v>0.1194212963</v>
      </c>
      <c r="D135" s="10" t="s">
        <v>70</v>
      </c>
      <c r="E135" s="10" t="s">
        <v>166</v>
      </c>
      <c r="F135" s="30">
        <v>10.0</v>
      </c>
      <c r="G135" s="46">
        <f>F135-3</f>
        <v>7</v>
      </c>
      <c r="I135" s="26"/>
      <c r="K135" s="55" t="s">
        <v>1040</v>
      </c>
    </row>
    <row r="136">
      <c r="A136" s="10" t="s">
        <v>1009</v>
      </c>
      <c r="B136" s="19">
        <v>0.13667824074074075</v>
      </c>
      <c r="C136" s="19">
        <f>B136-TIME('Time Shifts'!$B$30,'Time Shifts'!$C$30,'Time Shifts'!$D$30)</f>
        <v>0.1211458333</v>
      </c>
      <c r="D136" s="10" t="s">
        <v>964</v>
      </c>
      <c r="E136" s="10" t="s">
        <v>91</v>
      </c>
      <c r="F136" s="30">
        <v>9.0</v>
      </c>
      <c r="G136" s="46"/>
      <c r="I136" s="55" t="s">
        <v>1041</v>
      </c>
      <c r="K136" s="55" t="s">
        <v>1042</v>
      </c>
    </row>
    <row r="137">
      <c r="A137" s="10" t="s">
        <v>1009</v>
      </c>
      <c r="B137" s="19">
        <v>0.13215277777777779</v>
      </c>
      <c r="C137" s="19">
        <f>B137-TIME('Time Shifts'!$B$30,'Time Shifts'!$C$30,'Time Shifts'!$D$30)</f>
        <v>0.1166203704</v>
      </c>
      <c r="D137" s="10" t="s">
        <v>4333</v>
      </c>
      <c r="E137" s="10" t="s">
        <v>89</v>
      </c>
      <c r="F137" s="30">
        <v>10.0</v>
      </c>
      <c r="G137" s="30">
        <v>3.0</v>
      </c>
      <c r="I137" s="26"/>
      <c r="K137" s="55" t="s">
        <v>4332</v>
      </c>
    </row>
    <row r="138">
      <c r="A138" s="10" t="s">
        <v>1009</v>
      </c>
      <c r="B138" s="19">
        <v>0.13902777777777778</v>
      </c>
      <c r="C138" s="19">
        <f>B138-TIME('Time Shifts'!$B$30,'Time Shifts'!$C$30,'Time Shifts'!$D$30)</f>
        <v>0.1234953704</v>
      </c>
      <c r="D138" s="10" t="s">
        <v>74</v>
      </c>
      <c r="E138" s="10" t="s">
        <v>93</v>
      </c>
      <c r="F138" s="30">
        <v>16.0</v>
      </c>
      <c r="G138" s="29">
        <f>F138-8</f>
        <v>8</v>
      </c>
      <c r="I138" s="26"/>
      <c r="K138" s="55" t="s">
        <v>4338</v>
      </c>
    </row>
    <row r="139">
      <c r="A139" s="10" t="s">
        <v>1009</v>
      </c>
      <c r="B139" s="19">
        <v>0.1391550925925926</v>
      </c>
      <c r="C139" s="19">
        <f>B139-TIME('Time Shifts'!$B$30,'Time Shifts'!$C$30,'Time Shifts'!$D$30)</f>
        <v>0.1236226852</v>
      </c>
      <c r="D139" s="10" t="s">
        <v>74</v>
      </c>
      <c r="E139" s="10" t="s">
        <v>91</v>
      </c>
      <c r="F139" s="30">
        <v>17.0</v>
      </c>
      <c r="G139" s="46"/>
      <c r="I139" s="55" t="s">
        <v>1044</v>
      </c>
      <c r="K139" s="26"/>
    </row>
    <row r="140">
      <c r="A140" s="10" t="s">
        <v>1009</v>
      </c>
      <c r="B140" s="19">
        <v>0.13953703703703704</v>
      </c>
      <c r="C140" s="19">
        <f>B140-TIME('Time Shifts'!$B$30,'Time Shifts'!$C$30,'Time Shifts'!$D$30)</f>
        <v>0.1240046296</v>
      </c>
      <c r="D140" s="10" t="s">
        <v>74</v>
      </c>
      <c r="E140" s="10" t="s">
        <v>93</v>
      </c>
      <c r="F140" s="30">
        <v>17.0</v>
      </c>
      <c r="G140" s="46">
        <f>F140-8</f>
        <v>9</v>
      </c>
      <c r="I140" s="26"/>
      <c r="K140" s="55" t="s">
        <v>4330</v>
      </c>
    </row>
    <row r="141">
      <c r="A141" s="10" t="s">
        <v>1009</v>
      </c>
      <c r="B141" s="19">
        <v>0.13961805555555556</v>
      </c>
      <c r="C141" s="19">
        <f>B141-TIME('Time Shifts'!$B$30,'Time Shifts'!$C$30,'Time Shifts'!$D$30)</f>
        <v>0.1240856481</v>
      </c>
      <c r="D141" s="10" t="s">
        <v>74</v>
      </c>
      <c r="E141" s="10" t="s">
        <v>91</v>
      </c>
      <c r="F141" s="30">
        <v>7.0</v>
      </c>
      <c r="G141" s="46"/>
      <c r="I141" s="55" t="s">
        <v>1045</v>
      </c>
      <c r="J141" s="10">
        <v>1.0</v>
      </c>
      <c r="K141" s="55"/>
    </row>
    <row r="142">
      <c r="A142" s="10" t="s">
        <v>1009</v>
      </c>
      <c r="B142" s="19">
        <v>0.1418287037037037</v>
      </c>
      <c r="C142" s="19">
        <f>B142-TIME('Time Shifts'!$B$30,'Time Shifts'!$C$30,'Time Shifts'!$D$30)</f>
        <v>0.1262962963</v>
      </c>
      <c r="D142" s="10" t="s">
        <v>82</v>
      </c>
      <c r="E142" s="10" t="s">
        <v>89</v>
      </c>
      <c r="F142" s="30">
        <v>16.0</v>
      </c>
      <c r="G142" s="46">
        <f>F142-8</f>
        <v>8</v>
      </c>
      <c r="I142" s="26"/>
      <c r="K142" s="55" t="s">
        <v>4339</v>
      </c>
    </row>
    <row r="143">
      <c r="A143" s="10" t="s">
        <v>1009</v>
      </c>
      <c r="B143" s="19">
        <v>0.14201388888888888</v>
      </c>
      <c r="C143" s="19">
        <f>B143-TIME('Time Shifts'!$B$30,'Time Shifts'!$C$30,'Time Shifts'!$D$30)</f>
        <v>0.1264814815</v>
      </c>
      <c r="D143" s="10" t="s">
        <v>82</v>
      </c>
      <c r="E143" s="10" t="s">
        <v>91</v>
      </c>
      <c r="F143" s="30">
        <v>14.0</v>
      </c>
      <c r="G143" s="46"/>
      <c r="I143" s="55" t="s">
        <v>1046</v>
      </c>
      <c r="K143" s="26"/>
    </row>
    <row r="144">
      <c r="A144" s="10" t="s">
        <v>1009</v>
      </c>
      <c r="B144" s="19">
        <v>0.1426388888888889</v>
      </c>
      <c r="C144" s="19">
        <f>B144-TIME('Time Shifts'!$B$30,'Time Shifts'!$C$30,'Time Shifts'!$D$30)</f>
        <v>0.1271064815</v>
      </c>
      <c r="D144" s="10" t="s">
        <v>900</v>
      </c>
      <c r="E144" s="10" t="s">
        <v>93</v>
      </c>
      <c r="F144" s="30">
        <v>18.0</v>
      </c>
      <c r="G144" s="46">
        <f>F144-7</f>
        <v>11</v>
      </c>
      <c r="I144" s="26"/>
      <c r="K144" s="55" t="s">
        <v>4335</v>
      </c>
    </row>
    <row r="145">
      <c r="A145" s="10" t="s">
        <v>1009</v>
      </c>
      <c r="B145" s="19">
        <v>0.14270833333333333</v>
      </c>
      <c r="C145" s="19">
        <f>B145-TIME('Time Shifts'!$B$30,'Time Shifts'!$C$30,'Time Shifts'!$D$30)</f>
        <v>0.1271759259</v>
      </c>
      <c r="D145" s="10" t="s">
        <v>900</v>
      </c>
      <c r="E145" s="10" t="s">
        <v>91</v>
      </c>
      <c r="F145" s="30">
        <v>6.0</v>
      </c>
      <c r="G145" s="46"/>
      <c r="I145" s="55" t="s">
        <v>950</v>
      </c>
      <c r="K145" s="26"/>
    </row>
    <row r="146">
      <c r="A146" s="10" t="s">
        <v>1009</v>
      </c>
      <c r="B146" s="19">
        <v>0.14277777777777778</v>
      </c>
      <c r="C146" s="19">
        <f>B146-TIME('Time Shifts'!$B$30,'Time Shifts'!$C$30,'Time Shifts'!$D$30)</f>
        <v>0.1272453704</v>
      </c>
      <c r="D146" s="10" t="s">
        <v>900</v>
      </c>
      <c r="E146" s="10" t="s">
        <v>93</v>
      </c>
      <c r="F146" s="30" t="s">
        <v>75</v>
      </c>
      <c r="G146" s="30" t="s">
        <v>75</v>
      </c>
      <c r="I146" s="26"/>
      <c r="K146" s="55" t="s">
        <v>4335</v>
      </c>
    </row>
    <row r="147">
      <c r="A147" s="10" t="s">
        <v>1009</v>
      </c>
      <c r="B147" s="19">
        <v>0.1428125</v>
      </c>
      <c r="C147" s="19">
        <f>B147-TIME('Time Shifts'!$B$30,'Time Shifts'!$C$30,'Time Shifts'!$D$30)</f>
        <v>0.1272800926</v>
      </c>
      <c r="D147" s="10" t="s">
        <v>900</v>
      </c>
      <c r="E147" s="10" t="s">
        <v>93</v>
      </c>
      <c r="F147" s="30" t="s">
        <v>75</v>
      </c>
      <c r="G147" s="30" t="s">
        <v>75</v>
      </c>
      <c r="I147" s="26"/>
      <c r="K147" s="55" t="s">
        <v>4331</v>
      </c>
    </row>
    <row r="148">
      <c r="A148" s="10" t="s">
        <v>1009</v>
      </c>
      <c r="B148" s="19">
        <v>0.14403935185185185</v>
      </c>
      <c r="C148" s="19">
        <f>B148-TIME('Time Shifts'!$B$30,'Time Shifts'!$C$30,'Time Shifts'!$D$30)</f>
        <v>0.1285069444</v>
      </c>
      <c r="D148" s="10" t="s">
        <v>964</v>
      </c>
      <c r="E148" s="10" t="s">
        <v>91</v>
      </c>
      <c r="F148" s="30">
        <v>18.0</v>
      </c>
      <c r="G148" s="46"/>
      <c r="I148" s="55" t="s">
        <v>1047</v>
      </c>
      <c r="K148" s="55" t="s">
        <v>1042</v>
      </c>
    </row>
    <row r="149">
      <c r="A149" s="10" t="s">
        <v>1009</v>
      </c>
      <c r="B149" s="19">
        <v>0.1454050925925926</v>
      </c>
      <c r="C149" s="19">
        <f>B149-TIME('Time Shifts'!$B$30,'Time Shifts'!$C$30,'Time Shifts'!$D$30)</f>
        <v>0.1298726852</v>
      </c>
      <c r="D149" s="10" t="s">
        <v>964</v>
      </c>
      <c r="E149" s="10" t="s">
        <v>67</v>
      </c>
      <c r="F149" s="30" t="s">
        <v>75</v>
      </c>
      <c r="G149" s="30" t="s">
        <v>75</v>
      </c>
      <c r="I149" s="26"/>
      <c r="K149" s="25" t="s">
        <v>160</v>
      </c>
    </row>
    <row r="150">
      <c r="A150" s="10" t="s">
        <v>1009</v>
      </c>
      <c r="B150" s="19">
        <v>0.1454050925925926</v>
      </c>
      <c r="C150" s="19">
        <f>B150-TIME('Time Shifts'!$B$30,'Time Shifts'!$C$30,'Time Shifts'!$D$30)</f>
        <v>0.1298726852</v>
      </c>
      <c r="D150" s="10" t="s">
        <v>964</v>
      </c>
      <c r="E150" s="10" t="s">
        <v>67</v>
      </c>
      <c r="F150" s="30">
        <v>15.0</v>
      </c>
      <c r="G150" s="29">
        <f>F150-8</f>
        <v>7</v>
      </c>
      <c r="I150" s="26"/>
      <c r="K150" s="26" t="s">
        <v>161</v>
      </c>
    </row>
    <row r="151">
      <c r="A151" s="10" t="s">
        <v>1009</v>
      </c>
      <c r="B151" s="19">
        <v>0.14657407407407408</v>
      </c>
      <c r="C151" s="19">
        <f>B151-TIME('Time Shifts'!$B$30,'Time Shifts'!$C$30,'Time Shifts'!$D$30)</f>
        <v>0.1310416667</v>
      </c>
      <c r="D151" s="10" t="s">
        <v>1031</v>
      </c>
      <c r="E151" s="10" t="s">
        <v>67</v>
      </c>
      <c r="F151" s="30">
        <v>11.0</v>
      </c>
      <c r="G151" s="30">
        <v>7.0</v>
      </c>
      <c r="I151" s="26"/>
      <c r="K151" s="26"/>
    </row>
    <row r="152">
      <c r="A152" s="10" t="s">
        <v>1009</v>
      </c>
      <c r="B152" s="19">
        <v>0.14797453703703703</v>
      </c>
      <c r="C152" s="19">
        <f>B152-TIME('Time Shifts'!$B$30,'Time Shifts'!$C$30,'Time Shifts'!$D$30)</f>
        <v>0.1324421296</v>
      </c>
      <c r="D152" s="10" t="s">
        <v>74</v>
      </c>
      <c r="E152" s="10" t="s">
        <v>125</v>
      </c>
      <c r="F152" s="30">
        <v>15.0</v>
      </c>
      <c r="G152" s="46">
        <f>F152-10</f>
        <v>5</v>
      </c>
      <c r="I152" s="26"/>
      <c r="K152" s="26"/>
    </row>
    <row r="153">
      <c r="A153" s="10" t="s">
        <v>1009</v>
      </c>
      <c r="B153" s="19">
        <v>0.1487962962962963</v>
      </c>
      <c r="C153" s="19">
        <f>B153-TIME('Time Shifts'!$B$30,'Time Shifts'!$C$30,'Time Shifts'!$D$30)</f>
        <v>0.1332638889</v>
      </c>
      <c r="D153" s="10" t="s">
        <v>82</v>
      </c>
      <c r="E153" s="10" t="s">
        <v>120</v>
      </c>
      <c r="F153" s="30">
        <v>7.0</v>
      </c>
      <c r="G153" s="46"/>
      <c r="I153" s="55"/>
      <c r="K153" s="55" t="s">
        <v>1048</v>
      </c>
    </row>
    <row r="154">
      <c r="A154" s="10" t="s">
        <v>1009</v>
      </c>
      <c r="B154" s="19">
        <v>0.14921296296296296</v>
      </c>
      <c r="C154" s="19">
        <f>B154-TIME('Time Shifts'!$B$30,'Time Shifts'!$C$30,'Time Shifts'!$D$30)</f>
        <v>0.1336805556</v>
      </c>
      <c r="D154" s="10" t="s">
        <v>82</v>
      </c>
      <c r="E154" s="10" t="s">
        <v>89</v>
      </c>
      <c r="F154" s="30" t="s">
        <v>68</v>
      </c>
      <c r="G154" s="30">
        <v>20.0</v>
      </c>
      <c r="H154" s="10" t="s">
        <v>137</v>
      </c>
      <c r="I154" s="26"/>
      <c r="K154" s="25" t="s">
        <v>160</v>
      </c>
    </row>
    <row r="155">
      <c r="A155" s="10" t="s">
        <v>1009</v>
      </c>
      <c r="B155" s="19">
        <v>0.14921296296296296</v>
      </c>
      <c r="C155" s="19">
        <f>B155-TIME('Time Shifts'!$B$30,'Time Shifts'!$C$30,'Time Shifts'!$D$30)</f>
        <v>0.1336805556</v>
      </c>
      <c r="D155" s="10" t="s">
        <v>82</v>
      </c>
      <c r="E155" s="10" t="s">
        <v>89</v>
      </c>
      <c r="F155" s="30">
        <v>12.0</v>
      </c>
      <c r="G155" s="46">
        <f>F155-8</f>
        <v>4</v>
      </c>
      <c r="I155" s="26"/>
      <c r="K155" s="55" t="s">
        <v>529</v>
      </c>
    </row>
    <row r="156">
      <c r="A156" s="10" t="s">
        <v>1009</v>
      </c>
      <c r="B156" s="19">
        <v>0.14952546296296296</v>
      </c>
      <c r="C156" s="19">
        <f>B156-TIME('Time Shifts'!$B$30,'Time Shifts'!$C$30,'Time Shifts'!$D$30)</f>
        <v>0.1339930556</v>
      </c>
      <c r="D156" s="10" t="s">
        <v>900</v>
      </c>
      <c r="E156" s="10" t="s">
        <v>67</v>
      </c>
      <c r="F156" s="30">
        <v>18.0</v>
      </c>
      <c r="G156" s="46">
        <f>F156-2</f>
        <v>16</v>
      </c>
      <c r="I156" s="26"/>
      <c r="K156" s="26"/>
    </row>
    <row r="157">
      <c r="A157" s="10" t="s">
        <v>1009</v>
      </c>
      <c r="B157" s="19">
        <v>0.14997685185185186</v>
      </c>
      <c r="C157" s="19">
        <f>B157-TIME('Time Shifts'!$B$30,'Time Shifts'!$C$30,'Time Shifts'!$D$30)</f>
        <v>0.1344444444</v>
      </c>
      <c r="D157" s="10" t="s">
        <v>900</v>
      </c>
      <c r="E157" s="10" t="s">
        <v>93</v>
      </c>
      <c r="F157" s="30">
        <v>17.0</v>
      </c>
      <c r="G157" s="46">
        <f t="shared" ref="G157:G159" si="7">F157-7</f>
        <v>10</v>
      </c>
      <c r="I157" s="26"/>
      <c r="K157" s="55" t="s">
        <v>1049</v>
      </c>
    </row>
    <row r="158">
      <c r="A158" s="10" t="s">
        <v>1009</v>
      </c>
      <c r="B158" s="19">
        <v>0.15144675925925927</v>
      </c>
      <c r="C158" s="19">
        <f>B158-TIME('Time Shifts'!$B$30,'Time Shifts'!$C$30,'Time Shifts'!$D$30)</f>
        <v>0.1359143519</v>
      </c>
      <c r="D158" s="10" t="s">
        <v>70</v>
      </c>
      <c r="E158" s="10" t="s">
        <v>93</v>
      </c>
      <c r="F158" s="30">
        <v>18.0</v>
      </c>
      <c r="G158" s="29">
        <f t="shared" si="7"/>
        <v>11</v>
      </c>
      <c r="I158" s="26"/>
      <c r="K158" s="55" t="s">
        <v>4340</v>
      </c>
    </row>
    <row r="159">
      <c r="A159" s="10" t="s">
        <v>1009</v>
      </c>
      <c r="B159" s="19">
        <v>0.15145833333333333</v>
      </c>
      <c r="C159" s="19">
        <f>B159-TIME('Time Shifts'!$B$30,'Time Shifts'!$C$30,'Time Shifts'!$D$30)</f>
        <v>0.1359259259</v>
      </c>
      <c r="D159" s="10" t="s">
        <v>70</v>
      </c>
      <c r="E159" s="10" t="s">
        <v>93</v>
      </c>
      <c r="F159" s="30">
        <v>17.0</v>
      </c>
      <c r="G159" s="29">
        <f t="shared" si="7"/>
        <v>10</v>
      </c>
      <c r="I159" s="26"/>
      <c r="K159" s="55" t="s">
        <v>4340</v>
      </c>
    </row>
    <row r="160">
      <c r="A160" s="10" t="s">
        <v>1009</v>
      </c>
      <c r="B160" s="19">
        <v>0.15167824074074074</v>
      </c>
      <c r="C160" s="19">
        <f>B160-TIME('Time Shifts'!$B$30,'Time Shifts'!$C$30,'Time Shifts'!$D$30)</f>
        <v>0.1361458333</v>
      </c>
      <c r="D160" s="10" t="s">
        <v>70</v>
      </c>
      <c r="E160" s="10" t="s">
        <v>91</v>
      </c>
      <c r="F160" s="30">
        <v>13.0</v>
      </c>
      <c r="G160" s="46"/>
      <c r="I160" s="26"/>
      <c r="K160" s="55" t="s">
        <v>1050</v>
      </c>
    </row>
    <row r="161">
      <c r="A161" s="10" t="s">
        <v>1009</v>
      </c>
      <c r="B161" s="19">
        <v>0.15182870370370372</v>
      </c>
      <c r="C161" s="19">
        <f>B161-TIME('Time Shifts'!$B$30,'Time Shifts'!$C$30,'Time Shifts'!$D$30)</f>
        <v>0.1362962963</v>
      </c>
      <c r="D161" s="10" t="s">
        <v>70</v>
      </c>
      <c r="E161" s="10" t="s">
        <v>91</v>
      </c>
      <c r="F161" s="30">
        <v>7.0</v>
      </c>
      <c r="G161" s="29"/>
      <c r="I161" s="55" t="s">
        <v>1051</v>
      </c>
      <c r="K161" s="26"/>
    </row>
    <row r="162">
      <c r="A162" s="10" t="s">
        <v>1009</v>
      </c>
      <c r="B162" s="19">
        <v>0.15184027777777778</v>
      </c>
      <c r="C162" s="19">
        <f>B162-TIME('Time Shifts'!$B$30,'Time Shifts'!$C$30,'Time Shifts'!$D$30)</f>
        <v>0.1363078704</v>
      </c>
      <c r="D162" s="10" t="s">
        <v>70</v>
      </c>
      <c r="E162" s="10" t="s">
        <v>91</v>
      </c>
      <c r="F162" s="30">
        <v>5.0</v>
      </c>
      <c r="G162" s="29"/>
      <c r="I162" s="55" t="s">
        <v>1052</v>
      </c>
      <c r="K162" s="26"/>
    </row>
    <row r="163">
      <c r="A163" s="10" t="s">
        <v>1009</v>
      </c>
      <c r="B163" s="19">
        <v>0.1519097222222222</v>
      </c>
      <c r="C163" s="19">
        <f>B163-TIME('Time Shifts'!$B$30,'Time Shifts'!$C$30,'Time Shifts'!$D$30)</f>
        <v>0.1363773148</v>
      </c>
      <c r="D163" s="10" t="s">
        <v>74</v>
      </c>
      <c r="E163" s="10" t="s">
        <v>93</v>
      </c>
      <c r="F163" s="30">
        <v>9.0</v>
      </c>
      <c r="G163" s="70">
        <f>F163-8</f>
        <v>1</v>
      </c>
      <c r="I163" s="26"/>
      <c r="K163" s="25" t="s">
        <v>1053</v>
      </c>
    </row>
    <row r="164">
      <c r="A164" s="10" t="s">
        <v>1009</v>
      </c>
      <c r="B164" s="19">
        <v>0.15237268518518518</v>
      </c>
      <c r="C164" s="19">
        <f>B164-TIME('Time Shifts'!$B$30,'Time Shifts'!$C$30,'Time Shifts'!$D$30)</f>
        <v>0.1368402778</v>
      </c>
      <c r="D164" s="10" t="s">
        <v>900</v>
      </c>
      <c r="E164" s="10" t="s">
        <v>81</v>
      </c>
      <c r="F164" s="30">
        <v>13.0</v>
      </c>
      <c r="G164" s="46">
        <f>F164-7</f>
        <v>6</v>
      </c>
      <c r="I164" s="55" t="s">
        <v>1054</v>
      </c>
      <c r="K164" s="26" t="s">
        <v>941</v>
      </c>
    </row>
    <row r="165">
      <c r="A165" s="10" t="s">
        <v>1009</v>
      </c>
      <c r="B165" s="19">
        <v>0.1524537037037037</v>
      </c>
      <c r="C165" s="19">
        <f>B165-TIME('Time Shifts'!$B$30,'Time Shifts'!$C$30,'Time Shifts'!$D$30)</f>
        <v>0.1369212963</v>
      </c>
      <c r="D165" s="10" t="s">
        <v>964</v>
      </c>
      <c r="E165" s="10" t="s">
        <v>81</v>
      </c>
      <c r="F165" s="30">
        <v>14.0</v>
      </c>
      <c r="G165" s="46">
        <f>F165-6</f>
        <v>8</v>
      </c>
      <c r="I165" s="55" t="s">
        <v>1055</v>
      </c>
      <c r="K165" s="26" t="s">
        <v>941</v>
      </c>
    </row>
    <row r="166">
      <c r="A166" s="10" t="s">
        <v>1009</v>
      </c>
      <c r="B166" s="19">
        <v>0.15251157407407406</v>
      </c>
      <c r="C166" s="19">
        <f>B166-TIME('Time Shifts'!$B$30,'Time Shifts'!$C$30,'Time Shifts'!$D$30)</f>
        <v>0.1369791667</v>
      </c>
      <c r="D166" s="26" t="s">
        <v>304</v>
      </c>
      <c r="E166" s="10" t="s">
        <v>81</v>
      </c>
      <c r="F166" s="30">
        <v>2.0</v>
      </c>
      <c r="G166" s="46">
        <f>F166-0</f>
        <v>2</v>
      </c>
      <c r="I166" s="55" t="s">
        <v>1056</v>
      </c>
      <c r="K166" s="55" t="s">
        <v>1057</v>
      </c>
    </row>
    <row r="167">
      <c r="A167" s="10" t="s">
        <v>1009</v>
      </c>
      <c r="B167" s="19">
        <v>0.1525462962962963</v>
      </c>
      <c r="C167" s="19">
        <f>B167-TIME('Time Shifts'!$B$30,'Time Shifts'!$C$30,'Time Shifts'!$D$30)</f>
        <v>0.1370138889</v>
      </c>
      <c r="D167" s="10" t="s">
        <v>70</v>
      </c>
      <c r="E167" s="10" t="s">
        <v>81</v>
      </c>
      <c r="F167" s="30">
        <v>6.0</v>
      </c>
      <c r="G167" s="46">
        <f>F167-3</f>
        <v>3</v>
      </c>
      <c r="I167" s="55" t="s">
        <v>1058</v>
      </c>
      <c r="K167" s="55" t="s">
        <v>1059</v>
      </c>
    </row>
    <row r="168">
      <c r="A168" s="10" t="s">
        <v>1009</v>
      </c>
      <c r="B168" s="19">
        <v>0.15358796296296295</v>
      </c>
      <c r="C168" s="19">
        <f>B168-TIME('Time Shifts'!$B$30,'Time Shifts'!$C$30,'Time Shifts'!$D$30)</f>
        <v>0.1380555556</v>
      </c>
      <c r="D168" s="10" t="s">
        <v>900</v>
      </c>
      <c r="E168" s="10" t="s">
        <v>93</v>
      </c>
      <c r="F168" s="30">
        <v>18.0</v>
      </c>
      <c r="G168" s="46">
        <f>F168-7</f>
        <v>11</v>
      </c>
      <c r="I168" s="26"/>
      <c r="K168" s="55" t="s">
        <v>4341</v>
      </c>
    </row>
    <row r="169">
      <c r="A169" s="10" t="s">
        <v>1009</v>
      </c>
      <c r="B169" s="19">
        <v>0.1536574074074074</v>
      </c>
      <c r="C169" s="19">
        <f>B169-TIME('Time Shifts'!$B$30,'Time Shifts'!$C$30,'Time Shifts'!$D$30)</f>
        <v>0.138125</v>
      </c>
      <c r="D169" s="10" t="s">
        <v>900</v>
      </c>
      <c r="E169" s="10" t="s">
        <v>91</v>
      </c>
      <c r="F169" s="30">
        <v>7.0</v>
      </c>
      <c r="G169" s="46"/>
      <c r="I169" s="55" t="s">
        <v>1051</v>
      </c>
      <c r="K169" s="26"/>
    </row>
    <row r="170">
      <c r="A170" s="10" t="s">
        <v>1009</v>
      </c>
      <c r="B170" s="19">
        <v>0.1555787037037037</v>
      </c>
      <c r="C170" s="19">
        <f>B170-TIME('Time Shifts'!$B$30,'Time Shifts'!$C$30,'Time Shifts'!$D$30)</f>
        <v>0.1400462963</v>
      </c>
      <c r="D170" s="10" t="s">
        <v>74</v>
      </c>
      <c r="E170" s="10" t="s">
        <v>93</v>
      </c>
      <c r="F170" s="30" t="s">
        <v>75</v>
      </c>
      <c r="G170" s="30" t="s">
        <v>75</v>
      </c>
      <c r="I170" s="26"/>
      <c r="K170" s="55" t="s">
        <v>4330</v>
      </c>
    </row>
    <row r="171">
      <c r="A171" s="10" t="s">
        <v>1009</v>
      </c>
      <c r="B171" s="19">
        <v>0.15564814814814815</v>
      </c>
      <c r="C171" s="19">
        <f>B171-TIME('Time Shifts'!$B$30,'Time Shifts'!$C$30,'Time Shifts'!$D$30)</f>
        <v>0.1401157407</v>
      </c>
      <c r="D171" s="10" t="s">
        <v>74</v>
      </c>
      <c r="E171" s="10" t="s">
        <v>91</v>
      </c>
      <c r="F171" s="30">
        <v>9.0</v>
      </c>
      <c r="G171" s="46"/>
      <c r="I171" s="55" t="s">
        <v>1061</v>
      </c>
      <c r="K171" s="26"/>
    </row>
    <row r="172">
      <c r="A172" s="10" t="s">
        <v>1009</v>
      </c>
      <c r="B172" s="19">
        <v>0.1557175925925926</v>
      </c>
      <c r="C172" s="19">
        <f>B172-TIME('Time Shifts'!$B$30,'Time Shifts'!$C$30,'Time Shifts'!$D$30)</f>
        <v>0.1401851852</v>
      </c>
      <c r="D172" s="10" t="s">
        <v>70</v>
      </c>
      <c r="E172" s="10" t="s">
        <v>93</v>
      </c>
      <c r="F172" s="30">
        <v>24.0</v>
      </c>
      <c r="G172" s="46">
        <f>F172-7</f>
        <v>17</v>
      </c>
      <c r="I172" s="26"/>
      <c r="K172" s="55" t="s">
        <v>1062</v>
      </c>
    </row>
    <row r="173">
      <c r="A173" s="10" t="s">
        <v>1009</v>
      </c>
      <c r="B173" s="19">
        <v>0.15650462962962963</v>
      </c>
      <c r="C173" s="19">
        <f>B173-TIME('Time Shifts'!$B$30,'Time Shifts'!$C$30,'Time Shifts'!$D$30)</f>
        <v>0.1409722222</v>
      </c>
      <c r="D173" s="10" t="s">
        <v>70</v>
      </c>
      <c r="E173" s="10" t="s">
        <v>93</v>
      </c>
      <c r="F173" s="30" t="s">
        <v>75</v>
      </c>
      <c r="G173" s="30" t="s">
        <v>75</v>
      </c>
      <c r="I173" s="26"/>
      <c r="K173" s="25" t="s">
        <v>85</v>
      </c>
    </row>
    <row r="174">
      <c r="A174" s="10" t="s">
        <v>1009</v>
      </c>
      <c r="B174" s="19">
        <v>0.15748842592592593</v>
      </c>
      <c r="C174" s="19">
        <f>B174-TIME('Time Shifts'!$B$30,'Time Shifts'!$C$30,'Time Shifts'!$D$30)</f>
        <v>0.1419560185</v>
      </c>
      <c r="D174" s="10" t="s">
        <v>70</v>
      </c>
      <c r="E174" s="10" t="s">
        <v>93</v>
      </c>
      <c r="F174" s="30">
        <v>21.0</v>
      </c>
      <c r="G174" s="46">
        <f>F174-7</f>
        <v>14</v>
      </c>
      <c r="I174" s="26"/>
      <c r="K174" s="55" t="s">
        <v>294</v>
      </c>
    </row>
    <row r="175">
      <c r="A175" s="10" t="s">
        <v>1009</v>
      </c>
      <c r="B175" s="19">
        <v>0.15769675925925927</v>
      </c>
      <c r="C175" s="19">
        <f>B175-TIME('Time Shifts'!$B$30,'Time Shifts'!$C$30,'Time Shifts'!$D$30)</f>
        <v>0.1421643519</v>
      </c>
      <c r="D175" s="10" t="s">
        <v>70</v>
      </c>
      <c r="E175" s="10" t="s">
        <v>91</v>
      </c>
      <c r="F175" s="30">
        <v>7.0</v>
      </c>
      <c r="G175" s="46"/>
      <c r="I175" s="55" t="s">
        <v>1051</v>
      </c>
      <c r="K175" s="26"/>
    </row>
    <row r="176">
      <c r="A176" s="10" t="s">
        <v>1009</v>
      </c>
      <c r="B176" s="19">
        <v>0.15778935185185186</v>
      </c>
      <c r="C176" s="19">
        <f>B176-TIME('Time Shifts'!$B$30,'Time Shifts'!$C$30,'Time Shifts'!$D$30)</f>
        <v>0.1422569444</v>
      </c>
      <c r="D176" s="10" t="s">
        <v>70</v>
      </c>
      <c r="E176" s="10" t="s">
        <v>91</v>
      </c>
      <c r="F176" s="30">
        <v>5.0</v>
      </c>
      <c r="G176" s="46"/>
      <c r="I176" s="55" t="s">
        <v>1052</v>
      </c>
      <c r="K176" s="26"/>
    </row>
    <row r="177">
      <c r="A177" s="10" t="s">
        <v>1009</v>
      </c>
      <c r="B177" s="19">
        <v>0.15796296296296297</v>
      </c>
      <c r="C177" s="19">
        <f>B177-TIME('Time Shifts'!$B$30,'Time Shifts'!$C$30,'Time Shifts'!$D$30)</f>
        <v>0.1424305556</v>
      </c>
      <c r="D177" s="10" t="s">
        <v>70</v>
      </c>
      <c r="E177" s="10" t="s">
        <v>93</v>
      </c>
      <c r="F177" s="30">
        <v>23.0</v>
      </c>
      <c r="G177" s="30">
        <v>16.0</v>
      </c>
      <c r="I177" s="26"/>
      <c r="K177" s="55" t="s">
        <v>294</v>
      </c>
    </row>
    <row r="178">
      <c r="A178" s="10" t="s">
        <v>1009</v>
      </c>
      <c r="B178" s="19">
        <v>0.15796296296296297</v>
      </c>
      <c r="C178" s="19">
        <f>B178-TIME('Time Shifts'!$B$30,'Time Shifts'!$C$30,'Time Shifts'!$D$30)</f>
        <v>0.1424305556</v>
      </c>
      <c r="D178" s="10" t="s">
        <v>70</v>
      </c>
      <c r="E178" s="10" t="s">
        <v>93</v>
      </c>
      <c r="F178" s="30">
        <v>23.0</v>
      </c>
      <c r="G178" s="30">
        <v>16.0</v>
      </c>
      <c r="I178" s="26"/>
      <c r="K178" s="25" t="s">
        <v>85</v>
      </c>
    </row>
    <row r="179">
      <c r="A179" s="10" t="s">
        <v>1009</v>
      </c>
      <c r="B179" s="19">
        <v>0.15802083333333333</v>
      </c>
      <c r="C179" s="19">
        <f>B179-TIME('Time Shifts'!$B$30,'Time Shifts'!$C$30,'Time Shifts'!$D$30)</f>
        <v>0.1424884259</v>
      </c>
      <c r="D179" s="10" t="s">
        <v>70</v>
      </c>
      <c r="E179" s="10" t="s">
        <v>91</v>
      </c>
      <c r="F179" s="30">
        <v>8.0</v>
      </c>
      <c r="G179" s="46"/>
      <c r="I179" s="55" t="s">
        <v>1063</v>
      </c>
      <c r="K179" s="26"/>
    </row>
    <row r="180">
      <c r="A180" s="10" t="s">
        <v>1009</v>
      </c>
      <c r="B180" s="19">
        <v>0.1590162037037037</v>
      </c>
      <c r="C180" s="19">
        <f>B180-TIME('Time Shifts'!$B$30,'Time Shifts'!$C$30,'Time Shifts'!$D$30)</f>
        <v>0.1434837963</v>
      </c>
      <c r="D180" s="10" t="s">
        <v>82</v>
      </c>
      <c r="E180" s="10" t="s">
        <v>89</v>
      </c>
      <c r="F180" s="30" t="s">
        <v>75</v>
      </c>
      <c r="G180" s="30" t="s">
        <v>75</v>
      </c>
      <c r="I180" s="26"/>
      <c r="K180" s="25" t="s">
        <v>85</v>
      </c>
    </row>
    <row r="181">
      <c r="A181" s="10" t="s">
        <v>1009</v>
      </c>
      <c r="B181" s="19">
        <v>0.1590162037037037</v>
      </c>
      <c r="C181" s="19">
        <f>B181-TIME('Time Shifts'!$B$30,'Time Shifts'!$C$30,'Time Shifts'!$D$30)</f>
        <v>0.1434837963</v>
      </c>
      <c r="D181" s="10" t="s">
        <v>82</v>
      </c>
      <c r="E181" s="10" t="s">
        <v>89</v>
      </c>
      <c r="F181" s="30">
        <v>16.0</v>
      </c>
      <c r="G181" s="46">
        <f>F181-8</f>
        <v>8</v>
      </c>
      <c r="I181" s="26"/>
      <c r="K181" s="55" t="s">
        <v>1064</v>
      </c>
    </row>
    <row r="182">
      <c r="A182" s="10" t="s">
        <v>1009</v>
      </c>
      <c r="B182" s="19">
        <v>0.15916666666666668</v>
      </c>
      <c r="C182" s="19">
        <f>B182-TIME('Time Shifts'!$B$30,'Time Shifts'!$C$30,'Time Shifts'!$D$30)</f>
        <v>0.1436342593</v>
      </c>
      <c r="D182" s="10" t="s">
        <v>82</v>
      </c>
      <c r="E182" s="10" t="s">
        <v>91</v>
      </c>
      <c r="F182" s="30">
        <v>6.0</v>
      </c>
      <c r="G182" s="46"/>
      <c r="I182" s="55" t="s">
        <v>1065</v>
      </c>
      <c r="K182" s="26"/>
    </row>
    <row r="183">
      <c r="A183" s="10" t="s">
        <v>1009</v>
      </c>
      <c r="B183" s="19">
        <v>0.1595138888888889</v>
      </c>
      <c r="C183" s="19">
        <f>B183-TIME('Time Shifts'!$B$30,'Time Shifts'!$C$30,'Time Shifts'!$D$30)</f>
        <v>0.1439814815</v>
      </c>
      <c r="D183" s="10" t="s">
        <v>900</v>
      </c>
      <c r="E183" s="10" t="s">
        <v>93</v>
      </c>
      <c r="F183" s="30">
        <v>20.0</v>
      </c>
      <c r="G183" s="46">
        <f>F183-7</f>
        <v>13</v>
      </c>
      <c r="I183" s="26"/>
      <c r="K183" s="55" t="s">
        <v>989</v>
      </c>
    </row>
    <row r="184">
      <c r="A184" s="10" t="s">
        <v>1009</v>
      </c>
      <c r="B184" s="19">
        <v>0.1595138888888889</v>
      </c>
      <c r="C184" s="19">
        <f>B184-TIME('Time Shifts'!$B$30,'Time Shifts'!$C$30,'Time Shifts'!$D$30)</f>
        <v>0.1439814815</v>
      </c>
      <c r="D184" s="10" t="s">
        <v>900</v>
      </c>
      <c r="E184" s="10" t="s">
        <v>93</v>
      </c>
      <c r="F184" s="30" t="s">
        <v>75</v>
      </c>
      <c r="G184" s="30" t="s">
        <v>75</v>
      </c>
      <c r="I184" s="26"/>
      <c r="K184" s="25" t="s">
        <v>85</v>
      </c>
    </row>
    <row r="185">
      <c r="A185" s="10" t="s">
        <v>1009</v>
      </c>
      <c r="B185" s="19">
        <v>0.1596064814814815</v>
      </c>
      <c r="C185" s="19">
        <f>B185-TIME('Time Shifts'!$B$30,'Time Shifts'!$C$30,'Time Shifts'!$D$30)</f>
        <v>0.1440740741</v>
      </c>
      <c r="D185" s="10" t="s">
        <v>900</v>
      </c>
      <c r="E185" s="10" t="s">
        <v>91</v>
      </c>
      <c r="F185" s="30">
        <v>7.0</v>
      </c>
      <c r="G185" s="46"/>
      <c r="I185" s="55" t="s">
        <v>1051</v>
      </c>
      <c r="K185" s="55"/>
    </row>
    <row r="186">
      <c r="A186" s="10" t="s">
        <v>1009</v>
      </c>
      <c r="B186" s="19">
        <v>0.15967592592592592</v>
      </c>
      <c r="C186" s="19">
        <f>B186-TIME('Time Shifts'!$B$30,'Time Shifts'!$C$30,'Time Shifts'!$D$30)</f>
        <v>0.1441435185</v>
      </c>
      <c r="D186" s="10" t="s">
        <v>900</v>
      </c>
      <c r="E186" s="10" t="s">
        <v>93</v>
      </c>
      <c r="F186" s="30" t="s">
        <v>75</v>
      </c>
      <c r="G186" s="30" t="s">
        <v>75</v>
      </c>
      <c r="I186" s="26"/>
      <c r="K186" s="25" t="s">
        <v>85</v>
      </c>
    </row>
    <row r="187">
      <c r="A187" s="10" t="s">
        <v>1009</v>
      </c>
      <c r="B187" s="19">
        <v>0.15967592592592592</v>
      </c>
      <c r="C187" s="19">
        <f>B187-TIME('Time Shifts'!$B$30,'Time Shifts'!$C$30,'Time Shifts'!$D$30)</f>
        <v>0.1441435185</v>
      </c>
      <c r="D187" s="10" t="s">
        <v>900</v>
      </c>
      <c r="E187" s="10" t="s">
        <v>93</v>
      </c>
      <c r="F187" s="30">
        <v>26.0</v>
      </c>
      <c r="G187" s="30">
        <v>19.0</v>
      </c>
      <c r="H187" s="10" t="s">
        <v>137</v>
      </c>
      <c r="I187" s="26"/>
      <c r="K187" s="55" t="s">
        <v>989</v>
      </c>
    </row>
    <row r="188">
      <c r="A188" s="10" t="s">
        <v>1009</v>
      </c>
      <c r="B188" s="19">
        <v>0.15984953703703703</v>
      </c>
      <c r="C188" s="19">
        <f>B188-TIME('Time Shifts'!$B$30,'Time Shifts'!$C$30,'Time Shifts'!$D$30)</f>
        <v>0.1443171296</v>
      </c>
      <c r="D188" s="10" t="s">
        <v>900</v>
      </c>
      <c r="E188" s="10" t="s">
        <v>91</v>
      </c>
      <c r="F188" s="30">
        <v>6.0</v>
      </c>
      <c r="G188" s="46"/>
      <c r="I188" s="55" t="s">
        <v>950</v>
      </c>
      <c r="K188" s="55"/>
    </row>
    <row r="189">
      <c r="A189" s="10" t="s">
        <v>1009</v>
      </c>
      <c r="B189" s="19">
        <v>0.15991898148148148</v>
      </c>
      <c r="C189" s="19">
        <f>B189-TIME('Time Shifts'!$B$30,'Time Shifts'!$C$30,'Time Shifts'!$D$30)</f>
        <v>0.1443865741</v>
      </c>
      <c r="D189" s="10" t="s">
        <v>900</v>
      </c>
      <c r="E189" s="10" t="s">
        <v>93</v>
      </c>
      <c r="F189" s="30" t="s">
        <v>75</v>
      </c>
      <c r="G189" s="30" t="s">
        <v>75</v>
      </c>
      <c r="I189" s="26"/>
      <c r="K189" s="25" t="s">
        <v>85</v>
      </c>
    </row>
    <row r="190">
      <c r="A190" s="10" t="s">
        <v>1009</v>
      </c>
      <c r="B190" s="19">
        <v>0.15991898148148148</v>
      </c>
      <c r="C190" s="19">
        <f>B190-TIME('Time Shifts'!$B$30,'Time Shifts'!$C$30,'Time Shifts'!$D$30)</f>
        <v>0.1443865741</v>
      </c>
      <c r="D190" s="10" t="s">
        <v>900</v>
      </c>
      <c r="E190" s="10" t="s">
        <v>93</v>
      </c>
      <c r="F190" s="30">
        <v>14.0</v>
      </c>
      <c r="G190" s="46">
        <f>F190-7</f>
        <v>7</v>
      </c>
      <c r="I190" s="26"/>
      <c r="K190" s="55" t="s">
        <v>990</v>
      </c>
    </row>
    <row r="191">
      <c r="A191" s="10" t="s">
        <v>1009</v>
      </c>
      <c r="B191" s="19">
        <v>0.1605787037037037</v>
      </c>
      <c r="C191" s="19">
        <f>B191-TIME('Time Shifts'!$B$30,'Time Shifts'!$C$30,'Time Shifts'!$D$30)</f>
        <v>0.1450462963</v>
      </c>
      <c r="D191" s="10" t="s">
        <v>964</v>
      </c>
      <c r="E191" s="10" t="s">
        <v>120</v>
      </c>
      <c r="F191" s="30">
        <v>7.0</v>
      </c>
      <c r="G191" s="46"/>
      <c r="I191" s="55"/>
      <c r="K191" s="55" t="s">
        <v>1066</v>
      </c>
    </row>
    <row r="192">
      <c r="A192" s="10" t="s">
        <v>1009</v>
      </c>
      <c r="B192" s="19">
        <v>0.16104166666666667</v>
      </c>
      <c r="C192" s="19">
        <f>B192-TIME('Time Shifts'!$B$30,'Time Shifts'!$C$30,'Time Shifts'!$D$30)</f>
        <v>0.1455092593</v>
      </c>
      <c r="D192" s="10" t="s">
        <v>964</v>
      </c>
      <c r="E192" s="10" t="s">
        <v>120</v>
      </c>
      <c r="F192" s="30">
        <v>15.0</v>
      </c>
      <c r="G192" s="46"/>
      <c r="I192" s="55"/>
      <c r="K192" s="55" t="s">
        <v>1067</v>
      </c>
    </row>
    <row r="193">
      <c r="A193" s="10" t="s">
        <v>1009</v>
      </c>
      <c r="B193" s="19">
        <v>0.16229166666666667</v>
      </c>
      <c r="C193" s="19">
        <f>B193-TIME('Time Shifts'!$B$30,'Time Shifts'!$C$30,'Time Shifts'!$D$30)</f>
        <v>0.1467592593</v>
      </c>
      <c r="D193" s="26" t="s">
        <v>304</v>
      </c>
      <c r="E193" s="10" t="s">
        <v>120</v>
      </c>
      <c r="F193" s="30">
        <v>7.0</v>
      </c>
      <c r="G193" s="46"/>
      <c r="I193" s="55"/>
      <c r="K193" s="55" t="s">
        <v>1068</v>
      </c>
    </row>
    <row r="194">
      <c r="A194" s="10" t="s">
        <v>1009</v>
      </c>
      <c r="B194" s="19">
        <v>0.16305555555555556</v>
      </c>
      <c r="C194" s="19">
        <f>B194-TIME('Time Shifts'!$B$30,'Time Shifts'!$C$30,'Time Shifts'!$D$30)</f>
        <v>0.1475231481</v>
      </c>
      <c r="D194" s="10" t="s">
        <v>74</v>
      </c>
      <c r="E194" s="10" t="s">
        <v>93</v>
      </c>
      <c r="F194" s="30">
        <v>19.0</v>
      </c>
      <c r="G194" s="46">
        <f>F194-8</f>
        <v>11</v>
      </c>
      <c r="I194" s="26"/>
      <c r="K194" s="55" t="s">
        <v>1069</v>
      </c>
    </row>
    <row r="195">
      <c r="A195" s="10" t="s">
        <v>1009</v>
      </c>
      <c r="B195" s="19">
        <v>0.16315972222222222</v>
      </c>
      <c r="C195" s="19">
        <f>B195-TIME('Time Shifts'!$B$30,'Time Shifts'!$C$30,'Time Shifts'!$D$30)</f>
        <v>0.1476273148</v>
      </c>
      <c r="D195" s="10" t="s">
        <v>74</v>
      </c>
      <c r="E195" s="10" t="s">
        <v>91</v>
      </c>
      <c r="F195" s="30">
        <v>17.0</v>
      </c>
      <c r="G195" s="46"/>
      <c r="I195" s="55" t="s">
        <v>1070</v>
      </c>
      <c r="K195" s="26"/>
    </row>
    <row r="196">
      <c r="A196" s="10" t="s">
        <v>1009</v>
      </c>
      <c r="B196" s="19">
        <v>0.1633101851851852</v>
      </c>
      <c r="C196" s="19">
        <f>B196-TIME('Time Shifts'!$B$30,'Time Shifts'!$C$30,'Time Shifts'!$D$30)</f>
        <v>0.1477777778</v>
      </c>
      <c r="D196" s="10" t="s">
        <v>74</v>
      </c>
      <c r="E196" s="10" t="s">
        <v>93</v>
      </c>
      <c r="F196" s="30" t="s">
        <v>75</v>
      </c>
      <c r="G196" s="30" t="s">
        <v>75</v>
      </c>
      <c r="I196" s="26"/>
      <c r="K196" s="55" t="s">
        <v>4330</v>
      </c>
    </row>
    <row r="197">
      <c r="A197" s="10" t="s">
        <v>1009</v>
      </c>
      <c r="B197" s="19">
        <v>0.16386574074074073</v>
      </c>
      <c r="C197" s="19">
        <f>B197-TIME('Time Shifts'!$B$30,'Time Shifts'!$C$30,'Time Shifts'!$D$30)</f>
        <v>0.1483333333</v>
      </c>
      <c r="D197" s="10" t="s">
        <v>70</v>
      </c>
      <c r="E197" s="10" t="s">
        <v>93</v>
      </c>
      <c r="F197" s="30">
        <v>18.0</v>
      </c>
      <c r="G197" s="46">
        <f>F197-7</f>
        <v>11</v>
      </c>
      <c r="I197" s="26"/>
      <c r="K197" s="55" t="s">
        <v>4334</v>
      </c>
    </row>
    <row r="198">
      <c r="A198" s="10" t="s">
        <v>1009</v>
      </c>
      <c r="B198" s="19">
        <v>0.16394675925925925</v>
      </c>
      <c r="C198" s="19">
        <f>B198-TIME('Time Shifts'!$B$30,'Time Shifts'!$C$30,'Time Shifts'!$D$30)</f>
        <v>0.1484143519</v>
      </c>
      <c r="D198" s="10" t="s">
        <v>70</v>
      </c>
      <c r="E198" s="10" t="s">
        <v>91</v>
      </c>
      <c r="F198" s="30">
        <v>8.0</v>
      </c>
      <c r="G198" s="46"/>
      <c r="I198" s="55" t="s">
        <v>1063</v>
      </c>
      <c r="K198" s="26"/>
    </row>
    <row r="199">
      <c r="A199" s="10" t="s">
        <v>1009</v>
      </c>
      <c r="B199" s="19">
        <v>0.16402777777777777</v>
      </c>
      <c r="C199" s="19">
        <f>B199-TIME('Time Shifts'!$B$30,'Time Shifts'!$C$30,'Time Shifts'!$D$30)</f>
        <v>0.1484953704</v>
      </c>
      <c r="D199" s="10" t="s">
        <v>70</v>
      </c>
      <c r="E199" s="10" t="s">
        <v>93</v>
      </c>
      <c r="F199" s="30">
        <v>19.0</v>
      </c>
      <c r="G199" s="46">
        <f>F199-7</f>
        <v>12</v>
      </c>
      <c r="I199" s="26"/>
      <c r="K199" s="55" t="s">
        <v>4334</v>
      </c>
    </row>
    <row r="200">
      <c r="A200" s="10" t="s">
        <v>1009</v>
      </c>
      <c r="B200" s="19">
        <v>0.16407407407407407</v>
      </c>
      <c r="C200" s="19">
        <f>B200-TIME('Time Shifts'!$B$30,'Time Shifts'!$C$30,'Time Shifts'!$D$30)</f>
        <v>0.1485416667</v>
      </c>
      <c r="D200" s="10" t="s">
        <v>70</v>
      </c>
      <c r="E200" s="10" t="s">
        <v>91</v>
      </c>
      <c r="F200" s="30">
        <v>8.0</v>
      </c>
      <c r="G200" s="46"/>
      <c r="I200" s="55" t="s">
        <v>1063</v>
      </c>
      <c r="K200" s="26"/>
    </row>
    <row r="201">
      <c r="A201" s="10" t="s">
        <v>1009</v>
      </c>
      <c r="B201" s="19">
        <v>0.16425925925925927</v>
      </c>
      <c r="C201" s="19">
        <f>B201-TIME('Time Shifts'!$B$30,'Time Shifts'!$C$30,'Time Shifts'!$D$30)</f>
        <v>0.1487268519</v>
      </c>
      <c r="D201" s="10" t="s">
        <v>70</v>
      </c>
      <c r="E201" s="10" t="s">
        <v>93</v>
      </c>
      <c r="F201" s="30">
        <v>16.0</v>
      </c>
      <c r="G201" s="46">
        <f>F201-7</f>
        <v>9</v>
      </c>
      <c r="I201" s="26"/>
      <c r="K201" s="55" t="s">
        <v>4334</v>
      </c>
    </row>
    <row r="202">
      <c r="A202" s="10" t="s">
        <v>1009</v>
      </c>
      <c r="B202" s="19">
        <v>0.16431712962962963</v>
      </c>
      <c r="C202" s="19">
        <f>B202-TIME('Time Shifts'!$B$30,'Time Shifts'!$C$30,'Time Shifts'!$D$30)</f>
        <v>0.1487847222</v>
      </c>
      <c r="D202" s="10" t="s">
        <v>70</v>
      </c>
      <c r="E202" s="10" t="s">
        <v>91</v>
      </c>
      <c r="F202" s="30">
        <v>7.0</v>
      </c>
      <c r="G202" s="46"/>
      <c r="I202" s="55" t="s">
        <v>1051</v>
      </c>
      <c r="K202" s="26"/>
    </row>
    <row r="203">
      <c r="A203" s="10" t="s">
        <v>1009</v>
      </c>
      <c r="B203" s="19">
        <v>0.1647337962962963</v>
      </c>
      <c r="C203" s="19">
        <f>B203-TIME('Time Shifts'!$B$30,'Time Shifts'!$C$30,'Time Shifts'!$D$30)</f>
        <v>0.1492013889</v>
      </c>
      <c r="D203" s="10" t="s">
        <v>900</v>
      </c>
      <c r="E203" s="10" t="s">
        <v>93</v>
      </c>
      <c r="F203" s="30">
        <v>11.0</v>
      </c>
      <c r="G203" s="46">
        <f t="shared" ref="G203:G205" si="8">F203-7</f>
        <v>4</v>
      </c>
      <c r="I203" s="26"/>
      <c r="K203" s="55" t="s">
        <v>4335</v>
      </c>
    </row>
    <row r="204">
      <c r="A204" s="10" t="s">
        <v>1009</v>
      </c>
      <c r="B204" s="19">
        <v>0.1649884259259259</v>
      </c>
      <c r="C204" s="19">
        <f>B204-TIME('Time Shifts'!$B$30,'Time Shifts'!$C$30,'Time Shifts'!$D$30)</f>
        <v>0.1494560185</v>
      </c>
      <c r="D204" s="10" t="s">
        <v>900</v>
      </c>
      <c r="E204" s="10" t="s">
        <v>93</v>
      </c>
      <c r="F204" s="30">
        <v>9.0</v>
      </c>
      <c r="G204" s="46">
        <f t="shared" si="8"/>
        <v>2</v>
      </c>
      <c r="I204" s="26"/>
      <c r="K204" s="55" t="s">
        <v>4331</v>
      </c>
    </row>
    <row r="205">
      <c r="A205" s="10" t="s">
        <v>1009</v>
      </c>
      <c r="B205" s="19">
        <v>0.1652199074074074</v>
      </c>
      <c r="C205" s="19">
        <f>B205-TIME('Time Shifts'!$B$30,'Time Shifts'!$C$30,'Time Shifts'!$D$30)</f>
        <v>0.1496875</v>
      </c>
      <c r="D205" s="10" t="s">
        <v>900</v>
      </c>
      <c r="E205" s="10" t="s">
        <v>93</v>
      </c>
      <c r="F205" s="30">
        <v>17.0</v>
      </c>
      <c r="G205" s="46">
        <f t="shared" si="8"/>
        <v>10</v>
      </c>
      <c r="I205" s="26"/>
      <c r="K205" s="55" t="s">
        <v>4335</v>
      </c>
    </row>
    <row r="206">
      <c r="A206" s="10" t="s">
        <v>1009</v>
      </c>
      <c r="B206" s="19">
        <v>0.16528935185185184</v>
      </c>
      <c r="C206" s="19">
        <f>B206-TIME('Time Shifts'!$B$30,'Time Shifts'!$C$30,'Time Shifts'!$D$30)</f>
        <v>0.1497569444</v>
      </c>
      <c r="D206" s="10" t="s">
        <v>900</v>
      </c>
      <c r="E206" s="10" t="s">
        <v>91</v>
      </c>
      <c r="F206" s="30">
        <v>6.0</v>
      </c>
      <c r="G206" s="46"/>
      <c r="I206" s="55" t="s">
        <v>950</v>
      </c>
      <c r="K206" s="26"/>
    </row>
    <row r="207">
      <c r="A207" s="10" t="s">
        <v>1009</v>
      </c>
      <c r="B207" s="19">
        <v>0.1659027777777778</v>
      </c>
      <c r="C207" s="19">
        <f>B207-TIME('Time Shifts'!$B$30,'Time Shifts'!$C$30,'Time Shifts'!$D$30)</f>
        <v>0.1503703704</v>
      </c>
      <c r="D207" s="10" t="s">
        <v>82</v>
      </c>
      <c r="E207" s="10" t="s">
        <v>89</v>
      </c>
      <c r="F207" s="30">
        <v>16.0</v>
      </c>
      <c r="G207" s="46">
        <f>F207-8</f>
        <v>8</v>
      </c>
      <c r="I207" s="26"/>
      <c r="K207" s="55" t="s">
        <v>4339</v>
      </c>
    </row>
    <row r="208">
      <c r="A208" s="10" t="s">
        <v>1009</v>
      </c>
      <c r="B208" s="19">
        <v>0.16615740740740742</v>
      </c>
      <c r="C208" s="19">
        <f>B208-TIME('Time Shifts'!$B$30,'Time Shifts'!$C$30,'Time Shifts'!$D$30)</f>
        <v>0.150625</v>
      </c>
      <c r="D208" s="10" t="s">
        <v>82</v>
      </c>
      <c r="E208" s="10" t="s">
        <v>91</v>
      </c>
      <c r="F208" s="30">
        <v>11.0</v>
      </c>
      <c r="G208" s="46"/>
      <c r="I208" s="55" t="s">
        <v>1071</v>
      </c>
      <c r="J208" s="10">
        <v>1.0</v>
      </c>
      <c r="K208" s="55" t="s">
        <v>119</v>
      </c>
    </row>
    <row r="209">
      <c r="A209" s="10" t="s">
        <v>1009</v>
      </c>
      <c r="B209" s="19">
        <v>0.1690162037037037</v>
      </c>
      <c r="C209" s="19">
        <f>B209-TIME('Time Shifts'!$B$30,'Time Shifts'!$C$30,'Time Shifts'!$D$30)</f>
        <v>0.1534837963</v>
      </c>
      <c r="D209" s="10" t="s">
        <v>964</v>
      </c>
      <c r="E209" s="10" t="s">
        <v>361</v>
      </c>
      <c r="F209" s="30">
        <v>16.0</v>
      </c>
      <c r="G209" s="46">
        <f>F209--1</f>
        <v>17</v>
      </c>
      <c r="I209" s="26"/>
      <c r="K209" s="26"/>
    </row>
    <row r="210">
      <c r="A210" s="10" t="s">
        <v>1009</v>
      </c>
      <c r="B210" s="19">
        <v>0.1705787037037037</v>
      </c>
      <c r="C210" s="19">
        <f>B210-TIME('Time Shifts'!$B$30,'Time Shifts'!$C$30,'Time Shifts'!$D$30)</f>
        <v>0.1550462963</v>
      </c>
      <c r="D210" s="10" t="s">
        <v>74</v>
      </c>
      <c r="E210" s="10" t="s">
        <v>217</v>
      </c>
      <c r="F210" s="30" t="s">
        <v>68</v>
      </c>
      <c r="G210" s="30">
        <v>20.0</v>
      </c>
      <c r="I210" s="26"/>
      <c r="K210" s="26"/>
    </row>
    <row r="211">
      <c r="A211" s="10" t="s">
        <v>1009</v>
      </c>
      <c r="B211" s="19">
        <v>0.17157407407407407</v>
      </c>
      <c r="C211" s="19">
        <f>B211-TIME('Time Shifts'!$B$30,'Time Shifts'!$C$30,'Time Shifts'!$D$30)</f>
        <v>0.1560416667</v>
      </c>
      <c r="D211" s="10" t="s">
        <v>82</v>
      </c>
      <c r="E211" s="10" t="s">
        <v>166</v>
      </c>
      <c r="F211" s="30">
        <v>21.0</v>
      </c>
      <c r="G211" s="30">
        <v>18.0</v>
      </c>
      <c r="I211" s="26"/>
      <c r="K211" s="26"/>
    </row>
    <row r="212">
      <c r="A212" s="10" t="s">
        <v>1009</v>
      </c>
      <c r="B212" s="19">
        <v>0.17569444444444443</v>
      </c>
      <c r="C212" s="19">
        <f>B212-TIME('Time Shifts'!$B$30,'Time Shifts'!$C$30,'Time Shifts'!$D$30)</f>
        <v>0.160162037</v>
      </c>
      <c r="D212" s="26" t="s">
        <v>304</v>
      </c>
      <c r="E212" s="10" t="s">
        <v>217</v>
      </c>
      <c r="F212" s="30">
        <v>23.0</v>
      </c>
      <c r="G212" s="30">
        <v>17.0</v>
      </c>
      <c r="I212" s="26"/>
      <c r="K212" s="26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86"/>
    <col customWidth="1" hidden="1" min="2" max="2" width="7.29"/>
    <col customWidth="1" min="3" max="3" width="7.29"/>
    <col customWidth="1" min="4" max="4" width="9.57"/>
    <col customWidth="1" min="5" max="5" width="11.57"/>
    <col customWidth="1" min="6" max="6" width="10.43"/>
    <col customWidth="1" min="7" max="7" width="12.43"/>
    <col customWidth="1" min="8" max="8" width="5.14"/>
    <col customWidth="1" min="9" max="9" width="12.86"/>
    <col customWidth="1" min="10" max="10" width="6.29"/>
    <col customWidth="1" min="11" max="11" width="36.14"/>
  </cols>
  <sheetData>
    <row r="1">
      <c r="A1" s="47" t="s">
        <v>0</v>
      </c>
      <c r="B1" s="67" t="s">
        <v>4304</v>
      </c>
      <c r="C1" s="72" t="s">
        <v>56</v>
      </c>
      <c r="D1" s="38" t="s">
        <v>57</v>
      </c>
      <c r="E1" s="38" t="s">
        <v>58</v>
      </c>
      <c r="F1" s="40" t="s">
        <v>59</v>
      </c>
      <c r="G1" s="40" t="s">
        <v>60</v>
      </c>
      <c r="H1" s="38" t="s">
        <v>61</v>
      </c>
      <c r="I1" s="39" t="s">
        <v>62</v>
      </c>
      <c r="J1" s="38" t="s">
        <v>63</v>
      </c>
      <c r="K1" s="39" t="s">
        <v>64</v>
      </c>
    </row>
    <row r="2">
      <c r="A2" s="10" t="s">
        <v>1072</v>
      </c>
      <c r="B2" s="19">
        <v>0.02034722222222222</v>
      </c>
      <c r="C2" s="24">
        <f t="shared" ref="C2:C10" si="1">B2
</f>
        <v>0.02034722222</v>
      </c>
      <c r="D2" s="10" t="s">
        <v>74</v>
      </c>
      <c r="E2" s="10" t="s">
        <v>71</v>
      </c>
      <c r="F2" s="13">
        <v>15.0</v>
      </c>
      <c r="G2" s="16">
        <f>F2-3</f>
        <v>12</v>
      </c>
    </row>
    <row r="3">
      <c r="A3" s="10" t="s">
        <v>1072</v>
      </c>
      <c r="B3" s="19">
        <v>0.02210648148148148</v>
      </c>
      <c r="C3" s="24">
        <f t="shared" si="1"/>
        <v>0.02210648148</v>
      </c>
      <c r="D3" s="10" t="s">
        <v>70</v>
      </c>
      <c r="E3" s="10" t="s">
        <v>83</v>
      </c>
      <c r="F3" s="13" t="s">
        <v>75</v>
      </c>
      <c r="G3" s="13" t="s">
        <v>75</v>
      </c>
      <c r="K3" s="10" t="s">
        <v>85</v>
      </c>
    </row>
    <row r="4">
      <c r="A4" s="10" t="s">
        <v>1072</v>
      </c>
      <c r="B4" s="19">
        <v>0.02210648148148148</v>
      </c>
      <c r="C4" s="24">
        <f t="shared" si="1"/>
        <v>0.02210648148</v>
      </c>
      <c r="D4" s="10" t="s">
        <v>70</v>
      </c>
      <c r="E4" s="10" t="s">
        <v>83</v>
      </c>
      <c r="F4" s="13">
        <v>15.0</v>
      </c>
      <c r="G4" s="16">
        <f>F4-3</f>
        <v>12</v>
      </c>
      <c r="K4" s="10" t="s">
        <v>86</v>
      </c>
    </row>
    <row r="5">
      <c r="A5" s="10" t="s">
        <v>1072</v>
      </c>
      <c r="B5" s="19">
        <v>0.024791666666666667</v>
      </c>
      <c r="C5" s="24">
        <f t="shared" si="1"/>
        <v>0.02479166667</v>
      </c>
      <c r="D5" s="10" t="s">
        <v>74</v>
      </c>
      <c r="E5" s="10" t="s">
        <v>83</v>
      </c>
      <c r="F5" s="13">
        <v>22.0</v>
      </c>
      <c r="G5" s="16">
        <f>F5-9</f>
        <v>13</v>
      </c>
    </row>
    <row r="6">
      <c r="A6" s="10" t="s">
        <v>1072</v>
      </c>
      <c r="B6" s="19">
        <v>0.03013888888888889</v>
      </c>
      <c r="C6" s="24">
        <f t="shared" si="1"/>
        <v>0.03013888889</v>
      </c>
      <c r="D6" s="10" t="s">
        <v>69</v>
      </c>
      <c r="E6" s="10" t="s">
        <v>120</v>
      </c>
      <c r="F6" s="13">
        <v>13.0</v>
      </c>
      <c r="G6" s="16"/>
      <c r="K6" s="10" t="s">
        <v>1073</v>
      </c>
    </row>
    <row r="7">
      <c r="A7" s="10" t="s">
        <v>1072</v>
      </c>
      <c r="B7" s="19">
        <v>0.035</v>
      </c>
      <c r="C7" s="24">
        <f t="shared" si="1"/>
        <v>0.035</v>
      </c>
      <c r="D7" s="10" t="s">
        <v>74</v>
      </c>
      <c r="E7" s="10" t="s">
        <v>83</v>
      </c>
      <c r="F7" s="13">
        <v>23.0</v>
      </c>
      <c r="G7" s="16">
        <f>F7-9</f>
        <v>14</v>
      </c>
    </row>
    <row r="8">
      <c r="A8" s="10" t="s">
        <v>1072</v>
      </c>
      <c r="B8" s="19">
        <v>0.0396875</v>
      </c>
      <c r="C8" s="24">
        <f t="shared" si="1"/>
        <v>0.0396875</v>
      </c>
      <c r="D8" s="10" t="s">
        <v>66</v>
      </c>
      <c r="E8" s="10" t="s">
        <v>131</v>
      </c>
      <c r="F8" s="13">
        <v>7.0</v>
      </c>
      <c r="G8" s="16">
        <f t="shared" ref="G8:G9" si="2">F8-2</f>
        <v>5</v>
      </c>
    </row>
    <row r="9">
      <c r="A9" s="10" t="s">
        <v>1072</v>
      </c>
      <c r="B9" s="19">
        <v>0.03979166666666667</v>
      </c>
      <c r="C9" s="24">
        <f t="shared" si="1"/>
        <v>0.03979166667</v>
      </c>
      <c r="D9" s="10" t="s">
        <v>70</v>
      </c>
      <c r="E9" s="10" t="s">
        <v>131</v>
      </c>
      <c r="F9" s="13">
        <v>5.0</v>
      </c>
      <c r="G9" s="16">
        <f t="shared" si="2"/>
        <v>3</v>
      </c>
    </row>
    <row r="10">
      <c r="A10" s="10" t="s">
        <v>1072</v>
      </c>
      <c r="B10" s="19">
        <v>0.053078703703703704</v>
      </c>
      <c r="C10" s="24">
        <f t="shared" si="1"/>
        <v>0.0530787037</v>
      </c>
      <c r="D10" s="10" t="s">
        <v>82</v>
      </c>
      <c r="E10" s="10" t="s">
        <v>67</v>
      </c>
      <c r="F10" s="13">
        <v>17.0</v>
      </c>
      <c r="G10" s="16">
        <f>F10-3</f>
        <v>14</v>
      </c>
    </row>
    <row r="11">
      <c r="A11" s="10" t="s">
        <v>1072</v>
      </c>
      <c r="B11" s="19">
        <v>0.07685185185185185</v>
      </c>
      <c r="C11" s="24">
        <f>B11-TIME('Time Shifts'!$B$31,'Time Shifts'!$C$31,'Time Shifts'!$D$31)</f>
        <v>0.06648148148</v>
      </c>
      <c r="D11" s="10" t="s">
        <v>82</v>
      </c>
      <c r="E11" s="10" t="s">
        <v>127</v>
      </c>
      <c r="F11" s="13" t="s">
        <v>75</v>
      </c>
      <c r="G11" s="13" t="s">
        <v>75</v>
      </c>
      <c r="K11" s="10" t="s">
        <v>85</v>
      </c>
    </row>
    <row r="12">
      <c r="A12" s="10" t="s">
        <v>1072</v>
      </c>
      <c r="B12" s="19">
        <v>0.07685185185185185</v>
      </c>
      <c r="C12" s="24">
        <f>B12-TIME('Time Shifts'!$B$31,'Time Shifts'!$C$31,'Time Shifts'!$D$31)</f>
        <v>0.06648148148</v>
      </c>
      <c r="D12" s="10" t="s">
        <v>82</v>
      </c>
      <c r="E12" s="10" t="s">
        <v>127</v>
      </c>
      <c r="F12" s="13" t="s">
        <v>68</v>
      </c>
      <c r="G12" s="13">
        <v>20.0</v>
      </c>
      <c r="K12" s="10" t="s">
        <v>86</v>
      </c>
    </row>
    <row r="13">
      <c r="A13" s="10" t="s">
        <v>1072</v>
      </c>
      <c r="B13" s="19">
        <v>0.08964120370370371</v>
      </c>
      <c r="C13" s="24">
        <f>B13-TIME('Time Shifts'!$B$31,'Time Shifts'!$C$31,'Time Shifts'!$D$31)</f>
        <v>0.07927083333</v>
      </c>
      <c r="D13" s="10" t="s">
        <v>69</v>
      </c>
      <c r="E13" s="10" t="s">
        <v>125</v>
      </c>
      <c r="F13" s="13">
        <v>8.0</v>
      </c>
      <c r="G13" s="16">
        <f>F13-4</f>
        <v>4</v>
      </c>
    </row>
    <row r="14">
      <c r="A14" s="10" t="s">
        <v>1072</v>
      </c>
      <c r="B14" s="19">
        <v>0.09409722222222222</v>
      </c>
      <c r="C14" s="24">
        <f>B14-TIME('Time Shifts'!$B$31,'Time Shifts'!$C$31,'Time Shifts'!$D$31)</f>
        <v>0.08372685185</v>
      </c>
      <c r="D14" s="10" t="s">
        <v>74</v>
      </c>
      <c r="E14" s="10" t="s">
        <v>67</v>
      </c>
      <c r="F14" s="13">
        <v>14.0</v>
      </c>
      <c r="G14" s="16">
        <f>F14-0</f>
        <v>14</v>
      </c>
    </row>
    <row r="15">
      <c r="A15" s="10" t="s">
        <v>1072</v>
      </c>
      <c r="B15" s="19">
        <v>0.09413194444444445</v>
      </c>
      <c r="C15" s="24">
        <f>B15-TIME('Time Shifts'!$B$31,'Time Shifts'!$C$31,'Time Shifts'!$D$31)</f>
        <v>0.08376157407</v>
      </c>
      <c r="D15" s="10" t="s">
        <v>66</v>
      </c>
      <c r="E15" s="10" t="s">
        <v>67</v>
      </c>
      <c r="F15" s="13">
        <v>12.0</v>
      </c>
      <c r="G15" s="16">
        <f>F15-1</f>
        <v>11</v>
      </c>
    </row>
    <row r="16">
      <c r="A16" s="10" t="s">
        <v>1072</v>
      </c>
      <c r="B16" s="19">
        <v>0.09416666666666666</v>
      </c>
      <c r="C16" s="24">
        <f>B16-TIME('Time Shifts'!$B$31,'Time Shifts'!$C$31,'Time Shifts'!$D$31)</f>
        <v>0.0837962963</v>
      </c>
      <c r="D16" s="10" t="s">
        <v>964</v>
      </c>
      <c r="E16" s="10" t="s">
        <v>67</v>
      </c>
      <c r="F16" s="13">
        <v>24.0</v>
      </c>
      <c r="G16" s="16">
        <f>F16-8</f>
        <v>16</v>
      </c>
    </row>
    <row r="17">
      <c r="A17" s="10" t="s">
        <v>1072</v>
      </c>
      <c r="B17" s="19">
        <v>0.09418981481481481</v>
      </c>
      <c r="C17" s="24">
        <f>B17-TIME('Time Shifts'!$B$31,'Time Shifts'!$C$31,'Time Shifts'!$D$31)</f>
        <v>0.08381944444</v>
      </c>
      <c r="D17" s="10" t="s">
        <v>69</v>
      </c>
      <c r="E17" s="10" t="s">
        <v>67</v>
      </c>
      <c r="F17" s="13">
        <v>21.0</v>
      </c>
      <c r="G17" s="16">
        <f>F17-4</f>
        <v>17</v>
      </c>
    </row>
    <row r="18">
      <c r="A18" s="10" t="s">
        <v>1072</v>
      </c>
      <c r="B18" s="19">
        <v>0.12871527777777778</v>
      </c>
      <c r="C18" s="24">
        <f>B18-TIME('Time Shifts'!$B$31,'Time Shifts'!$C$31,'Time Shifts'!$D$31)</f>
        <v>0.1183449074</v>
      </c>
      <c r="D18" s="10" t="s">
        <v>964</v>
      </c>
      <c r="E18" s="10" t="s">
        <v>71</v>
      </c>
      <c r="F18" s="13">
        <v>23.0</v>
      </c>
      <c r="G18" s="16">
        <f>F18-8</f>
        <v>15</v>
      </c>
    </row>
    <row r="19">
      <c r="A19" s="10" t="s">
        <v>1072</v>
      </c>
      <c r="B19" s="19">
        <v>0.1307523148148148</v>
      </c>
      <c r="C19" s="24">
        <f>B19-TIME('Time Shifts'!$B$31,'Time Shifts'!$C$31,'Time Shifts'!$D$31)</f>
        <v>0.1203819444</v>
      </c>
      <c r="D19" s="10" t="s">
        <v>82</v>
      </c>
      <c r="E19" s="10" t="s">
        <v>80</v>
      </c>
      <c r="F19" s="13" t="s">
        <v>68</v>
      </c>
      <c r="G19" s="13">
        <v>20.0</v>
      </c>
      <c r="K19" s="10"/>
    </row>
    <row r="20">
      <c r="A20" s="10" t="s">
        <v>1072</v>
      </c>
      <c r="B20" s="19">
        <v>0.13275462962962964</v>
      </c>
      <c r="C20" s="24">
        <f>B20-TIME('Time Shifts'!$B$31,'Time Shifts'!$C$31,'Time Shifts'!$D$31)</f>
        <v>0.1223842593</v>
      </c>
      <c r="D20" s="10" t="s">
        <v>964</v>
      </c>
      <c r="E20" s="10" t="s">
        <v>76</v>
      </c>
      <c r="F20" s="13" t="s">
        <v>75</v>
      </c>
      <c r="G20" s="13" t="s">
        <v>75</v>
      </c>
      <c r="K20" s="10" t="s">
        <v>1074</v>
      </c>
    </row>
    <row r="21">
      <c r="A21" s="10" t="s">
        <v>1072</v>
      </c>
      <c r="B21" s="19">
        <v>0.1338888888888889</v>
      </c>
      <c r="C21" s="24">
        <f>B21-TIME('Time Shifts'!$B$31,'Time Shifts'!$C$31,'Time Shifts'!$D$31)</f>
        <v>0.1235185185</v>
      </c>
      <c r="D21" s="10" t="s">
        <v>964</v>
      </c>
      <c r="E21" s="10" t="s">
        <v>71</v>
      </c>
      <c r="F21" s="13" t="s">
        <v>75</v>
      </c>
      <c r="G21" s="13" t="s">
        <v>75</v>
      </c>
    </row>
    <row r="22">
      <c r="A22" s="10" t="s">
        <v>1072</v>
      </c>
      <c r="B22" s="19">
        <v>0.1341087962962963</v>
      </c>
      <c r="C22" s="24">
        <f>B22-TIME('Time Shifts'!$B$31,'Time Shifts'!$C$31,'Time Shifts'!$D$31)</f>
        <v>0.1237384259</v>
      </c>
      <c r="D22" s="10" t="s">
        <v>964</v>
      </c>
      <c r="E22" s="10" t="s">
        <v>76</v>
      </c>
      <c r="F22" s="13" t="s">
        <v>75</v>
      </c>
      <c r="G22" s="13" t="s">
        <v>75</v>
      </c>
      <c r="K22" s="10" t="s">
        <v>1074</v>
      </c>
    </row>
    <row r="23">
      <c r="A23" s="10" t="s">
        <v>1072</v>
      </c>
      <c r="B23" s="19">
        <v>0.1472800925925926</v>
      </c>
      <c r="C23" s="24">
        <f>B23-TIME('Time Shifts'!$B$31,'Time Shifts'!$C$31,'Time Shifts'!$D$31)</f>
        <v>0.1369097222</v>
      </c>
      <c r="D23" s="10" t="s">
        <v>69</v>
      </c>
      <c r="E23" s="10" t="s">
        <v>71</v>
      </c>
      <c r="F23" s="13">
        <v>12.0</v>
      </c>
      <c r="G23" s="16">
        <f>F23-5</f>
        <v>7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86"/>
    <col customWidth="1" hidden="1" min="2" max="2" width="7.29"/>
    <col customWidth="1" min="3" max="3" width="7.29"/>
    <col customWidth="1" min="4" max="4" width="9.57"/>
    <col customWidth="1" min="5" max="5" width="14.0"/>
    <col customWidth="1" min="6" max="6" width="10.43"/>
    <col customWidth="1" min="7" max="7" width="12.43"/>
    <col customWidth="1" min="8" max="8" width="5.14"/>
    <col customWidth="1" min="9" max="9" width="12.86"/>
    <col customWidth="1" min="10" max="10" width="6.29"/>
    <col customWidth="1" min="11" max="11" width="28.57"/>
  </cols>
  <sheetData>
    <row r="1">
      <c r="A1" s="73" t="s">
        <v>0</v>
      </c>
      <c r="B1" s="59" t="s">
        <v>4304</v>
      </c>
      <c r="C1" s="72" t="s">
        <v>56</v>
      </c>
      <c r="D1" s="39" t="s">
        <v>57</v>
      </c>
      <c r="E1" s="39" t="s">
        <v>58</v>
      </c>
      <c r="F1" s="40" t="s">
        <v>59</v>
      </c>
      <c r="G1" s="40" t="s">
        <v>60</v>
      </c>
      <c r="H1" s="39" t="s">
        <v>61</v>
      </c>
      <c r="I1" s="39" t="s">
        <v>62</v>
      </c>
      <c r="J1" s="39" t="s">
        <v>63</v>
      </c>
      <c r="K1" s="39" t="s">
        <v>64</v>
      </c>
    </row>
    <row r="2">
      <c r="A2" s="55" t="s">
        <v>1075</v>
      </c>
      <c r="B2" s="24">
        <v>0.009791666666666667</v>
      </c>
      <c r="C2" s="24">
        <f t="shared" ref="C2:C62" si="1">B2</f>
        <v>0.009791666667</v>
      </c>
      <c r="D2" s="55" t="s">
        <v>74</v>
      </c>
      <c r="E2" s="55" t="s">
        <v>131</v>
      </c>
      <c r="F2" s="29">
        <v>17.0</v>
      </c>
      <c r="G2" s="29">
        <v>14.0</v>
      </c>
      <c r="H2" s="26"/>
      <c r="I2" s="26"/>
      <c r="J2" s="26"/>
      <c r="K2" s="26"/>
    </row>
    <row r="3">
      <c r="A3" s="55" t="s">
        <v>1075</v>
      </c>
      <c r="B3" s="24">
        <v>0.011168981481481481</v>
      </c>
      <c r="C3" s="24">
        <f t="shared" si="1"/>
        <v>0.01116898148</v>
      </c>
      <c r="D3" s="55" t="s">
        <v>74</v>
      </c>
      <c r="E3" s="55" t="s">
        <v>131</v>
      </c>
      <c r="F3" s="29">
        <v>14.0</v>
      </c>
      <c r="G3" s="29">
        <v>11.0</v>
      </c>
      <c r="H3" s="26"/>
      <c r="I3" s="26"/>
      <c r="J3" s="26"/>
      <c r="K3" s="26"/>
    </row>
    <row r="4">
      <c r="A4" s="55" t="s">
        <v>1075</v>
      </c>
      <c r="B4" s="24">
        <v>0.011666666666666667</v>
      </c>
      <c r="C4" s="24">
        <f t="shared" si="1"/>
        <v>0.01166666667</v>
      </c>
      <c r="D4" s="55" t="s">
        <v>74</v>
      </c>
      <c r="E4" s="55" t="s">
        <v>131</v>
      </c>
      <c r="F4" s="29">
        <v>15.0</v>
      </c>
      <c r="G4" s="29">
        <v>12.0</v>
      </c>
      <c r="H4" s="26"/>
      <c r="I4" s="26"/>
      <c r="J4" s="26"/>
      <c r="K4" s="26"/>
    </row>
    <row r="5">
      <c r="A5" s="55" t="s">
        <v>1075</v>
      </c>
      <c r="B5" s="24">
        <v>0.01673611111111111</v>
      </c>
      <c r="C5" s="24">
        <f t="shared" si="1"/>
        <v>0.01673611111</v>
      </c>
      <c r="D5" s="55" t="s">
        <v>69</v>
      </c>
      <c r="E5" s="55" t="s">
        <v>1076</v>
      </c>
      <c r="F5" s="29">
        <v>15.0</v>
      </c>
      <c r="G5" s="46">
        <f>F5-7</f>
        <v>8</v>
      </c>
      <c r="H5" s="26"/>
      <c r="I5" s="26"/>
      <c r="J5" s="26"/>
      <c r="K5" s="55" t="s">
        <v>1077</v>
      </c>
    </row>
    <row r="6">
      <c r="A6" s="55" t="s">
        <v>1075</v>
      </c>
      <c r="B6" s="24">
        <v>0.017152777777777777</v>
      </c>
      <c r="C6" s="24">
        <f t="shared" si="1"/>
        <v>0.01715277778</v>
      </c>
      <c r="D6" s="55" t="s">
        <v>69</v>
      </c>
      <c r="E6" s="55" t="s">
        <v>129</v>
      </c>
      <c r="F6" s="29">
        <v>10.0</v>
      </c>
      <c r="G6" s="46">
        <f>F6-4</f>
        <v>6</v>
      </c>
      <c r="H6" s="26"/>
      <c r="I6" s="26"/>
      <c r="J6" s="26"/>
      <c r="K6" s="26"/>
    </row>
    <row r="7">
      <c r="A7" s="55" t="s">
        <v>1075</v>
      </c>
      <c r="B7" s="24">
        <v>0.035590277777777776</v>
      </c>
      <c r="C7" s="24">
        <f t="shared" si="1"/>
        <v>0.03559027778</v>
      </c>
      <c r="D7" s="55" t="s">
        <v>82</v>
      </c>
      <c r="E7" s="55" t="s">
        <v>127</v>
      </c>
      <c r="F7" s="29" t="s">
        <v>75</v>
      </c>
      <c r="G7" s="29" t="s">
        <v>75</v>
      </c>
      <c r="H7" s="26"/>
      <c r="I7" s="26"/>
      <c r="J7" s="26"/>
      <c r="K7" s="55" t="s">
        <v>85</v>
      </c>
    </row>
    <row r="8">
      <c r="A8" s="55" t="s">
        <v>1075</v>
      </c>
      <c r="B8" s="24">
        <v>0.035590277777777776</v>
      </c>
      <c r="C8" s="24">
        <f t="shared" si="1"/>
        <v>0.03559027778</v>
      </c>
      <c r="D8" s="55" t="s">
        <v>82</v>
      </c>
      <c r="E8" s="55" t="s">
        <v>127</v>
      </c>
      <c r="F8" s="29">
        <v>21.0</v>
      </c>
      <c r="G8" s="46">
        <f>F8-3</f>
        <v>18</v>
      </c>
      <c r="H8" s="26"/>
      <c r="I8" s="26"/>
      <c r="J8" s="26"/>
      <c r="K8" s="55" t="s">
        <v>86</v>
      </c>
    </row>
    <row r="9">
      <c r="A9" s="55" t="s">
        <v>1075</v>
      </c>
      <c r="B9" s="24">
        <v>0.03806712962962963</v>
      </c>
      <c r="C9" s="24">
        <f t="shared" si="1"/>
        <v>0.03806712963</v>
      </c>
      <c r="D9" s="55" t="s">
        <v>69</v>
      </c>
      <c r="E9" s="55" t="s">
        <v>127</v>
      </c>
      <c r="F9" s="29">
        <v>20.0</v>
      </c>
      <c r="G9" s="46">
        <f>F9-4</f>
        <v>16</v>
      </c>
      <c r="H9" s="26"/>
      <c r="I9" s="26"/>
      <c r="J9" s="26"/>
      <c r="K9" s="26"/>
    </row>
    <row r="10">
      <c r="A10" s="55" t="s">
        <v>1075</v>
      </c>
      <c r="B10" s="24">
        <v>0.04429398148148148</v>
      </c>
      <c r="C10" s="24">
        <f t="shared" si="1"/>
        <v>0.04429398148</v>
      </c>
      <c r="D10" s="55" t="s">
        <v>69</v>
      </c>
      <c r="E10" s="55" t="s">
        <v>83</v>
      </c>
      <c r="F10" s="29" t="s">
        <v>75</v>
      </c>
      <c r="G10" s="29" t="s">
        <v>75</v>
      </c>
      <c r="H10" s="26"/>
      <c r="I10" s="26"/>
      <c r="J10" s="26"/>
      <c r="K10" s="55" t="s">
        <v>85</v>
      </c>
    </row>
    <row r="11">
      <c r="A11" s="55" t="s">
        <v>1075</v>
      </c>
      <c r="B11" s="24">
        <v>0.04429398148148148</v>
      </c>
      <c r="C11" s="24">
        <f t="shared" si="1"/>
        <v>0.04429398148</v>
      </c>
      <c r="D11" s="55" t="s">
        <v>69</v>
      </c>
      <c r="E11" s="55" t="s">
        <v>83</v>
      </c>
      <c r="F11" s="29">
        <v>11.0</v>
      </c>
      <c r="G11" s="46">
        <f>F11-1</f>
        <v>10</v>
      </c>
      <c r="H11" s="26"/>
      <c r="I11" s="26"/>
      <c r="J11" s="26"/>
      <c r="K11" s="55" t="s">
        <v>86</v>
      </c>
    </row>
    <row r="12">
      <c r="A12" s="55" t="s">
        <v>1075</v>
      </c>
      <c r="B12" s="24">
        <v>0.04697916666666667</v>
      </c>
      <c r="C12" s="24">
        <f t="shared" si="1"/>
        <v>0.04697916667</v>
      </c>
      <c r="D12" s="55" t="s">
        <v>69</v>
      </c>
      <c r="E12" s="55" t="s">
        <v>67</v>
      </c>
      <c r="F12" s="29">
        <v>20.0</v>
      </c>
      <c r="G12" s="46">
        <f>F12-4</f>
        <v>16</v>
      </c>
      <c r="H12" s="26"/>
      <c r="I12" s="26"/>
      <c r="J12" s="26"/>
      <c r="K12" s="26"/>
    </row>
    <row r="13">
      <c r="A13" s="55" t="s">
        <v>1075</v>
      </c>
      <c r="B13" s="24">
        <v>0.04699074074074074</v>
      </c>
      <c r="C13" s="24">
        <f t="shared" si="1"/>
        <v>0.04699074074</v>
      </c>
      <c r="D13" s="55" t="s">
        <v>964</v>
      </c>
      <c r="E13" s="55" t="s">
        <v>67</v>
      </c>
      <c r="F13" s="29">
        <v>14.0</v>
      </c>
      <c r="G13" s="46">
        <f>F13-8</f>
        <v>6</v>
      </c>
      <c r="H13" s="26"/>
      <c r="I13" s="26"/>
      <c r="J13" s="26"/>
      <c r="K13" s="26"/>
    </row>
    <row r="14">
      <c r="A14" s="55" t="s">
        <v>1075</v>
      </c>
      <c r="B14" s="24">
        <v>0.04884259259259259</v>
      </c>
      <c r="C14" s="24">
        <f t="shared" si="1"/>
        <v>0.04884259259</v>
      </c>
      <c r="D14" s="55" t="s">
        <v>69</v>
      </c>
      <c r="E14" s="55" t="s">
        <v>132</v>
      </c>
      <c r="F14" s="29" t="s">
        <v>88</v>
      </c>
      <c r="G14" s="29">
        <v>1.0</v>
      </c>
      <c r="H14" s="26"/>
      <c r="I14" s="26"/>
      <c r="J14" s="26"/>
      <c r="K14" s="26"/>
    </row>
    <row r="15">
      <c r="A15" s="55" t="s">
        <v>1075</v>
      </c>
      <c r="B15" s="24">
        <v>0.04988425925925926</v>
      </c>
      <c r="C15" s="24">
        <f t="shared" si="1"/>
        <v>0.04988425926</v>
      </c>
      <c r="D15" s="55" t="s">
        <v>964</v>
      </c>
      <c r="E15" s="55" t="s">
        <v>127</v>
      </c>
      <c r="F15" s="29">
        <v>20.0</v>
      </c>
      <c r="G15" s="46">
        <f>F15-3</f>
        <v>17</v>
      </c>
      <c r="H15" s="26"/>
      <c r="I15" s="26"/>
      <c r="J15" s="26"/>
      <c r="K15" s="26"/>
    </row>
    <row r="16">
      <c r="A16" s="55" t="s">
        <v>1075</v>
      </c>
      <c r="B16" s="24">
        <v>0.051076388888888886</v>
      </c>
      <c r="C16" s="24">
        <f t="shared" si="1"/>
        <v>0.05107638889</v>
      </c>
      <c r="D16" s="55" t="s">
        <v>69</v>
      </c>
      <c r="E16" s="55" t="s">
        <v>127</v>
      </c>
      <c r="F16" s="29">
        <v>7.0</v>
      </c>
      <c r="G16" s="46">
        <f>F16-4</f>
        <v>3</v>
      </c>
      <c r="H16" s="26"/>
      <c r="I16" s="26"/>
      <c r="J16" s="26"/>
      <c r="K16" s="26"/>
    </row>
    <row r="17">
      <c r="A17" s="55" t="s">
        <v>1075</v>
      </c>
      <c r="B17" s="24">
        <v>0.053564814814814815</v>
      </c>
      <c r="C17" s="24">
        <f t="shared" si="1"/>
        <v>0.05356481481</v>
      </c>
      <c r="D17" s="55" t="s">
        <v>66</v>
      </c>
      <c r="E17" s="55" t="s">
        <v>83</v>
      </c>
      <c r="F17" s="29">
        <v>12.0</v>
      </c>
      <c r="G17" s="46">
        <f t="shared" ref="G17:G19" si="2">F17-5</f>
        <v>7</v>
      </c>
      <c r="H17" s="26"/>
      <c r="I17" s="26"/>
      <c r="J17" s="26"/>
      <c r="K17" s="26"/>
    </row>
    <row r="18">
      <c r="A18" s="55" t="s">
        <v>1075</v>
      </c>
      <c r="B18" s="24">
        <v>0.05362268518518518</v>
      </c>
      <c r="C18" s="24">
        <f t="shared" si="1"/>
        <v>0.05362268519</v>
      </c>
      <c r="D18" s="55" t="s">
        <v>66</v>
      </c>
      <c r="E18" s="55" t="s">
        <v>83</v>
      </c>
      <c r="F18" s="29">
        <v>9.0</v>
      </c>
      <c r="G18" s="46">
        <f t="shared" si="2"/>
        <v>4</v>
      </c>
      <c r="H18" s="26"/>
      <c r="I18" s="26"/>
      <c r="J18" s="26"/>
      <c r="K18" s="26"/>
    </row>
    <row r="19">
      <c r="A19" s="55" t="s">
        <v>1075</v>
      </c>
      <c r="B19" s="24">
        <v>0.05364583333333333</v>
      </c>
      <c r="C19" s="24">
        <f t="shared" si="1"/>
        <v>0.05364583333</v>
      </c>
      <c r="D19" s="55" t="s">
        <v>66</v>
      </c>
      <c r="E19" s="55" t="s">
        <v>83</v>
      </c>
      <c r="F19" s="29">
        <v>6.0</v>
      </c>
      <c r="G19" s="46">
        <f t="shared" si="2"/>
        <v>1</v>
      </c>
      <c r="H19" s="26"/>
      <c r="I19" s="26"/>
      <c r="J19" s="26"/>
      <c r="K19" s="55" t="s">
        <v>1078</v>
      </c>
    </row>
    <row r="20">
      <c r="A20" s="55" t="s">
        <v>1075</v>
      </c>
      <c r="B20" s="24">
        <v>0.06225694444444444</v>
      </c>
      <c r="C20" s="24">
        <f t="shared" si="1"/>
        <v>0.06225694444</v>
      </c>
      <c r="D20" s="55" t="s">
        <v>70</v>
      </c>
      <c r="E20" s="55" t="s">
        <v>363</v>
      </c>
      <c r="F20" s="29">
        <v>12.0</v>
      </c>
      <c r="G20" s="46">
        <f>F20-1</f>
        <v>11</v>
      </c>
      <c r="H20" s="26"/>
      <c r="I20" s="26"/>
      <c r="J20" s="26"/>
      <c r="K20" s="55" t="s">
        <v>1079</v>
      </c>
    </row>
    <row r="21">
      <c r="A21" s="55" t="s">
        <v>1075</v>
      </c>
      <c r="B21" s="24">
        <v>0.06392361111111111</v>
      </c>
      <c r="C21" s="24">
        <f t="shared" si="1"/>
        <v>0.06392361111</v>
      </c>
      <c r="D21" s="55" t="s">
        <v>70</v>
      </c>
      <c r="E21" s="55" t="s">
        <v>225</v>
      </c>
      <c r="F21" s="29">
        <v>9.0</v>
      </c>
      <c r="G21" s="46"/>
      <c r="H21" s="26"/>
      <c r="I21" s="55" t="s">
        <v>1080</v>
      </c>
      <c r="J21" s="26"/>
      <c r="K21" s="26"/>
    </row>
    <row r="22">
      <c r="A22" s="55" t="s">
        <v>1075</v>
      </c>
      <c r="B22" s="24">
        <v>0.06462962962962963</v>
      </c>
      <c r="C22" s="24">
        <f t="shared" si="1"/>
        <v>0.06462962963</v>
      </c>
      <c r="D22" s="55" t="s">
        <v>70</v>
      </c>
      <c r="E22" s="55" t="s">
        <v>225</v>
      </c>
      <c r="F22" s="29">
        <v>11.0</v>
      </c>
      <c r="G22" s="46"/>
      <c r="H22" s="26"/>
      <c r="I22" s="55" t="s">
        <v>1080</v>
      </c>
      <c r="J22" s="26"/>
      <c r="K22" s="26"/>
    </row>
    <row r="23">
      <c r="A23" s="55" t="s">
        <v>1075</v>
      </c>
      <c r="B23" s="24">
        <v>0.0647800925925926</v>
      </c>
      <c r="C23" s="24">
        <f t="shared" si="1"/>
        <v>0.06478009259</v>
      </c>
      <c r="D23" s="55" t="s">
        <v>70</v>
      </c>
      <c r="E23" s="55" t="s">
        <v>225</v>
      </c>
      <c r="F23" s="29">
        <v>12.0</v>
      </c>
      <c r="G23" s="46"/>
      <c r="H23" s="26"/>
      <c r="I23" s="26"/>
      <c r="J23" s="26"/>
      <c r="K23" s="26"/>
    </row>
    <row r="24">
      <c r="A24" s="55" t="s">
        <v>1075</v>
      </c>
      <c r="B24" s="24">
        <v>0.06596064814814814</v>
      </c>
      <c r="C24" s="24">
        <f t="shared" si="1"/>
        <v>0.06596064815</v>
      </c>
      <c r="D24" s="55" t="s">
        <v>82</v>
      </c>
      <c r="E24" s="55" t="s">
        <v>83</v>
      </c>
      <c r="F24" s="29" t="s">
        <v>75</v>
      </c>
      <c r="G24" s="29" t="s">
        <v>75</v>
      </c>
      <c r="H24" s="26"/>
      <c r="I24" s="26"/>
      <c r="J24" s="26"/>
      <c r="K24" s="55" t="s">
        <v>85</v>
      </c>
    </row>
    <row r="25">
      <c r="A25" s="55" t="s">
        <v>1075</v>
      </c>
      <c r="B25" s="24">
        <v>0.06596064814814814</v>
      </c>
      <c r="C25" s="24">
        <f t="shared" si="1"/>
        <v>0.06596064815</v>
      </c>
      <c r="D25" s="55" t="s">
        <v>82</v>
      </c>
      <c r="E25" s="55" t="s">
        <v>83</v>
      </c>
      <c r="F25" s="29">
        <v>19.0</v>
      </c>
      <c r="G25" s="46">
        <f>F25-8</f>
        <v>11</v>
      </c>
      <c r="H25" s="26"/>
      <c r="I25" s="26"/>
      <c r="J25" s="26"/>
      <c r="K25" s="55" t="s">
        <v>86</v>
      </c>
    </row>
    <row r="26">
      <c r="A26" s="55" t="s">
        <v>1075</v>
      </c>
      <c r="B26" s="24">
        <v>0.06887731481481481</v>
      </c>
      <c r="C26" s="24">
        <f t="shared" si="1"/>
        <v>0.06887731481</v>
      </c>
      <c r="D26" s="55" t="s">
        <v>82</v>
      </c>
      <c r="E26" s="55" t="s">
        <v>83</v>
      </c>
      <c r="F26" s="29" t="s">
        <v>75</v>
      </c>
      <c r="G26" s="29" t="s">
        <v>75</v>
      </c>
      <c r="H26" s="26"/>
      <c r="I26" s="26"/>
      <c r="J26" s="26"/>
      <c r="K26" s="55" t="s">
        <v>85</v>
      </c>
    </row>
    <row r="27">
      <c r="A27" s="55" t="s">
        <v>1075</v>
      </c>
      <c r="B27" s="24">
        <v>0.06887731481481481</v>
      </c>
      <c r="C27" s="24">
        <f t="shared" si="1"/>
        <v>0.06887731481</v>
      </c>
      <c r="D27" s="55" t="s">
        <v>82</v>
      </c>
      <c r="E27" s="55" t="s">
        <v>83</v>
      </c>
      <c r="F27" s="29">
        <v>22.0</v>
      </c>
      <c r="G27" s="46">
        <f>F27-8</f>
        <v>14</v>
      </c>
      <c r="H27" s="26"/>
      <c r="I27" s="26"/>
      <c r="J27" s="26"/>
      <c r="K27" s="55" t="s">
        <v>86</v>
      </c>
    </row>
    <row r="28">
      <c r="A28" s="55" t="s">
        <v>1075</v>
      </c>
      <c r="B28" s="24">
        <v>0.07494212962962964</v>
      </c>
      <c r="C28" s="24">
        <f t="shared" si="1"/>
        <v>0.07494212963</v>
      </c>
      <c r="D28" s="55" t="s">
        <v>66</v>
      </c>
      <c r="E28" s="55" t="s">
        <v>127</v>
      </c>
      <c r="F28" s="29">
        <v>18.0</v>
      </c>
      <c r="G28" s="46">
        <f>F28-4</f>
        <v>14</v>
      </c>
      <c r="H28" s="26"/>
      <c r="I28" s="26"/>
      <c r="J28" s="26"/>
      <c r="K28" s="26"/>
    </row>
    <row r="29">
      <c r="A29" s="55" t="s">
        <v>1075</v>
      </c>
      <c r="B29" s="24">
        <v>0.0783912037037037</v>
      </c>
      <c r="C29" s="24">
        <f t="shared" si="1"/>
        <v>0.0783912037</v>
      </c>
      <c r="D29" s="55" t="s">
        <v>964</v>
      </c>
      <c r="E29" s="55" t="s">
        <v>320</v>
      </c>
      <c r="F29" s="29" t="s">
        <v>88</v>
      </c>
      <c r="G29" s="29">
        <v>1.0</v>
      </c>
      <c r="H29" s="26"/>
      <c r="I29" s="26"/>
      <c r="J29" s="26"/>
      <c r="K29" s="26"/>
    </row>
    <row r="30">
      <c r="A30" s="55" t="s">
        <v>1075</v>
      </c>
      <c r="B30" s="24">
        <v>0.0827662037037037</v>
      </c>
      <c r="C30" s="24">
        <f t="shared" si="1"/>
        <v>0.0827662037</v>
      </c>
      <c r="D30" s="55" t="s">
        <v>69</v>
      </c>
      <c r="E30" s="55" t="s">
        <v>83</v>
      </c>
      <c r="F30" s="29" t="s">
        <v>75</v>
      </c>
      <c r="G30" s="29" t="s">
        <v>75</v>
      </c>
      <c r="H30" s="26"/>
      <c r="I30" s="26"/>
      <c r="J30" s="26"/>
      <c r="K30" s="55" t="s">
        <v>85</v>
      </c>
    </row>
    <row r="31">
      <c r="A31" s="55" t="s">
        <v>1075</v>
      </c>
      <c r="B31" s="24">
        <v>0.0827662037037037</v>
      </c>
      <c r="C31" s="24">
        <f t="shared" si="1"/>
        <v>0.0827662037</v>
      </c>
      <c r="D31" s="55" t="s">
        <v>69</v>
      </c>
      <c r="E31" s="55" t="s">
        <v>83</v>
      </c>
      <c r="F31" s="29">
        <v>9.0</v>
      </c>
      <c r="G31" s="46">
        <f>F31-1</f>
        <v>8</v>
      </c>
      <c r="H31" s="26"/>
      <c r="I31" s="26"/>
      <c r="J31" s="26"/>
      <c r="K31" s="55" t="s">
        <v>86</v>
      </c>
    </row>
    <row r="32">
      <c r="A32" s="55" t="s">
        <v>1075</v>
      </c>
      <c r="B32" s="24">
        <v>0.0842824074074074</v>
      </c>
      <c r="C32" s="24">
        <f t="shared" si="1"/>
        <v>0.08428240741</v>
      </c>
      <c r="D32" s="55" t="s">
        <v>964</v>
      </c>
      <c r="E32" s="55" t="s">
        <v>67</v>
      </c>
      <c r="F32" s="29" t="s">
        <v>75</v>
      </c>
      <c r="G32" s="29" t="s">
        <v>75</v>
      </c>
      <c r="H32" s="26"/>
      <c r="I32" s="26"/>
      <c r="J32" s="26"/>
      <c r="K32" s="26"/>
    </row>
    <row r="33">
      <c r="A33" s="55" t="s">
        <v>1075</v>
      </c>
      <c r="B33" s="24">
        <v>0.08653935185185185</v>
      </c>
      <c r="C33" s="24">
        <f t="shared" si="1"/>
        <v>0.08653935185</v>
      </c>
      <c r="D33" s="55" t="s">
        <v>74</v>
      </c>
      <c r="E33" s="55" t="s">
        <v>80</v>
      </c>
      <c r="F33" s="29" t="s">
        <v>75</v>
      </c>
      <c r="G33" s="29" t="s">
        <v>75</v>
      </c>
      <c r="H33" s="26"/>
      <c r="I33" s="26"/>
      <c r="J33" s="26"/>
      <c r="K33" s="55" t="s">
        <v>160</v>
      </c>
    </row>
    <row r="34">
      <c r="A34" s="55" t="s">
        <v>1075</v>
      </c>
      <c r="B34" s="24">
        <v>0.08653935185185185</v>
      </c>
      <c r="C34" s="24">
        <f t="shared" si="1"/>
        <v>0.08653935185</v>
      </c>
      <c r="D34" s="55" t="s">
        <v>74</v>
      </c>
      <c r="E34" s="55" t="s">
        <v>80</v>
      </c>
      <c r="F34" s="29">
        <v>13.0</v>
      </c>
      <c r="G34" s="29">
        <v>16.0</v>
      </c>
      <c r="H34" s="26"/>
      <c r="I34" s="26"/>
      <c r="J34" s="26"/>
      <c r="K34" s="55" t="s">
        <v>161</v>
      </c>
    </row>
    <row r="35">
      <c r="A35" s="55" t="s">
        <v>1075</v>
      </c>
      <c r="B35" s="24">
        <v>0.0880324074074074</v>
      </c>
      <c r="C35" s="24">
        <f t="shared" si="1"/>
        <v>0.08803240741</v>
      </c>
      <c r="D35" s="55" t="s">
        <v>74</v>
      </c>
      <c r="E35" s="55" t="s">
        <v>67</v>
      </c>
      <c r="F35" s="29">
        <v>14.0</v>
      </c>
      <c r="G35" s="46">
        <f>F35-0</f>
        <v>14</v>
      </c>
      <c r="H35" s="26"/>
      <c r="I35" s="26"/>
      <c r="J35" s="26"/>
      <c r="K35" s="26"/>
    </row>
    <row r="36">
      <c r="A36" s="55" t="s">
        <v>1075</v>
      </c>
      <c r="B36" s="24">
        <v>0.08916666666666667</v>
      </c>
      <c r="C36" s="24">
        <f t="shared" si="1"/>
        <v>0.08916666667</v>
      </c>
      <c r="D36" s="55" t="s">
        <v>69</v>
      </c>
      <c r="E36" s="55" t="s">
        <v>80</v>
      </c>
      <c r="F36" s="29">
        <v>16.0</v>
      </c>
      <c r="G36" s="46">
        <f>F36-4</f>
        <v>12</v>
      </c>
      <c r="H36" s="26"/>
      <c r="I36" s="26"/>
      <c r="J36" s="26"/>
      <c r="K36" s="26"/>
    </row>
    <row r="37">
      <c r="A37" s="55" t="s">
        <v>1075</v>
      </c>
      <c r="B37" s="24">
        <v>0.09048611111111111</v>
      </c>
      <c r="C37" s="24">
        <f t="shared" si="1"/>
        <v>0.09048611111</v>
      </c>
      <c r="D37" s="55" t="s">
        <v>69</v>
      </c>
      <c r="E37" s="55" t="s">
        <v>79</v>
      </c>
      <c r="F37" s="29">
        <v>22.0</v>
      </c>
      <c r="G37" s="46">
        <f>F37-3</f>
        <v>19</v>
      </c>
      <c r="H37" s="26"/>
      <c r="I37" s="26"/>
      <c r="J37" s="26"/>
      <c r="K37" s="26"/>
    </row>
    <row r="38">
      <c r="A38" s="55" t="s">
        <v>1075</v>
      </c>
      <c r="B38" s="24">
        <v>0.09111111111111111</v>
      </c>
      <c r="C38" s="24">
        <f t="shared" si="1"/>
        <v>0.09111111111</v>
      </c>
      <c r="D38" s="55" t="s">
        <v>74</v>
      </c>
      <c r="E38" s="55" t="s">
        <v>125</v>
      </c>
      <c r="F38" s="29" t="s">
        <v>75</v>
      </c>
      <c r="G38" s="29" t="s">
        <v>75</v>
      </c>
      <c r="H38" s="26"/>
      <c r="I38" s="26"/>
      <c r="J38" s="26"/>
      <c r="K38" s="55" t="s">
        <v>85</v>
      </c>
    </row>
    <row r="39">
      <c r="A39" s="55" t="s">
        <v>1075</v>
      </c>
      <c r="B39" s="24">
        <v>0.09111111111111111</v>
      </c>
      <c r="C39" s="24">
        <f t="shared" si="1"/>
        <v>0.09111111111</v>
      </c>
      <c r="D39" s="55" t="s">
        <v>74</v>
      </c>
      <c r="E39" s="55" t="s">
        <v>125</v>
      </c>
      <c r="F39" s="29" t="s">
        <v>75</v>
      </c>
      <c r="G39" s="29" t="s">
        <v>75</v>
      </c>
      <c r="H39" s="26"/>
      <c r="I39" s="26"/>
      <c r="J39" s="26"/>
      <c r="K39" s="55" t="s">
        <v>86</v>
      </c>
    </row>
    <row r="40">
      <c r="A40" s="55" t="s">
        <v>1075</v>
      </c>
      <c r="B40" s="24">
        <v>0.0916087962962963</v>
      </c>
      <c r="C40" s="24">
        <f t="shared" si="1"/>
        <v>0.0916087963</v>
      </c>
      <c r="D40" s="55" t="s">
        <v>69</v>
      </c>
      <c r="E40" s="55" t="s">
        <v>78</v>
      </c>
      <c r="F40" s="29">
        <v>21.0</v>
      </c>
      <c r="G40" s="46">
        <f t="shared" ref="G40:G42" si="3">F40-4</f>
        <v>17</v>
      </c>
      <c r="H40" s="26"/>
      <c r="I40" s="26"/>
      <c r="J40" s="26"/>
      <c r="K40" s="26"/>
    </row>
    <row r="41">
      <c r="A41" s="55" t="s">
        <v>1075</v>
      </c>
      <c r="B41" s="24">
        <v>0.0920138888888889</v>
      </c>
      <c r="C41" s="24">
        <f t="shared" si="1"/>
        <v>0.09201388889</v>
      </c>
      <c r="D41" s="55" t="s">
        <v>69</v>
      </c>
      <c r="E41" s="55" t="s">
        <v>67</v>
      </c>
      <c r="F41" s="29">
        <v>23.0</v>
      </c>
      <c r="G41" s="46">
        <f t="shared" si="3"/>
        <v>19</v>
      </c>
      <c r="H41" s="26"/>
      <c r="I41" s="26"/>
      <c r="J41" s="26"/>
      <c r="K41" s="26"/>
    </row>
    <row r="42">
      <c r="A42" s="55" t="s">
        <v>1075</v>
      </c>
      <c r="B42" s="24">
        <v>0.09287037037037037</v>
      </c>
      <c r="C42" s="24">
        <f t="shared" si="1"/>
        <v>0.09287037037</v>
      </c>
      <c r="D42" s="55" t="s">
        <v>69</v>
      </c>
      <c r="E42" s="55" t="s">
        <v>125</v>
      </c>
      <c r="F42" s="29">
        <v>19.0</v>
      </c>
      <c r="G42" s="46">
        <f t="shared" si="3"/>
        <v>15</v>
      </c>
      <c r="H42" s="26"/>
      <c r="I42" s="26"/>
      <c r="J42" s="26"/>
      <c r="K42" s="26"/>
    </row>
    <row r="43">
      <c r="A43" s="55" t="s">
        <v>1075</v>
      </c>
      <c r="B43" s="24">
        <v>0.09309027777777777</v>
      </c>
      <c r="C43" s="24">
        <f t="shared" si="1"/>
        <v>0.09309027778</v>
      </c>
      <c r="D43" s="55" t="s">
        <v>74</v>
      </c>
      <c r="E43" s="55" t="s">
        <v>80</v>
      </c>
      <c r="F43" s="29">
        <v>9.0</v>
      </c>
      <c r="G43" s="46">
        <f>F43--3</f>
        <v>12</v>
      </c>
      <c r="H43" s="26"/>
      <c r="I43" s="26"/>
      <c r="J43" s="26"/>
      <c r="K43" s="26"/>
    </row>
    <row r="44">
      <c r="A44" s="55" t="s">
        <v>1075</v>
      </c>
      <c r="B44" s="24">
        <v>0.09363425925925926</v>
      </c>
      <c r="C44" s="24">
        <f t="shared" si="1"/>
        <v>0.09363425926</v>
      </c>
      <c r="D44" s="55" t="s">
        <v>74</v>
      </c>
      <c r="E44" s="55" t="s">
        <v>100</v>
      </c>
      <c r="F44" s="29">
        <v>12.0</v>
      </c>
      <c r="G44" s="46">
        <f>F44-7</f>
        <v>5</v>
      </c>
      <c r="H44" s="26"/>
      <c r="I44" s="55" t="s">
        <v>1081</v>
      </c>
      <c r="J44" s="26"/>
      <c r="K44" s="55" t="s">
        <v>1082</v>
      </c>
    </row>
    <row r="45">
      <c r="A45" s="55" t="s">
        <v>1075</v>
      </c>
      <c r="B45" s="24">
        <v>0.09363425925925926</v>
      </c>
      <c r="C45" s="24">
        <f t="shared" si="1"/>
        <v>0.09363425926</v>
      </c>
      <c r="D45" s="55" t="s">
        <v>74</v>
      </c>
      <c r="E45" s="55" t="s">
        <v>100</v>
      </c>
      <c r="F45" s="29" t="s">
        <v>68</v>
      </c>
      <c r="G45" s="29">
        <v>20.0</v>
      </c>
      <c r="H45" s="26"/>
      <c r="I45" s="26"/>
      <c r="J45" s="26"/>
      <c r="K45" s="55" t="s">
        <v>274</v>
      </c>
    </row>
    <row r="46">
      <c r="A46" s="55" t="s">
        <v>1075</v>
      </c>
      <c r="B46" s="24">
        <v>0.09594907407407408</v>
      </c>
      <c r="C46" s="24">
        <f t="shared" si="1"/>
        <v>0.09594907407</v>
      </c>
      <c r="D46" s="55" t="s">
        <v>69</v>
      </c>
      <c r="E46" s="55" t="s">
        <v>784</v>
      </c>
      <c r="F46" s="29">
        <v>8.0</v>
      </c>
      <c r="G46" s="46">
        <f t="shared" ref="G46:G47" si="4">F46</f>
        <v>8</v>
      </c>
      <c r="H46" s="26"/>
      <c r="I46" s="26"/>
      <c r="J46" s="26"/>
      <c r="K46" s="26"/>
    </row>
    <row r="47">
      <c r="A47" s="55" t="s">
        <v>1075</v>
      </c>
      <c r="B47" s="24">
        <v>0.09734953703703704</v>
      </c>
      <c r="C47" s="24">
        <f t="shared" si="1"/>
        <v>0.09734953704</v>
      </c>
      <c r="D47" s="55" t="s">
        <v>69</v>
      </c>
      <c r="E47" s="55" t="s">
        <v>784</v>
      </c>
      <c r="F47" s="29">
        <v>5.0</v>
      </c>
      <c r="G47" s="46">
        <f t="shared" si="4"/>
        <v>5</v>
      </c>
      <c r="H47" s="26"/>
      <c r="I47" s="26"/>
      <c r="J47" s="26"/>
      <c r="K47" s="26"/>
    </row>
    <row r="48">
      <c r="A48" s="55" t="s">
        <v>1075</v>
      </c>
      <c r="B48" s="24">
        <v>0.09774305555555556</v>
      </c>
      <c r="C48" s="24">
        <f t="shared" si="1"/>
        <v>0.09774305556</v>
      </c>
      <c r="D48" s="55" t="s">
        <v>69</v>
      </c>
      <c r="E48" s="55" t="s">
        <v>79</v>
      </c>
      <c r="F48" s="29">
        <v>12.0</v>
      </c>
      <c r="G48" s="46">
        <f>F48-3</f>
        <v>9</v>
      </c>
      <c r="H48" s="26"/>
      <c r="I48" s="26"/>
      <c r="J48" s="26"/>
      <c r="K48" s="26"/>
    </row>
    <row r="49">
      <c r="A49" s="55" t="s">
        <v>1075</v>
      </c>
      <c r="B49" s="24">
        <v>0.09802083333333333</v>
      </c>
      <c r="C49" s="24">
        <f t="shared" si="1"/>
        <v>0.09802083333</v>
      </c>
      <c r="D49" s="55" t="s">
        <v>69</v>
      </c>
      <c r="E49" s="55" t="s">
        <v>784</v>
      </c>
      <c r="F49" s="29" t="s">
        <v>68</v>
      </c>
      <c r="G49" s="29">
        <v>20.0</v>
      </c>
      <c r="H49" s="26"/>
      <c r="I49" s="26"/>
      <c r="J49" s="26"/>
      <c r="K49" s="26"/>
    </row>
    <row r="50">
      <c r="A50" s="55" t="s">
        <v>1075</v>
      </c>
      <c r="B50" s="24">
        <v>0.09905092592592593</v>
      </c>
      <c r="C50" s="24">
        <f t="shared" si="1"/>
        <v>0.09905092593</v>
      </c>
      <c r="D50" s="55" t="s">
        <v>69</v>
      </c>
      <c r="E50" s="55" t="s">
        <v>80</v>
      </c>
      <c r="F50" s="29" t="s">
        <v>75</v>
      </c>
      <c r="G50" s="29" t="s">
        <v>75</v>
      </c>
      <c r="H50" s="26"/>
      <c r="I50" s="26"/>
      <c r="J50" s="26"/>
      <c r="K50" s="55" t="s">
        <v>160</v>
      </c>
    </row>
    <row r="51">
      <c r="A51" s="55" t="s">
        <v>1075</v>
      </c>
      <c r="B51" s="24">
        <v>0.09905092592592593</v>
      </c>
      <c r="C51" s="24">
        <f t="shared" si="1"/>
        <v>0.09905092593</v>
      </c>
      <c r="D51" s="55" t="s">
        <v>69</v>
      </c>
      <c r="E51" s="55" t="s">
        <v>80</v>
      </c>
      <c r="F51" s="29">
        <v>16.0</v>
      </c>
      <c r="G51" s="46">
        <f>F51-4</f>
        <v>12</v>
      </c>
      <c r="H51" s="26"/>
      <c r="I51" s="26"/>
      <c r="J51" s="26"/>
      <c r="K51" s="55" t="s">
        <v>161</v>
      </c>
    </row>
    <row r="52">
      <c r="A52" s="55" t="s">
        <v>1075</v>
      </c>
      <c r="B52" s="24">
        <v>0.09967592592592593</v>
      </c>
      <c r="C52" s="24">
        <f t="shared" si="1"/>
        <v>0.09967592593</v>
      </c>
      <c r="D52" s="55" t="s">
        <v>69</v>
      </c>
      <c r="E52" s="55" t="s">
        <v>784</v>
      </c>
      <c r="F52" s="29">
        <v>10.0</v>
      </c>
      <c r="G52" s="46">
        <f>F52</f>
        <v>10</v>
      </c>
      <c r="H52" s="26"/>
      <c r="I52" s="26"/>
      <c r="J52" s="26"/>
      <c r="K52" s="26"/>
    </row>
    <row r="53">
      <c r="A53" s="55" t="s">
        <v>1075</v>
      </c>
      <c r="B53" s="24">
        <v>0.1000462962962963</v>
      </c>
      <c r="C53" s="24">
        <f t="shared" si="1"/>
        <v>0.1000462963</v>
      </c>
      <c r="D53" s="55" t="s">
        <v>69</v>
      </c>
      <c r="E53" s="55" t="s">
        <v>320</v>
      </c>
      <c r="F53" s="29">
        <v>22.0</v>
      </c>
      <c r="G53" s="46">
        <f>F53-4</f>
        <v>18</v>
      </c>
      <c r="H53" s="26"/>
      <c r="I53" s="26"/>
      <c r="J53" s="26"/>
      <c r="K53" s="26"/>
    </row>
    <row r="54">
      <c r="A54" s="55" t="s">
        <v>1075</v>
      </c>
      <c r="B54" s="24">
        <v>0.10032407407407408</v>
      </c>
      <c r="C54" s="24">
        <f t="shared" si="1"/>
        <v>0.1003240741</v>
      </c>
      <c r="D54" s="55" t="s">
        <v>74</v>
      </c>
      <c r="E54" s="55" t="s">
        <v>78</v>
      </c>
      <c r="F54" s="29">
        <v>17.0</v>
      </c>
      <c r="G54" s="46">
        <f>F54-7</f>
        <v>10</v>
      </c>
      <c r="H54" s="26"/>
      <c r="I54" s="26"/>
      <c r="J54" s="26"/>
      <c r="K54" s="26"/>
    </row>
    <row r="55">
      <c r="A55" s="55" t="s">
        <v>1075</v>
      </c>
      <c r="B55" s="24">
        <v>0.1004513888888889</v>
      </c>
      <c r="C55" s="24">
        <f t="shared" si="1"/>
        <v>0.1004513889</v>
      </c>
      <c r="D55" s="55" t="s">
        <v>69</v>
      </c>
      <c r="E55" s="55" t="s">
        <v>784</v>
      </c>
      <c r="F55" s="29">
        <v>7.0</v>
      </c>
      <c r="G55" s="46">
        <f t="shared" ref="G55:G57" si="5">F55</f>
        <v>7</v>
      </c>
      <c r="H55" s="26"/>
      <c r="I55" s="26"/>
      <c r="J55" s="26"/>
      <c r="K55" s="26"/>
    </row>
    <row r="56">
      <c r="A56" s="55" t="s">
        <v>1075</v>
      </c>
      <c r="B56" s="24">
        <v>0.10068287037037037</v>
      </c>
      <c r="C56" s="24">
        <f t="shared" si="1"/>
        <v>0.1006828704</v>
      </c>
      <c r="D56" s="55" t="s">
        <v>69</v>
      </c>
      <c r="E56" s="55" t="s">
        <v>784</v>
      </c>
      <c r="F56" s="29">
        <v>12.0</v>
      </c>
      <c r="G56" s="46">
        <f t="shared" si="5"/>
        <v>12</v>
      </c>
      <c r="H56" s="26"/>
      <c r="I56" s="26"/>
      <c r="J56" s="26"/>
      <c r="K56" s="26"/>
    </row>
    <row r="57">
      <c r="A57" s="55" t="s">
        <v>1075</v>
      </c>
      <c r="B57" s="24">
        <v>0.10208333333333333</v>
      </c>
      <c r="C57" s="24">
        <f t="shared" si="1"/>
        <v>0.1020833333</v>
      </c>
      <c r="D57" s="55" t="s">
        <v>69</v>
      </c>
      <c r="E57" s="55" t="s">
        <v>784</v>
      </c>
      <c r="F57" s="29">
        <v>12.0</v>
      </c>
      <c r="G57" s="46">
        <f t="shared" si="5"/>
        <v>12</v>
      </c>
      <c r="H57" s="26"/>
      <c r="I57" s="26"/>
      <c r="J57" s="26"/>
      <c r="K57" s="26"/>
    </row>
    <row r="58">
      <c r="A58" s="55" t="s">
        <v>1075</v>
      </c>
      <c r="B58" s="24">
        <v>0.1024074074074074</v>
      </c>
      <c r="C58" s="24">
        <f t="shared" si="1"/>
        <v>0.1024074074</v>
      </c>
      <c r="D58" s="55" t="s">
        <v>74</v>
      </c>
      <c r="E58" s="55" t="s">
        <v>125</v>
      </c>
      <c r="F58" s="29" t="s">
        <v>75</v>
      </c>
      <c r="G58" s="29" t="s">
        <v>75</v>
      </c>
      <c r="H58" s="26"/>
      <c r="I58" s="26"/>
      <c r="J58" s="26"/>
      <c r="K58" s="55" t="s">
        <v>85</v>
      </c>
    </row>
    <row r="59">
      <c r="A59" s="55" t="s">
        <v>1075</v>
      </c>
      <c r="B59" s="24">
        <v>0.1024074074074074</v>
      </c>
      <c r="C59" s="24">
        <f t="shared" si="1"/>
        <v>0.1024074074</v>
      </c>
      <c r="D59" s="55" t="s">
        <v>74</v>
      </c>
      <c r="E59" s="55" t="s">
        <v>125</v>
      </c>
      <c r="F59" s="29">
        <v>25.0</v>
      </c>
      <c r="G59" s="46">
        <f>F59-10</f>
        <v>15</v>
      </c>
      <c r="H59" s="26"/>
      <c r="I59" s="26"/>
      <c r="J59" s="26"/>
      <c r="K59" s="55" t="s">
        <v>86</v>
      </c>
    </row>
    <row r="60">
      <c r="A60" s="55" t="s">
        <v>1075</v>
      </c>
      <c r="B60" s="24">
        <v>0.10311342592592593</v>
      </c>
      <c r="C60" s="24">
        <f t="shared" si="1"/>
        <v>0.1031134259</v>
      </c>
      <c r="D60" s="55" t="s">
        <v>69</v>
      </c>
      <c r="E60" s="55" t="s">
        <v>784</v>
      </c>
      <c r="F60" s="29">
        <v>5.0</v>
      </c>
      <c r="G60" s="46">
        <f>F60</f>
        <v>5</v>
      </c>
      <c r="H60" s="26"/>
      <c r="I60" s="26"/>
      <c r="J60" s="26"/>
      <c r="K60" s="26"/>
    </row>
    <row r="61">
      <c r="A61" s="55" t="s">
        <v>1075</v>
      </c>
      <c r="B61" s="24">
        <v>0.10414351851851852</v>
      </c>
      <c r="C61" s="24">
        <f t="shared" si="1"/>
        <v>0.1041435185</v>
      </c>
      <c r="D61" s="55" t="s">
        <v>69</v>
      </c>
      <c r="E61" s="55" t="s">
        <v>125</v>
      </c>
      <c r="F61" s="29" t="s">
        <v>75</v>
      </c>
      <c r="G61" s="29" t="s">
        <v>75</v>
      </c>
      <c r="H61" s="55"/>
      <c r="I61" s="26"/>
      <c r="J61" s="26"/>
      <c r="K61" s="55" t="s">
        <v>85</v>
      </c>
    </row>
    <row r="62">
      <c r="A62" s="55" t="s">
        <v>1075</v>
      </c>
      <c r="B62" s="24">
        <v>0.10414351851851852</v>
      </c>
      <c r="C62" s="24">
        <f t="shared" si="1"/>
        <v>0.1041435185</v>
      </c>
      <c r="D62" s="55" t="s">
        <v>69</v>
      </c>
      <c r="E62" s="55" t="s">
        <v>125</v>
      </c>
      <c r="F62" s="29" t="s">
        <v>68</v>
      </c>
      <c r="G62" s="29">
        <v>20.0</v>
      </c>
      <c r="H62" s="26"/>
      <c r="I62" s="26"/>
      <c r="J62" s="26"/>
      <c r="K62" s="55" t="s">
        <v>86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hidden="1" min="2" max="2" width="7.29"/>
    <col customWidth="1" min="3" max="3" width="7.29"/>
    <col customWidth="1" min="4" max="4" width="9.71"/>
    <col customWidth="1" min="5" max="5" width="15.0"/>
    <col customWidth="1" min="6" max="6" width="10.71"/>
    <col customWidth="1" min="7" max="7" width="12.71"/>
    <col customWidth="1" min="8" max="8" width="5.14"/>
    <col customWidth="1" min="9" max="9" width="18.86"/>
    <col customWidth="1" min="10" max="10" width="6.43"/>
    <col customWidth="1" min="11" max="11" width="37.14"/>
  </cols>
  <sheetData>
    <row r="1">
      <c r="A1" s="73" t="s">
        <v>0</v>
      </c>
      <c r="B1" s="39" t="s">
        <v>4304</v>
      </c>
      <c r="C1" s="39" t="s">
        <v>56</v>
      </c>
      <c r="D1" s="39" t="s">
        <v>57</v>
      </c>
      <c r="E1" s="39" t="s">
        <v>58</v>
      </c>
      <c r="F1" s="40" t="s">
        <v>59</v>
      </c>
      <c r="G1" s="40" t="s">
        <v>60</v>
      </c>
      <c r="H1" s="39" t="s">
        <v>61</v>
      </c>
      <c r="I1" s="39" t="s">
        <v>62</v>
      </c>
      <c r="J1" s="39" t="s">
        <v>63</v>
      </c>
      <c r="K1" s="39" t="s">
        <v>64</v>
      </c>
    </row>
    <row r="2">
      <c r="A2" s="55" t="s">
        <v>1083</v>
      </c>
      <c r="B2" s="24">
        <v>0.008425925925925925</v>
      </c>
      <c r="C2" s="24">
        <f t="shared" ref="C2:C21" si="1">B2</f>
        <v>0.008425925926</v>
      </c>
      <c r="D2" s="55" t="s">
        <v>66</v>
      </c>
      <c r="E2" s="55" t="s">
        <v>540</v>
      </c>
      <c r="F2" s="46">
        <v>20.0</v>
      </c>
      <c r="G2" s="46">
        <f>F2-4</f>
        <v>16</v>
      </c>
      <c r="H2" s="26"/>
      <c r="I2" s="26"/>
      <c r="J2" s="26"/>
      <c r="K2" s="26"/>
    </row>
    <row r="3">
      <c r="A3" s="55" t="s">
        <v>1083</v>
      </c>
      <c r="B3" s="24">
        <v>0.01574074074074074</v>
      </c>
      <c r="C3" s="24">
        <f t="shared" si="1"/>
        <v>0.01574074074</v>
      </c>
      <c r="D3" s="55" t="s">
        <v>82</v>
      </c>
      <c r="E3" s="55" t="s">
        <v>67</v>
      </c>
      <c r="F3" s="29" t="s">
        <v>75</v>
      </c>
      <c r="G3" s="46" t="s">
        <v>75</v>
      </c>
      <c r="H3" s="26"/>
      <c r="I3" s="26"/>
      <c r="J3" s="55"/>
      <c r="K3" s="55" t="s">
        <v>85</v>
      </c>
    </row>
    <row r="4">
      <c r="A4" s="55" t="s">
        <v>1083</v>
      </c>
      <c r="B4" s="24">
        <v>0.01574074074074074</v>
      </c>
      <c r="C4" s="24">
        <f t="shared" si="1"/>
        <v>0.01574074074</v>
      </c>
      <c r="D4" s="55" t="s">
        <v>82</v>
      </c>
      <c r="E4" s="55" t="s">
        <v>67</v>
      </c>
      <c r="F4" s="46">
        <v>18.0</v>
      </c>
      <c r="G4" s="46">
        <f>F4-3</f>
        <v>15</v>
      </c>
      <c r="H4" s="26"/>
      <c r="I4" s="26"/>
      <c r="J4" s="55"/>
      <c r="K4" s="55" t="s">
        <v>86</v>
      </c>
    </row>
    <row r="5">
      <c r="A5" s="55" t="s">
        <v>1083</v>
      </c>
      <c r="B5" s="24">
        <v>0.020625</v>
      </c>
      <c r="C5" s="24">
        <f t="shared" si="1"/>
        <v>0.020625</v>
      </c>
      <c r="D5" s="55" t="s">
        <v>964</v>
      </c>
      <c r="E5" s="55" t="s">
        <v>130</v>
      </c>
      <c r="F5" s="46">
        <v>11.0</v>
      </c>
      <c r="G5" s="46">
        <f>F5--1</f>
        <v>12</v>
      </c>
      <c r="H5" s="26"/>
      <c r="I5" s="26"/>
      <c r="J5" s="26"/>
      <c r="K5" s="26"/>
    </row>
    <row r="6">
      <c r="A6" s="55" t="s">
        <v>1083</v>
      </c>
      <c r="B6" s="24">
        <v>0.038877314814814816</v>
      </c>
      <c r="C6" s="24">
        <f t="shared" si="1"/>
        <v>0.03887731481</v>
      </c>
      <c r="D6" s="55" t="s">
        <v>964</v>
      </c>
      <c r="E6" s="55" t="s">
        <v>67</v>
      </c>
      <c r="F6" s="29" t="s">
        <v>75</v>
      </c>
      <c r="G6" s="46" t="s">
        <v>75</v>
      </c>
      <c r="H6" s="26"/>
      <c r="I6" s="26"/>
      <c r="J6" s="55"/>
      <c r="K6" s="55" t="s">
        <v>85</v>
      </c>
    </row>
    <row r="7">
      <c r="A7" s="55" t="s">
        <v>1083</v>
      </c>
      <c r="B7" s="24">
        <v>0.038877314814814816</v>
      </c>
      <c r="C7" s="24">
        <f t="shared" si="1"/>
        <v>0.03887731481</v>
      </c>
      <c r="D7" s="55" t="s">
        <v>964</v>
      </c>
      <c r="E7" s="55" t="s">
        <v>67</v>
      </c>
      <c r="F7" s="29" t="s">
        <v>68</v>
      </c>
      <c r="G7" s="46">
        <v>20.0</v>
      </c>
      <c r="H7" s="26"/>
      <c r="I7" s="26"/>
      <c r="J7" s="55"/>
      <c r="K7" s="55" t="s">
        <v>86</v>
      </c>
    </row>
    <row r="8">
      <c r="A8" s="55" t="s">
        <v>1083</v>
      </c>
      <c r="B8" s="24">
        <v>0.040671296296296296</v>
      </c>
      <c r="C8" s="24">
        <f t="shared" si="1"/>
        <v>0.0406712963</v>
      </c>
      <c r="D8" s="55" t="s">
        <v>69</v>
      </c>
      <c r="E8" s="55" t="s">
        <v>209</v>
      </c>
      <c r="F8" s="46">
        <v>11.0</v>
      </c>
      <c r="G8" s="46">
        <f t="shared" ref="G8:G9" si="2">F8-3</f>
        <v>8</v>
      </c>
      <c r="H8" s="26"/>
      <c r="I8" s="26"/>
      <c r="J8" s="26"/>
      <c r="K8" s="26"/>
    </row>
    <row r="9">
      <c r="A9" s="55" t="s">
        <v>1083</v>
      </c>
      <c r="B9" s="24">
        <v>0.042118055555555554</v>
      </c>
      <c r="C9" s="24">
        <f t="shared" si="1"/>
        <v>0.04211805556</v>
      </c>
      <c r="D9" s="55" t="s">
        <v>157</v>
      </c>
      <c r="E9" s="55" t="s">
        <v>67</v>
      </c>
      <c r="F9" s="46">
        <v>10.0</v>
      </c>
      <c r="G9" s="46">
        <f t="shared" si="2"/>
        <v>7</v>
      </c>
      <c r="H9" s="26"/>
      <c r="I9" s="26"/>
      <c r="J9" s="26"/>
      <c r="K9" s="26"/>
    </row>
    <row r="10">
      <c r="A10" s="55" t="s">
        <v>1083</v>
      </c>
      <c r="B10" s="24">
        <v>0.04335648148148148</v>
      </c>
      <c r="C10" s="24">
        <f t="shared" si="1"/>
        <v>0.04335648148</v>
      </c>
      <c r="D10" s="55" t="s">
        <v>82</v>
      </c>
      <c r="E10" s="55" t="s">
        <v>83</v>
      </c>
      <c r="F10" s="46">
        <v>25.0</v>
      </c>
      <c r="G10" s="46">
        <f>F10-8</f>
        <v>17</v>
      </c>
      <c r="H10" s="26"/>
      <c r="I10" s="26"/>
      <c r="J10" s="26"/>
      <c r="K10" s="26"/>
    </row>
    <row r="11">
      <c r="A11" s="55" t="s">
        <v>1083</v>
      </c>
      <c r="B11" s="24">
        <v>0.0465625</v>
      </c>
      <c r="C11" s="24">
        <f t="shared" si="1"/>
        <v>0.0465625</v>
      </c>
      <c r="D11" s="55" t="s">
        <v>74</v>
      </c>
      <c r="E11" s="55" t="s">
        <v>154</v>
      </c>
      <c r="F11" s="29">
        <v>19.0</v>
      </c>
      <c r="G11" s="46">
        <v>19.0</v>
      </c>
      <c r="H11" s="26"/>
      <c r="I11" s="26"/>
      <c r="J11" s="26"/>
      <c r="K11" s="26"/>
    </row>
    <row r="12">
      <c r="A12" s="55" t="s">
        <v>1083</v>
      </c>
      <c r="B12" s="24">
        <v>0.04710648148148148</v>
      </c>
      <c r="C12" s="24">
        <f t="shared" si="1"/>
        <v>0.04710648148</v>
      </c>
      <c r="D12" s="55" t="s">
        <v>964</v>
      </c>
      <c r="E12" s="55" t="s">
        <v>67</v>
      </c>
      <c r="F12" s="46">
        <v>21.0</v>
      </c>
      <c r="G12" s="46">
        <f t="shared" ref="G12:G13" si="3">F12-3</f>
        <v>18</v>
      </c>
      <c r="H12" s="26"/>
      <c r="I12" s="26"/>
      <c r="J12" s="26"/>
      <c r="K12" s="26"/>
    </row>
    <row r="13">
      <c r="A13" s="55" t="s">
        <v>1083</v>
      </c>
      <c r="B13" s="24">
        <v>0.04711805555555556</v>
      </c>
      <c r="C13" s="24">
        <f t="shared" si="1"/>
        <v>0.04711805556</v>
      </c>
      <c r="D13" s="55" t="s">
        <v>70</v>
      </c>
      <c r="E13" s="55" t="s">
        <v>67</v>
      </c>
      <c r="F13" s="46">
        <v>8.0</v>
      </c>
      <c r="G13" s="46">
        <f t="shared" si="3"/>
        <v>5</v>
      </c>
      <c r="H13" s="26"/>
      <c r="I13" s="26"/>
      <c r="J13" s="26"/>
      <c r="K13" s="26"/>
    </row>
    <row r="14">
      <c r="A14" s="55" t="s">
        <v>1083</v>
      </c>
      <c r="B14" s="24">
        <v>0.04821759259259259</v>
      </c>
      <c r="C14" s="24">
        <f t="shared" si="1"/>
        <v>0.04821759259</v>
      </c>
      <c r="D14" s="55" t="s">
        <v>964</v>
      </c>
      <c r="E14" s="55" t="s">
        <v>67</v>
      </c>
      <c r="F14" s="29" t="s">
        <v>75</v>
      </c>
      <c r="G14" s="46" t="s">
        <v>75</v>
      </c>
      <c r="H14" s="26"/>
      <c r="I14" s="26"/>
      <c r="J14" s="55"/>
      <c r="K14" s="55" t="s">
        <v>85</v>
      </c>
    </row>
    <row r="15">
      <c r="A15" s="55" t="s">
        <v>1083</v>
      </c>
      <c r="B15" s="24">
        <v>0.04821759259259259</v>
      </c>
      <c r="C15" s="24">
        <f t="shared" si="1"/>
        <v>0.04821759259</v>
      </c>
      <c r="D15" s="55" t="s">
        <v>964</v>
      </c>
      <c r="E15" s="55" t="s">
        <v>67</v>
      </c>
      <c r="F15" s="46">
        <v>23.0</v>
      </c>
      <c r="G15" s="46">
        <f t="shared" ref="G15:G16" si="4">F15-8</f>
        <v>15</v>
      </c>
      <c r="H15" s="26"/>
      <c r="I15" s="26"/>
      <c r="J15" s="55"/>
      <c r="K15" s="55" t="s">
        <v>86</v>
      </c>
    </row>
    <row r="16">
      <c r="A16" s="55" t="s">
        <v>1083</v>
      </c>
      <c r="B16" s="24">
        <v>0.060069444444444446</v>
      </c>
      <c r="C16" s="24">
        <f t="shared" si="1"/>
        <v>0.06006944444</v>
      </c>
      <c r="D16" s="55" t="s">
        <v>964</v>
      </c>
      <c r="E16" s="55" t="s">
        <v>71</v>
      </c>
      <c r="F16" s="46">
        <v>27.0</v>
      </c>
      <c r="G16" s="46">
        <f t="shared" si="4"/>
        <v>19</v>
      </c>
      <c r="H16" s="26"/>
      <c r="I16" s="26"/>
      <c r="J16" s="26"/>
      <c r="K16" s="26"/>
    </row>
    <row r="17">
      <c r="A17" s="55" t="s">
        <v>1083</v>
      </c>
      <c r="B17" s="24">
        <v>0.06466435185185185</v>
      </c>
      <c r="C17" s="24">
        <f t="shared" si="1"/>
        <v>0.06466435185</v>
      </c>
      <c r="D17" s="55" t="s">
        <v>964</v>
      </c>
      <c r="E17" s="55" t="s">
        <v>127</v>
      </c>
      <c r="F17" s="46">
        <v>12.0</v>
      </c>
      <c r="G17" s="46">
        <f>F17-3</f>
        <v>9</v>
      </c>
      <c r="H17" s="26"/>
      <c r="I17" s="26"/>
      <c r="J17" s="26"/>
      <c r="K17" s="26"/>
    </row>
    <row r="18">
      <c r="A18" s="55" t="s">
        <v>1083</v>
      </c>
      <c r="B18" s="24">
        <v>0.06667824074074075</v>
      </c>
      <c r="C18" s="24">
        <f t="shared" si="1"/>
        <v>0.06667824074</v>
      </c>
      <c r="D18" s="55" t="s">
        <v>70</v>
      </c>
      <c r="E18" s="55" t="s">
        <v>127</v>
      </c>
      <c r="F18" s="29" t="s">
        <v>68</v>
      </c>
      <c r="G18" s="46">
        <v>20.0</v>
      </c>
      <c r="H18" s="26"/>
      <c r="I18" s="26"/>
      <c r="J18" s="55"/>
      <c r="K18" s="55" t="s">
        <v>86</v>
      </c>
    </row>
    <row r="19">
      <c r="A19" s="55" t="s">
        <v>1083</v>
      </c>
      <c r="B19" s="24">
        <v>0.06667824074074075</v>
      </c>
      <c r="C19" s="24">
        <f t="shared" si="1"/>
        <v>0.06667824074</v>
      </c>
      <c r="D19" s="55" t="s">
        <v>70</v>
      </c>
      <c r="E19" s="55" t="s">
        <v>127</v>
      </c>
      <c r="F19" s="46">
        <v>17.0</v>
      </c>
      <c r="G19" s="46">
        <f>F19-1</f>
        <v>16</v>
      </c>
      <c r="H19" s="26"/>
      <c r="I19" s="26"/>
      <c r="J19" s="55"/>
      <c r="K19" s="55" t="s">
        <v>85</v>
      </c>
    </row>
    <row r="20">
      <c r="A20" s="55" t="s">
        <v>1083</v>
      </c>
      <c r="B20" s="24">
        <v>0.06954861111111112</v>
      </c>
      <c r="C20" s="24">
        <f t="shared" si="1"/>
        <v>0.06954861111</v>
      </c>
      <c r="D20" s="55" t="s">
        <v>964</v>
      </c>
      <c r="E20" s="55" t="s">
        <v>210</v>
      </c>
      <c r="F20" s="46">
        <v>7.0</v>
      </c>
      <c r="G20" s="46">
        <f>F20-3</f>
        <v>4</v>
      </c>
      <c r="H20" s="26"/>
      <c r="I20" s="26"/>
      <c r="J20" s="26"/>
      <c r="K20" s="26"/>
    </row>
    <row r="21">
      <c r="A21" s="55" t="s">
        <v>1083</v>
      </c>
      <c r="B21" s="24">
        <v>0.07078703703703704</v>
      </c>
      <c r="C21" s="24">
        <f t="shared" si="1"/>
        <v>0.07078703704</v>
      </c>
      <c r="D21" s="55" t="s">
        <v>964</v>
      </c>
      <c r="E21" s="55" t="s">
        <v>129</v>
      </c>
      <c r="F21" s="46">
        <v>12.0</v>
      </c>
      <c r="G21" s="46">
        <f>F21-1</f>
        <v>11</v>
      </c>
      <c r="H21" s="26"/>
      <c r="I21" s="26"/>
      <c r="J21" s="26"/>
      <c r="K21" s="26"/>
    </row>
    <row r="22">
      <c r="A22" s="55" t="s">
        <v>1083</v>
      </c>
      <c r="B22" s="24">
        <v>0.08642361111111112</v>
      </c>
      <c r="C22" s="24">
        <f>B22-TIME('Time Shifts'!$B$33,'Time Shifts'!$C$33,'Time Shifts'!$D$33)</f>
        <v>0.07554398148</v>
      </c>
      <c r="D22" s="55" t="s">
        <v>74</v>
      </c>
      <c r="E22" s="55" t="s">
        <v>80</v>
      </c>
      <c r="F22" s="29">
        <v>-1.0</v>
      </c>
      <c r="G22" s="46">
        <v>2.0</v>
      </c>
      <c r="H22" s="26"/>
      <c r="I22" s="26"/>
      <c r="J22" s="26"/>
      <c r="K22" s="26"/>
    </row>
    <row r="23">
      <c r="A23" s="55" t="s">
        <v>1083</v>
      </c>
      <c r="B23" s="24">
        <v>0.08778935185185185</v>
      </c>
      <c r="C23" s="24">
        <f>B23-TIME('Time Shifts'!$B$33,'Time Shifts'!$C$33,'Time Shifts'!$D$33)</f>
        <v>0.07690972222</v>
      </c>
      <c r="D23" s="55" t="s">
        <v>74</v>
      </c>
      <c r="E23" s="55" t="s">
        <v>125</v>
      </c>
      <c r="F23" s="46">
        <v>17.0</v>
      </c>
      <c r="G23" s="46">
        <f>F23-10</f>
        <v>7</v>
      </c>
      <c r="H23" s="26"/>
      <c r="I23" s="26"/>
      <c r="J23" s="55"/>
      <c r="K23" s="55" t="s">
        <v>86</v>
      </c>
    </row>
    <row r="24">
      <c r="A24" s="55" t="s">
        <v>1083</v>
      </c>
      <c r="B24" s="24">
        <v>0.08778935185185185</v>
      </c>
      <c r="C24" s="24">
        <f>B24-TIME('Time Shifts'!$B$33,'Time Shifts'!$C$33,'Time Shifts'!$D$33)</f>
        <v>0.07690972222</v>
      </c>
      <c r="D24" s="55" t="s">
        <v>74</v>
      </c>
      <c r="E24" s="55" t="s">
        <v>125</v>
      </c>
      <c r="F24" s="29" t="s">
        <v>75</v>
      </c>
      <c r="G24" s="46" t="s">
        <v>75</v>
      </c>
      <c r="H24" s="26"/>
      <c r="I24" s="26"/>
      <c r="J24" s="55"/>
      <c r="K24" s="55" t="s">
        <v>85</v>
      </c>
    </row>
    <row r="25">
      <c r="A25" s="55" t="s">
        <v>1083</v>
      </c>
      <c r="B25" s="24">
        <v>0.08903935185185186</v>
      </c>
      <c r="C25" s="24">
        <f>B25-TIME('Time Shifts'!$B$33,'Time Shifts'!$C$33,'Time Shifts'!$D$33)</f>
        <v>0.07815972222</v>
      </c>
      <c r="D25" s="55" t="s">
        <v>964</v>
      </c>
      <c r="E25" s="55" t="s">
        <v>67</v>
      </c>
      <c r="F25" s="29" t="s">
        <v>75</v>
      </c>
      <c r="G25" s="46" t="s">
        <v>75</v>
      </c>
      <c r="H25" s="26"/>
      <c r="I25" s="26"/>
      <c r="J25" s="55"/>
      <c r="K25" s="55" t="s">
        <v>85</v>
      </c>
    </row>
    <row r="26">
      <c r="A26" s="55" t="s">
        <v>1083</v>
      </c>
      <c r="B26" s="24">
        <v>0.08903935185185186</v>
      </c>
      <c r="C26" s="24">
        <f>B26-TIME('Time Shifts'!$B$33,'Time Shifts'!$C$33,'Time Shifts'!$D$33)</f>
        <v>0.07815972222</v>
      </c>
      <c r="D26" s="55" t="s">
        <v>964</v>
      </c>
      <c r="E26" s="55" t="s">
        <v>67</v>
      </c>
      <c r="F26" s="46">
        <v>19.0</v>
      </c>
      <c r="G26" s="46">
        <f>F26-8</f>
        <v>11</v>
      </c>
      <c r="H26" s="26"/>
      <c r="I26" s="26"/>
      <c r="J26" s="55"/>
      <c r="K26" s="55" t="s">
        <v>86</v>
      </c>
    </row>
    <row r="27">
      <c r="A27" s="55" t="s">
        <v>1083</v>
      </c>
      <c r="B27" s="24">
        <v>0.08975694444444444</v>
      </c>
      <c r="C27" s="24">
        <f>B27-TIME('Time Shifts'!$B$33,'Time Shifts'!$C$33,'Time Shifts'!$D$33)</f>
        <v>0.07887731481</v>
      </c>
      <c r="D27" s="55" t="s">
        <v>964</v>
      </c>
      <c r="E27" s="55" t="s">
        <v>67</v>
      </c>
      <c r="F27" s="29" t="s">
        <v>75</v>
      </c>
      <c r="G27" s="46" t="s">
        <v>75</v>
      </c>
      <c r="H27" s="26"/>
      <c r="I27" s="26"/>
      <c r="J27" s="55"/>
      <c r="K27" s="55" t="s">
        <v>85</v>
      </c>
    </row>
    <row r="28">
      <c r="A28" s="55" t="s">
        <v>1083</v>
      </c>
      <c r="B28" s="24">
        <v>0.08975694444444444</v>
      </c>
      <c r="C28" s="24">
        <f>B28-TIME('Time Shifts'!$B$33,'Time Shifts'!$C$33,'Time Shifts'!$D$33)</f>
        <v>0.07887731481</v>
      </c>
      <c r="D28" s="55" t="s">
        <v>964</v>
      </c>
      <c r="E28" s="55" t="s">
        <v>67</v>
      </c>
      <c r="F28" s="29" t="s">
        <v>68</v>
      </c>
      <c r="G28" s="46">
        <v>20.0</v>
      </c>
      <c r="H28" s="26"/>
      <c r="I28" s="26"/>
      <c r="J28" s="55"/>
      <c r="K28" s="55" t="s">
        <v>86</v>
      </c>
    </row>
    <row r="29">
      <c r="A29" s="55" t="s">
        <v>1083</v>
      </c>
      <c r="B29" s="24">
        <v>0.09283564814814815</v>
      </c>
      <c r="C29" s="24">
        <f>B29-TIME('Time Shifts'!$B$33,'Time Shifts'!$C$33,'Time Shifts'!$D$33)</f>
        <v>0.08195601852</v>
      </c>
      <c r="D29" s="55" t="s">
        <v>964</v>
      </c>
      <c r="E29" s="55" t="s">
        <v>361</v>
      </c>
      <c r="F29" s="29" t="s">
        <v>88</v>
      </c>
      <c r="G29" s="46">
        <v>1.0</v>
      </c>
      <c r="H29" s="26"/>
      <c r="I29" s="26"/>
      <c r="J29" s="26"/>
      <c r="K29" s="26"/>
    </row>
    <row r="30">
      <c r="A30" s="55" t="s">
        <v>1083</v>
      </c>
      <c r="B30" s="24">
        <v>0.09342592592592593</v>
      </c>
      <c r="C30" s="24">
        <f>B30-TIME('Time Shifts'!$B$33,'Time Shifts'!$C$33,'Time Shifts'!$D$33)</f>
        <v>0.0825462963</v>
      </c>
      <c r="D30" s="55" t="s">
        <v>82</v>
      </c>
      <c r="E30" s="55" t="s">
        <v>361</v>
      </c>
      <c r="F30" s="46">
        <v>22.0</v>
      </c>
      <c r="G30" s="46">
        <f>F30-8</f>
        <v>14</v>
      </c>
      <c r="H30" s="26"/>
      <c r="I30" s="26"/>
      <c r="J30" s="26"/>
      <c r="K30" s="26"/>
    </row>
    <row r="31">
      <c r="A31" s="55" t="s">
        <v>1083</v>
      </c>
      <c r="B31" s="24">
        <v>0.09810185185185186</v>
      </c>
      <c r="C31" s="24">
        <f>B31-TIME('Time Shifts'!$B$33,'Time Shifts'!$C$33,'Time Shifts'!$D$33)</f>
        <v>0.08722222222</v>
      </c>
      <c r="D31" s="55" t="s">
        <v>964</v>
      </c>
      <c r="E31" s="55" t="s">
        <v>127</v>
      </c>
      <c r="F31" s="46">
        <v>10.0</v>
      </c>
      <c r="G31" s="46">
        <f>F31-3</f>
        <v>7</v>
      </c>
      <c r="H31" s="26"/>
      <c r="I31" s="26"/>
      <c r="J31" s="26"/>
      <c r="K31" s="26"/>
    </row>
    <row r="32">
      <c r="A32" s="55" t="s">
        <v>1083</v>
      </c>
      <c r="B32" s="24">
        <v>0.09887731481481482</v>
      </c>
      <c r="C32" s="24">
        <f>B32-TIME('Time Shifts'!$B$33,'Time Shifts'!$C$33,'Time Shifts'!$D$33)</f>
        <v>0.08799768519</v>
      </c>
      <c r="D32" s="55" t="s">
        <v>66</v>
      </c>
      <c r="E32" s="55" t="s">
        <v>80</v>
      </c>
      <c r="F32" s="29" t="s">
        <v>75</v>
      </c>
      <c r="G32" s="46" t="s">
        <v>75</v>
      </c>
      <c r="H32" s="26"/>
      <c r="I32" s="26"/>
      <c r="J32" s="55"/>
      <c r="K32" s="55" t="s">
        <v>857</v>
      </c>
    </row>
    <row r="33">
      <c r="A33" s="55" t="s">
        <v>1083</v>
      </c>
      <c r="B33" s="24">
        <v>0.09887731481481482</v>
      </c>
      <c r="C33" s="24">
        <f>B33-TIME('Time Shifts'!$B$33,'Time Shifts'!$C$33,'Time Shifts'!$D$33)</f>
        <v>0.08799768519</v>
      </c>
      <c r="D33" s="55" t="s">
        <v>66</v>
      </c>
      <c r="E33" s="55" t="s">
        <v>80</v>
      </c>
      <c r="F33" s="46">
        <v>17.0</v>
      </c>
      <c r="G33" s="46">
        <f>F33-7</f>
        <v>10</v>
      </c>
      <c r="H33" s="26"/>
      <c r="I33" s="26"/>
      <c r="J33" s="55"/>
      <c r="K33" s="55" t="s">
        <v>858</v>
      </c>
    </row>
    <row r="34">
      <c r="A34" s="55" t="s">
        <v>1083</v>
      </c>
      <c r="B34" s="24">
        <v>0.09966435185185185</v>
      </c>
      <c r="C34" s="24">
        <f>B34-TIME('Time Shifts'!$B$33,'Time Shifts'!$C$33,'Time Shifts'!$D$33)</f>
        <v>0.08878472222</v>
      </c>
      <c r="D34" s="55" t="s">
        <v>66</v>
      </c>
      <c r="E34" s="55" t="s">
        <v>67</v>
      </c>
      <c r="F34" s="46">
        <v>19.0</v>
      </c>
      <c r="G34" s="46">
        <f>F34-1</f>
        <v>18</v>
      </c>
      <c r="H34" s="26"/>
      <c r="I34" s="26"/>
      <c r="J34" s="26"/>
      <c r="K34" s="26"/>
    </row>
    <row r="35">
      <c r="A35" s="55" t="s">
        <v>1083</v>
      </c>
      <c r="B35" s="24">
        <v>0.10118055555555555</v>
      </c>
      <c r="C35" s="24">
        <f>B35-TIME('Time Shifts'!$B$33,'Time Shifts'!$C$33,'Time Shifts'!$D$33)</f>
        <v>0.09030092593</v>
      </c>
      <c r="D35" s="55" t="s">
        <v>964</v>
      </c>
      <c r="E35" s="55" t="s">
        <v>67</v>
      </c>
      <c r="F35" s="46">
        <v>27.0</v>
      </c>
      <c r="G35" s="46">
        <f>F35-8</f>
        <v>19</v>
      </c>
      <c r="H35" s="26"/>
      <c r="I35" s="26"/>
      <c r="J35" s="26"/>
      <c r="K35" s="26"/>
    </row>
    <row r="36">
      <c r="A36" s="55" t="s">
        <v>1083</v>
      </c>
      <c r="B36" s="24">
        <v>0.10484953703703703</v>
      </c>
      <c r="C36" s="24">
        <f>B36-TIME('Time Shifts'!$B$33,'Time Shifts'!$C$33,'Time Shifts'!$D$33)</f>
        <v>0.09396990741</v>
      </c>
      <c r="D36" s="55" t="s">
        <v>82</v>
      </c>
      <c r="E36" s="55" t="s">
        <v>131</v>
      </c>
      <c r="F36" s="46">
        <v>23.0</v>
      </c>
      <c r="G36" s="46">
        <f>F36-5</f>
        <v>18</v>
      </c>
      <c r="H36" s="26"/>
      <c r="I36" s="26"/>
      <c r="J36" s="26"/>
      <c r="K36" s="26"/>
    </row>
    <row r="37">
      <c r="A37" s="55" t="s">
        <v>1083</v>
      </c>
      <c r="B37" s="24">
        <v>0.10484953703703703</v>
      </c>
      <c r="C37" s="24">
        <f>B37-TIME('Time Shifts'!$B$33,'Time Shifts'!$C$33,'Time Shifts'!$D$33)</f>
        <v>0.09396990741</v>
      </c>
      <c r="D37" s="55" t="s">
        <v>69</v>
      </c>
      <c r="E37" s="55" t="s">
        <v>131</v>
      </c>
      <c r="F37" s="29" t="s">
        <v>75</v>
      </c>
      <c r="G37" s="46" t="s">
        <v>75</v>
      </c>
      <c r="H37" s="26"/>
      <c r="I37" s="26"/>
      <c r="J37" s="26"/>
      <c r="K37" s="26"/>
    </row>
    <row r="38">
      <c r="A38" s="55" t="s">
        <v>1083</v>
      </c>
      <c r="B38" s="24">
        <v>0.1089699074074074</v>
      </c>
      <c r="C38" s="24">
        <f>B38-TIME('Time Shifts'!$B$33,'Time Shifts'!$C$33,'Time Shifts'!$D$33)</f>
        <v>0.09809027778</v>
      </c>
      <c r="D38" s="55" t="s">
        <v>964</v>
      </c>
      <c r="E38" s="55" t="s">
        <v>126</v>
      </c>
      <c r="F38" s="46">
        <v>21.0</v>
      </c>
      <c r="G38" s="46">
        <f>F38-5</f>
        <v>16</v>
      </c>
      <c r="H38" s="26"/>
      <c r="I38" s="26"/>
      <c r="J38" s="26"/>
      <c r="K38" s="26"/>
    </row>
    <row r="39">
      <c r="A39" s="55" t="s">
        <v>1083</v>
      </c>
      <c r="B39" s="24">
        <v>0.1105787037037037</v>
      </c>
      <c r="C39" s="24">
        <f>B39-TIME('Time Shifts'!$B$33,'Time Shifts'!$C$33,'Time Shifts'!$D$33)</f>
        <v>0.09969907407</v>
      </c>
      <c r="D39" s="55" t="s">
        <v>74</v>
      </c>
      <c r="E39" s="55" t="s">
        <v>87</v>
      </c>
      <c r="F39" s="29" t="s">
        <v>68</v>
      </c>
      <c r="G39" s="46">
        <v>20.0</v>
      </c>
      <c r="H39" s="26"/>
      <c r="I39" s="26"/>
      <c r="J39" s="26"/>
      <c r="K39" s="26"/>
    </row>
    <row r="40">
      <c r="A40" s="55" t="s">
        <v>1083</v>
      </c>
      <c r="B40" s="24">
        <v>0.11060185185185185</v>
      </c>
      <c r="C40" s="24">
        <f>B40-TIME('Time Shifts'!$B$33,'Time Shifts'!$C$33,'Time Shifts'!$D$33)</f>
        <v>0.09972222222</v>
      </c>
      <c r="D40" s="55" t="s">
        <v>70</v>
      </c>
      <c r="E40" s="55" t="s">
        <v>87</v>
      </c>
      <c r="F40" s="46">
        <v>23.0</v>
      </c>
      <c r="G40" s="46">
        <f>F40-4</f>
        <v>19</v>
      </c>
      <c r="H40" s="26"/>
      <c r="I40" s="26"/>
      <c r="J40" s="26"/>
      <c r="K40" s="26"/>
    </row>
    <row r="41">
      <c r="A41" s="55" t="s">
        <v>1083</v>
      </c>
      <c r="B41" s="24">
        <v>0.11065972222222223</v>
      </c>
      <c r="C41" s="24">
        <f>B41-TIME('Time Shifts'!$B$33,'Time Shifts'!$C$33,'Time Shifts'!$D$33)</f>
        <v>0.09978009259</v>
      </c>
      <c r="D41" s="55" t="s">
        <v>82</v>
      </c>
      <c r="E41" s="55" t="s">
        <v>87</v>
      </c>
      <c r="F41" s="46">
        <v>16.0</v>
      </c>
      <c r="G41" s="46">
        <f t="shared" ref="G41:G42" si="5">F41-1</f>
        <v>15</v>
      </c>
      <c r="H41" s="26"/>
      <c r="I41" s="26"/>
      <c r="J41" s="26"/>
      <c r="K41" s="26"/>
    </row>
    <row r="42">
      <c r="A42" s="55" t="s">
        <v>1083</v>
      </c>
      <c r="B42" s="24">
        <v>0.11065972222222223</v>
      </c>
      <c r="C42" s="24">
        <f>B42-TIME('Time Shifts'!$B$33,'Time Shifts'!$C$33,'Time Shifts'!$D$33)</f>
        <v>0.09978009259</v>
      </c>
      <c r="D42" s="55" t="s">
        <v>964</v>
      </c>
      <c r="E42" s="55" t="s">
        <v>87</v>
      </c>
      <c r="F42" s="46">
        <v>16.0</v>
      </c>
      <c r="G42" s="46">
        <f t="shared" si="5"/>
        <v>15</v>
      </c>
      <c r="H42" s="26"/>
      <c r="I42" s="26"/>
      <c r="J42" s="26"/>
      <c r="K42" s="26"/>
    </row>
    <row r="43">
      <c r="A43" s="55" t="s">
        <v>1083</v>
      </c>
      <c r="B43" s="24">
        <v>0.11086805555555555</v>
      </c>
      <c r="C43" s="24">
        <f>B43-TIME('Time Shifts'!$B$33,'Time Shifts'!$C$33,'Time Shifts'!$D$33)</f>
        <v>0.09998842593</v>
      </c>
      <c r="D43" s="55" t="s">
        <v>66</v>
      </c>
      <c r="E43" s="55" t="s">
        <v>87</v>
      </c>
      <c r="F43" s="46">
        <v>10.0</v>
      </c>
      <c r="G43" s="46">
        <f>F43-0</f>
        <v>10</v>
      </c>
      <c r="H43" s="26"/>
      <c r="I43" s="26"/>
      <c r="J43" s="26"/>
      <c r="K43" s="26"/>
    </row>
    <row r="44">
      <c r="A44" s="55" t="s">
        <v>1083</v>
      </c>
      <c r="B44" s="24">
        <v>0.11092592592592593</v>
      </c>
      <c r="C44" s="24">
        <f>B44-TIME('Time Shifts'!$B$33,'Time Shifts'!$C$33,'Time Shifts'!$D$33)</f>
        <v>0.1000462963</v>
      </c>
      <c r="D44" s="55" t="s">
        <v>69</v>
      </c>
      <c r="E44" s="55" t="s">
        <v>87</v>
      </c>
      <c r="F44" s="46">
        <v>6.0</v>
      </c>
      <c r="G44" s="46">
        <f>F44-4</f>
        <v>2</v>
      </c>
      <c r="H44" s="26"/>
      <c r="I44" s="26"/>
      <c r="J44" s="26"/>
      <c r="K44" s="26"/>
    </row>
    <row r="45">
      <c r="A45" s="55" t="s">
        <v>1083</v>
      </c>
      <c r="B45" s="24">
        <v>0.11186342592592592</v>
      </c>
      <c r="C45" s="24">
        <f>B45-TIME('Time Shifts'!$B$33,'Time Shifts'!$C$33,'Time Shifts'!$D$33)</f>
        <v>0.1009837963</v>
      </c>
      <c r="D45" s="55" t="s">
        <v>74</v>
      </c>
      <c r="E45" s="55" t="s">
        <v>93</v>
      </c>
      <c r="F45" s="46">
        <v>10.0</v>
      </c>
      <c r="G45" s="46">
        <f t="shared" ref="G45:G46" si="6">F45-7</f>
        <v>3</v>
      </c>
      <c r="H45" s="26"/>
      <c r="I45" s="26"/>
      <c r="J45" s="55"/>
      <c r="K45" s="55" t="s">
        <v>915</v>
      </c>
    </row>
    <row r="46">
      <c r="A46" s="55" t="s">
        <v>1083</v>
      </c>
      <c r="B46" s="24">
        <v>0.11284722222222222</v>
      </c>
      <c r="C46" s="24">
        <f>B46-TIME('Time Shifts'!$B$33,'Time Shifts'!$C$33,'Time Shifts'!$D$33)</f>
        <v>0.1019675926</v>
      </c>
      <c r="D46" s="55" t="s">
        <v>74</v>
      </c>
      <c r="E46" s="55" t="s">
        <v>93</v>
      </c>
      <c r="F46" s="46">
        <v>17.0</v>
      </c>
      <c r="G46" s="46">
        <f t="shared" si="6"/>
        <v>10</v>
      </c>
      <c r="H46" s="26"/>
      <c r="I46" s="26"/>
      <c r="J46" s="55"/>
      <c r="K46" s="55" t="s">
        <v>1084</v>
      </c>
    </row>
    <row r="47">
      <c r="A47" s="55" t="s">
        <v>1083</v>
      </c>
      <c r="B47" s="24">
        <v>0.11315972222222222</v>
      </c>
      <c r="C47" s="24">
        <f>B47-TIME('Time Shifts'!$B$33,'Time Shifts'!$C$33,'Time Shifts'!$D$33)</f>
        <v>0.1022800926</v>
      </c>
      <c r="D47" s="55" t="s">
        <v>74</v>
      </c>
      <c r="E47" s="55" t="s">
        <v>91</v>
      </c>
      <c r="F47" s="46">
        <v>25.0</v>
      </c>
      <c r="G47" s="46"/>
      <c r="H47" s="55"/>
      <c r="I47" s="26" t="s">
        <v>1085</v>
      </c>
      <c r="J47" s="55"/>
      <c r="K47" s="55" t="s">
        <v>491</v>
      </c>
    </row>
    <row r="48">
      <c r="A48" s="55" t="s">
        <v>1083</v>
      </c>
      <c r="B48" s="24">
        <v>0.1175</v>
      </c>
      <c r="C48" s="24">
        <f>B48-TIME('Time Shifts'!$B$33,'Time Shifts'!$C$33,'Time Shifts'!$D$33)</f>
        <v>0.1066203704</v>
      </c>
      <c r="D48" s="55" t="s">
        <v>70</v>
      </c>
      <c r="E48" s="55" t="s">
        <v>93</v>
      </c>
      <c r="F48" s="46">
        <v>10.0</v>
      </c>
      <c r="G48" s="46">
        <f t="shared" ref="G48:G49" si="7">F48-7</f>
        <v>3</v>
      </c>
      <c r="H48" s="26"/>
      <c r="I48" s="26"/>
      <c r="J48" s="55"/>
      <c r="K48" s="55" t="s">
        <v>148</v>
      </c>
    </row>
    <row r="49">
      <c r="A49" s="55" t="s">
        <v>1083</v>
      </c>
      <c r="B49" s="24">
        <v>0.11760416666666666</v>
      </c>
      <c r="C49" s="24">
        <f>B49-TIME('Time Shifts'!$B$33,'Time Shifts'!$C$33,'Time Shifts'!$D$33)</f>
        <v>0.106724537</v>
      </c>
      <c r="D49" s="55" t="s">
        <v>70</v>
      </c>
      <c r="E49" s="55" t="s">
        <v>93</v>
      </c>
      <c r="F49" s="46">
        <v>11.0</v>
      </c>
      <c r="G49" s="46">
        <f t="shared" si="7"/>
        <v>4</v>
      </c>
      <c r="H49" s="26"/>
      <c r="I49" s="26"/>
      <c r="J49" s="55"/>
      <c r="K49" s="55" t="s">
        <v>148</v>
      </c>
    </row>
    <row r="50">
      <c r="A50" s="55" t="s">
        <v>1083</v>
      </c>
      <c r="B50" s="24">
        <v>0.11858796296296296</v>
      </c>
      <c r="C50" s="24">
        <f>B50-TIME('Time Shifts'!$B$33,'Time Shifts'!$C$33,'Time Shifts'!$D$33)</f>
        <v>0.1077083333</v>
      </c>
      <c r="D50" s="55" t="s">
        <v>66</v>
      </c>
      <c r="E50" s="55" t="s">
        <v>93</v>
      </c>
      <c r="F50" s="46">
        <v>13.0</v>
      </c>
      <c r="G50" s="46">
        <f t="shared" ref="G50:G51" si="8">F50-8</f>
        <v>5</v>
      </c>
      <c r="H50" s="26"/>
      <c r="I50" s="26"/>
      <c r="J50" s="55"/>
      <c r="K50" s="55" t="s">
        <v>1086</v>
      </c>
    </row>
    <row r="51">
      <c r="A51" s="55" t="s">
        <v>1083</v>
      </c>
      <c r="B51" s="24">
        <v>0.11862268518518519</v>
      </c>
      <c r="C51" s="24">
        <f>B51-TIME('Time Shifts'!$B$33,'Time Shifts'!$C$33,'Time Shifts'!$D$33)</f>
        <v>0.1077430556</v>
      </c>
      <c r="D51" s="55" t="s">
        <v>66</v>
      </c>
      <c r="E51" s="55" t="s">
        <v>93</v>
      </c>
      <c r="F51" s="46">
        <v>16.0</v>
      </c>
      <c r="G51" s="46">
        <f t="shared" si="8"/>
        <v>8</v>
      </c>
      <c r="H51" s="26"/>
      <c r="I51" s="26"/>
      <c r="J51" s="55"/>
      <c r="K51" s="55" t="s">
        <v>1086</v>
      </c>
    </row>
    <row r="52">
      <c r="A52" s="55" t="s">
        <v>1083</v>
      </c>
      <c r="B52" s="24">
        <v>0.11872685185185185</v>
      </c>
      <c r="C52" s="24">
        <f>B52-TIME('Time Shifts'!$B$33,'Time Shifts'!$C$33,'Time Shifts'!$D$33)</f>
        <v>0.1078472222</v>
      </c>
      <c r="D52" s="55" t="s">
        <v>66</v>
      </c>
      <c r="E52" s="55" t="s">
        <v>91</v>
      </c>
      <c r="F52" s="46">
        <v>9.0</v>
      </c>
      <c r="G52" s="46"/>
      <c r="H52" s="55"/>
      <c r="I52" s="26" t="s">
        <v>1087</v>
      </c>
      <c r="J52" s="26"/>
      <c r="K52" s="26"/>
    </row>
    <row r="53">
      <c r="A53" s="55" t="s">
        <v>1083</v>
      </c>
      <c r="B53" s="24">
        <v>0.11876157407407407</v>
      </c>
      <c r="C53" s="24">
        <f>B53-TIME('Time Shifts'!$B$33,'Time Shifts'!$C$33,'Time Shifts'!$D$33)</f>
        <v>0.1078819444</v>
      </c>
      <c r="D53" s="55" t="s">
        <v>66</v>
      </c>
      <c r="E53" s="55" t="s">
        <v>91</v>
      </c>
      <c r="F53" s="46">
        <v>5.0</v>
      </c>
      <c r="G53" s="46"/>
      <c r="H53" s="55"/>
      <c r="I53" s="26" t="s">
        <v>1088</v>
      </c>
      <c r="J53" s="55"/>
      <c r="K53" s="55" t="s">
        <v>1089</v>
      </c>
    </row>
    <row r="54">
      <c r="A54" s="55" t="s">
        <v>1083</v>
      </c>
      <c r="B54" s="24">
        <v>0.11975694444444444</v>
      </c>
      <c r="C54" s="24">
        <f>B54-TIME('Time Shifts'!$B$33,'Time Shifts'!$C$33,'Time Shifts'!$D$33)</f>
        <v>0.1088773148</v>
      </c>
      <c r="D54" s="55" t="s">
        <v>69</v>
      </c>
      <c r="E54" s="55" t="s">
        <v>89</v>
      </c>
      <c r="F54" s="46">
        <v>24.0</v>
      </c>
      <c r="G54" s="46">
        <f>F54-7</f>
        <v>17</v>
      </c>
      <c r="H54" s="26"/>
      <c r="I54" s="26"/>
      <c r="J54" s="55"/>
      <c r="K54" s="55" t="s">
        <v>223</v>
      </c>
    </row>
    <row r="55">
      <c r="A55" s="55" t="s">
        <v>1083</v>
      </c>
      <c r="B55" s="24">
        <v>0.11988425925925926</v>
      </c>
      <c r="C55" s="24">
        <f>B55-TIME('Time Shifts'!$B$33,'Time Shifts'!$C$33,'Time Shifts'!$D$33)</f>
        <v>0.1090046296</v>
      </c>
      <c r="D55" s="55" t="s">
        <v>69</v>
      </c>
      <c r="E55" s="55" t="s">
        <v>91</v>
      </c>
      <c r="F55" s="46">
        <v>5.0</v>
      </c>
      <c r="G55" s="46"/>
      <c r="H55" s="55"/>
      <c r="I55" s="26" t="s">
        <v>1090</v>
      </c>
      <c r="J55" s="26"/>
      <c r="K55" s="26"/>
    </row>
    <row r="56">
      <c r="A56" s="55" t="s">
        <v>1083</v>
      </c>
      <c r="B56" s="24">
        <v>0.12033564814814815</v>
      </c>
      <c r="C56" s="24">
        <f>B56-TIME('Time Shifts'!$B$33,'Time Shifts'!$C$33,'Time Shifts'!$D$33)</f>
        <v>0.1094560185</v>
      </c>
      <c r="D56" s="55" t="s">
        <v>69</v>
      </c>
      <c r="E56" s="55" t="s">
        <v>91</v>
      </c>
      <c r="F56" s="46">
        <v>18.0</v>
      </c>
      <c r="G56" s="46"/>
      <c r="H56" s="55"/>
      <c r="I56" s="26" t="s">
        <v>1091</v>
      </c>
      <c r="J56" s="55"/>
      <c r="K56" s="55" t="s">
        <v>104</v>
      </c>
    </row>
    <row r="57">
      <c r="A57" s="55" t="s">
        <v>1083</v>
      </c>
      <c r="B57" s="24">
        <v>0.12113425925925926</v>
      </c>
      <c r="C57" s="24">
        <f>B57-TIME('Time Shifts'!$B$33,'Time Shifts'!$C$33,'Time Shifts'!$D$33)</f>
        <v>0.1102546296</v>
      </c>
      <c r="D57" s="55" t="s">
        <v>74</v>
      </c>
      <c r="E57" s="55" t="s">
        <v>93</v>
      </c>
      <c r="F57" s="29" t="s">
        <v>75</v>
      </c>
      <c r="G57" s="46" t="s">
        <v>75</v>
      </c>
      <c r="H57" s="26"/>
      <c r="I57" s="26"/>
      <c r="J57" s="55"/>
      <c r="K57" s="55" t="s">
        <v>1084</v>
      </c>
    </row>
    <row r="58">
      <c r="A58" s="55" t="s">
        <v>1083</v>
      </c>
      <c r="B58" s="24">
        <v>0.1212037037037037</v>
      </c>
      <c r="C58" s="24">
        <f>B58-TIME('Time Shifts'!$B$33,'Time Shifts'!$C$33,'Time Shifts'!$D$33)</f>
        <v>0.1103240741</v>
      </c>
      <c r="D58" s="55" t="s">
        <v>74</v>
      </c>
      <c r="E58" s="55" t="s">
        <v>91</v>
      </c>
      <c r="F58" s="46">
        <v>21.0</v>
      </c>
      <c r="G58" s="46">
        <f t="shared" ref="G58:G59" si="9">F58-7</f>
        <v>14</v>
      </c>
      <c r="H58" s="55"/>
      <c r="I58" s="26" t="s">
        <v>1092</v>
      </c>
      <c r="J58" s="26"/>
      <c r="K58" s="26"/>
    </row>
    <row r="59">
      <c r="A59" s="55" t="s">
        <v>1083</v>
      </c>
      <c r="B59" s="24">
        <v>0.12207175925925925</v>
      </c>
      <c r="C59" s="24">
        <f>B59-TIME('Time Shifts'!$B$33,'Time Shifts'!$C$33,'Time Shifts'!$D$33)</f>
        <v>0.1111921296</v>
      </c>
      <c r="D59" s="55" t="s">
        <v>70</v>
      </c>
      <c r="E59" s="55" t="s">
        <v>93</v>
      </c>
      <c r="F59" s="46">
        <v>17.0</v>
      </c>
      <c r="G59" s="46">
        <f t="shared" si="9"/>
        <v>10</v>
      </c>
      <c r="H59" s="26"/>
      <c r="I59" s="26"/>
      <c r="J59" s="55"/>
      <c r="K59" s="55" t="s">
        <v>99</v>
      </c>
    </row>
    <row r="60">
      <c r="A60" s="55" t="s">
        <v>1083</v>
      </c>
      <c r="B60" s="24">
        <v>0.12216435185185186</v>
      </c>
      <c r="C60" s="24">
        <f>B60-TIME('Time Shifts'!$B$33,'Time Shifts'!$C$33,'Time Shifts'!$D$33)</f>
        <v>0.1112847222</v>
      </c>
      <c r="D60" s="55" t="s">
        <v>70</v>
      </c>
      <c r="E60" s="55" t="s">
        <v>91</v>
      </c>
      <c r="F60" s="46">
        <v>8.0</v>
      </c>
      <c r="G60" s="46"/>
      <c r="H60" s="55"/>
      <c r="I60" s="26" t="s">
        <v>1093</v>
      </c>
      <c r="J60" s="26"/>
      <c r="K60" s="26"/>
    </row>
    <row r="61">
      <c r="A61" s="55" t="s">
        <v>1083</v>
      </c>
      <c r="B61" s="24">
        <v>0.12265046296296296</v>
      </c>
      <c r="C61" s="24">
        <f>B61-TIME('Time Shifts'!$B$33,'Time Shifts'!$C$33,'Time Shifts'!$D$33)</f>
        <v>0.1117708333</v>
      </c>
      <c r="D61" s="55" t="s">
        <v>70</v>
      </c>
      <c r="E61" s="55" t="s">
        <v>91</v>
      </c>
      <c r="F61" s="46">
        <v>1.0</v>
      </c>
      <c r="G61" s="46"/>
      <c r="H61" s="55"/>
      <c r="I61" s="26" t="s">
        <v>1094</v>
      </c>
      <c r="J61" s="55"/>
      <c r="K61" s="55" t="s">
        <v>1095</v>
      </c>
    </row>
    <row r="62">
      <c r="A62" s="55" t="s">
        <v>1083</v>
      </c>
      <c r="B62" s="24">
        <v>0.12295138888888889</v>
      </c>
      <c r="C62" s="24">
        <f>B62-TIME('Time Shifts'!$B$33,'Time Shifts'!$C$33,'Time Shifts'!$D$33)</f>
        <v>0.1120717593</v>
      </c>
      <c r="D62" s="55" t="s">
        <v>70</v>
      </c>
      <c r="E62" s="55" t="s">
        <v>79</v>
      </c>
      <c r="F62" s="29" t="s">
        <v>75</v>
      </c>
      <c r="G62" s="46" t="s">
        <v>75</v>
      </c>
      <c r="H62" s="26"/>
      <c r="I62" s="26"/>
      <c r="J62" s="55"/>
      <c r="K62" s="55" t="s">
        <v>85</v>
      </c>
    </row>
    <row r="63">
      <c r="A63" s="55" t="s">
        <v>1083</v>
      </c>
      <c r="B63" s="24">
        <v>0.12295138888888889</v>
      </c>
      <c r="C63" s="24">
        <f>B63-TIME('Time Shifts'!$B$33,'Time Shifts'!$C$33,'Time Shifts'!$D$33)</f>
        <v>0.1120717593</v>
      </c>
      <c r="D63" s="55" t="s">
        <v>70</v>
      </c>
      <c r="E63" s="55" t="s">
        <v>79</v>
      </c>
      <c r="F63" s="29">
        <v>16.0</v>
      </c>
      <c r="G63" s="46">
        <f>F63-6</f>
        <v>10</v>
      </c>
      <c r="H63" s="26"/>
      <c r="I63" s="26"/>
      <c r="J63" s="55"/>
      <c r="K63" s="55"/>
    </row>
    <row r="64">
      <c r="A64" s="55" t="s">
        <v>1096</v>
      </c>
      <c r="B64" s="24">
        <v>0.12366898148148148</v>
      </c>
      <c r="C64" s="24">
        <f>B64-TIME('Time Shifts'!$B$33,'Time Shifts'!$C$33,'Time Shifts'!$D$33)</f>
        <v>0.1127893519</v>
      </c>
      <c r="D64" s="55" t="s">
        <v>70</v>
      </c>
      <c r="E64" s="55" t="s">
        <v>93</v>
      </c>
      <c r="F64" s="29">
        <v>25.0</v>
      </c>
      <c r="G64" s="46">
        <v>18.0</v>
      </c>
      <c r="H64" s="26"/>
      <c r="I64" s="26"/>
      <c r="J64" s="55"/>
      <c r="K64" s="55" t="s">
        <v>1097</v>
      </c>
    </row>
    <row r="65">
      <c r="A65" s="55" t="s">
        <v>1098</v>
      </c>
      <c r="B65" s="24">
        <v>0.12371527777777777</v>
      </c>
      <c r="C65" s="24">
        <f>B65-TIME('Time Shifts'!$B$33,'Time Shifts'!$C$33,'Time Shifts'!$D$33)</f>
        <v>0.1128356481</v>
      </c>
      <c r="D65" s="55" t="s">
        <v>70</v>
      </c>
      <c r="E65" s="55" t="s">
        <v>93</v>
      </c>
      <c r="F65" s="29" t="s">
        <v>88</v>
      </c>
      <c r="G65" s="46">
        <v>1.0</v>
      </c>
      <c r="H65" s="26"/>
      <c r="I65" s="26"/>
      <c r="J65" s="55"/>
      <c r="K65" s="55" t="s">
        <v>1097</v>
      </c>
    </row>
    <row r="66">
      <c r="A66" s="55" t="s">
        <v>1099</v>
      </c>
      <c r="B66" s="24">
        <v>0.12384259259259259</v>
      </c>
      <c r="C66" s="24">
        <f>B66-TIME('Time Shifts'!$B$33,'Time Shifts'!$C$33,'Time Shifts'!$D$33)</f>
        <v>0.112962963</v>
      </c>
      <c r="D66" s="55" t="s">
        <v>70</v>
      </c>
      <c r="E66" s="55" t="s">
        <v>91</v>
      </c>
      <c r="F66" s="29">
        <v>10.0</v>
      </c>
      <c r="G66" s="46"/>
      <c r="H66" s="26"/>
      <c r="I66" s="26"/>
      <c r="J66" s="55"/>
      <c r="K66" s="55"/>
    </row>
    <row r="67">
      <c r="A67" s="55" t="s">
        <v>1083</v>
      </c>
      <c r="B67" s="24">
        <v>0.12515046296296295</v>
      </c>
      <c r="C67" s="24">
        <f>B67-TIME('Time Shifts'!$B$33,'Time Shifts'!$C$33,'Time Shifts'!$D$33)</f>
        <v>0.1142708333</v>
      </c>
      <c r="D67" s="55" t="s">
        <v>70</v>
      </c>
      <c r="E67" s="55" t="s">
        <v>93</v>
      </c>
      <c r="F67" s="29">
        <v>22.0</v>
      </c>
      <c r="G67" s="46">
        <v>15.0</v>
      </c>
      <c r="H67" s="26"/>
      <c r="I67" s="26"/>
      <c r="J67" s="55"/>
      <c r="K67" s="55" t="s">
        <v>1100</v>
      </c>
    </row>
    <row r="68">
      <c r="A68" s="55" t="s">
        <v>1083</v>
      </c>
      <c r="B68" s="24">
        <v>0.1252662037037037</v>
      </c>
      <c r="C68" s="24">
        <f>B68-TIME('Time Shifts'!$B$33,'Time Shifts'!$C$33,'Time Shifts'!$D$33)</f>
        <v>0.1143865741</v>
      </c>
      <c r="D68" s="55" t="s">
        <v>70</v>
      </c>
      <c r="E68" s="55" t="s">
        <v>91</v>
      </c>
      <c r="F68" s="46">
        <v>9.0</v>
      </c>
      <c r="G68" s="46"/>
      <c r="H68" s="55"/>
      <c r="I68" s="26" t="s">
        <v>1087</v>
      </c>
      <c r="J68" s="26"/>
      <c r="K68" s="26"/>
    </row>
    <row r="69">
      <c r="A69" s="55" t="s">
        <v>1083</v>
      </c>
      <c r="B69" s="24">
        <v>0.12599537037037037</v>
      </c>
      <c r="C69" s="24">
        <f>B69-TIME('Time Shifts'!$B$33,'Time Shifts'!$C$33,'Time Shifts'!$D$33)</f>
        <v>0.1151157407</v>
      </c>
      <c r="D69" s="55" t="s">
        <v>82</v>
      </c>
      <c r="E69" s="55" t="s">
        <v>89</v>
      </c>
      <c r="F69" s="29" t="s">
        <v>75</v>
      </c>
      <c r="G69" s="46" t="s">
        <v>75</v>
      </c>
      <c r="H69" s="26"/>
      <c r="I69" s="26"/>
      <c r="J69" s="55"/>
      <c r="K69" s="55" t="s">
        <v>160</v>
      </c>
    </row>
    <row r="70">
      <c r="A70" s="55" t="s">
        <v>1083</v>
      </c>
      <c r="B70" s="24">
        <v>0.12599537037037037</v>
      </c>
      <c r="C70" s="24">
        <f>B70-TIME('Time Shifts'!$B$33,'Time Shifts'!$C$33,'Time Shifts'!$D$33)</f>
        <v>0.1151157407</v>
      </c>
      <c r="D70" s="55" t="s">
        <v>82</v>
      </c>
      <c r="E70" s="55" t="s">
        <v>89</v>
      </c>
      <c r="F70" s="46">
        <v>10.0</v>
      </c>
      <c r="G70" s="46">
        <f>F70-8</f>
        <v>2</v>
      </c>
      <c r="H70" s="26"/>
      <c r="I70" s="26"/>
      <c r="J70" s="55"/>
      <c r="K70" s="55" t="s">
        <v>741</v>
      </c>
    </row>
    <row r="71">
      <c r="A71" s="55" t="s">
        <v>1083</v>
      </c>
      <c r="B71" s="24">
        <v>0.12605324074074073</v>
      </c>
      <c r="C71" s="24">
        <f>B71-TIME('Time Shifts'!$B$33,'Time Shifts'!$C$33,'Time Shifts'!$D$33)</f>
        <v>0.1151736111</v>
      </c>
      <c r="D71" s="55" t="s">
        <v>82</v>
      </c>
      <c r="E71" s="55" t="s">
        <v>89</v>
      </c>
      <c r="F71" s="29" t="s">
        <v>75</v>
      </c>
      <c r="G71" s="46" t="s">
        <v>75</v>
      </c>
      <c r="H71" s="26"/>
      <c r="I71" s="26"/>
      <c r="J71" s="55"/>
      <c r="K71" s="55" t="s">
        <v>160</v>
      </c>
    </row>
    <row r="72">
      <c r="A72" s="55" t="s">
        <v>1083</v>
      </c>
      <c r="B72" s="24">
        <v>0.12605324074074073</v>
      </c>
      <c r="C72" s="24">
        <f>B72-TIME('Time Shifts'!$B$33,'Time Shifts'!$C$33,'Time Shifts'!$D$33)</f>
        <v>0.1151736111</v>
      </c>
      <c r="D72" s="55" t="s">
        <v>82</v>
      </c>
      <c r="E72" s="55" t="s">
        <v>89</v>
      </c>
      <c r="F72" s="46">
        <v>20.0</v>
      </c>
      <c r="G72" s="46">
        <f>F72-8</f>
        <v>12</v>
      </c>
      <c r="H72" s="26"/>
      <c r="I72" s="26"/>
      <c r="J72" s="55"/>
      <c r="K72" s="55" t="s">
        <v>741</v>
      </c>
    </row>
    <row r="73">
      <c r="A73" s="55" t="s">
        <v>1083</v>
      </c>
      <c r="B73" s="24">
        <v>0.12612268518518518</v>
      </c>
      <c r="C73" s="24">
        <f>B73-TIME('Time Shifts'!$B$33,'Time Shifts'!$C$33,'Time Shifts'!$D$33)</f>
        <v>0.1152430556</v>
      </c>
      <c r="D73" s="55" t="s">
        <v>82</v>
      </c>
      <c r="E73" s="55" t="s">
        <v>89</v>
      </c>
      <c r="F73" s="29" t="s">
        <v>75</v>
      </c>
      <c r="G73" s="46" t="s">
        <v>75</v>
      </c>
      <c r="H73" s="26"/>
      <c r="I73" s="26"/>
      <c r="J73" s="55"/>
      <c r="K73" s="55" t="s">
        <v>160</v>
      </c>
    </row>
    <row r="74">
      <c r="A74" s="55" t="s">
        <v>1083</v>
      </c>
      <c r="B74" s="24">
        <v>0.12612268518518518</v>
      </c>
      <c r="C74" s="24">
        <f>B74-TIME('Time Shifts'!$B$33,'Time Shifts'!$C$33,'Time Shifts'!$D$33)</f>
        <v>0.1152430556</v>
      </c>
      <c r="D74" s="55" t="s">
        <v>82</v>
      </c>
      <c r="E74" s="55" t="s">
        <v>89</v>
      </c>
      <c r="F74" s="46">
        <v>19.0</v>
      </c>
      <c r="G74" s="46">
        <f>F74-8</f>
        <v>11</v>
      </c>
      <c r="H74" s="26"/>
      <c r="I74" s="26"/>
      <c r="J74" s="55"/>
      <c r="K74" s="55" t="s">
        <v>741</v>
      </c>
    </row>
    <row r="75">
      <c r="A75" s="55" t="s">
        <v>1083</v>
      </c>
      <c r="B75" s="24">
        <v>0.12625</v>
      </c>
      <c r="C75" s="24">
        <f>B75-TIME('Time Shifts'!$B$33,'Time Shifts'!$C$33,'Time Shifts'!$D$33)</f>
        <v>0.1153703704</v>
      </c>
      <c r="D75" s="55" t="s">
        <v>82</v>
      </c>
      <c r="E75" s="55" t="s">
        <v>91</v>
      </c>
      <c r="F75" s="46">
        <v>12.0</v>
      </c>
      <c r="G75" s="46"/>
      <c r="H75" s="55"/>
      <c r="I75" s="26" t="s">
        <v>1101</v>
      </c>
      <c r="J75" s="26"/>
      <c r="K75" s="26"/>
    </row>
    <row r="76">
      <c r="A76" s="55" t="s">
        <v>1083</v>
      </c>
      <c r="B76" s="24">
        <v>0.12625</v>
      </c>
      <c r="C76" s="24">
        <f>B76-TIME('Time Shifts'!$B$33,'Time Shifts'!$C$33,'Time Shifts'!$D$33)</f>
        <v>0.1153703704</v>
      </c>
      <c r="D76" s="55" t="s">
        <v>82</v>
      </c>
      <c r="E76" s="55" t="s">
        <v>91</v>
      </c>
      <c r="F76" s="46">
        <v>2.0</v>
      </c>
      <c r="G76" s="46"/>
      <c r="H76" s="55"/>
      <c r="I76" s="26" t="s">
        <v>1102</v>
      </c>
      <c r="J76" s="26"/>
      <c r="K76" s="26"/>
    </row>
    <row r="77">
      <c r="A77" s="55" t="s">
        <v>1083</v>
      </c>
      <c r="B77" s="24">
        <v>0.1266087962962963</v>
      </c>
      <c r="C77" s="24">
        <f>B77-TIME('Time Shifts'!$B$33,'Time Shifts'!$C$33,'Time Shifts'!$D$33)</f>
        <v>0.1157291667</v>
      </c>
      <c r="D77" s="55" t="s">
        <v>82</v>
      </c>
      <c r="E77" s="26" t="s">
        <v>89</v>
      </c>
      <c r="F77" s="29">
        <f>G77+8</f>
        <v>10</v>
      </c>
      <c r="G77" s="46">
        <v>2.0</v>
      </c>
      <c r="H77" s="26"/>
      <c r="I77" s="26"/>
      <c r="J77" s="55"/>
      <c r="K77" s="55" t="s">
        <v>741</v>
      </c>
    </row>
    <row r="78">
      <c r="A78" s="55" t="s">
        <v>1083</v>
      </c>
      <c r="B78" s="24">
        <v>0.12760416666666666</v>
      </c>
      <c r="C78" s="24">
        <f>B78-TIME('Time Shifts'!$B$33,'Time Shifts'!$C$33,'Time Shifts'!$D$33)</f>
        <v>0.116724537</v>
      </c>
      <c r="D78" s="55" t="s">
        <v>1103</v>
      </c>
      <c r="E78" s="55" t="s">
        <v>93</v>
      </c>
      <c r="F78" s="46">
        <v>10.0</v>
      </c>
      <c r="G78" s="46">
        <f t="shared" ref="G78:G79" si="10">F78-7</f>
        <v>3</v>
      </c>
      <c r="H78" s="26"/>
      <c r="I78" s="26"/>
      <c r="J78" s="55"/>
      <c r="K78" s="55" t="s">
        <v>1104</v>
      </c>
    </row>
    <row r="79">
      <c r="A79" s="55" t="s">
        <v>1083</v>
      </c>
      <c r="B79" s="24">
        <v>0.12899305555555557</v>
      </c>
      <c r="C79" s="24">
        <f>B79-TIME('Time Shifts'!$B$33,'Time Shifts'!$C$33,'Time Shifts'!$D$33)</f>
        <v>0.1181134259</v>
      </c>
      <c r="D79" s="55" t="s">
        <v>70</v>
      </c>
      <c r="E79" s="55" t="s">
        <v>93</v>
      </c>
      <c r="F79" s="46">
        <v>16.0</v>
      </c>
      <c r="G79" s="46">
        <f t="shared" si="10"/>
        <v>9</v>
      </c>
      <c r="H79" s="26"/>
      <c r="I79" s="26"/>
      <c r="J79" s="55"/>
      <c r="K79" s="55" t="s">
        <v>798</v>
      </c>
    </row>
    <row r="80">
      <c r="A80" s="55" t="s">
        <v>1083</v>
      </c>
      <c r="B80" s="24">
        <v>0.12924768518518517</v>
      </c>
      <c r="C80" s="24">
        <f>B80-TIME('Time Shifts'!$B$33,'Time Shifts'!$C$33,'Time Shifts'!$D$33)</f>
        <v>0.1183680556</v>
      </c>
      <c r="D80" s="55" t="s">
        <v>70</v>
      </c>
      <c r="E80" s="55" t="s">
        <v>91</v>
      </c>
      <c r="F80" s="46">
        <v>9.0</v>
      </c>
      <c r="G80" s="46"/>
      <c r="H80" s="55"/>
      <c r="I80" s="55" t="s">
        <v>1087</v>
      </c>
      <c r="J80" s="29">
        <v>1.0</v>
      </c>
      <c r="K80" s="55" t="s">
        <v>119</v>
      </c>
    </row>
    <row r="81">
      <c r="A81" s="55" t="s">
        <v>1083</v>
      </c>
      <c r="B81" s="24">
        <v>0.1303125</v>
      </c>
      <c r="C81" s="24">
        <f>B81-TIME('Time Shifts'!$B$33,'Time Shifts'!$C$33,'Time Shifts'!$D$33)</f>
        <v>0.1194328704</v>
      </c>
      <c r="D81" s="55" t="s">
        <v>66</v>
      </c>
      <c r="E81" s="55" t="s">
        <v>89</v>
      </c>
      <c r="F81" s="46">
        <v>22.0</v>
      </c>
      <c r="G81" s="46">
        <f t="shared" ref="G81:G82" si="11">F81-8</f>
        <v>14</v>
      </c>
      <c r="H81" s="26"/>
      <c r="I81" s="26"/>
      <c r="J81" s="55"/>
      <c r="K81" s="55" t="s">
        <v>171</v>
      </c>
    </row>
    <row r="82">
      <c r="A82" s="55" t="s">
        <v>1083</v>
      </c>
      <c r="B82" s="24">
        <v>0.13175925925925927</v>
      </c>
      <c r="C82" s="24">
        <f>B82-TIME('Time Shifts'!$B$33,'Time Shifts'!$C$33,'Time Shifts'!$D$33)</f>
        <v>0.1208796296</v>
      </c>
      <c r="D82" s="55" t="s">
        <v>66</v>
      </c>
      <c r="E82" s="55" t="s">
        <v>89</v>
      </c>
      <c r="F82" s="46">
        <v>12.0</v>
      </c>
      <c r="G82" s="46">
        <f t="shared" si="11"/>
        <v>4</v>
      </c>
      <c r="H82" s="26"/>
      <c r="I82" s="26"/>
      <c r="J82" s="55"/>
      <c r="K82" s="55" t="s">
        <v>171</v>
      </c>
    </row>
    <row r="83">
      <c r="A83" s="55" t="s">
        <v>1083</v>
      </c>
      <c r="B83" s="24">
        <v>0.13042824074074075</v>
      </c>
      <c r="C83" s="24">
        <f>B83-TIME('Time Shifts'!$B$33,'Time Shifts'!$C$33,'Time Shifts'!$D$33)</f>
        <v>0.1195486111</v>
      </c>
      <c r="D83" s="55" t="s">
        <v>66</v>
      </c>
      <c r="E83" s="55" t="s">
        <v>91</v>
      </c>
      <c r="F83" s="46">
        <v>7.0</v>
      </c>
      <c r="G83" s="46"/>
      <c r="H83" s="55"/>
      <c r="I83" s="26" t="s">
        <v>1105</v>
      </c>
      <c r="J83" s="26"/>
      <c r="K83" s="26"/>
    </row>
    <row r="84">
      <c r="A84" s="55" t="s">
        <v>1083</v>
      </c>
      <c r="B84" s="24">
        <v>0.13046296296296298</v>
      </c>
      <c r="C84" s="24">
        <f>B84-TIME('Time Shifts'!$B$33,'Time Shifts'!$C$33,'Time Shifts'!$D$33)</f>
        <v>0.1195833333</v>
      </c>
      <c r="D84" s="55" t="s">
        <v>66</v>
      </c>
      <c r="E84" s="55" t="s">
        <v>91</v>
      </c>
      <c r="F84" s="46">
        <v>9.0</v>
      </c>
      <c r="G84" s="46"/>
      <c r="H84" s="55"/>
      <c r="I84" s="26" t="s">
        <v>1106</v>
      </c>
      <c r="J84" s="26"/>
      <c r="K84" s="26"/>
    </row>
    <row r="85">
      <c r="A85" s="55" t="s">
        <v>1083</v>
      </c>
      <c r="B85" s="24">
        <v>0.13113425925925926</v>
      </c>
      <c r="C85" s="24">
        <f>B85-TIME('Time Shifts'!$B$33,'Time Shifts'!$C$33,'Time Shifts'!$D$33)</f>
        <v>0.1202546296</v>
      </c>
      <c r="D85" s="55" t="s">
        <v>69</v>
      </c>
      <c r="E85" s="55" t="s">
        <v>89</v>
      </c>
      <c r="F85" s="46">
        <v>19.0</v>
      </c>
      <c r="G85" s="46">
        <f>F85-7</f>
        <v>12</v>
      </c>
      <c r="H85" s="26"/>
      <c r="I85" s="26"/>
      <c r="J85" s="55"/>
      <c r="K85" s="55" t="s">
        <v>839</v>
      </c>
    </row>
    <row r="86">
      <c r="A86" s="55" t="s">
        <v>1083</v>
      </c>
      <c r="B86" s="24">
        <v>0.13136574074074073</v>
      </c>
      <c r="C86" s="24">
        <f>B86-TIME('Time Shifts'!$B$33,'Time Shifts'!$C$33,'Time Shifts'!$D$33)</f>
        <v>0.1204861111</v>
      </c>
      <c r="D86" s="55" t="s">
        <v>69</v>
      </c>
      <c r="E86" s="55" t="s">
        <v>91</v>
      </c>
      <c r="F86" s="46">
        <v>24.0</v>
      </c>
      <c r="G86" s="46"/>
      <c r="H86" s="55"/>
      <c r="I86" s="26" t="s">
        <v>1107</v>
      </c>
      <c r="J86" s="26"/>
      <c r="K86" s="26"/>
    </row>
    <row r="87">
      <c r="A87" s="55" t="s">
        <v>1083</v>
      </c>
      <c r="B87" s="24">
        <v>0.13244212962962962</v>
      </c>
      <c r="C87" s="24">
        <f>B87-TIME('Time Shifts'!$B$33,'Time Shifts'!$C$33,'Time Shifts'!$D$33)</f>
        <v>0.1215625</v>
      </c>
      <c r="D87" s="55" t="s">
        <v>74</v>
      </c>
      <c r="E87" s="55" t="s">
        <v>125</v>
      </c>
      <c r="F87" s="46">
        <v>21.0</v>
      </c>
      <c r="G87" s="46">
        <f>F87-10</f>
        <v>11</v>
      </c>
      <c r="H87" s="26"/>
      <c r="I87" s="26"/>
      <c r="J87" s="26"/>
      <c r="K87" s="26"/>
    </row>
    <row r="88">
      <c r="A88" s="55" t="s">
        <v>1083</v>
      </c>
      <c r="B88" s="24">
        <v>0.13405092592592593</v>
      </c>
      <c r="C88" s="24">
        <f>B88-TIME('Time Shifts'!$B$33,'Time Shifts'!$C$33,'Time Shifts'!$D$33)</f>
        <v>0.1231712963</v>
      </c>
      <c r="D88" s="55" t="s">
        <v>82</v>
      </c>
      <c r="E88" s="55" t="s">
        <v>91</v>
      </c>
      <c r="F88" s="46">
        <v>16.0</v>
      </c>
      <c r="G88" s="46"/>
      <c r="H88" s="55"/>
      <c r="I88" s="26" t="s">
        <v>1108</v>
      </c>
      <c r="J88" s="55"/>
      <c r="K88" s="55" t="s">
        <v>698</v>
      </c>
    </row>
    <row r="89">
      <c r="A89" s="55" t="s">
        <v>1083</v>
      </c>
      <c r="B89" s="24">
        <v>0.13591435185185186</v>
      </c>
      <c r="C89" s="24">
        <f>B89-TIME('Time Shifts'!$B$33,'Time Shifts'!$C$33,'Time Shifts'!$D$33)</f>
        <v>0.1250347222</v>
      </c>
      <c r="D89" s="55" t="s">
        <v>82</v>
      </c>
      <c r="E89" s="55" t="s">
        <v>91</v>
      </c>
      <c r="F89" s="46">
        <v>25.0</v>
      </c>
      <c r="G89" s="46"/>
      <c r="H89" s="55"/>
      <c r="I89" s="55" t="s">
        <v>1109</v>
      </c>
      <c r="J89" s="29">
        <v>1.0</v>
      </c>
      <c r="K89" s="55" t="s">
        <v>1110</v>
      </c>
    </row>
    <row r="90">
      <c r="A90" s="55" t="s">
        <v>1083</v>
      </c>
      <c r="B90" s="24">
        <v>0.13680555555555557</v>
      </c>
      <c r="C90" s="24">
        <f>B90-TIME('Time Shifts'!$B$33,'Time Shifts'!$C$33,'Time Shifts'!$D$33)</f>
        <v>0.1259259259</v>
      </c>
      <c r="D90" s="55" t="s">
        <v>82</v>
      </c>
      <c r="E90" s="55" t="s">
        <v>166</v>
      </c>
      <c r="F90" s="46">
        <v>10.0</v>
      </c>
      <c r="G90" s="46">
        <f>F90-6</f>
        <v>4</v>
      </c>
      <c r="H90" s="26"/>
      <c r="I90" s="26"/>
      <c r="J90" s="55"/>
      <c r="K90" s="55" t="s">
        <v>358</v>
      </c>
    </row>
    <row r="91">
      <c r="A91" s="55" t="s">
        <v>1083</v>
      </c>
      <c r="B91" s="24">
        <v>0.13708333333333333</v>
      </c>
      <c r="C91" s="24">
        <f>B91-TIME('Time Shifts'!$B$33,'Time Shifts'!$C$33,'Time Shifts'!$D$33)</f>
        <v>0.1262037037</v>
      </c>
      <c r="D91" s="55" t="s">
        <v>964</v>
      </c>
      <c r="E91" s="55" t="s">
        <v>120</v>
      </c>
      <c r="F91" s="46">
        <v>19.0</v>
      </c>
      <c r="G91" s="46"/>
      <c r="H91" s="26"/>
      <c r="I91" s="26"/>
      <c r="J91" s="55"/>
      <c r="K91" s="55" t="s">
        <v>1111</v>
      </c>
    </row>
    <row r="92">
      <c r="A92" s="55" t="s">
        <v>1083</v>
      </c>
      <c r="B92" s="24">
        <v>0.13846064814814815</v>
      </c>
      <c r="C92" s="24">
        <f>B92-TIME('Time Shifts'!$B$33,'Time Shifts'!$C$33,'Time Shifts'!$D$33)</f>
        <v>0.1275810185</v>
      </c>
      <c r="D92" s="55" t="s">
        <v>74</v>
      </c>
      <c r="E92" s="55" t="s">
        <v>83</v>
      </c>
      <c r="F92" s="46">
        <v>24.0</v>
      </c>
      <c r="G92" s="46">
        <f>F92-6</f>
        <v>18</v>
      </c>
      <c r="H92" s="26"/>
      <c r="I92" s="26"/>
      <c r="J92" s="26"/>
      <c r="K92" s="26"/>
    </row>
    <row r="93">
      <c r="A93" s="55" t="s">
        <v>1083</v>
      </c>
      <c r="B93" s="24">
        <v>0.1396875</v>
      </c>
      <c r="C93" s="24">
        <f>B93-TIME('Time Shifts'!$B$33,'Time Shifts'!$C$33,'Time Shifts'!$D$33)</f>
        <v>0.1288078704</v>
      </c>
      <c r="D93" s="55" t="s">
        <v>964</v>
      </c>
      <c r="E93" s="55" t="s">
        <v>67</v>
      </c>
      <c r="F93" s="29" t="s">
        <v>75</v>
      </c>
      <c r="G93" s="46" t="s">
        <v>75</v>
      </c>
      <c r="H93" s="26"/>
      <c r="I93" s="26"/>
      <c r="J93" s="55"/>
      <c r="K93" s="55" t="s">
        <v>85</v>
      </c>
    </row>
    <row r="94">
      <c r="A94" s="55" t="s">
        <v>1083</v>
      </c>
      <c r="B94" s="24">
        <v>0.1396875</v>
      </c>
      <c r="C94" s="24">
        <f>B94-TIME('Time Shifts'!$B$33,'Time Shifts'!$C$33,'Time Shifts'!$D$33)</f>
        <v>0.1288078704</v>
      </c>
      <c r="D94" s="55" t="s">
        <v>964</v>
      </c>
      <c r="E94" s="55" t="s">
        <v>67</v>
      </c>
      <c r="F94" s="46">
        <v>17.0</v>
      </c>
      <c r="G94" s="46">
        <f>F94-8</f>
        <v>9</v>
      </c>
      <c r="H94" s="26"/>
      <c r="I94" s="26"/>
      <c r="J94" s="55"/>
      <c r="K94" s="55" t="s">
        <v>86</v>
      </c>
    </row>
    <row r="95">
      <c r="A95" s="55" t="s">
        <v>1083</v>
      </c>
      <c r="B95" s="24">
        <v>0.1414351851851852</v>
      </c>
      <c r="C95" s="24">
        <f>B95-TIME('Time Shifts'!$B$33,'Time Shifts'!$C$33,'Time Shifts'!$D$33)</f>
        <v>0.1305555556</v>
      </c>
      <c r="D95" s="55" t="s">
        <v>69</v>
      </c>
      <c r="E95" s="55" t="s">
        <v>67</v>
      </c>
      <c r="F95" s="46">
        <v>19.0</v>
      </c>
      <c r="G95" s="46">
        <f>F95-4</f>
        <v>15</v>
      </c>
      <c r="H95" s="26"/>
      <c r="I95" s="26"/>
      <c r="J95" s="26"/>
      <c r="K95" s="26"/>
    </row>
    <row r="96">
      <c r="A96" s="55" t="s">
        <v>1083</v>
      </c>
      <c r="B96" s="24">
        <v>0.15042824074074074</v>
      </c>
      <c r="C96" s="24">
        <f>B96-TIME('Time Shifts'!$B$33,'Time Shifts'!$C$33,'Time Shifts'!$D$33)</f>
        <v>0.1395486111</v>
      </c>
      <c r="D96" s="55" t="s">
        <v>964</v>
      </c>
      <c r="E96" s="55" t="s">
        <v>130</v>
      </c>
      <c r="F96" s="46">
        <v>12.0</v>
      </c>
      <c r="G96" s="46">
        <f>F96--1</f>
        <v>13</v>
      </c>
      <c r="H96" s="26"/>
      <c r="I96" s="26"/>
      <c r="J96" s="26"/>
      <c r="K96" s="26"/>
    </row>
    <row r="97">
      <c r="A97" s="55" t="s">
        <v>1083</v>
      </c>
      <c r="B97" s="24">
        <v>0.15134259259259258</v>
      </c>
      <c r="C97" s="24">
        <f>B97-TIME('Time Shifts'!$B$33,'Time Shifts'!$C$33,'Time Shifts'!$D$33)</f>
        <v>0.140462963</v>
      </c>
      <c r="D97" s="55" t="s">
        <v>70</v>
      </c>
      <c r="E97" s="55" t="s">
        <v>126</v>
      </c>
      <c r="F97" s="46">
        <v>16.0</v>
      </c>
      <c r="G97" s="46">
        <f>F97-3</f>
        <v>13</v>
      </c>
      <c r="H97" s="26"/>
      <c r="I97" s="26"/>
      <c r="J97" s="26"/>
      <c r="K97" s="26"/>
    </row>
    <row r="98">
      <c r="A98" s="55" t="s">
        <v>1083</v>
      </c>
      <c r="B98" s="24">
        <v>0.1549074074074074</v>
      </c>
      <c r="C98" s="24">
        <f>B98-TIME('Time Shifts'!$B$33,'Time Shifts'!$C$33,'Time Shifts'!$D$33)</f>
        <v>0.1440277778</v>
      </c>
      <c r="D98" s="55" t="s">
        <v>69</v>
      </c>
      <c r="E98" s="55" t="s">
        <v>126</v>
      </c>
      <c r="F98" s="46">
        <v>12.0</v>
      </c>
      <c r="G98" s="46">
        <f>F98-4</f>
        <v>8</v>
      </c>
      <c r="H98" s="26"/>
      <c r="I98" s="26"/>
      <c r="J98" s="26"/>
      <c r="K98" s="26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86"/>
    <col customWidth="1" hidden="1" min="2" max="2" width="7.29"/>
    <col customWidth="1" min="3" max="3" width="7.29"/>
    <col customWidth="1" min="4" max="4" width="9.71"/>
    <col customWidth="1" min="5" max="5" width="15.0"/>
    <col customWidth="1" min="6" max="6" width="10.71"/>
    <col customWidth="1" min="7" max="7" width="12.71"/>
    <col customWidth="1" min="8" max="8" width="5.14"/>
    <col customWidth="1" min="9" max="9" width="13.14"/>
    <col customWidth="1" min="10" max="10" width="6.43"/>
    <col customWidth="1" min="11" max="11" width="29.14"/>
  </cols>
  <sheetData>
    <row r="1">
      <c r="A1" s="73" t="s">
        <v>0</v>
      </c>
      <c r="B1" s="39" t="s">
        <v>4304</v>
      </c>
      <c r="C1" s="39" t="s">
        <v>56</v>
      </c>
      <c r="D1" s="39" t="s">
        <v>57</v>
      </c>
      <c r="E1" s="39" t="s">
        <v>58</v>
      </c>
      <c r="F1" s="40" t="s">
        <v>59</v>
      </c>
      <c r="G1" s="40" t="s">
        <v>60</v>
      </c>
      <c r="H1" s="39" t="s">
        <v>61</v>
      </c>
      <c r="I1" s="39" t="s">
        <v>62</v>
      </c>
      <c r="J1" s="39" t="s">
        <v>63</v>
      </c>
      <c r="K1" s="39" t="s">
        <v>64</v>
      </c>
    </row>
    <row r="2">
      <c r="A2" s="55" t="s">
        <v>1096</v>
      </c>
      <c r="B2" s="24">
        <v>0.014004629629629629</v>
      </c>
      <c r="C2" s="24">
        <f t="shared" ref="C2:C13" si="1">B2</f>
        <v>0.01400462963</v>
      </c>
      <c r="D2" s="55" t="s">
        <v>66</v>
      </c>
      <c r="E2" s="55" t="s">
        <v>71</v>
      </c>
      <c r="F2" s="29">
        <v>14.0</v>
      </c>
      <c r="G2" s="46">
        <f>F2-1</f>
        <v>13</v>
      </c>
      <c r="H2" s="26"/>
      <c r="I2" s="26"/>
      <c r="J2" s="26"/>
      <c r="K2" s="26"/>
    </row>
    <row r="3">
      <c r="A3" s="55" t="s">
        <v>1096</v>
      </c>
      <c r="B3" s="24">
        <v>0.017592592592592594</v>
      </c>
      <c r="C3" s="24">
        <f t="shared" si="1"/>
        <v>0.01759259259</v>
      </c>
      <c r="D3" s="55" t="s">
        <v>964</v>
      </c>
      <c r="E3" s="55" t="s">
        <v>83</v>
      </c>
      <c r="F3" s="46">
        <v>6.0</v>
      </c>
      <c r="G3" s="46">
        <f>F3+1</f>
        <v>7</v>
      </c>
      <c r="H3" s="26"/>
      <c r="I3" s="26"/>
      <c r="J3" s="26"/>
      <c r="K3" s="26"/>
    </row>
    <row r="4">
      <c r="A4" s="55" t="s">
        <v>1096</v>
      </c>
      <c r="B4" s="24">
        <v>0.01853009259259259</v>
      </c>
      <c r="C4" s="24">
        <f t="shared" si="1"/>
        <v>0.01853009259</v>
      </c>
      <c r="D4" s="55" t="s">
        <v>70</v>
      </c>
      <c r="E4" s="55" t="s">
        <v>79</v>
      </c>
      <c r="F4" s="46">
        <v>25.0</v>
      </c>
      <c r="G4" s="46">
        <f>F4-6</f>
        <v>19</v>
      </c>
      <c r="H4" s="26"/>
      <c r="I4" s="26"/>
      <c r="J4" s="26"/>
      <c r="K4" s="26"/>
    </row>
    <row r="5">
      <c r="A5" s="55" t="s">
        <v>1096</v>
      </c>
      <c r="B5" s="24">
        <v>0.020648148148148148</v>
      </c>
      <c r="C5" s="24">
        <f t="shared" si="1"/>
        <v>0.02064814815</v>
      </c>
      <c r="D5" s="55" t="s">
        <v>74</v>
      </c>
      <c r="E5" s="55" t="s">
        <v>129</v>
      </c>
      <c r="F5" s="46">
        <v>11.0</v>
      </c>
      <c r="G5" s="46">
        <f>F5-4</f>
        <v>7</v>
      </c>
      <c r="H5" s="26"/>
      <c r="I5" s="26"/>
      <c r="J5" s="26"/>
      <c r="K5" s="26"/>
    </row>
    <row r="6">
      <c r="A6" s="55" t="s">
        <v>1096</v>
      </c>
      <c r="B6" s="24">
        <v>0.021099537037037038</v>
      </c>
      <c r="C6" s="24">
        <f t="shared" si="1"/>
        <v>0.02109953704</v>
      </c>
      <c r="D6" s="55" t="s">
        <v>74</v>
      </c>
      <c r="E6" s="55" t="s">
        <v>78</v>
      </c>
      <c r="F6" s="29">
        <v>10.0</v>
      </c>
      <c r="G6" s="46">
        <f>F6-7</f>
        <v>3</v>
      </c>
      <c r="H6" s="26"/>
      <c r="I6" s="26"/>
      <c r="J6" s="26"/>
      <c r="K6" s="26"/>
    </row>
    <row r="7">
      <c r="A7" s="55" t="s">
        <v>1096</v>
      </c>
      <c r="B7" s="24">
        <v>0.022476851851851852</v>
      </c>
      <c r="C7" s="24">
        <f t="shared" si="1"/>
        <v>0.02247685185</v>
      </c>
      <c r="D7" s="55" t="s">
        <v>69</v>
      </c>
      <c r="E7" s="55" t="s">
        <v>126</v>
      </c>
      <c r="F7" s="46">
        <v>17.0</v>
      </c>
      <c r="G7" s="46">
        <f>F7-4</f>
        <v>13</v>
      </c>
      <c r="H7" s="26"/>
      <c r="I7" s="26"/>
      <c r="J7" s="26"/>
      <c r="K7" s="26"/>
    </row>
    <row r="8">
      <c r="A8" s="55" t="s">
        <v>1096</v>
      </c>
      <c r="B8" s="24">
        <v>0.024444444444444446</v>
      </c>
      <c r="C8" s="24">
        <f t="shared" si="1"/>
        <v>0.02444444444</v>
      </c>
      <c r="D8" s="55" t="s">
        <v>70</v>
      </c>
      <c r="E8" s="55" t="s">
        <v>126</v>
      </c>
      <c r="F8" s="29">
        <v>21.0</v>
      </c>
      <c r="G8" s="46">
        <v>18.0</v>
      </c>
      <c r="H8" s="26"/>
      <c r="I8" s="26"/>
      <c r="J8" s="26"/>
      <c r="K8" s="26"/>
    </row>
    <row r="9">
      <c r="A9" s="55" t="s">
        <v>1096</v>
      </c>
      <c r="B9" s="24">
        <v>0.03449074074074074</v>
      </c>
      <c r="C9" s="24">
        <f t="shared" si="1"/>
        <v>0.03449074074</v>
      </c>
      <c r="D9" s="55" t="s">
        <v>69</v>
      </c>
      <c r="E9" s="55" t="s">
        <v>127</v>
      </c>
      <c r="F9" s="46">
        <v>15.0</v>
      </c>
      <c r="G9" s="46">
        <f t="shared" ref="G9:G10" si="2">F9-4</f>
        <v>11</v>
      </c>
      <c r="H9" s="26"/>
      <c r="I9" s="26"/>
      <c r="J9" s="26"/>
      <c r="K9" s="26"/>
    </row>
    <row r="10">
      <c r="A10" s="55" t="s">
        <v>1096</v>
      </c>
      <c r="B10" s="24">
        <v>0.03501157407407408</v>
      </c>
      <c r="C10" s="24">
        <f t="shared" si="1"/>
        <v>0.03501157407</v>
      </c>
      <c r="D10" s="55" t="s">
        <v>69</v>
      </c>
      <c r="E10" s="55" t="s">
        <v>80</v>
      </c>
      <c r="F10" s="46">
        <v>7.0</v>
      </c>
      <c r="G10" s="46">
        <f t="shared" si="2"/>
        <v>3</v>
      </c>
      <c r="H10" s="26"/>
      <c r="I10" s="26"/>
      <c r="J10" s="26"/>
      <c r="K10" s="26"/>
    </row>
    <row r="11">
      <c r="A11" s="55" t="s">
        <v>1096</v>
      </c>
      <c r="B11" s="24">
        <v>0.03967592592592593</v>
      </c>
      <c r="C11" s="24">
        <f t="shared" si="1"/>
        <v>0.03967592593</v>
      </c>
      <c r="D11" s="55" t="s">
        <v>66</v>
      </c>
      <c r="E11" s="55" t="s">
        <v>67</v>
      </c>
      <c r="F11" s="46">
        <v>9.0</v>
      </c>
      <c r="G11" s="46">
        <f t="shared" ref="G11:G12" si="3">F11-1</f>
        <v>8</v>
      </c>
      <c r="H11" s="26"/>
      <c r="I11" s="26"/>
      <c r="J11" s="26"/>
      <c r="K11" s="26"/>
    </row>
    <row r="12">
      <c r="A12" s="55" t="s">
        <v>1096</v>
      </c>
      <c r="B12" s="24">
        <v>0.04707175925925926</v>
      </c>
      <c r="C12" s="24">
        <f t="shared" si="1"/>
        <v>0.04707175926</v>
      </c>
      <c r="D12" s="55" t="s">
        <v>69</v>
      </c>
      <c r="E12" s="55" t="s">
        <v>365</v>
      </c>
      <c r="F12" s="46">
        <v>13.0</v>
      </c>
      <c r="G12" s="46">
        <f t="shared" si="3"/>
        <v>12</v>
      </c>
      <c r="H12" s="26"/>
      <c r="I12" s="26"/>
      <c r="J12" s="26"/>
      <c r="K12" s="26"/>
    </row>
    <row r="13">
      <c r="A13" s="55" t="s">
        <v>1096</v>
      </c>
      <c r="B13" s="24">
        <v>0.050208333333333334</v>
      </c>
      <c r="C13" s="24">
        <f t="shared" si="1"/>
        <v>0.05020833333</v>
      </c>
      <c r="D13" s="55" t="s">
        <v>964</v>
      </c>
      <c r="E13" s="55" t="s">
        <v>131</v>
      </c>
      <c r="F13" s="46">
        <v>14.0</v>
      </c>
      <c r="G13" s="46">
        <f>F13--2</f>
        <v>16</v>
      </c>
      <c r="H13" s="26"/>
      <c r="I13" s="26"/>
      <c r="J13" s="26"/>
      <c r="K13" s="26"/>
    </row>
    <row r="14">
      <c r="A14" s="55" t="s">
        <v>1096</v>
      </c>
      <c r="B14" s="24">
        <v>0.12457175925925926</v>
      </c>
      <c r="C14" s="24">
        <f>B14-TIME('Time Shifts'!$B$34,'Time Shifts'!$C$34,'Time Shifts'!$D$34)</f>
        <v>0.1116666667</v>
      </c>
      <c r="D14" s="55" t="s">
        <v>66</v>
      </c>
      <c r="E14" s="55" t="s">
        <v>83</v>
      </c>
      <c r="F14" s="46">
        <v>8.0</v>
      </c>
      <c r="G14" s="46">
        <f t="shared" ref="G14:G15" si="4">F14-5</f>
        <v>3</v>
      </c>
      <c r="H14" s="26"/>
      <c r="I14" s="26"/>
      <c r="J14" s="55"/>
      <c r="K14" s="55" t="s">
        <v>85</v>
      </c>
    </row>
    <row r="15">
      <c r="A15" s="55" t="s">
        <v>1096</v>
      </c>
      <c r="B15" s="24">
        <v>0.12457175925925926</v>
      </c>
      <c r="C15" s="24">
        <f>B15-TIME('Time Shifts'!$B$34,'Time Shifts'!$C$34,'Time Shifts'!$D$34)</f>
        <v>0.1116666667</v>
      </c>
      <c r="D15" s="55" t="s">
        <v>66</v>
      </c>
      <c r="E15" s="55" t="s">
        <v>83</v>
      </c>
      <c r="F15" s="46">
        <v>8.0</v>
      </c>
      <c r="G15" s="46">
        <f t="shared" si="4"/>
        <v>3</v>
      </c>
      <c r="H15" s="26"/>
      <c r="I15" s="26"/>
      <c r="J15" s="55"/>
      <c r="K15" s="55" t="s">
        <v>86</v>
      </c>
    </row>
    <row r="16">
      <c r="A16" s="55" t="s">
        <v>1096</v>
      </c>
      <c r="B16" s="24">
        <v>0.1274537037037037</v>
      </c>
      <c r="C16" s="24">
        <f>B16-TIME('Time Shifts'!$B$34,'Time Shifts'!$C$34,'Time Shifts'!$D$34)</f>
        <v>0.1145486111</v>
      </c>
      <c r="D16" s="55" t="s">
        <v>66</v>
      </c>
      <c r="E16" s="55" t="s">
        <v>80</v>
      </c>
      <c r="F16" s="29">
        <v>20.0</v>
      </c>
      <c r="G16" s="46">
        <v>13.0</v>
      </c>
      <c r="H16" s="26"/>
      <c r="I16" s="26"/>
      <c r="J16" s="26"/>
      <c r="K16" s="26"/>
    </row>
    <row r="17">
      <c r="A17" s="55" t="s">
        <v>1096</v>
      </c>
      <c r="B17" s="24">
        <v>0.1274537037037037</v>
      </c>
      <c r="C17" s="24">
        <f>B17-TIME('Time Shifts'!$B$34,'Time Shifts'!$C$34,'Time Shifts'!$D$34)</f>
        <v>0.1145486111</v>
      </c>
      <c r="D17" s="55" t="s">
        <v>66</v>
      </c>
      <c r="E17" s="55" t="s">
        <v>80</v>
      </c>
      <c r="F17" s="29">
        <v>26.0</v>
      </c>
      <c r="G17" s="46">
        <v>19.0</v>
      </c>
      <c r="H17" s="26"/>
      <c r="I17" s="26"/>
      <c r="J17" s="55"/>
      <c r="K17" s="55" t="s">
        <v>274</v>
      </c>
    </row>
    <row r="18">
      <c r="A18" s="55" t="s">
        <v>1096</v>
      </c>
      <c r="B18" s="24">
        <v>0.12997685185185184</v>
      </c>
      <c r="C18" s="24">
        <f>B18-TIME('Time Shifts'!$B$34,'Time Shifts'!$C$34,'Time Shifts'!$D$34)</f>
        <v>0.1170717593</v>
      </c>
      <c r="D18" s="55" t="s">
        <v>66</v>
      </c>
      <c r="E18" s="55" t="s">
        <v>127</v>
      </c>
      <c r="F18" s="46">
        <v>15.0</v>
      </c>
      <c r="G18" s="46">
        <f>F18-4</f>
        <v>11</v>
      </c>
      <c r="H18" s="26"/>
      <c r="I18" s="26"/>
      <c r="J18" s="26"/>
      <c r="K18" s="26"/>
    </row>
    <row r="19">
      <c r="A19" s="55" t="s">
        <v>1096</v>
      </c>
      <c r="B19" s="24">
        <v>0.13364583333333332</v>
      </c>
      <c r="C19" s="24">
        <f>B19-TIME('Time Shifts'!$B$34,'Time Shifts'!$C$34,'Time Shifts'!$D$34)</f>
        <v>0.1207407407</v>
      </c>
      <c r="D19" s="55" t="s">
        <v>964</v>
      </c>
      <c r="E19" s="55" t="s">
        <v>127</v>
      </c>
      <c r="F19" s="29" t="s">
        <v>75</v>
      </c>
      <c r="G19" s="46" t="s">
        <v>75</v>
      </c>
      <c r="H19" s="26"/>
      <c r="I19" s="26"/>
      <c r="J19" s="55"/>
      <c r="K19" s="55" t="s">
        <v>85</v>
      </c>
    </row>
    <row r="20">
      <c r="A20" s="55" t="s">
        <v>1096</v>
      </c>
      <c r="B20" s="24">
        <v>0.13364583333333332</v>
      </c>
      <c r="C20" s="24">
        <f>B20-TIME('Time Shifts'!$B$34,'Time Shifts'!$C$34,'Time Shifts'!$D$34)</f>
        <v>0.1207407407</v>
      </c>
      <c r="D20" s="55" t="s">
        <v>964</v>
      </c>
      <c r="E20" s="55" t="s">
        <v>127</v>
      </c>
      <c r="F20" s="46">
        <v>12.0</v>
      </c>
      <c r="G20" s="46">
        <f>F20-3</f>
        <v>9</v>
      </c>
      <c r="H20" s="26"/>
      <c r="I20" s="26"/>
      <c r="J20" s="55"/>
      <c r="K20" s="55" t="s">
        <v>86</v>
      </c>
    </row>
    <row r="21">
      <c r="A21" s="55" t="s">
        <v>1096</v>
      </c>
      <c r="B21" s="24">
        <v>0.1430324074074074</v>
      </c>
      <c r="C21" s="24">
        <f>B21-TIME('Time Shifts'!$B$34,'Time Shifts'!$C$34,'Time Shifts'!$D$34)</f>
        <v>0.1301273148</v>
      </c>
      <c r="D21" s="55" t="s">
        <v>69</v>
      </c>
      <c r="E21" s="55" t="s">
        <v>127</v>
      </c>
      <c r="F21" s="29" t="s">
        <v>75</v>
      </c>
      <c r="G21" s="46" t="s">
        <v>75</v>
      </c>
      <c r="H21" s="26"/>
      <c r="I21" s="26"/>
      <c r="J21" s="55"/>
      <c r="K21" s="55" t="s">
        <v>160</v>
      </c>
    </row>
    <row r="22">
      <c r="A22" s="55" t="s">
        <v>1096</v>
      </c>
      <c r="B22" s="24">
        <v>0.1430324074074074</v>
      </c>
      <c r="C22" s="24">
        <f>B22-TIME('Time Shifts'!$B$34,'Time Shifts'!$C$34,'Time Shifts'!$D$34)</f>
        <v>0.1301273148</v>
      </c>
      <c r="D22" s="55" t="s">
        <v>69</v>
      </c>
      <c r="E22" s="55" t="s">
        <v>127</v>
      </c>
      <c r="F22" s="46">
        <v>11.0</v>
      </c>
      <c r="G22" s="46">
        <f t="shared" ref="G22:G23" si="5">F22-4</f>
        <v>7</v>
      </c>
      <c r="H22" s="26"/>
      <c r="I22" s="26"/>
      <c r="J22" s="55"/>
      <c r="K22" s="55" t="s">
        <v>161</v>
      </c>
    </row>
    <row r="23">
      <c r="A23" s="55" t="s">
        <v>1096</v>
      </c>
      <c r="B23" s="24">
        <v>0.14738425925925927</v>
      </c>
      <c r="C23" s="24">
        <f>B23-TIME('Time Shifts'!$B$34,'Time Shifts'!$C$34,'Time Shifts'!$D$34)</f>
        <v>0.1344791667</v>
      </c>
      <c r="D23" s="55" t="s">
        <v>69</v>
      </c>
      <c r="E23" s="55" t="s">
        <v>125</v>
      </c>
      <c r="F23" s="46">
        <v>8.0</v>
      </c>
      <c r="G23" s="46">
        <f t="shared" si="5"/>
        <v>4</v>
      </c>
      <c r="H23" s="26"/>
      <c r="I23" s="26"/>
      <c r="J23" s="26"/>
      <c r="K23" s="26"/>
    </row>
    <row r="24">
      <c r="A24" s="55" t="s">
        <v>1096</v>
      </c>
      <c r="B24" s="24">
        <v>0.15224537037037036</v>
      </c>
      <c r="C24" s="24">
        <f>B24-TIME('Time Shifts'!$B$34,'Time Shifts'!$C$34,'Time Shifts'!$D$34)</f>
        <v>0.1393402778</v>
      </c>
      <c r="D24" s="55" t="s">
        <v>70</v>
      </c>
      <c r="E24" s="55" t="s">
        <v>83</v>
      </c>
      <c r="F24" s="29">
        <v>19.0</v>
      </c>
      <c r="G24" s="46">
        <f>F24-5</f>
        <v>14</v>
      </c>
      <c r="H24" s="26"/>
      <c r="I24" s="26"/>
      <c r="J24" s="26"/>
      <c r="K24" s="26"/>
    </row>
    <row r="25">
      <c r="A25" s="55" t="s">
        <v>1096</v>
      </c>
      <c r="B25" s="24">
        <v>0.15450231481481483</v>
      </c>
      <c r="C25" s="24">
        <f>B25-TIME('Time Shifts'!$B$34,'Time Shifts'!$C$34,'Time Shifts'!$D$34)</f>
        <v>0.1415972222</v>
      </c>
      <c r="D25" s="55" t="s">
        <v>70</v>
      </c>
      <c r="E25" s="55" t="s">
        <v>78</v>
      </c>
      <c r="F25" s="46">
        <v>17.0</v>
      </c>
      <c r="G25" s="46">
        <f>F25-7</f>
        <v>10</v>
      </c>
      <c r="H25" s="26"/>
      <c r="I25" s="26"/>
      <c r="J25" s="55"/>
      <c r="K25" s="55" t="s">
        <v>86</v>
      </c>
    </row>
    <row r="26">
      <c r="A26" s="55" t="s">
        <v>1096</v>
      </c>
      <c r="B26" s="24">
        <v>0.15450231481481483</v>
      </c>
      <c r="C26" s="24">
        <f>B26-TIME('Time Shifts'!$B$34,'Time Shifts'!$C$34,'Time Shifts'!$D$34)</f>
        <v>0.1415972222</v>
      </c>
      <c r="D26" s="55" t="s">
        <v>70</v>
      </c>
      <c r="E26" s="55" t="s">
        <v>78</v>
      </c>
      <c r="F26" s="29" t="s">
        <v>75</v>
      </c>
      <c r="G26" s="46" t="s">
        <v>75</v>
      </c>
      <c r="H26" s="26"/>
      <c r="I26" s="26"/>
      <c r="J26" s="55"/>
      <c r="K26" s="55" t="s">
        <v>85</v>
      </c>
    </row>
    <row r="27">
      <c r="A27" s="55" t="s">
        <v>1096</v>
      </c>
      <c r="B27" s="24">
        <v>0.15864583333333335</v>
      </c>
      <c r="C27" s="24">
        <f>B27-TIME('Time Shifts'!$B$34,'Time Shifts'!$C$34,'Time Shifts'!$D$34)</f>
        <v>0.1457407407</v>
      </c>
      <c r="D27" s="55" t="s">
        <v>70</v>
      </c>
      <c r="E27" s="55" t="s">
        <v>83</v>
      </c>
      <c r="F27" s="29" t="s">
        <v>75</v>
      </c>
      <c r="G27" s="46" t="s">
        <v>75</v>
      </c>
      <c r="H27" s="26"/>
      <c r="I27" s="26"/>
      <c r="J27" s="55"/>
      <c r="K27" s="55" t="s">
        <v>85</v>
      </c>
    </row>
    <row r="28">
      <c r="A28" s="55" t="s">
        <v>1096</v>
      </c>
      <c r="B28" s="24">
        <v>0.15864583333333335</v>
      </c>
      <c r="C28" s="24">
        <f>B28-TIME('Time Shifts'!$B$34,'Time Shifts'!$C$34,'Time Shifts'!$D$34)</f>
        <v>0.1457407407</v>
      </c>
      <c r="D28" s="55" t="s">
        <v>70</v>
      </c>
      <c r="E28" s="55" t="s">
        <v>83</v>
      </c>
      <c r="F28" s="46">
        <v>15.0</v>
      </c>
      <c r="G28" s="46">
        <f>F28-7</f>
        <v>8</v>
      </c>
      <c r="H28" s="26"/>
      <c r="I28" s="26"/>
      <c r="J28" s="55"/>
      <c r="K28" s="55" t="s">
        <v>86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86"/>
    <col customWidth="1" hidden="1" min="2" max="2" width="7.29"/>
    <col customWidth="1" min="3" max="3" width="7.29"/>
    <col customWidth="1" min="4" max="4" width="9.71"/>
    <col customWidth="1" min="5" max="5" width="16.0"/>
    <col customWidth="1" min="6" max="6" width="10.71"/>
    <col customWidth="1" min="7" max="7" width="12.71"/>
    <col customWidth="1" min="8" max="8" width="5.14"/>
    <col customWidth="1" min="9" max="9" width="45.14"/>
    <col customWidth="1" min="10" max="10" width="6.43"/>
    <col customWidth="1" min="11" max="11" width="35.0"/>
  </cols>
  <sheetData>
    <row r="1">
      <c r="A1" s="73" t="s">
        <v>0</v>
      </c>
      <c r="B1" s="39" t="s">
        <v>4304</v>
      </c>
      <c r="C1" s="39" t="s">
        <v>56</v>
      </c>
      <c r="D1" s="39" t="s">
        <v>57</v>
      </c>
      <c r="E1" s="39" t="s">
        <v>58</v>
      </c>
      <c r="F1" s="40" t="s">
        <v>59</v>
      </c>
      <c r="G1" s="40" t="s">
        <v>60</v>
      </c>
      <c r="H1" s="39" t="s">
        <v>61</v>
      </c>
      <c r="I1" s="39" t="s">
        <v>62</v>
      </c>
      <c r="J1" s="39" t="s">
        <v>63</v>
      </c>
      <c r="K1" s="39" t="s">
        <v>64</v>
      </c>
    </row>
    <row r="2">
      <c r="A2" s="55" t="s">
        <v>1098</v>
      </c>
      <c r="B2" s="24">
        <v>0.016712962962962964</v>
      </c>
      <c r="C2" s="24">
        <f t="shared" ref="C2:C38" si="1">B2</f>
        <v>0.01671296296</v>
      </c>
      <c r="D2" s="55" t="s">
        <v>74</v>
      </c>
      <c r="E2" s="55" t="s">
        <v>127</v>
      </c>
      <c r="F2" s="29" t="s">
        <v>412</v>
      </c>
      <c r="G2" s="46">
        <v>13.0</v>
      </c>
      <c r="H2" s="26"/>
      <c r="I2" s="26"/>
      <c r="J2" s="26"/>
      <c r="K2" s="26"/>
    </row>
    <row r="3">
      <c r="A3" s="55" t="s">
        <v>1098</v>
      </c>
      <c r="B3" s="24">
        <v>0.01931712962962963</v>
      </c>
      <c r="C3" s="24">
        <f t="shared" si="1"/>
        <v>0.01931712963</v>
      </c>
      <c r="D3" s="55" t="s">
        <v>964</v>
      </c>
      <c r="E3" s="55" t="s">
        <v>127</v>
      </c>
      <c r="F3" s="46">
        <v>21.0</v>
      </c>
      <c r="G3" s="46">
        <f>F3-3</f>
        <v>18</v>
      </c>
      <c r="H3" s="26"/>
      <c r="I3" s="26"/>
      <c r="J3" s="26"/>
      <c r="K3" s="26"/>
    </row>
    <row r="4">
      <c r="A4" s="55" t="s">
        <v>1098</v>
      </c>
      <c r="B4" s="24">
        <v>0.02210648148148148</v>
      </c>
      <c r="C4" s="24">
        <f t="shared" si="1"/>
        <v>0.02210648148</v>
      </c>
      <c r="D4" s="55" t="s">
        <v>66</v>
      </c>
      <c r="E4" s="55" t="s">
        <v>71</v>
      </c>
      <c r="F4" s="46">
        <v>4.0</v>
      </c>
      <c r="G4" s="46">
        <f>F4--2</f>
        <v>6</v>
      </c>
      <c r="H4" s="26"/>
      <c r="I4" s="26"/>
      <c r="J4" s="26"/>
      <c r="K4" s="26"/>
    </row>
    <row r="5">
      <c r="A5" s="55" t="s">
        <v>1098</v>
      </c>
      <c r="B5" s="24">
        <v>0.02318287037037037</v>
      </c>
      <c r="C5" s="24">
        <f t="shared" si="1"/>
        <v>0.02318287037</v>
      </c>
      <c r="D5" s="55" t="s">
        <v>69</v>
      </c>
      <c r="E5" s="55" t="s">
        <v>71</v>
      </c>
      <c r="F5" s="29" t="s">
        <v>88</v>
      </c>
      <c r="G5" s="46">
        <v>1.0</v>
      </c>
      <c r="H5" s="26"/>
      <c r="I5" s="26"/>
      <c r="J5" s="26"/>
      <c r="K5" s="26"/>
    </row>
    <row r="6">
      <c r="A6" s="55" t="s">
        <v>1098</v>
      </c>
      <c r="B6" s="24">
        <v>0.028587962962962964</v>
      </c>
      <c r="C6" s="24">
        <f t="shared" si="1"/>
        <v>0.02858796296</v>
      </c>
      <c r="D6" s="55" t="s">
        <v>66</v>
      </c>
      <c r="E6" s="55" t="s">
        <v>365</v>
      </c>
      <c r="F6" s="29">
        <v>18.0</v>
      </c>
      <c r="G6" s="46">
        <f>F6-2</f>
        <v>16</v>
      </c>
      <c r="H6" s="26"/>
      <c r="I6" s="26"/>
      <c r="J6" s="26"/>
      <c r="K6" s="26"/>
    </row>
    <row r="7">
      <c r="A7" s="55" t="s">
        <v>1098</v>
      </c>
      <c r="B7" s="24">
        <v>0.04725694444444444</v>
      </c>
      <c r="C7" s="24">
        <f t="shared" si="1"/>
        <v>0.04725694444</v>
      </c>
      <c r="D7" s="55" t="s">
        <v>66</v>
      </c>
      <c r="E7" s="55" t="s">
        <v>67</v>
      </c>
      <c r="F7" s="46">
        <v>13.0</v>
      </c>
      <c r="G7" s="46">
        <f>F7-1</f>
        <v>12</v>
      </c>
      <c r="H7" s="26"/>
      <c r="I7" s="26"/>
      <c r="J7" s="26"/>
      <c r="K7" s="26"/>
    </row>
    <row r="8">
      <c r="A8" s="55" t="s">
        <v>1098</v>
      </c>
      <c r="B8" s="24">
        <v>0.05354166666666667</v>
      </c>
      <c r="C8" s="24">
        <f t="shared" si="1"/>
        <v>0.05354166667</v>
      </c>
      <c r="D8" s="55" t="s">
        <v>70</v>
      </c>
      <c r="E8" s="55" t="s">
        <v>71</v>
      </c>
      <c r="F8" s="29">
        <v>14.0</v>
      </c>
      <c r="G8" s="46">
        <f>F8-7</f>
        <v>7</v>
      </c>
      <c r="H8" s="26"/>
      <c r="I8" s="26"/>
      <c r="J8" s="26"/>
      <c r="K8" s="26"/>
    </row>
    <row r="9">
      <c r="A9" s="55" t="s">
        <v>1098</v>
      </c>
      <c r="B9" s="24">
        <v>0.054907407407407405</v>
      </c>
      <c r="C9" s="24">
        <f t="shared" si="1"/>
        <v>0.05490740741</v>
      </c>
      <c r="D9" s="55" t="s">
        <v>70</v>
      </c>
      <c r="E9" s="55" t="s">
        <v>127</v>
      </c>
      <c r="F9" s="46">
        <v>14.0</v>
      </c>
      <c r="G9" s="46">
        <f t="shared" ref="G9:G10" si="2">F9-3</f>
        <v>11</v>
      </c>
      <c r="H9" s="26"/>
      <c r="I9" s="26"/>
      <c r="J9" s="26"/>
      <c r="K9" s="26"/>
    </row>
    <row r="10">
      <c r="A10" s="55" t="s">
        <v>1098</v>
      </c>
      <c r="B10" s="24">
        <v>0.056979166666666664</v>
      </c>
      <c r="C10" s="24">
        <f t="shared" si="1"/>
        <v>0.05697916667</v>
      </c>
      <c r="D10" s="55" t="s">
        <v>70</v>
      </c>
      <c r="E10" s="55" t="s">
        <v>67</v>
      </c>
      <c r="F10" s="46">
        <v>15.0</v>
      </c>
      <c r="G10" s="46">
        <f t="shared" si="2"/>
        <v>12</v>
      </c>
      <c r="H10" s="26"/>
      <c r="I10" s="26"/>
      <c r="J10" s="26"/>
      <c r="K10" s="26"/>
    </row>
    <row r="11">
      <c r="A11" s="55" t="s">
        <v>1098</v>
      </c>
      <c r="B11" s="24">
        <v>0.05945601851851852</v>
      </c>
      <c r="C11" s="24">
        <f t="shared" si="1"/>
        <v>0.05945601852</v>
      </c>
      <c r="D11" s="55" t="s">
        <v>74</v>
      </c>
      <c r="E11" s="55" t="s">
        <v>125</v>
      </c>
      <c r="F11" s="29">
        <v>12.0</v>
      </c>
      <c r="G11" s="46">
        <v>2.0</v>
      </c>
      <c r="H11" s="26"/>
      <c r="I11" s="26"/>
      <c r="J11" s="26"/>
      <c r="K11" s="26"/>
    </row>
    <row r="12">
      <c r="A12" s="55" t="s">
        <v>1098</v>
      </c>
      <c r="B12" s="24">
        <v>0.06049768518518518</v>
      </c>
      <c r="C12" s="24">
        <f t="shared" si="1"/>
        <v>0.06049768519</v>
      </c>
      <c r="D12" s="55" t="s">
        <v>964</v>
      </c>
      <c r="E12" s="55" t="s">
        <v>67</v>
      </c>
      <c r="F12" s="29" t="s">
        <v>75</v>
      </c>
      <c r="G12" s="46" t="s">
        <v>75</v>
      </c>
      <c r="H12" s="26"/>
      <c r="I12" s="26"/>
      <c r="J12" s="55"/>
      <c r="K12" s="55" t="s">
        <v>85</v>
      </c>
    </row>
    <row r="13">
      <c r="A13" s="55" t="s">
        <v>1098</v>
      </c>
      <c r="B13" s="24">
        <v>0.06049768518518518</v>
      </c>
      <c r="C13" s="24">
        <f t="shared" si="1"/>
        <v>0.06049768519</v>
      </c>
      <c r="D13" s="55" t="s">
        <v>964</v>
      </c>
      <c r="E13" s="55" t="s">
        <v>67</v>
      </c>
      <c r="F13" s="46">
        <v>25.0</v>
      </c>
      <c r="G13" s="46">
        <f>F13-8</f>
        <v>17</v>
      </c>
      <c r="H13" s="26"/>
      <c r="I13" s="26"/>
      <c r="J13" s="26"/>
      <c r="K13" s="26"/>
    </row>
    <row r="14">
      <c r="A14" s="55" t="s">
        <v>1098</v>
      </c>
      <c r="B14" s="24">
        <v>0.06150462962962963</v>
      </c>
      <c r="C14" s="24">
        <f t="shared" si="1"/>
        <v>0.06150462963</v>
      </c>
      <c r="D14" s="55" t="s">
        <v>82</v>
      </c>
      <c r="E14" s="55" t="s">
        <v>67</v>
      </c>
      <c r="F14" s="46">
        <v>18.0</v>
      </c>
      <c r="G14" s="46">
        <f>F14-3</f>
        <v>15</v>
      </c>
      <c r="H14" s="26"/>
      <c r="I14" s="26"/>
      <c r="J14" s="26"/>
      <c r="K14" s="26"/>
    </row>
    <row r="15">
      <c r="A15" s="55" t="s">
        <v>1098</v>
      </c>
      <c r="B15" s="24">
        <v>0.06384259259259259</v>
      </c>
      <c r="C15" s="24">
        <f t="shared" si="1"/>
        <v>0.06384259259</v>
      </c>
      <c r="D15" s="55" t="s">
        <v>157</v>
      </c>
      <c r="E15" s="55" t="s">
        <v>83</v>
      </c>
      <c r="F15" s="46">
        <v>14.0</v>
      </c>
      <c r="G15" s="46">
        <f t="shared" ref="G15:G16" si="3">F15--4</f>
        <v>18</v>
      </c>
      <c r="H15" s="26"/>
      <c r="I15" s="26"/>
      <c r="J15" s="26"/>
      <c r="K15" s="26"/>
    </row>
    <row r="16">
      <c r="A16" s="55" t="s">
        <v>1098</v>
      </c>
      <c r="B16" s="24">
        <v>0.06438657407407407</v>
      </c>
      <c r="C16" s="24">
        <f t="shared" si="1"/>
        <v>0.06438657407</v>
      </c>
      <c r="D16" s="55" t="s">
        <v>157</v>
      </c>
      <c r="E16" s="55" t="s">
        <v>83</v>
      </c>
      <c r="F16" s="29">
        <v>12.0</v>
      </c>
      <c r="G16" s="46">
        <f t="shared" si="3"/>
        <v>16</v>
      </c>
      <c r="H16" s="26"/>
      <c r="I16" s="26"/>
      <c r="J16" s="26"/>
      <c r="K16" s="26"/>
    </row>
    <row r="17">
      <c r="A17" s="55" t="s">
        <v>1098</v>
      </c>
      <c r="B17" s="24">
        <v>0.06462962962962963</v>
      </c>
      <c r="C17" s="24">
        <f t="shared" si="1"/>
        <v>0.06462962963</v>
      </c>
      <c r="D17" s="55" t="s">
        <v>66</v>
      </c>
      <c r="E17" s="55" t="s">
        <v>67</v>
      </c>
      <c r="F17" s="29">
        <v>17.0</v>
      </c>
      <c r="G17" s="46">
        <f>F17-1</f>
        <v>16</v>
      </c>
      <c r="H17" s="26"/>
      <c r="I17" s="26"/>
      <c r="J17" s="26"/>
      <c r="K17" s="26"/>
    </row>
    <row r="18">
      <c r="A18" s="55" t="s">
        <v>1098</v>
      </c>
      <c r="B18" s="24">
        <v>0.06510416666666667</v>
      </c>
      <c r="C18" s="24">
        <f t="shared" si="1"/>
        <v>0.06510416667</v>
      </c>
      <c r="D18" s="55" t="s">
        <v>84</v>
      </c>
      <c r="E18" s="55" t="s">
        <v>67</v>
      </c>
      <c r="F18" s="46">
        <v>7.0</v>
      </c>
      <c r="G18" s="46">
        <f>F18-2</f>
        <v>5</v>
      </c>
      <c r="H18" s="26"/>
      <c r="I18" s="26"/>
      <c r="J18" s="26"/>
      <c r="K18" s="26"/>
    </row>
    <row r="19">
      <c r="A19" s="55" t="s">
        <v>1098</v>
      </c>
      <c r="B19" s="24">
        <v>0.06619212962962963</v>
      </c>
      <c r="C19" s="24">
        <f t="shared" si="1"/>
        <v>0.06619212963</v>
      </c>
      <c r="D19" s="55" t="s">
        <v>157</v>
      </c>
      <c r="E19" s="55" t="s">
        <v>79</v>
      </c>
      <c r="F19" s="29">
        <v>9.0</v>
      </c>
      <c r="G19" s="46">
        <f>F19--3</f>
        <v>12</v>
      </c>
      <c r="H19" s="26"/>
      <c r="I19" s="26"/>
      <c r="J19" s="26"/>
      <c r="K19" s="26"/>
    </row>
    <row r="20">
      <c r="A20" s="55" t="s">
        <v>1098</v>
      </c>
      <c r="B20" s="24">
        <v>0.0669212962962963</v>
      </c>
      <c r="C20" s="24">
        <f t="shared" si="1"/>
        <v>0.0669212963</v>
      </c>
      <c r="D20" s="55" t="s">
        <v>157</v>
      </c>
      <c r="E20" s="55" t="s">
        <v>67</v>
      </c>
      <c r="F20" s="46">
        <v>17.0</v>
      </c>
      <c r="G20" s="46">
        <f>F20-2</f>
        <v>15</v>
      </c>
      <c r="H20" s="26"/>
      <c r="I20" s="26"/>
      <c r="J20" s="26"/>
      <c r="K20" s="26"/>
    </row>
    <row r="21">
      <c r="A21" s="55" t="s">
        <v>1098</v>
      </c>
      <c r="B21" s="24">
        <v>0.06787037037037037</v>
      </c>
      <c r="C21" s="24">
        <f t="shared" si="1"/>
        <v>0.06787037037</v>
      </c>
      <c r="D21" s="55" t="s">
        <v>964</v>
      </c>
      <c r="E21" s="55" t="s">
        <v>131</v>
      </c>
      <c r="F21" s="29">
        <v>14.0</v>
      </c>
      <c r="G21" s="46">
        <f>F21--1</f>
        <v>15</v>
      </c>
      <c r="H21" s="26"/>
      <c r="I21" s="26"/>
      <c r="J21" s="26"/>
      <c r="K21" s="26"/>
    </row>
    <row r="22">
      <c r="A22" s="55" t="s">
        <v>1098</v>
      </c>
      <c r="B22" s="24">
        <v>0.07018518518518518</v>
      </c>
      <c r="C22" s="24">
        <f t="shared" si="1"/>
        <v>0.07018518519</v>
      </c>
      <c r="D22" s="55" t="s">
        <v>84</v>
      </c>
      <c r="E22" s="55" t="s">
        <v>209</v>
      </c>
      <c r="F22" s="46">
        <v>20.0</v>
      </c>
      <c r="G22" s="46">
        <f>F22-3</f>
        <v>17</v>
      </c>
      <c r="H22" s="26"/>
      <c r="I22" s="26"/>
      <c r="J22" s="26"/>
      <c r="K22" s="26"/>
    </row>
    <row r="23">
      <c r="A23" s="55" t="s">
        <v>1098</v>
      </c>
      <c r="B23" s="24">
        <v>0.07018518518518518</v>
      </c>
      <c r="C23" s="24">
        <f t="shared" si="1"/>
        <v>0.07018518519</v>
      </c>
      <c r="D23" s="55" t="s">
        <v>69</v>
      </c>
      <c r="E23" s="55" t="s">
        <v>209</v>
      </c>
      <c r="F23" s="29" t="s">
        <v>75</v>
      </c>
      <c r="G23" s="46" t="s">
        <v>75</v>
      </c>
      <c r="H23" s="26"/>
      <c r="I23" s="26"/>
      <c r="J23" s="26"/>
      <c r="K23" s="26"/>
    </row>
    <row r="24">
      <c r="A24" s="55" t="s">
        <v>1098</v>
      </c>
      <c r="B24" s="24">
        <v>0.07258101851851852</v>
      </c>
      <c r="C24" s="24">
        <f t="shared" si="1"/>
        <v>0.07258101852</v>
      </c>
      <c r="D24" s="55" t="s">
        <v>69</v>
      </c>
      <c r="E24" s="55" t="s">
        <v>209</v>
      </c>
      <c r="F24" s="29" t="s">
        <v>68</v>
      </c>
      <c r="G24" s="46">
        <v>20.0</v>
      </c>
      <c r="H24" s="26"/>
      <c r="I24" s="26"/>
      <c r="J24" s="26"/>
      <c r="K24" s="26"/>
    </row>
    <row r="25">
      <c r="A25" s="55" t="s">
        <v>1098</v>
      </c>
      <c r="B25" s="24">
        <v>0.07268518518518519</v>
      </c>
      <c r="C25" s="24">
        <f t="shared" si="1"/>
        <v>0.07268518519</v>
      </c>
      <c r="D25" s="55" t="s">
        <v>84</v>
      </c>
      <c r="E25" s="55" t="s">
        <v>209</v>
      </c>
      <c r="F25" s="46">
        <v>10.0</v>
      </c>
      <c r="G25" s="46">
        <f>F25-3</f>
        <v>7</v>
      </c>
      <c r="H25" s="26"/>
      <c r="I25" s="26"/>
      <c r="J25" s="26"/>
      <c r="K25" s="26"/>
    </row>
    <row r="26">
      <c r="A26" s="55" t="s">
        <v>1098</v>
      </c>
      <c r="B26" s="24">
        <v>0.07483796296296297</v>
      </c>
      <c r="C26" s="24">
        <f t="shared" si="1"/>
        <v>0.07483796296</v>
      </c>
      <c r="D26" s="55" t="s">
        <v>74</v>
      </c>
      <c r="E26" s="55" t="s">
        <v>166</v>
      </c>
      <c r="F26" s="29">
        <v>3.0</v>
      </c>
      <c r="G26" s="46">
        <f>F26-0</f>
        <v>3</v>
      </c>
      <c r="H26" s="26"/>
      <c r="I26" s="26"/>
      <c r="J26" s="26"/>
      <c r="K26" s="26"/>
    </row>
    <row r="27">
      <c r="A27" s="55" t="s">
        <v>1098</v>
      </c>
      <c r="B27" s="24">
        <v>0.0765162037037037</v>
      </c>
      <c r="C27" s="24">
        <f t="shared" si="1"/>
        <v>0.0765162037</v>
      </c>
      <c r="D27" s="55" t="s">
        <v>70</v>
      </c>
      <c r="E27" s="55" t="s">
        <v>79</v>
      </c>
      <c r="F27" s="29">
        <v>21.0</v>
      </c>
      <c r="G27" s="46">
        <f t="shared" ref="G27:G28" si="4">F27-5</f>
        <v>16</v>
      </c>
      <c r="H27" s="26"/>
      <c r="I27" s="26"/>
      <c r="J27" s="26"/>
      <c r="K27" s="26"/>
    </row>
    <row r="28">
      <c r="A28" s="55" t="s">
        <v>1098</v>
      </c>
      <c r="B28" s="24">
        <v>0.0778587962962963</v>
      </c>
      <c r="C28" s="24">
        <f t="shared" si="1"/>
        <v>0.0778587963</v>
      </c>
      <c r="D28" s="55" t="s">
        <v>964</v>
      </c>
      <c r="E28" s="55" t="s">
        <v>126</v>
      </c>
      <c r="F28" s="46">
        <v>18.0</v>
      </c>
      <c r="G28" s="46">
        <f t="shared" si="4"/>
        <v>13</v>
      </c>
      <c r="H28" s="26"/>
      <c r="I28" s="26"/>
      <c r="J28" s="26"/>
      <c r="K28" s="26"/>
    </row>
    <row r="29">
      <c r="A29" s="55" t="s">
        <v>1098</v>
      </c>
      <c r="B29" s="24">
        <v>0.07847222222222222</v>
      </c>
      <c r="C29" s="24">
        <f t="shared" si="1"/>
        <v>0.07847222222</v>
      </c>
      <c r="D29" s="55" t="s">
        <v>964</v>
      </c>
      <c r="E29" s="55" t="s">
        <v>67</v>
      </c>
      <c r="F29" s="46">
        <v>11.0</v>
      </c>
      <c r="G29" s="46">
        <f>F29-8</f>
        <v>3</v>
      </c>
      <c r="H29" s="26"/>
      <c r="I29" s="26"/>
      <c r="J29" s="26"/>
      <c r="K29" s="26"/>
    </row>
    <row r="30">
      <c r="A30" s="55" t="s">
        <v>1098</v>
      </c>
      <c r="B30" s="24">
        <v>0.07881944444444444</v>
      </c>
      <c r="C30" s="24">
        <f t="shared" si="1"/>
        <v>0.07881944444</v>
      </c>
      <c r="D30" s="55" t="s">
        <v>964</v>
      </c>
      <c r="E30" s="55" t="s">
        <v>79</v>
      </c>
      <c r="F30" s="46">
        <v>3.0</v>
      </c>
      <c r="G30" s="46">
        <f t="shared" ref="G30:G31" si="5">F30-0</f>
        <v>3</v>
      </c>
      <c r="H30" s="26"/>
      <c r="I30" s="26"/>
      <c r="J30" s="26"/>
      <c r="K30" s="26"/>
    </row>
    <row r="31">
      <c r="A31" s="55" t="s">
        <v>1098</v>
      </c>
      <c r="B31" s="24">
        <v>0.07934027777777777</v>
      </c>
      <c r="C31" s="24">
        <f t="shared" si="1"/>
        <v>0.07934027778</v>
      </c>
      <c r="D31" s="55" t="s">
        <v>964</v>
      </c>
      <c r="E31" s="55" t="s">
        <v>79</v>
      </c>
      <c r="F31" s="46">
        <v>18.0</v>
      </c>
      <c r="G31" s="46">
        <f t="shared" si="5"/>
        <v>18</v>
      </c>
      <c r="H31" s="26"/>
      <c r="I31" s="26"/>
      <c r="J31" s="26"/>
      <c r="K31" s="26"/>
    </row>
    <row r="32">
      <c r="A32" s="55" t="s">
        <v>1098</v>
      </c>
      <c r="B32" s="24">
        <v>0.08131944444444444</v>
      </c>
      <c r="C32" s="24">
        <f t="shared" si="1"/>
        <v>0.08131944444</v>
      </c>
      <c r="D32" s="55" t="s">
        <v>69</v>
      </c>
      <c r="E32" s="55" t="s">
        <v>209</v>
      </c>
      <c r="F32" s="46">
        <v>9.0</v>
      </c>
      <c r="G32" s="46">
        <f t="shared" ref="G32:G33" si="6">F32-3</f>
        <v>6</v>
      </c>
      <c r="H32" s="26"/>
      <c r="I32" s="26"/>
      <c r="J32" s="26"/>
      <c r="K32" s="26"/>
    </row>
    <row r="33">
      <c r="A33" s="55" t="s">
        <v>1098</v>
      </c>
      <c r="B33" s="24">
        <v>0.08133101851851852</v>
      </c>
      <c r="C33" s="24">
        <f t="shared" si="1"/>
        <v>0.08133101852</v>
      </c>
      <c r="D33" s="55" t="s">
        <v>84</v>
      </c>
      <c r="E33" s="55" t="s">
        <v>209</v>
      </c>
      <c r="F33" s="46">
        <v>12.0</v>
      </c>
      <c r="G33" s="46">
        <f t="shared" si="6"/>
        <v>9</v>
      </c>
      <c r="H33" s="26"/>
      <c r="I33" s="26"/>
      <c r="J33" s="26"/>
      <c r="K33" s="26"/>
    </row>
    <row r="34">
      <c r="A34" s="55" t="s">
        <v>1098</v>
      </c>
      <c r="B34" s="24">
        <v>0.08174768518518519</v>
      </c>
      <c r="C34" s="24">
        <f t="shared" si="1"/>
        <v>0.08174768519</v>
      </c>
      <c r="D34" s="55" t="s">
        <v>69</v>
      </c>
      <c r="E34" s="55" t="s">
        <v>67</v>
      </c>
      <c r="F34" s="29" t="s">
        <v>75</v>
      </c>
      <c r="G34" s="46" t="s">
        <v>75</v>
      </c>
      <c r="H34" s="26"/>
      <c r="I34" s="26"/>
      <c r="J34" s="26"/>
      <c r="K34" s="26"/>
    </row>
    <row r="35">
      <c r="A35" s="55" t="s">
        <v>1098</v>
      </c>
      <c r="B35" s="24">
        <v>0.08229166666666667</v>
      </c>
      <c r="C35" s="24">
        <f t="shared" si="1"/>
        <v>0.08229166667</v>
      </c>
      <c r="D35" s="55" t="s">
        <v>69</v>
      </c>
      <c r="E35" s="55" t="s">
        <v>83</v>
      </c>
      <c r="F35" s="46">
        <v>18.0</v>
      </c>
      <c r="G35" s="46">
        <f>F35-1</f>
        <v>17</v>
      </c>
      <c r="H35" s="26"/>
      <c r="I35" s="26"/>
      <c r="J35" s="26"/>
      <c r="K35" s="26"/>
    </row>
    <row r="36">
      <c r="A36" s="55" t="s">
        <v>1098</v>
      </c>
      <c r="B36" s="24">
        <v>0.0827662037037037</v>
      </c>
      <c r="C36" s="24">
        <f t="shared" si="1"/>
        <v>0.0827662037</v>
      </c>
      <c r="D36" s="55" t="s">
        <v>70</v>
      </c>
      <c r="E36" s="55" t="s">
        <v>67</v>
      </c>
      <c r="F36" s="46">
        <v>20.0</v>
      </c>
      <c r="G36" s="46">
        <f>F36-3</f>
        <v>17</v>
      </c>
      <c r="H36" s="26"/>
      <c r="I36" s="26"/>
      <c r="J36" s="26"/>
      <c r="K36" s="26"/>
    </row>
    <row r="37">
      <c r="A37" s="55" t="s">
        <v>1098</v>
      </c>
      <c r="B37" s="24">
        <v>0.08417824074074073</v>
      </c>
      <c r="C37" s="24">
        <f t="shared" si="1"/>
        <v>0.08417824074</v>
      </c>
      <c r="D37" s="55" t="s">
        <v>70</v>
      </c>
      <c r="E37" s="55" t="s">
        <v>93</v>
      </c>
      <c r="F37" s="29">
        <v>25.0</v>
      </c>
      <c r="G37" s="46">
        <v>18.0</v>
      </c>
      <c r="H37" s="26"/>
      <c r="I37" s="26"/>
      <c r="J37" s="55"/>
      <c r="K37" s="55" t="s">
        <v>1112</v>
      </c>
    </row>
    <row r="38">
      <c r="A38" s="55" t="s">
        <v>1098</v>
      </c>
      <c r="B38" s="24">
        <v>0.08450231481481481</v>
      </c>
      <c r="C38" s="24">
        <f t="shared" si="1"/>
        <v>0.08450231481</v>
      </c>
      <c r="D38" s="55" t="s">
        <v>70</v>
      </c>
      <c r="E38" s="55" t="s">
        <v>91</v>
      </c>
      <c r="F38" s="46">
        <v>13.0</v>
      </c>
      <c r="G38" s="46"/>
      <c r="H38" s="55"/>
      <c r="I38" s="26" t="s">
        <v>1113</v>
      </c>
      <c r="J38" s="26"/>
      <c r="K38" s="26"/>
    </row>
    <row r="39">
      <c r="A39" s="55" t="s">
        <v>1098</v>
      </c>
      <c r="B39" s="24">
        <v>0.10193287037037037</v>
      </c>
      <c r="C39" s="24">
        <f>B39-TIME('Time Shifts'!$B$35,'Time Shifts'!$C$35,'Time Shifts'!$D$35)</f>
        <v>0.08637731481</v>
      </c>
      <c r="D39" s="55" t="s">
        <v>70</v>
      </c>
      <c r="E39" s="55" t="s">
        <v>87</v>
      </c>
      <c r="F39" s="29" t="s">
        <v>68</v>
      </c>
      <c r="G39" s="46">
        <v>20.0</v>
      </c>
      <c r="H39" s="26"/>
      <c r="I39" s="26"/>
      <c r="J39" s="26"/>
      <c r="K39" s="26"/>
    </row>
    <row r="40">
      <c r="A40" s="55" t="s">
        <v>1098</v>
      </c>
      <c r="B40" s="24">
        <v>0.10208333333333333</v>
      </c>
      <c r="C40" s="24">
        <f>B40-TIME('Time Shifts'!$B$35,'Time Shifts'!$C$35,'Time Shifts'!$D$35)</f>
        <v>0.08652777778</v>
      </c>
      <c r="D40" s="55" t="s">
        <v>69</v>
      </c>
      <c r="E40" s="55" t="s">
        <v>87</v>
      </c>
      <c r="F40" s="46">
        <v>19.0</v>
      </c>
      <c r="G40" s="46">
        <f>F40-4</f>
        <v>15</v>
      </c>
      <c r="H40" s="26"/>
      <c r="I40" s="26"/>
      <c r="J40" s="26"/>
      <c r="K40" s="26"/>
    </row>
    <row r="41">
      <c r="A41" s="55" t="s">
        <v>1098</v>
      </c>
      <c r="B41" s="24">
        <v>0.10209490740740741</v>
      </c>
      <c r="C41" s="24">
        <f>B41-TIME('Time Shifts'!$B$35,'Time Shifts'!$C$35,'Time Shifts'!$D$35)</f>
        <v>0.08653935185</v>
      </c>
      <c r="D41" s="55" t="s">
        <v>66</v>
      </c>
      <c r="E41" s="55" t="s">
        <v>87</v>
      </c>
      <c r="F41" s="46">
        <v>16.0</v>
      </c>
      <c r="G41" s="46">
        <f>F41-0</f>
        <v>16</v>
      </c>
      <c r="H41" s="26"/>
      <c r="I41" s="26"/>
      <c r="J41" s="26"/>
      <c r="K41" s="26"/>
    </row>
    <row r="42">
      <c r="A42" s="55" t="s">
        <v>1098</v>
      </c>
      <c r="B42" s="24">
        <v>0.10222222222222223</v>
      </c>
      <c r="C42" s="24">
        <f>B42-TIME('Time Shifts'!$B$35,'Time Shifts'!$C$35,'Time Shifts'!$D$35)</f>
        <v>0.08666666667</v>
      </c>
      <c r="D42" s="55" t="s">
        <v>964</v>
      </c>
      <c r="E42" s="55" t="s">
        <v>87</v>
      </c>
      <c r="F42" s="46">
        <v>14.0</v>
      </c>
      <c r="G42" s="46">
        <f>F42-1</f>
        <v>13</v>
      </c>
      <c r="H42" s="26"/>
      <c r="I42" s="26"/>
      <c r="J42" s="26"/>
      <c r="K42" s="26"/>
    </row>
    <row r="43">
      <c r="A43" s="55" t="s">
        <v>1098</v>
      </c>
      <c r="B43" s="24">
        <v>0.1022337962962963</v>
      </c>
      <c r="C43" s="24">
        <f>B43-TIME('Time Shifts'!$B$35,'Time Shifts'!$C$35,'Time Shifts'!$D$35)</f>
        <v>0.08667824074</v>
      </c>
      <c r="D43" s="55" t="s">
        <v>74</v>
      </c>
      <c r="E43" s="55" t="s">
        <v>87</v>
      </c>
      <c r="F43" s="46">
        <v>10.0</v>
      </c>
      <c r="G43" s="46">
        <f>F43-4</f>
        <v>6</v>
      </c>
      <c r="H43" s="26"/>
      <c r="I43" s="26"/>
      <c r="J43" s="26"/>
      <c r="K43" s="26"/>
    </row>
    <row r="44">
      <c r="A44" s="55" t="s">
        <v>1098</v>
      </c>
      <c r="B44" s="24">
        <v>0.10224537037037038</v>
      </c>
      <c r="C44" s="24">
        <f>B44-TIME('Time Shifts'!$B$35,'Time Shifts'!$C$35,'Time Shifts'!$D$35)</f>
        <v>0.08668981481</v>
      </c>
      <c r="D44" s="55" t="s">
        <v>82</v>
      </c>
      <c r="E44" s="55" t="s">
        <v>87</v>
      </c>
      <c r="F44" s="46">
        <v>13.0</v>
      </c>
      <c r="G44" s="46">
        <f>F44-1</f>
        <v>12</v>
      </c>
      <c r="H44" s="26"/>
      <c r="I44" s="26"/>
      <c r="J44" s="26"/>
      <c r="K44" s="26"/>
    </row>
    <row r="45">
      <c r="A45" s="55" t="s">
        <v>1098</v>
      </c>
      <c r="B45" s="24">
        <v>0.10239583333333334</v>
      </c>
      <c r="C45" s="24">
        <f>B45-TIME('Time Shifts'!$B$35,'Time Shifts'!$C$35,'Time Shifts'!$D$35)</f>
        <v>0.08684027778</v>
      </c>
      <c r="D45" s="55" t="s">
        <v>84</v>
      </c>
      <c r="E45" s="55" t="s">
        <v>87</v>
      </c>
      <c r="F45" s="46">
        <v>9.0</v>
      </c>
      <c r="G45" s="46">
        <f>F45-2</f>
        <v>7</v>
      </c>
      <c r="H45" s="26"/>
      <c r="I45" s="26"/>
      <c r="J45" s="26"/>
      <c r="K45" s="26"/>
    </row>
    <row r="46">
      <c r="A46" s="55" t="s">
        <v>1098</v>
      </c>
      <c r="B46" s="24">
        <v>0.10304398148148149</v>
      </c>
      <c r="C46" s="24">
        <f>B46-TIME('Time Shifts'!$B$35,'Time Shifts'!$C$35,'Time Shifts'!$D$35)</f>
        <v>0.08748842593</v>
      </c>
      <c r="D46" s="55" t="s">
        <v>70</v>
      </c>
      <c r="E46" s="55" t="s">
        <v>93</v>
      </c>
      <c r="F46" s="29" t="s">
        <v>88</v>
      </c>
      <c r="G46" s="46">
        <v>1.0</v>
      </c>
      <c r="H46" s="26"/>
      <c r="I46" s="26"/>
      <c r="J46" s="55"/>
      <c r="K46" s="55" t="s">
        <v>1114</v>
      </c>
    </row>
    <row r="47">
      <c r="A47" s="55" t="s">
        <v>1098</v>
      </c>
      <c r="B47" s="24">
        <v>0.1032986111111111</v>
      </c>
      <c r="C47" s="24">
        <f>B47-TIME('Time Shifts'!$B$35,'Time Shifts'!$C$35,'Time Shifts'!$D$35)</f>
        <v>0.08774305556</v>
      </c>
      <c r="D47" s="55" t="s">
        <v>70</v>
      </c>
      <c r="E47" s="55" t="s">
        <v>93</v>
      </c>
      <c r="F47" s="46">
        <v>15.0</v>
      </c>
      <c r="G47" s="46">
        <f>F47-7</f>
        <v>8</v>
      </c>
      <c r="H47" s="26"/>
      <c r="I47" s="26"/>
      <c r="J47" s="55"/>
      <c r="K47" s="55" t="s">
        <v>1114</v>
      </c>
    </row>
    <row r="48">
      <c r="A48" s="55" t="s">
        <v>1098</v>
      </c>
      <c r="B48" s="24">
        <v>0.10339120370370371</v>
      </c>
      <c r="C48" s="24">
        <f>B48-TIME('Time Shifts'!$B$35,'Time Shifts'!$C$35,'Time Shifts'!$D$35)</f>
        <v>0.08783564815</v>
      </c>
      <c r="D48" s="55" t="s">
        <v>70</v>
      </c>
      <c r="E48" s="55" t="s">
        <v>91</v>
      </c>
      <c r="F48" s="46">
        <v>7.0</v>
      </c>
      <c r="G48" s="46"/>
      <c r="H48" s="55"/>
      <c r="I48" s="26" t="s">
        <v>1115</v>
      </c>
      <c r="J48" s="26"/>
      <c r="K48" s="26"/>
    </row>
    <row r="49">
      <c r="A49" s="55" t="s">
        <v>1098</v>
      </c>
      <c r="B49" s="24">
        <v>0.1039236111111111</v>
      </c>
      <c r="C49" s="24">
        <f>B49-TIME('Time Shifts'!$B$35,'Time Shifts'!$C$35,'Time Shifts'!$D$35)</f>
        <v>0.08836805556</v>
      </c>
      <c r="D49" s="55" t="s">
        <v>70</v>
      </c>
      <c r="E49" s="55" t="s">
        <v>93</v>
      </c>
      <c r="F49" s="46">
        <v>9.0</v>
      </c>
      <c r="G49" s="46">
        <f t="shared" ref="G49:G50" si="7">F49-7</f>
        <v>2</v>
      </c>
      <c r="H49" s="26"/>
      <c r="I49" s="26"/>
      <c r="J49" s="55"/>
      <c r="K49" s="55" t="s">
        <v>1116</v>
      </c>
    </row>
    <row r="50">
      <c r="A50" s="55" t="s">
        <v>1098</v>
      </c>
      <c r="B50" s="24">
        <v>0.10481481481481482</v>
      </c>
      <c r="C50" s="24">
        <f>B50-TIME('Time Shifts'!$B$35,'Time Shifts'!$C$35,'Time Shifts'!$D$35)</f>
        <v>0.08925925926</v>
      </c>
      <c r="D50" s="55" t="s">
        <v>69</v>
      </c>
      <c r="E50" s="55" t="s">
        <v>89</v>
      </c>
      <c r="F50" s="46">
        <v>14.0</v>
      </c>
      <c r="G50" s="46">
        <f t="shared" si="7"/>
        <v>7</v>
      </c>
      <c r="H50" s="26"/>
      <c r="I50" s="26"/>
      <c r="J50" s="55"/>
      <c r="K50" s="55" t="s">
        <v>1117</v>
      </c>
    </row>
    <row r="51">
      <c r="A51" s="55" t="s">
        <v>1098</v>
      </c>
      <c r="B51" s="24">
        <v>0.10490740740740741</v>
      </c>
      <c r="C51" s="24">
        <f>B51-TIME('Time Shifts'!$B$35,'Time Shifts'!$C$35,'Time Shifts'!$D$35)</f>
        <v>0.08935185185</v>
      </c>
      <c r="D51" s="55" t="s">
        <v>69</v>
      </c>
      <c r="E51" s="55" t="s">
        <v>91</v>
      </c>
      <c r="F51" s="46">
        <v>11.0</v>
      </c>
      <c r="G51" s="46"/>
      <c r="H51" s="55"/>
      <c r="I51" s="26" t="s">
        <v>1118</v>
      </c>
      <c r="J51" s="26"/>
      <c r="K51" s="26"/>
    </row>
    <row r="52">
      <c r="A52" s="55" t="s">
        <v>1098</v>
      </c>
      <c r="B52" s="24">
        <v>0.10541666666666667</v>
      </c>
      <c r="C52" s="24">
        <f>B52-TIME('Time Shifts'!$B$35,'Time Shifts'!$C$35,'Time Shifts'!$D$35)</f>
        <v>0.08986111111</v>
      </c>
      <c r="D52" s="55" t="s">
        <v>69</v>
      </c>
      <c r="E52" s="55" t="s">
        <v>91</v>
      </c>
      <c r="F52" s="46">
        <v>11.0</v>
      </c>
      <c r="G52" s="46"/>
      <c r="H52" s="55"/>
      <c r="I52" s="26" t="s">
        <v>1119</v>
      </c>
      <c r="J52" s="55"/>
      <c r="K52" s="55" t="s">
        <v>1120</v>
      </c>
    </row>
    <row r="53">
      <c r="A53" s="55" t="s">
        <v>1098</v>
      </c>
      <c r="B53" s="24">
        <v>0.10605324074074074</v>
      </c>
      <c r="C53" s="24">
        <f>B53-TIME('Time Shifts'!$B$35,'Time Shifts'!$C$35,'Time Shifts'!$D$35)</f>
        <v>0.09049768519</v>
      </c>
      <c r="D53" s="55" t="s">
        <v>66</v>
      </c>
      <c r="E53" s="55" t="s">
        <v>89</v>
      </c>
      <c r="F53" s="46">
        <v>13.0</v>
      </c>
      <c r="G53" s="46">
        <f t="shared" ref="G53:G54" si="8">F53-7</f>
        <v>6</v>
      </c>
      <c r="H53" s="26"/>
      <c r="I53" s="26"/>
      <c r="J53" s="55"/>
      <c r="K53" s="55" t="s">
        <v>1121</v>
      </c>
    </row>
    <row r="54">
      <c r="A54" s="55" t="s">
        <v>1098</v>
      </c>
      <c r="B54" s="24">
        <v>0.1075</v>
      </c>
      <c r="C54" s="24">
        <f>B54-TIME('Time Shifts'!$B$35,'Time Shifts'!$C$35,'Time Shifts'!$D$35)</f>
        <v>0.09194444444</v>
      </c>
      <c r="D54" s="55" t="s">
        <v>66</v>
      </c>
      <c r="E54" s="55" t="s">
        <v>89</v>
      </c>
      <c r="F54" s="46">
        <v>12.0</v>
      </c>
      <c r="G54" s="46">
        <f t="shared" si="8"/>
        <v>5</v>
      </c>
      <c r="H54" s="26"/>
      <c r="I54" s="26"/>
      <c r="J54" s="55"/>
      <c r="K54" s="55" t="s">
        <v>1121</v>
      </c>
    </row>
    <row r="55">
      <c r="A55" s="55" t="s">
        <v>1098</v>
      </c>
      <c r="B55" s="24">
        <v>0.10619212962962964</v>
      </c>
      <c r="C55" s="24">
        <f>B55-TIME('Time Shifts'!$B$35,'Time Shifts'!$C$35,'Time Shifts'!$D$35)</f>
        <v>0.09063657407</v>
      </c>
      <c r="D55" s="55" t="s">
        <v>66</v>
      </c>
      <c r="E55" s="55" t="s">
        <v>91</v>
      </c>
      <c r="F55" s="46">
        <v>5.0</v>
      </c>
      <c r="G55" s="46"/>
      <c r="H55" s="55"/>
      <c r="I55" s="26" t="s">
        <v>1122</v>
      </c>
      <c r="J55" s="26"/>
      <c r="K55" s="26"/>
    </row>
    <row r="56">
      <c r="A56" s="55" t="s">
        <v>1098</v>
      </c>
      <c r="B56" s="24">
        <v>0.10672453703703703</v>
      </c>
      <c r="C56" s="24">
        <f>B56-TIME('Time Shifts'!$B$35,'Time Shifts'!$C$35,'Time Shifts'!$D$35)</f>
        <v>0.09116898148</v>
      </c>
      <c r="D56" s="55" t="s">
        <v>70</v>
      </c>
      <c r="E56" s="55" t="s">
        <v>584</v>
      </c>
      <c r="F56" s="29" t="s">
        <v>88</v>
      </c>
      <c r="G56" s="46">
        <v>1.0</v>
      </c>
      <c r="H56" s="26"/>
      <c r="I56" s="26"/>
      <c r="J56" s="26"/>
      <c r="K56" s="26"/>
    </row>
    <row r="57">
      <c r="A57" s="55" t="s">
        <v>1098</v>
      </c>
      <c r="B57" s="24">
        <v>0.10729166666666666</v>
      </c>
      <c r="C57" s="24">
        <f>B57-TIME('Time Shifts'!$B$35,'Time Shifts'!$C$35,'Time Shifts'!$D$35)</f>
        <v>0.09173611111</v>
      </c>
      <c r="D57" s="55" t="s">
        <v>964</v>
      </c>
      <c r="E57" s="55" t="s">
        <v>584</v>
      </c>
      <c r="F57" s="46">
        <v>17.0</v>
      </c>
      <c r="G57" s="46">
        <f>F57-0</f>
        <v>17</v>
      </c>
      <c r="H57" s="26"/>
      <c r="I57" s="26"/>
      <c r="J57" s="26"/>
      <c r="K57" s="26"/>
    </row>
    <row r="58">
      <c r="A58" s="55" t="s">
        <v>1098</v>
      </c>
      <c r="B58" s="24">
        <v>0.10934027777777777</v>
      </c>
      <c r="C58" s="24">
        <f>B58-TIME('Time Shifts'!$B$35,'Time Shifts'!$C$35,'Time Shifts'!$D$35)</f>
        <v>0.09378472222</v>
      </c>
      <c r="D58" s="55" t="s">
        <v>74</v>
      </c>
      <c r="E58" s="55" t="s">
        <v>93</v>
      </c>
      <c r="F58" s="29" t="s">
        <v>75</v>
      </c>
      <c r="G58" s="46" t="s">
        <v>75</v>
      </c>
      <c r="H58" s="26"/>
      <c r="I58" s="26"/>
      <c r="J58" s="55"/>
      <c r="K58" s="55" t="s">
        <v>1123</v>
      </c>
    </row>
    <row r="59">
      <c r="A59" s="55" t="s">
        <v>1098</v>
      </c>
      <c r="B59" s="24">
        <v>0.10953703703703704</v>
      </c>
      <c r="C59" s="24">
        <f>B59-TIME('Time Shifts'!$B$35,'Time Shifts'!$C$35,'Time Shifts'!$D$35)</f>
        <v>0.09398148148</v>
      </c>
      <c r="D59" s="55" t="s">
        <v>74</v>
      </c>
      <c r="E59" s="55" t="s">
        <v>91</v>
      </c>
      <c r="F59" s="46">
        <v>17.0</v>
      </c>
      <c r="G59" s="46"/>
      <c r="H59" s="55"/>
      <c r="I59" s="26" t="s">
        <v>1124</v>
      </c>
      <c r="J59" s="26"/>
      <c r="K59" s="26"/>
    </row>
    <row r="60">
      <c r="A60" s="55" t="s">
        <v>1098</v>
      </c>
      <c r="B60" s="24">
        <v>0.11039351851851852</v>
      </c>
      <c r="C60" s="24">
        <f>B60-TIME('Time Shifts'!$B$35,'Time Shifts'!$C$35,'Time Shifts'!$D$35)</f>
        <v>0.09483796296</v>
      </c>
      <c r="D60" s="55" t="s">
        <v>74</v>
      </c>
      <c r="E60" s="55" t="s">
        <v>125</v>
      </c>
      <c r="F60" s="46">
        <v>18.0</v>
      </c>
      <c r="G60" s="46">
        <f>F60-10</f>
        <v>8</v>
      </c>
      <c r="H60" s="26"/>
      <c r="I60" s="26"/>
      <c r="J60" s="26"/>
      <c r="K60" s="26"/>
    </row>
    <row r="61">
      <c r="A61" s="55" t="s">
        <v>1098</v>
      </c>
      <c r="B61" s="24">
        <v>0.11131944444444444</v>
      </c>
      <c r="C61" s="24">
        <f>B61-TIME('Time Shifts'!$B$35,'Time Shifts'!$C$35,'Time Shifts'!$D$35)</f>
        <v>0.09576388889</v>
      </c>
      <c r="D61" s="55" t="s">
        <v>84</v>
      </c>
      <c r="E61" s="55" t="s">
        <v>209</v>
      </c>
      <c r="F61" s="46">
        <v>8.0</v>
      </c>
      <c r="G61" s="46">
        <f t="shared" ref="G61:G62" si="9">F61-3</f>
        <v>5</v>
      </c>
      <c r="H61" s="26"/>
      <c r="I61" s="26"/>
      <c r="J61" s="55"/>
      <c r="K61" s="55" t="s">
        <v>85</v>
      </c>
    </row>
    <row r="62">
      <c r="A62" s="55" t="s">
        <v>1098</v>
      </c>
      <c r="B62" s="24">
        <v>0.11162037037037037</v>
      </c>
      <c r="C62" s="24">
        <f>B62-TIME('Time Shifts'!$B$35,'Time Shifts'!$C$35,'Time Shifts'!$D$35)</f>
        <v>0.09606481481</v>
      </c>
      <c r="D62" s="55" t="s">
        <v>84</v>
      </c>
      <c r="E62" s="55" t="s">
        <v>209</v>
      </c>
      <c r="F62" s="46">
        <v>17.0</v>
      </c>
      <c r="G62" s="46">
        <f t="shared" si="9"/>
        <v>14</v>
      </c>
      <c r="H62" s="26"/>
      <c r="I62" s="26"/>
      <c r="J62" s="26"/>
      <c r="K62" s="26"/>
    </row>
    <row r="63">
      <c r="A63" s="55" t="s">
        <v>1098</v>
      </c>
      <c r="B63" s="24">
        <v>0.11172453703703704</v>
      </c>
      <c r="C63" s="24">
        <f>B63-TIME('Time Shifts'!$B$35,'Time Shifts'!$C$35,'Time Shifts'!$D$35)</f>
        <v>0.09616898148</v>
      </c>
      <c r="D63" s="55" t="s">
        <v>74</v>
      </c>
      <c r="E63" s="55" t="s">
        <v>91</v>
      </c>
      <c r="F63" s="46">
        <v>1.0</v>
      </c>
      <c r="G63" s="46"/>
      <c r="H63" s="55"/>
      <c r="I63" s="26" t="s">
        <v>1125</v>
      </c>
      <c r="J63" s="55"/>
      <c r="K63" s="55" t="s">
        <v>1126</v>
      </c>
    </row>
    <row r="64">
      <c r="A64" s="55" t="s">
        <v>1098</v>
      </c>
      <c r="B64" s="24">
        <v>0.1125</v>
      </c>
      <c r="C64" s="24">
        <f>B64-TIME('Time Shifts'!$B$35,'Time Shifts'!$C$35,'Time Shifts'!$D$35)</f>
        <v>0.09694444444</v>
      </c>
      <c r="D64" s="55" t="s">
        <v>70</v>
      </c>
      <c r="E64" s="55" t="s">
        <v>93</v>
      </c>
      <c r="F64" s="29">
        <v>25.0</v>
      </c>
      <c r="G64" s="46">
        <v>18.0</v>
      </c>
      <c r="H64" s="26"/>
      <c r="I64" s="26"/>
      <c r="J64" s="55"/>
      <c r="K64" s="55" t="s">
        <v>1116</v>
      </c>
    </row>
    <row r="65">
      <c r="A65" s="55" t="s">
        <v>1098</v>
      </c>
      <c r="B65" s="24">
        <v>0.11252314814814815</v>
      </c>
      <c r="C65" s="24">
        <f>B65-TIME('Time Shifts'!$B$35,'Time Shifts'!$C$35,'Time Shifts'!$D$35)</f>
        <v>0.09696759259</v>
      </c>
      <c r="D65" s="55" t="s">
        <v>70</v>
      </c>
      <c r="E65" s="55" t="s">
        <v>93</v>
      </c>
      <c r="F65" s="29">
        <v>15.0</v>
      </c>
      <c r="G65" s="46">
        <v>8.0</v>
      </c>
      <c r="H65" s="26"/>
      <c r="I65" s="26"/>
      <c r="J65" s="55"/>
      <c r="K65" s="55" t="s">
        <v>1116</v>
      </c>
    </row>
    <row r="66">
      <c r="A66" s="55" t="s">
        <v>1098</v>
      </c>
      <c r="B66" s="24">
        <v>0.11283564814814814</v>
      </c>
      <c r="C66" s="24">
        <f>B66-TIME('Time Shifts'!$B$35,'Time Shifts'!$C$35,'Time Shifts'!$D$35)</f>
        <v>0.09728009259</v>
      </c>
      <c r="D66" s="55" t="s">
        <v>70</v>
      </c>
      <c r="E66" s="55" t="s">
        <v>91</v>
      </c>
      <c r="F66" s="46">
        <v>9.0</v>
      </c>
      <c r="G66" s="46"/>
      <c r="H66" s="55"/>
      <c r="I66" s="26" t="s">
        <v>1127</v>
      </c>
      <c r="J66" s="26"/>
      <c r="K66" s="26"/>
    </row>
    <row r="67">
      <c r="A67" s="55" t="s">
        <v>1098</v>
      </c>
      <c r="B67" s="24">
        <v>0.11380787037037036</v>
      </c>
      <c r="C67" s="24">
        <f>B67-TIME('Time Shifts'!$B$35,'Time Shifts'!$C$35,'Time Shifts'!$D$35)</f>
        <v>0.09825231481</v>
      </c>
      <c r="D67" s="55" t="s">
        <v>70</v>
      </c>
      <c r="E67" s="55" t="s">
        <v>93</v>
      </c>
      <c r="F67" s="46">
        <v>22.0</v>
      </c>
      <c r="G67" s="46">
        <f t="shared" ref="G67:G68" si="10">F67-7</f>
        <v>15</v>
      </c>
      <c r="H67" s="26"/>
      <c r="I67" s="26"/>
      <c r="J67" s="55"/>
      <c r="K67" s="55" t="s">
        <v>1116</v>
      </c>
    </row>
    <row r="68">
      <c r="A68" s="55" t="s">
        <v>1098</v>
      </c>
      <c r="B68" s="24">
        <v>0.11375</v>
      </c>
      <c r="C68" s="24">
        <f>B68-TIME('Time Shifts'!$B$35,'Time Shifts'!$C$35,'Time Shifts'!$D$35)</f>
        <v>0.09819444444</v>
      </c>
      <c r="D68" s="55" t="s">
        <v>70</v>
      </c>
      <c r="E68" s="55" t="s">
        <v>93</v>
      </c>
      <c r="F68" s="46">
        <v>9.0</v>
      </c>
      <c r="G68" s="46">
        <f t="shared" si="10"/>
        <v>2</v>
      </c>
      <c r="H68" s="26"/>
      <c r="I68" s="26"/>
      <c r="J68" s="55"/>
      <c r="K68" s="55" t="s">
        <v>1116</v>
      </c>
    </row>
    <row r="69">
      <c r="A69" s="55" t="s">
        <v>1098</v>
      </c>
      <c r="B69" s="24">
        <v>0.11396990740740741</v>
      </c>
      <c r="C69" s="24">
        <f>B69-TIME('Time Shifts'!$B$35,'Time Shifts'!$C$35,'Time Shifts'!$D$35)</f>
        <v>0.09841435185</v>
      </c>
      <c r="D69" s="55" t="s">
        <v>70</v>
      </c>
      <c r="E69" s="55" t="s">
        <v>91</v>
      </c>
      <c r="F69" s="46">
        <v>10.0</v>
      </c>
      <c r="G69" s="46"/>
      <c r="H69" s="55"/>
      <c r="I69" s="26" t="s">
        <v>1128</v>
      </c>
      <c r="J69" s="26"/>
      <c r="K69" s="26"/>
    </row>
    <row r="70">
      <c r="A70" s="55" t="s">
        <v>1098</v>
      </c>
      <c r="B70" s="24">
        <v>0.1142824074074074</v>
      </c>
      <c r="C70" s="24">
        <f>B70-TIME('Time Shifts'!$B$35,'Time Shifts'!$C$35,'Time Shifts'!$D$35)</f>
        <v>0.09872685185</v>
      </c>
      <c r="D70" s="55" t="s">
        <v>69</v>
      </c>
      <c r="E70" s="55" t="s">
        <v>89</v>
      </c>
      <c r="F70" s="46">
        <v>16.0</v>
      </c>
      <c r="G70" s="46">
        <f>F70-7</f>
        <v>9</v>
      </c>
      <c r="H70" s="26"/>
      <c r="I70" s="26"/>
      <c r="J70" s="55"/>
      <c r="K70" s="55" t="s">
        <v>1117</v>
      </c>
    </row>
    <row r="71">
      <c r="A71" s="55" t="s">
        <v>1098</v>
      </c>
      <c r="B71" s="24">
        <v>0.11438657407407407</v>
      </c>
      <c r="C71" s="24">
        <f>B71-TIME('Time Shifts'!$B$35,'Time Shifts'!$C$35,'Time Shifts'!$D$35)</f>
        <v>0.09883101852</v>
      </c>
      <c r="D71" s="55" t="s">
        <v>69</v>
      </c>
      <c r="E71" s="55" t="s">
        <v>91</v>
      </c>
      <c r="F71" s="46">
        <v>5.0</v>
      </c>
      <c r="G71" s="46"/>
      <c r="H71" s="55"/>
      <c r="I71" s="26" t="s">
        <v>1122</v>
      </c>
      <c r="J71" s="26"/>
      <c r="K71" s="26"/>
    </row>
    <row r="72">
      <c r="A72" s="55" t="s">
        <v>1098</v>
      </c>
      <c r="B72" s="24">
        <v>0.11475694444444444</v>
      </c>
      <c r="C72" s="24">
        <f>B72-TIME('Time Shifts'!$B$35,'Time Shifts'!$C$35,'Time Shifts'!$D$35)</f>
        <v>0.09920138889</v>
      </c>
      <c r="D72" s="55" t="s">
        <v>69</v>
      </c>
      <c r="E72" s="55" t="s">
        <v>89</v>
      </c>
      <c r="F72" s="29">
        <v>18.0</v>
      </c>
      <c r="G72" s="46">
        <v>11.0</v>
      </c>
      <c r="H72" s="26"/>
      <c r="I72" s="26"/>
      <c r="J72" s="55"/>
      <c r="K72" s="55" t="s">
        <v>1129</v>
      </c>
    </row>
    <row r="73">
      <c r="A73" s="55" t="s">
        <v>1098</v>
      </c>
      <c r="B73" s="24">
        <v>0.11486111111111111</v>
      </c>
      <c r="C73" s="24">
        <f>B73-TIME('Time Shifts'!$B$35,'Time Shifts'!$C$35,'Time Shifts'!$D$35)</f>
        <v>0.09930555556</v>
      </c>
      <c r="D73" s="55" t="s">
        <v>69</v>
      </c>
      <c r="E73" s="55" t="s">
        <v>91</v>
      </c>
      <c r="F73" s="46">
        <v>15.0</v>
      </c>
      <c r="G73" s="46"/>
      <c r="H73" s="55"/>
      <c r="I73" s="26" t="s">
        <v>1130</v>
      </c>
      <c r="J73" s="26"/>
      <c r="K73" s="26"/>
    </row>
    <row r="74">
      <c r="A74" s="55" t="s">
        <v>1098</v>
      </c>
      <c r="B74" s="24">
        <v>0.11530092592592593</v>
      </c>
      <c r="C74" s="24">
        <f>B74-TIME('Time Shifts'!$B$35,'Time Shifts'!$C$35,'Time Shifts'!$D$35)</f>
        <v>0.09974537037</v>
      </c>
      <c r="D74" s="55" t="s">
        <v>964</v>
      </c>
      <c r="E74" s="55" t="s">
        <v>91</v>
      </c>
      <c r="F74" s="46">
        <v>12.0</v>
      </c>
      <c r="G74" s="46"/>
      <c r="H74" s="55"/>
      <c r="I74" s="26" t="s">
        <v>1131</v>
      </c>
      <c r="J74" s="55"/>
      <c r="K74" s="55" t="s">
        <v>263</v>
      </c>
    </row>
    <row r="75">
      <c r="A75" s="55" t="s">
        <v>1098</v>
      </c>
      <c r="B75" s="24">
        <v>0.11577546296296297</v>
      </c>
      <c r="C75" s="24">
        <f>B75-TIME('Time Shifts'!$B$35,'Time Shifts'!$C$35,'Time Shifts'!$D$35)</f>
        <v>0.1002199074</v>
      </c>
      <c r="D75" s="55" t="s">
        <v>66</v>
      </c>
      <c r="E75" s="55" t="s">
        <v>93</v>
      </c>
      <c r="F75" s="29" t="s">
        <v>75</v>
      </c>
      <c r="G75" s="46" t="s">
        <v>75</v>
      </c>
      <c r="H75" s="26"/>
      <c r="I75" s="26"/>
      <c r="J75" s="55"/>
      <c r="K75" s="55" t="s">
        <v>1132</v>
      </c>
    </row>
    <row r="76">
      <c r="A76" s="55" t="s">
        <v>1098</v>
      </c>
      <c r="B76" s="24">
        <v>0.11577546296296297</v>
      </c>
      <c r="C76" s="24">
        <f>B76-TIME('Time Shifts'!$B$35,'Time Shifts'!$C$35,'Time Shifts'!$D$35)</f>
        <v>0.1002199074</v>
      </c>
      <c r="D76" s="55" t="s">
        <v>66</v>
      </c>
      <c r="E76" s="55" t="s">
        <v>93</v>
      </c>
      <c r="F76" s="29" t="s">
        <v>68</v>
      </c>
      <c r="G76" s="46">
        <v>20.0</v>
      </c>
      <c r="H76" s="26"/>
      <c r="I76" s="26"/>
      <c r="J76" s="55"/>
      <c r="K76" s="55" t="s">
        <v>1132</v>
      </c>
    </row>
    <row r="77">
      <c r="A77" s="55" t="s">
        <v>1098</v>
      </c>
      <c r="B77" s="24">
        <v>0.11592592592592593</v>
      </c>
      <c r="C77" s="24">
        <f>B77-TIME('Time Shifts'!$B$35,'Time Shifts'!$C$35,'Time Shifts'!$D$35)</f>
        <v>0.1003703704</v>
      </c>
      <c r="D77" s="55" t="s">
        <v>66</v>
      </c>
      <c r="E77" s="55" t="s">
        <v>91</v>
      </c>
      <c r="F77" s="46">
        <v>8.0</v>
      </c>
      <c r="G77" s="46"/>
      <c r="H77" s="55"/>
      <c r="I77" s="26" t="s">
        <v>1133</v>
      </c>
      <c r="J77" s="55"/>
      <c r="K77" s="55" t="s">
        <v>1134</v>
      </c>
    </row>
    <row r="78">
      <c r="A78" s="55" t="s">
        <v>1098</v>
      </c>
      <c r="B78" s="24">
        <v>0.11746527777777778</v>
      </c>
      <c r="C78" s="24">
        <f>B78-TIME('Time Shifts'!$B$35,'Time Shifts'!$C$35,'Time Shifts'!$D$35)</f>
        <v>0.1019097222</v>
      </c>
      <c r="D78" s="55" t="s">
        <v>66</v>
      </c>
      <c r="E78" s="55" t="s">
        <v>91</v>
      </c>
      <c r="F78" s="46">
        <v>9.0</v>
      </c>
      <c r="G78" s="46"/>
      <c r="H78" s="55"/>
      <c r="I78" s="26" t="s">
        <v>1135</v>
      </c>
      <c r="J78" s="55"/>
      <c r="K78" s="55" t="s">
        <v>1136</v>
      </c>
    </row>
    <row r="79">
      <c r="A79" s="55" t="s">
        <v>1098</v>
      </c>
      <c r="B79" s="24">
        <v>0.1175925925925926</v>
      </c>
      <c r="C79" s="24">
        <f>B79-TIME('Time Shifts'!$B$35,'Time Shifts'!$C$35,'Time Shifts'!$D$35)</f>
        <v>0.102037037</v>
      </c>
      <c r="D79" s="55" t="s">
        <v>964</v>
      </c>
      <c r="E79" s="55" t="s">
        <v>93</v>
      </c>
      <c r="F79" s="29" t="s">
        <v>75</v>
      </c>
      <c r="G79" s="46" t="s">
        <v>75</v>
      </c>
      <c r="H79" s="26"/>
      <c r="I79" s="26"/>
      <c r="J79" s="55"/>
      <c r="K79" s="55" t="s">
        <v>720</v>
      </c>
    </row>
    <row r="80">
      <c r="A80" s="55" t="s">
        <v>1098</v>
      </c>
      <c r="B80" s="24">
        <v>0.11861111111111111</v>
      </c>
      <c r="C80" s="24">
        <f>B80-TIME('Time Shifts'!$B$35,'Time Shifts'!$C$35,'Time Shifts'!$D$35)</f>
        <v>0.1030555556</v>
      </c>
      <c r="D80" s="55" t="s">
        <v>82</v>
      </c>
      <c r="E80" s="55" t="s">
        <v>89</v>
      </c>
      <c r="F80" s="46">
        <v>23.0</v>
      </c>
      <c r="G80" s="46">
        <f>F80-8</f>
        <v>15</v>
      </c>
      <c r="H80" s="26"/>
      <c r="I80" s="26"/>
      <c r="J80" s="55"/>
      <c r="K80" s="55" t="s">
        <v>1137</v>
      </c>
    </row>
    <row r="81">
      <c r="A81" s="55" t="s">
        <v>1098</v>
      </c>
      <c r="B81" s="24">
        <v>0.11872685185185185</v>
      </c>
      <c r="C81" s="24">
        <f>B81-TIME('Time Shifts'!$B$35,'Time Shifts'!$C$35,'Time Shifts'!$D$35)</f>
        <v>0.1031712963</v>
      </c>
      <c r="D81" s="55" t="s">
        <v>82</v>
      </c>
      <c r="E81" s="55" t="s">
        <v>91</v>
      </c>
      <c r="F81" s="46">
        <v>9.0</v>
      </c>
      <c r="G81" s="46"/>
      <c r="H81" s="55"/>
      <c r="I81" s="55" t="s">
        <v>1138</v>
      </c>
      <c r="J81" s="29">
        <v>1.0</v>
      </c>
      <c r="K81" s="55" t="s">
        <v>1139</v>
      </c>
    </row>
    <row r="82">
      <c r="A82" s="55" t="s">
        <v>1098</v>
      </c>
      <c r="B82" s="24">
        <v>0.11967592592592592</v>
      </c>
      <c r="C82" s="24">
        <f>B82-TIME('Time Shifts'!$B$35,'Time Shifts'!$C$35,'Time Shifts'!$D$35)</f>
        <v>0.1041203704</v>
      </c>
      <c r="D82" s="55" t="s">
        <v>74</v>
      </c>
      <c r="E82" s="55" t="s">
        <v>93</v>
      </c>
      <c r="F82" s="29" t="s">
        <v>75</v>
      </c>
      <c r="G82" s="46" t="s">
        <v>75</v>
      </c>
      <c r="H82" s="26"/>
      <c r="I82" s="26"/>
      <c r="J82" s="55"/>
      <c r="K82" s="55" t="s">
        <v>1123</v>
      </c>
    </row>
    <row r="83">
      <c r="A83" s="55" t="s">
        <v>1098</v>
      </c>
      <c r="B83" s="24">
        <v>0.11983796296296297</v>
      </c>
      <c r="C83" s="24">
        <f>B83-TIME('Time Shifts'!$B$35,'Time Shifts'!$C$35,'Time Shifts'!$D$35)</f>
        <v>0.1042824074</v>
      </c>
      <c r="D83" s="55" t="s">
        <v>74</v>
      </c>
      <c r="E83" s="55" t="s">
        <v>91</v>
      </c>
      <c r="F83" s="46">
        <v>17.0</v>
      </c>
      <c r="G83" s="46"/>
      <c r="H83" s="55"/>
      <c r="I83" s="55" t="s">
        <v>1124</v>
      </c>
      <c r="J83" s="29">
        <v>1.0</v>
      </c>
      <c r="K83" s="55" t="s">
        <v>1140</v>
      </c>
    </row>
    <row r="84">
      <c r="A84" s="55" t="s">
        <v>1098</v>
      </c>
      <c r="B84" s="24">
        <v>0.12034722222222222</v>
      </c>
      <c r="C84" s="24">
        <f>B84-TIME('Time Shifts'!$B$35,'Time Shifts'!$C$35,'Time Shifts'!$D$35)</f>
        <v>0.1047916667</v>
      </c>
      <c r="D84" s="55" t="s">
        <v>66</v>
      </c>
      <c r="E84" s="55" t="s">
        <v>83</v>
      </c>
      <c r="F84" s="46">
        <v>14.0</v>
      </c>
      <c r="G84" s="46">
        <f>F84-5</f>
        <v>9</v>
      </c>
      <c r="H84" s="26"/>
      <c r="I84" s="26"/>
      <c r="J84" s="26"/>
      <c r="K84" s="26"/>
    </row>
    <row r="85">
      <c r="A85" s="55" t="s">
        <v>1098</v>
      </c>
      <c r="B85" s="24">
        <v>0.12171296296296297</v>
      </c>
      <c r="C85" s="24">
        <f>B85-TIME('Time Shifts'!$B$35,'Time Shifts'!$C$35,'Time Shifts'!$D$35)</f>
        <v>0.1061574074</v>
      </c>
      <c r="D85" s="55" t="s">
        <v>157</v>
      </c>
      <c r="E85" s="55" t="s">
        <v>209</v>
      </c>
      <c r="F85" s="46">
        <v>3.0</v>
      </c>
      <c r="G85" s="46">
        <f>F85--3</f>
        <v>6</v>
      </c>
      <c r="H85" s="26"/>
      <c r="I85" s="26"/>
      <c r="J85" s="26"/>
      <c r="K85" s="26"/>
    </row>
    <row r="86">
      <c r="A86" s="55" t="s">
        <v>1098</v>
      </c>
      <c r="B86" s="24">
        <v>0.12228009259259259</v>
      </c>
      <c r="C86" s="24">
        <f>B86-TIME('Time Shifts'!$B$35,'Time Shifts'!$C$35,'Time Shifts'!$D$35)</f>
        <v>0.106724537</v>
      </c>
      <c r="D86" s="55" t="s">
        <v>964</v>
      </c>
      <c r="E86" s="55" t="s">
        <v>120</v>
      </c>
      <c r="F86" s="46">
        <v>10.0</v>
      </c>
      <c r="G86" s="46"/>
      <c r="H86" s="55"/>
      <c r="I86" s="26" t="s">
        <v>1141</v>
      </c>
      <c r="J86" s="55"/>
      <c r="K86" s="55" t="s">
        <v>1142</v>
      </c>
    </row>
    <row r="87">
      <c r="A87" s="55" t="s">
        <v>1098</v>
      </c>
      <c r="B87" s="24">
        <v>0.12265046296296296</v>
      </c>
      <c r="C87" s="24">
        <f>B87-TIME('Time Shifts'!$B$35,'Time Shifts'!$C$35,'Time Shifts'!$D$35)</f>
        <v>0.1070949074</v>
      </c>
      <c r="D87" s="55" t="s">
        <v>84</v>
      </c>
      <c r="E87" s="55" t="s">
        <v>67</v>
      </c>
      <c r="F87" s="46">
        <v>5.0</v>
      </c>
      <c r="G87" s="46">
        <f>F87-2</f>
        <v>3</v>
      </c>
      <c r="H87" s="26"/>
      <c r="I87" s="26"/>
      <c r="J87" s="26"/>
      <c r="K87" s="26"/>
    </row>
    <row r="88">
      <c r="A88" s="55" t="s">
        <v>1098</v>
      </c>
      <c r="B88" s="24">
        <v>0.1230787037037037</v>
      </c>
      <c r="C88" s="24">
        <f>B88-TIME('Time Shifts'!$B$35,'Time Shifts'!$C$35,'Time Shifts'!$D$35)</f>
        <v>0.1075231481</v>
      </c>
      <c r="D88" s="55" t="s">
        <v>964</v>
      </c>
      <c r="E88" s="55" t="s">
        <v>130</v>
      </c>
      <c r="F88" s="46">
        <v>5.0</v>
      </c>
      <c r="G88" s="46">
        <f>F88--1</f>
        <v>6</v>
      </c>
      <c r="H88" s="26"/>
      <c r="I88" s="26"/>
      <c r="J88" s="26"/>
      <c r="K88" s="26"/>
    </row>
    <row r="89">
      <c r="A89" s="55" t="s">
        <v>1098</v>
      </c>
      <c r="B89" s="24">
        <v>0.12356481481481481</v>
      </c>
      <c r="C89" s="24">
        <f>B89-TIME('Time Shifts'!$B$35,'Time Shifts'!$C$35,'Time Shifts'!$D$35)</f>
        <v>0.1080092593</v>
      </c>
      <c r="D89" s="55" t="s">
        <v>84</v>
      </c>
      <c r="E89" s="55" t="s">
        <v>83</v>
      </c>
      <c r="F89" s="46">
        <v>17.0</v>
      </c>
      <c r="G89" s="46"/>
      <c r="H89" s="26"/>
      <c r="I89" s="26"/>
      <c r="J89" s="26"/>
      <c r="K89" s="26"/>
    </row>
    <row r="90">
      <c r="A90" s="55" t="s">
        <v>1098</v>
      </c>
      <c r="B90" s="24">
        <v>0.12513888888888888</v>
      </c>
      <c r="C90" s="24">
        <f>B90-TIME('Time Shifts'!$B$35,'Time Shifts'!$C$35,'Time Shifts'!$D$35)</f>
        <v>0.1095833333</v>
      </c>
      <c r="D90" s="55" t="s">
        <v>69</v>
      </c>
      <c r="E90" s="55" t="s">
        <v>126</v>
      </c>
      <c r="F90" s="46">
        <v>23.0</v>
      </c>
      <c r="G90" s="46">
        <f>F90-4</f>
        <v>19</v>
      </c>
      <c r="H90" s="26"/>
      <c r="I90" s="26"/>
      <c r="J90" s="26"/>
      <c r="K90" s="26"/>
    </row>
    <row r="91">
      <c r="A91" s="55" t="s">
        <v>1098</v>
      </c>
      <c r="B91" s="24">
        <v>0.1258101851851852</v>
      </c>
      <c r="C91" s="24">
        <f>B91-TIME('Time Shifts'!$B$35,'Time Shifts'!$C$35,'Time Shifts'!$D$35)</f>
        <v>0.1102546296</v>
      </c>
      <c r="D91" s="55" t="s">
        <v>157</v>
      </c>
      <c r="E91" s="55" t="s">
        <v>67</v>
      </c>
      <c r="F91" s="46">
        <v>18.0</v>
      </c>
      <c r="G91" s="46">
        <f>F91-2</f>
        <v>16</v>
      </c>
      <c r="H91" s="26"/>
      <c r="I91" s="26"/>
      <c r="J91" s="26"/>
      <c r="K91" s="26"/>
    </row>
    <row r="92">
      <c r="A92" s="55" t="s">
        <v>1098</v>
      </c>
      <c r="B92" s="24">
        <v>0.12938657407407408</v>
      </c>
      <c r="C92" s="24">
        <f>B92-TIME('Time Shifts'!$B$35,'Time Shifts'!$C$35,'Time Shifts'!$D$35)</f>
        <v>0.1138310185</v>
      </c>
      <c r="D92" s="55" t="s">
        <v>964</v>
      </c>
      <c r="E92" s="55" t="s">
        <v>125</v>
      </c>
      <c r="F92" s="46">
        <v>27.0</v>
      </c>
      <c r="G92" s="46">
        <f>F92-1-10</f>
        <v>16</v>
      </c>
      <c r="H92" s="26"/>
      <c r="I92" s="26"/>
      <c r="J92" s="55"/>
      <c r="K92" s="55" t="s">
        <v>953</v>
      </c>
    </row>
    <row r="93">
      <c r="A93" s="55" t="s">
        <v>1098</v>
      </c>
      <c r="B93" s="24">
        <v>0.12940972222222222</v>
      </c>
      <c r="C93" s="24">
        <f>B93-TIME('Time Shifts'!$B$35,'Time Shifts'!$C$35,'Time Shifts'!$D$35)</f>
        <v>0.1138541667</v>
      </c>
      <c r="D93" s="55" t="s">
        <v>66</v>
      </c>
      <c r="E93" s="55" t="s">
        <v>125</v>
      </c>
      <c r="F93" s="46">
        <v>26.0</v>
      </c>
      <c r="G93" s="46">
        <f>F93-0-10</f>
        <v>16</v>
      </c>
      <c r="H93" s="26"/>
      <c r="I93" s="26"/>
      <c r="J93" s="55"/>
      <c r="K93" s="55" t="s">
        <v>953</v>
      </c>
    </row>
    <row r="94">
      <c r="A94" s="55" t="s">
        <v>1098</v>
      </c>
      <c r="B94" s="24">
        <v>0.12942129629629628</v>
      </c>
      <c r="C94" s="24">
        <f>B94-TIME('Time Shifts'!$B$35,'Time Shifts'!$C$35,'Time Shifts'!$D$35)</f>
        <v>0.1138657407</v>
      </c>
      <c r="D94" s="55" t="s">
        <v>69</v>
      </c>
      <c r="E94" s="55" t="s">
        <v>125</v>
      </c>
      <c r="F94" s="46">
        <v>19.0</v>
      </c>
      <c r="G94" s="46">
        <f>F94-4-10</f>
        <v>5</v>
      </c>
      <c r="H94" s="26"/>
      <c r="I94" s="26"/>
      <c r="J94" s="55"/>
      <c r="K94" s="55" t="s">
        <v>953</v>
      </c>
    </row>
    <row r="95">
      <c r="A95" s="55" t="s">
        <v>1098</v>
      </c>
      <c r="B95" s="24">
        <v>0.12944444444444445</v>
      </c>
      <c r="C95" s="24">
        <f>B95-TIME('Time Shifts'!$B$35,'Time Shifts'!$C$35,'Time Shifts'!$D$35)</f>
        <v>0.1138888889</v>
      </c>
      <c r="D95" s="55" t="s">
        <v>84</v>
      </c>
      <c r="E95" s="55" t="s">
        <v>125</v>
      </c>
      <c r="F95" s="46">
        <v>15.0</v>
      </c>
      <c r="G95" s="46">
        <f>F95-2</f>
        <v>13</v>
      </c>
      <c r="H95" s="26"/>
      <c r="I95" s="26"/>
      <c r="J95" s="55"/>
      <c r="K95" s="55" t="s">
        <v>953</v>
      </c>
    </row>
    <row r="96">
      <c r="A96" s="55" t="s">
        <v>1098</v>
      </c>
      <c r="B96" s="24">
        <v>0.12944444444444445</v>
      </c>
      <c r="C96" s="24">
        <f>B96-TIME('Time Shifts'!$B$35,'Time Shifts'!$C$35,'Time Shifts'!$D$35)</f>
        <v>0.1138888889</v>
      </c>
      <c r="D96" s="55" t="s">
        <v>82</v>
      </c>
      <c r="E96" s="55" t="s">
        <v>125</v>
      </c>
      <c r="F96" s="46">
        <v>14.0</v>
      </c>
      <c r="G96" s="46">
        <f>F96-1-10</f>
        <v>3</v>
      </c>
      <c r="H96" s="26"/>
      <c r="I96" s="26"/>
      <c r="J96" s="55"/>
      <c r="K96" s="55" t="s">
        <v>953</v>
      </c>
    </row>
    <row r="97">
      <c r="A97" s="55" t="s">
        <v>1098</v>
      </c>
      <c r="B97" s="24">
        <v>0.1294675925925926</v>
      </c>
      <c r="C97" s="24">
        <f>B97-TIME('Time Shifts'!$B$35,'Time Shifts'!$C$35,'Time Shifts'!$D$35)</f>
        <v>0.113912037</v>
      </c>
      <c r="D97" s="55" t="s">
        <v>74</v>
      </c>
      <c r="E97" s="55" t="s">
        <v>125</v>
      </c>
      <c r="F97" s="46">
        <v>38.0</v>
      </c>
      <c r="G97" s="46">
        <f>F97-10-10</f>
        <v>18</v>
      </c>
      <c r="H97" s="26"/>
      <c r="I97" s="26"/>
      <c r="J97" s="55"/>
      <c r="K97" s="55" t="s">
        <v>953</v>
      </c>
    </row>
    <row r="98">
      <c r="A98" s="55" t="s">
        <v>1098</v>
      </c>
      <c r="B98" s="24">
        <v>0.1295023148148148</v>
      </c>
      <c r="C98" s="24">
        <f>B98-TIME('Time Shifts'!$B$35,'Time Shifts'!$C$35,'Time Shifts'!$D$35)</f>
        <v>0.1139467593</v>
      </c>
      <c r="D98" s="55" t="s">
        <v>70</v>
      </c>
      <c r="E98" s="55" t="s">
        <v>125</v>
      </c>
      <c r="F98" s="46">
        <v>24.0</v>
      </c>
      <c r="G98" s="46">
        <f>F98-7-10</f>
        <v>7</v>
      </c>
      <c r="H98" s="26"/>
      <c r="I98" s="26"/>
      <c r="J98" s="55"/>
      <c r="K98" s="55" t="s">
        <v>953</v>
      </c>
    </row>
    <row r="99">
      <c r="A99" s="55" t="s">
        <v>1098</v>
      </c>
      <c r="B99" s="24">
        <v>0.136875</v>
      </c>
      <c r="C99" s="24">
        <f>B99-TIME('Time Shifts'!$B$35,'Time Shifts'!$C$35,'Time Shifts'!$D$35)</f>
        <v>0.1213194444</v>
      </c>
      <c r="D99" s="55" t="s">
        <v>74</v>
      </c>
      <c r="E99" s="55" t="s">
        <v>87</v>
      </c>
      <c r="F99" s="46">
        <v>21.0</v>
      </c>
      <c r="G99" s="46">
        <f t="shared" ref="G99:G100" si="11">F99-4</f>
        <v>17</v>
      </c>
      <c r="H99" s="26"/>
      <c r="I99" s="26"/>
      <c r="J99" s="26"/>
      <c r="K99" s="26"/>
    </row>
    <row r="100">
      <c r="A100" s="55" t="s">
        <v>1098</v>
      </c>
      <c r="B100" s="24">
        <v>0.13699074074074075</v>
      </c>
      <c r="C100" s="24">
        <f>B100-TIME('Time Shifts'!$B$35,'Time Shifts'!$C$35,'Time Shifts'!$D$35)</f>
        <v>0.1214351852</v>
      </c>
      <c r="D100" s="55" t="s">
        <v>70</v>
      </c>
      <c r="E100" s="55" t="s">
        <v>87</v>
      </c>
      <c r="F100" s="46">
        <v>19.0</v>
      </c>
      <c r="G100" s="46">
        <f t="shared" si="11"/>
        <v>15</v>
      </c>
      <c r="H100" s="26"/>
      <c r="I100" s="26"/>
      <c r="J100" s="26"/>
      <c r="K100" s="26"/>
    </row>
    <row r="101">
      <c r="A101" s="55" t="s">
        <v>1098</v>
      </c>
      <c r="B101" s="24">
        <v>0.13699074074074075</v>
      </c>
      <c r="C101" s="24">
        <f>B101-TIME('Time Shifts'!$B$35,'Time Shifts'!$C$35,'Time Shifts'!$D$35)</f>
        <v>0.1214351852</v>
      </c>
      <c r="D101" s="55" t="s">
        <v>66</v>
      </c>
      <c r="E101" s="55" t="s">
        <v>87</v>
      </c>
      <c r="F101" s="46">
        <v>16.0</v>
      </c>
      <c r="G101" s="46">
        <f>F101-0</f>
        <v>16</v>
      </c>
      <c r="H101" s="26"/>
      <c r="I101" s="26"/>
      <c r="J101" s="26"/>
      <c r="K101" s="26"/>
    </row>
    <row r="102">
      <c r="A102" s="55" t="s">
        <v>1098</v>
      </c>
      <c r="B102" s="24">
        <v>0.1370486111111111</v>
      </c>
      <c r="C102" s="24">
        <f>B102-TIME('Time Shifts'!$B$35,'Time Shifts'!$C$35,'Time Shifts'!$D$35)</f>
        <v>0.1214930556</v>
      </c>
      <c r="D102" s="55" t="s">
        <v>964</v>
      </c>
      <c r="E102" s="55" t="s">
        <v>87</v>
      </c>
      <c r="F102" s="46">
        <v>17.0</v>
      </c>
      <c r="G102" s="46">
        <f>F102-1</f>
        <v>16</v>
      </c>
      <c r="H102" s="26"/>
      <c r="I102" s="26"/>
      <c r="J102" s="26"/>
      <c r="K102" s="26"/>
    </row>
    <row r="103">
      <c r="A103" s="55" t="s">
        <v>1098</v>
      </c>
      <c r="B103" s="24">
        <v>0.13706018518518517</v>
      </c>
      <c r="C103" s="24">
        <f>B103-TIME('Time Shifts'!$B$35,'Time Shifts'!$C$35,'Time Shifts'!$D$35)</f>
        <v>0.1215046296</v>
      </c>
      <c r="D103" s="55" t="s">
        <v>84</v>
      </c>
      <c r="E103" s="55" t="s">
        <v>87</v>
      </c>
      <c r="F103" s="46">
        <v>15.0</v>
      </c>
      <c r="G103" s="46">
        <f>F103-2</f>
        <v>13</v>
      </c>
      <c r="H103" s="26"/>
      <c r="I103" s="26"/>
      <c r="J103" s="26"/>
      <c r="K103" s="26"/>
    </row>
    <row r="104">
      <c r="A104" s="55" t="s">
        <v>1098</v>
      </c>
      <c r="B104" s="24">
        <v>0.1376851851851852</v>
      </c>
      <c r="C104" s="24">
        <f>B104-TIME('Time Shifts'!$B$35,'Time Shifts'!$C$35,'Time Shifts'!$D$35)</f>
        <v>0.1221296296</v>
      </c>
      <c r="D104" s="55" t="s">
        <v>82</v>
      </c>
      <c r="E104" s="55" t="s">
        <v>87</v>
      </c>
      <c r="F104" s="46">
        <v>13.0</v>
      </c>
      <c r="G104" s="46">
        <f>F104-1</f>
        <v>12</v>
      </c>
      <c r="H104" s="26"/>
      <c r="I104" s="26"/>
      <c r="J104" s="26"/>
      <c r="K104" s="26"/>
    </row>
    <row r="105">
      <c r="A105" s="55" t="s">
        <v>1098</v>
      </c>
      <c r="B105" s="24">
        <v>0.13778935185185184</v>
      </c>
      <c r="C105" s="24">
        <f>B105-TIME('Time Shifts'!$B$35,'Time Shifts'!$C$35,'Time Shifts'!$D$35)</f>
        <v>0.1222337963</v>
      </c>
      <c r="D105" s="55" t="s">
        <v>69</v>
      </c>
      <c r="E105" s="55" t="s">
        <v>87</v>
      </c>
      <c r="F105" s="46">
        <v>9.0</v>
      </c>
      <c r="G105" s="46">
        <f>F105-4</f>
        <v>5</v>
      </c>
      <c r="H105" s="26"/>
      <c r="I105" s="26"/>
      <c r="J105" s="26"/>
      <c r="K105" s="26"/>
    </row>
    <row r="106">
      <c r="A106" s="55" t="s">
        <v>1098</v>
      </c>
      <c r="B106" s="24">
        <v>0.1409490740740741</v>
      </c>
      <c r="C106" s="24">
        <f>B106-TIME('Time Shifts'!$B$35,'Time Shifts'!$C$35,'Time Shifts'!$D$35)</f>
        <v>0.1253935185</v>
      </c>
      <c r="D106" s="55" t="s">
        <v>70</v>
      </c>
      <c r="E106" s="55" t="s">
        <v>78</v>
      </c>
      <c r="F106" s="29" t="s">
        <v>75</v>
      </c>
      <c r="G106" s="46" t="s">
        <v>75</v>
      </c>
      <c r="H106" s="26"/>
      <c r="I106" s="26"/>
      <c r="J106" s="55"/>
      <c r="K106" s="55" t="s">
        <v>160</v>
      </c>
    </row>
    <row r="107">
      <c r="A107" s="55" t="s">
        <v>1098</v>
      </c>
      <c r="B107" s="24">
        <v>0.1409490740740741</v>
      </c>
      <c r="C107" s="24">
        <f>B107-TIME('Time Shifts'!$B$35,'Time Shifts'!$C$35,'Time Shifts'!$D$35)</f>
        <v>0.1253935185</v>
      </c>
      <c r="D107" s="55" t="s">
        <v>70</v>
      </c>
      <c r="E107" s="55" t="s">
        <v>78</v>
      </c>
      <c r="F107" s="29">
        <v>22.0</v>
      </c>
      <c r="G107" s="46">
        <v>16.0</v>
      </c>
      <c r="H107" s="26"/>
      <c r="I107" s="26"/>
      <c r="J107" s="26"/>
      <c r="K107" s="26"/>
    </row>
    <row r="108">
      <c r="A108" s="55" t="s">
        <v>1098</v>
      </c>
      <c r="B108" s="24">
        <v>0.14164351851851853</v>
      </c>
      <c r="C108" s="24">
        <f>B108-TIME('Time Shifts'!$B$35,'Time Shifts'!$C$35,'Time Shifts'!$D$35)</f>
        <v>0.126087963</v>
      </c>
      <c r="D108" s="55" t="s">
        <v>70</v>
      </c>
      <c r="E108" s="55" t="s">
        <v>78</v>
      </c>
      <c r="F108" s="29" t="s">
        <v>75</v>
      </c>
      <c r="G108" s="46" t="s">
        <v>75</v>
      </c>
      <c r="H108" s="26"/>
      <c r="I108" s="26"/>
      <c r="J108" s="55"/>
      <c r="K108" s="55" t="s">
        <v>160</v>
      </c>
    </row>
    <row r="109">
      <c r="A109" s="55" t="s">
        <v>1098</v>
      </c>
      <c r="B109" s="24">
        <v>0.14164351851851853</v>
      </c>
      <c r="C109" s="24">
        <f>B109-TIME('Time Shifts'!$B$35,'Time Shifts'!$C$35,'Time Shifts'!$D$35)</f>
        <v>0.126087963</v>
      </c>
      <c r="D109" s="55" t="s">
        <v>70</v>
      </c>
      <c r="E109" s="55" t="s">
        <v>78</v>
      </c>
      <c r="F109" s="46">
        <v>12.0</v>
      </c>
      <c r="G109" s="46">
        <f t="shared" ref="G109:G111" si="12">F109-7</f>
        <v>5</v>
      </c>
      <c r="H109" s="26"/>
      <c r="I109" s="26"/>
      <c r="J109" s="26"/>
      <c r="K109" s="26"/>
    </row>
    <row r="110">
      <c r="A110" s="55" t="s">
        <v>1098</v>
      </c>
      <c r="B110" s="24">
        <v>0.14228009259259258</v>
      </c>
      <c r="C110" s="24">
        <f>B110-TIME('Time Shifts'!$B$35,'Time Shifts'!$C$35,'Time Shifts'!$D$35)</f>
        <v>0.126724537</v>
      </c>
      <c r="D110" s="55" t="s">
        <v>70</v>
      </c>
      <c r="E110" s="55" t="s">
        <v>93</v>
      </c>
      <c r="F110" s="46">
        <v>21.0</v>
      </c>
      <c r="G110" s="46">
        <f t="shared" si="12"/>
        <v>14</v>
      </c>
      <c r="H110" s="26"/>
      <c r="I110" s="26"/>
      <c r="J110" s="55"/>
      <c r="K110" s="55" t="s">
        <v>1143</v>
      </c>
    </row>
    <row r="111">
      <c r="A111" s="55" t="s">
        <v>1098</v>
      </c>
      <c r="B111" s="24">
        <v>0.14234953703703704</v>
      </c>
      <c r="C111" s="24">
        <f>B111-TIME('Time Shifts'!$B$35,'Time Shifts'!$C$35,'Time Shifts'!$D$35)</f>
        <v>0.1267939815</v>
      </c>
      <c r="D111" s="55" t="s">
        <v>70</v>
      </c>
      <c r="E111" s="55" t="s">
        <v>93</v>
      </c>
      <c r="F111" s="46">
        <v>16.0</v>
      </c>
      <c r="G111" s="46">
        <f t="shared" si="12"/>
        <v>9</v>
      </c>
      <c r="H111" s="26"/>
      <c r="I111" s="26"/>
      <c r="J111" s="55"/>
      <c r="K111" s="55" t="s">
        <v>1143</v>
      </c>
    </row>
    <row r="112">
      <c r="A112" s="55" t="s">
        <v>1098</v>
      </c>
      <c r="B112" s="24">
        <v>0.1425810185185185</v>
      </c>
      <c r="C112" s="24">
        <f>B112-TIME('Time Shifts'!$B$35,'Time Shifts'!$C$35,'Time Shifts'!$D$35)</f>
        <v>0.127025463</v>
      </c>
      <c r="D112" s="55" t="s">
        <v>70</v>
      </c>
      <c r="E112" s="55" t="s">
        <v>91</v>
      </c>
      <c r="F112" s="46">
        <v>9.0</v>
      </c>
      <c r="G112" s="46"/>
      <c r="H112" s="55"/>
      <c r="I112" s="26" t="s">
        <v>1144</v>
      </c>
      <c r="J112" s="26"/>
      <c r="K112" s="26"/>
    </row>
    <row r="113">
      <c r="A113" s="55" t="s">
        <v>1098</v>
      </c>
      <c r="B113" s="24">
        <v>0.1438310185185185</v>
      </c>
      <c r="C113" s="24">
        <f>B113-TIME('Time Shifts'!$B$35,'Time Shifts'!$C$35,'Time Shifts'!$D$35)</f>
        <v>0.128275463</v>
      </c>
      <c r="D113" s="55" t="s">
        <v>82</v>
      </c>
      <c r="E113" s="55" t="s">
        <v>100</v>
      </c>
      <c r="F113" s="46">
        <v>16.0</v>
      </c>
      <c r="G113" s="46">
        <f t="shared" ref="G113:G114" si="13">F113-1</f>
        <v>15</v>
      </c>
      <c r="H113" s="55"/>
      <c r="I113" s="26" t="s">
        <v>1145</v>
      </c>
      <c r="J113" s="26"/>
      <c r="K113" s="26"/>
    </row>
    <row r="114">
      <c r="A114" s="55" t="s">
        <v>1098</v>
      </c>
      <c r="B114" s="24">
        <v>0.1438425925925926</v>
      </c>
      <c r="C114" s="24">
        <f>B114-TIME('Time Shifts'!$B$35,'Time Shifts'!$C$35,'Time Shifts'!$D$35)</f>
        <v>0.128287037</v>
      </c>
      <c r="D114" s="55" t="s">
        <v>964</v>
      </c>
      <c r="E114" s="55" t="s">
        <v>100</v>
      </c>
      <c r="F114" s="46">
        <v>4.0</v>
      </c>
      <c r="G114" s="46">
        <f t="shared" si="13"/>
        <v>3</v>
      </c>
      <c r="H114" s="55"/>
      <c r="I114" s="26" t="s">
        <v>1146</v>
      </c>
      <c r="J114" s="26"/>
      <c r="K114" s="26"/>
    </row>
    <row r="115">
      <c r="A115" s="55" t="s">
        <v>1098</v>
      </c>
      <c r="B115" s="24">
        <v>0.14386574074074074</v>
      </c>
      <c r="C115" s="24">
        <f>B115-TIME('Time Shifts'!$B$35,'Time Shifts'!$C$35,'Time Shifts'!$D$35)</f>
        <v>0.1283101852</v>
      </c>
      <c r="D115" s="55" t="s">
        <v>84</v>
      </c>
      <c r="E115" s="55" t="s">
        <v>100</v>
      </c>
      <c r="F115" s="29" t="s">
        <v>88</v>
      </c>
      <c r="G115" s="46">
        <v>1.0</v>
      </c>
      <c r="H115" s="55"/>
      <c r="I115" s="26" t="s">
        <v>1147</v>
      </c>
      <c r="J115" s="26"/>
      <c r="K115" s="26"/>
    </row>
    <row r="116">
      <c r="A116" s="55" t="s">
        <v>1098</v>
      </c>
      <c r="B116" s="24">
        <v>0.14652777777777778</v>
      </c>
      <c r="C116" s="24">
        <f>B116-TIME('Time Shifts'!$B$35,'Time Shifts'!$C$35,'Time Shifts'!$D$35)</f>
        <v>0.1309722222</v>
      </c>
      <c r="D116" s="55" t="s">
        <v>964</v>
      </c>
      <c r="E116" s="55" t="s">
        <v>93</v>
      </c>
      <c r="F116" s="29">
        <v>11.0</v>
      </c>
      <c r="G116" s="46">
        <v>8.0</v>
      </c>
      <c r="H116" s="26"/>
      <c r="I116" s="26"/>
      <c r="J116" s="55"/>
      <c r="K116" s="55" t="s">
        <v>1148</v>
      </c>
    </row>
    <row r="117">
      <c r="A117" s="55" t="s">
        <v>1098</v>
      </c>
      <c r="B117" s="24">
        <v>0.14818287037037037</v>
      </c>
      <c r="C117" s="24">
        <f>B117-TIME('Time Shifts'!$B$35,'Time Shifts'!$C$35,'Time Shifts'!$D$35)</f>
        <v>0.1326273148</v>
      </c>
      <c r="D117" s="55" t="s">
        <v>70</v>
      </c>
      <c r="E117" s="55" t="s">
        <v>93</v>
      </c>
      <c r="F117" s="46">
        <v>14.0</v>
      </c>
      <c r="G117" s="46">
        <f>F117-7</f>
        <v>7</v>
      </c>
      <c r="H117" s="26"/>
      <c r="I117" s="26"/>
      <c r="J117" s="55"/>
      <c r="K117" s="55" t="s">
        <v>1149</v>
      </c>
    </row>
    <row r="118">
      <c r="A118" s="55" t="s">
        <v>1098</v>
      </c>
      <c r="B118" s="24">
        <v>0.1482638888888889</v>
      </c>
      <c r="C118" s="24">
        <f>B118-TIME('Time Shifts'!$B$35,'Time Shifts'!$C$35,'Time Shifts'!$D$35)</f>
        <v>0.1327083333</v>
      </c>
      <c r="D118" s="55" t="s">
        <v>70</v>
      </c>
      <c r="E118" s="55" t="s">
        <v>91</v>
      </c>
      <c r="F118" s="46">
        <v>6.0</v>
      </c>
      <c r="G118" s="46"/>
      <c r="H118" s="55"/>
      <c r="I118" s="26" t="s">
        <v>1150</v>
      </c>
      <c r="J118" s="26"/>
      <c r="K118" s="26"/>
    </row>
    <row r="119">
      <c r="A119" s="55" t="s">
        <v>1098</v>
      </c>
      <c r="B119" s="24">
        <v>0.14982638888888888</v>
      </c>
      <c r="C119" s="24">
        <f>B119-TIME('Time Shifts'!$B$35,'Time Shifts'!$C$35,'Time Shifts'!$D$35)</f>
        <v>0.1342708333</v>
      </c>
      <c r="D119" s="55" t="s">
        <v>66</v>
      </c>
      <c r="E119" s="55" t="s">
        <v>91</v>
      </c>
      <c r="F119" s="46">
        <v>19.0</v>
      </c>
      <c r="G119" s="46"/>
      <c r="H119" s="55"/>
      <c r="I119" s="26" t="s">
        <v>1151</v>
      </c>
      <c r="J119" s="26"/>
      <c r="K119" s="26"/>
    </row>
    <row r="120">
      <c r="A120" s="55" t="s">
        <v>1098</v>
      </c>
      <c r="B120" s="24">
        <v>0.15077546296296296</v>
      </c>
      <c r="C120" s="24">
        <f>B120-TIME('Time Shifts'!$B$35,'Time Shifts'!$C$35,'Time Shifts'!$D$35)</f>
        <v>0.1352199074</v>
      </c>
      <c r="D120" s="55" t="s">
        <v>84</v>
      </c>
      <c r="E120" s="55" t="s">
        <v>93</v>
      </c>
      <c r="F120" s="46">
        <v>17.0</v>
      </c>
      <c r="G120" s="46">
        <f>F120-7</f>
        <v>10</v>
      </c>
      <c r="H120" s="26"/>
      <c r="I120" s="26"/>
      <c r="J120" s="55"/>
      <c r="K120" s="55" t="s">
        <v>1152</v>
      </c>
    </row>
    <row r="121">
      <c r="A121" s="55" t="s">
        <v>1098</v>
      </c>
      <c r="B121" s="24">
        <v>0.14405092592592592</v>
      </c>
      <c r="C121" s="24">
        <f>B121-TIME('Time Shifts'!$B$35,'Time Shifts'!$C$35,'Time Shifts'!$D$35)</f>
        <v>0.1284953704</v>
      </c>
      <c r="D121" s="55" t="s">
        <v>84</v>
      </c>
      <c r="E121" s="55" t="s">
        <v>91</v>
      </c>
      <c r="F121" s="46">
        <v>13.0</v>
      </c>
      <c r="G121" s="46"/>
      <c r="H121" s="55"/>
      <c r="I121" s="26" t="s">
        <v>1153</v>
      </c>
      <c r="J121" s="26"/>
      <c r="K121" s="26"/>
    </row>
    <row r="122">
      <c r="A122" s="55" t="s">
        <v>1098</v>
      </c>
      <c r="B122" s="24">
        <v>0.15118055555555557</v>
      </c>
      <c r="C122" s="24">
        <f>B122-TIME('Time Shifts'!$B$35,'Time Shifts'!$C$35,'Time Shifts'!$D$35)</f>
        <v>0.135625</v>
      </c>
      <c r="D122" s="55" t="s">
        <v>84</v>
      </c>
      <c r="E122" s="55" t="s">
        <v>93</v>
      </c>
      <c r="F122" s="29" t="s">
        <v>958</v>
      </c>
      <c r="G122" s="46">
        <v>7.0</v>
      </c>
      <c r="H122" s="26"/>
      <c r="I122" s="26"/>
      <c r="J122" s="55"/>
      <c r="K122" s="55" t="s">
        <v>1152</v>
      </c>
    </row>
    <row r="123">
      <c r="A123" s="55" t="s">
        <v>1098</v>
      </c>
      <c r="B123" s="24">
        <v>0.15259259259259259</v>
      </c>
      <c r="C123" s="24">
        <f>B123-TIME('Time Shifts'!$B$35,'Time Shifts'!$C$35,'Time Shifts'!$D$35)</f>
        <v>0.137037037</v>
      </c>
      <c r="D123" s="55" t="s">
        <v>82</v>
      </c>
      <c r="E123" s="55" t="s">
        <v>91</v>
      </c>
      <c r="F123" s="46">
        <v>34.0</v>
      </c>
      <c r="G123" s="46"/>
      <c r="H123" s="55"/>
      <c r="I123" s="26" t="s">
        <v>1154</v>
      </c>
      <c r="J123" s="55"/>
      <c r="K123" s="55" t="s">
        <v>698</v>
      </c>
    </row>
    <row r="124">
      <c r="A124" s="55" t="s">
        <v>1098</v>
      </c>
      <c r="B124" s="24">
        <v>0.15410879629629629</v>
      </c>
      <c r="C124" s="24">
        <f>B124-TIME('Time Shifts'!$B$35,'Time Shifts'!$C$35,'Time Shifts'!$D$35)</f>
        <v>0.1385532407</v>
      </c>
      <c r="D124" s="55" t="s">
        <v>69</v>
      </c>
      <c r="E124" s="55" t="s">
        <v>89</v>
      </c>
      <c r="F124" s="29" t="s">
        <v>68</v>
      </c>
      <c r="G124" s="46">
        <v>20.0</v>
      </c>
      <c r="H124" s="26"/>
      <c r="I124" s="26"/>
      <c r="J124" s="55"/>
      <c r="K124" s="55" t="s">
        <v>1155</v>
      </c>
    </row>
    <row r="125">
      <c r="A125" s="55" t="s">
        <v>1098</v>
      </c>
      <c r="B125" s="24">
        <v>0.15431712962962962</v>
      </c>
      <c r="C125" s="24">
        <f>B125-TIME('Time Shifts'!$B$35,'Time Shifts'!$C$35,'Time Shifts'!$D$35)</f>
        <v>0.1387615741</v>
      </c>
      <c r="D125" s="55" t="s">
        <v>69</v>
      </c>
      <c r="E125" s="55" t="s">
        <v>91</v>
      </c>
      <c r="F125" s="46">
        <v>10.0</v>
      </c>
      <c r="G125" s="46"/>
      <c r="H125" s="55"/>
      <c r="I125" s="26" t="s">
        <v>1156</v>
      </c>
      <c r="J125" s="26"/>
      <c r="K125" s="26"/>
    </row>
    <row r="126">
      <c r="A126" s="55" t="s">
        <v>1098</v>
      </c>
      <c r="B126" s="24">
        <v>0.15599537037037037</v>
      </c>
      <c r="C126" s="24">
        <f>B126-TIME('Time Shifts'!$B$35,'Time Shifts'!$C$35,'Time Shifts'!$D$35)</f>
        <v>0.1404398148</v>
      </c>
      <c r="D126" s="55" t="s">
        <v>74</v>
      </c>
      <c r="E126" s="55" t="s">
        <v>361</v>
      </c>
      <c r="F126" s="46">
        <v>19.0</v>
      </c>
      <c r="G126" s="46">
        <f>F126-3</f>
        <v>16</v>
      </c>
      <c r="H126" s="26"/>
      <c r="I126" s="26"/>
      <c r="J126" s="26"/>
      <c r="K126" s="26"/>
    </row>
    <row r="127">
      <c r="A127" s="55" t="s">
        <v>1098</v>
      </c>
      <c r="B127" s="24">
        <v>0.1565740740740741</v>
      </c>
      <c r="C127" s="24">
        <f>B127-TIME('Time Shifts'!$B$35,'Time Shifts'!$C$35,'Time Shifts'!$D$35)</f>
        <v>0.1410185185</v>
      </c>
      <c r="D127" s="55" t="s">
        <v>74</v>
      </c>
      <c r="E127" s="55" t="s">
        <v>93</v>
      </c>
      <c r="F127" s="46">
        <v>17.0</v>
      </c>
      <c r="G127" s="46">
        <f>F127-7</f>
        <v>10</v>
      </c>
      <c r="H127" s="26"/>
      <c r="I127" s="26"/>
      <c r="J127" s="55"/>
      <c r="K127" s="55" t="s">
        <v>1157</v>
      </c>
    </row>
    <row r="128">
      <c r="A128" s="55" t="s">
        <v>1098</v>
      </c>
      <c r="B128" s="24">
        <v>0.1580787037037037</v>
      </c>
      <c r="C128" s="24">
        <f>B128-TIME('Time Shifts'!$B$35,'Time Shifts'!$C$35,'Time Shifts'!$D$35)</f>
        <v>0.1425231481</v>
      </c>
      <c r="D128" s="55" t="s">
        <v>70</v>
      </c>
      <c r="E128" s="55" t="s">
        <v>78</v>
      </c>
      <c r="F128" s="29" t="s">
        <v>75</v>
      </c>
      <c r="G128" s="46" t="s">
        <v>75</v>
      </c>
      <c r="H128" s="26"/>
      <c r="I128" s="26"/>
      <c r="J128" s="55"/>
      <c r="K128" s="55" t="s">
        <v>160</v>
      </c>
    </row>
    <row r="129">
      <c r="A129" s="55" t="s">
        <v>1098</v>
      </c>
      <c r="B129" s="24">
        <v>0.1580787037037037</v>
      </c>
      <c r="C129" s="24">
        <f>B129-TIME('Time Shifts'!$B$35,'Time Shifts'!$C$35,'Time Shifts'!$D$35)</f>
        <v>0.1425231481</v>
      </c>
      <c r="D129" s="55" t="s">
        <v>70</v>
      </c>
      <c r="E129" s="55" t="s">
        <v>78</v>
      </c>
      <c r="F129" s="29" t="s">
        <v>88</v>
      </c>
      <c r="G129" s="46">
        <v>1.0</v>
      </c>
      <c r="H129" s="26"/>
      <c r="I129" s="26"/>
      <c r="J129" s="26"/>
      <c r="K129" s="26"/>
    </row>
    <row r="130">
      <c r="A130" s="55" t="s">
        <v>1098</v>
      </c>
      <c r="B130" s="24">
        <v>0.15872685185185184</v>
      </c>
      <c r="C130" s="24">
        <f>B130-TIME('Time Shifts'!$B$35,'Time Shifts'!$C$35,'Time Shifts'!$D$35)</f>
        <v>0.1431712963</v>
      </c>
      <c r="D130" s="55" t="s">
        <v>70</v>
      </c>
      <c r="E130" s="55" t="s">
        <v>79</v>
      </c>
      <c r="F130" s="46">
        <v>22.0</v>
      </c>
      <c r="G130" s="46">
        <f>F130-6</f>
        <v>16</v>
      </c>
      <c r="H130" s="26"/>
      <c r="I130" s="26"/>
      <c r="J130" s="26"/>
      <c r="K130" s="26"/>
    </row>
    <row r="131">
      <c r="A131" s="55" t="s">
        <v>1098</v>
      </c>
      <c r="B131" s="24">
        <v>0.15930555555555556</v>
      </c>
      <c r="C131" s="24">
        <f>B131-TIME('Time Shifts'!$B$35,'Time Shifts'!$C$35,'Time Shifts'!$D$35)</f>
        <v>0.14375</v>
      </c>
      <c r="D131" s="55" t="s">
        <v>70</v>
      </c>
      <c r="E131" s="55" t="s">
        <v>93</v>
      </c>
      <c r="F131" s="46">
        <v>9.0</v>
      </c>
      <c r="G131" s="46">
        <f t="shared" ref="G131:G132" si="14">F131-7</f>
        <v>2</v>
      </c>
      <c r="H131" s="26"/>
      <c r="I131" s="26"/>
      <c r="J131" s="55"/>
      <c r="K131" s="55" t="s">
        <v>1158</v>
      </c>
    </row>
    <row r="132">
      <c r="A132" s="55" t="s">
        <v>1098</v>
      </c>
      <c r="B132" s="24">
        <v>0.1593402777777778</v>
      </c>
      <c r="C132" s="24">
        <f>B132-TIME('Time Shifts'!$B$35,'Time Shifts'!$C$35,'Time Shifts'!$D$35)</f>
        <v>0.1437847222</v>
      </c>
      <c r="D132" s="55" t="s">
        <v>70</v>
      </c>
      <c r="E132" s="55" t="s">
        <v>93</v>
      </c>
      <c r="F132" s="46">
        <v>12.0</v>
      </c>
      <c r="G132" s="46">
        <f t="shared" si="14"/>
        <v>5</v>
      </c>
      <c r="H132" s="26"/>
      <c r="I132" s="26"/>
      <c r="J132" s="55"/>
      <c r="K132" s="55" t="s">
        <v>1143</v>
      </c>
    </row>
    <row r="133">
      <c r="A133" s="55" t="s">
        <v>1098</v>
      </c>
      <c r="B133" s="24">
        <v>0.15990740740740741</v>
      </c>
      <c r="C133" s="24">
        <f>B133-TIME('Time Shifts'!$B$35,'Time Shifts'!$C$35,'Time Shifts'!$D$35)</f>
        <v>0.1443518519</v>
      </c>
      <c r="D133" s="55" t="s">
        <v>964</v>
      </c>
      <c r="E133" s="55" t="s">
        <v>584</v>
      </c>
      <c r="F133" s="46">
        <v>9.0</v>
      </c>
      <c r="G133" s="46">
        <f>F133-0</f>
        <v>9</v>
      </c>
      <c r="H133" s="26"/>
      <c r="I133" s="26"/>
      <c r="J133" s="26"/>
      <c r="K133" s="26"/>
    </row>
    <row r="134">
      <c r="A134" s="55" t="s">
        <v>1098</v>
      </c>
      <c r="B134" s="24">
        <v>0.15994212962962964</v>
      </c>
      <c r="C134" s="24">
        <f>B134-TIME('Time Shifts'!$B$35,'Time Shifts'!$C$35,'Time Shifts'!$D$35)</f>
        <v>0.1443865741</v>
      </c>
      <c r="D134" s="55" t="s">
        <v>84</v>
      </c>
      <c r="E134" s="55" t="s">
        <v>584</v>
      </c>
      <c r="F134" s="29" t="s">
        <v>75</v>
      </c>
      <c r="G134" s="46" t="s">
        <v>75</v>
      </c>
      <c r="H134" s="26"/>
      <c r="I134" s="26"/>
      <c r="J134" s="55"/>
      <c r="K134" s="55" t="s">
        <v>85</v>
      </c>
    </row>
    <row r="135">
      <c r="A135" s="55" t="s">
        <v>1098</v>
      </c>
      <c r="B135" s="24">
        <v>0.15994212962962964</v>
      </c>
      <c r="C135" s="24">
        <f>B135-TIME('Time Shifts'!$B$35,'Time Shifts'!$C$35,'Time Shifts'!$D$35)</f>
        <v>0.1443865741</v>
      </c>
      <c r="D135" s="55" t="s">
        <v>84</v>
      </c>
      <c r="E135" s="55" t="s">
        <v>584</v>
      </c>
      <c r="F135" s="46">
        <v>18.0</v>
      </c>
      <c r="G135" s="46">
        <f>F135-6</f>
        <v>12</v>
      </c>
      <c r="H135" s="26"/>
      <c r="I135" s="26"/>
      <c r="J135" s="26"/>
      <c r="K135" s="26"/>
    </row>
    <row r="136">
      <c r="A136" s="55" t="s">
        <v>1098</v>
      </c>
      <c r="B136" s="24">
        <v>0.16096064814814814</v>
      </c>
      <c r="C136" s="24">
        <f>B136-TIME('Time Shifts'!$B$35,'Time Shifts'!$C$35,'Time Shifts'!$D$35)</f>
        <v>0.1454050926</v>
      </c>
      <c r="D136" s="55" t="s">
        <v>964</v>
      </c>
      <c r="E136" s="55" t="s">
        <v>100</v>
      </c>
      <c r="F136" s="29" t="s">
        <v>75</v>
      </c>
      <c r="G136" s="46" t="s">
        <v>75</v>
      </c>
      <c r="H136" s="55"/>
      <c r="I136" s="26" t="s">
        <v>1159</v>
      </c>
      <c r="J136" s="55"/>
      <c r="K136" s="55" t="s">
        <v>1160</v>
      </c>
    </row>
    <row r="137">
      <c r="A137" s="55" t="s">
        <v>1098</v>
      </c>
      <c r="B137" s="24">
        <v>0.16127314814814814</v>
      </c>
      <c r="C137" s="24">
        <f>B137-TIME('Time Shifts'!$B$35,'Time Shifts'!$C$35,'Time Shifts'!$D$35)</f>
        <v>0.1457175926</v>
      </c>
      <c r="D137" s="55" t="s">
        <v>82</v>
      </c>
      <c r="E137" s="55" t="s">
        <v>100</v>
      </c>
      <c r="F137" s="46">
        <v>17.0</v>
      </c>
      <c r="G137" s="46">
        <f>F137-1</f>
        <v>16</v>
      </c>
      <c r="H137" s="55"/>
      <c r="I137" s="26" t="s">
        <v>1161</v>
      </c>
      <c r="J137" s="55"/>
      <c r="K137" s="55" t="s">
        <v>1162</v>
      </c>
    </row>
    <row r="138">
      <c r="A138" s="55" t="s">
        <v>1098</v>
      </c>
      <c r="B138" s="24">
        <v>0.16260416666666666</v>
      </c>
      <c r="C138" s="24">
        <f>B138-TIME('Time Shifts'!$B$35,'Time Shifts'!$C$35,'Time Shifts'!$D$35)</f>
        <v>0.1470486111</v>
      </c>
      <c r="D138" s="55" t="s">
        <v>964</v>
      </c>
      <c r="E138" s="55" t="s">
        <v>195</v>
      </c>
      <c r="F138" s="46">
        <v>11.0</v>
      </c>
      <c r="G138" s="46">
        <f>F138</f>
        <v>11</v>
      </c>
      <c r="H138" s="26"/>
      <c r="I138" s="26"/>
      <c r="J138" s="26"/>
      <c r="K138" s="26"/>
    </row>
    <row r="139">
      <c r="A139" s="55" t="s">
        <v>1098</v>
      </c>
      <c r="B139" s="24">
        <v>0.1637962962962963</v>
      </c>
      <c r="C139" s="24">
        <f>B139-TIME('Time Shifts'!$B$35,'Time Shifts'!$C$35,'Time Shifts'!$D$35)</f>
        <v>0.1482407407</v>
      </c>
      <c r="D139" s="55" t="s">
        <v>66</v>
      </c>
      <c r="E139" s="55" t="s">
        <v>91</v>
      </c>
      <c r="F139" s="46">
        <v>7.0</v>
      </c>
      <c r="G139" s="46"/>
      <c r="H139" s="55"/>
      <c r="I139" s="26" t="s">
        <v>1163</v>
      </c>
      <c r="J139" s="55"/>
      <c r="K139" s="55" t="s">
        <v>1164</v>
      </c>
    </row>
    <row r="140">
      <c r="A140" s="55" t="s">
        <v>1098</v>
      </c>
      <c r="B140" s="24">
        <v>0.1649537037037037</v>
      </c>
      <c r="C140" s="24">
        <f>B140-TIME('Time Shifts'!$B$35,'Time Shifts'!$C$35,'Time Shifts'!$D$35)</f>
        <v>0.1493981481</v>
      </c>
      <c r="D140" s="55" t="s">
        <v>84</v>
      </c>
      <c r="E140" s="55" t="s">
        <v>93</v>
      </c>
      <c r="F140" s="46">
        <v>19.0</v>
      </c>
      <c r="G140" s="46">
        <f>F140-7</f>
        <v>12</v>
      </c>
      <c r="H140" s="26"/>
      <c r="I140" s="26"/>
      <c r="J140" s="55"/>
      <c r="K140" s="55" t="s">
        <v>1152</v>
      </c>
    </row>
    <row r="141">
      <c r="A141" s="55" t="s">
        <v>1098</v>
      </c>
      <c r="B141" s="24">
        <v>0.16519675925925925</v>
      </c>
      <c r="C141" s="24">
        <f>B141-TIME('Time Shifts'!$B$35,'Time Shifts'!$C$35,'Time Shifts'!$D$35)</f>
        <v>0.1496412037</v>
      </c>
      <c r="D141" s="55" t="s">
        <v>84</v>
      </c>
      <c r="E141" s="55" t="s">
        <v>91</v>
      </c>
      <c r="F141" s="46">
        <v>18.0</v>
      </c>
      <c r="G141" s="46"/>
      <c r="H141" s="55"/>
      <c r="I141" s="26" t="s">
        <v>1165</v>
      </c>
      <c r="J141" s="26"/>
      <c r="K141" s="26"/>
    </row>
    <row r="142">
      <c r="A142" s="55" t="s">
        <v>1098</v>
      </c>
      <c r="B142" s="24">
        <v>0.16572916666666668</v>
      </c>
      <c r="C142" s="24">
        <f>B142-TIME('Time Shifts'!$B$35,'Time Shifts'!$C$35,'Time Shifts'!$D$35)</f>
        <v>0.1501736111</v>
      </c>
      <c r="D142" s="55" t="s">
        <v>84</v>
      </c>
      <c r="E142" s="55" t="s">
        <v>93</v>
      </c>
      <c r="F142" s="29" t="s">
        <v>75</v>
      </c>
      <c r="G142" s="46" t="s">
        <v>75</v>
      </c>
      <c r="H142" s="26"/>
      <c r="I142" s="26"/>
      <c r="J142" s="55"/>
      <c r="K142" s="55" t="s">
        <v>85</v>
      </c>
    </row>
    <row r="143">
      <c r="A143" s="55" t="s">
        <v>1098</v>
      </c>
      <c r="B143" s="24">
        <v>0.16572916666666668</v>
      </c>
      <c r="C143" s="24">
        <f>B143-TIME('Time Shifts'!$B$35,'Time Shifts'!$C$35,'Time Shifts'!$D$35)</f>
        <v>0.1501736111</v>
      </c>
      <c r="D143" s="55" t="s">
        <v>84</v>
      </c>
      <c r="E143" s="55" t="s">
        <v>93</v>
      </c>
      <c r="F143" s="46">
        <v>24.0</v>
      </c>
      <c r="G143" s="46">
        <f>F143-7</f>
        <v>17</v>
      </c>
      <c r="H143" s="26"/>
      <c r="I143" s="26"/>
      <c r="J143" s="55"/>
      <c r="K143" s="55" t="s">
        <v>1166</v>
      </c>
    </row>
    <row r="144">
      <c r="A144" s="55" t="s">
        <v>1098</v>
      </c>
      <c r="B144" s="24">
        <v>0.16582175925925927</v>
      </c>
      <c r="C144" s="24">
        <f>B144-TIME('Time Shifts'!$B$35,'Time Shifts'!$C$35,'Time Shifts'!$D$35)</f>
        <v>0.1502662037</v>
      </c>
      <c r="D144" s="55" t="s">
        <v>84</v>
      </c>
      <c r="E144" s="55" t="s">
        <v>91</v>
      </c>
      <c r="F144" s="46">
        <v>15.0</v>
      </c>
      <c r="G144" s="46"/>
      <c r="H144" s="55"/>
      <c r="I144" s="26" t="s">
        <v>1167</v>
      </c>
      <c r="J144" s="26"/>
      <c r="K144" s="26"/>
    </row>
    <row r="145">
      <c r="A145" s="55" t="s">
        <v>1098</v>
      </c>
      <c r="B145" s="24">
        <v>0.16662037037037036</v>
      </c>
      <c r="C145" s="24">
        <f>B145-TIME('Time Shifts'!$B$35,'Time Shifts'!$C$35,'Time Shifts'!$D$35)</f>
        <v>0.1510648148</v>
      </c>
      <c r="D145" s="55" t="s">
        <v>82</v>
      </c>
      <c r="E145" s="55" t="s">
        <v>81</v>
      </c>
      <c r="F145" s="46">
        <v>6.0</v>
      </c>
      <c r="G145" s="46">
        <f>F145-2</f>
        <v>4</v>
      </c>
      <c r="H145" s="26"/>
      <c r="I145" s="26"/>
      <c r="J145" s="26"/>
      <c r="K145" s="26"/>
    </row>
    <row r="146">
      <c r="A146" s="55" t="s">
        <v>1098</v>
      </c>
      <c r="B146" s="24">
        <v>0.16780092592592594</v>
      </c>
      <c r="C146" s="24">
        <f>B146-TIME('Time Shifts'!$B$35,'Time Shifts'!$C$35,'Time Shifts'!$D$35)</f>
        <v>0.1522453704</v>
      </c>
      <c r="D146" s="55" t="s">
        <v>69</v>
      </c>
      <c r="E146" s="55" t="s">
        <v>120</v>
      </c>
      <c r="F146" s="46">
        <v>19.0</v>
      </c>
      <c r="G146" s="46"/>
      <c r="H146" s="55"/>
      <c r="I146" s="26" t="s">
        <v>1168</v>
      </c>
      <c r="J146" s="55"/>
      <c r="K146" s="55" t="s">
        <v>1169</v>
      </c>
    </row>
    <row r="147">
      <c r="A147" s="55" t="s">
        <v>1098</v>
      </c>
      <c r="B147" s="24">
        <v>0.16847222222222222</v>
      </c>
      <c r="C147" s="24">
        <f>B147-TIME('Time Shifts'!$B$35,'Time Shifts'!$C$35,'Time Shifts'!$D$35)</f>
        <v>0.1529166667</v>
      </c>
      <c r="D147" s="55" t="s">
        <v>69</v>
      </c>
      <c r="E147" s="55" t="s">
        <v>89</v>
      </c>
      <c r="F147" s="29" t="s">
        <v>68</v>
      </c>
      <c r="G147" s="46">
        <v>20.0</v>
      </c>
      <c r="H147" s="26"/>
      <c r="I147" s="26"/>
      <c r="J147" s="55"/>
      <c r="K147" s="55" t="s">
        <v>160</v>
      </c>
    </row>
    <row r="148">
      <c r="A148" s="55" t="s">
        <v>1098</v>
      </c>
      <c r="B148" s="24">
        <v>0.16847222222222222</v>
      </c>
      <c r="C148" s="24">
        <f>B148-TIME('Time Shifts'!$B$35,'Time Shifts'!$C$35,'Time Shifts'!$D$35)</f>
        <v>0.1529166667</v>
      </c>
      <c r="D148" s="55" t="s">
        <v>69</v>
      </c>
      <c r="E148" s="55" t="s">
        <v>89</v>
      </c>
      <c r="F148" s="46">
        <v>15.0</v>
      </c>
      <c r="G148" s="46">
        <f>F148-7</f>
        <v>8</v>
      </c>
      <c r="H148" s="26"/>
      <c r="I148" s="26"/>
      <c r="J148" s="55"/>
      <c r="K148" s="55" t="s">
        <v>223</v>
      </c>
    </row>
    <row r="149">
      <c r="A149" s="55" t="s">
        <v>1098</v>
      </c>
      <c r="B149" s="24">
        <v>0.1695949074074074</v>
      </c>
      <c r="C149" s="24">
        <f>B149-TIME('Time Shifts'!$B$35,'Time Shifts'!$C$35,'Time Shifts'!$D$35)</f>
        <v>0.1540393519</v>
      </c>
      <c r="D149" s="55" t="s">
        <v>66</v>
      </c>
      <c r="E149" s="55" t="s">
        <v>91</v>
      </c>
      <c r="F149" s="46">
        <v>5.0</v>
      </c>
      <c r="G149" s="46"/>
      <c r="H149" s="55"/>
      <c r="I149" s="26" t="s">
        <v>1170</v>
      </c>
      <c r="J149" s="55"/>
      <c r="K149" s="55" t="s">
        <v>1171</v>
      </c>
    </row>
    <row r="150">
      <c r="A150" s="55" t="s">
        <v>1098</v>
      </c>
      <c r="B150" s="24">
        <v>0.17201388888888888</v>
      </c>
      <c r="C150" s="24">
        <f>B150-TIME('Time Shifts'!$B$35,'Time Shifts'!$C$35,'Time Shifts'!$D$35)</f>
        <v>0.1564583333</v>
      </c>
      <c r="D150" s="55" t="s">
        <v>82</v>
      </c>
      <c r="E150" s="55" t="s">
        <v>584</v>
      </c>
      <c r="F150" s="29" t="s">
        <v>68</v>
      </c>
      <c r="G150" s="46">
        <v>20.0</v>
      </c>
      <c r="H150" s="26"/>
      <c r="I150" s="26"/>
      <c r="J150" s="26"/>
      <c r="K150" s="26"/>
    </row>
    <row r="151">
      <c r="A151" s="55" t="s">
        <v>1098</v>
      </c>
      <c r="B151" s="24">
        <v>0.17239583333333333</v>
      </c>
      <c r="C151" s="24">
        <f>B151-TIME('Time Shifts'!$B$35,'Time Shifts'!$C$35,'Time Shifts'!$D$35)</f>
        <v>0.1568402778</v>
      </c>
      <c r="D151" s="55" t="s">
        <v>74</v>
      </c>
      <c r="E151" s="55" t="s">
        <v>120</v>
      </c>
      <c r="F151" s="46">
        <v>7.0</v>
      </c>
      <c r="G151" s="46"/>
      <c r="H151" s="55"/>
      <c r="I151" s="26" t="s">
        <v>1172</v>
      </c>
      <c r="J151" s="55"/>
      <c r="K151" s="55" t="s">
        <v>1173</v>
      </c>
    </row>
    <row r="152">
      <c r="A152" s="55" t="s">
        <v>1098</v>
      </c>
      <c r="B152" s="24">
        <v>0.17346064814814816</v>
      </c>
      <c r="C152" s="24">
        <f>B152-TIME('Time Shifts'!$B$35,'Time Shifts'!$C$35,'Time Shifts'!$D$35)</f>
        <v>0.1579050926</v>
      </c>
      <c r="D152" s="55" t="s">
        <v>84</v>
      </c>
      <c r="E152" s="55" t="s">
        <v>93</v>
      </c>
      <c r="F152" s="46">
        <v>10.0</v>
      </c>
      <c r="G152" s="46">
        <f>F152-7</f>
        <v>3</v>
      </c>
      <c r="H152" s="26"/>
      <c r="I152" s="26"/>
      <c r="J152" s="55"/>
      <c r="K152" s="55" t="s">
        <v>1174</v>
      </c>
    </row>
    <row r="153">
      <c r="A153" s="55" t="s">
        <v>1098</v>
      </c>
      <c r="B153" s="24">
        <v>0.17408564814814814</v>
      </c>
      <c r="C153" s="24">
        <f>B153-TIME('Time Shifts'!$B$35,'Time Shifts'!$C$35,'Time Shifts'!$D$35)</f>
        <v>0.1585300926</v>
      </c>
      <c r="D153" s="55" t="s">
        <v>69</v>
      </c>
      <c r="E153" s="55" t="s">
        <v>100</v>
      </c>
      <c r="F153" s="46">
        <v>7.0</v>
      </c>
      <c r="G153" s="46">
        <f>F153-4</f>
        <v>3</v>
      </c>
      <c r="H153" s="55"/>
      <c r="I153" s="26" t="s">
        <v>1175</v>
      </c>
      <c r="J153" s="26"/>
      <c r="K153" s="26"/>
    </row>
    <row r="154">
      <c r="A154" s="55" t="s">
        <v>1098</v>
      </c>
      <c r="B154" s="24">
        <v>0.17476851851851852</v>
      </c>
      <c r="C154" s="24">
        <f>B154-TIME('Time Shifts'!$B$35,'Time Shifts'!$C$35,'Time Shifts'!$D$35)</f>
        <v>0.159212963</v>
      </c>
      <c r="D154" s="55" t="s">
        <v>69</v>
      </c>
      <c r="E154" s="55" t="s">
        <v>91</v>
      </c>
      <c r="F154" s="46">
        <v>11.0</v>
      </c>
      <c r="G154" s="46"/>
      <c r="H154" s="55"/>
      <c r="I154" s="26" t="s">
        <v>1176</v>
      </c>
      <c r="J154" s="26"/>
      <c r="K154" s="26"/>
    </row>
    <row r="155">
      <c r="A155" s="55" t="s">
        <v>1098</v>
      </c>
      <c r="B155" s="24">
        <v>0.17555555555555555</v>
      </c>
      <c r="C155" s="24">
        <f>B155-TIME('Time Shifts'!$B$35,'Time Shifts'!$C$35,'Time Shifts'!$D$35)</f>
        <v>0.16</v>
      </c>
      <c r="D155" s="55" t="s">
        <v>66</v>
      </c>
      <c r="E155" s="55" t="s">
        <v>100</v>
      </c>
      <c r="F155" s="46">
        <v>16.0</v>
      </c>
      <c r="G155" s="46">
        <f>F155-1</f>
        <v>15</v>
      </c>
      <c r="H155" s="55"/>
      <c r="I155" s="26" t="s">
        <v>1177</v>
      </c>
      <c r="J155" s="26"/>
      <c r="K155" s="26"/>
    </row>
    <row r="156">
      <c r="A156" s="55" t="s">
        <v>1098</v>
      </c>
      <c r="B156" s="24">
        <v>0.17556712962962964</v>
      </c>
      <c r="C156" s="24">
        <f>B156-TIME('Time Shifts'!$B$35,'Time Shifts'!$C$35,'Time Shifts'!$D$35)</f>
        <v>0.1600115741</v>
      </c>
      <c r="D156" s="55" t="s">
        <v>70</v>
      </c>
      <c r="E156" s="55" t="s">
        <v>100</v>
      </c>
      <c r="F156" s="46">
        <v>15.0</v>
      </c>
      <c r="G156" s="46">
        <f>F156-7</f>
        <v>8</v>
      </c>
      <c r="H156" s="55"/>
      <c r="I156" s="26" t="s">
        <v>1178</v>
      </c>
      <c r="J156" s="26"/>
      <c r="K156" s="26"/>
    </row>
    <row r="157">
      <c r="A157" s="55" t="s">
        <v>1098</v>
      </c>
      <c r="B157" s="24">
        <v>0.17583333333333334</v>
      </c>
      <c r="C157" s="24">
        <f>B157-TIME('Time Shifts'!$B$35,'Time Shifts'!$C$35,'Time Shifts'!$D$35)</f>
        <v>0.1602777778</v>
      </c>
      <c r="D157" s="55" t="s">
        <v>66</v>
      </c>
      <c r="E157" s="55" t="s">
        <v>81</v>
      </c>
      <c r="F157" s="29" t="s">
        <v>1179</v>
      </c>
      <c r="G157" s="46">
        <v>19.0</v>
      </c>
      <c r="H157" s="26"/>
      <c r="I157" s="26"/>
      <c r="J157" s="26"/>
      <c r="K157" s="26"/>
    </row>
    <row r="158">
      <c r="A158" s="55" t="s">
        <v>1098</v>
      </c>
      <c r="B158" s="24">
        <v>0.1766087962962963</v>
      </c>
      <c r="C158" s="24">
        <f>B158-TIME('Time Shifts'!$B$35,'Time Shifts'!$C$35,'Time Shifts'!$D$35)</f>
        <v>0.1610532407</v>
      </c>
      <c r="D158" s="55" t="s">
        <v>964</v>
      </c>
      <c r="E158" s="55" t="s">
        <v>195</v>
      </c>
      <c r="F158" s="46">
        <v>11.0</v>
      </c>
      <c r="G158" s="46">
        <f>F158</f>
        <v>11</v>
      </c>
      <c r="H158" s="26"/>
      <c r="I158" s="26"/>
      <c r="J158" s="26"/>
      <c r="K158" s="26"/>
    </row>
    <row r="159">
      <c r="A159" s="55" t="s">
        <v>1098</v>
      </c>
      <c r="B159" s="24">
        <v>0.17797453703703703</v>
      </c>
      <c r="C159" s="24">
        <f>B159-TIME('Time Shifts'!$B$35,'Time Shifts'!$C$35,'Time Shifts'!$D$35)</f>
        <v>0.1624189815</v>
      </c>
      <c r="D159" s="55" t="s">
        <v>66</v>
      </c>
      <c r="E159" s="55" t="s">
        <v>89</v>
      </c>
      <c r="F159" s="46">
        <v>12.0</v>
      </c>
      <c r="G159" s="46">
        <f t="shared" ref="G159:G160" si="15">F159-7</f>
        <v>5</v>
      </c>
      <c r="H159" s="26"/>
      <c r="I159" s="26"/>
      <c r="J159" s="55"/>
      <c r="K159" s="55" t="s">
        <v>171</v>
      </c>
    </row>
    <row r="160">
      <c r="A160" s="55" t="s">
        <v>1098</v>
      </c>
      <c r="B160" s="24">
        <v>0.17800925925925926</v>
      </c>
      <c r="C160" s="24">
        <f>B160-TIME('Time Shifts'!$B$35,'Time Shifts'!$C$35,'Time Shifts'!$D$35)</f>
        <v>0.1624537037</v>
      </c>
      <c r="D160" s="55" t="s">
        <v>66</v>
      </c>
      <c r="E160" s="55" t="s">
        <v>89</v>
      </c>
      <c r="F160" s="46">
        <v>16.0</v>
      </c>
      <c r="G160" s="46">
        <f t="shared" si="15"/>
        <v>9</v>
      </c>
      <c r="H160" s="26"/>
      <c r="I160" s="26"/>
      <c r="J160" s="55"/>
      <c r="K160" s="55" t="s">
        <v>171</v>
      </c>
    </row>
    <row r="161">
      <c r="A161" s="55" t="s">
        <v>1098</v>
      </c>
      <c r="B161" s="24">
        <v>0.17813657407407407</v>
      </c>
      <c r="C161" s="24">
        <f>B161-TIME('Time Shifts'!$B$35,'Time Shifts'!$C$35,'Time Shifts'!$D$35)</f>
        <v>0.1625810185</v>
      </c>
      <c r="D161" s="55" t="s">
        <v>66</v>
      </c>
      <c r="E161" s="55" t="s">
        <v>91</v>
      </c>
      <c r="F161" s="46">
        <v>10.0</v>
      </c>
      <c r="G161" s="46"/>
      <c r="H161" s="55"/>
      <c r="I161" s="55" t="s">
        <v>1180</v>
      </c>
      <c r="J161" s="29">
        <v>1.0</v>
      </c>
      <c r="K161" s="55" t="s">
        <v>1181</v>
      </c>
    </row>
    <row r="162">
      <c r="A162" s="55" t="s">
        <v>1098</v>
      </c>
      <c r="B162" s="24">
        <v>0.1787037037037037</v>
      </c>
      <c r="C162" s="24">
        <f>B162-TIME('Time Shifts'!$B$35,'Time Shifts'!$C$35,'Time Shifts'!$D$35)</f>
        <v>0.1631481481</v>
      </c>
      <c r="D162" s="55" t="s">
        <v>84</v>
      </c>
      <c r="E162" s="55" t="s">
        <v>93</v>
      </c>
      <c r="F162" s="29" t="s">
        <v>75</v>
      </c>
      <c r="G162" s="46" t="s">
        <v>75</v>
      </c>
      <c r="H162" s="26"/>
      <c r="I162" s="26"/>
      <c r="J162" s="55"/>
      <c r="K162" s="55" t="s">
        <v>85</v>
      </c>
    </row>
    <row r="163">
      <c r="A163" s="55" t="s">
        <v>1098</v>
      </c>
      <c r="B163" s="24">
        <v>0.1787037037037037</v>
      </c>
      <c r="C163" s="24">
        <f>B163-TIME('Time Shifts'!$B$35,'Time Shifts'!$C$35,'Time Shifts'!$D$35)</f>
        <v>0.1631481481</v>
      </c>
      <c r="D163" s="55" t="s">
        <v>84</v>
      </c>
      <c r="E163" s="55" t="s">
        <v>93</v>
      </c>
      <c r="F163" s="46">
        <v>13.0</v>
      </c>
      <c r="G163" s="46">
        <f>F163-7</f>
        <v>6</v>
      </c>
      <c r="H163" s="26"/>
      <c r="I163" s="26"/>
      <c r="J163" s="55"/>
      <c r="K163" s="55" t="s">
        <v>1166</v>
      </c>
    </row>
    <row r="164">
      <c r="A164" s="55" t="s">
        <v>1098</v>
      </c>
      <c r="B164" s="24">
        <v>0.17891203703703704</v>
      </c>
      <c r="C164" s="24">
        <f>B164-TIME('Time Shifts'!$B$35,'Time Shifts'!$C$35,'Time Shifts'!$D$35)</f>
        <v>0.1633564815</v>
      </c>
      <c r="D164" s="55" t="s">
        <v>84</v>
      </c>
      <c r="E164" s="55" t="s">
        <v>93</v>
      </c>
      <c r="F164" s="29" t="s">
        <v>75</v>
      </c>
      <c r="G164" s="46" t="s">
        <v>75</v>
      </c>
      <c r="H164" s="26"/>
      <c r="I164" s="26"/>
      <c r="J164" s="55"/>
      <c r="K164" s="55" t="s">
        <v>85</v>
      </c>
    </row>
    <row r="165">
      <c r="A165" s="55" t="s">
        <v>1098</v>
      </c>
      <c r="B165" s="24">
        <v>0.17891203703703704</v>
      </c>
      <c r="C165" s="24">
        <f>B165-TIME('Time Shifts'!$B$35,'Time Shifts'!$C$35,'Time Shifts'!$D$35)</f>
        <v>0.1633564815</v>
      </c>
      <c r="D165" s="55" t="s">
        <v>84</v>
      </c>
      <c r="E165" s="55" t="s">
        <v>93</v>
      </c>
      <c r="F165" s="46">
        <v>15.0</v>
      </c>
      <c r="G165" s="46">
        <f>F165-7</f>
        <v>8</v>
      </c>
      <c r="H165" s="26"/>
      <c r="I165" s="26"/>
      <c r="J165" s="55"/>
      <c r="K165" s="55" t="s">
        <v>1166</v>
      </c>
    </row>
    <row r="166">
      <c r="A166" s="55" t="s">
        <v>1098</v>
      </c>
      <c r="B166" s="24">
        <v>0.17905092592592592</v>
      </c>
      <c r="C166" s="24">
        <f>B166-TIME('Time Shifts'!$B$35,'Time Shifts'!$C$35,'Time Shifts'!$D$35)</f>
        <v>0.1634953704</v>
      </c>
      <c r="D166" s="55" t="s">
        <v>84</v>
      </c>
      <c r="E166" s="55" t="s">
        <v>91</v>
      </c>
      <c r="F166" s="46">
        <v>17.0</v>
      </c>
      <c r="G166" s="46"/>
      <c r="H166" s="55"/>
      <c r="I166" s="55" t="s">
        <v>1182</v>
      </c>
      <c r="J166" s="29">
        <v>1.0</v>
      </c>
      <c r="K166" s="55" t="s">
        <v>1183</v>
      </c>
    </row>
    <row r="167">
      <c r="A167" s="55" t="s">
        <v>1098</v>
      </c>
      <c r="B167" s="24">
        <v>0.18211805555555555</v>
      </c>
      <c r="C167" s="24">
        <f>B167-TIME('Time Shifts'!$B$35,'Time Shifts'!$C$35,'Time Shifts'!$D$35)</f>
        <v>0.1665625</v>
      </c>
      <c r="D167" s="55" t="s">
        <v>82</v>
      </c>
      <c r="E167" s="55" t="s">
        <v>91</v>
      </c>
      <c r="F167" s="46">
        <v>20.0</v>
      </c>
      <c r="G167" s="46"/>
      <c r="H167" s="55"/>
      <c r="I167" s="26" t="s">
        <v>1184</v>
      </c>
      <c r="J167" s="55"/>
      <c r="K167" s="55" t="s">
        <v>698</v>
      </c>
    </row>
    <row r="168">
      <c r="A168" s="55" t="s">
        <v>1098</v>
      </c>
      <c r="B168" s="24">
        <v>0.18278935185185186</v>
      </c>
      <c r="C168" s="24">
        <f>B168-TIME('Time Shifts'!$B$35,'Time Shifts'!$C$35,'Time Shifts'!$D$35)</f>
        <v>0.1672337963</v>
      </c>
      <c r="D168" s="55" t="s">
        <v>69</v>
      </c>
      <c r="E168" s="55" t="s">
        <v>120</v>
      </c>
      <c r="F168" s="46">
        <v>22.0</v>
      </c>
      <c r="G168" s="46"/>
      <c r="H168" s="55"/>
      <c r="I168" s="26" t="s">
        <v>1185</v>
      </c>
      <c r="J168" s="55"/>
      <c r="K168" s="55" t="s">
        <v>1169</v>
      </c>
    </row>
    <row r="169">
      <c r="A169" s="55" t="s">
        <v>1098</v>
      </c>
      <c r="B169" s="24">
        <v>0.1830324074074074</v>
      </c>
      <c r="C169" s="24">
        <f>B169-TIME('Time Shifts'!$B$35,'Time Shifts'!$C$35,'Time Shifts'!$D$35)</f>
        <v>0.1674768519</v>
      </c>
      <c r="D169" s="55" t="s">
        <v>69</v>
      </c>
      <c r="E169" s="55" t="s">
        <v>89</v>
      </c>
      <c r="F169" s="29" t="s">
        <v>75</v>
      </c>
      <c r="G169" s="46" t="s">
        <v>75</v>
      </c>
      <c r="H169" s="26"/>
      <c r="I169" s="26"/>
      <c r="J169" s="55"/>
      <c r="K169" s="55" t="s">
        <v>160</v>
      </c>
    </row>
    <row r="170">
      <c r="A170" s="55" t="s">
        <v>1098</v>
      </c>
      <c r="B170" s="24">
        <v>0.1830324074074074</v>
      </c>
      <c r="C170" s="24">
        <f>B170-TIME('Time Shifts'!$B$35,'Time Shifts'!$C$35,'Time Shifts'!$D$35)</f>
        <v>0.1674768519</v>
      </c>
      <c r="D170" s="55" t="s">
        <v>69</v>
      </c>
      <c r="E170" s="55" t="s">
        <v>89</v>
      </c>
      <c r="F170" s="46">
        <v>19.0</v>
      </c>
      <c r="G170" s="46">
        <f>F170-7</f>
        <v>12</v>
      </c>
      <c r="H170" s="26"/>
      <c r="I170" s="26"/>
      <c r="J170" s="55"/>
      <c r="K170" s="55" t="s">
        <v>1186</v>
      </c>
    </row>
    <row r="171">
      <c r="A171" s="55" t="s">
        <v>1098</v>
      </c>
      <c r="B171" s="24">
        <v>0.18311342592592592</v>
      </c>
      <c r="C171" s="24">
        <f>B171-TIME('Time Shifts'!$B$35,'Time Shifts'!$C$35,'Time Shifts'!$D$35)</f>
        <v>0.1675578704</v>
      </c>
      <c r="D171" s="55" t="s">
        <v>69</v>
      </c>
      <c r="E171" s="55" t="s">
        <v>91</v>
      </c>
      <c r="F171" s="46">
        <v>12.0</v>
      </c>
      <c r="G171" s="46"/>
      <c r="H171" s="55"/>
      <c r="I171" s="55" t="s">
        <v>1187</v>
      </c>
      <c r="J171" s="29">
        <v>1.0</v>
      </c>
      <c r="K171" s="55" t="s">
        <v>1188</v>
      </c>
    </row>
    <row r="172">
      <c r="A172" s="55" t="s">
        <v>1098</v>
      </c>
      <c r="B172" s="24">
        <v>0.1844097222222222</v>
      </c>
      <c r="C172" s="24">
        <f>B172-TIME('Time Shifts'!$B$35,'Time Shifts'!$C$35,'Time Shifts'!$D$35)</f>
        <v>0.1688541667</v>
      </c>
      <c r="D172" s="55" t="s">
        <v>74</v>
      </c>
      <c r="E172" s="55" t="s">
        <v>127</v>
      </c>
      <c r="F172" s="46">
        <v>11.0</v>
      </c>
      <c r="G172" s="46">
        <f>F172-0</f>
        <v>11</v>
      </c>
      <c r="H172" s="26"/>
      <c r="I172" s="26"/>
      <c r="J172" s="26"/>
      <c r="K172" s="26"/>
    </row>
    <row r="173">
      <c r="A173" s="55" t="s">
        <v>1098</v>
      </c>
      <c r="B173" s="24">
        <v>0.18475694444444443</v>
      </c>
      <c r="C173" s="24">
        <f>B173-TIME('Time Shifts'!$B$35,'Time Shifts'!$C$35,'Time Shifts'!$D$35)</f>
        <v>0.1692013889</v>
      </c>
      <c r="D173" s="55" t="s">
        <v>74</v>
      </c>
      <c r="E173" s="55" t="s">
        <v>125</v>
      </c>
      <c r="F173" s="29" t="s">
        <v>75</v>
      </c>
      <c r="G173" s="46" t="s">
        <v>75</v>
      </c>
      <c r="H173" s="26"/>
      <c r="I173" s="26"/>
      <c r="J173" s="55"/>
      <c r="K173" s="55" t="s">
        <v>85</v>
      </c>
    </row>
    <row r="174">
      <c r="A174" s="55" t="s">
        <v>1098</v>
      </c>
      <c r="B174" s="24">
        <v>0.18475694444444443</v>
      </c>
      <c r="C174" s="24">
        <f>B174-TIME('Time Shifts'!$B$35,'Time Shifts'!$C$35,'Time Shifts'!$D$35)</f>
        <v>0.1692013889</v>
      </c>
      <c r="D174" s="55" t="s">
        <v>74</v>
      </c>
      <c r="E174" s="55" t="s">
        <v>125</v>
      </c>
      <c r="F174" s="46">
        <v>22.0</v>
      </c>
      <c r="G174" s="46">
        <f>F174-10</f>
        <v>12</v>
      </c>
      <c r="H174" s="26"/>
      <c r="I174" s="26"/>
      <c r="J174" s="26"/>
      <c r="K174" s="26"/>
    </row>
    <row r="175">
      <c r="A175" s="55" t="s">
        <v>1098</v>
      </c>
      <c r="B175" s="24">
        <v>0.18587962962962962</v>
      </c>
      <c r="C175" s="24">
        <f>B175-TIME('Time Shifts'!$B$35,'Time Shifts'!$C$35,'Time Shifts'!$D$35)</f>
        <v>0.1703240741</v>
      </c>
      <c r="D175" s="55" t="s">
        <v>70</v>
      </c>
      <c r="E175" s="55" t="s">
        <v>79</v>
      </c>
      <c r="F175" s="46">
        <v>19.0</v>
      </c>
      <c r="G175" s="46">
        <f>F175-6</f>
        <v>13</v>
      </c>
      <c r="H175" s="26"/>
      <c r="I175" s="26"/>
      <c r="J175" s="26"/>
      <c r="K175" s="26"/>
    </row>
    <row r="176">
      <c r="A176" s="55" t="s">
        <v>1098</v>
      </c>
      <c r="B176" s="24">
        <v>0.18652777777777776</v>
      </c>
      <c r="C176" s="24">
        <f>B176-TIME('Time Shifts'!$B$35,'Time Shifts'!$C$35,'Time Shifts'!$D$35)</f>
        <v>0.1709722222</v>
      </c>
      <c r="D176" s="55" t="s">
        <v>82</v>
      </c>
      <c r="E176" s="55" t="s">
        <v>100</v>
      </c>
      <c r="F176" s="46">
        <v>19.0</v>
      </c>
      <c r="G176" s="46">
        <f t="shared" ref="G176:G177" si="16">F176-1</f>
        <v>18</v>
      </c>
      <c r="H176" s="55"/>
      <c r="I176" s="26" t="s">
        <v>1189</v>
      </c>
      <c r="J176" s="55"/>
      <c r="K176" s="55" t="s">
        <v>1162</v>
      </c>
    </row>
    <row r="177">
      <c r="A177" s="55" t="s">
        <v>1098</v>
      </c>
      <c r="B177" s="24">
        <v>0.1865740740740741</v>
      </c>
      <c r="C177" s="24">
        <f>B177-TIME('Time Shifts'!$B$35,'Time Shifts'!$C$35,'Time Shifts'!$D$35)</f>
        <v>0.1710185185</v>
      </c>
      <c r="D177" s="55" t="s">
        <v>964</v>
      </c>
      <c r="E177" s="55" t="s">
        <v>100</v>
      </c>
      <c r="F177" s="46">
        <v>18.0</v>
      </c>
      <c r="G177" s="46">
        <f t="shared" si="16"/>
        <v>17</v>
      </c>
      <c r="H177" s="55"/>
      <c r="I177" s="26" t="s">
        <v>1190</v>
      </c>
      <c r="J177" s="26"/>
      <c r="K177" s="26"/>
    </row>
    <row r="178">
      <c r="A178" s="55" t="s">
        <v>1098</v>
      </c>
      <c r="B178" s="24">
        <v>0.18746527777777777</v>
      </c>
      <c r="C178" s="24">
        <f>B178-TIME('Time Shifts'!$B$35,'Time Shifts'!$C$35,'Time Shifts'!$D$35)</f>
        <v>0.1719097222</v>
      </c>
      <c r="D178" s="55" t="s">
        <v>964</v>
      </c>
      <c r="E178" s="55" t="s">
        <v>120</v>
      </c>
      <c r="F178" s="46">
        <v>13.0</v>
      </c>
      <c r="G178" s="46"/>
      <c r="H178" s="55"/>
      <c r="I178" s="26" t="s">
        <v>1191</v>
      </c>
      <c r="J178" s="55"/>
      <c r="K178" s="55" t="s">
        <v>207</v>
      </c>
    </row>
    <row r="179">
      <c r="A179" s="55" t="s">
        <v>1098</v>
      </c>
      <c r="B179" s="24">
        <v>0.18854166666666666</v>
      </c>
      <c r="C179" s="24">
        <f>B179-TIME('Time Shifts'!$B$35,'Time Shifts'!$C$35,'Time Shifts'!$D$35)</f>
        <v>0.1729861111</v>
      </c>
      <c r="D179" s="55" t="s">
        <v>66</v>
      </c>
      <c r="E179" s="55" t="s">
        <v>93</v>
      </c>
      <c r="F179" s="29" t="s">
        <v>75</v>
      </c>
      <c r="G179" s="46" t="s">
        <v>75</v>
      </c>
      <c r="H179" s="26"/>
      <c r="I179" s="26"/>
      <c r="J179" s="55"/>
      <c r="K179" s="55" t="s">
        <v>85</v>
      </c>
    </row>
    <row r="180">
      <c r="A180" s="55" t="s">
        <v>1098</v>
      </c>
      <c r="B180" s="24">
        <v>0.18854166666666666</v>
      </c>
      <c r="C180" s="24">
        <f>B180-TIME('Time Shifts'!$B$35,'Time Shifts'!$C$35,'Time Shifts'!$D$35)</f>
        <v>0.1729861111</v>
      </c>
      <c r="D180" s="55" t="s">
        <v>66</v>
      </c>
      <c r="E180" s="55" t="s">
        <v>93</v>
      </c>
      <c r="F180" s="46">
        <v>21.0</v>
      </c>
      <c r="G180" s="46">
        <f>F180-8</f>
        <v>13</v>
      </c>
      <c r="H180" s="26"/>
      <c r="I180" s="26"/>
      <c r="J180" s="55"/>
      <c r="K180" s="55" t="s">
        <v>1192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86"/>
    <col customWidth="1" hidden="1" min="2" max="2" width="7.29"/>
    <col customWidth="1" min="3" max="3" width="7.29"/>
    <col customWidth="1" min="4" max="4" width="9.71"/>
    <col customWidth="1" min="5" max="5" width="15.0"/>
    <col customWidth="1" min="6" max="6" width="10.71"/>
    <col customWidth="1" min="7" max="7" width="12.71"/>
    <col customWidth="1" min="8" max="8" width="5.14"/>
    <col customWidth="1" min="9" max="9" width="52.43"/>
    <col customWidth="1" min="10" max="10" width="6.43"/>
    <col customWidth="1" min="11" max="11" width="36.0"/>
  </cols>
  <sheetData>
    <row r="1">
      <c r="A1" s="73" t="s">
        <v>0</v>
      </c>
      <c r="B1" s="39" t="s">
        <v>4304</v>
      </c>
      <c r="C1" s="39" t="s">
        <v>56</v>
      </c>
      <c r="D1" s="39" t="s">
        <v>57</v>
      </c>
      <c r="E1" s="39" t="s">
        <v>58</v>
      </c>
      <c r="F1" s="40" t="s">
        <v>59</v>
      </c>
      <c r="G1" s="40" t="s">
        <v>60</v>
      </c>
      <c r="H1" s="39" t="s">
        <v>61</v>
      </c>
      <c r="I1" s="39" t="s">
        <v>62</v>
      </c>
      <c r="J1" s="39" t="s">
        <v>63</v>
      </c>
      <c r="K1" s="39" t="s">
        <v>64</v>
      </c>
    </row>
    <row r="2">
      <c r="A2" s="55" t="s">
        <v>1099</v>
      </c>
      <c r="B2" s="24">
        <v>0.011122685185185185</v>
      </c>
      <c r="C2" s="24">
        <f t="shared" ref="C2:C40" si="1">B2</f>
        <v>0.01112268519</v>
      </c>
      <c r="D2" s="55" t="s">
        <v>66</v>
      </c>
      <c r="E2" s="55" t="s">
        <v>210</v>
      </c>
      <c r="F2" s="29" t="s">
        <v>75</v>
      </c>
      <c r="G2" s="46" t="s">
        <v>75</v>
      </c>
      <c r="H2" s="26"/>
      <c r="I2" s="26"/>
      <c r="J2" s="26"/>
      <c r="K2" s="26"/>
    </row>
    <row r="3">
      <c r="A3" s="55" t="s">
        <v>1099</v>
      </c>
      <c r="B3" s="24">
        <v>0.011122685185185185</v>
      </c>
      <c r="C3" s="24">
        <f t="shared" si="1"/>
        <v>0.01112268519</v>
      </c>
      <c r="D3" s="55" t="s">
        <v>66</v>
      </c>
      <c r="E3" s="55" t="s">
        <v>210</v>
      </c>
      <c r="F3" s="46">
        <v>25.0</v>
      </c>
      <c r="G3" s="46">
        <f>F3-7</f>
        <v>18</v>
      </c>
      <c r="H3" s="26"/>
      <c r="I3" s="26"/>
      <c r="J3" s="26"/>
      <c r="K3" s="26"/>
    </row>
    <row r="4">
      <c r="A4" s="55" t="s">
        <v>1099</v>
      </c>
      <c r="B4" s="24">
        <v>0.014479166666666666</v>
      </c>
      <c r="C4" s="24">
        <f t="shared" si="1"/>
        <v>0.01447916667</v>
      </c>
      <c r="D4" s="55" t="s">
        <v>66</v>
      </c>
      <c r="E4" s="55" t="s">
        <v>128</v>
      </c>
      <c r="F4" s="46">
        <v>11.0</v>
      </c>
      <c r="G4" s="46">
        <f>F4--2</f>
        <v>13</v>
      </c>
      <c r="H4" s="26"/>
      <c r="I4" s="26"/>
      <c r="J4" s="26"/>
      <c r="K4" s="26"/>
    </row>
    <row r="5">
      <c r="A5" s="55" t="s">
        <v>1099</v>
      </c>
      <c r="B5" s="24">
        <v>0.019074074074074073</v>
      </c>
      <c r="C5" s="24">
        <f t="shared" si="1"/>
        <v>0.01907407407</v>
      </c>
      <c r="D5" s="55" t="s">
        <v>964</v>
      </c>
      <c r="E5" s="55" t="s">
        <v>120</v>
      </c>
      <c r="F5" s="29">
        <v>14.0</v>
      </c>
      <c r="G5" s="46"/>
      <c r="H5" s="55"/>
      <c r="I5" s="26"/>
      <c r="J5" s="55"/>
      <c r="K5" s="25" t="s">
        <v>4342</v>
      </c>
    </row>
    <row r="6">
      <c r="A6" s="55" t="s">
        <v>1099</v>
      </c>
      <c r="B6" s="24">
        <v>0.02039351851851852</v>
      </c>
      <c r="C6" s="24">
        <f t="shared" si="1"/>
        <v>0.02039351852</v>
      </c>
      <c r="D6" s="55" t="s">
        <v>74</v>
      </c>
      <c r="E6" s="55" t="s">
        <v>83</v>
      </c>
      <c r="F6" s="29">
        <v>12.0</v>
      </c>
      <c r="G6" s="46">
        <f>F6-9</f>
        <v>3</v>
      </c>
      <c r="H6" s="26"/>
      <c r="I6" s="26"/>
      <c r="J6" s="26"/>
      <c r="K6" s="26"/>
    </row>
    <row r="7">
      <c r="A7" s="55" t="s">
        <v>1099</v>
      </c>
      <c r="B7" s="24">
        <v>0.02277777777777778</v>
      </c>
      <c r="C7" s="24">
        <f t="shared" si="1"/>
        <v>0.02277777778</v>
      </c>
      <c r="D7" s="55" t="s">
        <v>70</v>
      </c>
      <c r="E7" s="55" t="s">
        <v>210</v>
      </c>
      <c r="F7" s="29" t="s">
        <v>75</v>
      </c>
      <c r="G7" s="46" t="s">
        <v>75</v>
      </c>
      <c r="H7" s="26"/>
      <c r="I7" s="26"/>
      <c r="J7" s="55"/>
      <c r="K7" s="55" t="s">
        <v>85</v>
      </c>
    </row>
    <row r="8">
      <c r="A8" s="55" t="s">
        <v>1099</v>
      </c>
      <c r="B8" s="24">
        <v>0.02277777777777778</v>
      </c>
      <c r="C8" s="24">
        <f t="shared" si="1"/>
        <v>0.02277777778</v>
      </c>
      <c r="D8" s="55" t="s">
        <v>70</v>
      </c>
      <c r="E8" s="55" t="s">
        <v>210</v>
      </c>
      <c r="F8" s="29">
        <v>19.0</v>
      </c>
      <c r="G8" s="46">
        <f>F8-1</f>
        <v>18</v>
      </c>
      <c r="H8" s="26"/>
      <c r="I8" s="26"/>
      <c r="J8" s="26"/>
      <c r="K8" s="26"/>
    </row>
    <row r="9">
      <c r="A9" s="55" t="s">
        <v>1099</v>
      </c>
      <c r="B9" s="24">
        <v>0.025358796296296296</v>
      </c>
      <c r="C9" s="24">
        <f t="shared" si="1"/>
        <v>0.0253587963</v>
      </c>
      <c r="D9" s="55" t="s">
        <v>66</v>
      </c>
      <c r="E9" s="55" t="s">
        <v>210</v>
      </c>
      <c r="F9" s="29" t="s">
        <v>75</v>
      </c>
      <c r="G9" s="46" t="s">
        <v>75</v>
      </c>
      <c r="H9" s="26"/>
      <c r="I9" s="26"/>
      <c r="J9" s="26"/>
      <c r="K9" s="26"/>
    </row>
    <row r="10">
      <c r="A10" s="55" t="s">
        <v>1099</v>
      </c>
      <c r="B10" s="24">
        <v>0.025358796296296296</v>
      </c>
      <c r="C10" s="24">
        <f t="shared" si="1"/>
        <v>0.0253587963</v>
      </c>
      <c r="D10" s="55" t="s">
        <v>66</v>
      </c>
      <c r="E10" s="55" t="s">
        <v>210</v>
      </c>
      <c r="F10" s="46">
        <v>19.0</v>
      </c>
      <c r="G10" s="46">
        <f>F10-7</f>
        <v>12</v>
      </c>
      <c r="H10" s="26"/>
      <c r="I10" s="26"/>
      <c r="J10" s="26"/>
      <c r="K10" s="26"/>
    </row>
    <row r="11">
      <c r="A11" s="55" t="s">
        <v>1099</v>
      </c>
      <c r="B11" s="24">
        <v>0.027604166666666666</v>
      </c>
      <c r="C11" s="24">
        <f t="shared" si="1"/>
        <v>0.02760416667</v>
      </c>
      <c r="D11" s="55" t="s">
        <v>69</v>
      </c>
      <c r="E11" s="55" t="s">
        <v>410</v>
      </c>
      <c r="F11" s="29">
        <v>20.0</v>
      </c>
      <c r="G11" s="46">
        <f t="shared" ref="G11:G12" si="2">F11-8</f>
        <v>12</v>
      </c>
      <c r="H11" s="26"/>
      <c r="I11" s="26"/>
      <c r="J11" s="55"/>
      <c r="K11" s="55" t="s">
        <v>1195</v>
      </c>
    </row>
    <row r="12">
      <c r="A12" s="55" t="s">
        <v>1099</v>
      </c>
      <c r="B12" s="24">
        <v>0.031030092592592592</v>
      </c>
      <c r="C12" s="24">
        <f t="shared" si="1"/>
        <v>0.03103009259</v>
      </c>
      <c r="D12" s="55" t="s">
        <v>82</v>
      </c>
      <c r="E12" s="55" t="s">
        <v>83</v>
      </c>
      <c r="F12" s="29">
        <v>10.0</v>
      </c>
      <c r="G12" s="46">
        <f t="shared" si="2"/>
        <v>2</v>
      </c>
      <c r="H12" s="26"/>
      <c r="I12" s="26"/>
      <c r="J12" s="26"/>
      <c r="K12" s="26"/>
    </row>
    <row r="13">
      <c r="A13" s="55" t="s">
        <v>1099</v>
      </c>
      <c r="B13" s="24">
        <v>0.03207175925925926</v>
      </c>
      <c r="C13" s="24">
        <f t="shared" si="1"/>
        <v>0.03207175926</v>
      </c>
      <c r="D13" s="55" t="s">
        <v>964</v>
      </c>
      <c r="E13" s="55" t="s">
        <v>83</v>
      </c>
      <c r="F13" s="46">
        <v>6.0</v>
      </c>
      <c r="G13" s="46">
        <f>F13--1</f>
        <v>7</v>
      </c>
      <c r="H13" s="26"/>
      <c r="I13" s="26"/>
      <c r="J13" s="26"/>
      <c r="K13" s="26"/>
    </row>
    <row r="14">
      <c r="A14" s="55" t="s">
        <v>1099</v>
      </c>
      <c r="B14" s="24">
        <v>0.0341087962962963</v>
      </c>
      <c r="C14" s="24">
        <f t="shared" si="1"/>
        <v>0.0341087963</v>
      </c>
      <c r="D14" s="55" t="s">
        <v>66</v>
      </c>
      <c r="E14" s="55" t="s">
        <v>76</v>
      </c>
      <c r="F14" s="46" t="s">
        <v>75</v>
      </c>
      <c r="G14" s="46"/>
      <c r="H14" s="26"/>
      <c r="I14" s="26"/>
      <c r="J14" s="55"/>
      <c r="K14" s="55" t="s">
        <v>1196</v>
      </c>
    </row>
    <row r="15">
      <c r="A15" s="55" t="s">
        <v>1099</v>
      </c>
      <c r="B15" s="24">
        <v>0.03844907407407407</v>
      </c>
      <c r="C15" s="24">
        <f t="shared" si="1"/>
        <v>0.03844907407</v>
      </c>
      <c r="D15" s="55" t="s">
        <v>69</v>
      </c>
      <c r="E15" s="55" t="s">
        <v>91</v>
      </c>
      <c r="F15" s="46">
        <v>11.0</v>
      </c>
      <c r="G15" s="46"/>
      <c r="H15" s="55"/>
      <c r="I15" s="26" t="s">
        <v>1197</v>
      </c>
      <c r="J15" s="26"/>
      <c r="K15" s="26"/>
    </row>
    <row r="16">
      <c r="A16" s="55" t="s">
        <v>1099</v>
      </c>
      <c r="B16" s="24">
        <v>0.038622685185185184</v>
      </c>
      <c r="C16" s="24">
        <f t="shared" si="1"/>
        <v>0.03862268519</v>
      </c>
      <c r="D16" s="55" t="s">
        <v>964</v>
      </c>
      <c r="E16" s="55" t="s">
        <v>91</v>
      </c>
      <c r="F16" s="29">
        <v>3.0</v>
      </c>
      <c r="G16" s="46"/>
      <c r="H16" s="55"/>
      <c r="I16" s="26" t="s">
        <v>1198</v>
      </c>
      <c r="J16" s="26"/>
      <c r="K16" s="26"/>
    </row>
    <row r="17">
      <c r="A17" s="55" t="s">
        <v>1099</v>
      </c>
      <c r="B17" s="24">
        <v>0.04041666666666666</v>
      </c>
      <c r="C17" s="24">
        <f t="shared" si="1"/>
        <v>0.04041666667</v>
      </c>
      <c r="D17" s="55" t="s">
        <v>69</v>
      </c>
      <c r="E17" s="55" t="s">
        <v>425</v>
      </c>
      <c r="F17" s="29" t="s">
        <v>75</v>
      </c>
      <c r="G17" s="46" t="s">
        <v>75</v>
      </c>
      <c r="H17" s="26"/>
      <c r="I17" s="26"/>
      <c r="J17" s="55"/>
      <c r="K17" s="55" t="s">
        <v>85</v>
      </c>
    </row>
    <row r="18">
      <c r="A18" s="55" t="s">
        <v>1099</v>
      </c>
      <c r="B18" s="24">
        <v>0.04041666666666666</v>
      </c>
      <c r="C18" s="24">
        <f t="shared" si="1"/>
        <v>0.04041666667</v>
      </c>
      <c r="D18" s="55" t="s">
        <v>69</v>
      </c>
      <c r="E18" s="55" t="s">
        <v>425</v>
      </c>
      <c r="F18" s="46">
        <v>22.0</v>
      </c>
      <c r="G18" s="46">
        <f>F18-8</f>
        <v>14</v>
      </c>
      <c r="H18" s="26"/>
      <c r="I18" s="26"/>
      <c r="J18" s="55"/>
      <c r="K18" s="55" t="s">
        <v>1199</v>
      </c>
    </row>
    <row r="19">
      <c r="A19" s="55" t="s">
        <v>1099</v>
      </c>
      <c r="B19" s="24">
        <v>0.04269675925925926</v>
      </c>
      <c r="C19" s="24">
        <f t="shared" si="1"/>
        <v>0.04269675926</v>
      </c>
      <c r="D19" s="55" t="s">
        <v>70</v>
      </c>
      <c r="E19" s="55" t="s">
        <v>67</v>
      </c>
      <c r="F19" s="29">
        <v>7.0</v>
      </c>
      <c r="G19" s="46">
        <f t="shared" ref="G19:G20" si="3">F19-3</f>
        <v>4</v>
      </c>
      <c r="H19" s="26"/>
      <c r="I19" s="26"/>
      <c r="J19" s="26"/>
      <c r="K19" s="26"/>
    </row>
    <row r="20">
      <c r="A20" s="55" t="s">
        <v>1099</v>
      </c>
      <c r="B20" s="24">
        <v>0.043055555555555555</v>
      </c>
      <c r="C20" s="24">
        <f t="shared" si="1"/>
        <v>0.04305555556</v>
      </c>
      <c r="D20" s="55" t="s">
        <v>70</v>
      </c>
      <c r="E20" s="55" t="s">
        <v>67</v>
      </c>
      <c r="F20" s="46">
        <v>11.0</v>
      </c>
      <c r="G20" s="46">
        <f t="shared" si="3"/>
        <v>8</v>
      </c>
      <c r="H20" s="26"/>
      <c r="I20" s="26"/>
      <c r="J20" s="26"/>
      <c r="K20" s="26"/>
    </row>
    <row r="21">
      <c r="A21" s="55" t="s">
        <v>1099</v>
      </c>
      <c r="B21" s="24">
        <v>0.04555555555555556</v>
      </c>
      <c r="C21" s="24">
        <f t="shared" si="1"/>
        <v>0.04555555556</v>
      </c>
      <c r="D21" s="55" t="s">
        <v>69</v>
      </c>
      <c r="E21" s="55" t="s">
        <v>67</v>
      </c>
      <c r="F21" s="29" t="s">
        <v>68</v>
      </c>
      <c r="G21" s="46">
        <v>20.0</v>
      </c>
      <c r="H21" s="26"/>
      <c r="I21" s="26"/>
      <c r="J21" s="26"/>
      <c r="K21" s="26"/>
    </row>
    <row r="22">
      <c r="A22" s="55" t="s">
        <v>1099</v>
      </c>
      <c r="B22" s="24">
        <v>0.04693287037037037</v>
      </c>
      <c r="C22" s="24">
        <f t="shared" si="1"/>
        <v>0.04693287037</v>
      </c>
      <c r="D22" s="55" t="s">
        <v>82</v>
      </c>
      <c r="E22" s="55" t="s">
        <v>131</v>
      </c>
      <c r="F22" s="46">
        <v>16.0</v>
      </c>
      <c r="G22" s="46">
        <f>F22-5</f>
        <v>11</v>
      </c>
      <c r="H22" s="26"/>
      <c r="I22" s="26"/>
      <c r="J22" s="26"/>
      <c r="K22" s="26"/>
    </row>
    <row r="23">
      <c r="A23" s="55" t="s">
        <v>1099</v>
      </c>
      <c r="B23" s="24">
        <v>0.05609953703703704</v>
      </c>
      <c r="C23" s="24">
        <f t="shared" si="1"/>
        <v>0.05609953704</v>
      </c>
      <c r="D23" s="55" t="s">
        <v>70</v>
      </c>
      <c r="E23" s="55" t="s">
        <v>126</v>
      </c>
      <c r="F23" s="29">
        <v>6.0</v>
      </c>
      <c r="G23" s="46">
        <f>F23-3</f>
        <v>3</v>
      </c>
      <c r="H23" s="26"/>
      <c r="I23" s="26"/>
      <c r="J23" s="26"/>
      <c r="K23" s="26"/>
    </row>
    <row r="24">
      <c r="A24" s="55" t="s">
        <v>1099</v>
      </c>
      <c r="B24" s="24">
        <v>0.05700231481481482</v>
      </c>
      <c r="C24" s="24">
        <f t="shared" si="1"/>
        <v>0.05700231481</v>
      </c>
      <c r="D24" s="55" t="s">
        <v>964</v>
      </c>
      <c r="E24" s="55" t="s">
        <v>126</v>
      </c>
      <c r="F24" s="29">
        <v>12.0</v>
      </c>
      <c r="G24" s="46">
        <f>F24-5</f>
        <v>7</v>
      </c>
      <c r="H24" s="26"/>
      <c r="I24" s="26"/>
      <c r="J24" s="26"/>
      <c r="K24" s="26"/>
    </row>
    <row r="25">
      <c r="A25" s="55" t="s">
        <v>1099</v>
      </c>
      <c r="B25" s="24">
        <v>0.05924768518518519</v>
      </c>
      <c r="C25" s="24">
        <f t="shared" si="1"/>
        <v>0.05924768519</v>
      </c>
      <c r="D25" s="55" t="s">
        <v>70</v>
      </c>
      <c r="E25" s="55" t="s">
        <v>126</v>
      </c>
      <c r="F25" s="29">
        <v>22.0</v>
      </c>
      <c r="G25" s="46">
        <v>19.0</v>
      </c>
      <c r="H25" s="26"/>
      <c r="I25" s="26"/>
      <c r="J25" s="26"/>
      <c r="K25" s="26"/>
    </row>
    <row r="26">
      <c r="A26" s="55" t="s">
        <v>1099</v>
      </c>
      <c r="B26" s="24">
        <v>0.061412037037037036</v>
      </c>
      <c r="C26" s="24">
        <f t="shared" si="1"/>
        <v>0.06141203704</v>
      </c>
      <c r="D26" s="55" t="s">
        <v>964</v>
      </c>
      <c r="E26" s="55" t="s">
        <v>67</v>
      </c>
      <c r="F26" s="29">
        <v>26.0</v>
      </c>
      <c r="G26" s="46">
        <f>F26-8</f>
        <v>18</v>
      </c>
      <c r="H26" s="26"/>
      <c r="I26" s="26"/>
      <c r="J26" s="26"/>
      <c r="K26" s="26"/>
    </row>
    <row r="27">
      <c r="A27" s="55" t="s">
        <v>1099</v>
      </c>
      <c r="B27" s="24">
        <v>0.06344907407407407</v>
      </c>
      <c r="C27" s="24">
        <f t="shared" si="1"/>
        <v>0.06344907407</v>
      </c>
      <c r="D27" s="55" t="s">
        <v>74</v>
      </c>
      <c r="E27" s="55" t="s">
        <v>125</v>
      </c>
      <c r="F27" s="29" t="s">
        <v>88</v>
      </c>
      <c r="G27" s="46">
        <v>1.0</v>
      </c>
      <c r="H27" s="26"/>
      <c r="I27" s="26"/>
      <c r="J27" s="55"/>
      <c r="K27" s="55" t="s">
        <v>85</v>
      </c>
    </row>
    <row r="28">
      <c r="A28" s="55" t="s">
        <v>1099</v>
      </c>
      <c r="B28" s="24">
        <v>0.06344907407407407</v>
      </c>
      <c r="C28" s="24">
        <f t="shared" si="1"/>
        <v>0.06344907407</v>
      </c>
      <c r="D28" s="55" t="s">
        <v>74</v>
      </c>
      <c r="E28" s="55" t="s">
        <v>125</v>
      </c>
      <c r="F28" s="46">
        <v>17.0</v>
      </c>
      <c r="G28" s="46">
        <f>F28-10</f>
        <v>7</v>
      </c>
      <c r="H28" s="26"/>
      <c r="I28" s="26"/>
      <c r="J28" s="26"/>
      <c r="K28" s="26"/>
    </row>
    <row r="29">
      <c r="A29" s="55" t="s">
        <v>1099</v>
      </c>
      <c r="B29" s="24">
        <v>0.0640625</v>
      </c>
      <c r="C29" s="24">
        <f t="shared" si="1"/>
        <v>0.0640625</v>
      </c>
      <c r="D29" s="55" t="s">
        <v>74</v>
      </c>
      <c r="E29" s="55" t="s">
        <v>67</v>
      </c>
      <c r="F29" s="46">
        <v>9.0</v>
      </c>
      <c r="G29" s="46">
        <f>F29-0</f>
        <v>9</v>
      </c>
      <c r="H29" s="26"/>
      <c r="I29" s="26"/>
      <c r="J29" s="26"/>
      <c r="K29" s="26"/>
    </row>
    <row r="30">
      <c r="A30" s="55" t="s">
        <v>1099</v>
      </c>
      <c r="B30" s="24">
        <v>0.06501157407407407</v>
      </c>
      <c r="C30" s="24">
        <f t="shared" si="1"/>
        <v>0.06501157407</v>
      </c>
      <c r="D30" s="55" t="s">
        <v>69</v>
      </c>
      <c r="E30" s="55" t="s">
        <v>67</v>
      </c>
      <c r="F30" s="46">
        <v>14.0</v>
      </c>
      <c r="G30" s="46">
        <f>F30-4</f>
        <v>10</v>
      </c>
      <c r="H30" s="26"/>
      <c r="I30" s="26"/>
      <c r="J30" s="26"/>
      <c r="K30" s="26"/>
    </row>
    <row r="31">
      <c r="A31" s="55" t="s">
        <v>1099</v>
      </c>
      <c r="B31" s="24">
        <v>0.06716435185185185</v>
      </c>
      <c r="C31" s="24">
        <f t="shared" si="1"/>
        <v>0.06716435185</v>
      </c>
      <c r="D31" s="55" t="s">
        <v>66</v>
      </c>
      <c r="E31" s="55" t="s">
        <v>78</v>
      </c>
      <c r="F31" s="46">
        <v>5.0</v>
      </c>
      <c r="G31" s="46">
        <f>F31-0</f>
        <v>5</v>
      </c>
      <c r="H31" s="26"/>
      <c r="I31" s="26"/>
      <c r="J31" s="26"/>
      <c r="K31" s="26"/>
    </row>
    <row r="32">
      <c r="A32" s="55" t="s">
        <v>1099</v>
      </c>
      <c r="B32" s="24">
        <v>0.06753472222222222</v>
      </c>
      <c r="C32" s="24">
        <f t="shared" si="1"/>
        <v>0.06753472222</v>
      </c>
      <c r="D32" s="55" t="s">
        <v>69</v>
      </c>
      <c r="E32" s="55" t="s">
        <v>98</v>
      </c>
      <c r="F32" s="46">
        <v>7.0</v>
      </c>
      <c r="G32" s="46">
        <f>F32-1</f>
        <v>6</v>
      </c>
      <c r="H32" s="26"/>
      <c r="I32" s="26"/>
      <c r="J32" s="26"/>
      <c r="K32" s="26"/>
    </row>
    <row r="33">
      <c r="A33" s="55" t="s">
        <v>1099</v>
      </c>
      <c r="B33" s="24">
        <v>0.06849537037037037</v>
      </c>
      <c r="C33" s="24">
        <f t="shared" si="1"/>
        <v>0.06849537037</v>
      </c>
      <c r="D33" s="55" t="s">
        <v>70</v>
      </c>
      <c r="E33" s="55" t="s">
        <v>80</v>
      </c>
      <c r="F33" s="29" t="s">
        <v>75</v>
      </c>
      <c r="G33" s="46" t="s">
        <v>75</v>
      </c>
      <c r="H33" s="26"/>
      <c r="I33" s="26"/>
      <c r="J33" s="55"/>
      <c r="K33" s="55" t="s">
        <v>160</v>
      </c>
    </row>
    <row r="34">
      <c r="A34" s="55" t="s">
        <v>1099</v>
      </c>
      <c r="B34" s="24">
        <v>0.06849537037037037</v>
      </c>
      <c r="C34" s="24">
        <f t="shared" si="1"/>
        <v>0.06849537037</v>
      </c>
      <c r="D34" s="55" t="s">
        <v>70</v>
      </c>
      <c r="E34" s="55" t="s">
        <v>80</v>
      </c>
      <c r="F34" s="29">
        <v>11.0</v>
      </c>
      <c r="G34" s="46">
        <f>F34-4</f>
        <v>7</v>
      </c>
      <c r="H34" s="26"/>
      <c r="I34" s="26"/>
      <c r="J34" s="26"/>
      <c r="K34" s="26"/>
    </row>
    <row r="35">
      <c r="A35" s="55" t="s">
        <v>1099</v>
      </c>
      <c r="B35" s="24">
        <v>0.07040509259259259</v>
      </c>
      <c r="C35" s="24">
        <f t="shared" si="1"/>
        <v>0.07040509259</v>
      </c>
      <c r="D35" s="55" t="s">
        <v>70</v>
      </c>
      <c r="E35" s="55" t="s">
        <v>225</v>
      </c>
      <c r="F35" s="29" t="s">
        <v>75</v>
      </c>
      <c r="G35" s="46"/>
      <c r="H35" s="26"/>
      <c r="I35" s="26"/>
      <c r="J35" s="26"/>
      <c r="K35" s="26"/>
    </row>
    <row r="36">
      <c r="A36" s="55" t="s">
        <v>1099</v>
      </c>
      <c r="B36" s="24">
        <v>0.0706712962962963</v>
      </c>
      <c r="C36" s="24">
        <f t="shared" si="1"/>
        <v>0.0706712963</v>
      </c>
      <c r="D36" s="55" t="s">
        <v>70</v>
      </c>
      <c r="E36" s="55" t="s">
        <v>93</v>
      </c>
      <c r="F36" s="29" t="s">
        <v>68</v>
      </c>
      <c r="G36" s="46">
        <v>20.0</v>
      </c>
      <c r="H36" s="26"/>
      <c r="I36" s="26"/>
      <c r="J36" s="55"/>
      <c r="K36" s="55" t="s">
        <v>1200</v>
      </c>
    </row>
    <row r="37">
      <c r="A37" s="55" t="s">
        <v>1099</v>
      </c>
      <c r="B37" s="24">
        <v>0.07109953703703703</v>
      </c>
      <c r="C37" s="24">
        <f t="shared" si="1"/>
        <v>0.07109953704</v>
      </c>
      <c r="D37" s="55" t="s">
        <v>70</v>
      </c>
      <c r="E37" s="55" t="s">
        <v>91</v>
      </c>
      <c r="F37" s="29">
        <v>7.0</v>
      </c>
      <c r="G37" s="46"/>
      <c r="H37" s="55"/>
      <c r="I37" s="26" t="s">
        <v>1201</v>
      </c>
      <c r="J37" s="26"/>
      <c r="K37" s="26"/>
    </row>
    <row r="38">
      <c r="A38" s="55" t="s">
        <v>1099</v>
      </c>
      <c r="B38" s="24">
        <v>0.0715625</v>
      </c>
      <c r="C38" s="24">
        <f t="shared" si="1"/>
        <v>0.0715625</v>
      </c>
      <c r="D38" s="55" t="s">
        <v>70</v>
      </c>
      <c r="E38" s="55" t="s">
        <v>225</v>
      </c>
      <c r="F38" s="46">
        <v>7.0</v>
      </c>
      <c r="G38" s="46"/>
      <c r="H38" s="26"/>
      <c r="I38" s="26"/>
      <c r="J38" s="26"/>
      <c r="K38" s="26"/>
    </row>
    <row r="39">
      <c r="A39" s="55" t="s">
        <v>1099</v>
      </c>
      <c r="B39" s="24">
        <v>0.07174768518518519</v>
      </c>
      <c r="C39" s="24">
        <f t="shared" si="1"/>
        <v>0.07174768519</v>
      </c>
      <c r="D39" s="55" t="s">
        <v>70</v>
      </c>
      <c r="E39" s="55" t="s">
        <v>93</v>
      </c>
      <c r="F39" s="29">
        <v>17.0</v>
      </c>
      <c r="G39" s="46">
        <f>F39-7</f>
        <v>10</v>
      </c>
      <c r="H39" s="26"/>
      <c r="I39" s="26"/>
      <c r="J39" s="55"/>
      <c r="K39" s="55" t="s">
        <v>1200</v>
      </c>
    </row>
    <row r="40">
      <c r="A40" s="55" t="s">
        <v>1099</v>
      </c>
      <c r="B40" s="24">
        <v>0.07185185185185185</v>
      </c>
      <c r="C40" s="24">
        <f t="shared" si="1"/>
        <v>0.07185185185</v>
      </c>
      <c r="D40" s="55" t="s">
        <v>70</v>
      </c>
      <c r="E40" s="55" t="s">
        <v>91</v>
      </c>
      <c r="F40" s="46">
        <v>8.0</v>
      </c>
      <c r="G40" s="46"/>
      <c r="H40" s="55"/>
      <c r="I40" s="26" t="s">
        <v>1202</v>
      </c>
      <c r="J40" s="26"/>
      <c r="K40" s="26"/>
    </row>
    <row r="41">
      <c r="A41" s="55" t="s">
        <v>1099</v>
      </c>
      <c r="B41" s="24">
        <v>0.0857175925925926</v>
      </c>
      <c r="C41" s="24">
        <f>B41-TIME('Time Shifts'!$B$36,'Time Shifts'!$C$36,'Time Shifts'!$D$36)</f>
        <v>0.07521990741</v>
      </c>
      <c r="D41" s="55" t="s">
        <v>964</v>
      </c>
      <c r="E41" s="55" t="s">
        <v>87</v>
      </c>
      <c r="F41" s="46">
        <v>3.0</v>
      </c>
      <c r="G41" s="46">
        <f>F41-1</f>
        <v>2</v>
      </c>
      <c r="H41" s="26"/>
      <c r="I41" s="26"/>
      <c r="J41" s="26"/>
      <c r="K41" s="26"/>
    </row>
    <row r="42">
      <c r="A42" s="55" t="s">
        <v>1099</v>
      </c>
      <c r="B42" s="24">
        <v>0.08576388888888889</v>
      </c>
      <c r="C42" s="24">
        <f>B42-TIME('Time Shifts'!$B$36,'Time Shifts'!$C$36,'Time Shifts'!$D$36)</f>
        <v>0.0752662037</v>
      </c>
      <c r="D42" s="55" t="s">
        <v>66</v>
      </c>
      <c r="E42" s="55" t="s">
        <v>87</v>
      </c>
      <c r="F42" s="29" t="s">
        <v>68</v>
      </c>
      <c r="G42" s="46">
        <v>20.0</v>
      </c>
      <c r="H42" s="26"/>
      <c r="I42" s="26"/>
      <c r="J42" s="26"/>
      <c r="K42" s="26"/>
    </row>
    <row r="43">
      <c r="A43" s="55" t="s">
        <v>1099</v>
      </c>
      <c r="B43" s="24">
        <v>0.08577546296296296</v>
      </c>
      <c r="C43" s="24">
        <f>B43-TIME('Time Shifts'!$B$36,'Time Shifts'!$C$36,'Time Shifts'!$D$36)</f>
        <v>0.07527777778</v>
      </c>
      <c r="D43" s="55" t="s">
        <v>84</v>
      </c>
      <c r="E43" s="55" t="s">
        <v>87</v>
      </c>
      <c r="F43" s="29">
        <v>4.0</v>
      </c>
      <c r="G43" s="46">
        <v>2.0</v>
      </c>
      <c r="H43" s="26"/>
      <c r="I43" s="26"/>
      <c r="J43" s="26"/>
      <c r="K43" s="26"/>
    </row>
    <row r="44">
      <c r="A44" s="55" t="s">
        <v>1099</v>
      </c>
      <c r="B44" s="24">
        <v>0.08597222222222223</v>
      </c>
      <c r="C44" s="24">
        <f>B44-TIME('Time Shifts'!$B$36,'Time Shifts'!$C$36,'Time Shifts'!$D$36)</f>
        <v>0.07547453704</v>
      </c>
      <c r="D44" s="55" t="s">
        <v>70</v>
      </c>
      <c r="E44" s="55" t="s">
        <v>87</v>
      </c>
      <c r="F44" s="46">
        <v>16.0</v>
      </c>
      <c r="G44" s="46">
        <f t="shared" ref="G44:G45" si="4">F44-4</f>
        <v>12</v>
      </c>
      <c r="H44" s="26"/>
      <c r="I44" s="26"/>
      <c r="J44" s="26"/>
      <c r="K44" s="26"/>
    </row>
    <row r="45">
      <c r="A45" s="55" t="s">
        <v>1099</v>
      </c>
      <c r="B45" s="24">
        <v>0.0859837962962963</v>
      </c>
      <c r="C45" s="24">
        <f>B45-TIME('Time Shifts'!$B$36,'Time Shifts'!$C$36,'Time Shifts'!$D$36)</f>
        <v>0.07548611111</v>
      </c>
      <c r="D45" s="55" t="s">
        <v>74</v>
      </c>
      <c r="E45" s="55" t="s">
        <v>87</v>
      </c>
      <c r="F45" s="46">
        <v>16.0</v>
      </c>
      <c r="G45" s="46">
        <f t="shared" si="4"/>
        <v>12</v>
      </c>
      <c r="H45" s="26"/>
      <c r="I45" s="26"/>
      <c r="J45" s="26"/>
      <c r="K45" s="26"/>
    </row>
    <row r="46">
      <c r="A46" s="55" t="s">
        <v>1099</v>
      </c>
      <c r="B46" s="24">
        <v>0.0861574074074074</v>
      </c>
      <c r="C46" s="24">
        <f>B46-TIME('Time Shifts'!$B$36,'Time Shifts'!$C$36,'Time Shifts'!$D$36)</f>
        <v>0.07565972222</v>
      </c>
      <c r="D46" s="55" t="s">
        <v>82</v>
      </c>
      <c r="E46" s="55" t="s">
        <v>87</v>
      </c>
      <c r="F46" s="29">
        <v>12.0</v>
      </c>
      <c r="G46" s="46">
        <f>F46-1</f>
        <v>11</v>
      </c>
      <c r="H46" s="26"/>
      <c r="I46" s="26"/>
      <c r="J46" s="26"/>
      <c r="K46" s="26"/>
    </row>
    <row r="47">
      <c r="A47" s="55" t="s">
        <v>1099</v>
      </c>
      <c r="B47" s="24">
        <v>0.0862037037037037</v>
      </c>
      <c r="C47" s="24">
        <f>B47-TIME('Time Shifts'!$B$36,'Time Shifts'!$C$36,'Time Shifts'!$D$36)</f>
        <v>0.07570601852</v>
      </c>
      <c r="D47" s="55" t="s">
        <v>69</v>
      </c>
      <c r="E47" s="55" t="s">
        <v>87</v>
      </c>
      <c r="F47" s="46">
        <v>13.0</v>
      </c>
      <c r="G47" s="46">
        <f>F47-4</f>
        <v>9</v>
      </c>
      <c r="H47" s="26"/>
      <c r="I47" s="26"/>
      <c r="J47" s="26"/>
      <c r="K47" s="26"/>
    </row>
    <row r="48">
      <c r="A48" s="55" t="s">
        <v>1099</v>
      </c>
      <c r="B48" s="24">
        <v>0.08782407407407407</v>
      </c>
      <c r="C48" s="24">
        <f>B48-TIME('Time Shifts'!$B$36,'Time Shifts'!$C$36,'Time Shifts'!$D$36)</f>
        <v>0.07732638889</v>
      </c>
      <c r="D48" s="55" t="s">
        <v>66</v>
      </c>
      <c r="E48" s="55" t="s">
        <v>127</v>
      </c>
      <c r="F48" s="29" t="s">
        <v>75</v>
      </c>
      <c r="G48" s="46" t="s">
        <v>75</v>
      </c>
      <c r="H48" s="26"/>
      <c r="I48" s="26"/>
      <c r="J48" s="55"/>
      <c r="K48" s="55" t="s">
        <v>160</v>
      </c>
    </row>
    <row r="49">
      <c r="A49" s="55" t="s">
        <v>1099</v>
      </c>
      <c r="B49" s="24">
        <v>0.08782407407407407</v>
      </c>
      <c r="C49" s="24">
        <f>B49-TIME('Time Shifts'!$B$36,'Time Shifts'!$C$36,'Time Shifts'!$D$36)</f>
        <v>0.07732638889</v>
      </c>
      <c r="D49" s="55" t="s">
        <v>66</v>
      </c>
      <c r="E49" s="55" t="s">
        <v>127</v>
      </c>
      <c r="F49" s="29" t="s">
        <v>88</v>
      </c>
      <c r="G49" s="46">
        <v>1.0</v>
      </c>
      <c r="H49" s="26"/>
      <c r="I49" s="26"/>
      <c r="J49" s="26"/>
      <c r="K49" s="26"/>
    </row>
    <row r="50">
      <c r="A50" s="55" t="s">
        <v>1099</v>
      </c>
      <c r="B50" s="24">
        <v>0.08851851851851852</v>
      </c>
      <c r="C50" s="24">
        <f>B50-TIME('Time Shifts'!$B$36,'Time Shifts'!$C$36,'Time Shifts'!$D$36)</f>
        <v>0.07802083333</v>
      </c>
      <c r="D50" s="55" t="s">
        <v>66</v>
      </c>
      <c r="E50" s="55" t="s">
        <v>91</v>
      </c>
      <c r="F50" s="46">
        <v>8.0</v>
      </c>
      <c r="G50" s="46"/>
      <c r="H50" s="55"/>
      <c r="I50" s="26" t="s">
        <v>1203</v>
      </c>
      <c r="J50" s="26"/>
      <c r="K50" s="26"/>
    </row>
    <row r="51">
      <c r="A51" s="55" t="s">
        <v>1099</v>
      </c>
      <c r="B51" s="24">
        <v>0.08983796296296297</v>
      </c>
      <c r="C51" s="24">
        <f>B51-TIME('Time Shifts'!$B$36,'Time Shifts'!$C$36,'Time Shifts'!$D$36)</f>
        <v>0.07934027778</v>
      </c>
      <c r="D51" s="55" t="s">
        <v>70</v>
      </c>
      <c r="E51" s="55" t="s">
        <v>225</v>
      </c>
      <c r="F51" s="46" t="s">
        <v>75</v>
      </c>
      <c r="G51" s="46"/>
      <c r="H51" s="26"/>
      <c r="I51" s="26"/>
      <c r="J51" s="26"/>
      <c r="K51" s="26"/>
    </row>
    <row r="52">
      <c r="A52" s="55" t="s">
        <v>1099</v>
      </c>
      <c r="B52" s="24">
        <v>0.09091435185185186</v>
      </c>
      <c r="C52" s="24">
        <f>B52-TIME('Time Shifts'!$B$36,'Time Shifts'!$C$36,'Time Shifts'!$D$36)</f>
        <v>0.08041666667</v>
      </c>
      <c r="D52" s="55" t="s">
        <v>70</v>
      </c>
      <c r="E52" s="55" t="s">
        <v>93</v>
      </c>
      <c r="F52" s="46">
        <v>12.0</v>
      </c>
      <c r="G52" s="46">
        <f t="shared" ref="G52:G53" si="5">F52-7</f>
        <v>5</v>
      </c>
      <c r="H52" s="26"/>
      <c r="I52" s="26"/>
      <c r="J52" s="55"/>
      <c r="K52" s="55" t="s">
        <v>1204</v>
      </c>
    </row>
    <row r="53">
      <c r="A53" s="55" t="s">
        <v>1099</v>
      </c>
      <c r="B53" s="24">
        <v>0.09122685185185185</v>
      </c>
      <c r="C53" s="24">
        <f>B53-TIME('Time Shifts'!$B$36,'Time Shifts'!$C$36,'Time Shifts'!$D$36)</f>
        <v>0.08072916667</v>
      </c>
      <c r="D53" s="55" t="s">
        <v>70</v>
      </c>
      <c r="E53" s="55" t="s">
        <v>93</v>
      </c>
      <c r="F53" s="46">
        <v>17.0</v>
      </c>
      <c r="G53" s="46">
        <f t="shared" si="5"/>
        <v>10</v>
      </c>
      <c r="H53" s="26"/>
      <c r="I53" s="26"/>
      <c r="J53" s="55"/>
      <c r="K53" s="55" t="s">
        <v>1204</v>
      </c>
    </row>
    <row r="54">
      <c r="A54" s="55" t="s">
        <v>1099</v>
      </c>
      <c r="B54" s="24">
        <v>0.09136574074074075</v>
      </c>
      <c r="C54" s="24">
        <f>B54-TIME('Time Shifts'!$B$36,'Time Shifts'!$C$36,'Time Shifts'!$D$36)</f>
        <v>0.08086805556</v>
      </c>
      <c r="D54" s="55" t="s">
        <v>70</v>
      </c>
      <c r="E54" s="55" t="s">
        <v>91</v>
      </c>
      <c r="F54" s="46">
        <v>6.0</v>
      </c>
      <c r="G54" s="46"/>
      <c r="H54" s="55"/>
      <c r="I54" s="26" t="s">
        <v>1205</v>
      </c>
      <c r="J54" s="26"/>
      <c r="K54" s="26"/>
    </row>
    <row r="55">
      <c r="A55" s="55" t="s">
        <v>1099</v>
      </c>
      <c r="B55" s="24">
        <v>0.09222222222222222</v>
      </c>
      <c r="C55" s="24">
        <f>B55-TIME('Time Shifts'!$B$36,'Time Shifts'!$C$36,'Time Shifts'!$D$36)</f>
        <v>0.08172453704</v>
      </c>
      <c r="D55" s="55" t="s">
        <v>74</v>
      </c>
      <c r="E55" s="55" t="s">
        <v>93</v>
      </c>
      <c r="F55" s="46">
        <v>24.0</v>
      </c>
      <c r="G55" s="46">
        <f>F55-8</f>
        <v>16</v>
      </c>
      <c r="H55" s="26"/>
      <c r="I55" s="26"/>
      <c r="J55" s="55"/>
      <c r="K55" s="55" t="s">
        <v>1206</v>
      </c>
    </row>
    <row r="56">
      <c r="A56" s="55" t="s">
        <v>1099</v>
      </c>
      <c r="B56" s="24">
        <v>0.09233796296296297</v>
      </c>
      <c r="C56" s="24">
        <f>B56-TIME('Time Shifts'!$B$36,'Time Shifts'!$C$36,'Time Shifts'!$D$36)</f>
        <v>0.08184027778</v>
      </c>
      <c r="D56" s="55" t="s">
        <v>74</v>
      </c>
      <c r="E56" s="55" t="s">
        <v>91</v>
      </c>
      <c r="F56" s="29">
        <v>21.0</v>
      </c>
      <c r="G56" s="46"/>
      <c r="H56" s="55"/>
      <c r="I56" s="26" t="s">
        <v>1207</v>
      </c>
      <c r="J56" s="26"/>
      <c r="K56" s="26"/>
    </row>
    <row r="57">
      <c r="A57" s="55" t="s">
        <v>1099</v>
      </c>
      <c r="B57" s="24">
        <v>0.0927662037037037</v>
      </c>
      <c r="C57" s="24">
        <f>B57-TIME('Time Shifts'!$B$36,'Time Shifts'!$C$36,'Time Shifts'!$D$36)</f>
        <v>0.08226851852</v>
      </c>
      <c r="D57" s="55" t="s">
        <v>74</v>
      </c>
      <c r="E57" s="55" t="s">
        <v>125</v>
      </c>
      <c r="F57" s="46">
        <v>19.0</v>
      </c>
      <c r="G57" s="46">
        <f>F57-10</f>
        <v>9</v>
      </c>
      <c r="H57" s="26"/>
      <c r="I57" s="26"/>
      <c r="J57" s="26"/>
      <c r="K57" s="26"/>
    </row>
    <row r="58">
      <c r="A58" s="55" t="s">
        <v>1099</v>
      </c>
      <c r="B58" s="24">
        <v>0.0927662037037037</v>
      </c>
      <c r="C58" s="24">
        <f>B58-TIME('Time Shifts'!$B$36,'Time Shifts'!$C$36,'Time Shifts'!$D$36)</f>
        <v>0.08226851852</v>
      </c>
      <c r="D58" s="55" t="s">
        <v>74</v>
      </c>
      <c r="E58" s="55" t="s">
        <v>125</v>
      </c>
      <c r="F58" s="29" t="s">
        <v>75</v>
      </c>
      <c r="G58" s="46" t="s">
        <v>75</v>
      </c>
      <c r="H58" s="26"/>
      <c r="I58" s="26"/>
      <c r="J58" s="55"/>
      <c r="K58" s="55" t="s">
        <v>85</v>
      </c>
    </row>
    <row r="59">
      <c r="A59" s="55" t="s">
        <v>1099</v>
      </c>
      <c r="B59" s="24">
        <v>0.09511574074074074</v>
      </c>
      <c r="C59" s="24">
        <f>B59-TIME('Time Shifts'!$B$36,'Time Shifts'!$C$36,'Time Shifts'!$D$36)</f>
        <v>0.08461805556</v>
      </c>
      <c r="D59" s="55" t="s">
        <v>82</v>
      </c>
      <c r="E59" s="55" t="s">
        <v>91</v>
      </c>
      <c r="F59" s="46">
        <v>30.0</v>
      </c>
      <c r="G59" s="46"/>
      <c r="H59" s="55"/>
      <c r="I59" s="26" t="s">
        <v>1208</v>
      </c>
      <c r="J59" s="26"/>
      <c r="K59" s="26"/>
    </row>
    <row r="60">
      <c r="A60" s="55" t="s">
        <v>1099</v>
      </c>
      <c r="B60" s="24">
        <v>0.0967361111111111</v>
      </c>
      <c r="C60" s="24">
        <f>B60-TIME('Time Shifts'!$B$36,'Time Shifts'!$C$36,'Time Shifts'!$D$36)</f>
        <v>0.08623842593</v>
      </c>
      <c r="D60" s="55" t="s">
        <v>964</v>
      </c>
      <c r="E60" s="55" t="s">
        <v>89</v>
      </c>
      <c r="F60" s="46">
        <v>25.0</v>
      </c>
      <c r="G60" s="46">
        <f>F60-8</f>
        <v>17</v>
      </c>
      <c r="H60" s="26"/>
      <c r="I60" s="26"/>
      <c r="J60" s="55"/>
      <c r="K60" s="55" t="s">
        <v>90</v>
      </c>
    </row>
    <row r="61">
      <c r="A61" s="55" t="s">
        <v>1099</v>
      </c>
      <c r="B61" s="24">
        <v>0.09710648148148149</v>
      </c>
      <c r="C61" s="24">
        <f>B61-TIME('Time Shifts'!$B$36,'Time Shifts'!$C$36,'Time Shifts'!$D$36)</f>
        <v>0.0866087963</v>
      </c>
      <c r="D61" s="55" t="s">
        <v>964</v>
      </c>
      <c r="E61" s="55" t="s">
        <v>91</v>
      </c>
      <c r="F61" s="46">
        <v>15.0</v>
      </c>
      <c r="G61" s="46"/>
      <c r="H61" s="26"/>
      <c r="I61" s="26"/>
      <c r="J61" s="26"/>
      <c r="K61" s="26"/>
    </row>
    <row r="62">
      <c r="A62" s="55" t="s">
        <v>1099</v>
      </c>
      <c r="B62" s="24">
        <v>0.09837962962962964</v>
      </c>
      <c r="C62" s="24">
        <f>B62-TIME('Time Shifts'!$B$36,'Time Shifts'!$C$36,'Time Shifts'!$D$36)</f>
        <v>0.08788194444</v>
      </c>
      <c r="D62" s="55" t="s">
        <v>84</v>
      </c>
      <c r="E62" s="55" t="s">
        <v>93</v>
      </c>
      <c r="F62" s="46">
        <v>19.0</v>
      </c>
      <c r="G62" s="46">
        <f>F62-7</f>
        <v>12</v>
      </c>
      <c r="H62" s="26"/>
      <c r="I62" s="26"/>
      <c r="J62" s="55"/>
      <c r="K62" s="55" t="s">
        <v>1209</v>
      </c>
    </row>
    <row r="63">
      <c r="A63" s="55" t="s">
        <v>1099</v>
      </c>
      <c r="B63" s="24">
        <v>0.09837962962962964</v>
      </c>
      <c r="C63" s="24">
        <f>B63-TIME('Time Shifts'!$B$36,'Time Shifts'!$C$36,'Time Shifts'!$D$36)</f>
        <v>0.08788194444</v>
      </c>
      <c r="D63" s="55" t="s">
        <v>84</v>
      </c>
      <c r="E63" s="55" t="s">
        <v>93</v>
      </c>
      <c r="F63" s="29" t="s">
        <v>75</v>
      </c>
      <c r="G63" s="46" t="s">
        <v>75</v>
      </c>
      <c r="H63" s="26"/>
      <c r="I63" s="26"/>
      <c r="J63" s="55"/>
      <c r="K63" s="55" t="s">
        <v>85</v>
      </c>
    </row>
    <row r="64">
      <c r="A64" s="55" t="s">
        <v>1099</v>
      </c>
      <c r="B64" s="24">
        <v>0.0985763888888889</v>
      </c>
      <c r="C64" s="24">
        <f>B64-TIME('Time Shifts'!$B$36,'Time Shifts'!$C$36,'Time Shifts'!$D$36)</f>
        <v>0.0880787037</v>
      </c>
      <c r="D64" s="55" t="s">
        <v>84</v>
      </c>
      <c r="E64" s="55" t="s">
        <v>93</v>
      </c>
      <c r="F64" s="46">
        <v>12.0</v>
      </c>
      <c r="G64" s="46">
        <f>F64-7</f>
        <v>5</v>
      </c>
      <c r="H64" s="26"/>
      <c r="I64" s="26"/>
      <c r="J64" s="55"/>
      <c r="K64" s="55" t="s">
        <v>1209</v>
      </c>
    </row>
    <row r="65">
      <c r="A65" s="55" t="s">
        <v>1099</v>
      </c>
      <c r="B65" s="24">
        <v>0.0985763888888889</v>
      </c>
      <c r="C65" s="24">
        <f>B65-TIME('Time Shifts'!$B$36,'Time Shifts'!$C$36,'Time Shifts'!$D$36)</f>
        <v>0.0880787037</v>
      </c>
      <c r="D65" s="55" t="s">
        <v>84</v>
      </c>
      <c r="E65" s="55" t="s">
        <v>93</v>
      </c>
      <c r="F65" s="29" t="s">
        <v>75</v>
      </c>
      <c r="G65" s="46" t="s">
        <v>75</v>
      </c>
      <c r="H65" s="26"/>
      <c r="I65" s="26"/>
      <c r="J65" s="55"/>
      <c r="K65" s="55" t="s">
        <v>85</v>
      </c>
    </row>
    <row r="66">
      <c r="A66" s="55" t="s">
        <v>1099</v>
      </c>
      <c r="B66" s="24">
        <v>0.09902777777777778</v>
      </c>
      <c r="C66" s="24">
        <f>B66-TIME('Time Shifts'!$B$36,'Time Shifts'!$C$36,'Time Shifts'!$D$36)</f>
        <v>0.08853009259</v>
      </c>
      <c r="D66" s="55" t="s">
        <v>84</v>
      </c>
      <c r="E66" s="55" t="s">
        <v>91</v>
      </c>
      <c r="F66" s="46">
        <v>34.0</v>
      </c>
      <c r="G66" s="46"/>
      <c r="H66" s="55"/>
      <c r="I66" s="55" t="s">
        <v>1210</v>
      </c>
      <c r="J66" s="29">
        <v>1.0</v>
      </c>
      <c r="K66" s="55" t="s">
        <v>1211</v>
      </c>
    </row>
    <row r="67">
      <c r="A67" s="55" t="s">
        <v>1099</v>
      </c>
      <c r="B67" s="24">
        <v>0.10230324074074074</v>
      </c>
      <c r="C67" s="24">
        <f>B67-TIME('Time Shifts'!$B$36,'Time Shifts'!$C$36,'Time Shifts'!$D$36)</f>
        <v>0.09180555556</v>
      </c>
      <c r="D67" s="55" t="s">
        <v>74</v>
      </c>
      <c r="E67" s="55" t="s">
        <v>93</v>
      </c>
      <c r="F67" s="46">
        <v>24.0</v>
      </c>
      <c r="G67" s="46">
        <f t="shared" ref="G67:G68" si="6">F67-8</f>
        <v>16</v>
      </c>
      <c r="H67" s="26"/>
      <c r="I67" s="26"/>
      <c r="J67" s="55"/>
      <c r="K67" s="55" t="s">
        <v>1212</v>
      </c>
    </row>
    <row r="68">
      <c r="A68" s="55" t="s">
        <v>1099</v>
      </c>
      <c r="B68" s="24">
        <v>0.10230324074074074</v>
      </c>
      <c r="C68" s="24">
        <f>B68-TIME('Time Shifts'!$B$36,'Time Shifts'!$C$36,'Time Shifts'!$D$36)</f>
        <v>0.09180555556</v>
      </c>
      <c r="D68" s="55" t="s">
        <v>74</v>
      </c>
      <c r="E68" s="55" t="s">
        <v>93</v>
      </c>
      <c r="F68" s="46">
        <v>24.0</v>
      </c>
      <c r="G68" s="46">
        <f t="shared" si="6"/>
        <v>16</v>
      </c>
      <c r="H68" s="26"/>
      <c r="I68" s="26"/>
      <c r="J68" s="55"/>
      <c r="K68" s="55" t="s">
        <v>85</v>
      </c>
    </row>
    <row r="69">
      <c r="A69" s="55" t="s">
        <v>1099</v>
      </c>
      <c r="B69" s="24">
        <v>0.10256944444444445</v>
      </c>
      <c r="C69" s="24">
        <f>B69-TIME('Time Shifts'!$B$36,'Time Shifts'!$C$36,'Time Shifts'!$D$36)</f>
        <v>0.09207175926</v>
      </c>
      <c r="D69" s="55" t="s">
        <v>74</v>
      </c>
      <c r="E69" s="55" t="s">
        <v>91</v>
      </c>
      <c r="F69" s="46">
        <v>20.0</v>
      </c>
      <c r="G69" s="46"/>
      <c r="H69" s="55"/>
      <c r="I69" s="26" t="s">
        <v>1213</v>
      </c>
      <c r="J69" s="26"/>
      <c r="K69" s="26"/>
    </row>
    <row r="70">
      <c r="A70" s="55" t="s">
        <v>1099</v>
      </c>
      <c r="B70" s="24">
        <v>0.10293981481481482</v>
      </c>
      <c r="C70" s="24">
        <f>B70-TIME('Time Shifts'!$B$36,'Time Shifts'!$C$36,'Time Shifts'!$D$36)</f>
        <v>0.09244212963</v>
      </c>
      <c r="D70" s="55" t="s">
        <v>74</v>
      </c>
      <c r="E70" s="55" t="s">
        <v>93</v>
      </c>
      <c r="F70" s="46">
        <v>17.0</v>
      </c>
      <c r="G70" s="46">
        <f>F70-8</f>
        <v>9</v>
      </c>
      <c r="H70" s="26"/>
      <c r="I70" s="26"/>
      <c r="J70" s="55"/>
      <c r="K70" s="55" t="s">
        <v>1212</v>
      </c>
    </row>
    <row r="71">
      <c r="A71" s="55" t="s">
        <v>1099</v>
      </c>
      <c r="B71" s="24">
        <v>0.10293981481481482</v>
      </c>
      <c r="C71" s="24">
        <f>B71-TIME('Time Shifts'!$B$36,'Time Shifts'!$C$36,'Time Shifts'!$D$36)</f>
        <v>0.09244212963</v>
      </c>
      <c r="D71" s="55" t="s">
        <v>74</v>
      </c>
      <c r="E71" s="55" t="s">
        <v>93</v>
      </c>
      <c r="F71" s="29" t="s">
        <v>75</v>
      </c>
      <c r="G71" s="46" t="s">
        <v>75</v>
      </c>
      <c r="H71" s="26"/>
      <c r="I71" s="26"/>
      <c r="J71" s="55"/>
      <c r="K71" s="55" t="s">
        <v>85</v>
      </c>
    </row>
    <row r="72">
      <c r="A72" s="55" t="s">
        <v>1099</v>
      </c>
      <c r="B72" s="24">
        <v>0.1030324074074074</v>
      </c>
      <c r="C72" s="24">
        <f>B72-TIME('Time Shifts'!$B$36,'Time Shifts'!$C$36,'Time Shifts'!$D$36)</f>
        <v>0.09253472222</v>
      </c>
      <c r="D72" s="55" t="s">
        <v>74</v>
      </c>
      <c r="E72" s="55" t="s">
        <v>91</v>
      </c>
      <c r="F72" s="46">
        <v>8.0</v>
      </c>
      <c r="G72" s="46"/>
      <c r="H72" s="55"/>
      <c r="I72" s="55" t="s">
        <v>1214</v>
      </c>
      <c r="J72" s="29">
        <v>1.0</v>
      </c>
      <c r="K72" s="55" t="s">
        <v>1215</v>
      </c>
    </row>
    <row r="73">
      <c r="A73" s="55" t="s">
        <v>1099</v>
      </c>
      <c r="B73" s="24">
        <v>0.10431712962962963</v>
      </c>
      <c r="C73" s="24">
        <f>B73-TIME('Time Shifts'!$B$36,'Time Shifts'!$C$36,'Time Shifts'!$D$36)</f>
        <v>0.09381944444</v>
      </c>
      <c r="D73" s="55" t="s">
        <v>70</v>
      </c>
      <c r="E73" s="55" t="s">
        <v>79</v>
      </c>
      <c r="F73" s="29" t="s">
        <v>75</v>
      </c>
      <c r="G73" s="46" t="s">
        <v>75</v>
      </c>
      <c r="H73" s="26"/>
      <c r="I73" s="26"/>
      <c r="J73" s="26"/>
      <c r="K73" s="26"/>
    </row>
    <row r="74">
      <c r="A74" s="55" t="s">
        <v>1099</v>
      </c>
      <c r="B74" s="24">
        <v>0.10621527777777778</v>
      </c>
      <c r="C74" s="24">
        <f>B74-TIME('Time Shifts'!$B$36,'Time Shifts'!$C$36,'Time Shifts'!$D$36)</f>
        <v>0.09571759259</v>
      </c>
      <c r="D74" s="55" t="s">
        <v>70</v>
      </c>
      <c r="E74" s="55" t="s">
        <v>225</v>
      </c>
      <c r="F74" s="46">
        <v>13.0</v>
      </c>
      <c r="G74" s="46"/>
      <c r="H74" s="26"/>
      <c r="I74" s="26"/>
      <c r="J74" s="26"/>
      <c r="K74" s="26"/>
    </row>
    <row r="75">
      <c r="A75" s="55" t="s">
        <v>1099</v>
      </c>
      <c r="B75" s="24">
        <v>0.10821759259259259</v>
      </c>
      <c r="C75" s="24">
        <f>B75-TIME('Time Shifts'!$B$36,'Time Shifts'!$C$36,'Time Shifts'!$D$36)</f>
        <v>0.09771990741</v>
      </c>
      <c r="D75" s="55" t="s">
        <v>69</v>
      </c>
      <c r="E75" s="55" t="s">
        <v>91</v>
      </c>
      <c r="F75" s="29">
        <v>6.0</v>
      </c>
      <c r="G75" s="46"/>
      <c r="H75" s="26"/>
      <c r="I75" s="26"/>
      <c r="J75" s="26"/>
      <c r="K75" s="26"/>
    </row>
    <row r="76">
      <c r="A76" s="55" t="s">
        <v>1099</v>
      </c>
      <c r="B76" s="24">
        <v>0.10934027777777777</v>
      </c>
      <c r="C76" s="24">
        <f>B76-TIME('Time Shifts'!$B$36,'Time Shifts'!$C$36,'Time Shifts'!$D$36)</f>
        <v>0.09884259259</v>
      </c>
      <c r="D76" s="55" t="s">
        <v>82</v>
      </c>
      <c r="E76" s="55" t="s">
        <v>91</v>
      </c>
      <c r="F76" s="29">
        <v>27.0</v>
      </c>
      <c r="G76" s="46"/>
      <c r="H76" s="55"/>
      <c r="I76" s="25" t="s">
        <v>4343</v>
      </c>
      <c r="J76" s="26"/>
      <c r="K76" s="26"/>
    </row>
    <row r="77">
      <c r="A77" s="55" t="s">
        <v>1099</v>
      </c>
      <c r="B77" s="24">
        <v>0.11068287037037038</v>
      </c>
      <c r="C77" s="24">
        <f>B77-TIME('Time Shifts'!$B$36,'Time Shifts'!$C$36,'Time Shifts'!$D$36)</f>
        <v>0.1001851852</v>
      </c>
      <c r="D77" s="55" t="s">
        <v>964</v>
      </c>
      <c r="E77" s="55" t="s">
        <v>120</v>
      </c>
      <c r="F77" s="46">
        <v>8.0</v>
      </c>
      <c r="G77" s="46"/>
      <c r="H77" s="55"/>
      <c r="I77" s="26"/>
      <c r="J77" s="55"/>
      <c r="K77" s="25" t="s">
        <v>1323</v>
      </c>
    </row>
    <row r="78">
      <c r="A78" s="55" t="s">
        <v>1099</v>
      </c>
      <c r="B78" s="24">
        <v>0.11140046296296297</v>
      </c>
      <c r="C78" s="24">
        <f>B78-TIME('Time Shifts'!$B$36,'Time Shifts'!$C$36,'Time Shifts'!$D$36)</f>
        <v>0.1009027778</v>
      </c>
      <c r="D78" s="55" t="s">
        <v>84</v>
      </c>
      <c r="E78" s="55" t="s">
        <v>79</v>
      </c>
      <c r="F78" s="29" t="s">
        <v>1219</v>
      </c>
      <c r="G78" s="46">
        <v>15.0</v>
      </c>
      <c r="H78" s="26"/>
      <c r="I78" s="26"/>
      <c r="J78" s="26"/>
      <c r="K78" s="26"/>
    </row>
    <row r="79">
      <c r="A79" s="55" t="s">
        <v>1099</v>
      </c>
      <c r="B79" s="24">
        <v>0.11189814814814815</v>
      </c>
      <c r="C79" s="24">
        <f>B79-TIME('Time Shifts'!$B$36,'Time Shifts'!$C$36,'Time Shifts'!$D$36)</f>
        <v>0.101400463</v>
      </c>
      <c r="D79" s="55" t="s">
        <v>70</v>
      </c>
      <c r="E79" s="55" t="s">
        <v>79</v>
      </c>
      <c r="F79" s="29" t="s">
        <v>75</v>
      </c>
      <c r="G79" s="46" t="s">
        <v>75</v>
      </c>
      <c r="H79" s="26"/>
      <c r="I79" s="26"/>
      <c r="J79" s="55"/>
      <c r="K79" s="55" t="s">
        <v>1220</v>
      </c>
    </row>
    <row r="80">
      <c r="A80" s="55" t="s">
        <v>1099</v>
      </c>
      <c r="B80" s="24">
        <v>0.11189814814814815</v>
      </c>
      <c r="C80" s="24">
        <f>B80-TIME('Time Shifts'!$B$36,'Time Shifts'!$C$36,'Time Shifts'!$D$36)</f>
        <v>0.101400463</v>
      </c>
      <c r="D80" s="55" t="s">
        <v>70</v>
      </c>
      <c r="E80" s="55" t="s">
        <v>79</v>
      </c>
      <c r="F80" s="46">
        <v>11.0</v>
      </c>
      <c r="G80" s="46">
        <f>F80-5</f>
        <v>6</v>
      </c>
      <c r="H80" s="26"/>
      <c r="I80" s="26"/>
      <c r="J80" s="26"/>
      <c r="K80" s="26"/>
    </row>
    <row r="81">
      <c r="A81" s="55" t="s">
        <v>1099</v>
      </c>
      <c r="B81" s="24">
        <v>0.11273148148148149</v>
      </c>
      <c r="C81" s="24">
        <f>B81-TIME('Time Shifts'!$B$36,'Time Shifts'!$C$36,'Time Shifts'!$D$36)</f>
        <v>0.1022337963</v>
      </c>
      <c r="D81" s="55" t="s">
        <v>66</v>
      </c>
      <c r="E81" s="55" t="s">
        <v>89</v>
      </c>
      <c r="F81" s="46">
        <v>20.0</v>
      </c>
      <c r="G81" s="46">
        <f t="shared" ref="G81:G82" si="7">F81-7</f>
        <v>13</v>
      </c>
      <c r="H81" s="26"/>
      <c r="I81" s="26"/>
      <c r="J81" s="55"/>
      <c r="K81" s="55" t="s">
        <v>1221</v>
      </c>
    </row>
    <row r="82">
      <c r="A82" s="55" t="s">
        <v>1099</v>
      </c>
      <c r="B82" s="24">
        <v>0.11284722222222222</v>
      </c>
      <c r="C82" s="24">
        <f>B82-TIME('Time Shifts'!$B$36,'Time Shifts'!$C$36,'Time Shifts'!$D$36)</f>
        <v>0.102349537</v>
      </c>
      <c r="D82" s="55" t="s">
        <v>66</v>
      </c>
      <c r="E82" s="55" t="s">
        <v>89</v>
      </c>
      <c r="F82" s="29">
        <v>11.0</v>
      </c>
      <c r="G82" s="46">
        <f t="shared" si="7"/>
        <v>4</v>
      </c>
      <c r="H82" s="26"/>
      <c r="I82" s="26"/>
      <c r="J82" s="55"/>
      <c r="K82" s="55" t="s">
        <v>1221</v>
      </c>
    </row>
    <row r="83">
      <c r="A83" s="55" t="s">
        <v>1099</v>
      </c>
      <c r="B83" s="24">
        <v>0.11292824074074075</v>
      </c>
      <c r="C83" s="24">
        <f>B83-TIME('Time Shifts'!$B$36,'Time Shifts'!$C$36,'Time Shifts'!$D$36)</f>
        <v>0.1024305556</v>
      </c>
      <c r="D83" s="55" t="s">
        <v>66</v>
      </c>
      <c r="E83" s="55" t="s">
        <v>91</v>
      </c>
      <c r="F83" s="46">
        <v>11.0</v>
      </c>
      <c r="G83" s="46"/>
      <c r="H83" s="55"/>
      <c r="I83" s="26" t="s">
        <v>1222</v>
      </c>
      <c r="J83" s="26"/>
      <c r="K83" s="26"/>
    </row>
    <row r="84">
      <c r="A84" s="55" t="s">
        <v>1099</v>
      </c>
      <c r="B84" s="24">
        <v>0.11296296296296296</v>
      </c>
      <c r="C84" s="24">
        <f>B84-TIME('Time Shifts'!$B$36,'Time Shifts'!$C$36,'Time Shifts'!$D$36)</f>
        <v>0.1024652778</v>
      </c>
      <c r="D84" s="55" t="s">
        <v>66</v>
      </c>
      <c r="E84" s="55" t="s">
        <v>91</v>
      </c>
      <c r="F84" s="46">
        <v>10.0</v>
      </c>
      <c r="G84" s="46"/>
      <c r="H84" s="55"/>
      <c r="I84" s="55" t="s">
        <v>1223</v>
      </c>
      <c r="J84" s="29">
        <v>1.0</v>
      </c>
      <c r="K84" s="55" t="s">
        <v>1224</v>
      </c>
    </row>
    <row r="85">
      <c r="A85" s="55" t="s">
        <v>1099</v>
      </c>
      <c r="B85" s="24">
        <v>0.115625</v>
      </c>
      <c r="C85" s="24">
        <f>B85-TIME('Time Shifts'!$B$36,'Time Shifts'!$C$36,'Time Shifts'!$D$36)</f>
        <v>0.1051273148</v>
      </c>
      <c r="D85" s="55" t="s">
        <v>74</v>
      </c>
      <c r="E85" s="55" t="s">
        <v>125</v>
      </c>
      <c r="F85" s="29" t="s">
        <v>75</v>
      </c>
      <c r="G85" s="46" t="s">
        <v>75</v>
      </c>
      <c r="H85" s="26"/>
      <c r="I85" s="26"/>
      <c r="J85" s="26"/>
      <c r="K85" s="26"/>
    </row>
    <row r="86">
      <c r="A86" s="55" t="s">
        <v>1099</v>
      </c>
      <c r="B86" s="24">
        <v>0.11568287037037037</v>
      </c>
      <c r="C86" s="24">
        <f>B86-TIME('Time Shifts'!$B$36,'Time Shifts'!$C$36,'Time Shifts'!$D$36)</f>
        <v>0.1051851852</v>
      </c>
      <c r="D86" s="55" t="s">
        <v>74</v>
      </c>
      <c r="E86" s="55" t="s">
        <v>93</v>
      </c>
      <c r="F86" s="46">
        <v>23.0</v>
      </c>
      <c r="G86" s="46">
        <f>F86-8</f>
        <v>15</v>
      </c>
      <c r="H86" s="26"/>
      <c r="I86" s="26"/>
      <c r="J86" s="55"/>
      <c r="K86" s="55" t="s">
        <v>1212</v>
      </c>
    </row>
    <row r="87">
      <c r="A87" s="55" t="s">
        <v>1099</v>
      </c>
      <c r="B87" s="24">
        <v>0.11574074074074074</v>
      </c>
      <c r="C87" s="24">
        <f>B87-TIME('Time Shifts'!$B$36,'Time Shifts'!$C$36,'Time Shifts'!$D$36)</f>
        <v>0.1052430556</v>
      </c>
      <c r="D87" s="55" t="s">
        <v>74</v>
      </c>
      <c r="E87" s="55" t="s">
        <v>91</v>
      </c>
      <c r="F87" s="46">
        <v>23.0</v>
      </c>
      <c r="G87" s="46"/>
      <c r="H87" s="55"/>
      <c r="I87" s="26" t="s">
        <v>1225</v>
      </c>
      <c r="J87" s="26"/>
      <c r="K87" s="26"/>
    </row>
    <row r="88">
      <c r="A88" s="55" t="s">
        <v>1099</v>
      </c>
      <c r="B88" s="24">
        <v>0.1162962962962963</v>
      </c>
      <c r="C88" s="24">
        <f>B88-TIME('Time Shifts'!$B$36,'Time Shifts'!$C$36,'Time Shifts'!$D$36)</f>
        <v>0.1057986111</v>
      </c>
      <c r="D88" s="55" t="s">
        <v>70</v>
      </c>
      <c r="E88" s="55" t="s">
        <v>93</v>
      </c>
      <c r="F88" s="46">
        <v>10.0</v>
      </c>
      <c r="G88" s="46">
        <f t="shared" ref="G88:G89" si="8">F88-7</f>
        <v>3</v>
      </c>
      <c r="H88" s="26"/>
      <c r="I88" s="26"/>
      <c r="J88" s="55"/>
      <c r="K88" s="55" t="s">
        <v>1226</v>
      </c>
    </row>
    <row r="89">
      <c r="A89" s="55" t="s">
        <v>1099</v>
      </c>
      <c r="B89" s="24">
        <v>0.11652777777777777</v>
      </c>
      <c r="C89" s="24">
        <f>B89-TIME('Time Shifts'!$B$36,'Time Shifts'!$C$36,'Time Shifts'!$D$36)</f>
        <v>0.1060300926</v>
      </c>
      <c r="D89" s="55" t="s">
        <v>70</v>
      </c>
      <c r="E89" s="55" t="s">
        <v>93</v>
      </c>
      <c r="F89" s="46">
        <v>23.0</v>
      </c>
      <c r="G89" s="46">
        <f t="shared" si="8"/>
        <v>16</v>
      </c>
      <c r="H89" s="26"/>
      <c r="I89" s="26"/>
      <c r="J89" s="55"/>
      <c r="K89" s="55" t="s">
        <v>1226</v>
      </c>
    </row>
    <row r="90">
      <c r="A90" s="55" t="s">
        <v>1099</v>
      </c>
      <c r="B90" s="24">
        <v>0.11664351851851852</v>
      </c>
      <c r="C90" s="24">
        <f>B90-TIME('Time Shifts'!$B$36,'Time Shifts'!$C$36,'Time Shifts'!$D$36)</f>
        <v>0.1061458333</v>
      </c>
      <c r="D90" s="55" t="s">
        <v>70</v>
      </c>
      <c r="E90" s="55" t="s">
        <v>91</v>
      </c>
      <c r="F90" s="46">
        <v>8.0</v>
      </c>
      <c r="G90" s="46"/>
      <c r="H90" s="55"/>
      <c r="I90" s="55" t="s">
        <v>1214</v>
      </c>
      <c r="J90" s="29">
        <v>1.0</v>
      </c>
      <c r="K90" s="55" t="s">
        <v>1215</v>
      </c>
    </row>
    <row r="91">
      <c r="A91" s="55" t="s">
        <v>1099</v>
      </c>
      <c r="B91" s="24">
        <v>0.11702546296296296</v>
      </c>
      <c r="C91" s="24">
        <f>B91-TIME('Time Shifts'!$B$36,'Time Shifts'!$C$36,'Time Shifts'!$D$36)</f>
        <v>0.1065277778</v>
      </c>
      <c r="D91" s="55" t="s">
        <v>70</v>
      </c>
      <c r="E91" s="55" t="s">
        <v>93</v>
      </c>
      <c r="F91" s="46">
        <v>19.0</v>
      </c>
      <c r="G91" s="46">
        <f>F91-7</f>
        <v>12</v>
      </c>
      <c r="H91" s="26"/>
      <c r="I91" s="26"/>
      <c r="J91" s="55"/>
      <c r="K91" s="55" t="s">
        <v>1226</v>
      </c>
    </row>
    <row r="92">
      <c r="A92" s="55" t="s">
        <v>1099</v>
      </c>
      <c r="B92" s="24">
        <v>0.11707175925925926</v>
      </c>
      <c r="C92" s="24">
        <f>B92-TIME('Time Shifts'!$B$36,'Time Shifts'!$C$36,'Time Shifts'!$D$36)</f>
        <v>0.1065740741</v>
      </c>
      <c r="D92" s="55" t="s">
        <v>70</v>
      </c>
      <c r="E92" s="55" t="s">
        <v>91</v>
      </c>
      <c r="F92" s="46">
        <v>9.0</v>
      </c>
      <c r="G92" s="46"/>
      <c r="H92" s="55"/>
      <c r="I92" s="55" t="s">
        <v>1227</v>
      </c>
      <c r="J92" s="29">
        <v>1.0</v>
      </c>
      <c r="K92" s="55" t="s">
        <v>1215</v>
      </c>
    </row>
    <row r="93">
      <c r="A93" s="55" t="s">
        <v>1099</v>
      </c>
      <c r="B93" s="24">
        <v>0.11731481481481482</v>
      </c>
      <c r="C93" s="24">
        <f>B93-TIME('Time Shifts'!$B$36,'Time Shifts'!$C$36,'Time Shifts'!$D$36)</f>
        <v>0.1068171296</v>
      </c>
      <c r="D93" s="55" t="s">
        <v>70</v>
      </c>
      <c r="E93" s="55" t="s">
        <v>127</v>
      </c>
      <c r="F93" s="46">
        <v>7.0</v>
      </c>
      <c r="G93" s="46">
        <f>F93-1</f>
        <v>6</v>
      </c>
      <c r="H93" s="26"/>
      <c r="I93" s="26"/>
      <c r="J93" s="26"/>
      <c r="K93" s="26"/>
    </row>
    <row r="94">
      <c r="A94" s="55" t="s">
        <v>1099</v>
      </c>
      <c r="B94" s="24">
        <v>0.1255902777777778</v>
      </c>
      <c r="C94" s="24">
        <f>B94-TIME('Time Shifts'!$B$36,'Time Shifts'!$C$36,'Time Shifts'!$D$36)</f>
        <v>0.1150925926</v>
      </c>
      <c r="D94" s="55" t="s">
        <v>82</v>
      </c>
      <c r="E94" s="55" t="s">
        <v>89</v>
      </c>
      <c r="F94" s="46">
        <v>24.0</v>
      </c>
      <c r="G94" s="46">
        <f>F94-8</f>
        <v>16</v>
      </c>
      <c r="H94" s="26"/>
      <c r="I94" s="26"/>
      <c r="J94" s="55"/>
      <c r="K94" s="55" t="s">
        <v>1228</v>
      </c>
    </row>
    <row r="95">
      <c r="A95" s="55" t="s">
        <v>1099</v>
      </c>
      <c r="B95" s="24">
        <v>0.12565972222222221</v>
      </c>
      <c r="C95" s="24">
        <f>B95-TIME('Time Shifts'!$B$36,'Time Shifts'!$C$36,'Time Shifts'!$D$36)</f>
        <v>0.115162037</v>
      </c>
      <c r="D95" s="55" t="s">
        <v>82</v>
      </c>
      <c r="E95" s="55" t="s">
        <v>89</v>
      </c>
      <c r="F95" s="29" t="s">
        <v>88</v>
      </c>
      <c r="G95" s="46">
        <v>1.0</v>
      </c>
      <c r="H95" s="26"/>
      <c r="I95" s="26"/>
      <c r="J95" s="55"/>
      <c r="K95" s="55" t="s">
        <v>1228</v>
      </c>
    </row>
    <row r="96">
      <c r="A96" s="55" t="s">
        <v>1099</v>
      </c>
      <c r="B96" s="24">
        <v>0.12569444444444444</v>
      </c>
      <c r="C96" s="24">
        <f>B96-TIME('Time Shifts'!$B$36,'Time Shifts'!$C$36,'Time Shifts'!$D$36)</f>
        <v>0.1151967593</v>
      </c>
      <c r="D96" s="55" t="s">
        <v>82</v>
      </c>
      <c r="E96" s="55" t="s">
        <v>89</v>
      </c>
      <c r="F96" s="29" t="s">
        <v>1229</v>
      </c>
      <c r="G96" s="46">
        <v>17.0</v>
      </c>
      <c r="H96" s="26"/>
      <c r="I96" s="26"/>
      <c r="J96" s="55"/>
      <c r="K96" s="55" t="s">
        <v>1228</v>
      </c>
    </row>
    <row r="97">
      <c r="A97" s="55" t="s">
        <v>1099</v>
      </c>
      <c r="B97" s="24">
        <v>0.12582175925925926</v>
      </c>
      <c r="C97" s="24">
        <f>B97-TIME('Time Shifts'!$B$36,'Time Shifts'!$C$36,'Time Shifts'!$D$36)</f>
        <v>0.1153240741</v>
      </c>
      <c r="D97" s="55" t="s">
        <v>82</v>
      </c>
      <c r="E97" s="55" t="s">
        <v>91</v>
      </c>
      <c r="F97" s="46">
        <v>12.0</v>
      </c>
      <c r="G97" s="46"/>
      <c r="H97" s="55"/>
      <c r="I97" s="26" t="s">
        <v>1230</v>
      </c>
      <c r="J97" s="26"/>
      <c r="K97" s="26"/>
    </row>
    <row r="98">
      <c r="A98" s="55" t="s">
        <v>1099</v>
      </c>
      <c r="B98" s="24">
        <v>0.1313425925925926</v>
      </c>
      <c r="C98" s="24">
        <f>B98-TIME('Time Shifts'!$B$36,'Time Shifts'!$C$36,'Time Shifts'!$D$36)</f>
        <v>0.1208449074</v>
      </c>
      <c r="D98" s="55" t="s">
        <v>70</v>
      </c>
      <c r="E98" s="55" t="s">
        <v>131</v>
      </c>
      <c r="F98" s="46">
        <v>19.0</v>
      </c>
      <c r="G98" s="46">
        <f>F98-2</f>
        <v>17</v>
      </c>
      <c r="H98" s="26"/>
      <c r="I98" s="26"/>
      <c r="J98" s="26"/>
      <c r="K98" s="26"/>
    </row>
    <row r="99">
      <c r="A99" s="55" t="s">
        <v>1099</v>
      </c>
      <c r="B99" s="24">
        <v>0.13230324074074074</v>
      </c>
      <c r="C99" s="24">
        <f>B99-TIME('Time Shifts'!$B$36,'Time Shifts'!$C$36,'Time Shifts'!$D$36)</f>
        <v>0.1218055556</v>
      </c>
      <c r="D99" s="55" t="s">
        <v>74</v>
      </c>
      <c r="E99" s="55" t="s">
        <v>79</v>
      </c>
      <c r="F99" s="46">
        <v>18.0</v>
      </c>
      <c r="G99" s="46">
        <f t="shared" ref="G99:G100" si="9">F99-0</f>
        <v>18</v>
      </c>
      <c r="H99" s="26"/>
      <c r="I99" s="26"/>
      <c r="J99" s="26"/>
      <c r="K99" s="26"/>
    </row>
    <row r="100">
      <c r="A100" s="55" t="s">
        <v>1099</v>
      </c>
      <c r="B100" s="24">
        <v>0.13849537037037038</v>
      </c>
      <c r="C100" s="24">
        <f>B100-TIME('Time Shifts'!$B$36,'Time Shifts'!$C$36,'Time Shifts'!$D$36)</f>
        <v>0.1279976852</v>
      </c>
      <c r="D100" s="55" t="s">
        <v>964</v>
      </c>
      <c r="E100" s="55" t="s">
        <v>79</v>
      </c>
      <c r="F100" s="46">
        <v>9.0</v>
      </c>
      <c r="G100" s="46">
        <f t="shared" si="9"/>
        <v>9</v>
      </c>
      <c r="H100" s="26"/>
      <c r="I100" s="26"/>
      <c r="J100" s="26"/>
      <c r="K100" s="26"/>
    </row>
    <row r="101">
      <c r="A101" s="55" t="s">
        <v>1099</v>
      </c>
      <c r="B101" s="24">
        <v>0.13925925925925925</v>
      </c>
      <c r="C101" s="24">
        <f>B101-TIME('Time Shifts'!$B$36,'Time Shifts'!$C$36,'Time Shifts'!$D$36)</f>
        <v>0.1287615741</v>
      </c>
      <c r="D101" s="55" t="s">
        <v>84</v>
      </c>
      <c r="E101" s="55" t="s">
        <v>79</v>
      </c>
      <c r="F101" s="29">
        <v>26.0</v>
      </c>
      <c r="G101" s="46" t="s">
        <v>75</v>
      </c>
      <c r="H101" s="26"/>
      <c r="I101" s="26"/>
      <c r="J101" s="55"/>
      <c r="K101" s="55" t="s">
        <v>1231</v>
      </c>
    </row>
    <row r="102">
      <c r="A102" s="55" t="s">
        <v>1099</v>
      </c>
      <c r="B102" s="24">
        <v>0.14207175925925927</v>
      </c>
      <c r="C102" s="24">
        <f>B102-TIME('Time Shifts'!$B$36,'Time Shifts'!$C$36,'Time Shifts'!$D$36)</f>
        <v>0.1315740741</v>
      </c>
      <c r="D102" s="55" t="s">
        <v>74</v>
      </c>
      <c r="E102" s="55" t="s">
        <v>129</v>
      </c>
      <c r="F102" s="46">
        <v>7.0</v>
      </c>
      <c r="G102" s="46">
        <f>F102-4</f>
        <v>3</v>
      </c>
      <c r="H102" s="26"/>
      <c r="I102" s="26"/>
      <c r="J102" s="26"/>
      <c r="K102" s="26"/>
    </row>
    <row r="103">
      <c r="A103" s="55" t="s">
        <v>1099</v>
      </c>
      <c r="B103" s="24">
        <v>0.1471875</v>
      </c>
      <c r="C103" s="24">
        <f>B103-TIME('Time Shifts'!$B$36,'Time Shifts'!$C$36,'Time Shifts'!$D$36)</f>
        <v>0.1366898148</v>
      </c>
      <c r="D103" s="55" t="s">
        <v>66</v>
      </c>
      <c r="E103" s="55" t="s">
        <v>67</v>
      </c>
      <c r="F103" s="46">
        <v>18.0</v>
      </c>
      <c r="G103" s="46">
        <f>F103-1</f>
        <v>17</v>
      </c>
      <c r="H103" s="26"/>
      <c r="I103" s="26"/>
      <c r="J103" s="26"/>
      <c r="K103" s="26"/>
    </row>
    <row r="104">
      <c r="A104" s="55" t="s">
        <v>1099</v>
      </c>
      <c r="B104" s="24">
        <v>0.1483912037037037</v>
      </c>
      <c r="C104" s="24">
        <f>B104-TIME('Time Shifts'!$B$36,'Time Shifts'!$C$36,'Time Shifts'!$D$36)</f>
        <v>0.1378935185</v>
      </c>
      <c r="D104" s="55" t="s">
        <v>82</v>
      </c>
      <c r="E104" s="55" t="s">
        <v>91</v>
      </c>
      <c r="F104" s="46">
        <v>17.0</v>
      </c>
      <c r="G104" s="46"/>
      <c r="H104" s="55"/>
      <c r="I104" s="26" t="s">
        <v>1232</v>
      </c>
      <c r="J104" s="55"/>
      <c r="K104" s="55" t="s">
        <v>1233</v>
      </c>
    </row>
    <row r="105">
      <c r="A105" s="55" t="s">
        <v>1099</v>
      </c>
      <c r="B105" s="24">
        <v>0.14921296296296296</v>
      </c>
      <c r="C105" s="24">
        <f>B105-TIME('Time Shifts'!$B$36,'Time Shifts'!$C$36,'Time Shifts'!$D$36)</f>
        <v>0.1387152778</v>
      </c>
      <c r="D105" s="55" t="s">
        <v>69</v>
      </c>
      <c r="E105" s="55" t="s">
        <v>91</v>
      </c>
      <c r="F105" s="46">
        <v>21.0</v>
      </c>
      <c r="G105" s="46"/>
      <c r="H105" s="55"/>
      <c r="I105" s="26" t="s">
        <v>1222</v>
      </c>
      <c r="J105" s="55"/>
      <c r="K105" s="55" t="s">
        <v>1234</v>
      </c>
    </row>
    <row r="106">
      <c r="A106" s="55" t="s">
        <v>1099</v>
      </c>
      <c r="B106" s="24">
        <v>0.15052083333333333</v>
      </c>
      <c r="C106" s="24">
        <f>B106-TIME('Time Shifts'!$B$36,'Time Shifts'!$C$36,'Time Shifts'!$D$36)</f>
        <v>0.1400231481</v>
      </c>
      <c r="D106" s="55" t="s">
        <v>964</v>
      </c>
      <c r="E106" s="55" t="s">
        <v>120</v>
      </c>
      <c r="F106" s="29">
        <v>7.0</v>
      </c>
      <c r="G106" s="46"/>
      <c r="H106" s="55"/>
      <c r="I106" s="26"/>
      <c r="J106" s="55"/>
      <c r="K106" s="25" t="s">
        <v>4344</v>
      </c>
    </row>
    <row r="107">
      <c r="A107" s="55" t="s">
        <v>1099</v>
      </c>
      <c r="B107" s="24">
        <v>0.15138888888888888</v>
      </c>
      <c r="C107" s="24">
        <f>B107-TIME('Time Shifts'!$B$36,'Time Shifts'!$C$36,'Time Shifts'!$D$36)</f>
        <v>0.1408912037</v>
      </c>
      <c r="D107" s="55" t="s">
        <v>69</v>
      </c>
      <c r="E107" s="55" t="s">
        <v>210</v>
      </c>
      <c r="F107" s="29">
        <v>13.0</v>
      </c>
      <c r="G107" s="46">
        <f>F107-1</f>
        <v>12</v>
      </c>
      <c r="H107" s="26"/>
      <c r="I107" s="26"/>
      <c r="J107" s="26"/>
      <c r="K107" s="26"/>
    </row>
    <row r="108">
      <c r="A108" s="55" t="s">
        <v>1099</v>
      </c>
      <c r="B108" s="24">
        <v>0.15217592592592594</v>
      </c>
      <c r="C108" s="24">
        <f>B108-TIME('Time Shifts'!$B$36,'Time Shifts'!$C$36,'Time Shifts'!$D$36)</f>
        <v>0.1416782407</v>
      </c>
      <c r="D108" s="55" t="s">
        <v>82</v>
      </c>
      <c r="E108" s="55" t="s">
        <v>127</v>
      </c>
      <c r="F108" s="29">
        <v>10.0</v>
      </c>
      <c r="G108" s="46">
        <f>F108-3</f>
        <v>7</v>
      </c>
      <c r="H108" s="26"/>
      <c r="I108" s="26"/>
      <c r="J108" s="26"/>
      <c r="K108" s="26"/>
    </row>
    <row r="109">
      <c r="A109" s="55" t="s">
        <v>1099</v>
      </c>
      <c r="B109" s="24">
        <v>0.1524074074074074</v>
      </c>
      <c r="C109" s="24">
        <f>B109-TIME('Time Shifts'!$B$36,'Time Shifts'!$C$36,'Time Shifts'!$D$36)</f>
        <v>0.1419097222</v>
      </c>
      <c r="D109" s="55" t="s">
        <v>964</v>
      </c>
      <c r="E109" s="55" t="s">
        <v>120</v>
      </c>
      <c r="F109" s="46">
        <v>16.0</v>
      </c>
      <c r="G109" s="46"/>
      <c r="H109" s="55"/>
      <c r="I109" s="26" t="s">
        <v>1236</v>
      </c>
      <c r="J109" s="55"/>
      <c r="K109" s="25" t="s">
        <v>4345</v>
      </c>
    </row>
    <row r="110">
      <c r="A110" s="55" t="s">
        <v>1099</v>
      </c>
      <c r="B110" s="24">
        <v>0.15305555555555556</v>
      </c>
      <c r="C110" s="24">
        <f>B110-TIME('Time Shifts'!$B$36,'Time Shifts'!$C$36,'Time Shifts'!$D$36)</f>
        <v>0.1425578704</v>
      </c>
      <c r="D110" s="55" t="s">
        <v>69</v>
      </c>
      <c r="E110" s="55" t="s">
        <v>93</v>
      </c>
      <c r="F110" s="46">
        <v>25.0</v>
      </c>
      <c r="G110" s="46">
        <f>F110-7</f>
        <v>18</v>
      </c>
      <c r="H110" s="26"/>
      <c r="I110" s="26"/>
      <c r="J110" s="55"/>
      <c r="K110" s="55" t="s">
        <v>1237</v>
      </c>
    </row>
    <row r="111">
      <c r="A111" s="55" t="s">
        <v>1099</v>
      </c>
      <c r="B111" s="24">
        <v>0.15310185185185185</v>
      </c>
      <c r="C111" s="24">
        <f>B111-TIME('Time Shifts'!$B$36,'Time Shifts'!$C$36,'Time Shifts'!$D$36)</f>
        <v>0.1426041667</v>
      </c>
      <c r="D111" s="55" t="s">
        <v>69</v>
      </c>
      <c r="E111" s="55" t="s">
        <v>91</v>
      </c>
      <c r="F111" s="46">
        <v>10.0</v>
      </c>
      <c r="G111" s="46"/>
      <c r="H111" s="55"/>
      <c r="I111" s="55" t="s">
        <v>1223</v>
      </c>
      <c r="J111" s="29">
        <v>1.0</v>
      </c>
      <c r="K111" s="55" t="s">
        <v>1224</v>
      </c>
    </row>
    <row r="112">
      <c r="A112" s="55" t="s">
        <v>1099</v>
      </c>
      <c r="B112" s="24">
        <v>0.15707175925925926</v>
      </c>
      <c r="C112" s="24">
        <f>B112-TIME('Time Shifts'!$B$36,'Time Shifts'!$C$36,'Time Shifts'!$D$36)</f>
        <v>0.1465740741</v>
      </c>
      <c r="D112" s="55" t="s">
        <v>82</v>
      </c>
      <c r="E112" s="55" t="s">
        <v>210</v>
      </c>
      <c r="F112" s="46">
        <v>21.0</v>
      </c>
      <c r="G112" s="46">
        <f>F112-3</f>
        <v>18</v>
      </c>
      <c r="H112" s="26"/>
      <c r="I112" s="26"/>
      <c r="J112" s="26"/>
      <c r="K112" s="26"/>
    </row>
    <row r="113">
      <c r="A113" s="55" t="s">
        <v>1099</v>
      </c>
      <c r="B113" s="24">
        <v>0.15849537037037037</v>
      </c>
      <c r="C113" s="24">
        <f>B113-TIME('Time Shifts'!$B$36,'Time Shifts'!$C$36,'Time Shifts'!$D$36)</f>
        <v>0.1479976852</v>
      </c>
      <c r="D113" s="55" t="s">
        <v>74</v>
      </c>
      <c r="E113" s="55" t="s">
        <v>83</v>
      </c>
      <c r="F113" s="46">
        <v>18.0</v>
      </c>
      <c r="G113" s="46">
        <f>F113-9</f>
        <v>9</v>
      </c>
      <c r="H113" s="26"/>
      <c r="I113" s="26"/>
      <c r="J113" s="26"/>
      <c r="K113" s="26"/>
    </row>
    <row r="114">
      <c r="A114" s="55" t="s">
        <v>1099</v>
      </c>
      <c r="B114" s="24">
        <v>0.16056712962962963</v>
      </c>
      <c r="C114" s="24">
        <f>B114-TIME('Time Shifts'!$B$36,'Time Shifts'!$C$36,'Time Shifts'!$D$36)</f>
        <v>0.1500694444</v>
      </c>
      <c r="D114" s="55" t="s">
        <v>70</v>
      </c>
      <c r="E114" s="55" t="s">
        <v>126</v>
      </c>
      <c r="F114" s="46">
        <v>19.0</v>
      </c>
      <c r="G114" s="46">
        <f>F114-3</f>
        <v>16</v>
      </c>
      <c r="H114" s="26"/>
      <c r="I114" s="26"/>
      <c r="J114" s="26"/>
      <c r="K114" s="26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86"/>
    <col customWidth="1" hidden="1" min="2" max="2" width="7.29"/>
    <col customWidth="1" min="3" max="3" width="7.29"/>
    <col customWidth="1" min="4" max="4" width="9.71"/>
    <col customWidth="1" min="5" max="5" width="12.86"/>
    <col customWidth="1" min="6" max="6" width="10.71"/>
    <col customWidth="1" min="7" max="7" width="12.71"/>
    <col customWidth="1" min="8" max="8" width="5.14"/>
    <col customWidth="1" min="9" max="9" width="33.0"/>
    <col customWidth="1" min="10" max="10" width="6.43"/>
    <col customWidth="1" min="11" max="11" width="50.14"/>
  </cols>
  <sheetData>
    <row r="1">
      <c r="A1" s="73" t="s">
        <v>0</v>
      </c>
      <c r="B1" s="39" t="s">
        <v>4304</v>
      </c>
      <c r="C1" s="39" t="s">
        <v>56</v>
      </c>
      <c r="D1" s="39" t="s">
        <v>57</v>
      </c>
      <c r="E1" s="39" t="s">
        <v>58</v>
      </c>
      <c r="F1" s="40" t="s">
        <v>59</v>
      </c>
      <c r="G1" s="40" t="s">
        <v>60</v>
      </c>
      <c r="H1" s="39" t="s">
        <v>61</v>
      </c>
      <c r="I1" s="39" t="s">
        <v>62</v>
      </c>
      <c r="J1" s="39" t="s">
        <v>63</v>
      </c>
      <c r="K1" s="39" t="s">
        <v>64</v>
      </c>
    </row>
    <row r="2">
      <c r="A2" s="55" t="s">
        <v>1238</v>
      </c>
      <c r="B2" s="24">
        <v>0.010902777777777779</v>
      </c>
      <c r="C2" s="24">
        <f t="shared" ref="C2:C20" si="1">B2</f>
        <v>0.01090277778</v>
      </c>
      <c r="D2" s="55" t="s">
        <v>70</v>
      </c>
      <c r="E2" s="55" t="s">
        <v>83</v>
      </c>
      <c r="F2" s="29">
        <v>15.0</v>
      </c>
      <c r="G2" s="46">
        <f>F2-5</f>
        <v>10</v>
      </c>
      <c r="H2" s="26"/>
      <c r="I2" s="26"/>
      <c r="J2" s="26"/>
      <c r="K2" s="26"/>
    </row>
    <row r="3">
      <c r="A3" s="55" t="s">
        <v>1238</v>
      </c>
      <c r="B3" s="24">
        <v>0.0140625</v>
      </c>
      <c r="C3" s="24">
        <f t="shared" si="1"/>
        <v>0.0140625</v>
      </c>
      <c r="D3" s="55" t="s">
        <v>964</v>
      </c>
      <c r="E3" s="55" t="s">
        <v>120</v>
      </c>
      <c r="F3" s="46">
        <v>11.0</v>
      </c>
      <c r="G3" s="26"/>
      <c r="H3" s="55"/>
      <c r="I3" s="26"/>
      <c r="J3" s="55"/>
      <c r="K3" s="25" t="s">
        <v>4346</v>
      </c>
    </row>
    <row r="4">
      <c r="A4" s="55" t="s">
        <v>1238</v>
      </c>
      <c r="B4" s="24">
        <v>0.0165625</v>
      </c>
      <c r="C4" s="24">
        <f t="shared" si="1"/>
        <v>0.0165625</v>
      </c>
      <c r="D4" s="55" t="s">
        <v>82</v>
      </c>
      <c r="E4" s="55" t="s">
        <v>210</v>
      </c>
      <c r="F4" s="46">
        <v>18.0</v>
      </c>
      <c r="G4" s="26">
        <f>F4-3</f>
        <v>15</v>
      </c>
      <c r="H4" s="26"/>
      <c r="I4" s="26"/>
      <c r="J4" s="26"/>
      <c r="K4" s="26"/>
    </row>
    <row r="5">
      <c r="A5" s="55" t="s">
        <v>1238</v>
      </c>
      <c r="B5" s="24">
        <v>0.035972222222222225</v>
      </c>
      <c r="C5" s="24">
        <f t="shared" si="1"/>
        <v>0.03597222222</v>
      </c>
      <c r="D5" s="55" t="s">
        <v>66</v>
      </c>
      <c r="E5" s="55" t="s">
        <v>365</v>
      </c>
      <c r="F5" s="29" t="s">
        <v>75</v>
      </c>
      <c r="G5" s="46" t="s">
        <v>75</v>
      </c>
      <c r="H5" s="26"/>
      <c r="I5" s="26"/>
      <c r="J5" s="55"/>
      <c r="K5" s="55" t="s">
        <v>85</v>
      </c>
    </row>
    <row r="6">
      <c r="A6" s="55" t="s">
        <v>1238</v>
      </c>
      <c r="B6" s="24">
        <v>0.035972222222222225</v>
      </c>
      <c r="C6" s="24">
        <f t="shared" si="1"/>
        <v>0.03597222222</v>
      </c>
      <c r="D6" s="55" t="s">
        <v>66</v>
      </c>
      <c r="E6" s="55" t="s">
        <v>365</v>
      </c>
      <c r="F6" s="29">
        <v>11.0</v>
      </c>
      <c r="G6" s="46">
        <f>F6-2</f>
        <v>9</v>
      </c>
      <c r="H6" s="26"/>
      <c r="I6" s="26"/>
      <c r="J6" s="26"/>
      <c r="K6" s="26"/>
    </row>
    <row r="7">
      <c r="A7" s="55" t="s">
        <v>1238</v>
      </c>
      <c r="B7" s="24">
        <v>0.06060185185185185</v>
      </c>
      <c r="C7" s="24">
        <f t="shared" si="1"/>
        <v>0.06060185185</v>
      </c>
      <c r="D7" s="55" t="s">
        <v>74</v>
      </c>
      <c r="E7" s="55" t="s">
        <v>67</v>
      </c>
      <c r="F7" s="29">
        <v>14.0</v>
      </c>
      <c r="G7" s="46">
        <f>F7-0</f>
        <v>14</v>
      </c>
      <c r="H7" s="26"/>
      <c r="I7" s="26"/>
      <c r="J7" s="26"/>
      <c r="K7" s="26"/>
    </row>
    <row r="8">
      <c r="A8" s="55" t="s">
        <v>1238</v>
      </c>
      <c r="B8" s="24">
        <v>0.06060185185185185</v>
      </c>
      <c r="C8" s="24">
        <f t="shared" si="1"/>
        <v>0.06060185185</v>
      </c>
      <c r="D8" s="55" t="s">
        <v>82</v>
      </c>
      <c r="E8" s="55" t="s">
        <v>67</v>
      </c>
      <c r="F8" s="29">
        <v>22.0</v>
      </c>
      <c r="G8" s="46">
        <f>F8-3</f>
        <v>19</v>
      </c>
      <c r="H8" s="26"/>
      <c r="I8" s="26"/>
      <c r="J8" s="26"/>
      <c r="K8" s="26"/>
    </row>
    <row r="9">
      <c r="A9" s="55" t="s">
        <v>1238</v>
      </c>
      <c r="B9" s="24">
        <v>0.0641550925925926</v>
      </c>
      <c r="C9" s="24">
        <f t="shared" si="1"/>
        <v>0.06415509259</v>
      </c>
      <c r="D9" s="55" t="s">
        <v>964</v>
      </c>
      <c r="E9" s="55" t="s">
        <v>67</v>
      </c>
      <c r="F9" s="29" t="s">
        <v>75</v>
      </c>
      <c r="G9" s="46" t="s">
        <v>75</v>
      </c>
      <c r="H9" s="26"/>
      <c r="I9" s="26"/>
      <c r="J9" s="55"/>
      <c r="K9" s="55" t="s">
        <v>85</v>
      </c>
    </row>
    <row r="10">
      <c r="A10" s="55" t="s">
        <v>1238</v>
      </c>
      <c r="B10" s="24">
        <v>0.0641550925925926</v>
      </c>
      <c r="C10" s="24">
        <f t="shared" si="1"/>
        <v>0.06415509259</v>
      </c>
      <c r="D10" s="55" t="s">
        <v>964</v>
      </c>
      <c r="E10" s="55" t="s">
        <v>67</v>
      </c>
      <c r="F10" s="46">
        <v>21.0</v>
      </c>
      <c r="G10" s="26">
        <f>F10-8</f>
        <v>13</v>
      </c>
      <c r="H10" s="26"/>
      <c r="I10" s="26"/>
      <c r="J10" s="26"/>
      <c r="K10" s="26"/>
    </row>
    <row r="11">
      <c r="A11" s="55" t="s">
        <v>1238</v>
      </c>
      <c r="B11" s="24">
        <v>0.0707175925925926</v>
      </c>
      <c r="C11" s="24">
        <f t="shared" si="1"/>
        <v>0.07071759259</v>
      </c>
      <c r="D11" s="55" t="s">
        <v>66</v>
      </c>
      <c r="E11" s="55" t="s">
        <v>131</v>
      </c>
      <c r="F11" s="29" t="s">
        <v>75</v>
      </c>
      <c r="G11" s="46" t="s">
        <v>75</v>
      </c>
      <c r="H11" s="26"/>
      <c r="I11" s="26"/>
      <c r="J11" s="55"/>
      <c r="K11" s="55" t="s">
        <v>85</v>
      </c>
    </row>
    <row r="12">
      <c r="A12" s="55" t="s">
        <v>1238</v>
      </c>
      <c r="B12" s="24">
        <v>0.0707175925925926</v>
      </c>
      <c r="C12" s="24">
        <f t="shared" si="1"/>
        <v>0.07071759259</v>
      </c>
      <c r="D12" s="55" t="s">
        <v>66</v>
      </c>
      <c r="E12" s="55" t="s">
        <v>131</v>
      </c>
      <c r="F12" s="29">
        <v>16.0</v>
      </c>
      <c r="G12" s="46">
        <f>F12-2</f>
        <v>14</v>
      </c>
      <c r="H12" s="26"/>
      <c r="I12" s="26"/>
      <c r="J12" s="26"/>
      <c r="K12" s="26"/>
    </row>
    <row r="13">
      <c r="A13" s="55" t="s">
        <v>1238</v>
      </c>
      <c r="B13" s="24">
        <v>0.07166666666666667</v>
      </c>
      <c r="C13" s="24">
        <f t="shared" si="1"/>
        <v>0.07166666667</v>
      </c>
      <c r="D13" s="55" t="s">
        <v>69</v>
      </c>
      <c r="E13" s="55" t="s">
        <v>425</v>
      </c>
      <c r="F13" s="46">
        <v>20.0</v>
      </c>
      <c r="G13" s="26">
        <f>F13-5</f>
        <v>15</v>
      </c>
      <c r="H13" s="26"/>
      <c r="I13" s="26"/>
      <c r="J13" s="55"/>
      <c r="K13" s="55" t="s">
        <v>1241</v>
      </c>
    </row>
    <row r="14">
      <c r="A14" s="55" t="s">
        <v>1238</v>
      </c>
      <c r="B14" s="24">
        <v>0.07342592592592592</v>
      </c>
      <c r="C14" s="24">
        <f t="shared" si="1"/>
        <v>0.07342592593</v>
      </c>
      <c r="D14" s="55" t="s">
        <v>69</v>
      </c>
      <c r="E14" s="55" t="s">
        <v>410</v>
      </c>
      <c r="F14" s="46">
        <v>21.0</v>
      </c>
      <c r="G14" s="26">
        <f t="shared" ref="G14:G15" si="2">F14-7</f>
        <v>14</v>
      </c>
      <c r="H14" s="26"/>
      <c r="I14" s="26"/>
      <c r="J14" s="55"/>
      <c r="K14" s="55" t="s">
        <v>1242</v>
      </c>
    </row>
    <row r="15">
      <c r="A15" s="55" t="s">
        <v>1238</v>
      </c>
      <c r="B15" s="24">
        <v>0.07553240740740741</v>
      </c>
      <c r="C15" s="24">
        <f t="shared" si="1"/>
        <v>0.07553240741</v>
      </c>
      <c r="D15" s="55" t="s">
        <v>66</v>
      </c>
      <c r="E15" s="55" t="s">
        <v>80</v>
      </c>
      <c r="F15" s="46">
        <v>15.0</v>
      </c>
      <c r="G15" s="26">
        <f t="shared" si="2"/>
        <v>8</v>
      </c>
      <c r="H15" s="26"/>
      <c r="I15" s="26"/>
      <c r="J15" s="26"/>
      <c r="K15" s="26"/>
    </row>
    <row r="16">
      <c r="A16" s="55" t="s">
        <v>1238</v>
      </c>
      <c r="B16" s="24">
        <v>0.07953703703703703</v>
      </c>
      <c r="C16" s="24">
        <f t="shared" si="1"/>
        <v>0.07953703704</v>
      </c>
      <c r="D16" s="55" t="s">
        <v>66</v>
      </c>
      <c r="E16" s="55" t="s">
        <v>83</v>
      </c>
      <c r="F16" s="29">
        <v>10.0</v>
      </c>
      <c r="G16" s="46">
        <f>F16-5</f>
        <v>5</v>
      </c>
      <c r="H16" s="26"/>
      <c r="I16" s="26"/>
      <c r="J16" s="26"/>
      <c r="K16" s="26"/>
    </row>
    <row r="17">
      <c r="A17" s="55" t="s">
        <v>1238</v>
      </c>
      <c r="B17" s="24">
        <v>0.08043981481481481</v>
      </c>
      <c r="C17" s="24">
        <f t="shared" si="1"/>
        <v>0.08043981481</v>
      </c>
      <c r="D17" s="55" t="s">
        <v>74</v>
      </c>
      <c r="E17" s="55" t="s">
        <v>83</v>
      </c>
      <c r="F17" s="29">
        <v>17.0</v>
      </c>
      <c r="G17" s="46">
        <f>F17-9</f>
        <v>8</v>
      </c>
      <c r="H17" s="26"/>
      <c r="I17" s="26"/>
      <c r="J17" s="26"/>
      <c r="K17" s="26"/>
    </row>
    <row r="18">
      <c r="A18" s="55" t="s">
        <v>1238</v>
      </c>
      <c r="B18" s="24">
        <v>0.08046296296296296</v>
      </c>
      <c r="C18" s="24">
        <f t="shared" si="1"/>
        <v>0.08046296296</v>
      </c>
      <c r="D18" s="55" t="s">
        <v>70</v>
      </c>
      <c r="E18" s="55" t="s">
        <v>80</v>
      </c>
      <c r="F18" s="29" t="s">
        <v>68</v>
      </c>
      <c r="G18" s="46">
        <v>20.0</v>
      </c>
      <c r="H18" s="26"/>
      <c r="I18" s="26"/>
      <c r="J18" s="26"/>
      <c r="K18" s="26"/>
    </row>
    <row r="19">
      <c r="A19" s="55" t="s">
        <v>1238</v>
      </c>
      <c r="B19" s="24">
        <v>0.08414351851851852</v>
      </c>
      <c r="C19" s="24">
        <f t="shared" si="1"/>
        <v>0.08414351852</v>
      </c>
      <c r="D19" s="55" t="s">
        <v>82</v>
      </c>
      <c r="E19" s="55" t="s">
        <v>131</v>
      </c>
      <c r="F19" s="29">
        <v>14.0</v>
      </c>
      <c r="G19" s="46">
        <f>F19-5</f>
        <v>9</v>
      </c>
      <c r="H19" s="26"/>
      <c r="I19" s="26"/>
      <c r="J19" s="26"/>
      <c r="K19" s="26"/>
    </row>
    <row r="20">
      <c r="A20" s="55" t="s">
        <v>1238</v>
      </c>
      <c r="B20" s="24">
        <v>0.08804398148148149</v>
      </c>
      <c r="C20" s="24">
        <f t="shared" si="1"/>
        <v>0.08804398148</v>
      </c>
      <c r="D20" s="55" t="s">
        <v>66</v>
      </c>
      <c r="E20" s="55" t="s">
        <v>127</v>
      </c>
      <c r="F20" s="46">
        <v>19.0</v>
      </c>
      <c r="G20" s="26">
        <f>F20-4</f>
        <v>15</v>
      </c>
      <c r="H20" s="26"/>
      <c r="I20" s="26"/>
      <c r="J20" s="26"/>
      <c r="K20" s="26"/>
    </row>
    <row r="21">
      <c r="A21" s="55" t="s">
        <v>1238</v>
      </c>
      <c r="B21" s="24">
        <v>0.11267361111111111</v>
      </c>
      <c r="C21" s="24">
        <f>B21-TIME('Time Shifts'!$B$37,'Time Shifts'!$C$37,'Time Shifts'!$D$37)</f>
        <v>0.09920138889</v>
      </c>
      <c r="D21" s="55" t="s">
        <v>70</v>
      </c>
      <c r="E21" s="55" t="s">
        <v>67</v>
      </c>
      <c r="F21" s="29">
        <v>7.0</v>
      </c>
      <c r="G21" s="46">
        <f>F21-3</f>
        <v>4</v>
      </c>
      <c r="H21" s="26"/>
      <c r="I21" s="26"/>
      <c r="J21" s="26"/>
      <c r="K21" s="26"/>
    </row>
    <row r="22">
      <c r="A22" s="55" t="s">
        <v>1238</v>
      </c>
      <c r="B22" s="24">
        <v>0.11438657407407407</v>
      </c>
      <c r="C22" s="24">
        <f>B22-TIME('Time Shifts'!$B$37,'Time Shifts'!$C$37,'Time Shifts'!$D$37)</f>
        <v>0.1009143519</v>
      </c>
      <c r="D22" s="55" t="s">
        <v>66</v>
      </c>
      <c r="E22" s="55" t="s">
        <v>67</v>
      </c>
      <c r="F22" s="46">
        <v>10.0</v>
      </c>
      <c r="G22" s="26">
        <f>F22-1</f>
        <v>9</v>
      </c>
      <c r="H22" s="26"/>
      <c r="I22" s="26"/>
      <c r="J22" s="26"/>
      <c r="K22" s="26"/>
    </row>
    <row r="23">
      <c r="A23" s="55" t="s">
        <v>1238</v>
      </c>
      <c r="B23" s="24">
        <v>0.11440972222222222</v>
      </c>
      <c r="C23" s="24">
        <f>B23-TIME('Time Shifts'!$B$37,'Time Shifts'!$C$37,'Time Shifts'!$D$37)</f>
        <v>0.1009375</v>
      </c>
      <c r="D23" s="55" t="s">
        <v>69</v>
      </c>
      <c r="E23" s="55" t="s">
        <v>67</v>
      </c>
      <c r="F23" s="29">
        <v>15.0</v>
      </c>
      <c r="G23" s="46">
        <f>F23-4</f>
        <v>11</v>
      </c>
      <c r="H23" s="26"/>
      <c r="I23" s="26"/>
      <c r="J23" s="26"/>
      <c r="K23" s="26"/>
    </row>
    <row r="24">
      <c r="A24" s="55" t="s">
        <v>1238</v>
      </c>
      <c r="B24" s="24">
        <v>0.11960648148148148</v>
      </c>
      <c r="C24" s="24">
        <f>B24-TIME('Time Shifts'!$B$37,'Time Shifts'!$C$37,'Time Shifts'!$D$37)</f>
        <v>0.1061342593</v>
      </c>
      <c r="D24" s="55" t="s">
        <v>70</v>
      </c>
      <c r="E24" s="55" t="s">
        <v>67</v>
      </c>
      <c r="F24" s="29" t="s">
        <v>88</v>
      </c>
      <c r="G24" s="46">
        <v>1.0</v>
      </c>
      <c r="H24" s="26"/>
      <c r="I24" s="26"/>
      <c r="J24" s="26"/>
      <c r="K24" s="26"/>
    </row>
    <row r="25">
      <c r="A25" s="55" t="s">
        <v>1238</v>
      </c>
      <c r="B25" s="24">
        <v>0.11961805555555556</v>
      </c>
      <c r="C25" s="24">
        <f>B25-TIME('Time Shifts'!$B$37,'Time Shifts'!$C$37,'Time Shifts'!$D$37)</f>
        <v>0.1061458333</v>
      </c>
      <c r="D25" s="55" t="s">
        <v>82</v>
      </c>
      <c r="E25" s="55" t="s">
        <v>67</v>
      </c>
      <c r="F25" s="29">
        <v>17.0</v>
      </c>
      <c r="G25" s="46">
        <f>F25-3</f>
        <v>14</v>
      </c>
      <c r="H25" s="26"/>
      <c r="I25" s="26"/>
      <c r="J25" s="26"/>
      <c r="K25" s="26"/>
    </row>
    <row r="26">
      <c r="A26" s="55" t="s">
        <v>1238</v>
      </c>
      <c r="B26" s="24">
        <v>0.12111111111111111</v>
      </c>
      <c r="C26" s="24">
        <f>B26-TIME('Time Shifts'!$B$37,'Time Shifts'!$C$37,'Time Shifts'!$D$37)</f>
        <v>0.1076388889</v>
      </c>
      <c r="D26" s="55" t="s">
        <v>66</v>
      </c>
      <c r="E26" s="55" t="s">
        <v>154</v>
      </c>
      <c r="F26" s="29" t="s">
        <v>75</v>
      </c>
      <c r="G26" s="46" t="s">
        <v>75</v>
      </c>
      <c r="H26" s="26"/>
      <c r="I26" s="26"/>
      <c r="J26" s="55"/>
      <c r="K26" s="55" t="s">
        <v>85</v>
      </c>
    </row>
    <row r="27">
      <c r="A27" s="55" t="s">
        <v>1238</v>
      </c>
      <c r="B27" s="24">
        <v>0.12111111111111111</v>
      </c>
      <c r="C27" s="24">
        <f>B27-TIME('Time Shifts'!$B$37,'Time Shifts'!$C$37,'Time Shifts'!$D$37)</f>
        <v>0.1076388889</v>
      </c>
      <c r="D27" s="55" t="s">
        <v>66</v>
      </c>
      <c r="E27" s="55" t="s">
        <v>154</v>
      </c>
      <c r="F27" s="29" t="s">
        <v>68</v>
      </c>
      <c r="G27" s="46">
        <v>20.0</v>
      </c>
      <c r="H27" s="26"/>
      <c r="I27" s="26"/>
      <c r="J27" s="26"/>
      <c r="K27" s="26"/>
    </row>
    <row r="28">
      <c r="A28" s="55" t="s">
        <v>1238</v>
      </c>
      <c r="B28" s="24">
        <v>0.12373842592592593</v>
      </c>
      <c r="C28" s="24">
        <f>B28-TIME('Time Shifts'!$B$37,'Time Shifts'!$C$37,'Time Shifts'!$D$37)</f>
        <v>0.1102662037</v>
      </c>
      <c r="D28" s="55" t="s">
        <v>74</v>
      </c>
      <c r="E28" s="55" t="s">
        <v>67</v>
      </c>
      <c r="F28" s="46">
        <v>9.0</v>
      </c>
      <c r="G28" s="26">
        <f>F28-0</f>
        <v>9</v>
      </c>
      <c r="H28" s="26"/>
      <c r="I28" s="26"/>
      <c r="J28" s="26"/>
      <c r="K28" s="26"/>
    </row>
    <row r="29">
      <c r="A29" s="55" t="s">
        <v>1238</v>
      </c>
      <c r="B29" s="24">
        <v>0.1237962962962963</v>
      </c>
      <c r="C29" s="24">
        <f>B29-TIME('Time Shifts'!$B$37,'Time Shifts'!$C$37,'Time Shifts'!$D$37)</f>
        <v>0.1103240741</v>
      </c>
      <c r="D29" s="55" t="s">
        <v>964</v>
      </c>
      <c r="E29" s="55" t="s">
        <v>67</v>
      </c>
      <c r="F29" s="46">
        <v>15.0</v>
      </c>
      <c r="G29" s="26">
        <f>F29-8</f>
        <v>7</v>
      </c>
      <c r="H29" s="26"/>
      <c r="I29" s="26"/>
      <c r="J29" s="26"/>
      <c r="K29" s="26"/>
    </row>
    <row r="30">
      <c r="A30" s="55" t="s">
        <v>1238</v>
      </c>
      <c r="B30" s="24">
        <v>0.1283101851851852</v>
      </c>
      <c r="C30" s="24">
        <f>B30-TIME('Time Shifts'!$B$37,'Time Shifts'!$C$37,'Time Shifts'!$D$37)</f>
        <v>0.114837963</v>
      </c>
      <c r="D30" s="55" t="s">
        <v>66</v>
      </c>
      <c r="E30" s="55" t="s">
        <v>67</v>
      </c>
      <c r="F30" s="46">
        <v>7.0</v>
      </c>
      <c r="G30" s="26">
        <f>F30-1</f>
        <v>6</v>
      </c>
      <c r="H30" s="26"/>
      <c r="I30" s="26"/>
      <c r="J30" s="26"/>
      <c r="K30" s="26"/>
    </row>
    <row r="31">
      <c r="A31" s="55" t="s">
        <v>1238</v>
      </c>
      <c r="B31" s="24">
        <v>0.13054398148148147</v>
      </c>
      <c r="C31" s="24">
        <f>B31-TIME('Time Shifts'!$B$37,'Time Shifts'!$C$37,'Time Shifts'!$D$37)</f>
        <v>0.1170717593</v>
      </c>
      <c r="D31" s="55" t="s">
        <v>70</v>
      </c>
      <c r="E31" s="55" t="s">
        <v>67</v>
      </c>
      <c r="F31" s="29" t="s">
        <v>75</v>
      </c>
      <c r="G31" s="46" t="s">
        <v>75</v>
      </c>
      <c r="H31" s="26"/>
      <c r="I31" s="26"/>
      <c r="J31" s="55"/>
      <c r="K31" s="55" t="s">
        <v>160</v>
      </c>
    </row>
    <row r="32">
      <c r="A32" s="55" t="s">
        <v>1238</v>
      </c>
      <c r="B32" s="24">
        <v>0.13054398148148147</v>
      </c>
      <c r="C32" s="24">
        <f>B32-TIME('Time Shifts'!$B$37,'Time Shifts'!$C$37,'Time Shifts'!$D$37)</f>
        <v>0.1170717593</v>
      </c>
      <c r="D32" s="55" t="s">
        <v>70</v>
      </c>
      <c r="E32" s="55" t="s">
        <v>67</v>
      </c>
      <c r="F32" s="46">
        <v>8.0</v>
      </c>
      <c r="G32" s="26">
        <f>F32-3</f>
        <v>5</v>
      </c>
      <c r="H32" s="26"/>
      <c r="I32" s="26"/>
      <c r="J32" s="26"/>
      <c r="K32" s="26"/>
    </row>
    <row r="33">
      <c r="A33" s="55" t="s">
        <v>1238</v>
      </c>
      <c r="B33" s="24">
        <v>0.13082175925925926</v>
      </c>
      <c r="C33" s="24">
        <f>B33-TIME('Time Shifts'!$B$37,'Time Shifts'!$C$37,'Time Shifts'!$D$37)</f>
        <v>0.117349537</v>
      </c>
      <c r="D33" s="55" t="s">
        <v>69</v>
      </c>
      <c r="E33" s="55" t="s">
        <v>83</v>
      </c>
      <c r="F33" s="29">
        <v>12.0</v>
      </c>
      <c r="G33" s="46">
        <f>F33-1</f>
        <v>11</v>
      </c>
      <c r="H33" s="26"/>
      <c r="I33" s="26"/>
      <c r="J33" s="26"/>
      <c r="K33" s="26"/>
    </row>
    <row r="34">
      <c r="A34" s="55" t="s">
        <v>1238</v>
      </c>
      <c r="B34" s="24">
        <v>0.1317824074074074</v>
      </c>
      <c r="C34" s="24">
        <f>B34-TIME('Time Shifts'!$B$37,'Time Shifts'!$C$37,'Time Shifts'!$D$37)</f>
        <v>0.1183101852</v>
      </c>
      <c r="D34" s="55" t="s">
        <v>84</v>
      </c>
      <c r="E34" s="55" t="s">
        <v>87</v>
      </c>
      <c r="F34" s="29">
        <v>16.0</v>
      </c>
      <c r="G34" s="46">
        <f>F34-2</f>
        <v>14</v>
      </c>
      <c r="H34" s="26"/>
      <c r="I34" s="26"/>
      <c r="J34" s="26"/>
      <c r="K34" s="26"/>
    </row>
    <row r="35">
      <c r="A35" s="55" t="s">
        <v>1238</v>
      </c>
      <c r="B35" s="24">
        <v>0.13184027777777776</v>
      </c>
      <c r="C35" s="24">
        <f>B35-TIME('Time Shifts'!$B$37,'Time Shifts'!$C$37,'Time Shifts'!$D$37)</f>
        <v>0.1183680556</v>
      </c>
      <c r="D35" s="55" t="s">
        <v>70</v>
      </c>
      <c r="E35" s="55" t="s">
        <v>87</v>
      </c>
      <c r="F35" s="29">
        <v>20.0</v>
      </c>
      <c r="G35" s="46" t="s">
        <v>75</v>
      </c>
      <c r="H35" s="26"/>
      <c r="I35" s="26"/>
      <c r="J35" s="55"/>
      <c r="K35" s="55" t="s">
        <v>1243</v>
      </c>
    </row>
    <row r="36">
      <c r="A36" s="55" t="s">
        <v>1238</v>
      </c>
      <c r="B36" s="24">
        <v>0.13203703703703704</v>
      </c>
      <c r="C36" s="24">
        <f>B36-TIME('Time Shifts'!$B$37,'Time Shifts'!$C$37,'Time Shifts'!$D$37)</f>
        <v>0.1185648148</v>
      </c>
      <c r="D36" s="55" t="s">
        <v>69</v>
      </c>
      <c r="E36" s="55" t="s">
        <v>87</v>
      </c>
      <c r="F36" s="29">
        <v>18.0</v>
      </c>
      <c r="G36" s="46">
        <f>F36-4</f>
        <v>14</v>
      </c>
      <c r="H36" s="26"/>
      <c r="I36" s="26"/>
      <c r="J36" s="26"/>
      <c r="K36" s="26"/>
    </row>
    <row r="37">
      <c r="A37" s="55" t="s">
        <v>1238</v>
      </c>
      <c r="B37" s="24">
        <v>0.13203703703703704</v>
      </c>
      <c r="C37" s="24">
        <f>B37-TIME('Time Shifts'!$B$37,'Time Shifts'!$C$37,'Time Shifts'!$D$37)</f>
        <v>0.1185648148</v>
      </c>
      <c r="D37" s="55" t="s">
        <v>964</v>
      </c>
      <c r="E37" s="55" t="s">
        <v>87</v>
      </c>
      <c r="F37" s="29">
        <v>17.0</v>
      </c>
      <c r="G37" s="46">
        <f>F37-1</f>
        <v>16</v>
      </c>
      <c r="H37" s="26"/>
      <c r="I37" s="26"/>
      <c r="J37" s="26"/>
      <c r="K37" s="26"/>
    </row>
    <row r="38">
      <c r="A38" s="55" t="s">
        <v>1238</v>
      </c>
      <c r="B38" s="24">
        <v>0.13216435185185185</v>
      </c>
      <c r="C38" s="24">
        <f>B38-TIME('Time Shifts'!$B$37,'Time Shifts'!$C$37,'Time Shifts'!$D$37)</f>
        <v>0.1186921296</v>
      </c>
      <c r="D38" s="55" t="s">
        <v>66</v>
      </c>
      <c r="E38" s="55" t="s">
        <v>87</v>
      </c>
      <c r="F38" s="46">
        <v>11.0</v>
      </c>
      <c r="G38" s="26">
        <f>F38-0</f>
        <v>11</v>
      </c>
      <c r="H38" s="26"/>
      <c r="I38" s="26"/>
      <c r="J38" s="26"/>
      <c r="K38" s="26"/>
    </row>
    <row r="39">
      <c r="A39" s="55" t="s">
        <v>1238</v>
      </c>
      <c r="B39" s="24">
        <v>0.13216435185185185</v>
      </c>
      <c r="C39" s="24">
        <f>B39-TIME('Time Shifts'!$B$37,'Time Shifts'!$C$37,'Time Shifts'!$D$37)</f>
        <v>0.1186921296</v>
      </c>
      <c r="D39" s="55" t="s">
        <v>74</v>
      </c>
      <c r="E39" s="55" t="s">
        <v>87</v>
      </c>
      <c r="F39" s="29">
        <v>11.0</v>
      </c>
      <c r="G39" s="46">
        <f>F39-4</f>
        <v>7</v>
      </c>
      <c r="H39" s="26"/>
      <c r="I39" s="26"/>
      <c r="J39" s="26"/>
      <c r="K39" s="26"/>
    </row>
    <row r="40">
      <c r="A40" s="55" t="s">
        <v>1238</v>
      </c>
      <c r="B40" s="24">
        <v>0.1322685185185185</v>
      </c>
      <c r="C40" s="24">
        <f>B40-TIME('Time Shifts'!$B$37,'Time Shifts'!$C$37,'Time Shifts'!$D$37)</f>
        <v>0.1187962963</v>
      </c>
      <c r="D40" s="55" t="s">
        <v>82</v>
      </c>
      <c r="E40" s="55" t="s">
        <v>87</v>
      </c>
      <c r="F40" s="46">
        <v>5.0</v>
      </c>
      <c r="G40" s="26">
        <f>F40-1</f>
        <v>4</v>
      </c>
      <c r="H40" s="26"/>
      <c r="I40" s="26"/>
      <c r="J40" s="26"/>
      <c r="K40" s="26"/>
    </row>
    <row r="41">
      <c r="A41" s="55" t="s">
        <v>1238</v>
      </c>
      <c r="B41" s="24">
        <v>0.1341550925925926</v>
      </c>
      <c r="C41" s="24">
        <f>B41-TIME('Time Shifts'!$B$37,'Time Shifts'!$C$37,'Time Shifts'!$D$37)</f>
        <v>0.1206828704</v>
      </c>
      <c r="D41" s="55" t="s">
        <v>70</v>
      </c>
      <c r="E41" s="55" t="s">
        <v>166</v>
      </c>
      <c r="F41" s="29" t="s">
        <v>68</v>
      </c>
      <c r="G41" s="46">
        <v>20.0</v>
      </c>
      <c r="H41" s="26"/>
      <c r="I41" s="26"/>
      <c r="J41" s="26"/>
      <c r="K41" s="26"/>
    </row>
    <row r="42">
      <c r="A42" s="55" t="s">
        <v>1238</v>
      </c>
      <c r="B42" s="24">
        <v>0.13420138888888888</v>
      </c>
      <c r="C42" s="24">
        <f>B42-TIME('Time Shifts'!$B$37,'Time Shifts'!$C$37,'Time Shifts'!$D$37)</f>
        <v>0.1207291667</v>
      </c>
      <c r="D42" s="55" t="s">
        <v>66</v>
      </c>
      <c r="E42" s="55" t="s">
        <v>166</v>
      </c>
      <c r="F42" s="29">
        <v>16.0</v>
      </c>
      <c r="G42" s="46">
        <f>F42-2</f>
        <v>14</v>
      </c>
      <c r="H42" s="26"/>
      <c r="I42" s="26"/>
      <c r="J42" s="26"/>
      <c r="K42" s="26"/>
    </row>
    <row r="43">
      <c r="A43" s="55" t="s">
        <v>1238</v>
      </c>
      <c r="B43" s="24">
        <v>0.13422453703703704</v>
      </c>
      <c r="C43" s="24">
        <f>B43-TIME('Time Shifts'!$B$37,'Time Shifts'!$C$37,'Time Shifts'!$D$37)</f>
        <v>0.1207523148</v>
      </c>
      <c r="D43" s="55" t="s">
        <v>82</v>
      </c>
      <c r="E43" s="55" t="s">
        <v>166</v>
      </c>
      <c r="F43" s="29">
        <v>16.0</v>
      </c>
      <c r="G43" s="46">
        <f>F43-6</f>
        <v>10</v>
      </c>
      <c r="H43" s="26"/>
      <c r="I43" s="26"/>
      <c r="J43" s="26"/>
      <c r="K43" s="26"/>
    </row>
    <row r="44">
      <c r="A44" s="55" t="s">
        <v>1238</v>
      </c>
      <c r="B44" s="24">
        <v>0.13424768518518518</v>
      </c>
      <c r="C44" s="24">
        <f>B44-TIME('Time Shifts'!$B$37,'Time Shifts'!$C$37,'Time Shifts'!$D$37)</f>
        <v>0.120775463</v>
      </c>
      <c r="D44" s="55" t="s">
        <v>74</v>
      </c>
      <c r="E44" s="55" t="s">
        <v>166</v>
      </c>
      <c r="F44" s="46">
        <v>8.0</v>
      </c>
      <c r="G44" s="26">
        <f>F44-0</f>
        <v>8</v>
      </c>
      <c r="H44" s="26"/>
      <c r="I44" s="26"/>
      <c r="J44" s="26"/>
      <c r="K44" s="26"/>
    </row>
    <row r="45">
      <c r="A45" s="55" t="s">
        <v>1238</v>
      </c>
      <c r="B45" s="24">
        <v>0.13425925925925927</v>
      </c>
      <c r="C45" s="24">
        <f>B45-TIME('Time Shifts'!$B$37,'Time Shifts'!$C$37,'Time Shifts'!$D$37)</f>
        <v>0.120787037</v>
      </c>
      <c r="D45" s="55" t="s">
        <v>69</v>
      </c>
      <c r="E45" s="55" t="s">
        <v>166</v>
      </c>
      <c r="F45" s="46">
        <v>24.0</v>
      </c>
      <c r="G45" s="26">
        <f>F45-7</f>
        <v>17</v>
      </c>
      <c r="H45" s="26"/>
      <c r="I45" s="26"/>
      <c r="J45" s="26"/>
      <c r="K45" s="26"/>
    </row>
    <row r="46">
      <c r="A46" s="55" t="s">
        <v>1238</v>
      </c>
      <c r="B46" s="24">
        <v>0.13427083333333334</v>
      </c>
      <c r="C46" s="24">
        <f>B46-TIME('Time Shifts'!$B$37,'Time Shifts'!$C$37,'Time Shifts'!$D$37)</f>
        <v>0.1207986111</v>
      </c>
      <c r="D46" s="55" t="s">
        <v>964</v>
      </c>
      <c r="E46" s="55" t="s">
        <v>166</v>
      </c>
      <c r="F46" s="29">
        <v>17.0</v>
      </c>
      <c r="G46" s="46">
        <f>F46-8</f>
        <v>9</v>
      </c>
      <c r="H46" s="26"/>
      <c r="I46" s="26"/>
      <c r="J46" s="26"/>
      <c r="K46" s="26"/>
    </row>
    <row r="47">
      <c r="A47" s="55" t="s">
        <v>1238</v>
      </c>
      <c r="B47" s="24">
        <v>0.13435185185185186</v>
      </c>
      <c r="C47" s="24">
        <f>B47-TIME('Time Shifts'!$B$37,'Time Shifts'!$C$37,'Time Shifts'!$D$37)</f>
        <v>0.1208796296</v>
      </c>
      <c r="D47" s="55" t="s">
        <v>84</v>
      </c>
      <c r="E47" s="55" t="s">
        <v>166</v>
      </c>
      <c r="F47" s="29">
        <v>14.0</v>
      </c>
      <c r="G47" s="46">
        <v>15.0</v>
      </c>
      <c r="H47" s="26"/>
      <c r="I47" s="26"/>
      <c r="J47" s="26"/>
      <c r="K47" s="26"/>
    </row>
    <row r="48">
      <c r="A48" s="55" t="s">
        <v>1238</v>
      </c>
      <c r="B48" s="24">
        <v>0.13552083333333334</v>
      </c>
      <c r="C48" s="24">
        <f>B48-TIME('Time Shifts'!$B$37,'Time Shifts'!$C$37,'Time Shifts'!$D$37)</f>
        <v>0.1220486111</v>
      </c>
      <c r="D48" s="55" t="s">
        <v>70</v>
      </c>
      <c r="E48" s="55" t="s">
        <v>131</v>
      </c>
      <c r="F48" s="29">
        <v>17.0</v>
      </c>
      <c r="G48" s="46">
        <f>F48-2</f>
        <v>15</v>
      </c>
      <c r="H48" s="26"/>
      <c r="I48" s="26"/>
      <c r="J48" s="26"/>
      <c r="K48" s="26"/>
    </row>
    <row r="49">
      <c r="A49" s="55" t="s">
        <v>1238</v>
      </c>
      <c r="B49" s="24">
        <v>0.13641203703703703</v>
      </c>
      <c r="C49" s="24">
        <f>B49-TIME('Time Shifts'!$B$37,'Time Shifts'!$C$37,'Time Shifts'!$D$37)</f>
        <v>0.1229398148</v>
      </c>
      <c r="D49" s="55" t="s">
        <v>69</v>
      </c>
      <c r="E49" s="55" t="s">
        <v>89</v>
      </c>
      <c r="F49" s="29">
        <v>12.0</v>
      </c>
      <c r="G49" s="46">
        <f>F49-7</f>
        <v>5</v>
      </c>
      <c r="H49" s="26"/>
      <c r="I49" s="26"/>
      <c r="J49" s="55"/>
      <c r="K49" s="55" t="s">
        <v>1244</v>
      </c>
    </row>
    <row r="50">
      <c r="A50" s="55" t="s">
        <v>1238</v>
      </c>
      <c r="B50" s="24">
        <v>0.136875</v>
      </c>
      <c r="C50" s="24">
        <f>B50-TIME('Time Shifts'!$B$37,'Time Shifts'!$C$37,'Time Shifts'!$D$37)</f>
        <v>0.1234027778</v>
      </c>
      <c r="D50" s="55" t="s">
        <v>69</v>
      </c>
      <c r="E50" s="55" t="s">
        <v>91</v>
      </c>
      <c r="F50" s="46">
        <v>12.0</v>
      </c>
      <c r="G50" s="26"/>
      <c r="H50" s="55"/>
      <c r="I50" s="26" t="s">
        <v>1245</v>
      </c>
      <c r="J50" s="26"/>
      <c r="K50" s="26"/>
    </row>
    <row r="51">
      <c r="A51" s="55" t="s">
        <v>1238</v>
      </c>
      <c r="B51" s="24">
        <v>0.13721064814814815</v>
      </c>
      <c r="C51" s="24">
        <f>B51-TIME('Time Shifts'!$B$37,'Time Shifts'!$C$37,'Time Shifts'!$D$37)</f>
        <v>0.1237384259</v>
      </c>
      <c r="D51" s="55" t="s">
        <v>69</v>
      </c>
      <c r="E51" s="55" t="s">
        <v>91</v>
      </c>
      <c r="F51" s="46">
        <v>7.0</v>
      </c>
      <c r="G51" s="26"/>
      <c r="H51" s="55"/>
      <c r="I51" s="26" t="s">
        <v>1246</v>
      </c>
      <c r="J51" s="55"/>
      <c r="K51" s="55" t="s">
        <v>104</v>
      </c>
    </row>
    <row r="52">
      <c r="A52" s="55" t="s">
        <v>1238</v>
      </c>
      <c r="B52" s="24">
        <v>0.13921296296296296</v>
      </c>
      <c r="C52" s="24">
        <f>B52-TIME('Time Shifts'!$B$37,'Time Shifts'!$C$37,'Time Shifts'!$D$37)</f>
        <v>0.1257407407</v>
      </c>
      <c r="D52" s="55" t="s">
        <v>964</v>
      </c>
      <c r="E52" s="55" t="s">
        <v>93</v>
      </c>
      <c r="F52" s="46">
        <v>17.0</v>
      </c>
      <c r="G52" s="26">
        <f>F52-3</f>
        <v>14</v>
      </c>
      <c r="H52" s="26"/>
      <c r="I52" s="26"/>
      <c r="J52" s="55"/>
      <c r="K52" s="55" t="s">
        <v>1247</v>
      </c>
    </row>
    <row r="53">
      <c r="A53" s="55" t="s">
        <v>1238</v>
      </c>
      <c r="B53" s="24">
        <v>0.13953703703703704</v>
      </c>
      <c r="C53" s="24">
        <f>B53-TIME('Time Shifts'!$B$37,'Time Shifts'!$C$37,'Time Shifts'!$D$37)</f>
        <v>0.1260648148</v>
      </c>
      <c r="D53" s="55" t="s">
        <v>964</v>
      </c>
      <c r="E53" s="55" t="s">
        <v>91</v>
      </c>
      <c r="F53" s="46">
        <v>15.0</v>
      </c>
      <c r="G53" s="26"/>
      <c r="H53" s="55"/>
      <c r="I53" s="26" t="s">
        <v>1248</v>
      </c>
      <c r="J53" s="26"/>
      <c r="K53" s="26"/>
    </row>
    <row r="54">
      <c r="A54" s="55" t="s">
        <v>1238</v>
      </c>
      <c r="B54" s="24">
        <v>0.14706018518518518</v>
      </c>
      <c r="C54" s="24">
        <f>B54-TIME('Time Shifts'!$B$37,'Time Shifts'!$C$37,'Time Shifts'!$D$37)</f>
        <v>0.133587963</v>
      </c>
      <c r="D54" s="55" t="s">
        <v>84</v>
      </c>
      <c r="E54" s="55" t="s">
        <v>93</v>
      </c>
      <c r="F54" s="29" t="s">
        <v>1249</v>
      </c>
      <c r="G54" s="46">
        <v>10.0</v>
      </c>
      <c r="H54" s="26"/>
      <c r="I54" s="26"/>
      <c r="J54" s="55"/>
      <c r="K54" s="55" t="s">
        <v>1250</v>
      </c>
    </row>
    <row r="55">
      <c r="A55" s="55" t="s">
        <v>1238</v>
      </c>
      <c r="B55" s="24">
        <v>0.14706018518518518</v>
      </c>
      <c r="C55" s="24">
        <f>B55-TIME('Time Shifts'!$B$37,'Time Shifts'!$C$37,'Time Shifts'!$D$37)</f>
        <v>0.133587963</v>
      </c>
      <c r="D55" s="55" t="s">
        <v>84</v>
      </c>
      <c r="E55" s="55" t="s">
        <v>93</v>
      </c>
      <c r="F55" s="29" t="s">
        <v>88</v>
      </c>
      <c r="G55" s="46">
        <v>1.0</v>
      </c>
      <c r="H55" s="26"/>
      <c r="I55" s="26"/>
      <c r="J55" s="55"/>
      <c r="K55" s="55" t="s">
        <v>1250</v>
      </c>
    </row>
    <row r="56">
      <c r="A56" s="55" t="s">
        <v>1238</v>
      </c>
      <c r="B56" s="24">
        <v>0.14033564814814814</v>
      </c>
      <c r="C56" s="24">
        <f>B56-TIME('Time Shifts'!$B$37,'Time Shifts'!$C$37,'Time Shifts'!$D$37)</f>
        <v>0.1268634259</v>
      </c>
      <c r="D56" s="55" t="s">
        <v>84</v>
      </c>
      <c r="E56" s="55" t="s">
        <v>91</v>
      </c>
      <c r="F56" s="29">
        <v>13.0</v>
      </c>
      <c r="G56" s="46"/>
      <c r="H56" s="55"/>
      <c r="I56" s="26" t="s">
        <v>1251</v>
      </c>
      <c r="J56" s="26"/>
      <c r="K56" s="26"/>
    </row>
    <row r="57">
      <c r="A57" s="55" t="s">
        <v>1238</v>
      </c>
      <c r="B57" s="24">
        <v>0.14072916666666666</v>
      </c>
      <c r="C57" s="24">
        <f>B57-TIME('Time Shifts'!$B$37,'Time Shifts'!$C$37,'Time Shifts'!$D$37)</f>
        <v>0.1272569444</v>
      </c>
      <c r="D57" s="55" t="s">
        <v>74</v>
      </c>
      <c r="E57" s="55" t="s">
        <v>93</v>
      </c>
      <c r="F57" s="46">
        <v>15.0</v>
      </c>
      <c r="G57" s="26">
        <f>F57-8</f>
        <v>7</v>
      </c>
      <c r="H57" s="26"/>
      <c r="I57" s="26"/>
      <c r="J57" s="55"/>
      <c r="K57" s="55" t="s">
        <v>1252</v>
      </c>
    </row>
    <row r="58">
      <c r="A58" s="55" t="s">
        <v>1238</v>
      </c>
      <c r="B58" s="24">
        <v>0.14086805555555557</v>
      </c>
      <c r="C58" s="24">
        <f>B58-TIME('Time Shifts'!$B$37,'Time Shifts'!$C$37,'Time Shifts'!$D$37)</f>
        <v>0.1273958333</v>
      </c>
      <c r="D58" s="55" t="s">
        <v>74</v>
      </c>
      <c r="E58" s="55" t="s">
        <v>91</v>
      </c>
      <c r="F58" s="29">
        <v>18.0</v>
      </c>
      <c r="G58" s="46"/>
      <c r="H58" s="55"/>
      <c r="I58" s="26" t="s">
        <v>1253</v>
      </c>
      <c r="J58" s="26"/>
      <c r="K58" s="26"/>
    </row>
    <row r="59">
      <c r="A59" s="55" t="s">
        <v>1238</v>
      </c>
      <c r="B59" s="24">
        <v>0.1411111111111111</v>
      </c>
      <c r="C59" s="24">
        <f>B59-TIME('Time Shifts'!$B$37,'Time Shifts'!$C$37,'Time Shifts'!$D$37)</f>
        <v>0.1276388889</v>
      </c>
      <c r="D59" s="55" t="s">
        <v>74</v>
      </c>
      <c r="E59" s="55" t="s">
        <v>93</v>
      </c>
      <c r="F59" s="46">
        <v>11.0</v>
      </c>
      <c r="G59" s="26">
        <f>F59-8</f>
        <v>3</v>
      </c>
      <c r="H59" s="26"/>
      <c r="I59" s="26"/>
      <c r="J59" s="55"/>
      <c r="K59" s="55" t="s">
        <v>1252</v>
      </c>
    </row>
    <row r="60">
      <c r="A60" s="55" t="s">
        <v>1238</v>
      </c>
      <c r="B60" s="24">
        <v>0.14118055555555556</v>
      </c>
      <c r="C60" s="24">
        <f>B60-TIME('Time Shifts'!$B$37,'Time Shifts'!$C$37,'Time Shifts'!$D$37)</f>
        <v>0.1277083333</v>
      </c>
      <c r="D60" s="55" t="s">
        <v>74</v>
      </c>
      <c r="E60" s="55" t="s">
        <v>91</v>
      </c>
      <c r="F60" s="46">
        <v>8.0</v>
      </c>
      <c r="G60" s="26"/>
      <c r="H60" s="55"/>
      <c r="I60" s="55" t="s">
        <v>1254</v>
      </c>
      <c r="J60" s="29">
        <v>1.0</v>
      </c>
      <c r="K60" s="55" t="s">
        <v>1255</v>
      </c>
    </row>
    <row r="61">
      <c r="A61" s="55" t="s">
        <v>1238</v>
      </c>
      <c r="B61" s="24">
        <v>0.1417824074074074</v>
      </c>
      <c r="C61" s="24">
        <f>B61-TIME('Time Shifts'!$B$37,'Time Shifts'!$C$37,'Time Shifts'!$D$37)</f>
        <v>0.1283101852</v>
      </c>
      <c r="D61" s="55" t="s">
        <v>66</v>
      </c>
      <c r="E61" s="55" t="s">
        <v>89</v>
      </c>
      <c r="F61" s="46">
        <v>19.0</v>
      </c>
      <c r="G61" s="26">
        <f t="shared" ref="G61:G62" si="3">F61-7</f>
        <v>12</v>
      </c>
      <c r="H61" s="26"/>
      <c r="I61" s="26"/>
      <c r="J61" s="55"/>
      <c r="K61" s="55" t="s">
        <v>1256</v>
      </c>
    </row>
    <row r="62">
      <c r="A62" s="55" t="s">
        <v>1238</v>
      </c>
      <c r="B62" s="24">
        <v>0.1418287037037037</v>
      </c>
      <c r="C62" s="24">
        <f>B62-TIME('Time Shifts'!$B$37,'Time Shifts'!$C$37,'Time Shifts'!$D$37)</f>
        <v>0.1283564815</v>
      </c>
      <c r="D62" s="55" t="s">
        <v>66</v>
      </c>
      <c r="E62" s="55" t="s">
        <v>89</v>
      </c>
      <c r="F62" s="46">
        <v>25.0</v>
      </c>
      <c r="G62" s="26">
        <f t="shared" si="3"/>
        <v>18</v>
      </c>
      <c r="H62" s="26"/>
      <c r="I62" s="26"/>
      <c r="J62" s="55"/>
      <c r="K62" s="55" t="s">
        <v>1256</v>
      </c>
    </row>
    <row r="63">
      <c r="A63" s="55" t="s">
        <v>1238</v>
      </c>
      <c r="B63" s="24">
        <v>0.14195601851851852</v>
      </c>
      <c r="C63" s="24">
        <f>B63-TIME('Time Shifts'!$B$37,'Time Shifts'!$C$37,'Time Shifts'!$D$37)</f>
        <v>0.1284837963</v>
      </c>
      <c r="D63" s="55" t="s">
        <v>66</v>
      </c>
      <c r="E63" s="55" t="s">
        <v>91</v>
      </c>
      <c r="F63" s="29">
        <v>11.0</v>
      </c>
      <c r="G63" s="46"/>
      <c r="H63" s="55"/>
      <c r="I63" s="26" t="s">
        <v>1257</v>
      </c>
      <c r="J63" s="26"/>
      <c r="K63" s="26"/>
    </row>
    <row r="64">
      <c r="A64" s="55" t="s">
        <v>1238</v>
      </c>
      <c r="B64" s="24">
        <v>0.14197916666666666</v>
      </c>
      <c r="C64" s="24">
        <f>B64-TIME('Time Shifts'!$B$37,'Time Shifts'!$C$37,'Time Shifts'!$D$37)</f>
        <v>0.1285069444</v>
      </c>
      <c r="D64" s="55" t="s">
        <v>66</v>
      </c>
      <c r="E64" s="55" t="s">
        <v>91</v>
      </c>
      <c r="F64" s="46">
        <v>7.0</v>
      </c>
      <c r="G64" s="26"/>
      <c r="H64" s="55"/>
      <c r="I64" s="26" t="s">
        <v>1258</v>
      </c>
      <c r="J64" s="26"/>
      <c r="K64" s="26"/>
    </row>
    <row r="65">
      <c r="A65" s="55" t="s">
        <v>1238</v>
      </c>
      <c r="B65" s="24">
        <v>0.1451388888888889</v>
      </c>
      <c r="C65" s="24">
        <f>B65-TIME('Time Shifts'!$B$37,'Time Shifts'!$C$37,'Time Shifts'!$D$37)</f>
        <v>0.1316666667</v>
      </c>
      <c r="D65" s="55" t="s">
        <v>70</v>
      </c>
      <c r="E65" s="55" t="s">
        <v>93</v>
      </c>
      <c r="F65" s="29">
        <v>13.0</v>
      </c>
      <c r="G65" s="46">
        <f>F65-7</f>
        <v>6</v>
      </c>
      <c r="H65" s="26"/>
      <c r="I65" s="26"/>
      <c r="J65" s="55"/>
      <c r="K65" s="55" t="s">
        <v>1259</v>
      </c>
    </row>
    <row r="66">
      <c r="A66" s="55" t="s">
        <v>1238</v>
      </c>
      <c r="B66" s="24">
        <v>0.1452199074074074</v>
      </c>
      <c r="C66" s="24">
        <f>B66-TIME('Time Shifts'!$B$37,'Time Shifts'!$C$37,'Time Shifts'!$D$37)</f>
        <v>0.1317476852</v>
      </c>
      <c r="D66" s="55" t="s">
        <v>70</v>
      </c>
      <c r="E66" s="55" t="s">
        <v>91</v>
      </c>
      <c r="F66" s="46">
        <v>10.0</v>
      </c>
      <c r="G66" s="26"/>
      <c r="H66" s="55"/>
      <c r="I66" s="26" t="s">
        <v>1260</v>
      </c>
      <c r="J66" s="26"/>
      <c r="K66" s="26"/>
    </row>
    <row r="67">
      <c r="A67" s="55" t="s">
        <v>1238</v>
      </c>
      <c r="B67" s="24">
        <v>0.14591435185185186</v>
      </c>
      <c r="C67" s="24">
        <f>B67-TIME('Time Shifts'!$B$37,'Time Shifts'!$C$37,'Time Shifts'!$D$37)</f>
        <v>0.1324421296</v>
      </c>
      <c r="D67" s="55" t="s">
        <v>70</v>
      </c>
      <c r="E67" s="55" t="s">
        <v>93</v>
      </c>
      <c r="F67" s="46">
        <v>16.0</v>
      </c>
      <c r="G67" s="26">
        <f t="shared" ref="G67:G68" si="4">F67-7</f>
        <v>9</v>
      </c>
      <c r="H67" s="26"/>
      <c r="I67" s="26"/>
      <c r="J67" s="55"/>
      <c r="K67" s="55" t="s">
        <v>1261</v>
      </c>
    </row>
    <row r="68">
      <c r="A68" s="55" t="s">
        <v>1238</v>
      </c>
      <c r="B68" s="24">
        <v>0.1459375</v>
      </c>
      <c r="C68" s="24">
        <f>B68-TIME('Time Shifts'!$B$37,'Time Shifts'!$C$37,'Time Shifts'!$D$37)</f>
        <v>0.1324652778</v>
      </c>
      <c r="D68" s="55" t="s">
        <v>70</v>
      </c>
      <c r="E68" s="55" t="s">
        <v>93</v>
      </c>
      <c r="F68" s="46">
        <v>19.0</v>
      </c>
      <c r="G68" s="26">
        <f t="shared" si="4"/>
        <v>12</v>
      </c>
      <c r="H68" s="26"/>
      <c r="I68" s="26"/>
      <c r="J68" s="55"/>
      <c r="K68" s="55" t="s">
        <v>1261</v>
      </c>
    </row>
    <row r="69">
      <c r="A69" s="55" t="s">
        <v>1238</v>
      </c>
      <c r="B69" s="24">
        <v>0.14614583333333334</v>
      </c>
      <c r="C69" s="24">
        <f>B69-TIME('Time Shifts'!$B$37,'Time Shifts'!$C$37,'Time Shifts'!$D$37)</f>
        <v>0.1326736111</v>
      </c>
      <c r="D69" s="55" t="s">
        <v>70</v>
      </c>
      <c r="E69" s="55" t="s">
        <v>91</v>
      </c>
      <c r="F69" s="46">
        <v>19.0</v>
      </c>
      <c r="G69" s="26"/>
      <c r="H69" s="55"/>
      <c r="I69" s="26" t="s">
        <v>1262</v>
      </c>
      <c r="J69" s="26"/>
      <c r="K69" s="26"/>
    </row>
    <row r="70">
      <c r="A70" s="55" t="s">
        <v>1238</v>
      </c>
      <c r="B70" s="24">
        <v>0.14650462962962962</v>
      </c>
      <c r="C70" s="24">
        <f>B70-TIME('Time Shifts'!$B$37,'Time Shifts'!$C$37,'Time Shifts'!$D$37)</f>
        <v>0.1330324074</v>
      </c>
      <c r="D70" s="55" t="s">
        <v>70</v>
      </c>
      <c r="E70" s="55" t="s">
        <v>93</v>
      </c>
      <c r="F70" s="46">
        <v>14.0</v>
      </c>
      <c r="G70" s="26">
        <f>F70-7</f>
        <v>7</v>
      </c>
      <c r="H70" s="26"/>
      <c r="I70" s="26"/>
      <c r="J70" s="55"/>
      <c r="K70" s="55" t="s">
        <v>1261</v>
      </c>
    </row>
    <row r="71">
      <c r="A71" s="55" t="s">
        <v>1238</v>
      </c>
      <c r="B71" s="24">
        <v>0.1465162037037037</v>
      </c>
      <c r="C71" s="24">
        <f>B71-TIME('Time Shifts'!$B$37,'Time Shifts'!$C$37,'Time Shifts'!$D$37)</f>
        <v>0.1330439815</v>
      </c>
      <c r="D71" s="55" t="s">
        <v>70</v>
      </c>
      <c r="E71" s="55" t="s">
        <v>93</v>
      </c>
      <c r="F71" s="29" t="s">
        <v>1179</v>
      </c>
      <c r="G71" s="46">
        <v>19.0</v>
      </c>
      <c r="H71" s="26"/>
      <c r="I71" s="26"/>
      <c r="J71" s="55"/>
      <c r="K71" s="55" t="s">
        <v>1261</v>
      </c>
    </row>
    <row r="72">
      <c r="A72" s="55" t="s">
        <v>1238</v>
      </c>
      <c r="B72" s="24">
        <v>0.14658564814814815</v>
      </c>
      <c r="C72" s="24">
        <f>B72-TIME('Time Shifts'!$B$37,'Time Shifts'!$C$37,'Time Shifts'!$D$37)</f>
        <v>0.1331134259</v>
      </c>
      <c r="D72" s="55" t="s">
        <v>70</v>
      </c>
      <c r="E72" s="55" t="s">
        <v>91</v>
      </c>
      <c r="F72" s="46">
        <v>10.0</v>
      </c>
      <c r="G72" s="26"/>
      <c r="H72" s="55"/>
      <c r="I72" s="55" t="s">
        <v>1260</v>
      </c>
      <c r="J72" s="29">
        <v>1.0</v>
      </c>
      <c r="K72" s="55" t="s">
        <v>1263</v>
      </c>
    </row>
    <row r="73">
      <c r="A73" s="55" t="s">
        <v>1238</v>
      </c>
      <c r="B73" s="24">
        <v>0.14721064814814816</v>
      </c>
      <c r="C73" s="24">
        <f>B73-TIME('Time Shifts'!$B$37,'Time Shifts'!$C$37,'Time Shifts'!$D$37)</f>
        <v>0.1337384259</v>
      </c>
      <c r="D73" s="55" t="s">
        <v>69</v>
      </c>
      <c r="E73" s="55" t="s">
        <v>89</v>
      </c>
      <c r="F73" s="29">
        <v>16.0</v>
      </c>
      <c r="G73" s="46">
        <v>9.0</v>
      </c>
      <c r="H73" s="26"/>
      <c r="I73" s="26"/>
      <c r="J73" s="55"/>
      <c r="K73" s="55" t="s">
        <v>1264</v>
      </c>
    </row>
    <row r="74">
      <c r="A74" s="55" t="s">
        <v>1238</v>
      </c>
      <c r="B74" s="24">
        <v>0.14729166666666665</v>
      </c>
      <c r="C74" s="24">
        <f>B74-TIME('Time Shifts'!$B$37,'Time Shifts'!$C$37,'Time Shifts'!$D$37)</f>
        <v>0.1338194444</v>
      </c>
      <c r="D74" s="55" t="s">
        <v>69</v>
      </c>
      <c r="E74" s="55" t="s">
        <v>91</v>
      </c>
      <c r="F74" s="46">
        <v>8.0</v>
      </c>
      <c r="G74" s="26"/>
      <c r="H74" s="55"/>
      <c r="I74" s="26" t="s">
        <v>1265</v>
      </c>
      <c r="J74" s="26"/>
      <c r="K74" s="26"/>
    </row>
    <row r="75">
      <c r="A75" s="55" t="s">
        <v>1238</v>
      </c>
      <c r="B75" s="24">
        <v>0.14774305555555556</v>
      </c>
      <c r="C75" s="24">
        <f>B75-TIME('Time Shifts'!$B$37,'Time Shifts'!$C$37,'Time Shifts'!$D$37)</f>
        <v>0.1342708333</v>
      </c>
      <c r="D75" s="55" t="s">
        <v>69</v>
      </c>
      <c r="E75" s="55" t="s">
        <v>89</v>
      </c>
      <c r="F75" s="29">
        <v>25.0</v>
      </c>
      <c r="G75" s="46">
        <v>18.0</v>
      </c>
      <c r="H75" s="26"/>
      <c r="I75" s="26"/>
      <c r="J75" s="55"/>
      <c r="K75" s="55" t="s">
        <v>1266</v>
      </c>
    </row>
    <row r="76">
      <c r="A76" s="55" t="s">
        <v>1238</v>
      </c>
      <c r="B76" s="24">
        <v>0.14787037037037037</v>
      </c>
      <c r="C76" s="24">
        <f>B76-TIME('Time Shifts'!$B$37,'Time Shifts'!$C$37,'Time Shifts'!$D$37)</f>
        <v>0.1343981481</v>
      </c>
      <c r="D76" s="55" t="s">
        <v>69</v>
      </c>
      <c r="E76" s="55" t="s">
        <v>91</v>
      </c>
      <c r="F76" s="29">
        <v>7.0</v>
      </c>
      <c r="G76" s="46"/>
      <c r="H76" s="55"/>
      <c r="I76" s="55" t="s">
        <v>1258</v>
      </c>
      <c r="J76" s="29">
        <v>1.0</v>
      </c>
      <c r="K76" s="55" t="s">
        <v>1263</v>
      </c>
    </row>
    <row r="77">
      <c r="A77" s="55" t="s">
        <v>1238</v>
      </c>
      <c r="B77" s="24">
        <v>0.14869212962962963</v>
      </c>
      <c r="C77" s="24">
        <f>B77-TIME('Time Shifts'!$B$37,'Time Shifts'!$C$37,'Time Shifts'!$D$37)</f>
        <v>0.1352199074</v>
      </c>
      <c r="D77" s="55" t="s">
        <v>964</v>
      </c>
      <c r="E77" s="55" t="s">
        <v>89</v>
      </c>
      <c r="F77" s="46">
        <v>19.0</v>
      </c>
      <c r="G77" s="26">
        <f>F77-8</f>
        <v>11</v>
      </c>
      <c r="H77" s="26"/>
      <c r="I77" s="26"/>
      <c r="J77" s="55"/>
      <c r="K77" s="55" t="s">
        <v>1267</v>
      </c>
    </row>
    <row r="78">
      <c r="A78" s="55" t="s">
        <v>1238</v>
      </c>
      <c r="B78" s="24">
        <v>0.14888888888888888</v>
      </c>
      <c r="C78" s="24">
        <f>B78-TIME('Time Shifts'!$B$37,'Time Shifts'!$C$37,'Time Shifts'!$D$37)</f>
        <v>0.1354166667</v>
      </c>
      <c r="D78" s="55" t="s">
        <v>964</v>
      </c>
      <c r="E78" s="55" t="s">
        <v>91</v>
      </c>
      <c r="F78" s="29">
        <v>16.0</v>
      </c>
      <c r="G78" s="46"/>
      <c r="H78" s="55"/>
      <c r="I78" s="26" t="s">
        <v>1268</v>
      </c>
      <c r="J78" s="26"/>
      <c r="K78" s="26"/>
    </row>
    <row r="79">
      <c r="A79" s="55" t="s">
        <v>1238</v>
      </c>
      <c r="B79" s="24">
        <v>0.1500462962962963</v>
      </c>
      <c r="C79" s="24">
        <f>B79-TIME('Time Shifts'!$B$37,'Time Shifts'!$C$37,'Time Shifts'!$D$37)</f>
        <v>0.1365740741</v>
      </c>
      <c r="D79" s="55" t="s">
        <v>74</v>
      </c>
      <c r="E79" s="55" t="s">
        <v>93</v>
      </c>
      <c r="F79" s="29">
        <v>11.0</v>
      </c>
      <c r="G79" s="46">
        <f t="shared" ref="G79:G80" si="5">F79-8</f>
        <v>3</v>
      </c>
      <c r="H79" s="26"/>
      <c r="I79" s="26"/>
      <c r="J79" s="55"/>
      <c r="K79" s="55" t="s">
        <v>85</v>
      </c>
    </row>
    <row r="80">
      <c r="A80" s="55" t="s">
        <v>1238</v>
      </c>
      <c r="B80" s="24">
        <v>0.1500462962962963</v>
      </c>
      <c r="C80" s="24">
        <f>B80-TIME('Time Shifts'!$B$37,'Time Shifts'!$C$37,'Time Shifts'!$D$37)</f>
        <v>0.1365740741</v>
      </c>
      <c r="D80" s="55" t="s">
        <v>74</v>
      </c>
      <c r="E80" s="55" t="s">
        <v>93</v>
      </c>
      <c r="F80" s="46">
        <v>17.0</v>
      </c>
      <c r="G80" s="26">
        <f t="shared" si="5"/>
        <v>9</v>
      </c>
      <c r="H80" s="26"/>
      <c r="I80" s="26"/>
      <c r="J80" s="55"/>
      <c r="K80" s="71" t="s">
        <v>1269</v>
      </c>
    </row>
    <row r="81">
      <c r="A81" s="55" t="s">
        <v>1238</v>
      </c>
      <c r="B81" s="24">
        <v>0.1502662037037037</v>
      </c>
      <c r="C81" s="24">
        <f>B81-TIME('Time Shifts'!$B$37,'Time Shifts'!$C$37,'Time Shifts'!$D$37)</f>
        <v>0.1367939815</v>
      </c>
      <c r="D81" s="55" t="s">
        <v>74</v>
      </c>
      <c r="E81" s="55" t="s">
        <v>91</v>
      </c>
      <c r="F81" s="46">
        <v>7.0</v>
      </c>
      <c r="G81" s="26"/>
      <c r="H81" s="55"/>
      <c r="I81" s="26" t="s">
        <v>1258</v>
      </c>
      <c r="J81" s="26"/>
      <c r="K81" s="26"/>
    </row>
    <row r="82">
      <c r="A82" s="55" t="s">
        <v>1238</v>
      </c>
      <c r="B82" s="24">
        <v>0.1503587962962963</v>
      </c>
      <c r="C82" s="24">
        <f>B82-TIME('Time Shifts'!$B$37,'Time Shifts'!$C$37,'Time Shifts'!$D$37)</f>
        <v>0.1368865741</v>
      </c>
      <c r="D82" s="55" t="s">
        <v>74</v>
      </c>
      <c r="E82" s="55" t="s">
        <v>93</v>
      </c>
      <c r="F82" s="29">
        <v>18.0</v>
      </c>
      <c r="G82" s="46">
        <f>F82-8</f>
        <v>10</v>
      </c>
      <c r="H82" s="26"/>
      <c r="I82" s="26"/>
      <c r="J82" s="55"/>
      <c r="K82" s="55" t="s">
        <v>1269</v>
      </c>
    </row>
    <row r="83">
      <c r="A83" s="55" t="s">
        <v>1238</v>
      </c>
      <c r="B83" s="24">
        <v>0.1504050925925926</v>
      </c>
      <c r="C83" s="24">
        <f>B83-TIME('Time Shifts'!$B$37,'Time Shifts'!$C$37,'Time Shifts'!$D$37)</f>
        <v>0.1369328704</v>
      </c>
      <c r="D83" s="55" t="s">
        <v>74</v>
      </c>
      <c r="E83" s="55" t="s">
        <v>91</v>
      </c>
      <c r="F83" s="46">
        <v>8.0</v>
      </c>
      <c r="G83" s="26"/>
      <c r="H83" s="55"/>
      <c r="I83" s="55" t="s">
        <v>1265</v>
      </c>
      <c r="J83" s="29">
        <v>1.0</v>
      </c>
      <c r="K83" s="55" t="s">
        <v>1263</v>
      </c>
    </row>
    <row r="84">
      <c r="A84" s="55" t="s">
        <v>1238</v>
      </c>
      <c r="B84" s="24">
        <v>0.15184027777777778</v>
      </c>
      <c r="C84" s="24">
        <f>B84-TIME('Time Shifts'!$B$37,'Time Shifts'!$C$37,'Time Shifts'!$D$37)</f>
        <v>0.1383680556</v>
      </c>
      <c r="D84" s="55" t="s">
        <v>82</v>
      </c>
      <c r="E84" s="55" t="s">
        <v>80</v>
      </c>
      <c r="F84" s="46">
        <v>20.0</v>
      </c>
      <c r="G84" s="26">
        <f>F84-6</f>
        <v>14</v>
      </c>
      <c r="H84" s="26"/>
      <c r="I84" s="26"/>
      <c r="J84" s="26"/>
      <c r="K84" s="26"/>
    </row>
    <row r="85">
      <c r="A85" s="55" t="s">
        <v>1238</v>
      </c>
      <c r="B85" s="24">
        <v>0.15333333333333332</v>
      </c>
      <c r="C85" s="24">
        <f>B85-TIME('Time Shifts'!$B$37,'Time Shifts'!$C$37,'Time Shifts'!$D$37)</f>
        <v>0.1398611111</v>
      </c>
      <c r="D85" s="55" t="s">
        <v>69</v>
      </c>
      <c r="E85" s="55" t="s">
        <v>67</v>
      </c>
      <c r="F85" s="29" t="s">
        <v>75</v>
      </c>
      <c r="G85" s="46" t="s">
        <v>75</v>
      </c>
      <c r="H85" s="26"/>
      <c r="I85" s="26"/>
      <c r="J85" s="55"/>
      <c r="K85" s="55" t="s">
        <v>160</v>
      </c>
    </row>
    <row r="86">
      <c r="A86" s="55" t="s">
        <v>1238</v>
      </c>
      <c r="B86" s="24">
        <v>0.15333333333333332</v>
      </c>
      <c r="C86" s="24">
        <f>B86-TIME('Time Shifts'!$B$37,'Time Shifts'!$C$37,'Time Shifts'!$D$37)</f>
        <v>0.1398611111</v>
      </c>
      <c r="D86" s="55" t="s">
        <v>69</v>
      </c>
      <c r="E86" s="55" t="s">
        <v>67</v>
      </c>
      <c r="F86" s="46">
        <v>12.0</v>
      </c>
      <c r="G86" s="26">
        <f>F86-4</f>
        <v>8</v>
      </c>
      <c r="H86" s="26"/>
      <c r="I86" s="26"/>
      <c r="J86" s="26"/>
      <c r="K86" s="26"/>
    </row>
    <row r="87">
      <c r="A87" s="55" t="s">
        <v>1238</v>
      </c>
      <c r="B87" s="24">
        <v>0.15435185185185185</v>
      </c>
      <c r="C87" s="24">
        <f>B87-TIME('Time Shifts'!$B$37,'Time Shifts'!$C$37,'Time Shifts'!$D$37)</f>
        <v>0.1408796296</v>
      </c>
      <c r="D87" s="55" t="s">
        <v>74</v>
      </c>
      <c r="E87" s="55" t="s">
        <v>128</v>
      </c>
      <c r="F87" s="29" t="s">
        <v>75</v>
      </c>
      <c r="G87" s="46" t="s">
        <v>75</v>
      </c>
      <c r="H87" s="26"/>
      <c r="I87" s="26"/>
      <c r="J87" s="55"/>
      <c r="K87" s="55" t="s">
        <v>160</v>
      </c>
    </row>
    <row r="88">
      <c r="A88" s="55" t="s">
        <v>1238</v>
      </c>
      <c r="B88" s="24">
        <v>0.15435185185185185</v>
      </c>
      <c r="C88" s="24">
        <f>B88-TIME('Time Shifts'!$B$37,'Time Shifts'!$C$37,'Time Shifts'!$D$37)</f>
        <v>0.1408796296</v>
      </c>
      <c r="D88" s="55" t="s">
        <v>74</v>
      </c>
      <c r="E88" s="55" t="s">
        <v>128</v>
      </c>
      <c r="F88" s="46">
        <v>8.0</v>
      </c>
      <c r="G88" s="26">
        <f>F88-0</f>
        <v>8</v>
      </c>
      <c r="H88" s="26"/>
      <c r="I88" s="26"/>
      <c r="J88" s="26"/>
      <c r="K88" s="26"/>
    </row>
    <row r="89">
      <c r="A89" s="55" t="s">
        <v>1238</v>
      </c>
      <c r="B89" s="24">
        <v>0.1555324074074074</v>
      </c>
      <c r="C89" s="24">
        <f>B89-TIME('Time Shifts'!$B$37,'Time Shifts'!$C$37,'Time Shifts'!$D$37)</f>
        <v>0.1420601852</v>
      </c>
      <c r="D89" s="55" t="s">
        <v>964</v>
      </c>
      <c r="E89" s="55" t="s">
        <v>67</v>
      </c>
      <c r="F89" s="46">
        <v>13.0</v>
      </c>
      <c r="G89" s="26">
        <f>F89-8</f>
        <v>5</v>
      </c>
      <c r="H89" s="26"/>
      <c r="I89" s="26"/>
      <c r="J89" s="26"/>
      <c r="K89" s="26"/>
    </row>
    <row r="90">
      <c r="A90" s="55" t="s">
        <v>1238</v>
      </c>
      <c r="B90" s="24">
        <v>0.15640046296296295</v>
      </c>
      <c r="C90" s="24">
        <f>B90-TIME('Time Shifts'!$B$37,'Time Shifts'!$C$37,'Time Shifts'!$D$37)</f>
        <v>0.1429282407</v>
      </c>
      <c r="D90" s="55" t="s">
        <v>66</v>
      </c>
      <c r="E90" s="55" t="s">
        <v>67</v>
      </c>
      <c r="F90" s="46">
        <v>14.0</v>
      </c>
      <c r="G90" s="26">
        <f>F90-1</f>
        <v>13</v>
      </c>
      <c r="H90" s="26"/>
      <c r="I90" s="26"/>
      <c r="J90" s="26"/>
      <c r="K90" s="26"/>
    </row>
    <row r="91">
      <c r="A91" s="55" t="s">
        <v>1238</v>
      </c>
      <c r="B91" s="24">
        <v>0.15655092592592593</v>
      </c>
      <c r="C91" s="24">
        <f>B91-TIME('Time Shifts'!$B$37,'Time Shifts'!$C$37,'Time Shifts'!$D$37)</f>
        <v>0.1430787037</v>
      </c>
      <c r="D91" s="55" t="s">
        <v>66</v>
      </c>
      <c r="E91" s="55" t="s">
        <v>154</v>
      </c>
      <c r="F91" s="29" t="s">
        <v>75</v>
      </c>
      <c r="G91" s="46" t="s">
        <v>75</v>
      </c>
      <c r="H91" s="26"/>
      <c r="I91" s="26"/>
      <c r="J91" s="55"/>
      <c r="K91" s="55" t="s">
        <v>85</v>
      </c>
    </row>
    <row r="92">
      <c r="A92" s="55" t="s">
        <v>1238</v>
      </c>
      <c r="B92" s="24">
        <v>0.15655092592592593</v>
      </c>
      <c r="C92" s="24">
        <f>B92-TIME('Time Shifts'!$B$37,'Time Shifts'!$C$37,'Time Shifts'!$D$37)</f>
        <v>0.1430787037</v>
      </c>
      <c r="D92" s="55" t="s">
        <v>66</v>
      </c>
      <c r="E92" s="55" t="s">
        <v>154</v>
      </c>
      <c r="F92" s="46">
        <v>12.0</v>
      </c>
      <c r="G92" s="26">
        <f>F92--2</f>
        <v>14</v>
      </c>
      <c r="H92" s="26"/>
      <c r="I92" s="26"/>
      <c r="J92" s="26"/>
      <c r="K92" s="26"/>
    </row>
    <row r="93">
      <c r="A93" s="55" t="s">
        <v>1238</v>
      </c>
      <c r="B93" s="24">
        <v>0.1580439814814815</v>
      </c>
      <c r="C93" s="24">
        <f>B93-TIME('Time Shifts'!$B$37,'Time Shifts'!$C$37,'Time Shifts'!$D$37)</f>
        <v>0.1445717593</v>
      </c>
      <c r="D93" s="55" t="s">
        <v>66</v>
      </c>
      <c r="E93" s="55" t="s">
        <v>154</v>
      </c>
      <c r="F93" s="29" t="s">
        <v>75</v>
      </c>
      <c r="G93" s="46" t="s">
        <v>75</v>
      </c>
      <c r="H93" s="26"/>
      <c r="I93" s="26"/>
      <c r="J93" s="55"/>
      <c r="K93" s="55" t="s">
        <v>85</v>
      </c>
    </row>
    <row r="94">
      <c r="A94" s="55" t="s">
        <v>1238</v>
      </c>
      <c r="B94" s="24">
        <v>0.1580439814814815</v>
      </c>
      <c r="C94" s="24">
        <f>B94-TIME('Time Shifts'!$B$37,'Time Shifts'!$C$37,'Time Shifts'!$D$37)</f>
        <v>0.1445717593</v>
      </c>
      <c r="D94" s="55" t="s">
        <v>66</v>
      </c>
      <c r="E94" s="55" t="s">
        <v>154</v>
      </c>
      <c r="F94" s="46">
        <v>16.0</v>
      </c>
      <c r="G94" s="26">
        <f>F94--2</f>
        <v>18</v>
      </c>
      <c r="H94" s="26"/>
      <c r="I94" s="26"/>
      <c r="J94" s="26"/>
      <c r="K94" s="26"/>
    </row>
    <row r="95">
      <c r="A95" s="55" t="s">
        <v>1238</v>
      </c>
      <c r="B95" s="24">
        <v>0.15921296296296297</v>
      </c>
      <c r="C95" s="24">
        <f>B95-TIME('Time Shifts'!$B$37,'Time Shifts'!$C$37,'Time Shifts'!$D$37)</f>
        <v>0.1457407407</v>
      </c>
      <c r="D95" s="55" t="s">
        <v>66</v>
      </c>
      <c r="E95" s="55" t="s">
        <v>154</v>
      </c>
      <c r="F95" s="29" t="s">
        <v>75</v>
      </c>
      <c r="G95" s="46" t="s">
        <v>75</v>
      </c>
      <c r="H95" s="26"/>
      <c r="I95" s="26"/>
      <c r="J95" s="55"/>
      <c r="K95" s="55" t="s">
        <v>85</v>
      </c>
    </row>
    <row r="96">
      <c r="A96" s="55" t="s">
        <v>1238</v>
      </c>
      <c r="B96" s="24">
        <v>0.15921296296296297</v>
      </c>
      <c r="C96" s="24">
        <f>B96-TIME('Time Shifts'!$B$37,'Time Shifts'!$C$37,'Time Shifts'!$D$37)</f>
        <v>0.1457407407</v>
      </c>
      <c r="D96" s="55" t="s">
        <v>66</v>
      </c>
      <c r="E96" s="55" t="s">
        <v>154</v>
      </c>
      <c r="F96" s="29" t="s">
        <v>75</v>
      </c>
      <c r="G96" s="46" t="s">
        <v>75</v>
      </c>
      <c r="H96" s="26"/>
      <c r="I96" s="26"/>
      <c r="J96" s="55"/>
      <c r="K96" s="55" t="s">
        <v>857</v>
      </c>
    </row>
    <row r="97">
      <c r="A97" s="55" t="s">
        <v>1238</v>
      </c>
      <c r="B97" s="24">
        <v>0.15921296296296297</v>
      </c>
      <c r="C97" s="24">
        <f>B97-TIME('Time Shifts'!$B$37,'Time Shifts'!$C$37,'Time Shifts'!$D$37)</f>
        <v>0.1457407407</v>
      </c>
      <c r="D97" s="55" t="s">
        <v>66</v>
      </c>
      <c r="E97" s="55" t="s">
        <v>154</v>
      </c>
      <c r="F97" s="46">
        <v>10.0</v>
      </c>
      <c r="G97" s="26">
        <f>F97--2</f>
        <v>12</v>
      </c>
      <c r="H97" s="55"/>
      <c r="I97" s="26" t="s">
        <v>1270</v>
      </c>
      <c r="J97" s="26"/>
      <c r="K97" s="26"/>
    </row>
    <row r="98">
      <c r="A98" s="55" t="s">
        <v>1238</v>
      </c>
      <c r="B98" s="24">
        <v>0.16038194444444445</v>
      </c>
      <c r="C98" s="24">
        <f>B98-TIME('Time Shifts'!$B$37,'Time Shifts'!$C$37,'Time Shifts'!$D$37)</f>
        <v>0.1469097222</v>
      </c>
      <c r="D98" s="55" t="s">
        <v>66</v>
      </c>
      <c r="E98" s="55" t="s">
        <v>154</v>
      </c>
      <c r="F98" s="29" t="s">
        <v>75</v>
      </c>
      <c r="G98" s="46" t="s">
        <v>75</v>
      </c>
      <c r="H98" s="26"/>
      <c r="I98" s="26"/>
      <c r="J98" s="55"/>
      <c r="K98" s="55" t="s">
        <v>85</v>
      </c>
    </row>
    <row r="99">
      <c r="A99" s="55" t="s">
        <v>1238</v>
      </c>
      <c r="B99" s="24">
        <v>0.16038194444444445</v>
      </c>
      <c r="C99" s="24">
        <f>B99-TIME('Time Shifts'!$B$37,'Time Shifts'!$C$37,'Time Shifts'!$D$37)</f>
        <v>0.1469097222</v>
      </c>
      <c r="D99" s="55" t="s">
        <v>66</v>
      </c>
      <c r="E99" s="55" t="s">
        <v>154</v>
      </c>
      <c r="F99" s="29" t="s">
        <v>68</v>
      </c>
      <c r="G99" s="46">
        <v>20.0</v>
      </c>
      <c r="H99" s="26"/>
      <c r="I99" s="26"/>
      <c r="J99" s="26"/>
      <c r="K99" s="26"/>
    </row>
    <row r="100">
      <c r="A100" s="55" t="s">
        <v>1238</v>
      </c>
      <c r="B100" s="24">
        <v>0.16145833333333334</v>
      </c>
      <c r="C100" s="24">
        <f>B100-TIME('Time Shifts'!$B$37,'Time Shifts'!$C$37,'Time Shifts'!$D$37)</f>
        <v>0.1479861111</v>
      </c>
      <c r="D100" s="55" t="s">
        <v>66</v>
      </c>
      <c r="E100" s="55" t="s">
        <v>154</v>
      </c>
      <c r="F100" s="29" t="s">
        <v>75</v>
      </c>
      <c r="G100" s="46" t="s">
        <v>75</v>
      </c>
      <c r="H100" s="26"/>
      <c r="I100" s="26"/>
      <c r="J100" s="55"/>
      <c r="K100" s="55" t="s">
        <v>85</v>
      </c>
    </row>
    <row r="101">
      <c r="A101" s="55" t="s">
        <v>1238</v>
      </c>
      <c r="B101" s="24">
        <v>0.16145833333333334</v>
      </c>
      <c r="C101" s="24">
        <f>B101-TIME('Time Shifts'!$B$37,'Time Shifts'!$C$37,'Time Shifts'!$D$37)</f>
        <v>0.1479861111</v>
      </c>
      <c r="D101" s="55" t="s">
        <v>66</v>
      </c>
      <c r="E101" s="55" t="s">
        <v>154</v>
      </c>
      <c r="F101" s="29">
        <v>13.0</v>
      </c>
      <c r="G101" s="46">
        <f>F101--2</f>
        <v>15</v>
      </c>
      <c r="H101" s="55"/>
      <c r="I101" s="26" t="s">
        <v>1271</v>
      </c>
      <c r="J101" s="26"/>
      <c r="K101" s="26"/>
    </row>
    <row r="102">
      <c r="A102" s="55" t="s">
        <v>1238</v>
      </c>
      <c r="B102" s="24">
        <v>0.16270833333333334</v>
      </c>
      <c r="C102" s="24">
        <f>B102-TIME('Time Shifts'!$B$37,'Time Shifts'!$C$37,'Time Shifts'!$D$37)</f>
        <v>0.1492361111</v>
      </c>
      <c r="D102" s="55" t="s">
        <v>69</v>
      </c>
      <c r="E102" s="55" t="s">
        <v>67</v>
      </c>
      <c r="F102" s="46">
        <v>9.0</v>
      </c>
      <c r="G102" s="26">
        <f>F102-4</f>
        <v>5</v>
      </c>
      <c r="H102" s="26"/>
      <c r="I102" s="26"/>
      <c r="J102" s="26"/>
      <c r="K102" s="26"/>
    </row>
    <row r="103">
      <c r="A103" s="55" t="s">
        <v>1238</v>
      </c>
      <c r="B103" s="24">
        <v>0.16393518518518518</v>
      </c>
      <c r="C103" s="24">
        <f>B103-TIME('Time Shifts'!$B$37,'Time Shifts'!$C$37,'Time Shifts'!$D$37)</f>
        <v>0.150462963</v>
      </c>
      <c r="D103" s="55" t="s">
        <v>69</v>
      </c>
      <c r="E103" s="55" t="s">
        <v>209</v>
      </c>
      <c r="F103" s="29" t="s">
        <v>75</v>
      </c>
      <c r="G103" s="46" t="s">
        <v>75</v>
      </c>
      <c r="H103" s="26"/>
      <c r="I103" s="26"/>
      <c r="J103" s="55"/>
      <c r="K103" s="55" t="s">
        <v>85</v>
      </c>
    </row>
    <row r="104">
      <c r="A104" s="55" t="s">
        <v>1238</v>
      </c>
      <c r="B104" s="24">
        <v>0.16393518518518518</v>
      </c>
      <c r="C104" s="24">
        <f>B104-TIME('Time Shifts'!$B$37,'Time Shifts'!$C$37,'Time Shifts'!$D$37)</f>
        <v>0.150462963</v>
      </c>
      <c r="D104" s="55" t="s">
        <v>69</v>
      </c>
      <c r="E104" s="55" t="s">
        <v>209</v>
      </c>
      <c r="F104" s="46">
        <v>12.0</v>
      </c>
      <c r="G104" s="26">
        <f>F104-3</f>
        <v>9</v>
      </c>
      <c r="H104" s="26"/>
      <c r="I104" s="26"/>
      <c r="J104" s="26"/>
      <c r="K104" s="26"/>
    </row>
    <row r="105">
      <c r="A105" s="55" t="s">
        <v>1238</v>
      </c>
      <c r="B105" s="24">
        <v>0.16519675925925925</v>
      </c>
      <c r="C105" s="24">
        <f>B105-TIME('Time Shifts'!$B$37,'Time Shifts'!$C$37,'Time Shifts'!$D$37)</f>
        <v>0.151724537</v>
      </c>
      <c r="D105" s="55" t="s">
        <v>66</v>
      </c>
      <c r="E105" s="55" t="s">
        <v>67</v>
      </c>
      <c r="F105" s="46">
        <v>20.0</v>
      </c>
      <c r="G105" s="26">
        <f>F105-1</f>
        <v>19</v>
      </c>
      <c r="H105" s="26"/>
      <c r="I105" s="26"/>
      <c r="J105" s="26"/>
      <c r="K105" s="26"/>
    </row>
    <row r="106">
      <c r="A106" s="55" t="s">
        <v>1238</v>
      </c>
      <c r="B106" s="24">
        <v>0.16652777777777777</v>
      </c>
      <c r="C106" s="24">
        <f>B106-TIME('Time Shifts'!$B$37,'Time Shifts'!$C$37,'Time Shifts'!$D$37)</f>
        <v>0.1530555556</v>
      </c>
      <c r="D106" s="55" t="s">
        <v>69</v>
      </c>
      <c r="E106" s="55" t="s">
        <v>1272</v>
      </c>
      <c r="F106" s="29">
        <v>2.0</v>
      </c>
      <c r="G106" s="46">
        <v>2.0</v>
      </c>
      <c r="H106" s="26"/>
      <c r="I106" s="26"/>
      <c r="J106" s="55"/>
      <c r="K106" s="55" t="s">
        <v>1273</v>
      </c>
    </row>
    <row r="107">
      <c r="A107" s="55" t="s">
        <v>1238</v>
      </c>
      <c r="B107" s="24">
        <v>0.16846064814814815</v>
      </c>
      <c r="C107" s="24">
        <f>B107-TIME('Time Shifts'!$B$37,'Time Shifts'!$C$37,'Time Shifts'!$D$37)</f>
        <v>0.1549884259</v>
      </c>
      <c r="D107" s="55" t="s">
        <v>964</v>
      </c>
      <c r="E107" s="55" t="s">
        <v>67</v>
      </c>
      <c r="F107" s="29">
        <v>26.0</v>
      </c>
      <c r="G107" s="46">
        <f>F107-8</f>
        <v>18</v>
      </c>
      <c r="H107" s="26"/>
      <c r="I107" s="26"/>
      <c r="J107" s="26"/>
      <c r="K107" s="26"/>
    </row>
    <row r="108">
      <c r="A108" s="55" t="s">
        <v>1238</v>
      </c>
      <c r="B108" s="24">
        <v>0.17119212962962962</v>
      </c>
      <c r="C108" s="24">
        <f>B108-TIME('Time Shifts'!$B$37,'Time Shifts'!$C$37,'Time Shifts'!$D$37)</f>
        <v>0.1577199074</v>
      </c>
      <c r="D108" s="55" t="s">
        <v>66</v>
      </c>
      <c r="E108" s="55" t="s">
        <v>67</v>
      </c>
      <c r="F108" s="29">
        <v>16.0</v>
      </c>
      <c r="G108" s="46">
        <f>F108-1</f>
        <v>15</v>
      </c>
      <c r="H108" s="26"/>
      <c r="I108" s="26"/>
      <c r="J108" s="26"/>
      <c r="K108" s="26"/>
    </row>
    <row r="109">
      <c r="A109" s="55" t="s">
        <v>1238</v>
      </c>
      <c r="B109" s="24">
        <v>0.1731712962962963</v>
      </c>
      <c r="C109" s="24">
        <f>B109-TIME('Time Shifts'!$B$37,'Time Shifts'!$C$37,'Time Shifts'!$D$37)</f>
        <v>0.1596990741</v>
      </c>
      <c r="D109" s="55" t="s">
        <v>70</v>
      </c>
      <c r="E109" s="55" t="s">
        <v>67</v>
      </c>
      <c r="F109" s="46">
        <v>6.0</v>
      </c>
      <c r="G109" s="26">
        <f>F109-3</f>
        <v>3</v>
      </c>
      <c r="H109" s="26"/>
      <c r="I109" s="26"/>
      <c r="J109" s="26"/>
      <c r="K109" s="26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86"/>
    <col customWidth="1" hidden="1" min="2" max="2" width="7.29"/>
    <col customWidth="1" min="3" max="3" width="7.29"/>
    <col customWidth="1" min="4" max="4" width="9.71"/>
    <col customWidth="1" min="5" max="5" width="12.0"/>
    <col customWidth="1" min="6" max="6" width="10.71"/>
    <col customWidth="1" min="7" max="7" width="12.71"/>
    <col customWidth="1" min="8" max="8" width="5.14"/>
    <col customWidth="1" min="9" max="9" width="13.14"/>
    <col customWidth="1" min="10" max="10" width="6.43"/>
    <col customWidth="1" min="11" max="11" width="26.71"/>
  </cols>
  <sheetData>
    <row r="1">
      <c r="A1" s="73" t="s">
        <v>0</v>
      </c>
      <c r="B1" s="39" t="s">
        <v>4304</v>
      </c>
      <c r="C1" s="39" t="s">
        <v>56</v>
      </c>
      <c r="D1" s="39" t="s">
        <v>57</v>
      </c>
      <c r="E1" s="39" t="s">
        <v>58</v>
      </c>
      <c r="F1" s="40" t="s">
        <v>59</v>
      </c>
      <c r="G1" s="40" t="s">
        <v>60</v>
      </c>
      <c r="H1" s="39" t="s">
        <v>61</v>
      </c>
      <c r="I1" s="39" t="s">
        <v>62</v>
      </c>
      <c r="J1" s="39" t="s">
        <v>63</v>
      </c>
      <c r="K1" s="39" t="s">
        <v>64</v>
      </c>
    </row>
    <row r="2">
      <c r="A2" s="55" t="s">
        <v>1274</v>
      </c>
      <c r="B2" s="24">
        <v>0.017013888888888887</v>
      </c>
      <c r="C2" s="24">
        <f t="shared" ref="C2:C23" si="1">B2</f>
        <v>0.01701388889</v>
      </c>
      <c r="D2" s="55" t="s">
        <v>964</v>
      </c>
      <c r="E2" s="55" t="s">
        <v>67</v>
      </c>
      <c r="F2" s="29">
        <v>12.0</v>
      </c>
      <c r="G2" s="46">
        <f>F2-8</f>
        <v>4</v>
      </c>
      <c r="H2" s="26"/>
      <c r="I2" s="26"/>
      <c r="J2" s="26"/>
      <c r="K2" s="26"/>
    </row>
    <row r="3">
      <c r="A3" s="55" t="s">
        <v>1274</v>
      </c>
      <c r="B3" s="24">
        <v>0.020416666666666666</v>
      </c>
      <c r="C3" s="24">
        <f t="shared" si="1"/>
        <v>0.02041666667</v>
      </c>
      <c r="D3" s="55" t="s">
        <v>66</v>
      </c>
      <c r="E3" s="55" t="s">
        <v>80</v>
      </c>
      <c r="F3" s="29" t="s">
        <v>75</v>
      </c>
      <c r="G3" s="46" t="s">
        <v>75</v>
      </c>
      <c r="H3" s="26"/>
      <c r="I3" s="26"/>
      <c r="J3" s="55"/>
      <c r="K3" s="55" t="s">
        <v>85</v>
      </c>
    </row>
    <row r="4">
      <c r="A4" s="55" t="s">
        <v>1274</v>
      </c>
      <c r="B4" s="24">
        <v>0.020416666666666666</v>
      </c>
      <c r="C4" s="24">
        <f t="shared" si="1"/>
        <v>0.02041666667</v>
      </c>
      <c r="D4" s="55" t="s">
        <v>66</v>
      </c>
      <c r="E4" s="55" t="s">
        <v>80</v>
      </c>
      <c r="F4" s="46">
        <v>17.0</v>
      </c>
      <c r="G4" s="46">
        <f>F4-7</f>
        <v>10</v>
      </c>
      <c r="H4" s="26"/>
      <c r="I4" s="26"/>
      <c r="J4" s="26"/>
      <c r="K4" s="26"/>
    </row>
    <row r="5">
      <c r="A5" s="55" t="s">
        <v>1274</v>
      </c>
      <c r="B5" s="24">
        <v>0.02476851851851852</v>
      </c>
      <c r="C5" s="24">
        <f t="shared" si="1"/>
        <v>0.02476851852</v>
      </c>
      <c r="D5" s="55" t="s">
        <v>74</v>
      </c>
      <c r="E5" s="55" t="s">
        <v>80</v>
      </c>
      <c r="F5" s="29">
        <v>16.0</v>
      </c>
      <c r="G5" s="46">
        <f>F5--3</f>
        <v>19</v>
      </c>
      <c r="H5" s="26"/>
      <c r="I5" s="26"/>
      <c r="J5" s="26"/>
      <c r="K5" s="26"/>
    </row>
    <row r="6">
      <c r="A6" s="55" t="s">
        <v>1274</v>
      </c>
      <c r="B6" s="24">
        <v>0.034375</v>
      </c>
      <c r="C6" s="24">
        <f t="shared" si="1"/>
        <v>0.034375</v>
      </c>
      <c r="D6" s="55" t="s">
        <v>70</v>
      </c>
      <c r="E6" s="55" t="s">
        <v>67</v>
      </c>
      <c r="F6" s="29">
        <v>11.0</v>
      </c>
      <c r="G6" s="46">
        <f>F6-3</f>
        <v>8</v>
      </c>
      <c r="H6" s="26"/>
      <c r="I6" s="26"/>
      <c r="J6" s="26"/>
      <c r="K6" s="26"/>
    </row>
    <row r="7">
      <c r="A7" s="55" t="s">
        <v>1274</v>
      </c>
      <c r="B7" s="24">
        <v>0.04456018518518518</v>
      </c>
      <c r="C7" s="24">
        <f t="shared" si="1"/>
        <v>0.04456018519</v>
      </c>
      <c r="D7" s="55" t="s">
        <v>66</v>
      </c>
      <c r="E7" s="55" t="s">
        <v>67</v>
      </c>
      <c r="F7" s="29">
        <v>14.0</v>
      </c>
      <c r="G7" s="46">
        <f>F7-1</f>
        <v>13</v>
      </c>
      <c r="H7" s="26"/>
      <c r="I7" s="26"/>
      <c r="J7" s="26"/>
      <c r="K7" s="26"/>
    </row>
    <row r="8">
      <c r="A8" s="55" t="s">
        <v>1274</v>
      </c>
      <c r="B8" s="24">
        <v>0.045960648148148146</v>
      </c>
      <c r="C8" s="24">
        <f t="shared" si="1"/>
        <v>0.04596064815</v>
      </c>
      <c r="D8" s="55" t="s">
        <v>70</v>
      </c>
      <c r="E8" s="55" t="s">
        <v>67</v>
      </c>
      <c r="F8" s="29">
        <v>8.0</v>
      </c>
      <c r="G8" s="46">
        <f t="shared" ref="G8:G9" si="2">F8-3</f>
        <v>5</v>
      </c>
      <c r="H8" s="26"/>
      <c r="I8" s="26"/>
      <c r="J8" s="26"/>
      <c r="K8" s="26"/>
    </row>
    <row r="9">
      <c r="A9" s="55" t="s">
        <v>1274</v>
      </c>
      <c r="B9" s="24">
        <v>0.046099537037037036</v>
      </c>
      <c r="C9" s="24">
        <f t="shared" si="1"/>
        <v>0.04609953704</v>
      </c>
      <c r="D9" s="55" t="s">
        <v>82</v>
      </c>
      <c r="E9" s="55" t="s">
        <v>67</v>
      </c>
      <c r="F9" s="29">
        <v>11.0</v>
      </c>
      <c r="G9" s="46">
        <f t="shared" si="2"/>
        <v>8</v>
      </c>
      <c r="H9" s="26"/>
      <c r="I9" s="26"/>
      <c r="J9" s="26"/>
      <c r="K9" s="26"/>
    </row>
    <row r="10">
      <c r="A10" s="55" t="s">
        <v>1274</v>
      </c>
      <c r="B10" s="24">
        <v>0.04730324074074074</v>
      </c>
      <c r="C10" s="24">
        <f t="shared" si="1"/>
        <v>0.04730324074</v>
      </c>
      <c r="D10" s="55" t="s">
        <v>74</v>
      </c>
      <c r="E10" s="55" t="s">
        <v>80</v>
      </c>
      <c r="F10" s="29">
        <v>9.0</v>
      </c>
      <c r="G10" s="46">
        <v>12.0</v>
      </c>
      <c r="H10" s="26"/>
      <c r="I10" s="26"/>
      <c r="J10" s="26"/>
      <c r="K10" s="26"/>
    </row>
    <row r="11">
      <c r="A11" s="55" t="s">
        <v>1274</v>
      </c>
      <c r="B11" s="24">
        <v>0.0484375</v>
      </c>
      <c r="C11" s="24">
        <f t="shared" si="1"/>
        <v>0.0484375</v>
      </c>
      <c r="D11" s="55" t="s">
        <v>66</v>
      </c>
      <c r="E11" s="55" t="s">
        <v>80</v>
      </c>
      <c r="F11" s="29">
        <v>20.0</v>
      </c>
      <c r="G11" s="46">
        <f>F11-7</f>
        <v>13</v>
      </c>
      <c r="H11" s="26"/>
      <c r="I11" s="26"/>
      <c r="J11" s="26"/>
      <c r="K11" s="26"/>
    </row>
    <row r="12">
      <c r="A12" s="55" t="s">
        <v>1274</v>
      </c>
      <c r="B12" s="24">
        <v>0.05557870370370371</v>
      </c>
      <c r="C12" s="24">
        <f t="shared" si="1"/>
        <v>0.0555787037</v>
      </c>
      <c r="D12" s="55" t="s">
        <v>69</v>
      </c>
      <c r="E12" s="55" t="s">
        <v>98</v>
      </c>
      <c r="F12" s="29">
        <v>20.0</v>
      </c>
      <c r="G12" s="46">
        <f t="shared" ref="G12:G13" si="3">F12-1</f>
        <v>19</v>
      </c>
      <c r="H12" s="26"/>
      <c r="I12" s="26"/>
      <c r="J12" s="26"/>
      <c r="K12" s="26"/>
    </row>
    <row r="13">
      <c r="A13" s="55" t="s">
        <v>1274</v>
      </c>
      <c r="B13" s="24">
        <v>0.0609375</v>
      </c>
      <c r="C13" s="24">
        <f t="shared" si="1"/>
        <v>0.0609375</v>
      </c>
      <c r="D13" s="55" t="s">
        <v>66</v>
      </c>
      <c r="E13" s="55" t="s">
        <v>67</v>
      </c>
      <c r="F13" s="46">
        <v>10.0</v>
      </c>
      <c r="G13" s="46">
        <f t="shared" si="3"/>
        <v>9</v>
      </c>
      <c r="H13" s="26"/>
      <c r="I13" s="26"/>
      <c r="J13" s="26"/>
      <c r="K13" s="26"/>
    </row>
    <row r="14">
      <c r="A14" s="55" t="s">
        <v>1274</v>
      </c>
      <c r="B14" s="24">
        <v>0.06174768518518518</v>
      </c>
      <c r="C14" s="24">
        <f t="shared" si="1"/>
        <v>0.06174768519</v>
      </c>
      <c r="D14" s="55" t="s">
        <v>82</v>
      </c>
      <c r="E14" s="55" t="s">
        <v>131</v>
      </c>
      <c r="F14" s="46">
        <v>12.0</v>
      </c>
      <c r="G14" s="46">
        <f>F14-5</f>
        <v>7</v>
      </c>
      <c r="H14" s="26"/>
      <c r="I14" s="26"/>
      <c r="J14" s="26"/>
      <c r="K14" s="26"/>
    </row>
    <row r="15">
      <c r="A15" s="55" t="s">
        <v>1274</v>
      </c>
      <c r="B15" s="24">
        <v>0.06553240740740741</v>
      </c>
      <c r="C15" s="24">
        <f t="shared" si="1"/>
        <v>0.06553240741</v>
      </c>
      <c r="D15" s="55" t="s">
        <v>69</v>
      </c>
      <c r="E15" s="55" t="s">
        <v>83</v>
      </c>
      <c r="F15" s="46">
        <v>12.0</v>
      </c>
      <c r="G15" s="46">
        <f>F15-1</f>
        <v>11</v>
      </c>
      <c r="H15" s="26"/>
      <c r="I15" s="26"/>
      <c r="J15" s="26"/>
      <c r="K15" s="26"/>
    </row>
    <row r="16">
      <c r="A16" s="55" t="s">
        <v>1274</v>
      </c>
      <c r="B16" s="24">
        <v>0.07282407407407407</v>
      </c>
      <c r="C16" s="24">
        <f t="shared" si="1"/>
        <v>0.07282407407</v>
      </c>
      <c r="D16" s="55" t="s">
        <v>69</v>
      </c>
      <c r="E16" s="55" t="s">
        <v>128</v>
      </c>
      <c r="F16" s="29">
        <v>18.0</v>
      </c>
      <c r="G16" s="46">
        <f>F16-7</f>
        <v>11</v>
      </c>
      <c r="H16" s="26"/>
      <c r="I16" s="26"/>
      <c r="J16" s="26"/>
      <c r="K16" s="26"/>
    </row>
    <row r="17">
      <c r="A17" s="55" t="s">
        <v>1274</v>
      </c>
      <c r="B17" s="24">
        <v>0.075625</v>
      </c>
      <c r="C17" s="24">
        <f t="shared" si="1"/>
        <v>0.075625</v>
      </c>
      <c r="D17" s="55" t="s">
        <v>74</v>
      </c>
      <c r="E17" s="55" t="s">
        <v>125</v>
      </c>
      <c r="F17" s="29" t="s">
        <v>75</v>
      </c>
      <c r="G17" s="46" t="s">
        <v>75</v>
      </c>
      <c r="H17" s="26"/>
      <c r="I17" s="26"/>
      <c r="J17" s="55"/>
      <c r="K17" s="55" t="s">
        <v>85</v>
      </c>
    </row>
    <row r="18">
      <c r="A18" s="55" t="s">
        <v>1274</v>
      </c>
      <c r="B18" s="24">
        <v>0.075625</v>
      </c>
      <c r="C18" s="24">
        <f t="shared" si="1"/>
        <v>0.075625</v>
      </c>
      <c r="D18" s="55" t="s">
        <v>74</v>
      </c>
      <c r="E18" s="55" t="s">
        <v>125</v>
      </c>
      <c r="F18" s="29">
        <v>26.0</v>
      </c>
      <c r="G18" s="46">
        <f>F18-10</f>
        <v>16</v>
      </c>
      <c r="H18" s="26"/>
      <c r="I18" s="26"/>
      <c r="J18" s="26"/>
      <c r="K18" s="26"/>
    </row>
    <row r="19">
      <c r="A19" s="55" t="s">
        <v>1274</v>
      </c>
      <c r="B19" s="24">
        <v>0.07798611111111112</v>
      </c>
      <c r="C19" s="24">
        <f t="shared" si="1"/>
        <v>0.07798611111</v>
      </c>
      <c r="D19" s="55" t="s">
        <v>74</v>
      </c>
      <c r="E19" s="55" t="s">
        <v>67</v>
      </c>
      <c r="F19" s="29" t="s">
        <v>753</v>
      </c>
      <c r="G19" s="46">
        <v>4.0</v>
      </c>
      <c r="H19" s="26"/>
      <c r="I19" s="26"/>
      <c r="J19" s="26"/>
      <c r="K19" s="26"/>
    </row>
    <row r="20">
      <c r="A20" s="55" t="s">
        <v>1274</v>
      </c>
      <c r="B20" s="24">
        <v>0.0803125</v>
      </c>
      <c r="C20" s="24">
        <f t="shared" si="1"/>
        <v>0.0803125</v>
      </c>
      <c r="D20" s="55" t="s">
        <v>74</v>
      </c>
      <c r="E20" s="55" t="s">
        <v>83</v>
      </c>
      <c r="F20" s="46">
        <v>22.0</v>
      </c>
      <c r="G20" s="46">
        <f>F20-9</f>
        <v>13</v>
      </c>
      <c r="H20" s="26"/>
      <c r="I20" s="26"/>
      <c r="J20" s="26"/>
      <c r="K20" s="26"/>
    </row>
    <row r="21">
      <c r="A21" s="55" t="s">
        <v>1274</v>
      </c>
      <c r="B21" s="24">
        <v>0.08237268518518519</v>
      </c>
      <c r="C21" s="24">
        <f t="shared" si="1"/>
        <v>0.08237268519</v>
      </c>
      <c r="D21" s="55" t="s">
        <v>74</v>
      </c>
      <c r="E21" s="55" t="s">
        <v>129</v>
      </c>
      <c r="F21" s="29">
        <v>13.0</v>
      </c>
      <c r="G21" s="46">
        <f>F21-4</f>
        <v>9</v>
      </c>
      <c r="H21" s="26"/>
      <c r="I21" s="26"/>
      <c r="J21" s="26"/>
      <c r="K21" s="26"/>
    </row>
    <row r="22">
      <c r="A22" s="55" t="s">
        <v>1274</v>
      </c>
      <c r="B22" s="24">
        <v>0.08326388888888889</v>
      </c>
      <c r="C22" s="24">
        <f t="shared" si="1"/>
        <v>0.08326388889</v>
      </c>
      <c r="D22" s="55" t="s">
        <v>74</v>
      </c>
      <c r="E22" s="55" t="s">
        <v>125</v>
      </c>
      <c r="F22" s="46">
        <v>29.0</v>
      </c>
      <c r="G22" s="46">
        <f>F22-10</f>
        <v>19</v>
      </c>
      <c r="H22" s="26"/>
      <c r="I22" s="26"/>
      <c r="J22" s="26"/>
      <c r="K22" s="26"/>
    </row>
    <row r="23">
      <c r="A23" s="55" t="s">
        <v>1274</v>
      </c>
      <c r="B23" s="24">
        <v>0.08326388888888889</v>
      </c>
      <c r="C23" s="24">
        <f t="shared" si="1"/>
        <v>0.08326388889</v>
      </c>
      <c r="D23" s="55" t="s">
        <v>74</v>
      </c>
      <c r="E23" s="55" t="s">
        <v>125</v>
      </c>
      <c r="F23" s="29" t="s">
        <v>75</v>
      </c>
      <c r="G23" s="46" t="s">
        <v>75</v>
      </c>
      <c r="H23" s="26"/>
      <c r="I23" s="26"/>
      <c r="J23" s="55"/>
      <c r="K23" s="55" t="s">
        <v>85</v>
      </c>
    </row>
    <row r="24">
      <c r="A24" s="55" t="s">
        <v>1274</v>
      </c>
      <c r="B24" s="24">
        <v>0.10780092592592593</v>
      </c>
      <c r="C24" s="24">
        <f>B24-TIME('Time Shifts'!$B$38,'Time Shifts'!$C$38,'Time Shifts'!$D$38)</f>
        <v>0.09304398148</v>
      </c>
      <c r="D24" s="55" t="s">
        <v>66</v>
      </c>
      <c r="E24" s="55" t="s">
        <v>127</v>
      </c>
      <c r="F24" s="29" t="s">
        <v>68</v>
      </c>
      <c r="G24" s="46">
        <v>20.0</v>
      </c>
      <c r="H24" s="26"/>
      <c r="I24" s="26"/>
      <c r="J24" s="26"/>
      <c r="K24" s="26"/>
    </row>
    <row r="25">
      <c r="A25" s="55" t="s">
        <v>1274</v>
      </c>
      <c r="B25" s="24">
        <v>0.10863425925925926</v>
      </c>
      <c r="C25" s="24">
        <f>B25-TIME('Time Shifts'!$B$38,'Time Shifts'!$C$38,'Time Shifts'!$D$38)</f>
        <v>0.09387731481</v>
      </c>
      <c r="D25" s="55" t="s">
        <v>66</v>
      </c>
      <c r="E25" s="55" t="s">
        <v>67</v>
      </c>
      <c r="F25" s="29">
        <v>16.0</v>
      </c>
      <c r="G25" s="46">
        <f>F25-1</f>
        <v>15</v>
      </c>
      <c r="H25" s="26"/>
      <c r="I25" s="26"/>
      <c r="J25" s="26"/>
      <c r="K25" s="26"/>
    </row>
    <row r="26">
      <c r="A26" s="55" t="s">
        <v>1274</v>
      </c>
      <c r="B26" s="24">
        <v>0.11537037037037037</v>
      </c>
      <c r="C26" s="24">
        <f>B26-TIME('Time Shifts'!$B$38,'Time Shifts'!$C$38,'Time Shifts'!$D$38)</f>
        <v>0.1006134259</v>
      </c>
      <c r="D26" s="55" t="s">
        <v>82</v>
      </c>
      <c r="E26" s="55" t="s">
        <v>67</v>
      </c>
      <c r="F26" s="29">
        <v>10.0</v>
      </c>
      <c r="G26" s="46">
        <f>F26-3</f>
        <v>7</v>
      </c>
      <c r="H26" s="26"/>
      <c r="I26" s="26"/>
      <c r="J26" s="26"/>
      <c r="K26" s="26"/>
    </row>
    <row r="27">
      <c r="A27" s="55" t="s">
        <v>1274</v>
      </c>
      <c r="B27" s="24">
        <v>0.12851851851851853</v>
      </c>
      <c r="C27" s="24">
        <f>B27-TIME('Time Shifts'!$B$38,'Time Shifts'!$C$38,'Time Shifts'!$D$38)</f>
        <v>0.1137615741</v>
      </c>
      <c r="D27" s="55" t="s">
        <v>66</v>
      </c>
      <c r="E27" s="55" t="s">
        <v>67</v>
      </c>
      <c r="F27" s="29">
        <v>19.0</v>
      </c>
      <c r="G27" s="46">
        <f t="shared" ref="G27:G28" si="4">F27-1</f>
        <v>18</v>
      </c>
      <c r="H27" s="26"/>
      <c r="I27" s="26"/>
      <c r="J27" s="26"/>
      <c r="K27" s="26"/>
    </row>
    <row r="28">
      <c r="A28" s="55" t="s">
        <v>1274</v>
      </c>
      <c r="B28" s="24">
        <v>0.13034722222222223</v>
      </c>
      <c r="C28" s="24">
        <f>B28-TIME('Time Shifts'!$B$38,'Time Shifts'!$C$38,'Time Shifts'!$D$38)</f>
        <v>0.1155902778</v>
      </c>
      <c r="D28" s="55" t="s">
        <v>66</v>
      </c>
      <c r="E28" s="55" t="s">
        <v>67</v>
      </c>
      <c r="F28" s="46">
        <v>16.0</v>
      </c>
      <c r="G28" s="46">
        <f t="shared" si="4"/>
        <v>15</v>
      </c>
      <c r="H28" s="26"/>
      <c r="I28" s="26"/>
      <c r="J28" s="26"/>
      <c r="K28" s="26"/>
    </row>
    <row r="29">
      <c r="A29" s="55" t="s">
        <v>1274</v>
      </c>
      <c r="B29" s="24">
        <v>0.13261574074074073</v>
      </c>
      <c r="C29" s="24">
        <f>B29-TIME('Time Shifts'!$B$38,'Time Shifts'!$C$38,'Time Shifts'!$D$38)</f>
        <v>0.1178587963</v>
      </c>
      <c r="D29" s="55" t="s">
        <v>66</v>
      </c>
      <c r="E29" s="55" t="s">
        <v>80</v>
      </c>
      <c r="F29" s="46">
        <v>16.0</v>
      </c>
      <c r="G29" s="46">
        <f>F29-7</f>
        <v>9</v>
      </c>
      <c r="H29" s="26"/>
      <c r="I29" s="26"/>
      <c r="J29" s="26"/>
      <c r="K29" s="26"/>
    </row>
    <row r="30">
      <c r="A30" s="55" t="s">
        <v>1274</v>
      </c>
      <c r="B30" s="24">
        <v>0.1326388888888889</v>
      </c>
      <c r="C30" s="24">
        <f>B30-TIME('Time Shifts'!$B$38,'Time Shifts'!$C$38,'Time Shifts'!$D$38)</f>
        <v>0.1178819444</v>
      </c>
      <c r="D30" s="55" t="s">
        <v>69</v>
      </c>
      <c r="E30" s="55" t="s">
        <v>71</v>
      </c>
      <c r="F30" s="29" t="s">
        <v>88</v>
      </c>
      <c r="G30" s="46">
        <v>1.0</v>
      </c>
      <c r="H30" s="26"/>
      <c r="I30" s="26"/>
      <c r="J30" s="26"/>
      <c r="K30" s="26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86"/>
    <col customWidth="1" hidden="1" min="2" max="2" width="7.29"/>
    <col customWidth="1" min="3" max="3" width="7.29"/>
    <col customWidth="1" min="4" max="4" width="9.71"/>
    <col customWidth="1" min="5" max="5" width="16.0"/>
    <col customWidth="1" min="6" max="6" width="12.43"/>
    <col customWidth="1" min="7" max="7" width="12.71"/>
    <col customWidth="1" min="8" max="8" width="5.14"/>
    <col customWidth="1" min="9" max="9" width="23.14"/>
    <col customWidth="1" min="10" max="10" width="6.43"/>
    <col customWidth="1" min="11" max="11" width="41.29"/>
  </cols>
  <sheetData>
    <row r="1">
      <c r="A1" s="73" t="s">
        <v>0</v>
      </c>
      <c r="B1" s="39" t="s">
        <v>4304</v>
      </c>
      <c r="C1" s="39" t="s">
        <v>56</v>
      </c>
      <c r="D1" s="39" t="s">
        <v>57</v>
      </c>
      <c r="E1" s="39" t="s">
        <v>58</v>
      </c>
      <c r="F1" s="40" t="s">
        <v>59</v>
      </c>
      <c r="G1" s="40" t="s">
        <v>60</v>
      </c>
      <c r="H1" s="39" t="s">
        <v>61</v>
      </c>
      <c r="I1" s="39" t="s">
        <v>62</v>
      </c>
      <c r="J1" s="39" t="s">
        <v>63</v>
      </c>
      <c r="K1" s="39" t="s">
        <v>64</v>
      </c>
    </row>
    <row r="2">
      <c r="A2" s="26" t="s">
        <v>1275</v>
      </c>
      <c r="B2" s="24">
        <v>0.009664351851851851</v>
      </c>
      <c r="C2" s="24">
        <f t="shared" ref="C2:C110" si="1">B2</f>
        <v>0.009664351852</v>
      </c>
      <c r="D2" s="26" t="s">
        <v>964</v>
      </c>
      <c r="E2" s="26" t="s">
        <v>125</v>
      </c>
      <c r="F2" s="46">
        <v>15.0</v>
      </c>
      <c r="G2" s="46">
        <f>F2-10-1</f>
        <v>4</v>
      </c>
      <c r="H2" s="26"/>
      <c r="I2" s="26"/>
      <c r="J2" s="26"/>
      <c r="K2" s="26" t="s">
        <v>966</v>
      </c>
    </row>
    <row r="3">
      <c r="A3" s="26" t="s">
        <v>1275</v>
      </c>
      <c r="B3" s="24">
        <v>0.0096875</v>
      </c>
      <c r="C3" s="24">
        <f t="shared" si="1"/>
        <v>0.0096875</v>
      </c>
      <c r="D3" s="26" t="s">
        <v>69</v>
      </c>
      <c r="E3" s="26" t="s">
        <v>125</v>
      </c>
      <c r="F3" s="46">
        <v>32.0</v>
      </c>
      <c r="G3" s="46">
        <f>F3-4-10</f>
        <v>18</v>
      </c>
      <c r="H3" s="26"/>
      <c r="I3" s="26"/>
      <c r="J3" s="26"/>
      <c r="K3" s="26" t="s">
        <v>966</v>
      </c>
    </row>
    <row r="4">
      <c r="A4" s="26" t="s">
        <v>1275</v>
      </c>
      <c r="B4" s="24">
        <v>0.009780092592592592</v>
      </c>
      <c r="C4" s="24">
        <f t="shared" si="1"/>
        <v>0.009780092593</v>
      </c>
      <c r="D4" s="26" t="s">
        <v>74</v>
      </c>
      <c r="E4" s="26" t="s">
        <v>125</v>
      </c>
      <c r="F4" s="46" t="s">
        <v>75</v>
      </c>
      <c r="G4" s="46" t="s">
        <v>75</v>
      </c>
      <c r="H4" s="26"/>
      <c r="I4" s="26"/>
      <c r="J4" s="26"/>
      <c r="K4" s="26" t="s">
        <v>85</v>
      </c>
    </row>
    <row r="5">
      <c r="A5" s="26" t="s">
        <v>1275</v>
      </c>
      <c r="B5" s="24">
        <v>0.009780092592592592</v>
      </c>
      <c r="C5" s="24">
        <f t="shared" si="1"/>
        <v>0.009780092593</v>
      </c>
      <c r="D5" s="26" t="s">
        <v>74</v>
      </c>
      <c r="E5" s="26" t="s">
        <v>125</v>
      </c>
      <c r="F5" s="46">
        <v>24.0</v>
      </c>
      <c r="G5" s="46">
        <f>F5-10-10</f>
        <v>4</v>
      </c>
      <c r="H5" s="26"/>
      <c r="I5" s="26"/>
      <c r="J5" s="26"/>
      <c r="K5" s="26" t="s">
        <v>1276</v>
      </c>
    </row>
    <row r="6">
      <c r="A6" s="26" t="s">
        <v>1275</v>
      </c>
      <c r="B6" s="24">
        <v>0.00980324074074074</v>
      </c>
      <c r="C6" s="24">
        <f t="shared" si="1"/>
        <v>0.009803240741</v>
      </c>
      <c r="D6" s="26" t="s">
        <v>82</v>
      </c>
      <c r="E6" s="26" t="s">
        <v>125</v>
      </c>
      <c r="F6" s="46">
        <v>26.0</v>
      </c>
      <c r="G6" s="46">
        <f>F6-1-10</f>
        <v>15</v>
      </c>
      <c r="H6" s="26"/>
      <c r="I6" s="26"/>
      <c r="J6" s="26"/>
      <c r="K6" s="26" t="s">
        <v>966</v>
      </c>
    </row>
    <row r="7">
      <c r="A7" s="26" t="s">
        <v>1275</v>
      </c>
      <c r="B7" s="24">
        <v>0.009814814814814814</v>
      </c>
      <c r="C7" s="24">
        <f t="shared" si="1"/>
        <v>0.009814814815</v>
      </c>
      <c r="D7" s="26" t="s">
        <v>70</v>
      </c>
      <c r="E7" s="26" t="s">
        <v>125</v>
      </c>
      <c r="F7" s="46">
        <v>25.0</v>
      </c>
      <c r="G7" s="46">
        <f>F7-4-10</f>
        <v>11</v>
      </c>
      <c r="H7" s="26"/>
      <c r="I7" s="26"/>
      <c r="J7" s="26"/>
      <c r="K7" s="26" t="s">
        <v>966</v>
      </c>
    </row>
    <row r="8">
      <c r="A8" s="26" t="s">
        <v>1275</v>
      </c>
      <c r="B8" s="24">
        <v>0.00982638888888889</v>
      </c>
      <c r="C8" s="24">
        <f t="shared" si="1"/>
        <v>0.009826388889</v>
      </c>
      <c r="D8" s="26" t="s">
        <v>66</v>
      </c>
      <c r="E8" s="26" t="s">
        <v>125</v>
      </c>
      <c r="F8" s="46">
        <v>29.0</v>
      </c>
      <c r="G8" s="46">
        <f>F8-0-10</f>
        <v>19</v>
      </c>
      <c r="H8" s="26"/>
      <c r="I8" s="26"/>
      <c r="J8" s="26"/>
      <c r="K8" s="26" t="s">
        <v>966</v>
      </c>
    </row>
    <row r="9">
      <c r="A9" s="26" t="s">
        <v>1275</v>
      </c>
      <c r="B9" s="24">
        <v>0.00988425925925926</v>
      </c>
      <c r="C9" s="24">
        <f t="shared" si="1"/>
        <v>0.009884259259</v>
      </c>
      <c r="D9" s="26" t="s">
        <v>84</v>
      </c>
      <c r="E9" s="26" t="s">
        <v>125</v>
      </c>
      <c r="F9" s="46" t="s">
        <v>1277</v>
      </c>
      <c r="G9" s="46">
        <v>18.0</v>
      </c>
      <c r="H9" s="26"/>
      <c r="I9" s="26"/>
      <c r="J9" s="26"/>
      <c r="K9" s="26" t="s">
        <v>1278</v>
      </c>
    </row>
    <row r="10">
      <c r="A10" s="26" t="s">
        <v>1275</v>
      </c>
      <c r="B10" s="24">
        <v>0.01074074074074074</v>
      </c>
      <c r="C10" s="24">
        <f t="shared" si="1"/>
        <v>0.01074074074</v>
      </c>
      <c r="D10" s="26" t="s">
        <v>74</v>
      </c>
      <c r="E10" s="26" t="s">
        <v>67</v>
      </c>
      <c r="F10" s="46">
        <v>3.0</v>
      </c>
      <c r="G10" s="46">
        <f>F10-0</f>
        <v>3</v>
      </c>
      <c r="H10" s="26"/>
      <c r="I10" s="26"/>
      <c r="J10" s="26"/>
      <c r="K10" s="26"/>
    </row>
    <row r="11">
      <c r="A11" s="26" t="s">
        <v>1275</v>
      </c>
      <c r="B11" s="24">
        <v>0.010833333333333334</v>
      </c>
      <c r="C11" s="24">
        <f t="shared" si="1"/>
        <v>0.01083333333</v>
      </c>
      <c r="D11" s="26" t="s">
        <v>964</v>
      </c>
      <c r="E11" s="26" t="s">
        <v>67</v>
      </c>
      <c r="F11" s="46">
        <v>17.0</v>
      </c>
      <c r="G11" s="46">
        <f>F11-8</f>
        <v>9</v>
      </c>
      <c r="H11" s="26"/>
      <c r="I11" s="26"/>
      <c r="J11" s="26"/>
      <c r="K11" s="26"/>
    </row>
    <row r="12">
      <c r="A12" s="26" t="s">
        <v>1275</v>
      </c>
      <c r="B12" s="24">
        <v>0.013993055555555555</v>
      </c>
      <c r="C12" s="24">
        <f t="shared" si="1"/>
        <v>0.01399305556</v>
      </c>
      <c r="D12" s="26" t="s">
        <v>74</v>
      </c>
      <c r="E12" s="26" t="s">
        <v>83</v>
      </c>
      <c r="F12" s="46">
        <v>13.0</v>
      </c>
      <c r="G12" s="46">
        <f>F12-6</f>
        <v>7</v>
      </c>
      <c r="H12" s="26"/>
      <c r="I12" s="26"/>
      <c r="J12" s="26"/>
      <c r="K12" s="26"/>
    </row>
    <row r="13">
      <c r="A13" s="26" t="s">
        <v>1275</v>
      </c>
      <c r="B13" s="24">
        <v>0.014016203703703704</v>
      </c>
      <c r="C13" s="24">
        <f t="shared" si="1"/>
        <v>0.0140162037</v>
      </c>
      <c r="D13" s="26" t="s">
        <v>964</v>
      </c>
      <c r="E13" s="26" t="s">
        <v>67</v>
      </c>
      <c r="F13" s="46">
        <v>27.0</v>
      </c>
      <c r="G13" s="46">
        <f>F13-8</f>
        <v>19</v>
      </c>
      <c r="H13" s="26"/>
      <c r="I13" s="26"/>
      <c r="J13" s="26"/>
      <c r="K13" s="26"/>
    </row>
    <row r="14">
      <c r="A14" s="26" t="s">
        <v>1275</v>
      </c>
      <c r="B14" s="24">
        <v>0.015509259259259259</v>
      </c>
      <c r="C14" s="24">
        <f t="shared" si="1"/>
        <v>0.01550925926</v>
      </c>
      <c r="D14" s="26" t="s">
        <v>964</v>
      </c>
      <c r="E14" s="26" t="s">
        <v>83</v>
      </c>
      <c r="F14" s="46">
        <v>12.0</v>
      </c>
      <c r="G14" s="46">
        <f>F14--1</f>
        <v>13</v>
      </c>
      <c r="H14" s="26"/>
      <c r="I14" s="26"/>
      <c r="J14" s="26"/>
      <c r="K14" s="26"/>
    </row>
    <row r="15">
      <c r="A15" s="26" t="s">
        <v>1275</v>
      </c>
      <c r="B15" s="24">
        <v>0.016342592592592593</v>
      </c>
      <c r="C15" s="24">
        <f t="shared" si="1"/>
        <v>0.01634259259</v>
      </c>
      <c r="D15" s="26" t="s">
        <v>74</v>
      </c>
      <c r="E15" s="26" t="s">
        <v>83</v>
      </c>
      <c r="F15" s="46">
        <v>13.0</v>
      </c>
      <c r="G15" s="46">
        <f>F15-6</f>
        <v>7</v>
      </c>
      <c r="H15" s="26"/>
      <c r="I15" s="26"/>
      <c r="J15" s="26"/>
      <c r="K15" s="26"/>
    </row>
    <row r="16">
      <c r="A16" s="26" t="s">
        <v>1275</v>
      </c>
      <c r="B16" s="24">
        <v>0.01650462962962963</v>
      </c>
      <c r="C16" s="24">
        <f t="shared" si="1"/>
        <v>0.01650462963</v>
      </c>
      <c r="D16" s="26" t="s">
        <v>74</v>
      </c>
      <c r="E16" s="26" t="s">
        <v>217</v>
      </c>
      <c r="F16" s="46">
        <v>24.0</v>
      </c>
      <c r="G16" s="46">
        <f>F16-10</f>
        <v>14</v>
      </c>
      <c r="H16" s="26"/>
      <c r="I16" s="26"/>
      <c r="J16" s="26"/>
      <c r="K16" s="26"/>
    </row>
    <row r="17">
      <c r="A17" s="26" t="s">
        <v>1275</v>
      </c>
      <c r="B17" s="24">
        <v>0.017893518518518517</v>
      </c>
      <c r="C17" s="24">
        <f t="shared" si="1"/>
        <v>0.01789351852</v>
      </c>
      <c r="D17" s="26" t="s">
        <v>74</v>
      </c>
      <c r="E17" s="26" t="s">
        <v>100</v>
      </c>
      <c r="F17" s="46">
        <v>23.0</v>
      </c>
      <c r="G17" s="46">
        <f>F17-7</f>
        <v>16</v>
      </c>
      <c r="H17" s="26"/>
      <c r="I17" s="26"/>
      <c r="J17" s="26"/>
      <c r="K17" s="26"/>
    </row>
    <row r="18">
      <c r="A18" s="26" t="s">
        <v>1275</v>
      </c>
      <c r="B18" s="24">
        <v>0.019074074074074073</v>
      </c>
      <c r="C18" s="24">
        <f t="shared" si="1"/>
        <v>0.01907407407</v>
      </c>
      <c r="D18" s="26" t="s">
        <v>74</v>
      </c>
      <c r="E18" s="26" t="s">
        <v>67</v>
      </c>
      <c r="F18" s="46">
        <v>12.0</v>
      </c>
      <c r="G18" s="46">
        <f>F18-0</f>
        <v>12</v>
      </c>
      <c r="H18" s="26"/>
      <c r="I18" s="26"/>
      <c r="J18" s="26"/>
      <c r="K18" s="26"/>
    </row>
    <row r="19">
      <c r="A19" s="26" t="s">
        <v>1275</v>
      </c>
      <c r="B19" s="24">
        <v>0.023958333333333335</v>
      </c>
      <c r="C19" s="24">
        <f t="shared" si="1"/>
        <v>0.02395833333</v>
      </c>
      <c r="D19" s="26" t="s">
        <v>70</v>
      </c>
      <c r="E19" s="26" t="s">
        <v>67</v>
      </c>
      <c r="F19" s="46">
        <v>6.0</v>
      </c>
      <c r="G19" s="46">
        <f>F19-3</f>
        <v>3</v>
      </c>
      <c r="H19" s="26"/>
      <c r="I19" s="26"/>
      <c r="J19" s="26"/>
      <c r="K19" s="26"/>
    </row>
    <row r="20">
      <c r="A20" s="26" t="s">
        <v>1275</v>
      </c>
      <c r="B20" s="24">
        <v>0.02644675925925926</v>
      </c>
      <c r="C20" s="24">
        <f t="shared" si="1"/>
        <v>0.02644675926</v>
      </c>
      <c r="D20" s="26" t="s">
        <v>66</v>
      </c>
      <c r="E20" s="26" t="s">
        <v>125</v>
      </c>
      <c r="F20" s="46" t="s">
        <v>75</v>
      </c>
      <c r="G20" s="46" t="s">
        <v>75</v>
      </c>
      <c r="H20" s="26"/>
      <c r="I20" s="26"/>
      <c r="J20" s="26"/>
      <c r="K20" s="26" t="s">
        <v>85</v>
      </c>
    </row>
    <row r="21">
      <c r="A21" s="26" t="s">
        <v>1275</v>
      </c>
      <c r="B21" s="24">
        <v>0.02644675925925926</v>
      </c>
      <c r="C21" s="24">
        <f t="shared" si="1"/>
        <v>0.02644675926</v>
      </c>
      <c r="D21" s="26" t="s">
        <v>66</v>
      </c>
      <c r="E21" s="26" t="s">
        <v>125</v>
      </c>
      <c r="F21" s="46">
        <v>21.0</v>
      </c>
      <c r="G21" s="46">
        <f>F21-0-10</f>
        <v>11</v>
      </c>
      <c r="H21" s="26"/>
      <c r="I21" s="26"/>
      <c r="J21" s="26"/>
      <c r="K21" s="26" t="s">
        <v>1276</v>
      </c>
    </row>
    <row r="22">
      <c r="A22" s="26" t="s">
        <v>1275</v>
      </c>
      <c r="B22" s="24">
        <v>0.026469907407407407</v>
      </c>
      <c r="C22" s="24">
        <f t="shared" si="1"/>
        <v>0.02646990741</v>
      </c>
      <c r="D22" s="26" t="s">
        <v>70</v>
      </c>
      <c r="E22" s="26" t="s">
        <v>125</v>
      </c>
      <c r="F22" s="46">
        <v>19.0</v>
      </c>
      <c r="G22" s="46">
        <f>F22-4-10</f>
        <v>5</v>
      </c>
      <c r="H22" s="26"/>
      <c r="I22" s="26"/>
      <c r="J22" s="26"/>
      <c r="K22" s="26" t="s">
        <v>966</v>
      </c>
    </row>
    <row r="23">
      <c r="A23" s="26" t="s">
        <v>1275</v>
      </c>
      <c r="B23" s="24">
        <v>0.02648148148148148</v>
      </c>
      <c r="C23" s="24">
        <f t="shared" si="1"/>
        <v>0.02648148148</v>
      </c>
      <c r="D23" s="26" t="s">
        <v>82</v>
      </c>
      <c r="E23" s="26" t="s">
        <v>125</v>
      </c>
      <c r="F23" s="46">
        <v>29.0</v>
      </c>
      <c r="G23" s="46">
        <f>F23-1-10</f>
        <v>18</v>
      </c>
      <c r="H23" s="26"/>
      <c r="I23" s="26"/>
      <c r="J23" s="26"/>
      <c r="K23" s="26" t="s">
        <v>966</v>
      </c>
    </row>
    <row r="24">
      <c r="A24" s="26" t="s">
        <v>1275</v>
      </c>
      <c r="B24" s="24">
        <v>0.026493055555555554</v>
      </c>
      <c r="C24" s="24">
        <f t="shared" si="1"/>
        <v>0.02649305556</v>
      </c>
      <c r="D24" s="26" t="s">
        <v>74</v>
      </c>
      <c r="E24" s="26" t="s">
        <v>125</v>
      </c>
      <c r="F24" s="46" t="s">
        <v>75</v>
      </c>
      <c r="G24" s="46" t="s">
        <v>75</v>
      </c>
      <c r="H24" s="26"/>
      <c r="I24" s="26"/>
      <c r="J24" s="26"/>
      <c r="K24" s="26" t="s">
        <v>85</v>
      </c>
    </row>
    <row r="25">
      <c r="A25" s="26" t="s">
        <v>1275</v>
      </c>
      <c r="B25" s="24">
        <v>0.026493055555555554</v>
      </c>
      <c r="C25" s="24">
        <f t="shared" si="1"/>
        <v>0.02649305556</v>
      </c>
      <c r="D25" s="26" t="s">
        <v>74</v>
      </c>
      <c r="E25" s="26" t="s">
        <v>125</v>
      </c>
      <c r="F25" s="46">
        <v>29.0</v>
      </c>
      <c r="G25" s="46">
        <f>F25-10-10</f>
        <v>9</v>
      </c>
      <c r="H25" s="26"/>
      <c r="I25" s="26"/>
      <c r="J25" s="26"/>
      <c r="K25" s="26" t="s">
        <v>1276</v>
      </c>
    </row>
    <row r="26">
      <c r="A26" s="26" t="s">
        <v>1275</v>
      </c>
      <c r="B26" s="24">
        <v>0.026504629629629628</v>
      </c>
      <c r="C26" s="24">
        <f t="shared" si="1"/>
        <v>0.02650462963</v>
      </c>
      <c r="D26" s="26" t="s">
        <v>69</v>
      </c>
      <c r="E26" s="26" t="s">
        <v>125</v>
      </c>
      <c r="F26" s="46">
        <v>22.0</v>
      </c>
      <c r="G26" s="46">
        <f>F26-4-10</f>
        <v>8</v>
      </c>
      <c r="H26" s="26"/>
      <c r="I26" s="26"/>
      <c r="J26" s="26"/>
      <c r="K26" s="26" t="s">
        <v>966</v>
      </c>
    </row>
    <row r="27">
      <c r="A27" s="26" t="s">
        <v>1275</v>
      </c>
      <c r="B27" s="24">
        <v>0.026504629629629628</v>
      </c>
      <c r="C27" s="24">
        <f t="shared" si="1"/>
        <v>0.02650462963</v>
      </c>
      <c r="D27" s="26" t="s">
        <v>964</v>
      </c>
      <c r="E27" s="26" t="s">
        <v>125</v>
      </c>
      <c r="F27" s="46">
        <v>17.0</v>
      </c>
      <c r="G27" s="46">
        <f>F27-1-10</f>
        <v>6</v>
      </c>
      <c r="H27" s="26"/>
      <c r="I27" s="26"/>
      <c r="J27" s="26"/>
      <c r="K27" s="26" t="s">
        <v>966</v>
      </c>
    </row>
    <row r="28">
      <c r="A28" s="26" t="s">
        <v>1275</v>
      </c>
      <c r="B28" s="24">
        <v>0.028101851851851854</v>
      </c>
      <c r="C28" s="24">
        <f t="shared" si="1"/>
        <v>0.02810185185</v>
      </c>
      <c r="D28" s="26" t="s">
        <v>66</v>
      </c>
      <c r="E28" s="26" t="s">
        <v>81</v>
      </c>
      <c r="F28" s="46">
        <v>20.0</v>
      </c>
      <c r="G28" s="46">
        <f>F28-5</f>
        <v>15</v>
      </c>
      <c r="H28" s="26"/>
      <c r="I28" s="26"/>
      <c r="J28" s="26"/>
      <c r="K28" s="26"/>
    </row>
    <row r="29">
      <c r="A29" s="26" t="s">
        <v>1275</v>
      </c>
      <c r="B29" s="24">
        <v>0.028125</v>
      </c>
      <c r="C29" s="24">
        <f t="shared" si="1"/>
        <v>0.028125</v>
      </c>
      <c r="D29" s="26" t="s">
        <v>70</v>
      </c>
      <c r="E29" s="26" t="s">
        <v>81</v>
      </c>
      <c r="F29" s="46">
        <v>9.0</v>
      </c>
      <c r="G29" s="46">
        <f>F29-3</f>
        <v>6</v>
      </c>
      <c r="H29" s="26"/>
      <c r="I29" s="26"/>
      <c r="J29" s="26"/>
      <c r="K29" s="26"/>
    </row>
    <row r="30">
      <c r="A30" s="26" t="s">
        <v>1275</v>
      </c>
      <c r="B30" s="24">
        <v>0.028194444444444446</v>
      </c>
      <c r="C30" s="24">
        <f t="shared" si="1"/>
        <v>0.02819444444</v>
      </c>
      <c r="D30" s="26" t="s">
        <v>82</v>
      </c>
      <c r="E30" s="26" t="s">
        <v>81</v>
      </c>
      <c r="F30" s="46" t="s">
        <v>68</v>
      </c>
      <c r="G30" s="46">
        <v>20.0</v>
      </c>
      <c r="H30" s="26" t="s">
        <v>137</v>
      </c>
      <c r="I30" s="26"/>
      <c r="J30" s="26"/>
      <c r="K30" s="26"/>
    </row>
    <row r="31">
      <c r="A31" s="26" t="s">
        <v>1275</v>
      </c>
      <c r="B31" s="24">
        <v>0.028217592592592593</v>
      </c>
      <c r="C31" s="24">
        <f t="shared" si="1"/>
        <v>0.02821759259</v>
      </c>
      <c r="D31" s="26" t="s">
        <v>74</v>
      </c>
      <c r="E31" s="26" t="s">
        <v>81</v>
      </c>
      <c r="F31" s="46">
        <f>G31+2</f>
        <v>14</v>
      </c>
      <c r="G31" s="46">
        <v>12.0</v>
      </c>
      <c r="H31" s="26"/>
      <c r="I31" s="26"/>
      <c r="J31" s="26"/>
      <c r="K31" s="26"/>
    </row>
    <row r="32">
      <c r="A32" s="26" t="s">
        <v>1275</v>
      </c>
      <c r="B32" s="24">
        <v>0.028252314814814813</v>
      </c>
      <c r="C32" s="24">
        <f t="shared" si="1"/>
        <v>0.02825231481</v>
      </c>
      <c r="D32" s="26" t="s">
        <v>69</v>
      </c>
      <c r="E32" s="26" t="s">
        <v>81</v>
      </c>
      <c r="F32" s="46">
        <v>12.0</v>
      </c>
      <c r="G32" s="46">
        <f>F32-2</f>
        <v>10</v>
      </c>
      <c r="H32" s="26"/>
      <c r="I32" s="26"/>
      <c r="J32" s="26"/>
      <c r="K32" s="26"/>
    </row>
    <row r="33">
      <c r="A33" s="26" t="s">
        <v>1275</v>
      </c>
      <c r="B33" s="24">
        <v>0.028275462962962964</v>
      </c>
      <c r="C33" s="24">
        <f t="shared" si="1"/>
        <v>0.02827546296</v>
      </c>
      <c r="D33" s="26" t="s">
        <v>964</v>
      </c>
      <c r="E33" s="26" t="s">
        <v>81</v>
      </c>
      <c r="F33" s="46" t="s">
        <v>68</v>
      </c>
      <c r="G33" s="46">
        <v>20.0</v>
      </c>
      <c r="H33" s="26" t="s">
        <v>137</v>
      </c>
      <c r="I33" s="26"/>
      <c r="J33" s="26"/>
      <c r="K33" s="26"/>
    </row>
    <row r="34">
      <c r="A34" s="26" t="s">
        <v>1275</v>
      </c>
      <c r="B34" s="24">
        <v>0.03177083333333333</v>
      </c>
      <c r="C34" s="24">
        <f t="shared" si="1"/>
        <v>0.03177083333</v>
      </c>
      <c r="D34" s="26" t="s">
        <v>69</v>
      </c>
      <c r="E34" s="26" t="s">
        <v>130</v>
      </c>
      <c r="F34" s="46" t="s">
        <v>88</v>
      </c>
      <c r="G34" s="46">
        <v>1.0</v>
      </c>
      <c r="H34" s="26"/>
      <c r="I34" s="26"/>
      <c r="J34" s="26"/>
      <c r="K34" s="26"/>
    </row>
    <row r="35">
      <c r="A35" s="26" t="s">
        <v>1275</v>
      </c>
      <c r="B35" s="24">
        <v>0.03575231481481481</v>
      </c>
      <c r="C35" s="24">
        <f t="shared" si="1"/>
        <v>0.03575231481</v>
      </c>
      <c r="D35" s="26" t="s">
        <v>69</v>
      </c>
      <c r="E35" s="26" t="s">
        <v>127</v>
      </c>
      <c r="F35" s="46">
        <v>22.0</v>
      </c>
      <c r="G35" s="46">
        <f>F35-4</f>
        <v>18</v>
      </c>
      <c r="H35" s="26"/>
      <c r="I35" s="26"/>
      <c r="J35" s="26"/>
      <c r="K35" s="26"/>
    </row>
    <row r="36">
      <c r="A36" s="26" t="s">
        <v>1275</v>
      </c>
      <c r="B36" s="24">
        <v>0.03958333333333333</v>
      </c>
      <c r="C36" s="24">
        <f t="shared" si="1"/>
        <v>0.03958333333</v>
      </c>
      <c r="D36" s="26" t="s">
        <v>82</v>
      </c>
      <c r="E36" s="26" t="s">
        <v>67</v>
      </c>
      <c r="F36" s="46">
        <v>16.0</v>
      </c>
      <c r="G36" s="46">
        <f>F36-3</f>
        <v>13</v>
      </c>
      <c r="H36" s="26"/>
      <c r="I36" s="26"/>
      <c r="J36" s="26"/>
      <c r="K36" s="26"/>
    </row>
    <row r="37">
      <c r="A37" s="26" t="s">
        <v>1275</v>
      </c>
      <c r="B37" s="24">
        <v>0.04396990740740741</v>
      </c>
      <c r="C37" s="24">
        <f t="shared" si="1"/>
        <v>0.04396990741</v>
      </c>
      <c r="D37" s="26" t="s">
        <v>69</v>
      </c>
      <c r="E37" s="26" t="s">
        <v>83</v>
      </c>
      <c r="F37" s="46">
        <v>11.0</v>
      </c>
      <c r="G37" s="46">
        <f>F37-1</f>
        <v>10</v>
      </c>
      <c r="H37" s="26"/>
      <c r="I37" s="26"/>
      <c r="J37" s="26"/>
      <c r="K37" s="26"/>
    </row>
    <row r="38">
      <c r="A38" s="26" t="s">
        <v>1275</v>
      </c>
      <c r="B38" s="24">
        <v>0.047858796296296295</v>
      </c>
      <c r="C38" s="24">
        <f t="shared" si="1"/>
        <v>0.0478587963</v>
      </c>
      <c r="D38" s="26" t="s">
        <v>964</v>
      </c>
      <c r="E38" s="26" t="s">
        <v>67</v>
      </c>
      <c r="F38" s="46">
        <v>21.0</v>
      </c>
      <c r="G38" s="46">
        <f>F38-8</f>
        <v>13</v>
      </c>
      <c r="H38" s="26"/>
      <c r="I38" s="26"/>
      <c r="J38" s="26"/>
      <c r="K38" s="26"/>
    </row>
    <row r="39">
      <c r="A39" s="26" t="s">
        <v>1275</v>
      </c>
      <c r="B39" s="24">
        <v>0.05033564814814815</v>
      </c>
      <c r="C39" s="24">
        <f t="shared" si="1"/>
        <v>0.05033564815</v>
      </c>
      <c r="D39" s="26" t="s">
        <v>82</v>
      </c>
      <c r="E39" s="26" t="s">
        <v>131</v>
      </c>
      <c r="F39" s="46">
        <v>12.0</v>
      </c>
      <c r="G39" s="46">
        <f>F39-5</f>
        <v>7</v>
      </c>
      <c r="H39" s="26"/>
      <c r="I39" s="26"/>
      <c r="J39" s="26"/>
      <c r="K39" s="26"/>
    </row>
    <row r="40">
      <c r="A40" s="26" t="s">
        <v>1275</v>
      </c>
      <c r="B40" s="24">
        <v>0.051597222222222225</v>
      </c>
      <c r="C40" s="24">
        <f t="shared" si="1"/>
        <v>0.05159722222</v>
      </c>
      <c r="D40" s="26" t="s">
        <v>964</v>
      </c>
      <c r="E40" s="26" t="s">
        <v>83</v>
      </c>
      <c r="F40" s="46">
        <v>12.0</v>
      </c>
      <c r="G40" s="46">
        <f>F40--1</f>
        <v>13</v>
      </c>
      <c r="H40" s="26"/>
      <c r="I40" s="26"/>
      <c r="J40" s="26"/>
      <c r="K40" s="26"/>
    </row>
    <row r="41">
      <c r="A41" s="26" t="s">
        <v>1275</v>
      </c>
      <c r="B41" s="24">
        <v>0.051597222222222225</v>
      </c>
      <c r="C41" s="24">
        <f t="shared" si="1"/>
        <v>0.05159722222</v>
      </c>
      <c r="D41" s="26" t="s">
        <v>69</v>
      </c>
      <c r="E41" s="26" t="s">
        <v>83</v>
      </c>
      <c r="F41" s="46" t="s">
        <v>88</v>
      </c>
      <c r="G41" s="46">
        <v>1.0</v>
      </c>
      <c r="H41" s="26"/>
      <c r="I41" s="26"/>
      <c r="J41" s="26"/>
      <c r="K41" s="26"/>
    </row>
    <row r="42">
      <c r="A42" s="26" t="s">
        <v>1275</v>
      </c>
      <c r="B42" s="24">
        <v>0.05291666666666667</v>
      </c>
      <c r="C42" s="24">
        <f t="shared" si="1"/>
        <v>0.05291666667</v>
      </c>
      <c r="D42" s="26" t="s">
        <v>964</v>
      </c>
      <c r="E42" s="26" t="s">
        <v>584</v>
      </c>
      <c r="F42" s="46">
        <v>10.0</v>
      </c>
      <c r="G42" s="46">
        <f>F42-0</f>
        <v>10</v>
      </c>
      <c r="H42" s="26"/>
      <c r="I42" s="26"/>
      <c r="J42" s="26"/>
      <c r="K42" s="26"/>
    </row>
    <row r="43">
      <c r="A43" s="26" t="s">
        <v>1275</v>
      </c>
      <c r="B43" s="24">
        <v>0.05388888888888889</v>
      </c>
      <c r="C43" s="24">
        <f t="shared" si="1"/>
        <v>0.05388888889</v>
      </c>
      <c r="D43" s="26" t="s">
        <v>964</v>
      </c>
      <c r="E43" s="26" t="s">
        <v>81</v>
      </c>
      <c r="F43" s="46">
        <v>15.0</v>
      </c>
      <c r="G43" s="46">
        <f>F43-2</f>
        <v>13</v>
      </c>
      <c r="H43" s="26"/>
      <c r="I43" s="26" t="s">
        <v>1279</v>
      </c>
      <c r="J43" s="26"/>
      <c r="K43" s="26" t="s">
        <v>1280</v>
      </c>
    </row>
    <row r="44">
      <c r="A44" s="26" t="s">
        <v>1275</v>
      </c>
      <c r="B44" s="24">
        <v>0.05589120370370371</v>
      </c>
      <c r="C44" s="24">
        <f t="shared" si="1"/>
        <v>0.0558912037</v>
      </c>
      <c r="D44" s="26" t="s">
        <v>84</v>
      </c>
      <c r="E44" s="26" t="s">
        <v>87</v>
      </c>
      <c r="F44" s="46">
        <v>9.0</v>
      </c>
      <c r="G44" s="46">
        <v>7.0</v>
      </c>
      <c r="H44" s="26"/>
      <c r="I44" s="26"/>
      <c r="J44" s="26"/>
      <c r="K44" s="26"/>
    </row>
    <row r="45">
      <c r="A45" s="26" t="s">
        <v>1275</v>
      </c>
      <c r="B45" s="24">
        <v>0.05604166666666666</v>
      </c>
      <c r="C45" s="24">
        <f t="shared" si="1"/>
        <v>0.05604166667</v>
      </c>
      <c r="D45" s="26" t="s">
        <v>70</v>
      </c>
      <c r="E45" s="26" t="s">
        <v>87</v>
      </c>
      <c r="F45" s="46">
        <v>18.0</v>
      </c>
      <c r="G45" s="46">
        <f>F45-4</f>
        <v>14</v>
      </c>
      <c r="H45" s="26"/>
      <c r="I45" s="26"/>
      <c r="J45" s="26"/>
      <c r="K45" s="26"/>
    </row>
    <row r="46">
      <c r="A46" s="26" t="s">
        <v>1275</v>
      </c>
      <c r="B46" s="24">
        <v>0.05609953703703704</v>
      </c>
      <c r="C46" s="24">
        <f t="shared" si="1"/>
        <v>0.05609953704</v>
      </c>
      <c r="D46" s="26" t="s">
        <v>964</v>
      </c>
      <c r="E46" s="26" t="s">
        <v>87</v>
      </c>
      <c r="F46" s="46">
        <v>17.0</v>
      </c>
      <c r="G46" s="46">
        <f>F46-1</f>
        <v>16</v>
      </c>
      <c r="H46" s="26"/>
      <c r="I46" s="26"/>
      <c r="J46" s="26"/>
      <c r="K46" s="26"/>
    </row>
    <row r="47">
      <c r="A47" s="26" t="s">
        <v>1275</v>
      </c>
      <c r="B47" s="24">
        <v>0.05618055555555555</v>
      </c>
      <c r="C47" s="24">
        <f t="shared" si="1"/>
        <v>0.05618055556</v>
      </c>
      <c r="D47" s="26" t="s">
        <v>69</v>
      </c>
      <c r="E47" s="26" t="s">
        <v>87</v>
      </c>
      <c r="F47" s="46">
        <v>13.0</v>
      </c>
      <c r="G47" s="46">
        <f>F47-4</f>
        <v>9</v>
      </c>
      <c r="H47" s="26"/>
      <c r="I47" s="26"/>
      <c r="J47" s="26"/>
      <c r="K47" s="26"/>
    </row>
    <row r="48">
      <c r="A48" s="26" t="s">
        <v>1275</v>
      </c>
      <c r="B48" s="24">
        <v>0.056331018518518516</v>
      </c>
      <c r="C48" s="24">
        <f t="shared" si="1"/>
        <v>0.05633101852</v>
      </c>
      <c r="D48" s="26" t="s">
        <v>66</v>
      </c>
      <c r="E48" s="26" t="s">
        <v>87</v>
      </c>
      <c r="F48" s="46">
        <v>8.0</v>
      </c>
      <c r="G48" s="46">
        <f>F48-0</f>
        <v>8</v>
      </c>
      <c r="H48" s="26"/>
      <c r="I48" s="26"/>
      <c r="J48" s="26"/>
      <c r="K48" s="26"/>
    </row>
    <row r="49">
      <c r="A49" s="26" t="s">
        <v>1275</v>
      </c>
      <c r="B49" s="24">
        <v>0.05638888888888889</v>
      </c>
      <c r="C49" s="24">
        <f t="shared" si="1"/>
        <v>0.05638888889</v>
      </c>
      <c r="D49" s="26" t="s">
        <v>74</v>
      </c>
      <c r="E49" s="26" t="s">
        <v>87</v>
      </c>
      <c r="F49" s="46">
        <v>8.0</v>
      </c>
      <c r="G49" s="46">
        <f>F49-4</f>
        <v>4</v>
      </c>
      <c r="H49" s="26"/>
      <c r="I49" s="26"/>
      <c r="J49" s="26"/>
      <c r="K49" s="26"/>
    </row>
    <row r="50">
      <c r="A50" s="26" t="s">
        <v>1275</v>
      </c>
      <c r="B50" s="24">
        <v>0.05645833333333333</v>
      </c>
      <c r="C50" s="24">
        <f t="shared" si="1"/>
        <v>0.05645833333</v>
      </c>
      <c r="D50" s="26" t="s">
        <v>82</v>
      </c>
      <c r="E50" s="26" t="s">
        <v>87</v>
      </c>
      <c r="F50" s="46">
        <v>4.0</v>
      </c>
      <c r="G50" s="46">
        <f>F50-1</f>
        <v>3</v>
      </c>
      <c r="H50" s="26"/>
      <c r="I50" s="26"/>
      <c r="J50" s="26"/>
      <c r="K50" s="26"/>
    </row>
    <row r="51">
      <c r="A51" s="26" t="s">
        <v>1275</v>
      </c>
      <c r="B51" s="24">
        <v>0.057199074074074076</v>
      </c>
      <c r="C51" s="24">
        <f t="shared" si="1"/>
        <v>0.05719907407</v>
      </c>
      <c r="D51" s="26" t="s">
        <v>964</v>
      </c>
      <c r="E51" s="26" t="s">
        <v>93</v>
      </c>
      <c r="F51" s="46">
        <v>13.0</v>
      </c>
      <c r="G51" s="46">
        <f>F51-3</f>
        <v>10</v>
      </c>
      <c r="H51" s="26"/>
      <c r="I51" s="26"/>
      <c r="J51" s="26"/>
      <c r="K51" s="26" t="s">
        <v>1281</v>
      </c>
    </row>
    <row r="52">
      <c r="A52" s="26" t="s">
        <v>1275</v>
      </c>
      <c r="B52" s="24">
        <v>0.05797453703703704</v>
      </c>
      <c r="C52" s="24">
        <f t="shared" si="1"/>
        <v>0.05797453704</v>
      </c>
      <c r="D52" s="26" t="s">
        <v>964</v>
      </c>
      <c r="E52" s="26" t="s">
        <v>89</v>
      </c>
      <c r="F52" s="46">
        <v>20.0</v>
      </c>
      <c r="G52" s="46">
        <f>F52-8</f>
        <v>12</v>
      </c>
      <c r="H52" s="26"/>
      <c r="I52" s="26"/>
      <c r="J52" s="26"/>
      <c r="K52" s="26" t="s">
        <v>1282</v>
      </c>
    </row>
    <row r="53">
      <c r="A53" s="26" t="s">
        <v>1275</v>
      </c>
      <c r="B53" s="24">
        <v>0.05797453703703704</v>
      </c>
      <c r="C53" s="24">
        <f t="shared" si="1"/>
        <v>0.05797453704</v>
      </c>
      <c r="D53" s="26" t="s">
        <v>964</v>
      </c>
      <c r="E53" s="26" t="s">
        <v>91</v>
      </c>
      <c r="F53" s="46">
        <v>10.0</v>
      </c>
      <c r="G53" s="46"/>
      <c r="H53" s="26"/>
      <c r="I53" s="26" t="s">
        <v>1283</v>
      </c>
      <c r="J53" s="26"/>
      <c r="K53" s="26" t="s">
        <v>1284</v>
      </c>
    </row>
    <row r="54">
      <c r="A54" s="26" t="s">
        <v>1275</v>
      </c>
      <c r="B54" s="24">
        <v>0.059270833333333335</v>
      </c>
      <c r="C54" s="24">
        <f t="shared" si="1"/>
        <v>0.05927083333</v>
      </c>
      <c r="D54" s="26" t="s">
        <v>964</v>
      </c>
      <c r="E54" s="26" t="s">
        <v>81</v>
      </c>
      <c r="F54" s="46">
        <v>20.0</v>
      </c>
      <c r="G54" s="46">
        <f t="shared" ref="G54:G56" si="2">F54-2</f>
        <v>18</v>
      </c>
      <c r="H54" s="26"/>
      <c r="I54" s="26"/>
      <c r="J54" s="26"/>
      <c r="K54" s="26" t="s">
        <v>1285</v>
      </c>
    </row>
    <row r="55">
      <c r="A55" s="26" t="s">
        <v>1275</v>
      </c>
      <c r="B55" s="24">
        <v>0.059305555555555556</v>
      </c>
      <c r="C55" s="24">
        <f t="shared" si="1"/>
        <v>0.05930555556</v>
      </c>
      <c r="D55" s="26" t="s">
        <v>69</v>
      </c>
      <c r="E55" s="26" t="s">
        <v>81</v>
      </c>
      <c r="F55" s="46">
        <v>9.0</v>
      </c>
      <c r="G55" s="46">
        <f t="shared" si="2"/>
        <v>7</v>
      </c>
      <c r="H55" s="26"/>
      <c r="I55" s="26"/>
      <c r="J55" s="26"/>
      <c r="K55" s="26" t="s">
        <v>1285</v>
      </c>
    </row>
    <row r="56">
      <c r="A56" s="26" t="s">
        <v>1275</v>
      </c>
      <c r="B56" s="24">
        <v>0.060474537037037035</v>
      </c>
      <c r="C56" s="24">
        <f t="shared" si="1"/>
        <v>0.06047453704</v>
      </c>
      <c r="D56" s="26" t="s">
        <v>964</v>
      </c>
      <c r="E56" s="26" t="s">
        <v>81</v>
      </c>
      <c r="F56" s="46">
        <v>12.0</v>
      </c>
      <c r="G56" s="46">
        <f t="shared" si="2"/>
        <v>10</v>
      </c>
      <c r="H56" s="26"/>
      <c r="I56" s="26" t="s">
        <v>1286</v>
      </c>
      <c r="J56" s="26"/>
      <c r="K56" s="26" t="s">
        <v>1287</v>
      </c>
    </row>
    <row r="57">
      <c r="A57" s="26" t="s">
        <v>1275</v>
      </c>
      <c r="B57" s="24">
        <v>0.06202546296296296</v>
      </c>
      <c r="C57" s="24">
        <f t="shared" si="1"/>
        <v>0.06202546296</v>
      </c>
      <c r="D57" s="26" t="s">
        <v>84</v>
      </c>
      <c r="E57" s="26" t="s">
        <v>93</v>
      </c>
      <c r="F57" s="46">
        <v>17.0</v>
      </c>
      <c r="G57" s="46">
        <f>F57-7</f>
        <v>10</v>
      </c>
      <c r="H57" s="26"/>
      <c r="I57" s="26"/>
      <c r="J57" s="26"/>
      <c r="K57" s="26" t="s">
        <v>553</v>
      </c>
    </row>
    <row r="58">
      <c r="A58" s="26" t="s">
        <v>1275</v>
      </c>
      <c r="B58" s="24">
        <v>0.06226851851851852</v>
      </c>
      <c r="C58" s="24">
        <f t="shared" si="1"/>
        <v>0.06226851852</v>
      </c>
      <c r="D58" s="26" t="s">
        <v>84</v>
      </c>
      <c r="E58" s="26" t="s">
        <v>91</v>
      </c>
      <c r="F58" s="46">
        <v>9.0</v>
      </c>
      <c r="G58" s="46"/>
      <c r="H58" s="26"/>
      <c r="I58" s="26" t="s">
        <v>1288</v>
      </c>
      <c r="J58" s="26"/>
      <c r="K58" s="26"/>
    </row>
    <row r="59">
      <c r="A59" s="26" t="s">
        <v>1275</v>
      </c>
      <c r="B59" s="24">
        <v>0.06238425925925926</v>
      </c>
      <c r="C59" s="24">
        <f t="shared" si="1"/>
        <v>0.06238425926</v>
      </c>
      <c r="D59" s="26" t="s">
        <v>84</v>
      </c>
      <c r="E59" s="26" t="s">
        <v>93</v>
      </c>
      <c r="F59" s="46">
        <v>16.0</v>
      </c>
      <c r="G59" s="46">
        <f>F59-7</f>
        <v>9</v>
      </c>
      <c r="H59" s="26"/>
      <c r="I59" s="26"/>
      <c r="J59" s="26"/>
      <c r="K59" s="26" t="s">
        <v>553</v>
      </c>
    </row>
    <row r="60">
      <c r="A60" s="26" t="s">
        <v>1275</v>
      </c>
      <c r="B60" s="24">
        <v>0.062488425925925926</v>
      </c>
      <c r="C60" s="24">
        <f t="shared" si="1"/>
        <v>0.06248842593</v>
      </c>
      <c r="D60" s="26" t="s">
        <v>84</v>
      </c>
      <c r="E60" s="26" t="s">
        <v>91</v>
      </c>
      <c r="F60" s="46">
        <v>10.0</v>
      </c>
      <c r="G60" s="46"/>
      <c r="H60" s="26"/>
      <c r="I60" s="26" t="s">
        <v>1289</v>
      </c>
      <c r="J60" s="26"/>
      <c r="K60" s="26"/>
    </row>
    <row r="61">
      <c r="A61" s="26" t="s">
        <v>1275</v>
      </c>
      <c r="B61" s="24">
        <v>0.06296296296296296</v>
      </c>
      <c r="C61" s="24">
        <f t="shared" si="1"/>
        <v>0.06296296296</v>
      </c>
      <c r="D61" s="26" t="s">
        <v>74</v>
      </c>
      <c r="E61" s="26" t="s">
        <v>93</v>
      </c>
      <c r="F61" s="46">
        <v>12.0</v>
      </c>
      <c r="G61" s="46">
        <f>F61-8</f>
        <v>4</v>
      </c>
      <c r="H61" s="26"/>
      <c r="I61" s="26"/>
      <c r="J61" s="26"/>
      <c r="K61" s="26" t="s">
        <v>1010</v>
      </c>
    </row>
    <row r="62">
      <c r="A62" s="26" t="s">
        <v>1275</v>
      </c>
      <c r="B62" s="24">
        <v>0.06318287037037038</v>
      </c>
      <c r="C62" s="24">
        <f t="shared" si="1"/>
        <v>0.06318287037</v>
      </c>
      <c r="D62" s="26" t="s">
        <v>74</v>
      </c>
      <c r="E62" s="26" t="s">
        <v>125</v>
      </c>
      <c r="F62" s="46">
        <v>28.0</v>
      </c>
      <c r="G62" s="46">
        <f>F62-10</f>
        <v>18</v>
      </c>
      <c r="H62" s="26"/>
      <c r="I62" s="26"/>
      <c r="J62" s="26"/>
      <c r="K62" s="26" t="s">
        <v>86</v>
      </c>
    </row>
    <row r="63">
      <c r="A63" s="26" t="s">
        <v>1275</v>
      </c>
      <c r="B63" s="24">
        <v>0.06318287037037038</v>
      </c>
      <c r="C63" s="24">
        <f t="shared" si="1"/>
        <v>0.06318287037</v>
      </c>
      <c r="D63" s="26" t="s">
        <v>74</v>
      </c>
      <c r="E63" s="26" t="s">
        <v>125</v>
      </c>
      <c r="F63" s="46" t="s">
        <v>75</v>
      </c>
      <c r="G63" s="46" t="s">
        <v>75</v>
      </c>
      <c r="H63" s="26"/>
      <c r="I63" s="26"/>
      <c r="J63" s="26"/>
      <c r="K63" s="26" t="s">
        <v>85</v>
      </c>
    </row>
    <row r="64">
      <c r="A64" s="26" t="s">
        <v>1275</v>
      </c>
      <c r="B64" s="24">
        <v>0.06351851851851852</v>
      </c>
      <c r="C64" s="24">
        <f t="shared" si="1"/>
        <v>0.06351851852</v>
      </c>
      <c r="D64" s="26" t="s">
        <v>66</v>
      </c>
      <c r="E64" s="26" t="s">
        <v>89</v>
      </c>
      <c r="F64" s="46">
        <v>13.0</v>
      </c>
      <c r="G64" s="46">
        <f t="shared" ref="G64:G65" si="3">F64-7</f>
        <v>6</v>
      </c>
      <c r="H64" s="26"/>
      <c r="I64" s="26"/>
      <c r="J64" s="26"/>
      <c r="K64" s="26" t="s">
        <v>171</v>
      </c>
    </row>
    <row r="65">
      <c r="A65" s="26" t="s">
        <v>1275</v>
      </c>
      <c r="B65" s="24">
        <v>0.06358796296296296</v>
      </c>
      <c r="C65" s="24">
        <f t="shared" si="1"/>
        <v>0.06358796296</v>
      </c>
      <c r="D65" s="26" t="s">
        <v>66</v>
      </c>
      <c r="E65" s="26" t="s">
        <v>89</v>
      </c>
      <c r="F65" s="46">
        <v>23.0</v>
      </c>
      <c r="G65" s="46">
        <f t="shared" si="3"/>
        <v>16</v>
      </c>
      <c r="H65" s="26"/>
      <c r="I65" s="26"/>
      <c r="J65" s="26"/>
      <c r="K65" s="26" t="s">
        <v>171</v>
      </c>
    </row>
    <row r="66">
      <c r="A66" s="26" t="s">
        <v>1275</v>
      </c>
      <c r="B66" s="24">
        <v>0.06366898148148148</v>
      </c>
      <c r="C66" s="24">
        <f t="shared" si="1"/>
        <v>0.06366898148</v>
      </c>
      <c r="D66" s="26" t="s">
        <v>66</v>
      </c>
      <c r="E66" s="26" t="s">
        <v>91</v>
      </c>
      <c r="F66" s="46">
        <v>11.0</v>
      </c>
      <c r="G66" s="46"/>
      <c r="H66" s="26"/>
      <c r="I66" s="26" t="s">
        <v>1290</v>
      </c>
      <c r="J66" s="26"/>
      <c r="K66" s="26"/>
    </row>
    <row r="67">
      <c r="A67" s="26" t="s">
        <v>1275</v>
      </c>
      <c r="B67" s="24">
        <v>0.06501157407407407</v>
      </c>
      <c r="C67" s="24">
        <f t="shared" si="1"/>
        <v>0.06501157407</v>
      </c>
      <c r="D67" s="26" t="s">
        <v>70</v>
      </c>
      <c r="E67" s="26" t="s">
        <v>78</v>
      </c>
      <c r="F67" s="46">
        <v>25.0</v>
      </c>
      <c r="G67" s="46">
        <f t="shared" ref="G67:G69" si="4">F67-7</f>
        <v>18</v>
      </c>
      <c r="H67" s="26"/>
      <c r="I67" s="26"/>
      <c r="J67" s="26"/>
      <c r="K67" s="26"/>
    </row>
    <row r="68">
      <c r="A68" s="26" t="s">
        <v>1275</v>
      </c>
      <c r="B68" s="24">
        <v>0.06520833333333333</v>
      </c>
      <c r="C68" s="24">
        <f t="shared" si="1"/>
        <v>0.06520833333</v>
      </c>
      <c r="D68" s="26" t="s">
        <v>70</v>
      </c>
      <c r="E68" s="26" t="s">
        <v>93</v>
      </c>
      <c r="F68" s="46">
        <v>12.0</v>
      </c>
      <c r="G68" s="46">
        <f t="shared" si="4"/>
        <v>5</v>
      </c>
      <c r="H68" s="26"/>
      <c r="I68" s="26"/>
      <c r="J68" s="26"/>
      <c r="K68" s="26" t="s">
        <v>99</v>
      </c>
    </row>
    <row r="69">
      <c r="A69" s="26" t="s">
        <v>1275</v>
      </c>
      <c r="B69" s="24">
        <v>0.06534722222222222</v>
      </c>
      <c r="C69" s="24">
        <f t="shared" si="1"/>
        <v>0.06534722222</v>
      </c>
      <c r="D69" s="26" t="s">
        <v>70</v>
      </c>
      <c r="E69" s="26" t="s">
        <v>93</v>
      </c>
      <c r="F69" s="46">
        <v>22.0</v>
      </c>
      <c r="G69" s="46">
        <f t="shared" si="4"/>
        <v>15</v>
      </c>
      <c r="H69" s="26"/>
      <c r="I69" s="26"/>
      <c r="J69" s="26"/>
      <c r="K69" s="26" t="s">
        <v>99</v>
      </c>
    </row>
    <row r="70">
      <c r="A70" s="26" t="s">
        <v>1275</v>
      </c>
      <c r="B70" s="24">
        <v>0.06543981481481481</v>
      </c>
      <c r="C70" s="24">
        <f t="shared" si="1"/>
        <v>0.06543981481</v>
      </c>
      <c r="D70" s="26" t="s">
        <v>70</v>
      </c>
      <c r="E70" s="26" t="s">
        <v>91</v>
      </c>
      <c r="F70" s="46">
        <v>5.0</v>
      </c>
      <c r="G70" s="46"/>
      <c r="H70" s="26"/>
      <c r="I70" s="26" t="s">
        <v>1291</v>
      </c>
      <c r="J70" s="26"/>
      <c r="K70" s="26"/>
    </row>
    <row r="71">
      <c r="A71" s="26" t="s">
        <v>1275</v>
      </c>
      <c r="B71" s="24">
        <v>0.06607638888888889</v>
      </c>
      <c r="C71" s="24">
        <f t="shared" si="1"/>
        <v>0.06607638889</v>
      </c>
      <c r="D71" s="26" t="s">
        <v>70</v>
      </c>
      <c r="E71" s="26" t="s">
        <v>93</v>
      </c>
      <c r="F71" s="46" t="s">
        <v>75</v>
      </c>
      <c r="G71" s="46" t="s">
        <v>75</v>
      </c>
      <c r="H71" s="26"/>
      <c r="I71" s="26"/>
      <c r="J71" s="26"/>
      <c r="K71" s="26" t="s">
        <v>85</v>
      </c>
    </row>
    <row r="72">
      <c r="A72" s="26" t="s">
        <v>1275</v>
      </c>
      <c r="B72" s="24">
        <v>0.06607638888888889</v>
      </c>
      <c r="C72" s="24">
        <f t="shared" si="1"/>
        <v>0.06607638889</v>
      </c>
      <c r="D72" s="26" t="s">
        <v>70</v>
      </c>
      <c r="E72" s="26" t="s">
        <v>93</v>
      </c>
      <c r="F72" s="46">
        <f>G72+7</f>
        <v>24</v>
      </c>
      <c r="G72" s="46">
        <v>17.0</v>
      </c>
      <c r="H72" s="26"/>
      <c r="I72" s="26"/>
      <c r="J72" s="26"/>
      <c r="K72" s="26" t="s">
        <v>99</v>
      </c>
    </row>
    <row r="73">
      <c r="A73" s="26" t="s">
        <v>1275</v>
      </c>
      <c r="B73" s="24">
        <v>0.06612268518518519</v>
      </c>
      <c r="C73" s="24">
        <f t="shared" si="1"/>
        <v>0.06612268519</v>
      </c>
      <c r="D73" s="26" t="s">
        <v>70</v>
      </c>
      <c r="E73" s="26" t="s">
        <v>91</v>
      </c>
      <c r="F73" s="46">
        <v>9.0</v>
      </c>
      <c r="G73" s="46"/>
      <c r="H73" s="26"/>
      <c r="I73" s="26" t="s">
        <v>1288</v>
      </c>
      <c r="J73" s="26"/>
      <c r="K73" s="26"/>
    </row>
    <row r="74">
      <c r="A74" s="26" t="s">
        <v>1275</v>
      </c>
      <c r="B74" s="24">
        <v>0.06616898148148148</v>
      </c>
      <c r="C74" s="24">
        <f t="shared" si="1"/>
        <v>0.06616898148</v>
      </c>
      <c r="D74" s="26" t="s">
        <v>70</v>
      </c>
      <c r="E74" s="26" t="s">
        <v>93</v>
      </c>
      <c r="F74" s="46" t="s">
        <v>75</v>
      </c>
      <c r="G74" s="46" t="s">
        <v>75</v>
      </c>
      <c r="H74" s="26"/>
      <c r="I74" s="26"/>
      <c r="J74" s="26"/>
      <c r="K74" s="26" t="s">
        <v>85</v>
      </c>
    </row>
    <row r="75">
      <c r="A75" s="26" t="s">
        <v>1275</v>
      </c>
      <c r="B75" s="24">
        <v>0.06616898148148148</v>
      </c>
      <c r="C75" s="24">
        <f t="shared" si="1"/>
        <v>0.06616898148</v>
      </c>
      <c r="D75" s="26" t="s">
        <v>70</v>
      </c>
      <c r="E75" s="26" t="s">
        <v>93</v>
      </c>
      <c r="F75" s="46" t="s">
        <v>68</v>
      </c>
      <c r="G75" s="46">
        <v>20.0</v>
      </c>
      <c r="H75" s="26" t="s">
        <v>137</v>
      </c>
      <c r="I75" s="26"/>
      <c r="J75" s="26"/>
      <c r="K75" s="26" t="s">
        <v>99</v>
      </c>
    </row>
    <row r="76">
      <c r="A76" s="26" t="s">
        <v>1275</v>
      </c>
      <c r="B76" s="24">
        <v>0.06628472222222222</v>
      </c>
      <c r="C76" s="24">
        <f t="shared" si="1"/>
        <v>0.06628472222</v>
      </c>
      <c r="D76" s="26" t="s">
        <v>70</v>
      </c>
      <c r="E76" s="26" t="s">
        <v>91</v>
      </c>
      <c r="F76" s="46">
        <v>16.0</v>
      </c>
      <c r="G76" s="46"/>
      <c r="H76" s="26"/>
      <c r="I76" s="26" t="s">
        <v>1292</v>
      </c>
      <c r="J76" s="26"/>
      <c r="K76" s="26"/>
    </row>
    <row r="77">
      <c r="A77" s="26" t="s">
        <v>1275</v>
      </c>
      <c r="B77" s="24">
        <v>0.06701388888888889</v>
      </c>
      <c r="C77" s="24">
        <f t="shared" si="1"/>
        <v>0.06701388889</v>
      </c>
      <c r="D77" s="26" t="s">
        <v>964</v>
      </c>
      <c r="E77" s="26" t="s">
        <v>89</v>
      </c>
      <c r="F77" s="46">
        <v>17.0</v>
      </c>
      <c r="G77" s="46">
        <f>F77-8</f>
        <v>9</v>
      </c>
      <c r="H77" s="26"/>
      <c r="I77" s="26"/>
      <c r="J77" s="26"/>
      <c r="K77" s="26" t="s">
        <v>1282</v>
      </c>
    </row>
    <row r="78">
      <c r="A78" s="26" t="s">
        <v>1275</v>
      </c>
      <c r="B78" s="24">
        <v>0.06711805555555556</v>
      </c>
      <c r="C78" s="24">
        <f t="shared" si="1"/>
        <v>0.06711805556</v>
      </c>
      <c r="D78" s="26" t="s">
        <v>964</v>
      </c>
      <c r="E78" s="26" t="s">
        <v>91</v>
      </c>
      <c r="F78" s="46">
        <v>7.0</v>
      </c>
      <c r="G78" s="46"/>
      <c r="H78" s="26"/>
      <c r="I78" s="26" t="s">
        <v>1293</v>
      </c>
      <c r="J78" s="26"/>
      <c r="K78" s="26" t="s">
        <v>1294</v>
      </c>
    </row>
    <row r="79">
      <c r="A79" s="26" t="s">
        <v>1275</v>
      </c>
      <c r="B79" s="24">
        <v>0.06835648148148148</v>
      </c>
      <c r="C79" s="24">
        <f t="shared" si="1"/>
        <v>0.06835648148</v>
      </c>
      <c r="D79" s="26" t="s">
        <v>66</v>
      </c>
      <c r="E79" s="26" t="s">
        <v>81</v>
      </c>
      <c r="F79" s="46">
        <v>21.0</v>
      </c>
      <c r="G79" s="46">
        <f>F79-5</f>
        <v>16</v>
      </c>
      <c r="H79" s="26"/>
      <c r="I79" s="26"/>
      <c r="J79" s="26"/>
      <c r="K79" s="26" t="s">
        <v>1285</v>
      </c>
    </row>
    <row r="80">
      <c r="A80" s="26" t="s">
        <v>1275</v>
      </c>
      <c r="B80" s="24">
        <v>0.0683912037037037</v>
      </c>
      <c r="C80" s="24">
        <f t="shared" si="1"/>
        <v>0.0683912037</v>
      </c>
      <c r="D80" s="26" t="s">
        <v>74</v>
      </c>
      <c r="E80" s="26" t="s">
        <v>81</v>
      </c>
      <c r="F80" s="46">
        <v>17.0</v>
      </c>
      <c r="G80" s="46">
        <f>F80-2</f>
        <v>15</v>
      </c>
      <c r="H80" s="26"/>
      <c r="I80" s="26"/>
      <c r="J80" s="26"/>
      <c r="K80" s="26" t="s">
        <v>1285</v>
      </c>
    </row>
    <row r="81">
      <c r="A81" s="26" t="s">
        <v>1275</v>
      </c>
      <c r="B81" s="24">
        <v>0.06841435185185185</v>
      </c>
      <c r="C81" s="24">
        <f t="shared" si="1"/>
        <v>0.06841435185</v>
      </c>
      <c r="D81" s="26" t="s">
        <v>70</v>
      </c>
      <c r="E81" s="26" t="s">
        <v>81</v>
      </c>
      <c r="F81" s="46">
        <v>13.0</v>
      </c>
      <c r="G81" s="46">
        <f>F81-3</f>
        <v>10</v>
      </c>
      <c r="H81" s="26"/>
      <c r="I81" s="26"/>
      <c r="J81" s="26"/>
      <c r="K81" s="26" t="s">
        <v>1285</v>
      </c>
    </row>
    <row r="82">
      <c r="A82" s="26" t="s">
        <v>1275</v>
      </c>
      <c r="B82" s="24">
        <v>0.06873842592592593</v>
      </c>
      <c r="C82" s="24">
        <f t="shared" si="1"/>
        <v>0.06873842593</v>
      </c>
      <c r="D82" s="26" t="s">
        <v>84</v>
      </c>
      <c r="E82" s="26" t="s">
        <v>93</v>
      </c>
      <c r="F82" s="46">
        <v>24.0</v>
      </c>
      <c r="G82" s="46">
        <f>F82-7</f>
        <v>17</v>
      </c>
      <c r="H82" s="26"/>
      <c r="I82" s="26"/>
      <c r="J82" s="26"/>
      <c r="K82" s="26" t="s">
        <v>1295</v>
      </c>
    </row>
    <row r="83">
      <c r="A83" s="26" t="s">
        <v>1275</v>
      </c>
      <c r="B83" s="24">
        <v>0.06883101851851851</v>
      </c>
      <c r="C83" s="24">
        <f t="shared" si="1"/>
        <v>0.06883101852</v>
      </c>
      <c r="D83" s="26" t="s">
        <v>84</v>
      </c>
      <c r="E83" s="26" t="s">
        <v>91</v>
      </c>
      <c r="F83" s="46">
        <v>14.0</v>
      </c>
      <c r="G83" s="46"/>
      <c r="H83" s="26"/>
      <c r="I83" s="26" t="s">
        <v>1296</v>
      </c>
      <c r="J83" s="26"/>
      <c r="K83" s="26"/>
    </row>
    <row r="84">
      <c r="A84" s="26" t="s">
        <v>1275</v>
      </c>
      <c r="B84" s="24">
        <v>0.06976851851851852</v>
      </c>
      <c r="C84" s="24">
        <f t="shared" si="1"/>
        <v>0.06976851852</v>
      </c>
      <c r="D84" s="26" t="s">
        <v>84</v>
      </c>
      <c r="E84" s="26" t="s">
        <v>93</v>
      </c>
      <c r="F84" s="46" t="s">
        <v>75</v>
      </c>
      <c r="G84" s="46" t="s">
        <v>75</v>
      </c>
      <c r="H84" s="26"/>
      <c r="I84" s="26"/>
      <c r="J84" s="26"/>
      <c r="K84" s="26" t="s">
        <v>85</v>
      </c>
    </row>
    <row r="85">
      <c r="A85" s="26" t="s">
        <v>1275</v>
      </c>
      <c r="B85" s="24">
        <v>0.06976851851851852</v>
      </c>
      <c r="C85" s="24">
        <f t="shared" si="1"/>
        <v>0.06976851852</v>
      </c>
      <c r="D85" s="26" t="s">
        <v>84</v>
      </c>
      <c r="E85" s="26" t="s">
        <v>93</v>
      </c>
      <c r="F85" s="46" t="s">
        <v>68</v>
      </c>
      <c r="G85" s="46">
        <v>20.0</v>
      </c>
      <c r="H85" s="26" t="s">
        <v>137</v>
      </c>
      <c r="I85" s="26"/>
      <c r="J85" s="26"/>
      <c r="K85" s="26" t="s">
        <v>871</v>
      </c>
    </row>
    <row r="86">
      <c r="A86" s="26" t="s">
        <v>1275</v>
      </c>
      <c r="B86" s="24">
        <v>0.06996527777777778</v>
      </c>
      <c r="C86" s="24">
        <f t="shared" si="1"/>
        <v>0.06996527778</v>
      </c>
      <c r="D86" s="26" t="s">
        <v>84</v>
      </c>
      <c r="E86" s="26" t="s">
        <v>91</v>
      </c>
      <c r="F86" s="46">
        <v>20.0</v>
      </c>
      <c r="G86" s="46"/>
      <c r="H86" s="26"/>
      <c r="I86" s="26" t="s">
        <v>1297</v>
      </c>
      <c r="J86" s="46">
        <v>1.0</v>
      </c>
      <c r="K86" s="26" t="s">
        <v>119</v>
      </c>
    </row>
    <row r="87">
      <c r="A87" s="26" t="s">
        <v>1275</v>
      </c>
      <c r="B87" s="24">
        <v>0.07046296296296296</v>
      </c>
      <c r="C87" s="24">
        <f t="shared" si="1"/>
        <v>0.07046296296</v>
      </c>
      <c r="D87" s="26" t="s">
        <v>84</v>
      </c>
      <c r="E87" s="26" t="s">
        <v>93</v>
      </c>
      <c r="F87" s="46" t="s">
        <v>75</v>
      </c>
      <c r="G87" s="46" t="s">
        <v>75</v>
      </c>
      <c r="H87" s="26"/>
      <c r="I87" s="26"/>
      <c r="J87" s="26"/>
      <c r="K87" s="26" t="s">
        <v>85</v>
      </c>
    </row>
    <row r="88">
      <c r="A88" s="26" t="s">
        <v>1275</v>
      </c>
      <c r="B88" s="24">
        <v>0.07046296296296296</v>
      </c>
      <c r="C88" s="24">
        <f t="shared" si="1"/>
        <v>0.07046296296</v>
      </c>
      <c r="D88" s="26" t="s">
        <v>84</v>
      </c>
      <c r="E88" s="26" t="s">
        <v>93</v>
      </c>
      <c r="F88" s="46">
        <v>21.0</v>
      </c>
      <c r="G88" s="46">
        <f>F88-7</f>
        <v>14</v>
      </c>
      <c r="H88" s="26"/>
      <c r="I88" s="26"/>
      <c r="J88" s="26"/>
      <c r="K88" s="26" t="s">
        <v>871</v>
      </c>
    </row>
    <row r="89">
      <c r="A89" s="26" t="s">
        <v>1275</v>
      </c>
      <c r="B89" s="24">
        <v>0.07055555555555555</v>
      </c>
      <c r="C89" s="24">
        <f t="shared" si="1"/>
        <v>0.07055555556</v>
      </c>
      <c r="D89" s="26" t="s">
        <v>84</v>
      </c>
      <c r="E89" s="26" t="s">
        <v>91</v>
      </c>
      <c r="F89" s="46">
        <v>14.0</v>
      </c>
      <c r="G89" s="46"/>
      <c r="H89" s="26"/>
      <c r="I89" s="26" t="s">
        <v>1296</v>
      </c>
      <c r="J89" s="26"/>
      <c r="K89" s="26"/>
    </row>
    <row r="90">
      <c r="A90" s="26" t="s">
        <v>1275</v>
      </c>
      <c r="B90" s="24">
        <v>0.07097222222222223</v>
      </c>
      <c r="C90" s="24">
        <f t="shared" si="1"/>
        <v>0.07097222222</v>
      </c>
      <c r="D90" s="26" t="s">
        <v>74</v>
      </c>
      <c r="E90" s="26" t="s">
        <v>93</v>
      </c>
      <c r="F90" s="46">
        <v>21.0</v>
      </c>
      <c r="G90" s="46">
        <f>F90-8</f>
        <v>13</v>
      </c>
      <c r="H90" s="26"/>
      <c r="I90" s="26"/>
      <c r="J90" s="26"/>
      <c r="K90" s="26" t="s">
        <v>1298</v>
      </c>
    </row>
    <row r="91">
      <c r="A91" s="26" t="s">
        <v>1275</v>
      </c>
      <c r="B91" s="24">
        <v>0.07097222222222223</v>
      </c>
      <c r="C91" s="24">
        <f t="shared" si="1"/>
        <v>0.07097222222</v>
      </c>
      <c r="D91" s="26" t="s">
        <v>74</v>
      </c>
      <c r="E91" s="26" t="s">
        <v>93</v>
      </c>
      <c r="F91" s="46" t="s">
        <v>75</v>
      </c>
      <c r="G91" s="46" t="s">
        <v>75</v>
      </c>
      <c r="H91" s="26"/>
      <c r="I91" s="26"/>
      <c r="J91" s="26"/>
      <c r="K91" s="26" t="s">
        <v>85</v>
      </c>
    </row>
    <row r="92">
      <c r="A92" s="26" t="s">
        <v>1275</v>
      </c>
      <c r="B92" s="24">
        <v>0.07119212962962963</v>
      </c>
      <c r="C92" s="24">
        <f t="shared" si="1"/>
        <v>0.07119212963</v>
      </c>
      <c r="D92" s="26" t="s">
        <v>74</v>
      </c>
      <c r="E92" s="26" t="s">
        <v>91</v>
      </c>
      <c r="F92" s="46">
        <v>15.0</v>
      </c>
      <c r="G92" s="46"/>
      <c r="H92" s="26"/>
      <c r="I92" s="26" t="s">
        <v>1299</v>
      </c>
      <c r="J92" s="26"/>
      <c r="K92" s="26"/>
    </row>
    <row r="93">
      <c r="A93" s="26" t="s">
        <v>1275</v>
      </c>
      <c r="B93" s="24">
        <v>0.07141203703703704</v>
      </c>
      <c r="C93" s="24">
        <f t="shared" si="1"/>
        <v>0.07141203704</v>
      </c>
      <c r="D93" s="26" t="s">
        <v>74</v>
      </c>
      <c r="E93" s="26" t="s">
        <v>93</v>
      </c>
      <c r="F93" s="46" t="s">
        <v>75</v>
      </c>
      <c r="G93" s="46" t="s">
        <v>75</v>
      </c>
      <c r="H93" s="26"/>
      <c r="I93" s="26"/>
      <c r="J93" s="26"/>
      <c r="K93" s="26" t="s">
        <v>85</v>
      </c>
    </row>
    <row r="94">
      <c r="A94" s="26" t="s">
        <v>1275</v>
      </c>
      <c r="B94" s="24">
        <v>0.07141203703703704</v>
      </c>
      <c r="C94" s="24">
        <f t="shared" si="1"/>
        <v>0.07141203704</v>
      </c>
      <c r="D94" s="26" t="s">
        <v>74</v>
      </c>
      <c r="E94" s="26" t="s">
        <v>93</v>
      </c>
      <c r="F94" s="46">
        <v>26.0</v>
      </c>
      <c r="G94" s="46">
        <f>F94-8</f>
        <v>18</v>
      </c>
      <c r="H94" s="26"/>
      <c r="I94" s="26"/>
      <c r="J94" s="26"/>
      <c r="K94" s="26" t="s">
        <v>1300</v>
      </c>
    </row>
    <row r="95">
      <c r="A95" s="26" t="s">
        <v>1275</v>
      </c>
      <c r="B95" s="24">
        <v>0.07155092592592592</v>
      </c>
      <c r="C95" s="24">
        <f t="shared" si="1"/>
        <v>0.07155092593</v>
      </c>
      <c r="D95" s="26" t="s">
        <v>74</v>
      </c>
      <c r="E95" s="26" t="s">
        <v>91</v>
      </c>
      <c r="F95" s="46">
        <v>16.0</v>
      </c>
      <c r="G95" s="46"/>
      <c r="H95" s="26"/>
      <c r="I95" s="26" t="s">
        <v>1299</v>
      </c>
      <c r="J95" s="46">
        <v>0.5</v>
      </c>
      <c r="K95" s="26" t="s">
        <v>119</v>
      </c>
    </row>
    <row r="96">
      <c r="A96" s="26" t="s">
        <v>1275</v>
      </c>
      <c r="B96" s="24">
        <v>0.07185185185185185</v>
      </c>
      <c r="C96" s="24">
        <f t="shared" si="1"/>
        <v>0.07185185185</v>
      </c>
      <c r="D96" s="26" t="s">
        <v>66</v>
      </c>
      <c r="E96" s="26" t="s">
        <v>89</v>
      </c>
      <c r="F96" s="46">
        <v>14.0</v>
      </c>
      <c r="G96" s="46">
        <f t="shared" ref="G96:G97" si="5">F96-7</f>
        <v>7</v>
      </c>
      <c r="H96" s="26"/>
      <c r="I96" s="26"/>
      <c r="J96" s="26"/>
      <c r="K96" s="26" t="s">
        <v>171</v>
      </c>
    </row>
    <row r="97">
      <c r="A97" s="26" t="s">
        <v>1275</v>
      </c>
      <c r="B97" s="24">
        <v>0.07197916666666666</v>
      </c>
      <c r="C97" s="24">
        <f t="shared" si="1"/>
        <v>0.07197916667</v>
      </c>
      <c r="D97" s="26" t="s">
        <v>66</v>
      </c>
      <c r="E97" s="26" t="s">
        <v>89</v>
      </c>
      <c r="F97" s="46">
        <v>14.0</v>
      </c>
      <c r="G97" s="46">
        <f t="shared" si="5"/>
        <v>7</v>
      </c>
      <c r="H97" s="26"/>
      <c r="I97" s="26"/>
      <c r="J97" s="26"/>
      <c r="K97" s="26" t="s">
        <v>493</v>
      </c>
    </row>
    <row r="98">
      <c r="A98" s="26" t="s">
        <v>1275</v>
      </c>
      <c r="B98" s="24">
        <v>0.07197916666666666</v>
      </c>
      <c r="C98" s="24">
        <f t="shared" si="1"/>
        <v>0.07197916667</v>
      </c>
      <c r="D98" s="26" t="s">
        <v>66</v>
      </c>
      <c r="E98" s="26" t="s">
        <v>89</v>
      </c>
      <c r="F98" s="46" t="s">
        <v>75</v>
      </c>
      <c r="G98" s="46" t="s">
        <v>75</v>
      </c>
      <c r="H98" s="26"/>
      <c r="I98" s="26"/>
      <c r="J98" s="26"/>
      <c r="K98" s="26" t="s">
        <v>85</v>
      </c>
    </row>
    <row r="99">
      <c r="A99" s="26" t="s">
        <v>1275</v>
      </c>
      <c r="B99" s="24">
        <v>0.07214120370370371</v>
      </c>
      <c r="C99" s="24">
        <f t="shared" si="1"/>
        <v>0.0721412037</v>
      </c>
      <c r="D99" s="26" t="s">
        <v>66</v>
      </c>
      <c r="E99" s="26" t="s">
        <v>91</v>
      </c>
      <c r="F99" s="46">
        <v>19.0</v>
      </c>
      <c r="G99" s="46"/>
      <c r="H99" s="26"/>
      <c r="I99" s="26" t="s">
        <v>1301</v>
      </c>
      <c r="J99" s="46">
        <v>0.5</v>
      </c>
      <c r="K99" s="26" t="s">
        <v>119</v>
      </c>
    </row>
    <row r="100">
      <c r="A100" s="26" t="s">
        <v>1275</v>
      </c>
      <c r="B100" s="24">
        <v>0.0728125</v>
      </c>
      <c r="C100" s="24">
        <f t="shared" si="1"/>
        <v>0.0728125</v>
      </c>
      <c r="D100" s="26" t="s">
        <v>66</v>
      </c>
      <c r="E100" s="26" t="s">
        <v>67</v>
      </c>
      <c r="F100" s="46">
        <v>6.0</v>
      </c>
      <c r="G100" s="46">
        <f>F100-1</f>
        <v>5</v>
      </c>
      <c r="H100" s="26"/>
      <c r="I100" s="26"/>
      <c r="J100" s="26"/>
      <c r="K100" s="26"/>
    </row>
    <row r="101">
      <c r="A101" s="26" t="s">
        <v>1275</v>
      </c>
      <c r="B101" s="24">
        <v>0.0728587962962963</v>
      </c>
      <c r="C101" s="24">
        <f t="shared" si="1"/>
        <v>0.0728587963</v>
      </c>
      <c r="D101" s="26" t="s">
        <v>70</v>
      </c>
      <c r="E101" s="26" t="s">
        <v>67</v>
      </c>
      <c r="F101" s="46" t="s">
        <v>1302</v>
      </c>
      <c r="G101" s="46">
        <v>3.0</v>
      </c>
      <c r="H101" s="26"/>
      <c r="I101" s="26"/>
      <c r="J101" s="26"/>
      <c r="K101" s="26"/>
    </row>
    <row r="102">
      <c r="A102" s="26" t="s">
        <v>1275</v>
      </c>
      <c r="B102" s="24">
        <v>0.07290509259259259</v>
      </c>
      <c r="C102" s="24">
        <f t="shared" si="1"/>
        <v>0.07290509259</v>
      </c>
      <c r="D102" s="26" t="s">
        <v>964</v>
      </c>
      <c r="E102" s="26" t="s">
        <v>67</v>
      </c>
      <c r="F102" s="46">
        <v>13.0</v>
      </c>
      <c r="G102" s="46">
        <f>F102-8</f>
        <v>5</v>
      </c>
      <c r="H102" s="26"/>
      <c r="I102" s="26"/>
      <c r="J102" s="26"/>
      <c r="K102" s="26"/>
    </row>
    <row r="103">
      <c r="A103" s="26" t="s">
        <v>1275</v>
      </c>
      <c r="B103" s="24">
        <v>0.07349537037037036</v>
      </c>
      <c r="C103" s="24">
        <f t="shared" si="1"/>
        <v>0.07349537037</v>
      </c>
      <c r="D103" s="26" t="s">
        <v>82</v>
      </c>
      <c r="E103" s="26" t="s">
        <v>80</v>
      </c>
      <c r="F103" s="46">
        <v>19.0</v>
      </c>
      <c r="G103" s="46">
        <f>F103-6</f>
        <v>13</v>
      </c>
      <c r="H103" s="26"/>
      <c r="I103" s="26"/>
      <c r="J103" s="26"/>
      <c r="K103" s="26"/>
    </row>
    <row r="104">
      <c r="A104" s="26" t="s">
        <v>1275</v>
      </c>
      <c r="B104" s="24">
        <v>0.07428240740740741</v>
      </c>
      <c r="C104" s="24">
        <f t="shared" si="1"/>
        <v>0.07428240741</v>
      </c>
      <c r="D104" s="26" t="s">
        <v>964</v>
      </c>
      <c r="E104" s="26" t="s">
        <v>120</v>
      </c>
      <c r="F104" s="46" t="s">
        <v>75</v>
      </c>
      <c r="G104" s="46" t="s">
        <v>75</v>
      </c>
      <c r="H104" s="26"/>
      <c r="I104" s="26"/>
      <c r="J104" s="26"/>
      <c r="K104" s="26" t="s">
        <v>1303</v>
      </c>
    </row>
    <row r="105">
      <c r="A105" s="26" t="s">
        <v>1275</v>
      </c>
      <c r="B105" s="24">
        <v>0.074375</v>
      </c>
      <c r="C105" s="24">
        <f t="shared" si="1"/>
        <v>0.074375</v>
      </c>
      <c r="D105" s="26" t="s">
        <v>69</v>
      </c>
      <c r="E105" s="26" t="s">
        <v>120</v>
      </c>
      <c r="F105" s="46" t="s">
        <v>75</v>
      </c>
      <c r="G105" s="46" t="s">
        <v>75</v>
      </c>
      <c r="H105" s="26"/>
      <c r="I105" s="26"/>
      <c r="J105" s="26"/>
      <c r="K105" s="26" t="s">
        <v>1303</v>
      </c>
    </row>
    <row r="106">
      <c r="A106" s="26" t="s">
        <v>1275</v>
      </c>
      <c r="B106" s="24">
        <v>0.07454861111111111</v>
      </c>
      <c r="C106" s="24">
        <f t="shared" si="1"/>
        <v>0.07454861111</v>
      </c>
      <c r="D106" s="26" t="s">
        <v>82</v>
      </c>
      <c r="E106" s="26" t="s">
        <v>131</v>
      </c>
      <c r="F106" s="46">
        <v>20.0</v>
      </c>
      <c r="G106" s="46">
        <f>F106-5</f>
        <v>15</v>
      </c>
      <c r="H106" s="26"/>
      <c r="I106" s="26"/>
      <c r="J106" s="26"/>
      <c r="K106" s="26"/>
    </row>
    <row r="107">
      <c r="A107" s="26" t="s">
        <v>1275</v>
      </c>
      <c r="B107" s="24">
        <v>0.07842592592592593</v>
      </c>
      <c r="C107" s="24">
        <f t="shared" si="1"/>
        <v>0.07842592593</v>
      </c>
      <c r="D107" s="26" t="s">
        <v>74</v>
      </c>
      <c r="E107" s="26" t="s">
        <v>67</v>
      </c>
      <c r="F107" s="46">
        <v>12.0</v>
      </c>
      <c r="G107" s="46">
        <f>F107-0</f>
        <v>12</v>
      </c>
      <c r="H107" s="26"/>
      <c r="I107" s="26"/>
      <c r="J107" s="26"/>
      <c r="K107" s="26"/>
    </row>
    <row r="108">
      <c r="A108" s="26" t="s">
        <v>1275</v>
      </c>
      <c r="B108" s="24">
        <v>0.0784375</v>
      </c>
      <c r="C108" s="24">
        <f t="shared" si="1"/>
        <v>0.0784375</v>
      </c>
      <c r="D108" s="26" t="s">
        <v>82</v>
      </c>
      <c r="E108" s="26" t="s">
        <v>67</v>
      </c>
      <c r="F108" s="46" t="s">
        <v>88</v>
      </c>
      <c r="G108" s="46">
        <v>1.0</v>
      </c>
      <c r="H108" s="26"/>
      <c r="I108" s="26"/>
      <c r="J108" s="26"/>
      <c r="K108" s="26"/>
    </row>
    <row r="109">
      <c r="A109" s="26" t="s">
        <v>1275</v>
      </c>
      <c r="B109" s="24">
        <v>0.08114583333333333</v>
      </c>
      <c r="C109" s="24">
        <f t="shared" si="1"/>
        <v>0.08114583333</v>
      </c>
      <c r="D109" s="26" t="s">
        <v>69</v>
      </c>
      <c r="E109" s="26" t="s">
        <v>67</v>
      </c>
      <c r="F109" s="46">
        <v>20.0</v>
      </c>
      <c r="G109" s="46">
        <f>F109-4</f>
        <v>16</v>
      </c>
      <c r="H109" s="26"/>
      <c r="I109" s="26"/>
      <c r="J109" s="26"/>
      <c r="K109" s="26"/>
    </row>
    <row r="110">
      <c r="A110" s="26" t="s">
        <v>1275</v>
      </c>
      <c r="B110" s="24">
        <v>0.08653935185185185</v>
      </c>
      <c r="C110" s="24">
        <f t="shared" si="1"/>
        <v>0.08653935185</v>
      </c>
      <c r="D110" s="26" t="s">
        <v>70</v>
      </c>
      <c r="E110" s="26" t="s">
        <v>154</v>
      </c>
      <c r="F110" s="46">
        <v>9.0</v>
      </c>
      <c r="G110" s="46">
        <f>F110-3</f>
        <v>6</v>
      </c>
      <c r="H110" s="26"/>
      <c r="I110" s="26"/>
      <c r="J110" s="26"/>
      <c r="K110" s="26"/>
    </row>
    <row r="111">
      <c r="A111" s="26" t="s">
        <v>1275</v>
      </c>
      <c r="B111" s="24">
        <v>0.10162037037037037</v>
      </c>
      <c r="C111" s="24">
        <f>B111-TIME('Time Shifts'!$B$39,'Time Shifts'!$C$39,'Time Shifts'!$D$39)</f>
        <v>0.08956018519</v>
      </c>
      <c r="D111" s="26" t="s">
        <v>82</v>
      </c>
      <c r="E111" s="26" t="s">
        <v>125</v>
      </c>
      <c r="F111" s="46" t="s">
        <v>68</v>
      </c>
      <c r="G111" s="46">
        <v>20.0</v>
      </c>
      <c r="H111" s="26" t="s">
        <v>137</v>
      </c>
      <c r="I111" s="26"/>
      <c r="J111" s="26"/>
      <c r="K111" s="26" t="s">
        <v>966</v>
      </c>
    </row>
    <row r="112">
      <c r="A112" s="26" t="s">
        <v>1275</v>
      </c>
      <c r="B112" s="24">
        <v>0.10164351851851852</v>
      </c>
      <c r="C112" s="24">
        <f>B112-TIME('Time Shifts'!$B$39,'Time Shifts'!$C$39,'Time Shifts'!$D$39)</f>
        <v>0.08958333333</v>
      </c>
      <c r="D112" s="26" t="s">
        <v>69</v>
      </c>
      <c r="E112" s="26" t="s">
        <v>125</v>
      </c>
      <c r="F112" s="46" t="s">
        <v>68</v>
      </c>
      <c r="G112" s="46">
        <v>20.0</v>
      </c>
      <c r="H112" s="26"/>
      <c r="I112" s="26"/>
      <c r="J112" s="26"/>
      <c r="K112" s="26" t="s">
        <v>966</v>
      </c>
    </row>
    <row r="113">
      <c r="A113" s="26" t="s">
        <v>1275</v>
      </c>
      <c r="B113" s="24">
        <v>0.10175925925925926</v>
      </c>
      <c r="C113" s="24">
        <f>B113-TIME('Time Shifts'!$B$39,'Time Shifts'!$C$39,'Time Shifts'!$D$39)</f>
        <v>0.08969907407</v>
      </c>
      <c r="D113" s="26" t="s">
        <v>74</v>
      </c>
      <c r="E113" s="26" t="s">
        <v>125</v>
      </c>
      <c r="F113" s="46">
        <f>G113+10+10</f>
        <v>24</v>
      </c>
      <c r="G113" s="46">
        <v>4.0</v>
      </c>
      <c r="H113" s="26"/>
      <c r="I113" s="26"/>
      <c r="J113" s="26"/>
      <c r="K113" s="26" t="s">
        <v>85</v>
      </c>
    </row>
    <row r="114">
      <c r="A114" s="26" t="s">
        <v>1275</v>
      </c>
      <c r="B114" s="24">
        <v>0.10175925925925926</v>
      </c>
      <c r="C114" s="24">
        <f>B114-TIME('Time Shifts'!$B$39,'Time Shifts'!$C$39,'Time Shifts'!$D$39)</f>
        <v>0.08969907407</v>
      </c>
      <c r="D114" s="26" t="s">
        <v>74</v>
      </c>
      <c r="E114" s="26" t="s">
        <v>125</v>
      </c>
      <c r="F114" s="46">
        <v>30.0</v>
      </c>
      <c r="G114" s="46">
        <f>F114-10-10</f>
        <v>10</v>
      </c>
      <c r="H114" s="26"/>
      <c r="I114" s="26"/>
      <c r="J114" s="26"/>
      <c r="K114" s="26" t="s">
        <v>1276</v>
      </c>
    </row>
    <row r="115">
      <c r="A115" s="26" t="s">
        <v>1275</v>
      </c>
      <c r="B115" s="24">
        <v>0.10177083333333334</v>
      </c>
      <c r="C115" s="24">
        <f>B115-TIME('Time Shifts'!$B$39,'Time Shifts'!$C$39,'Time Shifts'!$D$39)</f>
        <v>0.08971064815</v>
      </c>
      <c r="D115" s="26" t="s">
        <v>964</v>
      </c>
      <c r="E115" s="26" t="s">
        <v>125</v>
      </c>
      <c r="F115" s="46">
        <f>G115+10+1</f>
        <v>15</v>
      </c>
      <c r="G115" s="46">
        <v>4.0</v>
      </c>
      <c r="H115" s="26"/>
      <c r="I115" s="26"/>
      <c r="J115" s="26"/>
      <c r="K115" s="26" t="s">
        <v>966</v>
      </c>
    </row>
    <row r="116">
      <c r="A116" s="26" t="s">
        <v>1275</v>
      </c>
      <c r="B116" s="24">
        <v>0.10185185185185185</v>
      </c>
      <c r="C116" s="24">
        <f>B116-TIME('Time Shifts'!$B$39,'Time Shifts'!$C$39,'Time Shifts'!$D$39)</f>
        <v>0.08979166667</v>
      </c>
      <c r="D116" s="26" t="s">
        <v>66</v>
      </c>
      <c r="E116" s="26" t="s">
        <v>125</v>
      </c>
      <c r="F116" s="46">
        <v>14.0</v>
      </c>
      <c r="G116" s="46">
        <f>F116-0</f>
        <v>14</v>
      </c>
      <c r="H116" s="26"/>
      <c r="I116" s="26"/>
      <c r="J116" s="26"/>
      <c r="K116" s="26" t="s">
        <v>966</v>
      </c>
    </row>
    <row r="117">
      <c r="A117" s="26" t="s">
        <v>1275</v>
      </c>
      <c r="B117" s="24">
        <v>0.101875</v>
      </c>
      <c r="C117" s="24">
        <f>B117-TIME('Time Shifts'!$B$39,'Time Shifts'!$C$39,'Time Shifts'!$D$39)</f>
        <v>0.08981481481</v>
      </c>
      <c r="D117" s="26" t="s">
        <v>70</v>
      </c>
      <c r="E117" s="26" t="s">
        <v>125</v>
      </c>
      <c r="F117" s="46">
        <v>33.0</v>
      </c>
      <c r="G117" s="46">
        <f>F117-7-10</f>
        <v>16</v>
      </c>
      <c r="H117" s="26"/>
      <c r="I117" s="26"/>
      <c r="J117" s="26"/>
      <c r="K117" s="26" t="s">
        <v>966</v>
      </c>
    </row>
    <row r="118">
      <c r="A118" s="26" t="s">
        <v>1275</v>
      </c>
      <c r="B118" s="24">
        <v>0.10208333333333333</v>
      </c>
      <c r="C118" s="24">
        <f>B118-TIME('Time Shifts'!$B$39,'Time Shifts'!$C$39,'Time Shifts'!$D$39)</f>
        <v>0.09002314815</v>
      </c>
      <c r="D118" s="26" t="s">
        <v>84</v>
      </c>
      <c r="E118" s="26" t="s">
        <v>125</v>
      </c>
      <c r="F118" s="46" t="s">
        <v>1277</v>
      </c>
      <c r="G118" s="46">
        <v>18.0</v>
      </c>
      <c r="H118" s="26"/>
      <c r="I118" s="26"/>
      <c r="J118" s="26"/>
      <c r="K118" s="26" t="s">
        <v>966</v>
      </c>
    </row>
    <row r="119">
      <c r="A119" s="26" t="s">
        <v>1275</v>
      </c>
      <c r="B119" s="24">
        <v>0.10373842592592593</v>
      </c>
      <c r="C119" s="24">
        <f>B119-TIME('Time Shifts'!$B$39,'Time Shifts'!$C$39,'Time Shifts'!$D$39)</f>
        <v>0.09167824074</v>
      </c>
      <c r="D119" s="26" t="s">
        <v>69</v>
      </c>
      <c r="E119" s="26" t="s">
        <v>67</v>
      </c>
      <c r="F119" s="46">
        <v>8.0</v>
      </c>
      <c r="G119" s="46">
        <f>F119-4</f>
        <v>4</v>
      </c>
      <c r="H119" s="26"/>
      <c r="I119" s="26"/>
      <c r="J119" s="26"/>
      <c r="K119" s="26"/>
    </row>
    <row r="120">
      <c r="A120" s="26" t="s">
        <v>1275</v>
      </c>
      <c r="B120" s="24">
        <v>0.1047337962962963</v>
      </c>
      <c r="C120" s="24">
        <f>B120-TIME('Time Shifts'!$B$39,'Time Shifts'!$C$39,'Time Shifts'!$D$39)</f>
        <v>0.09267361111</v>
      </c>
      <c r="D120" s="26" t="s">
        <v>964</v>
      </c>
      <c r="E120" s="26" t="s">
        <v>128</v>
      </c>
      <c r="F120" s="46">
        <v>22.0</v>
      </c>
      <c r="G120" s="46">
        <f>F120-8</f>
        <v>14</v>
      </c>
      <c r="H120" s="26"/>
      <c r="I120" s="26"/>
      <c r="J120" s="26"/>
      <c r="K120" s="26"/>
    </row>
    <row r="121">
      <c r="A121" s="26" t="s">
        <v>1275</v>
      </c>
      <c r="B121" s="24">
        <v>0.11329861111111111</v>
      </c>
      <c r="C121" s="24">
        <f>B121-TIME('Time Shifts'!$B$39,'Time Shifts'!$C$39,'Time Shifts'!$D$39)</f>
        <v>0.1012384259</v>
      </c>
      <c r="D121" s="26" t="s">
        <v>69</v>
      </c>
      <c r="E121" s="26" t="s">
        <v>67</v>
      </c>
      <c r="F121" s="46">
        <v>14.0</v>
      </c>
      <c r="G121" s="46">
        <f>F121-4</f>
        <v>10</v>
      </c>
      <c r="H121" s="26"/>
      <c r="I121" s="26"/>
      <c r="J121" s="26"/>
      <c r="K121" s="26"/>
    </row>
    <row r="122">
      <c r="A122" s="26" t="s">
        <v>1275</v>
      </c>
      <c r="B122" s="24">
        <v>0.11582175925925926</v>
      </c>
      <c r="C122" s="24">
        <f>B122-TIME('Time Shifts'!$B$39,'Time Shifts'!$C$39,'Time Shifts'!$D$39)</f>
        <v>0.1037615741</v>
      </c>
      <c r="D122" s="26" t="s">
        <v>69</v>
      </c>
      <c r="E122" s="26" t="s">
        <v>410</v>
      </c>
      <c r="F122" s="46">
        <v>8.0</v>
      </c>
      <c r="G122" s="46" t="s">
        <v>75</v>
      </c>
      <c r="H122" s="26"/>
      <c r="I122" s="26"/>
      <c r="J122" s="26"/>
      <c r="K122" s="26" t="s">
        <v>1304</v>
      </c>
    </row>
    <row r="123">
      <c r="A123" s="26" t="s">
        <v>1275</v>
      </c>
      <c r="B123" s="24">
        <v>0.11599537037037037</v>
      </c>
      <c r="C123" s="24">
        <f>B123-TIME('Time Shifts'!$B$39,'Time Shifts'!$C$39,'Time Shifts'!$D$39)</f>
        <v>0.1039351852</v>
      </c>
      <c r="D123" s="26" t="s">
        <v>69</v>
      </c>
      <c r="E123" s="26" t="s">
        <v>410</v>
      </c>
      <c r="F123" s="46">
        <v>17.0</v>
      </c>
      <c r="G123" s="46">
        <f>F123-7</f>
        <v>10</v>
      </c>
      <c r="H123" s="26"/>
      <c r="I123" s="26"/>
      <c r="J123" s="26"/>
      <c r="K123" s="26" t="s">
        <v>1304</v>
      </c>
    </row>
    <row r="124">
      <c r="A124" s="26" t="s">
        <v>1275</v>
      </c>
      <c r="B124" s="24">
        <v>0.11640046296296297</v>
      </c>
      <c r="C124" s="24">
        <f>B124-TIME('Time Shifts'!$B$39,'Time Shifts'!$C$39,'Time Shifts'!$D$39)</f>
        <v>0.1043402778</v>
      </c>
      <c r="D124" s="26" t="s">
        <v>69</v>
      </c>
      <c r="E124" s="26" t="s">
        <v>410</v>
      </c>
      <c r="F124" s="46" t="s">
        <v>88</v>
      </c>
      <c r="G124" s="46">
        <v>1.0</v>
      </c>
      <c r="H124" s="26"/>
      <c r="I124" s="26"/>
      <c r="J124" s="26"/>
      <c r="K124" s="26" t="s">
        <v>1304</v>
      </c>
    </row>
    <row r="125">
      <c r="A125" s="26" t="s">
        <v>1275</v>
      </c>
      <c r="B125" s="24">
        <v>0.11806712962962963</v>
      </c>
      <c r="C125" s="24">
        <f>B125-TIME('Time Shifts'!$B$39,'Time Shifts'!$C$39,'Time Shifts'!$D$39)</f>
        <v>0.1060069444</v>
      </c>
      <c r="D125" s="26" t="s">
        <v>74</v>
      </c>
      <c r="E125" s="26" t="s">
        <v>67</v>
      </c>
      <c r="F125" s="46">
        <v>18.0</v>
      </c>
      <c r="G125" s="46">
        <f>F125-0</f>
        <v>18</v>
      </c>
      <c r="H125" s="26"/>
      <c r="I125" s="26"/>
      <c r="J125" s="26"/>
      <c r="K125" s="26"/>
    </row>
    <row r="126">
      <c r="A126" s="26" t="s">
        <v>1275</v>
      </c>
      <c r="B126" s="24">
        <v>0.12090277777777778</v>
      </c>
      <c r="C126" s="24">
        <f>B126-TIME('Time Shifts'!$B$39,'Time Shifts'!$C$39,'Time Shifts'!$D$39)</f>
        <v>0.1088425926</v>
      </c>
      <c r="D126" s="26" t="s">
        <v>66</v>
      </c>
      <c r="E126" s="26" t="s">
        <v>125</v>
      </c>
      <c r="F126" s="46">
        <v>21.0</v>
      </c>
      <c r="G126" s="46">
        <f>F126-0-10</f>
        <v>11</v>
      </c>
      <c r="H126" s="26"/>
      <c r="I126" s="26"/>
      <c r="J126" s="26"/>
      <c r="K126" s="26" t="s">
        <v>966</v>
      </c>
    </row>
    <row r="127">
      <c r="A127" s="26" t="s">
        <v>1275</v>
      </c>
      <c r="B127" s="24">
        <v>0.12096064814814815</v>
      </c>
      <c r="C127" s="24">
        <f>B127-TIME('Time Shifts'!$B$39,'Time Shifts'!$C$39,'Time Shifts'!$D$39)</f>
        <v>0.108900463</v>
      </c>
      <c r="D127" s="26" t="s">
        <v>70</v>
      </c>
      <c r="E127" s="26" t="s">
        <v>125</v>
      </c>
      <c r="F127" s="46">
        <v>20.0</v>
      </c>
      <c r="G127" s="46">
        <f>F127-7-10</f>
        <v>3</v>
      </c>
      <c r="H127" s="26"/>
      <c r="I127" s="26"/>
      <c r="J127" s="26"/>
      <c r="K127" s="26" t="s">
        <v>966</v>
      </c>
    </row>
    <row r="128">
      <c r="A128" s="26" t="s">
        <v>1275</v>
      </c>
      <c r="B128" s="24">
        <v>0.1209837962962963</v>
      </c>
      <c r="C128" s="24">
        <f>B128-TIME('Time Shifts'!$B$39,'Time Shifts'!$C$39,'Time Shifts'!$D$39)</f>
        <v>0.1089236111</v>
      </c>
      <c r="D128" s="26" t="s">
        <v>82</v>
      </c>
      <c r="E128" s="26" t="s">
        <v>125</v>
      </c>
      <c r="F128" s="46">
        <v>25.0</v>
      </c>
      <c r="G128" s="46">
        <f>F128-1-10</f>
        <v>14</v>
      </c>
      <c r="H128" s="26"/>
      <c r="I128" s="26"/>
      <c r="J128" s="26"/>
      <c r="K128" s="26" t="s">
        <v>966</v>
      </c>
    </row>
    <row r="129">
      <c r="A129" s="26" t="s">
        <v>1275</v>
      </c>
      <c r="B129" s="24">
        <v>0.12105324074074074</v>
      </c>
      <c r="C129" s="24">
        <f>B129-TIME('Time Shifts'!$B$39,'Time Shifts'!$C$39,'Time Shifts'!$D$39)</f>
        <v>0.1089930556</v>
      </c>
      <c r="D129" s="26" t="s">
        <v>74</v>
      </c>
      <c r="E129" s="26" t="s">
        <v>125</v>
      </c>
      <c r="F129" s="46" t="s">
        <v>75</v>
      </c>
      <c r="G129" s="46" t="s">
        <v>75</v>
      </c>
      <c r="H129" s="26"/>
      <c r="I129" s="26"/>
      <c r="J129" s="26"/>
      <c r="K129" s="26" t="s">
        <v>85</v>
      </c>
    </row>
    <row r="130">
      <c r="A130" s="26" t="s">
        <v>1275</v>
      </c>
      <c r="B130" s="24">
        <v>0.12105324074074074</v>
      </c>
      <c r="C130" s="24">
        <f>B130-TIME('Time Shifts'!$B$39,'Time Shifts'!$C$39,'Time Shifts'!$D$39)</f>
        <v>0.1089930556</v>
      </c>
      <c r="D130" s="26" t="s">
        <v>74</v>
      </c>
      <c r="E130" s="26" t="s">
        <v>125</v>
      </c>
      <c r="F130" s="46">
        <v>38.0</v>
      </c>
      <c r="G130" s="46">
        <f>F130-10-10</f>
        <v>18</v>
      </c>
      <c r="H130" s="26"/>
      <c r="I130" s="26"/>
      <c r="J130" s="26"/>
      <c r="K130" s="26" t="s">
        <v>1276</v>
      </c>
    </row>
    <row r="131">
      <c r="A131" s="26" t="s">
        <v>1275</v>
      </c>
      <c r="B131" s="24">
        <v>0.11277777777777778</v>
      </c>
      <c r="C131" s="24">
        <f>B131-TIME('Time Shifts'!$B$39,'Time Shifts'!$C$39,'Time Shifts'!$D$39)</f>
        <v>0.1007175926</v>
      </c>
      <c r="D131" s="26" t="s">
        <v>69</v>
      </c>
      <c r="E131" s="26" t="s">
        <v>125</v>
      </c>
      <c r="F131" s="46" t="s">
        <v>88</v>
      </c>
      <c r="G131" s="46">
        <v>1.0</v>
      </c>
      <c r="H131" s="26"/>
      <c r="I131" s="26"/>
      <c r="J131" s="26"/>
      <c r="K131" s="26" t="s">
        <v>966</v>
      </c>
    </row>
    <row r="132">
      <c r="A132" s="26" t="s">
        <v>1275</v>
      </c>
      <c r="B132" s="24">
        <v>0.12116898148148147</v>
      </c>
      <c r="C132" s="24">
        <f>B132-TIME('Time Shifts'!$B$39,'Time Shifts'!$C$39,'Time Shifts'!$D$39)</f>
        <v>0.1091087963</v>
      </c>
      <c r="D132" s="26" t="s">
        <v>964</v>
      </c>
      <c r="E132" s="26" t="s">
        <v>125</v>
      </c>
      <c r="F132" s="46">
        <v>26.0</v>
      </c>
      <c r="G132" s="46">
        <f>F132-1-10</f>
        <v>15</v>
      </c>
      <c r="H132" s="26"/>
      <c r="I132" s="26"/>
      <c r="J132" s="26"/>
      <c r="K132" s="26" t="s">
        <v>966</v>
      </c>
    </row>
    <row r="133">
      <c r="A133" s="26" t="s">
        <v>1275</v>
      </c>
      <c r="B133" s="24">
        <v>0.12125</v>
      </c>
      <c r="C133" s="24">
        <f>B133-TIME('Time Shifts'!$B$39,'Time Shifts'!$C$39,'Time Shifts'!$D$39)</f>
        <v>0.1091898148</v>
      </c>
      <c r="D133" s="26" t="s">
        <v>84</v>
      </c>
      <c r="E133" s="26" t="s">
        <v>125</v>
      </c>
      <c r="F133" s="46" t="s">
        <v>75</v>
      </c>
      <c r="G133" s="46" t="s">
        <v>75</v>
      </c>
      <c r="H133" s="26"/>
      <c r="I133" s="26"/>
      <c r="J133" s="26"/>
      <c r="K133" s="26" t="s">
        <v>85</v>
      </c>
    </row>
    <row r="134">
      <c r="A134" s="26" t="s">
        <v>1275</v>
      </c>
      <c r="B134" s="24">
        <v>0.12125</v>
      </c>
      <c r="C134" s="24">
        <f>B134-TIME('Time Shifts'!$B$39,'Time Shifts'!$C$39,'Time Shifts'!$D$39)</f>
        <v>0.1091898148</v>
      </c>
      <c r="D134" s="26" t="s">
        <v>84</v>
      </c>
      <c r="E134" s="26" t="s">
        <v>125</v>
      </c>
      <c r="F134" s="46" t="s">
        <v>1219</v>
      </c>
      <c r="G134" s="46">
        <v>15.0</v>
      </c>
      <c r="H134" s="26"/>
      <c r="I134" s="26"/>
      <c r="J134" s="26"/>
      <c r="K134" s="26" t="s">
        <v>1276</v>
      </c>
    </row>
    <row r="135">
      <c r="A135" s="26" t="s">
        <v>1275</v>
      </c>
      <c r="B135" s="24">
        <v>0.12409722222222222</v>
      </c>
      <c r="C135" s="24">
        <f>B135-TIME('Time Shifts'!$B$39,'Time Shifts'!$C$39,'Time Shifts'!$D$39)</f>
        <v>0.112037037</v>
      </c>
      <c r="D135" s="26" t="s">
        <v>69</v>
      </c>
      <c r="E135" s="26" t="s">
        <v>80</v>
      </c>
      <c r="F135" s="46" t="s">
        <v>68</v>
      </c>
      <c r="G135" s="46">
        <v>20.0</v>
      </c>
      <c r="H135" s="26" t="s">
        <v>137</v>
      </c>
      <c r="I135" s="26"/>
      <c r="J135" s="26"/>
      <c r="K135" s="26"/>
    </row>
    <row r="136">
      <c r="A136" s="26" t="s">
        <v>1275</v>
      </c>
      <c r="B136" s="24">
        <v>0.12418981481481481</v>
      </c>
      <c r="C136" s="24">
        <f>B136-TIME('Time Shifts'!$B$39,'Time Shifts'!$C$39,'Time Shifts'!$D$39)</f>
        <v>0.1121296296</v>
      </c>
      <c r="D136" s="26" t="s">
        <v>84</v>
      </c>
      <c r="E136" s="26" t="s">
        <v>80</v>
      </c>
      <c r="F136" s="46" t="s">
        <v>75</v>
      </c>
      <c r="G136" s="46" t="s">
        <v>75</v>
      </c>
      <c r="H136" s="26"/>
      <c r="I136" s="26"/>
      <c r="J136" s="26"/>
      <c r="K136" s="26"/>
    </row>
    <row r="137">
      <c r="A137" s="26" t="s">
        <v>1275</v>
      </c>
      <c r="B137" s="24">
        <v>0.12541666666666668</v>
      </c>
      <c r="C137" s="24">
        <f>B137-TIME('Time Shifts'!$B$39,'Time Shifts'!$C$39,'Time Shifts'!$D$39)</f>
        <v>0.1133564815</v>
      </c>
      <c r="D137" s="26" t="s">
        <v>66</v>
      </c>
      <c r="E137" s="26" t="s">
        <v>67</v>
      </c>
      <c r="F137" s="46">
        <v>7.0</v>
      </c>
      <c r="G137" s="46">
        <f>F137-1</f>
        <v>6</v>
      </c>
      <c r="H137" s="26"/>
      <c r="I137" s="26"/>
      <c r="J137" s="26"/>
      <c r="K137" s="26"/>
    </row>
    <row r="138">
      <c r="A138" s="26" t="s">
        <v>1275</v>
      </c>
      <c r="B138" s="24">
        <v>0.1268287037037037</v>
      </c>
      <c r="C138" s="24">
        <f>B138-TIME('Time Shifts'!$B$39,'Time Shifts'!$C$39,'Time Shifts'!$D$39)</f>
        <v>0.1147685185</v>
      </c>
      <c r="D138" s="26" t="s">
        <v>69</v>
      </c>
      <c r="E138" s="26" t="s">
        <v>80</v>
      </c>
      <c r="F138" s="46">
        <v>22.0</v>
      </c>
      <c r="G138" s="46">
        <f>F138-4</f>
        <v>18</v>
      </c>
      <c r="H138" s="26"/>
      <c r="I138" s="26"/>
      <c r="J138" s="26"/>
      <c r="K138" s="26"/>
    </row>
    <row r="139">
      <c r="A139" s="26" t="s">
        <v>1275</v>
      </c>
      <c r="B139" s="24">
        <v>0.12686342592592592</v>
      </c>
      <c r="C139" s="24">
        <f>B139-TIME('Time Shifts'!$B$39,'Time Shifts'!$C$39,'Time Shifts'!$D$39)</f>
        <v>0.1148032407</v>
      </c>
      <c r="D139" s="26" t="s">
        <v>84</v>
      </c>
      <c r="E139" s="26" t="s">
        <v>80</v>
      </c>
      <c r="F139" s="46" t="s">
        <v>75</v>
      </c>
      <c r="G139" s="46" t="s">
        <v>75</v>
      </c>
      <c r="H139" s="26"/>
      <c r="I139" s="26"/>
      <c r="J139" s="26"/>
      <c r="K139" s="26"/>
    </row>
    <row r="140">
      <c r="A140" s="26" t="s">
        <v>1275</v>
      </c>
      <c r="B140" s="24">
        <v>0.12828703703703703</v>
      </c>
      <c r="C140" s="24">
        <f>B140-TIME('Time Shifts'!$B$39,'Time Shifts'!$C$39,'Time Shifts'!$D$39)</f>
        <v>0.1162268519</v>
      </c>
      <c r="D140" s="26" t="s">
        <v>66</v>
      </c>
      <c r="E140" s="26" t="s">
        <v>67</v>
      </c>
      <c r="F140" s="46">
        <v>20.0</v>
      </c>
      <c r="G140" s="46">
        <f>F140-1</f>
        <v>19</v>
      </c>
      <c r="H140" s="26"/>
      <c r="I140" s="26"/>
      <c r="J140" s="26"/>
      <c r="K140" s="26"/>
    </row>
    <row r="141">
      <c r="A141" s="26" t="s">
        <v>1275</v>
      </c>
      <c r="B141" s="24">
        <v>0.12903935185185186</v>
      </c>
      <c r="C141" s="24">
        <f>B141-TIME('Time Shifts'!$B$39,'Time Shifts'!$C$39,'Time Shifts'!$D$39)</f>
        <v>0.1169791667</v>
      </c>
      <c r="D141" s="26" t="s">
        <v>964</v>
      </c>
      <c r="E141" s="26" t="s">
        <v>67</v>
      </c>
      <c r="F141" s="46">
        <v>11.0</v>
      </c>
      <c r="G141" s="46">
        <f>F141-8</f>
        <v>3</v>
      </c>
      <c r="H141" s="26"/>
      <c r="I141" s="26"/>
      <c r="J141" s="26"/>
      <c r="K141" s="26"/>
    </row>
    <row r="142">
      <c r="A142" s="26" t="s">
        <v>1275</v>
      </c>
      <c r="B142" s="24">
        <v>0.12962962962962962</v>
      </c>
      <c r="C142" s="24">
        <f>B142-TIME('Time Shifts'!$B$39,'Time Shifts'!$C$39,'Time Shifts'!$D$39)</f>
        <v>0.1175694444</v>
      </c>
      <c r="D142" s="26" t="s">
        <v>66</v>
      </c>
      <c r="E142" s="26" t="s">
        <v>93</v>
      </c>
      <c r="F142" s="46" t="s">
        <v>75</v>
      </c>
      <c r="G142" s="46" t="s">
        <v>75</v>
      </c>
      <c r="H142" s="26"/>
      <c r="I142" s="26"/>
      <c r="J142" s="26"/>
      <c r="K142" s="26" t="s">
        <v>85</v>
      </c>
    </row>
    <row r="143">
      <c r="A143" s="26" t="s">
        <v>1275</v>
      </c>
      <c r="B143" s="24">
        <v>0.12962962962962962</v>
      </c>
      <c r="C143" s="24">
        <f>B143-TIME('Time Shifts'!$B$39,'Time Shifts'!$C$39,'Time Shifts'!$D$39)</f>
        <v>0.1175694444</v>
      </c>
      <c r="D143" s="26" t="s">
        <v>66</v>
      </c>
      <c r="E143" s="26" t="s">
        <v>93</v>
      </c>
      <c r="F143" s="46">
        <v>16.0</v>
      </c>
      <c r="G143" s="46">
        <f t="shared" ref="G143:G144" si="6">F143-8</f>
        <v>8</v>
      </c>
      <c r="H143" s="26"/>
      <c r="I143" s="26"/>
      <c r="J143" s="26"/>
      <c r="K143" s="26" t="s">
        <v>94</v>
      </c>
    </row>
    <row r="144">
      <c r="A144" s="26" t="s">
        <v>1275</v>
      </c>
      <c r="B144" s="24">
        <v>0.1297685185185185</v>
      </c>
      <c r="C144" s="24">
        <f>B144-TIME('Time Shifts'!$B$39,'Time Shifts'!$C$39,'Time Shifts'!$D$39)</f>
        <v>0.1177083333</v>
      </c>
      <c r="D144" s="26" t="s">
        <v>66</v>
      </c>
      <c r="E144" s="26" t="s">
        <v>93</v>
      </c>
      <c r="F144" s="46">
        <v>23.0</v>
      </c>
      <c r="G144" s="46">
        <f t="shared" si="6"/>
        <v>15</v>
      </c>
      <c r="H144" s="26"/>
      <c r="I144" s="26"/>
      <c r="J144" s="26"/>
      <c r="K144" s="26" t="s">
        <v>94</v>
      </c>
    </row>
    <row r="145">
      <c r="A145" s="26" t="s">
        <v>1275</v>
      </c>
      <c r="B145" s="24">
        <v>0.1297685185185185</v>
      </c>
      <c r="C145" s="24">
        <f>B145-TIME('Time Shifts'!$B$39,'Time Shifts'!$C$39,'Time Shifts'!$D$39)</f>
        <v>0.1177083333</v>
      </c>
      <c r="D145" s="26" t="s">
        <v>66</v>
      </c>
      <c r="E145" s="26" t="s">
        <v>93</v>
      </c>
      <c r="F145" s="46" t="s">
        <v>75</v>
      </c>
      <c r="G145" s="46" t="s">
        <v>75</v>
      </c>
      <c r="H145" s="26"/>
      <c r="I145" s="26"/>
      <c r="J145" s="26"/>
      <c r="K145" s="26" t="s">
        <v>85</v>
      </c>
    </row>
    <row r="146">
      <c r="A146" s="26" t="s">
        <v>1275</v>
      </c>
      <c r="B146" s="24">
        <v>0.12984953703703703</v>
      </c>
      <c r="C146" s="24">
        <f>B146-TIME('Time Shifts'!$B$39,'Time Shifts'!$C$39,'Time Shifts'!$D$39)</f>
        <v>0.1177893519</v>
      </c>
      <c r="D146" s="26" t="s">
        <v>66</v>
      </c>
      <c r="E146" s="26" t="s">
        <v>91</v>
      </c>
      <c r="F146" s="46">
        <v>29.0</v>
      </c>
      <c r="G146" s="46"/>
      <c r="H146" s="26"/>
      <c r="I146" s="26" t="s">
        <v>1305</v>
      </c>
      <c r="J146" s="46">
        <v>1.0</v>
      </c>
      <c r="K146" s="26"/>
    </row>
    <row r="147">
      <c r="A147" s="26" t="s">
        <v>1275</v>
      </c>
      <c r="B147" s="24">
        <v>0.13037037037037036</v>
      </c>
      <c r="C147" s="24">
        <f>B147-TIME('Time Shifts'!$B$39,'Time Shifts'!$C$39,'Time Shifts'!$D$39)</f>
        <v>0.1183101852</v>
      </c>
      <c r="D147" s="26" t="s">
        <v>82</v>
      </c>
      <c r="E147" s="26" t="s">
        <v>89</v>
      </c>
      <c r="F147" s="46">
        <v>17.0</v>
      </c>
      <c r="G147" s="46">
        <f t="shared" ref="G147:G148" si="7">F147-8</f>
        <v>9</v>
      </c>
      <c r="H147" s="26"/>
      <c r="I147" s="26"/>
      <c r="J147" s="26"/>
      <c r="K147" s="26" t="s">
        <v>151</v>
      </c>
    </row>
    <row r="148">
      <c r="A148" s="26" t="s">
        <v>1275</v>
      </c>
      <c r="B148" s="24">
        <v>0.1305902777777778</v>
      </c>
      <c r="C148" s="24">
        <f>B148-TIME('Time Shifts'!$B$39,'Time Shifts'!$C$39,'Time Shifts'!$D$39)</f>
        <v>0.1185300926</v>
      </c>
      <c r="D148" s="26" t="s">
        <v>74</v>
      </c>
      <c r="E148" s="26" t="s">
        <v>93</v>
      </c>
      <c r="F148" s="46">
        <v>22.0</v>
      </c>
      <c r="G148" s="46">
        <f t="shared" si="7"/>
        <v>14</v>
      </c>
      <c r="H148" s="26"/>
      <c r="I148" s="26"/>
      <c r="J148" s="26"/>
      <c r="K148" s="26" t="s">
        <v>1010</v>
      </c>
    </row>
    <row r="149">
      <c r="A149" s="26" t="s">
        <v>1275</v>
      </c>
      <c r="B149" s="24">
        <v>0.13061342592592592</v>
      </c>
      <c r="C149" s="24">
        <f>B149-TIME('Time Shifts'!$B$39,'Time Shifts'!$C$39,'Time Shifts'!$D$39)</f>
        <v>0.1185532407</v>
      </c>
      <c r="D149" s="26" t="s">
        <v>70</v>
      </c>
      <c r="E149" s="26" t="s">
        <v>93</v>
      </c>
      <c r="F149" s="46">
        <v>24.0</v>
      </c>
      <c r="G149" s="46">
        <f>F149-7</f>
        <v>17</v>
      </c>
      <c r="H149" s="26"/>
      <c r="I149" s="26"/>
      <c r="J149" s="26"/>
      <c r="K149" s="26" t="s">
        <v>99</v>
      </c>
    </row>
    <row r="150">
      <c r="A150" s="26" t="s">
        <v>1275</v>
      </c>
      <c r="B150" s="24">
        <v>0.13077546296296297</v>
      </c>
      <c r="C150" s="24">
        <f>B150-TIME('Time Shifts'!$B$39,'Time Shifts'!$C$39,'Time Shifts'!$D$39)</f>
        <v>0.1187152778</v>
      </c>
      <c r="D150" s="26" t="s">
        <v>70</v>
      </c>
      <c r="E150" s="26" t="s">
        <v>91</v>
      </c>
      <c r="F150" s="46">
        <v>6.0</v>
      </c>
      <c r="G150" s="46"/>
      <c r="H150" s="26"/>
      <c r="I150" s="26" t="s">
        <v>1306</v>
      </c>
      <c r="J150" s="26"/>
      <c r="K150" s="26"/>
    </row>
    <row r="151">
      <c r="A151" s="26" t="s">
        <v>1275</v>
      </c>
      <c r="B151" s="24">
        <v>0.13083333333333333</v>
      </c>
      <c r="C151" s="24">
        <f>B151-TIME('Time Shifts'!$B$39,'Time Shifts'!$C$39,'Time Shifts'!$D$39)</f>
        <v>0.1187731481</v>
      </c>
      <c r="D151" s="26" t="s">
        <v>74</v>
      </c>
      <c r="E151" s="26" t="s">
        <v>91</v>
      </c>
      <c r="F151" s="46">
        <v>17.0</v>
      </c>
      <c r="G151" s="46"/>
      <c r="H151" s="26"/>
      <c r="I151" s="26" t="s">
        <v>1307</v>
      </c>
      <c r="J151" s="26"/>
      <c r="K151" s="26"/>
    </row>
    <row r="152">
      <c r="A152" s="26" t="s">
        <v>1275</v>
      </c>
      <c r="B152" s="24">
        <v>0.13092592592592592</v>
      </c>
      <c r="C152" s="24">
        <f>B152-TIME('Time Shifts'!$B$39,'Time Shifts'!$C$39,'Time Shifts'!$D$39)</f>
        <v>0.1188657407</v>
      </c>
      <c r="D152" s="26" t="s">
        <v>82</v>
      </c>
      <c r="E152" s="26" t="s">
        <v>91</v>
      </c>
      <c r="F152" s="46">
        <v>19.0</v>
      </c>
      <c r="G152" s="46"/>
      <c r="H152" s="26"/>
      <c r="I152" s="26" t="s">
        <v>1308</v>
      </c>
      <c r="J152" s="46">
        <v>1.0</v>
      </c>
      <c r="K152" s="26"/>
    </row>
    <row r="153">
      <c r="A153" s="26" t="s">
        <v>1275</v>
      </c>
      <c r="B153" s="24">
        <v>0.13158564814814816</v>
      </c>
      <c r="C153" s="24">
        <f>B153-TIME('Time Shifts'!$B$39,'Time Shifts'!$C$39,'Time Shifts'!$D$39)</f>
        <v>0.119525463</v>
      </c>
      <c r="D153" s="26" t="s">
        <v>70</v>
      </c>
      <c r="E153" s="26" t="s">
        <v>93</v>
      </c>
      <c r="F153" s="46">
        <v>15.0</v>
      </c>
      <c r="G153" s="46">
        <f>F153-7</f>
        <v>8</v>
      </c>
      <c r="H153" s="26"/>
      <c r="I153" s="26"/>
      <c r="J153" s="26"/>
      <c r="K153" s="26" t="s">
        <v>99</v>
      </c>
    </row>
    <row r="154">
      <c r="A154" s="26" t="s">
        <v>1275</v>
      </c>
      <c r="B154" s="24">
        <v>0.1466435185185185</v>
      </c>
      <c r="C154" s="24">
        <f>B154-TIME('Time Shifts'!$B$39,'Time Shifts'!$C$39,'Time Shifts'!$D$39)</f>
        <v>0.1345833333</v>
      </c>
      <c r="D154" s="26" t="s">
        <v>69</v>
      </c>
      <c r="E154" s="26" t="s">
        <v>80</v>
      </c>
      <c r="F154" s="46">
        <v>9.0</v>
      </c>
      <c r="G154" s="46">
        <f>F154-4</f>
        <v>5</v>
      </c>
      <c r="H154" s="26"/>
      <c r="I154" s="26"/>
      <c r="J154" s="26"/>
      <c r="K154" s="26"/>
    </row>
    <row r="155">
      <c r="A155" s="26" t="s">
        <v>1275</v>
      </c>
      <c r="B155" s="24">
        <v>0.13474537037037038</v>
      </c>
      <c r="C155" s="24">
        <f>B155-TIME('Time Shifts'!$B$39,'Time Shifts'!$C$39,'Time Shifts'!$D$39)</f>
        <v>0.1226851852</v>
      </c>
      <c r="D155" s="26" t="s">
        <v>69</v>
      </c>
      <c r="E155" s="26" t="s">
        <v>78</v>
      </c>
      <c r="F155" s="46" t="s">
        <v>88</v>
      </c>
      <c r="G155" s="46">
        <v>1.0</v>
      </c>
      <c r="H155" s="26"/>
      <c r="I155" s="26"/>
      <c r="J155" s="26"/>
      <c r="K155" s="26"/>
    </row>
    <row r="156">
      <c r="A156" s="26" t="s">
        <v>1275</v>
      </c>
      <c r="B156" s="24">
        <v>0.13520833333333335</v>
      </c>
      <c r="C156" s="24">
        <f>B156-TIME('Time Shifts'!$B$39,'Time Shifts'!$C$39,'Time Shifts'!$D$39)</f>
        <v>0.1231481481</v>
      </c>
      <c r="D156" s="26" t="s">
        <v>69</v>
      </c>
      <c r="E156" s="26" t="s">
        <v>78</v>
      </c>
      <c r="F156" s="46">
        <v>7.0</v>
      </c>
      <c r="G156" s="46">
        <f>F156-4</f>
        <v>3</v>
      </c>
      <c r="H156" s="26"/>
      <c r="I156" s="26"/>
      <c r="J156" s="26"/>
      <c r="K156" s="26"/>
    </row>
    <row r="157">
      <c r="A157" s="26" t="s">
        <v>1275</v>
      </c>
      <c r="B157" s="24">
        <v>0.13560185185185186</v>
      </c>
      <c r="C157" s="24">
        <f>B157-TIME('Time Shifts'!$B$39,'Time Shifts'!$C$39,'Time Shifts'!$D$39)</f>
        <v>0.1235416667</v>
      </c>
      <c r="D157" s="26" t="s">
        <v>66</v>
      </c>
      <c r="E157" s="26" t="s">
        <v>93</v>
      </c>
      <c r="F157" s="46">
        <v>17.0</v>
      </c>
      <c r="G157" s="46">
        <f>F157-8</f>
        <v>9</v>
      </c>
      <c r="H157" s="26"/>
      <c r="I157" s="26"/>
      <c r="J157" s="26"/>
      <c r="K157" s="26" t="s">
        <v>110</v>
      </c>
    </row>
    <row r="158">
      <c r="A158" s="26" t="s">
        <v>1275</v>
      </c>
      <c r="B158" s="24">
        <v>0.13571759259259258</v>
      </c>
      <c r="C158" s="24">
        <f>B158-TIME('Time Shifts'!$B$39,'Time Shifts'!$C$39,'Time Shifts'!$D$39)</f>
        <v>0.1236574074</v>
      </c>
      <c r="D158" s="26" t="s">
        <v>66</v>
      </c>
      <c r="E158" s="26" t="s">
        <v>91</v>
      </c>
      <c r="F158" s="46">
        <v>14.0</v>
      </c>
      <c r="G158" s="46"/>
      <c r="H158" s="26"/>
      <c r="I158" s="26" t="s">
        <v>1309</v>
      </c>
      <c r="J158" s="26"/>
      <c r="K158" s="26"/>
    </row>
    <row r="159">
      <c r="A159" s="26" t="s">
        <v>1275</v>
      </c>
      <c r="B159" s="24">
        <v>0.13662037037037036</v>
      </c>
      <c r="C159" s="24">
        <f>B159-TIME('Time Shifts'!$B$39,'Time Shifts'!$C$39,'Time Shifts'!$D$39)</f>
        <v>0.1245601852</v>
      </c>
      <c r="D159" s="26" t="s">
        <v>66</v>
      </c>
      <c r="E159" s="26" t="s">
        <v>125</v>
      </c>
      <c r="F159" s="46">
        <v>13.0</v>
      </c>
      <c r="G159" s="46">
        <f>F159-0</f>
        <v>13</v>
      </c>
      <c r="H159" s="26"/>
      <c r="I159" s="26"/>
      <c r="J159" s="26"/>
      <c r="K159" s="26"/>
    </row>
    <row r="160">
      <c r="A160" s="26" t="s">
        <v>1275</v>
      </c>
      <c r="B160" s="24">
        <v>0.13662037037037036</v>
      </c>
      <c r="C160" s="24">
        <f>B160-TIME('Time Shifts'!$B$39,'Time Shifts'!$C$39,'Time Shifts'!$D$39)</f>
        <v>0.1245601852</v>
      </c>
      <c r="D160" s="26" t="s">
        <v>70</v>
      </c>
      <c r="E160" s="26" t="s">
        <v>125</v>
      </c>
      <c r="F160" s="46">
        <v>22.0</v>
      </c>
      <c r="G160" s="46">
        <f>F160-7</f>
        <v>15</v>
      </c>
      <c r="H160" s="26"/>
      <c r="I160" s="26"/>
      <c r="J160" s="26"/>
      <c r="K160" s="26"/>
    </row>
    <row r="161">
      <c r="A161" s="26" t="s">
        <v>1275</v>
      </c>
      <c r="B161" s="24">
        <v>0.13662037037037036</v>
      </c>
      <c r="C161" s="24">
        <f>B161-TIME('Time Shifts'!$B$39,'Time Shifts'!$C$39,'Time Shifts'!$D$39)</f>
        <v>0.1245601852</v>
      </c>
      <c r="D161" s="26" t="s">
        <v>82</v>
      </c>
      <c r="E161" s="26" t="s">
        <v>125</v>
      </c>
      <c r="F161" s="46">
        <v>7.0</v>
      </c>
      <c r="G161" s="46">
        <f>F161-1</f>
        <v>6</v>
      </c>
      <c r="H161" s="26"/>
      <c r="I161" s="26"/>
      <c r="J161" s="26"/>
      <c r="K161" s="26"/>
    </row>
    <row r="162">
      <c r="A162" s="26" t="s">
        <v>1275</v>
      </c>
      <c r="B162" s="24">
        <v>0.13662037037037036</v>
      </c>
      <c r="C162" s="24">
        <f>B162-TIME('Time Shifts'!$B$39,'Time Shifts'!$C$39,'Time Shifts'!$D$39)</f>
        <v>0.1245601852</v>
      </c>
      <c r="D162" s="26" t="s">
        <v>74</v>
      </c>
      <c r="E162" s="26" t="s">
        <v>125</v>
      </c>
      <c r="F162" s="46">
        <v>20.0</v>
      </c>
      <c r="G162" s="46">
        <f>F162-10</f>
        <v>10</v>
      </c>
      <c r="H162" s="26"/>
      <c r="I162" s="26"/>
      <c r="J162" s="26"/>
      <c r="K162" s="26" t="s">
        <v>86</v>
      </c>
    </row>
    <row r="163">
      <c r="A163" s="26" t="s">
        <v>1275</v>
      </c>
      <c r="B163" s="24">
        <v>0.13662037037037036</v>
      </c>
      <c r="C163" s="24">
        <f>B163-TIME('Time Shifts'!$B$39,'Time Shifts'!$C$39,'Time Shifts'!$D$39)</f>
        <v>0.1245601852</v>
      </c>
      <c r="D163" s="26" t="s">
        <v>74</v>
      </c>
      <c r="E163" s="26" t="s">
        <v>125</v>
      </c>
      <c r="F163" s="46" t="s">
        <v>75</v>
      </c>
      <c r="G163" s="46" t="s">
        <v>75</v>
      </c>
      <c r="H163" s="26"/>
      <c r="I163" s="26"/>
      <c r="J163" s="26"/>
      <c r="K163" s="26" t="s">
        <v>85</v>
      </c>
    </row>
    <row r="164">
      <c r="A164" s="26" t="s">
        <v>1275</v>
      </c>
      <c r="B164" s="24">
        <v>0.13662037037037036</v>
      </c>
      <c r="C164" s="24">
        <f>B164-TIME('Time Shifts'!$B$39,'Time Shifts'!$C$39,'Time Shifts'!$D$39)</f>
        <v>0.1245601852</v>
      </c>
      <c r="D164" s="26" t="s">
        <v>69</v>
      </c>
      <c r="E164" s="26" t="s">
        <v>125</v>
      </c>
      <c r="F164" s="46">
        <v>12.0</v>
      </c>
      <c r="G164" s="46">
        <f>F164-4</f>
        <v>8</v>
      </c>
      <c r="H164" s="26"/>
      <c r="I164" s="26"/>
      <c r="J164" s="26"/>
      <c r="K164" s="26"/>
    </row>
    <row r="165">
      <c r="A165" s="26" t="s">
        <v>1275</v>
      </c>
      <c r="B165" s="24">
        <v>0.13662037037037036</v>
      </c>
      <c r="C165" s="24">
        <f>B165-TIME('Time Shifts'!$B$39,'Time Shifts'!$C$39,'Time Shifts'!$D$39)</f>
        <v>0.1245601852</v>
      </c>
      <c r="D165" s="26" t="s">
        <v>964</v>
      </c>
      <c r="E165" s="26" t="s">
        <v>125</v>
      </c>
      <c r="F165" s="46">
        <v>17.0</v>
      </c>
      <c r="G165" s="46">
        <f>F165-1-10</f>
        <v>6</v>
      </c>
      <c r="H165" s="26"/>
      <c r="I165" s="26"/>
      <c r="J165" s="26"/>
      <c r="K165" s="26"/>
    </row>
    <row r="166">
      <c r="A166" s="26" t="s">
        <v>1275</v>
      </c>
      <c r="B166" s="24">
        <v>0.13662037037037036</v>
      </c>
      <c r="C166" s="24">
        <f>B166-TIME('Time Shifts'!$B$39,'Time Shifts'!$C$39,'Time Shifts'!$D$39)</f>
        <v>0.1245601852</v>
      </c>
      <c r="D166" s="26" t="s">
        <v>84</v>
      </c>
      <c r="E166" s="26" t="s">
        <v>125</v>
      </c>
      <c r="F166" s="46">
        <v>10.0</v>
      </c>
      <c r="G166" s="46">
        <f>F166-2</f>
        <v>8</v>
      </c>
      <c r="H166" s="26"/>
      <c r="I166" s="26"/>
      <c r="J166" s="26"/>
      <c r="K166" s="26"/>
    </row>
    <row r="167">
      <c r="A167" s="26" t="s">
        <v>1275</v>
      </c>
      <c r="B167" s="24">
        <v>0.1376388888888889</v>
      </c>
      <c r="C167" s="24">
        <f>B167-TIME('Time Shifts'!$B$39,'Time Shifts'!$C$39,'Time Shifts'!$D$39)</f>
        <v>0.1255787037</v>
      </c>
      <c r="D167" s="26" t="s">
        <v>66</v>
      </c>
      <c r="E167" s="26" t="s">
        <v>79</v>
      </c>
      <c r="F167" s="46">
        <v>17.0</v>
      </c>
      <c r="G167" s="46">
        <f>F167-3</f>
        <v>14</v>
      </c>
      <c r="H167" s="26"/>
      <c r="I167" s="26"/>
      <c r="J167" s="26"/>
      <c r="K167" s="26"/>
    </row>
    <row r="168">
      <c r="A168" s="26" t="s">
        <v>1275</v>
      </c>
      <c r="B168" s="24">
        <v>0.1379050925925926</v>
      </c>
      <c r="C168" s="24">
        <f>B168-TIME('Time Shifts'!$B$39,'Time Shifts'!$C$39,'Time Shifts'!$D$39)</f>
        <v>0.1258449074</v>
      </c>
      <c r="D168" s="26" t="s">
        <v>82</v>
      </c>
      <c r="E168" s="26" t="s">
        <v>89</v>
      </c>
      <c r="F168" s="46">
        <v>22.0</v>
      </c>
      <c r="G168" s="46">
        <f t="shared" ref="G168:G169" si="8">F168-8</f>
        <v>14</v>
      </c>
      <c r="H168" s="26"/>
      <c r="I168" s="26"/>
      <c r="J168" s="26"/>
      <c r="K168" s="26" t="s">
        <v>529</v>
      </c>
    </row>
    <row r="169">
      <c r="A169" s="26" t="s">
        <v>1275</v>
      </c>
      <c r="B169" s="24">
        <v>0.1379050925925926</v>
      </c>
      <c r="C169" s="24">
        <f>B169-TIME('Time Shifts'!$B$39,'Time Shifts'!$C$39,'Time Shifts'!$D$39)</f>
        <v>0.1258449074</v>
      </c>
      <c r="D169" s="26" t="s">
        <v>82</v>
      </c>
      <c r="E169" s="26" t="s">
        <v>89</v>
      </c>
      <c r="F169" s="46">
        <v>23.0</v>
      </c>
      <c r="G169" s="46">
        <f t="shared" si="8"/>
        <v>15</v>
      </c>
      <c r="H169" s="26"/>
      <c r="I169" s="26"/>
      <c r="J169" s="26"/>
      <c r="K169" s="26" t="s">
        <v>160</v>
      </c>
    </row>
    <row r="170">
      <c r="A170" s="26" t="s">
        <v>1275</v>
      </c>
      <c r="B170" s="24">
        <v>0.13813657407407406</v>
      </c>
      <c r="C170" s="24">
        <f>B170-TIME('Time Shifts'!$B$39,'Time Shifts'!$C$39,'Time Shifts'!$D$39)</f>
        <v>0.1260763889</v>
      </c>
      <c r="D170" s="26" t="s">
        <v>82</v>
      </c>
      <c r="E170" s="26" t="s">
        <v>91</v>
      </c>
      <c r="F170" s="46">
        <v>5.0</v>
      </c>
      <c r="G170" s="46"/>
      <c r="H170" s="26"/>
      <c r="I170" s="26" t="s">
        <v>1310</v>
      </c>
      <c r="J170" s="46">
        <v>1.0</v>
      </c>
      <c r="K170" s="26"/>
    </row>
    <row r="171">
      <c r="A171" s="26" t="s">
        <v>1275</v>
      </c>
      <c r="B171" s="24">
        <v>0.1386111111111111</v>
      </c>
      <c r="C171" s="24">
        <f>B171-TIME('Time Shifts'!$B$39,'Time Shifts'!$C$39,'Time Shifts'!$D$39)</f>
        <v>0.1265509259</v>
      </c>
      <c r="D171" s="26" t="s">
        <v>70</v>
      </c>
      <c r="E171" s="26" t="s">
        <v>67</v>
      </c>
      <c r="F171" s="46">
        <v>15.0</v>
      </c>
      <c r="G171" s="46">
        <f>F171-3</f>
        <v>12</v>
      </c>
      <c r="H171" s="26"/>
      <c r="I171" s="26"/>
      <c r="J171" s="26"/>
      <c r="K171" s="26"/>
    </row>
    <row r="172">
      <c r="A172" s="26" t="s">
        <v>1275</v>
      </c>
      <c r="B172" s="24">
        <v>0.13953703703703704</v>
      </c>
      <c r="C172" s="24">
        <f>B172-TIME('Time Shifts'!$B$39,'Time Shifts'!$C$39,'Time Shifts'!$D$39)</f>
        <v>0.1274768519</v>
      </c>
      <c r="D172" s="26" t="s">
        <v>66</v>
      </c>
      <c r="E172" s="26" t="s">
        <v>125</v>
      </c>
      <c r="F172" s="46">
        <v>12.0</v>
      </c>
      <c r="G172" s="46">
        <f>F172-0</f>
        <v>12</v>
      </c>
      <c r="H172" s="26"/>
      <c r="I172" s="26"/>
      <c r="J172" s="26"/>
      <c r="K172" s="26"/>
    </row>
    <row r="173">
      <c r="A173" s="26" t="s">
        <v>1275</v>
      </c>
      <c r="B173" s="24">
        <v>0.13953703703703704</v>
      </c>
      <c r="C173" s="24">
        <f>B173-TIME('Time Shifts'!$B$39,'Time Shifts'!$C$39,'Time Shifts'!$D$39)</f>
        <v>0.1274768519</v>
      </c>
      <c r="D173" s="26" t="s">
        <v>84</v>
      </c>
      <c r="E173" s="26" t="s">
        <v>125</v>
      </c>
      <c r="F173" s="46" t="s">
        <v>1277</v>
      </c>
      <c r="G173" s="46">
        <v>18.0</v>
      </c>
      <c r="H173" s="26"/>
      <c r="I173" s="26"/>
      <c r="J173" s="26"/>
      <c r="K173" s="26"/>
    </row>
    <row r="174">
      <c r="A174" s="26" t="s">
        <v>1275</v>
      </c>
      <c r="B174" s="24">
        <v>0.13953703703703704</v>
      </c>
      <c r="C174" s="24">
        <f>B174-TIME('Time Shifts'!$B$39,'Time Shifts'!$C$39,'Time Shifts'!$D$39)</f>
        <v>0.1274768519</v>
      </c>
      <c r="D174" s="26" t="s">
        <v>70</v>
      </c>
      <c r="E174" s="26" t="s">
        <v>125</v>
      </c>
      <c r="F174" s="46">
        <v>12.0</v>
      </c>
      <c r="G174" s="46">
        <f>F174-7</f>
        <v>5</v>
      </c>
      <c r="H174" s="26"/>
      <c r="I174" s="26"/>
      <c r="J174" s="26"/>
      <c r="K174" s="26"/>
    </row>
    <row r="175">
      <c r="A175" s="26" t="s">
        <v>1275</v>
      </c>
      <c r="B175" s="24">
        <v>0.13953703703703704</v>
      </c>
      <c r="C175" s="24">
        <f>B175-TIME('Time Shifts'!$B$39,'Time Shifts'!$C$39,'Time Shifts'!$D$39)</f>
        <v>0.1274768519</v>
      </c>
      <c r="D175" s="26" t="s">
        <v>82</v>
      </c>
      <c r="E175" s="26" t="s">
        <v>125</v>
      </c>
      <c r="F175" s="46">
        <v>11.0</v>
      </c>
      <c r="G175" s="46">
        <f>F175-8</f>
        <v>3</v>
      </c>
      <c r="H175" s="26"/>
      <c r="I175" s="26"/>
      <c r="J175" s="26"/>
      <c r="K175" s="26"/>
    </row>
    <row r="176">
      <c r="A176" s="26" t="s">
        <v>1275</v>
      </c>
      <c r="B176" s="24">
        <v>0.13953703703703704</v>
      </c>
      <c r="C176" s="24">
        <f>B176-TIME('Time Shifts'!$B$39,'Time Shifts'!$C$39,'Time Shifts'!$D$39)</f>
        <v>0.1274768519</v>
      </c>
      <c r="D176" s="26" t="s">
        <v>74</v>
      </c>
      <c r="E176" s="26" t="s">
        <v>125</v>
      </c>
      <c r="F176" s="46" t="s">
        <v>75</v>
      </c>
      <c r="G176" s="46" t="s">
        <v>75</v>
      </c>
      <c r="H176" s="26"/>
      <c r="I176" s="26"/>
      <c r="J176" s="26"/>
      <c r="K176" s="26" t="s">
        <v>85</v>
      </c>
    </row>
    <row r="177">
      <c r="A177" s="26" t="s">
        <v>1275</v>
      </c>
      <c r="B177" s="24">
        <v>0.13953703703703704</v>
      </c>
      <c r="C177" s="24">
        <f>B177-TIME('Time Shifts'!$B$39,'Time Shifts'!$C$39,'Time Shifts'!$D$39)</f>
        <v>0.1274768519</v>
      </c>
      <c r="D177" s="26" t="s">
        <v>74</v>
      </c>
      <c r="E177" s="26" t="s">
        <v>125</v>
      </c>
      <c r="F177" s="46">
        <v>20.0</v>
      </c>
      <c r="G177" s="46">
        <f>F177-10</f>
        <v>10</v>
      </c>
      <c r="H177" s="26"/>
      <c r="I177" s="26"/>
      <c r="J177" s="26"/>
      <c r="K177" s="26" t="s">
        <v>86</v>
      </c>
    </row>
    <row r="178">
      <c r="A178" s="26" t="s">
        <v>1275</v>
      </c>
      <c r="B178" s="24">
        <v>0.13953703703703704</v>
      </c>
      <c r="C178" s="24">
        <f>B178-TIME('Time Shifts'!$B$39,'Time Shifts'!$C$39,'Time Shifts'!$D$39)</f>
        <v>0.1274768519</v>
      </c>
      <c r="D178" s="26" t="s">
        <v>69</v>
      </c>
      <c r="E178" s="26" t="s">
        <v>125</v>
      </c>
      <c r="F178" s="46">
        <v>19.0</v>
      </c>
      <c r="G178" s="46">
        <f>F178-4</f>
        <v>15</v>
      </c>
      <c r="H178" s="26"/>
      <c r="I178" s="26"/>
      <c r="J178" s="26"/>
      <c r="K178" s="26"/>
    </row>
    <row r="179">
      <c r="A179" s="26" t="s">
        <v>1275</v>
      </c>
      <c r="B179" s="24">
        <v>0.13953703703703704</v>
      </c>
      <c r="C179" s="24">
        <f>B179-TIME('Time Shifts'!$B$39,'Time Shifts'!$C$39,'Time Shifts'!$D$39)</f>
        <v>0.1274768519</v>
      </c>
      <c r="D179" s="26" t="s">
        <v>964</v>
      </c>
      <c r="E179" s="26" t="s">
        <v>125</v>
      </c>
      <c r="F179" s="46">
        <v>17.0</v>
      </c>
      <c r="G179" s="46">
        <f>F179-1-10</f>
        <v>6</v>
      </c>
      <c r="H179" s="26"/>
      <c r="I179" s="26"/>
      <c r="J179" s="26"/>
      <c r="K179" s="26"/>
    </row>
    <row r="180">
      <c r="A180" s="26" t="s">
        <v>1275</v>
      </c>
      <c r="B180" s="24">
        <v>0.14164351851851853</v>
      </c>
      <c r="C180" s="24">
        <f>B180-TIME('Time Shifts'!$B$39,'Time Shifts'!$C$39,'Time Shifts'!$D$39)</f>
        <v>0.1295833333</v>
      </c>
      <c r="D180" s="26" t="s">
        <v>82</v>
      </c>
      <c r="E180" s="26" t="s">
        <v>361</v>
      </c>
      <c r="F180" s="46" t="s">
        <v>88</v>
      </c>
      <c r="G180" s="46">
        <v>1.0</v>
      </c>
      <c r="H180" s="26"/>
      <c r="I180" s="26"/>
      <c r="J180" s="26"/>
      <c r="K180" s="26"/>
    </row>
    <row r="181">
      <c r="A181" s="26" t="s">
        <v>1275</v>
      </c>
      <c r="B181" s="24">
        <v>0.14168981481481482</v>
      </c>
      <c r="C181" s="24">
        <f>B181-TIME('Time Shifts'!$B$39,'Time Shifts'!$C$39,'Time Shifts'!$D$39)</f>
        <v>0.1296296296</v>
      </c>
      <c r="D181" s="26" t="s">
        <v>964</v>
      </c>
      <c r="E181" s="26" t="s">
        <v>132</v>
      </c>
      <c r="F181" s="46">
        <v>12.0</v>
      </c>
      <c r="G181" s="46">
        <f>F181--1</f>
        <v>13</v>
      </c>
      <c r="H181" s="26"/>
      <c r="I181" s="26"/>
      <c r="J181" s="26"/>
      <c r="K181" s="26"/>
    </row>
    <row r="182">
      <c r="A182" s="26" t="s">
        <v>1275</v>
      </c>
      <c r="B182" s="24">
        <v>0.1420486111111111</v>
      </c>
      <c r="C182" s="24">
        <f>B182-TIME('Time Shifts'!$B$39,'Time Shifts'!$C$39,'Time Shifts'!$D$39)</f>
        <v>0.1299884259</v>
      </c>
      <c r="D182" s="26" t="s">
        <v>74</v>
      </c>
      <c r="E182" s="26" t="s">
        <v>83</v>
      </c>
      <c r="F182" s="46">
        <v>18.0</v>
      </c>
      <c r="G182" s="46">
        <f>F182-9</f>
        <v>9</v>
      </c>
      <c r="H182" s="26"/>
      <c r="I182" s="26"/>
      <c r="J182" s="26"/>
      <c r="K182" s="26"/>
    </row>
    <row r="183">
      <c r="A183" s="26" t="s">
        <v>1275</v>
      </c>
      <c r="B183" s="24">
        <v>0.1421875</v>
      </c>
      <c r="C183" s="24">
        <f>B183-TIME('Time Shifts'!$B$39,'Time Shifts'!$C$39,'Time Shifts'!$D$39)</f>
        <v>0.1301273148</v>
      </c>
      <c r="D183" s="26" t="s">
        <v>74</v>
      </c>
      <c r="E183" s="26" t="s">
        <v>217</v>
      </c>
      <c r="F183" s="46">
        <v>28.0</v>
      </c>
      <c r="G183" s="46">
        <f>F183-10</f>
        <v>18</v>
      </c>
      <c r="H183" s="26"/>
      <c r="I183" s="26"/>
      <c r="J183" s="26"/>
      <c r="K183" s="26"/>
    </row>
    <row r="184">
      <c r="A184" s="26" t="s">
        <v>1275</v>
      </c>
      <c r="B184" s="24">
        <v>0.14311342592592594</v>
      </c>
      <c r="C184" s="24">
        <f>B184-TIME('Time Shifts'!$B$39,'Time Shifts'!$C$39,'Time Shifts'!$D$39)</f>
        <v>0.1310532407</v>
      </c>
      <c r="D184" s="26" t="s">
        <v>964</v>
      </c>
      <c r="E184" s="26" t="s">
        <v>71</v>
      </c>
      <c r="F184" s="46">
        <v>25.0</v>
      </c>
      <c r="G184" s="46">
        <f>F184-8</f>
        <v>17</v>
      </c>
      <c r="H184" s="26"/>
      <c r="I184" s="26"/>
      <c r="J184" s="26"/>
      <c r="K184" s="26"/>
    </row>
    <row r="185">
      <c r="A185" s="26" t="s">
        <v>1275</v>
      </c>
      <c r="B185" s="24">
        <v>0.14311342592592594</v>
      </c>
      <c r="C185" s="24">
        <f>B185-TIME('Time Shifts'!$B$39,'Time Shifts'!$C$39,'Time Shifts'!$D$39)</f>
        <v>0.1310532407</v>
      </c>
      <c r="D185" s="26" t="s">
        <v>70</v>
      </c>
      <c r="E185" s="26" t="s">
        <v>71</v>
      </c>
      <c r="F185" s="46">
        <v>9.0</v>
      </c>
      <c r="G185" s="46">
        <f>F185-7</f>
        <v>2</v>
      </c>
      <c r="H185" s="26"/>
      <c r="I185" s="26"/>
      <c r="J185" s="26"/>
      <c r="K185" s="26"/>
    </row>
    <row r="186">
      <c r="A186" s="26" t="s">
        <v>1275</v>
      </c>
      <c r="B186" s="24">
        <v>0.14431712962962964</v>
      </c>
      <c r="C186" s="24">
        <f>B186-TIME('Time Shifts'!$B$39,'Time Shifts'!$C$39,'Time Shifts'!$D$39)</f>
        <v>0.1322569444</v>
      </c>
      <c r="D186" s="26" t="s">
        <v>74</v>
      </c>
      <c r="E186" s="26" t="s">
        <v>83</v>
      </c>
      <c r="F186" s="46">
        <v>11.0</v>
      </c>
      <c r="G186" s="46">
        <f>F186-9</f>
        <v>2</v>
      </c>
      <c r="H186" s="26"/>
      <c r="I186" s="26"/>
      <c r="J186" s="26"/>
      <c r="K186" s="26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hidden="1" min="2" max="2" width="7.29"/>
    <col customWidth="1" min="3" max="3" width="7.29"/>
    <col customWidth="1" min="4" max="4" width="9.71"/>
    <col customWidth="1" min="5" max="5" width="16.0"/>
    <col customWidth="1" min="6" max="6" width="10.71"/>
    <col customWidth="1" min="7" max="7" width="12.71"/>
    <col customWidth="1" min="8" max="8" width="5.14"/>
    <col customWidth="1" min="9" max="9" width="24.86"/>
    <col customWidth="1" min="10" max="10" width="6.43"/>
    <col customWidth="1" min="11" max="11" width="47.43"/>
  </cols>
  <sheetData>
    <row r="1">
      <c r="A1" s="73" t="s">
        <v>0</v>
      </c>
      <c r="B1" s="39" t="s">
        <v>4304</v>
      </c>
      <c r="C1" s="39" t="s">
        <v>56</v>
      </c>
      <c r="D1" s="39" t="s">
        <v>57</v>
      </c>
      <c r="E1" s="39" t="s">
        <v>58</v>
      </c>
      <c r="F1" s="40" t="s">
        <v>59</v>
      </c>
      <c r="G1" s="40" t="s">
        <v>60</v>
      </c>
      <c r="H1" s="39" t="s">
        <v>61</v>
      </c>
      <c r="I1" s="39" t="s">
        <v>62</v>
      </c>
      <c r="J1" s="39" t="s">
        <v>63</v>
      </c>
      <c r="K1" s="39" t="s">
        <v>64</v>
      </c>
    </row>
    <row r="2">
      <c r="A2" s="26" t="s">
        <v>1311</v>
      </c>
      <c r="B2" s="24">
        <v>0.008981481481481481</v>
      </c>
      <c r="C2" s="24">
        <f t="shared" ref="C2:C119" si="1">B2</f>
        <v>0.008981481481</v>
      </c>
      <c r="D2" s="26" t="s">
        <v>70</v>
      </c>
      <c r="E2" s="26" t="s">
        <v>87</v>
      </c>
      <c r="F2" s="46">
        <v>22.0</v>
      </c>
      <c r="G2" s="46">
        <f>F2-4</f>
        <v>18</v>
      </c>
      <c r="H2" s="26"/>
      <c r="I2" s="26"/>
      <c r="J2" s="26"/>
      <c r="K2" s="26"/>
    </row>
    <row r="3">
      <c r="A3" s="26" t="s">
        <v>1311</v>
      </c>
      <c r="B3" s="24">
        <v>0.009074074074074075</v>
      </c>
      <c r="C3" s="24">
        <f t="shared" si="1"/>
        <v>0.009074074074</v>
      </c>
      <c r="D3" s="26" t="s">
        <v>84</v>
      </c>
      <c r="E3" s="26" t="s">
        <v>87</v>
      </c>
      <c r="F3" s="46">
        <v>21.0</v>
      </c>
      <c r="G3" s="46">
        <f>F3-2</f>
        <v>19</v>
      </c>
      <c r="H3" s="26"/>
      <c r="I3" s="26"/>
      <c r="J3" s="26"/>
      <c r="K3" s="26"/>
    </row>
    <row r="4">
      <c r="A4" s="26" t="s">
        <v>1311</v>
      </c>
      <c r="B4" s="24">
        <v>0.009189814814814816</v>
      </c>
      <c r="C4" s="24">
        <f t="shared" si="1"/>
        <v>0.009189814815</v>
      </c>
      <c r="D4" s="26" t="s">
        <v>66</v>
      </c>
      <c r="E4" s="26" t="s">
        <v>87</v>
      </c>
      <c r="F4" s="46">
        <v>16.0</v>
      </c>
      <c r="G4" s="46">
        <f>F4-0</f>
        <v>16</v>
      </c>
      <c r="H4" s="26"/>
      <c r="I4" s="26"/>
      <c r="J4" s="26"/>
      <c r="K4" s="26"/>
    </row>
    <row r="5">
      <c r="A5" s="26" t="s">
        <v>1311</v>
      </c>
      <c r="B5" s="24">
        <v>0.009270833333333334</v>
      </c>
      <c r="C5" s="24">
        <f t="shared" si="1"/>
        <v>0.009270833333</v>
      </c>
      <c r="D5" s="26" t="s">
        <v>74</v>
      </c>
      <c r="E5" s="26" t="s">
        <v>87</v>
      </c>
      <c r="F5" s="46">
        <v>14.0</v>
      </c>
      <c r="G5" s="46">
        <f>F5-5</f>
        <v>9</v>
      </c>
      <c r="H5" s="26"/>
      <c r="I5" s="26"/>
      <c r="J5" s="26"/>
      <c r="K5" s="26"/>
    </row>
    <row r="6">
      <c r="A6" s="26" t="s">
        <v>1311</v>
      </c>
      <c r="B6" s="24">
        <v>0.009432870370370371</v>
      </c>
      <c r="C6" s="24">
        <f t="shared" si="1"/>
        <v>0.00943287037</v>
      </c>
      <c r="D6" s="26" t="s">
        <v>69</v>
      </c>
      <c r="E6" s="26" t="s">
        <v>87</v>
      </c>
      <c r="F6" s="46">
        <v>7.0</v>
      </c>
      <c r="G6" s="46">
        <f>F6-4</f>
        <v>3</v>
      </c>
      <c r="H6" s="26"/>
      <c r="I6" s="26"/>
      <c r="J6" s="26"/>
      <c r="K6" s="26"/>
    </row>
    <row r="7">
      <c r="A7" s="26" t="s">
        <v>1311</v>
      </c>
      <c r="B7" s="24">
        <v>0.009456018518518518</v>
      </c>
      <c r="C7" s="24">
        <f t="shared" si="1"/>
        <v>0.009456018519</v>
      </c>
      <c r="D7" s="26" t="s">
        <v>82</v>
      </c>
      <c r="E7" s="26" t="s">
        <v>87</v>
      </c>
      <c r="F7" s="46">
        <v>6.0</v>
      </c>
      <c r="G7" s="46">
        <f t="shared" ref="G7:G8" si="2">F7-1</f>
        <v>5</v>
      </c>
      <c r="H7" s="26"/>
      <c r="I7" s="26"/>
      <c r="J7" s="26"/>
      <c r="K7" s="26"/>
    </row>
    <row r="8">
      <c r="A8" s="26" t="s">
        <v>1311</v>
      </c>
      <c r="B8" s="24">
        <v>0.009456018518518518</v>
      </c>
      <c r="C8" s="24">
        <f t="shared" si="1"/>
        <v>0.009456018519</v>
      </c>
      <c r="D8" s="26" t="s">
        <v>964</v>
      </c>
      <c r="E8" s="26" t="s">
        <v>87</v>
      </c>
      <c r="F8" s="46">
        <v>6.0</v>
      </c>
      <c r="G8" s="46">
        <f t="shared" si="2"/>
        <v>5</v>
      </c>
      <c r="H8" s="26"/>
      <c r="I8" s="26"/>
      <c r="J8" s="26"/>
      <c r="K8" s="26"/>
    </row>
    <row r="9">
      <c r="A9" s="26" t="s">
        <v>1311</v>
      </c>
      <c r="B9" s="24">
        <v>0.010983796296296297</v>
      </c>
      <c r="C9" s="24">
        <f t="shared" si="1"/>
        <v>0.0109837963</v>
      </c>
      <c r="D9" s="26" t="s">
        <v>70</v>
      </c>
      <c r="E9" s="26" t="s">
        <v>93</v>
      </c>
      <c r="F9" s="46">
        <v>15.0</v>
      </c>
      <c r="G9" s="46">
        <f>F9-7</f>
        <v>8</v>
      </c>
      <c r="H9" s="26"/>
      <c r="I9" s="26"/>
      <c r="J9" s="26"/>
      <c r="K9" s="26" t="s">
        <v>4329</v>
      </c>
    </row>
    <row r="10">
      <c r="A10" s="26" t="s">
        <v>1311</v>
      </c>
      <c r="B10" s="24">
        <v>0.011076388888888889</v>
      </c>
      <c r="C10" s="24">
        <f t="shared" si="1"/>
        <v>0.01107638889</v>
      </c>
      <c r="D10" s="26" t="s">
        <v>70</v>
      </c>
      <c r="E10" s="26" t="s">
        <v>91</v>
      </c>
      <c r="F10" s="46">
        <v>9.0</v>
      </c>
      <c r="G10" s="46"/>
      <c r="H10" s="26"/>
      <c r="I10" s="26" t="s">
        <v>1312</v>
      </c>
      <c r="J10" s="26"/>
      <c r="K10" s="26"/>
    </row>
    <row r="11">
      <c r="A11" s="26" t="s">
        <v>1311</v>
      </c>
      <c r="B11" s="24">
        <v>0.011342592592592593</v>
      </c>
      <c r="C11" s="24">
        <f t="shared" si="1"/>
        <v>0.01134259259</v>
      </c>
      <c r="D11" s="26" t="s">
        <v>70</v>
      </c>
      <c r="E11" s="26" t="s">
        <v>93</v>
      </c>
      <c r="F11" s="46">
        <v>13.0</v>
      </c>
      <c r="G11" s="46">
        <f>F11-7</f>
        <v>6</v>
      </c>
      <c r="H11" s="26"/>
      <c r="I11" s="26"/>
      <c r="J11" s="26"/>
      <c r="K11" s="26" t="s">
        <v>4329</v>
      </c>
    </row>
    <row r="12">
      <c r="A12" s="26" t="s">
        <v>1311</v>
      </c>
      <c r="B12" s="24">
        <v>0.011423611111111112</v>
      </c>
      <c r="C12" s="24">
        <f t="shared" si="1"/>
        <v>0.01142361111</v>
      </c>
      <c r="D12" s="26" t="s">
        <v>70</v>
      </c>
      <c r="E12" s="26" t="s">
        <v>91</v>
      </c>
      <c r="F12" s="46">
        <v>8.0</v>
      </c>
      <c r="G12" s="46"/>
      <c r="H12" s="26"/>
      <c r="I12" s="26" t="s">
        <v>1313</v>
      </c>
      <c r="J12" s="26"/>
      <c r="K12" s="26"/>
    </row>
    <row r="13">
      <c r="A13" s="26" t="s">
        <v>1311</v>
      </c>
      <c r="B13" s="24">
        <v>0.011840277777777778</v>
      </c>
      <c r="C13" s="24">
        <f t="shared" si="1"/>
        <v>0.01184027778</v>
      </c>
      <c r="D13" s="26" t="s">
        <v>70</v>
      </c>
      <c r="E13" s="26" t="s">
        <v>93</v>
      </c>
      <c r="F13" s="46">
        <v>15.0</v>
      </c>
      <c r="G13" s="46">
        <f>F13-7</f>
        <v>8</v>
      </c>
      <c r="H13" s="26"/>
      <c r="I13" s="26"/>
      <c r="J13" s="26"/>
      <c r="K13" s="26" t="s">
        <v>4329</v>
      </c>
    </row>
    <row r="14">
      <c r="A14" s="26" t="s">
        <v>1311</v>
      </c>
      <c r="B14" s="24">
        <v>0.011875</v>
      </c>
      <c r="C14" s="24">
        <f t="shared" si="1"/>
        <v>0.011875</v>
      </c>
      <c r="D14" s="26" t="s">
        <v>70</v>
      </c>
      <c r="E14" s="26" t="s">
        <v>91</v>
      </c>
      <c r="F14" s="46">
        <v>10.0</v>
      </c>
      <c r="G14" s="46"/>
      <c r="H14" s="26"/>
      <c r="I14" s="26" t="s">
        <v>1314</v>
      </c>
      <c r="J14" s="26"/>
      <c r="K14" s="26"/>
    </row>
    <row r="15">
      <c r="A15" s="26" t="s">
        <v>1311</v>
      </c>
      <c r="B15" s="24">
        <v>0.011967592592592592</v>
      </c>
      <c r="C15" s="24">
        <f t="shared" si="1"/>
        <v>0.01196759259</v>
      </c>
      <c r="D15" s="26" t="s">
        <v>70</v>
      </c>
      <c r="E15" s="26" t="s">
        <v>93</v>
      </c>
      <c r="F15" s="46">
        <v>23.0</v>
      </c>
      <c r="G15" s="46">
        <v>16.0</v>
      </c>
      <c r="H15" s="26"/>
      <c r="I15" s="26"/>
      <c r="J15" s="26"/>
      <c r="K15" s="26" t="s">
        <v>4329</v>
      </c>
    </row>
    <row r="16">
      <c r="A16" s="26" t="s">
        <v>1311</v>
      </c>
      <c r="B16" s="24">
        <v>0.012002314814814815</v>
      </c>
      <c r="C16" s="24">
        <f t="shared" si="1"/>
        <v>0.01200231481</v>
      </c>
      <c r="D16" s="26" t="s">
        <v>70</v>
      </c>
      <c r="E16" s="26" t="s">
        <v>91</v>
      </c>
      <c r="F16" s="46">
        <v>10.0</v>
      </c>
      <c r="G16" s="46"/>
      <c r="H16" s="26"/>
      <c r="I16" s="26" t="s">
        <v>1315</v>
      </c>
      <c r="J16" s="26"/>
      <c r="K16" s="26"/>
    </row>
    <row r="17">
      <c r="A17" s="26" t="s">
        <v>1311</v>
      </c>
      <c r="B17" s="24">
        <v>0.013055555555555556</v>
      </c>
      <c r="C17" s="24">
        <f t="shared" si="1"/>
        <v>0.01305555556</v>
      </c>
      <c r="D17" s="26" t="s">
        <v>84</v>
      </c>
      <c r="E17" s="26" t="s">
        <v>93</v>
      </c>
      <c r="F17" s="46" t="s">
        <v>75</v>
      </c>
      <c r="G17" s="46" t="s">
        <v>75</v>
      </c>
      <c r="H17" s="26"/>
      <c r="I17" s="26"/>
      <c r="J17" s="26"/>
      <c r="K17" s="26" t="s">
        <v>85</v>
      </c>
    </row>
    <row r="18">
      <c r="A18" s="26" t="s">
        <v>1311</v>
      </c>
      <c r="B18" s="24">
        <v>0.013055555555555556</v>
      </c>
      <c r="C18" s="24">
        <f t="shared" si="1"/>
        <v>0.01305555556</v>
      </c>
      <c r="D18" s="26" t="s">
        <v>84</v>
      </c>
      <c r="E18" s="26" t="s">
        <v>93</v>
      </c>
      <c r="F18" s="46">
        <v>18.0</v>
      </c>
      <c r="G18" s="46">
        <f>F18-7</f>
        <v>11</v>
      </c>
      <c r="H18" s="26"/>
      <c r="I18" s="26"/>
      <c r="J18" s="26"/>
      <c r="K18" s="26" t="s">
        <v>871</v>
      </c>
    </row>
    <row r="19">
      <c r="A19" s="26" t="s">
        <v>1311</v>
      </c>
      <c r="B19" s="24">
        <v>0.013194444444444444</v>
      </c>
      <c r="C19" s="24">
        <f t="shared" si="1"/>
        <v>0.01319444444</v>
      </c>
      <c r="D19" s="26" t="s">
        <v>84</v>
      </c>
      <c r="E19" s="26" t="s">
        <v>91</v>
      </c>
      <c r="F19" s="46">
        <v>17.0</v>
      </c>
      <c r="G19" s="46"/>
      <c r="H19" s="26"/>
      <c r="I19" s="26" t="s">
        <v>1316</v>
      </c>
      <c r="J19" s="26"/>
      <c r="K19" s="26"/>
    </row>
    <row r="20">
      <c r="A20" s="26" t="s">
        <v>1311</v>
      </c>
      <c r="B20" s="24">
        <v>0.013391203703703704</v>
      </c>
      <c r="C20" s="24">
        <f t="shared" si="1"/>
        <v>0.0133912037</v>
      </c>
      <c r="D20" s="26" t="s">
        <v>84</v>
      </c>
      <c r="E20" s="26" t="s">
        <v>93</v>
      </c>
      <c r="F20" s="46" t="s">
        <v>75</v>
      </c>
      <c r="G20" s="46" t="s">
        <v>75</v>
      </c>
      <c r="H20" s="26"/>
      <c r="I20" s="26"/>
      <c r="J20" s="26"/>
      <c r="K20" s="26" t="s">
        <v>85</v>
      </c>
    </row>
    <row r="21">
      <c r="A21" s="26" t="s">
        <v>1311</v>
      </c>
      <c r="B21" s="24">
        <v>0.013391203703703704</v>
      </c>
      <c r="C21" s="24">
        <f t="shared" si="1"/>
        <v>0.0133912037</v>
      </c>
      <c r="D21" s="26" t="s">
        <v>84</v>
      </c>
      <c r="E21" s="26" t="s">
        <v>93</v>
      </c>
      <c r="F21" s="46" t="s">
        <v>68</v>
      </c>
      <c r="G21" s="46">
        <v>20.0</v>
      </c>
      <c r="H21" s="26" t="s">
        <v>137</v>
      </c>
      <c r="I21" s="26"/>
      <c r="J21" s="26"/>
      <c r="K21" s="26" t="s">
        <v>871</v>
      </c>
    </row>
    <row r="22">
      <c r="A22" s="26" t="s">
        <v>1311</v>
      </c>
      <c r="B22" s="24">
        <v>0.013541666666666667</v>
      </c>
      <c r="C22" s="24">
        <f t="shared" si="1"/>
        <v>0.01354166667</v>
      </c>
      <c r="D22" s="26" t="s">
        <v>84</v>
      </c>
      <c r="E22" s="26" t="s">
        <v>91</v>
      </c>
      <c r="F22" s="46">
        <v>17.0</v>
      </c>
      <c r="G22" s="46"/>
      <c r="H22" s="26"/>
      <c r="I22" s="26" t="s">
        <v>1316</v>
      </c>
      <c r="J22" s="46">
        <v>1.0</v>
      </c>
      <c r="K22" s="26"/>
    </row>
    <row r="23">
      <c r="A23" s="26" t="s">
        <v>1311</v>
      </c>
      <c r="B23" s="24">
        <v>0.014618055555555556</v>
      </c>
      <c r="C23" s="24">
        <f t="shared" si="1"/>
        <v>0.01461805556</v>
      </c>
      <c r="D23" s="26" t="s">
        <v>70</v>
      </c>
      <c r="E23" s="26" t="s">
        <v>166</v>
      </c>
      <c r="F23" s="46">
        <v>18.0</v>
      </c>
      <c r="G23" s="46">
        <f>F23-3</f>
        <v>15</v>
      </c>
      <c r="H23" s="26"/>
      <c r="I23" s="26"/>
      <c r="J23" s="26"/>
      <c r="K23" s="26"/>
    </row>
    <row r="24">
      <c r="A24" s="26" t="s">
        <v>1311</v>
      </c>
      <c r="B24" s="24">
        <v>0.015092592592592593</v>
      </c>
      <c r="C24" s="24">
        <f t="shared" si="1"/>
        <v>0.01509259259</v>
      </c>
      <c r="D24" s="26" t="s">
        <v>84</v>
      </c>
      <c r="E24" s="26" t="s">
        <v>93</v>
      </c>
      <c r="F24" s="46" t="s">
        <v>75</v>
      </c>
      <c r="G24" s="46" t="s">
        <v>75</v>
      </c>
      <c r="H24" s="26"/>
      <c r="I24" s="26"/>
      <c r="J24" s="26"/>
      <c r="K24" s="26" t="s">
        <v>85</v>
      </c>
    </row>
    <row r="25">
      <c r="A25" s="26" t="s">
        <v>1311</v>
      </c>
      <c r="B25" s="24">
        <v>0.015092592592592593</v>
      </c>
      <c r="C25" s="24">
        <f t="shared" si="1"/>
        <v>0.01509259259</v>
      </c>
      <c r="D25" s="26" t="s">
        <v>84</v>
      </c>
      <c r="E25" s="26" t="s">
        <v>93</v>
      </c>
      <c r="F25" s="46">
        <v>18.0</v>
      </c>
      <c r="G25" s="46">
        <f>F25-7</f>
        <v>11</v>
      </c>
      <c r="H25" s="26"/>
      <c r="I25" s="26"/>
      <c r="J25" s="26"/>
      <c r="K25" s="26" t="s">
        <v>1317</v>
      </c>
    </row>
    <row r="26">
      <c r="A26" s="26" t="s">
        <v>1311</v>
      </c>
      <c r="B26" s="24">
        <v>0.015196759259259259</v>
      </c>
      <c r="C26" s="24">
        <f t="shared" si="1"/>
        <v>0.01519675926</v>
      </c>
      <c r="D26" s="26" t="s">
        <v>84</v>
      </c>
      <c r="E26" s="26" t="s">
        <v>91</v>
      </c>
      <c r="F26" s="46">
        <v>15.0</v>
      </c>
      <c r="G26" s="46"/>
      <c r="H26" s="26"/>
      <c r="I26" s="26" t="s">
        <v>1318</v>
      </c>
      <c r="J26" s="26"/>
      <c r="K26" s="26"/>
    </row>
    <row r="27">
      <c r="A27" s="26" t="s">
        <v>1311</v>
      </c>
      <c r="B27" s="24">
        <v>0.018206018518518517</v>
      </c>
      <c r="C27" s="24">
        <f t="shared" si="1"/>
        <v>0.01820601852</v>
      </c>
      <c r="D27" s="26" t="s">
        <v>66</v>
      </c>
      <c r="E27" s="26" t="s">
        <v>89</v>
      </c>
      <c r="F27" s="46">
        <v>16.0</v>
      </c>
      <c r="G27" s="46">
        <f t="shared" ref="G27:G28" si="3">F27-7</f>
        <v>9</v>
      </c>
      <c r="H27" s="26"/>
      <c r="I27" s="26"/>
      <c r="J27" s="26"/>
      <c r="K27" s="26" t="s">
        <v>4347</v>
      </c>
    </row>
    <row r="28">
      <c r="A28" s="26" t="s">
        <v>1311</v>
      </c>
      <c r="B28" s="24">
        <v>0.01824074074074074</v>
      </c>
      <c r="C28" s="24">
        <f t="shared" si="1"/>
        <v>0.01824074074</v>
      </c>
      <c r="D28" s="26" t="s">
        <v>66</v>
      </c>
      <c r="E28" s="26" t="s">
        <v>89</v>
      </c>
      <c r="F28" s="46">
        <v>15.0</v>
      </c>
      <c r="G28" s="46">
        <f t="shared" si="3"/>
        <v>8</v>
      </c>
      <c r="H28" s="26"/>
      <c r="I28" s="26"/>
      <c r="J28" s="26"/>
      <c r="K28" s="26" t="s">
        <v>4347</v>
      </c>
    </row>
    <row r="29">
      <c r="A29" s="26" t="s">
        <v>1311</v>
      </c>
      <c r="B29" s="24">
        <v>0.01840277777777778</v>
      </c>
      <c r="C29" s="24">
        <f t="shared" si="1"/>
        <v>0.01840277778</v>
      </c>
      <c r="D29" s="26" t="s">
        <v>66</v>
      </c>
      <c r="E29" s="26" t="s">
        <v>91</v>
      </c>
      <c r="F29" s="46">
        <v>12.0</v>
      </c>
      <c r="G29" s="46"/>
      <c r="H29" s="26"/>
      <c r="I29" s="26" t="s">
        <v>1319</v>
      </c>
      <c r="J29" s="26"/>
      <c r="K29" s="26"/>
    </row>
    <row r="30">
      <c r="A30" s="26" t="s">
        <v>1311</v>
      </c>
      <c r="B30" s="24">
        <v>0.019050925925925926</v>
      </c>
      <c r="C30" s="24">
        <f t="shared" si="1"/>
        <v>0.01905092593</v>
      </c>
      <c r="D30" s="26" t="s">
        <v>74</v>
      </c>
      <c r="E30" s="26" t="s">
        <v>93</v>
      </c>
      <c r="F30" s="46">
        <v>22.0</v>
      </c>
      <c r="G30" s="46">
        <f>F30-8</f>
        <v>14</v>
      </c>
      <c r="H30" s="26"/>
      <c r="I30" s="26"/>
      <c r="J30" s="26"/>
      <c r="K30" s="26" t="s">
        <v>4348</v>
      </c>
    </row>
    <row r="31">
      <c r="A31" s="26" t="s">
        <v>1311</v>
      </c>
      <c r="B31" s="24">
        <v>0.019212962962962963</v>
      </c>
      <c r="C31" s="24">
        <f t="shared" si="1"/>
        <v>0.01921296296</v>
      </c>
      <c r="D31" s="26" t="s">
        <v>74</v>
      </c>
      <c r="E31" s="26" t="s">
        <v>91</v>
      </c>
      <c r="F31" s="46">
        <v>34.0</v>
      </c>
      <c r="G31" s="46"/>
      <c r="H31" s="26"/>
      <c r="I31" s="26" t="s">
        <v>1321</v>
      </c>
      <c r="J31" s="26"/>
      <c r="K31" s="26"/>
    </row>
    <row r="32">
      <c r="A32" s="26" t="s">
        <v>1311</v>
      </c>
      <c r="B32" s="24">
        <v>0.020324074074074074</v>
      </c>
      <c r="C32" s="24">
        <f t="shared" si="1"/>
        <v>0.02032407407</v>
      </c>
      <c r="D32" s="26" t="s">
        <v>74</v>
      </c>
      <c r="E32" s="26" t="s">
        <v>125</v>
      </c>
      <c r="F32" s="46">
        <v>23.0</v>
      </c>
      <c r="G32" s="46">
        <f>F32-10</f>
        <v>13</v>
      </c>
      <c r="H32" s="26"/>
      <c r="I32" s="26"/>
      <c r="J32" s="26"/>
      <c r="K32" s="26" t="s">
        <v>86</v>
      </c>
    </row>
    <row r="33">
      <c r="A33" s="26" t="s">
        <v>1311</v>
      </c>
      <c r="B33" s="24">
        <v>0.020439814814814813</v>
      </c>
      <c r="C33" s="24">
        <f t="shared" si="1"/>
        <v>0.02043981481</v>
      </c>
      <c r="D33" s="26" t="s">
        <v>74</v>
      </c>
      <c r="E33" s="26" t="s">
        <v>125</v>
      </c>
      <c r="F33" s="46" t="s">
        <v>75</v>
      </c>
      <c r="G33" s="46" t="s">
        <v>75</v>
      </c>
      <c r="H33" s="26"/>
      <c r="I33" s="26"/>
      <c r="J33" s="26"/>
      <c r="K33" s="26" t="s">
        <v>85</v>
      </c>
    </row>
    <row r="34">
      <c r="A34" s="26" t="s">
        <v>1311</v>
      </c>
      <c r="B34" s="24">
        <v>0.022997685185185184</v>
      </c>
      <c r="C34" s="24">
        <f t="shared" si="1"/>
        <v>0.02299768519</v>
      </c>
      <c r="D34" s="26" t="s">
        <v>82</v>
      </c>
      <c r="E34" s="26" t="s">
        <v>89</v>
      </c>
      <c r="F34" s="46">
        <v>21.0</v>
      </c>
      <c r="G34" s="46">
        <f>F34-8</f>
        <v>13</v>
      </c>
      <c r="H34" s="26"/>
      <c r="I34" s="26"/>
      <c r="J34" s="26"/>
      <c r="K34" s="26" t="s">
        <v>4349</v>
      </c>
    </row>
    <row r="35">
      <c r="A35" s="26" t="s">
        <v>1311</v>
      </c>
      <c r="B35" s="24">
        <v>0.023240740740740742</v>
      </c>
      <c r="C35" s="24">
        <f t="shared" si="1"/>
        <v>0.02324074074</v>
      </c>
      <c r="D35" s="26" t="s">
        <v>82</v>
      </c>
      <c r="E35" s="26" t="s">
        <v>91</v>
      </c>
      <c r="F35" s="46">
        <v>25.0</v>
      </c>
      <c r="G35" s="46"/>
      <c r="H35" s="26"/>
      <c r="I35" s="26" t="s">
        <v>1322</v>
      </c>
      <c r="J35" s="26"/>
      <c r="K35" s="26"/>
    </row>
    <row r="36">
      <c r="A36" s="26" t="s">
        <v>1311</v>
      </c>
      <c r="B36" s="24">
        <v>0.02533564814814815</v>
      </c>
      <c r="C36" s="24">
        <f t="shared" si="1"/>
        <v>0.02533564815</v>
      </c>
      <c r="D36" s="26" t="s">
        <v>964</v>
      </c>
      <c r="E36" s="26" t="s">
        <v>120</v>
      </c>
      <c r="F36" s="46">
        <v>8.0</v>
      </c>
      <c r="G36" s="46"/>
      <c r="H36" s="26"/>
      <c r="I36" s="26"/>
      <c r="J36" s="26"/>
      <c r="K36" s="26" t="s">
        <v>1323</v>
      </c>
    </row>
    <row r="37">
      <c r="A37" s="26" t="s">
        <v>1311</v>
      </c>
      <c r="B37" s="24">
        <v>0.02605324074074074</v>
      </c>
      <c r="C37" s="24">
        <f t="shared" si="1"/>
        <v>0.02605324074</v>
      </c>
      <c r="D37" s="26" t="s">
        <v>70</v>
      </c>
      <c r="E37" s="26" t="s">
        <v>93</v>
      </c>
      <c r="F37" s="46">
        <v>21.0</v>
      </c>
      <c r="G37" s="46">
        <f>F37-7</f>
        <v>14</v>
      </c>
      <c r="H37" s="26"/>
      <c r="I37" s="26"/>
      <c r="J37" s="26"/>
      <c r="K37" s="26" t="s">
        <v>4329</v>
      </c>
    </row>
    <row r="38">
      <c r="A38" s="26" t="s">
        <v>1311</v>
      </c>
      <c r="B38" s="24">
        <v>0.026111111111111113</v>
      </c>
      <c r="C38" s="24">
        <f t="shared" si="1"/>
        <v>0.02611111111</v>
      </c>
      <c r="D38" s="26" t="s">
        <v>70</v>
      </c>
      <c r="E38" s="26" t="s">
        <v>91</v>
      </c>
      <c r="F38" s="46">
        <v>8.0</v>
      </c>
      <c r="G38" s="46"/>
      <c r="H38" s="26"/>
      <c r="I38" s="26" t="s">
        <v>1324</v>
      </c>
      <c r="J38" s="26"/>
      <c r="K38" s="26"/>
    </row>
    <row r="39">
      <c r="A39" s="26" t="s">
        <v>1311</v>
      </c>
      <c r="B39" s="24">
        <v>0.025868055555555554</v>
      </c>
      <c r="C39" s="24">
        <f t="shared" si="1"/>
        <v>0.02586805556</v>
      </c>
      <c r="D39" s="26" t="s">
        <v>70</v>
      </c>
      <c r="E39" s="26" t="s">
        <v>93</v>
      </c>
      <c r="F39" s="46">
        <v>11.0</v>
      </c>
      <c r="G39" s="46">
        <f>F39-7</f>
        <v>4</v>
      </c>
      <c r="H39" s="26"/>
      <c r="I39" s="26"/>
      <c r="J39" s="26"/>
      <c r="K39" s="26" t="s">
        <v>4329</v>
      </c>
    </row>
    <row r="40">
      <c r="A40" s="26" t="s">
        <v>1311</v>
      </c>
      <c r="B40" s="24">
        <v>0.02755787037037037</v>
      </c>
      <c r="C40" s="24">
        <f t="shared" si="1"/>
        <v>0.02755787037</v>
      </c>
      <c r="D40" s="26" t="s">
        <v>84</v>
      </c>
      <c r="E40" s="26" t="s">
        <v>93</v>
      </c>
      <c r="F40" s="46" t="s">
        <v>75</v>
      </c>
      <c r="G40" s="46" t="s">
        <v>75</v>
      </c>
      <c r="H40" s="26"/>
      <c r="I40" s="26"/>
      <c r="J40" s="26"/>
      <c r="K40" s="26" t="s">
        <v>85</v>
      </c>
    </row>
    <row r="41">
      <c r="A41" s="26" t="s">
        <v>1311</v>
      </c>
      <c r="B41" s="24">
        <v>0.02755787037037037</v>
      </c>
      <c r="C41" s="24">
        <f t="shared" si="1"/>
        <v>0.02755787037</v>
      </c>
      <c r="D41" s="26" t="s">
        <v>84</v>
      </c>
      <c r="E41" s="26" t="s">
        <v>93</v>
      </c>
      <c r="F41" s="46">
        <v>22.0</v>
      </c>
      <c r="G41" s="46">
        <f>F41-7</f>
        <v>15</v>
      </c>
      <c r="H41" s="26"/>
      <c r="I41" s="26"/>
      <c r="J41" s="26"/>
      <c r="K41" s="26" t="s">
        <v>4350</v>
      </c>
    </row>
    <row r="42">
      <c r="A42" s="26" t="s">
        <v>1311</v>
      </c>
      <c r="B42" s="24">
        <v>0.027685185185185184</v>
      </c>
      <c r="C42" s="24">
        <f t="shared" si="1"/>
        <v>0.02768518519</v>
      </c>
      <c r="D42" s="26" t="s">
        <v>84</v>
      </c>
      <c r="E42" s="26" t="s">
        <v>91</v>
      </c>
      <c r="F42" s="46">
        <v>16.0</v>
      </c>
      <c r="G42" s="46"/>
      <c r="H42" s="26"/>
      <c r="I42" s="26" t="s">
        <v>1325</v>
      </c>
      <c r="J42" s="26"/>
      <c r="K42" s="26"/>
    </row>
    <row r="43">
      <c r="A43" s="26" t="s">
        <v>1311</v>
      </c>
      <c r="B43" s="24">
        <v>0.030219907407407407</v>
      </c>
      <c r="C43" s="24">
        <f t="shared" si="1"/>
        <v>0.03021990741</v>
      </c>
      <c r="D43" s="26" t="s">
        <v>66</v>
      </c>
      <c r="E43" s="26" t="s">
        <v>210</v>
      </c>
      <c r="F43" s="46">
        <v>18.0</v>
      </c>
      <c r="G43" s="46">
        <f>F43-7</f>
        <v>11</v>
      </c>
      <c r="H43" s="26"/>
      <c r="I43" s="26"/>
      <c r="J43" s="26"/>
      <c r="K43" s="26"/>
    </row>
    <row r="44">
      <c r="A44" s="26" t="s">
        <v>1311</v>
      </c>
      <c r="B44" s="24">
        <v>0.03197916666666667</v>
      </c>
      <c r="C44" s="24">
        <f t="shared" si="1"/>
        <v>0.03197916667</v>
      </c>
      <c r="D44" s="26" t="s">
        <v>964</v>
      </c>
      <c r="E44" s="26" t="s">
        <v>67</v>
      </c>
      <c r="F44" s="46">
        <v>20.0</v>
      </c>
      <c r="G44" s="46">
        <f>F44-8</f>
        <v>12</v>
      </c>
      <c r="H44" s="26"/>
      <c r="I44" s="26"/>
      <c r="J44" s="26"/>
      <c r="K44" s="26"/>
    </row>
    <row r="45">
      <c r="A45" s="26" t="s">
        <v>1311</v>
      </c>
      <c r="B45" s="24">
        <v>0.03232638888888889</v>
      </c>
      <c r="C45" s="24">
        <f t="shared" si="1"/>
        <v>0.03232638889</v>
      </c>
      <c r="D45" s="26" t="s">
        <v>964</v>
      </c>
      <c r="E45" s="26" t="s">
        <v>132</v>
      </c>
      <c r="F45" s="46">
        <v>21.0</v>
      </c>
      <c r="G45" s="46">
        <f>F45-2</f>
        <v>19</v>
      </c>
      <c r="H45" s="26"/>
      <c r="I45" s="26"/>
      <c r="J45" s="26"/>
      <c r="K45" s="26"/>
    </row>
    <row r="46">
      <c r="A46" s="26" t="s">
        <v>1311</v>
      </c>
      <c r="B46" s="24">
        <v>0.031828703703703706</v>
      </c>
      <c r="C46" s="24">
        <f t="shared" si="1"/>
        <v>0.0318287037</v>
      </c>
      <c r="D46" s="26" t="s">
        <v>66</v>
      </c>
      <c r="E46" s="26" t="s">
        <v>127</v>
      </c>
      <c r="F46" s="46">
        <v>19.0</v>
      </c>
      <c r="G46" s="46">
        <f>F46-4</f>
        <v>15</v>
      </c>
      <c r="H46" s="26"/>
      <c r="I46" s="26"/>
      <c r="J46" s="26"/>
      <c r="K46" s="26"/>
    </row>
    <row r="47">
      <c r="A47" s="26" t="s">
        <v>1311</v>
      </c>
      <c r="B47" s="24">
        <v>0.034618055555555555</v>
      </c>
      <c r="C47" s="24">
        <f t="shared" si="1"/>
        <v>0.03461805556</v>
      </c>
      <c r="D47" s="26" t="s">
        <v>964</v>
      </c>
      <c r="E47" s="26" t="s">
        <v>129</v>
      </c>
      <c r="F47" s="46">
        <v>8.0</v>
      </c>
      <c r="G47" s="46">
        <f>F47-1</f>
        <v>7</v>
      </c>
      <c r="H47" s="26"/>
      <c r="I47" s="26"/>
      <c r="J47" s="26"/>
      <c r="K47" s="26"/>
    </row>
    <row r="48">
      <c r="A48" s="26" t="s">
        <v>1311</v>
      </c>
      <c r="B48" s="24">
        <v>0.035474537037037034</v>
      </c>
      <c r="C48" s="24">
        <f t="shared" si="1"/>
        <v>0.03547453704</v>
      </c>
      <c r="D48" s="26" t="s">
        <v>74</v>
      </c>
      <c r="E48" s="26" t="s">
        <v>83</v>
      </c>
      <c r="F48" s="46">
        <v>19.0</v>
      </c>
      <c r="G48" s="46">
        <f>F48-6</f>
        <v>13</v>
      </c>
      <c r="H48" s="26"/>
      <c r="I48" s="26"/>
      <c r="J48" s="26"/>
      <c r="K48" s="26"/>
    </row>
    <row r="49">
      <c r="A49" s="26" t="s">
        <v>1311</v>
      </c>
      <c r="B49" s="24">
        <v>0.03671296296296296</v>
      </c>
      <c r="C49" s="24">
        <f t="shared" si="1"/>
        <v>0.03671296296</v>
      </c>
      <c r="D49" s="26" t="s">
        <v>82</v>
      </c>
      <c r="E49" s="26" t="s">
        <v>361</v>
      </c>
      <c r="F49" s="46">
        <v>13.0</v>
      </c>
      <c r="G49" s="46">
        <f>F49-8</f>
        <v>5</v>
      </c>
      <c r="H49" s="26"/>
      <c r="I49" s="26"/>
      <c r="J49" s="26"/>
      <c r="K49" s="26"/>
    </row>
    <row r="50">
      <c r="A50" s="26" t="s">
        <v>1311</v>
      </c>
      <c r="B50" s="24">
        <v>0.037696759259259256</v>
      </c>
      <c r="C50" s="24">
        <f t="shared" si="1"/>
        <v>0.03769675926</v>
      </c>
      <c r="D50" s="26" t="s">
        <v>66</v>
      </c>
      <c r="E50" s="26" t="s">
        <v>67</v>
      </c>
      <c r="F50" s="46">
        <v>16.0</v>
      </c>
      <c r="G50" s="46">
        <f>F50-1</f>
        <v>15</v>
      </c>
      <c r="H50" s="26"/>
      <c r="I50" s="26"/>
      <c r="J50" s="26"/>
      <c r="K50" s="26"/>
    </row>
    <row r="51">
      <c r="A51" s="26" t="s">
        <v>1311</v>
      </c>
      <c r="B51" s="24">
        <v>0.03837962962962963</v>
      </c>
      <c r="C51" s="24">
        <f t="shared" si="1"/>
        <v>0.03837962963</v>
      </c>
      <c r="D51" s="26" t="s">
        <v>964</v>
      </c>
      <c r="E51" s="26" t="s">
        <v>128</v>
      </c>
      <c r="F51" s="46">
        <v>21.0</v>
      </c>
      <c r="G51" s="46">
        <f>F51-8</f>
        <v>13</v>
      </c>
      <c r="H51" s="26"/>
      <c r="I51" s="26"/>
      <c r="J51" s="26"/>
      <c r="K51" s="26"/>
    </row>
    <row r="52">
      <c r="A52" s="26" t="s">
        <v>1311</v>
      </c>
      <c r="B52" s="24">
        <v>0.03894675925925926</v>
      </c>
      <c r="C52" s="24">
        <f t="shared" si="1"/>
        <v>0.03894675926</v>
      </c>
      <c r="D52" s="26" t="s">
        <v>74</v>
      </c>
      <c r="E52" s="26" t="s">
        <v>83</v>
      </c>
      <c r="F52" s="46">
        <v>11.0</v>
      </c>
      <c r="G52" s="46">
        <f>F52-6</f>
        <v>5</v>
      </c>
      <c r="H52" s="26"/>
      <c r="I52" s="26"/>
      <c r="J52" s="26"/>
      <c r="K52" s="26"/>
    </row>
    <row r="53">
      <c r="A53" s="26" t="s">
        <v>1311</v>
      </c>
      <c r="B53" s="24">
        <v>0.03966435185185185</v>
      </c>
      <c r="C53" s="24">
        <f t="shared" si="1"/>
        <v>0.03966435185</v>
      </c>
      <c r="D53" s="26" t="s">
        <v>69</v>
      </c>
      <c r="E53" s="26" t="s">
        <v>130</v>
      </c>
      <c r="F53" s="46">
        <v>15.0</v>
      </c>
      <c r="G53" s="46">
        <f>F53-1</f>
        <v>14</v>
      </c>
      <c r="H53" s="26"/>
      <c r="I53" s="26"/>
      <c r="J53" s="26"/>
      <c r="K53" s="26"/>
    </row>
    <row r="54">
      <c r="A54" s="26" t="s">
        <v>1311</v>
      </c>
      <c r="B54" s="24">
        <v>0.03998842592592593</v>
      </c>
      <c r="C54" s="24">
        <f t="shared" si="1"/>
        <v>0.03998842593</v>
      </c>
      <c r="D54" s="26" t="s">
        <v>964</v>
      </c>
      <c r="E54" s="26" t="s">
        <v>67</v>
      </c>
      <c r="F54" s="46">
        <v>10.0</v>
      </c>
      <c r="G54" s="46">
        <f>F54-8</f>
        <v>2</v>
      </c>
      <c r="H54" s="26"/>
      <c r="I54" s="26"/>
      <c r="J54" s="26"/>
      <c r="K54" s="26"/>
    </row>
    <row r="55">
      <c r="A55" s="26" t="s">
        <v>1311</v>
      </c>
      <c r="B55" s="24">
        <v>0.041944444444444444</v>
      </c>
      <c r="C55" s="24">
        <f t="shared" si="1"/>
        <v>0.04194444444</v>
      </c>
      <c r="D55" s="26" t="s">
        <v>70</v>
      </c>
      <c r="E55" s="26" t="s">
        <v>120</v>
      </c>
      <c r="F55" s="46">
        <v>22.0</v>
      </c>
      <c r="G55" s="46"/>
      <c r="H55" s="26"/>
      <c r="I55" s="26"/>
      <c r="J55" s="26"/>
      <c r="K55" s="26" t="s">
        <v>155</v>
      </c>
    </row>
    <row r="56">
      <c r="A56" s="26" t="s">
        <v>1311</v>
      </c>
      <c r="B56" s="24">
        <v>0.04306712962962963</v>
      </c>
      <c r="C56" s="24">
        <f t="shared" si="1"/>
        <v>0.04306712963</v>
      </c>
      <c r="D56" s="26" t="s">
        <v>69</v>
      </c>
      <c r="E56" s="26" t="s">
        <v>67</v>
      </c>
      <c r="F56" s="46">
        <v>20.0</v>
      </c>
      <c r="G56" s="46">
        <f>F56-4</f>
        <v>16</v>
      </c>
      <c r="H56" s="26"/>
      <c r="I56" s="26"/>
      <c r="J56" s="26"/>
      <c r="K56" s="26"/>
    </row>
    <row r="57">
      <c r="A57" s="26" t="s">
        <v>1311</v>
      </c>
      <c r="B57" s="24">
        <v>0.0433912037037037</v>
      </c>
      <c r="C57" s="24">
        <f t="shared" si="1"/>
        <v>0.0433912037</v>
      </c>
      <c r="D57" s="26" t="s">
        <v>66</v>
      </c>
      <c r="E57" s="26" t="s">
        <v>83</v>
      </c>
      <c r="F57" s="46" t="s">
        <v>68</v>
      </c>
      <c r="G57" s="46">
        <v>20.0</v>
      </c>
      <c r="H57" s="26"/>
      <c r="I57" s="26"/>
      <c r="J57" s="26"/>
      <c r="K57" s="26"/>
    </row>
    <row r="58">
      <c r="A58" s="26" t="s">
        <v>1311</v>
      </c>
      <c r="B58" s="24">
        <v>0.04449074074074074</v>
      </c>
      <c r="C58" s="24">
        <f t="shared" si="1"/>
        <v>0.04449074074</v>
      </c>
      <c r="D58" s="26" t="s">
        <v>74</v>
      </c>
      <c r="E58" s="26" t="s">
        <v>120</v>
      </c>
      <c r="F58" s="46" t="s">
        <v>75</v>
      </c>
      <c r="G58" s="46" t="s">
        <v>75</v>
      </c>
      <c r="H58" s="26"/>
      <c r="I58" s="26"/>
      <c r="J58" s="26"/>
      <c r="K58" s="26" t="s">
        <v>155</v>
      </c>
    </row>
    <row r="59">
      <c r="A59" s="26" t="s">
        <v>1311</v>
      </c>
      <c r="B59" s="24">
        <v>0.04549768518518518</v>
      </c>
      <c r="C59" s="24">
        <f t="shared" si="1"/>
        <v>0.04549768519</v>
      </c>
      <c r="D59" s="26" t="s">
        <v>82</v>
      </c>
      <c r="E59" s="26" t="s">
        <v>120</v>
      </c>
      <c r="F59" s="46" t="s">
        <v>75</v>
      </c>
      <c r="G59" s="46" t="s">
        <v>75</v>
      </c>
      <c r="H59" s="26"/>
      <c r="I59" s="26"/>
      <c r="J59" s="26"/>
      <c r="K59" s="26" t="s">
        <v>155</v>
      </c>
    </row>
    <row r="60">
      <c r="A60" s="26" t="s">
        <v>1311</v>
      </c>
      <c r="B60" s="24">
        <v>0.046828703703703706</v>
      </c>
      <c r="C60" s="24">
        <f t="shared" si="1"/>
        <v>0.0468287037</v>
      </c>
      <c r="D60" s="26" t="s">
        <v>964</v>
      </c>
      <c r="E60" s="26" t="s">
        <v>83</v>
      </c>
      <c r="F60" s="46">
        <v>8.0</v>
      </c>
      <c r="G60" s="46">
        <f>F60--1</f>
        <v>9</v>
      </c>
      <c r="H60" s="26"/>
      <c r="I60" s="26"/>
      <c r="J60" s="26"/>
      <c r="K60" s="26"/>
    </row>
    <row r="61">
      <c r="A61" s="26" t="s">
        <v>1311</v>
      </c>
      <c r="B61" s="24">
        <v>0.048344907407407406</v>
      </c>
      <c r="C61" s="24">
        <f t="shared" si="1"/>
        <v>0.04834490741</v>
      </c>
      <c r="D61" s="26" t="s">
        <v>69</v>
      </c>
      <c r="E61" s="26" t="s">
        <v>128</v>
      </c>
      <c r="F61" s="46">
        <v>24.0</v>
      </c>
      <c r="G61" s="46">
        <f>F61-7</f>
        <v>17</v>
      </c>
      <c r="H61" s="26"/>
      <c r="I61" s="26"/>
      <c r="J61" s="26"/>
      <c r="K61" s="26"/>
    </row>
    <row r="62">
      <c r="A62" s="26" t="s">
        <v>1311</v>
      </c>
      <c r="B62" s="24">
        <v>0.050659722222222224</v>
      </c>
      <c r="C62" s="24">
        <f t="shared" si="1"/>
        <v>0.05065972222</v>
      </c>
      <c r="D62" s="26" t="s">
        <v>74</v>
      </c>
      <c r="E62" s="26" t="s">
        <v>67</v>
      </c>
      <c r="F62" s="46">
        <v>10.0</v>
      </c>
      <c r="G62" s="46">
        <f>F62-0</f>
        <v>10</v>
      </c>
      <c r="H62" s="26"/>
      <c r="I62" s="26"/>
      <c r="J62" s="26"/>
      <c r="K62" s="26"/>
    </row>
    <row r="63">
      <c r="A63" s="26" t="s">
        <v>1311</v>
      </c>
      <c r="B63" s="24">
        <v>0.05761574074074074</v>
      </c>
      <c r="C63" s="24">
        <f t="shared" si="1"/>
        <v>0.05761574074</v>
      </c>
      <c r="D63" s="26" t="s">
        <v>157</v>
      </c>
      <c r="E63" s="26" t="s">
        <v>67</v>
      </c>
      <c r="F63" s="46" t="s">
        <v>75</v>
      </c>
      <c r="G63" s="46" t="s">
        <v>75</v>
      </c>
      <c r="H63" s="26"/>
      <c r="I63" s="26"/>
      <c r="J63" s="26"/>
      <c r="K63" s="26" t="s">
        <v>85</v>
      </c>
    </row>
    <row r="64">
      <c r="A64" s="26" t="s">
        <v>1311</v>
      </c>
      <c r="B64" s="24">
        <v>0.05761574074074074</v>
      </c>
      <c r="C64" s="24">
        <f t="shared" si="1"/>
        <v>0.05761574074</v>
      </c>
      <c r="D64" s="26" t="s">
        <v>157</v>
      </c>
      <c r="E64" s="26" t="s">
        <v>67</v>
      </c>
      <c r="F64" s="46">
        <v>8.0</v>
      </c>
      <c r="G64" s="46">
        <f>F64-3</f>
        <v>5</v>
      </c>
      <c r="H64" s="26"/>
      <c r="I64" s="26"/>
      <c r="J64" s="26"/>
      <c r="K64" s="26" t="s">
        <v>86</v>
      </c>
    </row>
    <row r="65">
      <c r="A65" s="26" t="s">
        <v>1311</v>
      </c>
      <c r="B65" s="24">
        <v>0.058993055555555556</v>
      </c>
      <c r="C65" s="24">
        <f t="shared" si="1"/>
        <v>0.05899305556</v>
      </c>
      <c r="D65" s="26" t="s">
        <v>74</v>
      </c>
      <c r="E65" s="26" t="s">
        <v>78</v>
      </c>
      <c r="F65" s="46">
        <v>26.0</v>
      </c>
      <c r="G65" s="46">
        <f>F65-7</f>
        <v>19</v>
      </c>
      <c r="H65" s="26"/>
      <c r="I65" s="26"/>
      <c r="J65" s="26"/>
      <c r="K65" s="26"/>
    </row>
    <row r="66">
      <c r="A66" s="26" t="s">
        <v>1311</v>
      </c>
      <c r="B66" s="24">
        <v>0.059375</v>
      </c>
      <c r="C66" s="24">
        <f t="shared" si="1"/>
        <v>0.059375</v>
      </c>
      <c r="D66" s="26" t="s">
        <v>74</v>
      </c>
      <c r="E66" s="26" t="s">
        <v>83</v>
      </c>
      <c r="F66" s="46">
        <v>17.0</v>
      </c>
      <c r="G66" s="46">
        <f>F66-6</f>
        <v>11</v>
      </c>
      <c r="H66" s="26"/>
      <c r="I66" s="26"/>
      <c r="J66" s="26"/>
      <c r="K66" s="26"/>
    </row>
    <row r="67">
      <c r="A67" s="26" t="s">
        <v>1311</v>
      </c>
      <c r="B67" s="24">
        <v>0.060520833333333336</v>
      </c>
      <c r="C67" s="24">
        <f t="shared" si="1"/>
        <v>0.06052083333</v>
      </c>
      <c r="D67" s="26" t="s">
        <v>69</v>
      </c>
      <c r="E67" s="26" t="s">
        <v>78</v>
      </c>
      <c r="F67" s="46">
        <v>18.0</v>
      </c>
      <c r="G67" s="46">
        <f>F67-4</f>
        <v>14</v>
      </c>
      <c r="H67" s="26"/>
      <c r="I67" s="26"/>
      <c r="J67" s="26"/>
      <c r="K67" s="26"/>
    </row>
    <row r="68">
      <c r="A68" s="26" t="s">
        <v>1311</v>
      </c>
      <c r="B68" s="24">
        <v>0.060856481481481484</v>
      </c>
      <c r="C68" s="24">
        <f t="shared" si="1"/>
        <v>0.06085648148</v>
      </c>
      <c r="D68" s="26" t="s">
        <v>70</v>
      </c>
      <c r="E68" s="26" t="s">
        <v>78</v>
      </c>
      <c r="F68" s="46">
        <v>14.0</v>
      </c>
      <c r="G68" s="46">
        <f>F68-7</f>
        <v>7</v>
      </c>
      <c r="H68" s="26"/>
      <c r="I68" s="26"/>
      <c r="J68" s="26"/>
      <c r="K68" s="26"/>
    </row>
    <row r="69">
      <c r="A69" s="26" t="s">
        <v>1311</v>
      </c>
      <c r="B69" s="24">
        <v>0.061168981481481484</v>
      </c>
      <c r="C69" s="24">
        <f t="shared" si="1"/>
        <v>0.06116898148</v>
      </c>
      <c r="D69" s="26" t="s">
        <v>964</v>
      </c>
      <c r="E69" s="26" t="s">
        <v>79</v>
      </c>
      <c r="F69" s="46">
        <v>10.0</v>
      </c>
      <c r="G69" s="46">
        <f>F69-0</f>
        <v>10</v>
      </c>
      <c r="H69" s="26"/>
      <c r="I69" s="26"/>
      <c r="J69" s="26"/>
      <c r="K69" s="26"/>
    </row>
    <row r="70">
      <c r="A70" s="26" t="s">
        <v>1311</v>
      </c>
      <c r="B70" s="24">
        <v>0.06251157407407408</v>
      </c>
      <c r="C70" s="24">
        <f t="shared" si="1"/>
        <v>0.06251157407</v>
      </c>
      <c r="D70" s="26" t="s">
        <v>74</v>
      </c>
      <c r="E70" s="26" t="s">
        <v>67</v>
      </c>
      <c r="F70" s="46" t="s">
        <v>75</v>
      </c>
      <c r="G70" s="46" t="s">
        <v>75</v>
      </c>
      <c r="H70" s="26"/>
      <c r="I70" s="26"/>
      <c r="J70" s="26"/>
      <c r="K70" s="26" t="s">
        <v>160</v>
      </c>
    </row>
    <row r="71">
      <c r="A71" s="26" t="s">
        <v>1311</v>
      </c>
      <c r="B71" s="24">
        <v>0.06251157407407408</v>
      </c>
      <c r="C71" s="24">
        <f t="shared" si="1"/>
        <v>0.06251157407</v>
      </c>
      <c r="D71" s="26" t="s">
        <v>74</v>
      </c>
      <c r="E71" s="26" t="s">
        <v>67</v>
      </c>
      <c r="F71" s="46">
        <v>6.0</v>
      </c>
      <c r="G71" s="46">
        <f>F71-0</f>
        <v>6</v>
      </c>
      <c r="H71" s="26"/>
      <c r="I71" s="26"/>
      <c r="J71" s="26"/>
      <c r="K71" s="26" t="s">
        <v>161</v>
      </c>
    </row>
    <row r="72">
      <c r="A72" s="26" t="s">
        <v>1311</v>
      </c>
      <c r="B72" s="24">
        <v>0.06377314814814815</v>
      </c>
      <c r="C72" s="24">
        <f t="shared" si="1"/>
        <v>0.06377314815</v>
      </c>
      <c r="D72" s="26" t="s">
        <v>82</v>
      </c>
      <c r="E72" s="26" t="s">
        <v>131</v>
      </c>
      <c r="F72" s="46" t="s">
        <v>68</v>
      </c>
      <c r="G72" s="46">
        <v>20.0</v>
      </c>
      <c r="H72" s="26"/>
      <c r="I72" s="26"/>
      <c r="J72" s="26"/>
      <c r="K72" s="26"/>
    </row>
    <row r="73">
      <c r="A73" s="26" t="s">
        <v>1311</v>
      </c>
      <c r="B73" s="24">
        <v>0.06413194444444445</v>
      </c>
      <c r="C73" s="24">
        <f t="shared" si="1"/>
        <v>0.06413194444</v>
      </c>
      <c r="D73" s="26" t="s">
        <v>69</v>
      </c>
      <c r="E73" s="26" t="s">
        <v>67</v>
      </c>
      <c r="F73" s="46">
        <v>6.0</v>
      </c>
      <c r="G73" s="46">
        <f>F73-4</f>
        <v>2</v>
      </c>
      <c r="H73" s="26"/>
      <c r="I73" s="26"/>
      <c r="J73" s="26"/>
      <c r="K73" s="26"/>
    </row>
    <row r="74">
      <c r="A74" s="26" t="s">
        <v>1311</v>
      </c>
      <c r="B74" s="24">
        <v>0.06724537037037037</v>
      </c>
      <c r="C74" s="24">
        <f t="shared" si="1"/>
        <v>0.06724537037</v>
      </c>
      <c r="D74" s="26" t="s">
        <v>82</v>
      </c>
      <c r="E74" s="26" t="s">
        <v>83</v>
      </c>
      <c r="F74" s="46">
        <v>18.0</v>
      </c>
      <c r="G74" s="46">
        <f>F74-8</f>
        <v>10</v>
      </c>
      <c r="H74" s="26"/>
      <c r="I74" s="26"/>
      <c r="J74" s="26"/>
      <c r="K74" s="26"/>
    </row>
    <row r="75">
      <c r="A75" s="26" t="s">
        <v>1311</v>
      </c>
      <c r="B75" s="24">
        <v>0.06953703703703704</v>
      </c>
      <c r="C75" s="24">
        <f t="shared" si="1"/>
        <v>0.06953703704</v>
      </c>
      <c r="D75" s="26" t="s">
        <v>74</v>
      </c>
      <c r="E75" s="26" t="s">
        <v>67</v>
      </c>
      <c r="F75" s="46">
        <v>7.0</v>
      </c>
      <c r="G75" s="46">
        <f>F75-0</f>
        <v>7</v>
      </c>
      <c r="H75" s="26"/>
      <c r="I75" s="26"/>
      <c r="J75" s="26"/>
      <c r="K75" s="26"/>
    </row>
    <row r="76">
      <c r="A76" s="26" t="s">
        <v>1311</v>
      </c>
      <c r="B76" s="24">
        <v>0.06983796296296296</v>
      </c>
      <c r="C76" s="24">
        <f t="shared" si="1"/>
        <v>0.06983796296</v>
      </c>
      <c r="D76" s="26" t="s">
        <v>66</v>
      </c>
      <c r="E76" s="26" t="s">
        <v>154</v>
      </c>
      <c r="F76" s="46">
        <v>13.0</v>
      </c>
      <c r="G76" s="46">
        <f>F76--2</f>
        <v>15</v>
      </c>
      <c r="H76" s="26"/>
      <c r="I76" s="26"/>
      <c r="J76" s="26"/>
      <c r="K76" s="26"/>
    </row>
    <row r="77">
      <c r="A77" s="26" t="s">
        <v>1311</v>
      </c>
      <c r="B77" s="24">
        <v>0.0703587962962963</v>
      </c>
      <c r="C77" s="24">
        <f t="shared" si="1"/>
        <v>0.0703587963</v>
      </c>
      <c r="D77" s="26" t="s">
        <v>74</v>
      </c>
      <c r="E77" s="26" t="s">
        <v>131</v>
      </c>
      <c r="F77" s="46" t="s">
        <v>75</v>
      </c>
      <c r="G77" s="46" t="s">
        <v>75</v>
      </c>
      <c r="H77" s="26"/>
      <c r="I77" s="26"/>
      <c r="J77" s="26"/>
      <c r="K77" s="26" t="s">
        <v>160</v>
      </c>
    </row>
    <row r="78">
      <c r="A78" s="26" t="s">
        <v>1311</v>
      </c>
      <c r="B78" s="24">
        <v>0.0703587962962963</v>
      </c>
      <c r="C78" s="24">
        <f t="shared" si="1"/>
        <v>0.0703587963</v>
      </c>
      <c r="D78" s="26" t="s">
        <v>74</v>
      </c>
      <c r="E78" s="26" t="s">
        <v>131</v>
      </c>
      <c r="F78" s="46">
        <v>13.0</v>
      </c>
      <c r="G78" s="46">
        <f t="shared" ref="G78:G80" si="4">F78-3</f>
        <v>10</v>
      </c>
      <c r="H78" s="26"/>
      <c r="I78" s="26"/>
      <c r="J78" s="26"/>
      <c r="K78" s="26" t="s">
        <v>161</v>
      </c>
    </row>
    <row r="79">
      <c r="A79" s="26" t="s">
        <v>1311</v>
      </c>
      <c r="B79" s="24">
        <v>0.0719675925925926</v>
      </c>
      <c r="C79" s="24">
        <f t="shared" si="1"/>
        <v>0.07196759259</v>
      </c>
      <c r="D79" s="26" t="s">
        <v>82</v>
      </c>
      <c r="E79" s="26" t="s">
        <v>67</v>
      </c>
      <c r="F79" s="46">
        <v>16.0</v>
      </c>
      <c r="G79" s="46">
        <f t="shared" si="4"/>
        <v>13</v>
      </c>
      <c r="H79" s="26"/>
      <c r="I79" s="26"/>
      <c r="J79" s="26"/>
      <c r="K79" s="26"/>
    </row>
    <row r="80">
      <c r="A80" s="26" t="s">
        <v>1311</v>
      </c>
      <c r="B80" s="24">
        <v>0.0719675925925926</v>
      </c>
      <c r="C80" s="24">
        <f t="shared" si="1"/>
        <v>0.07196759259</v>
      </c>
      <c r="D80" s="26" t="s">
        <v>82</v>
      </c>
      <c r="E80" s="26" t="s">
        <v>67</v>
      </c>
      <c r="F80" s="46">
        <v>12.0</v>
      </c>
      <c r="G80" s="46">
        <f t="shared" si="4"/>
        <v>9</v>
      </c>
      <c r="H80" s="26"/>
      <c r="I80" s="26"/>
      <c r="J80" s="26"/>
      <c r="K80" s="26"/>
    </row>
    <row r="81">
      <c r="A81" s="26" t="s">
        <v>1311</v>
      </c>
      <c r="B81" s="24">
        <v>0.07591435185185186</v>
      </c>
      <c r="C81" s="24">
        <f t="shared" si="1"/>
        <v>0.07591435185</v>
      </c>
      <c r="D81" s="26" t="s">
        <v>84</v>
      </c>
      <c r="E81" s="26" t="s">
        <v>93</v>
      </c>
      <c r="F81" s="46">
        <v>21.0</v>
      </c>
      <c r="G81" s="46">
        <f t="shared" ref="G81:G82" si="5">F81-7</f>
        <v>14</v>
      </c>
      <c r="H81" s="26"/>
      <c r="I81" s="26"/>
      <c r="J81" s="26"/>
      <c r="K81" s="26" t="s">
        <v>4350</v>
      </c>
    </row>
    <row r="82">
      <c r="A82" s="26" t="s">
        <v>1311</v>
      </c>
      <c r="B82" s="24">
        <v>0.07592592592592592</v>
      </c>
      <c r="C82" s="24">
        <f t="shared" si="1"/>
        <v>0.07592592593</v>
      </c>
      <c r="D82" s="26" t="s">
        <v>84</v>
      </c>
      <c r="E82" s="26" t="s">
        <v>93</v>
      </c>
      <c r="F82" s="46">
        <v>14.0</v>
      </c>
      <c r="G82" s="46">
        <f t="shared" si="5"/>
        <v>7</v>
      </c>
      <c r="H82" s="26"/>
      <c r="I82" s="26"/>
      <c r="J82" s="26"/>
      <c r="K82" s="26" t="s">
        <v>4350</v>
      </c>
    </row>
    <row r="83">
      <c r="A83" s="26" t="s">
        <v>1311</v>
      </c>
      <c r="B83" s="24">
        <v>0.07601851851851851</v>
      </c>
      <c r="C83" s="24">
        <f t="shared" si="1"/>
        <v>0.07601851852</v>
      </c>
      <c r="D83" s="26" t="s">
        <v>84</v>
      </c>
      <c r="E83" s="26" t="s">
        <v>91</v>
      </c>
      <c r="F83" s="46">
        <v>9.0</v>
      </c>
      <c r="G83" s="46"/>
      <c r="H83" s="26"/>
      <c r="I83" s="26" t="s">
        <v>1326</v>
      </c>
      <c r="J83" s="26"/>
      <c r="K83" s="26"/>
    </row>
    <row r="84">
      <c r="A84" s="26" t="s">
        <v>1311</v>
      </c>
      <c r="B84" s="24">
        <v>0.07608796296296297</v>
      </c>
      <c r="C84" s="24">
        <f t="shared" si="1"/>
        <v>0.07608796296</v>
      </c>
      <c r="D84" s="26" t="s">
        <v>84</v>
      </c>
      <c r="E84" s="26" t="s">
        <v>91</v>
      </c>
      <c r="F84" s="46">
        <v>12.0</v>
      </c>
      <c r="G84" s="46"/>
      <c r="H84" s="26"/>
      <c r="I84" s="26" t="s">
        <v>1327</v>
      </c>
      <c r="J84" s="26"/>
      <c r="K84" s="26"/>
    </row>
    <row r="85">
      <c r="A85" s="26" t="s">
        <v>1311</v>
      </c>
      <c r="B85" s="24">
        <v>0.0771412037037037</v>
      </c>
      <c r="C85" s="24">
        <f t="shared" si="1"/>
        <v>0.0771412037</v>
      </c>
      <c r="D85" s="26" t="s">
        <v>70</v>
      </c>
      <c r="E85" s="26" t="s">
        <v>79</v>
      </c>
      <c r="F85" s="46">
        <v>9.0</v>
      </c>
      <c r="G85" s="46">
        <f>F85-5</f>
        <v>4</v>
      </c>
      <c r="H85" s="26"/>
      <c r="I85" s="26"/>
      <c r="J85" s="26"/>
      <c r="K85" s="26"/>
    </row>
    <row r="86">
      <c r="A86" s="26" t="s">
        <v>1311</v>
      </c>
      <c r="B86" s="24">
        <v>0.07770833333333334</v>
      </c>
      <c r="C86" s="24">
        <f t="shared" si="1"/>
        <v>0.07770833333</v>
      </c>
      <c r="D86" s="26" t="s">
        <v>74</v>
      </c>
      <c r="E86" s="26" t="s">
        <v>81</v>
      </c>
      <c r="F86" s="46">
        <v>18.0</v>
      </c>
      <c r="G86" s="46">
        <f>F86-2</f>
        <v>16</v>
      </c>
      <c r="H86" s="26"/>
      <c r="I86" s="26"/>
      <c r="J86" s="26"/>
      <c r="K86" s="26"/>
    </row>
    <row r="87">
      <c r="A87" s="26" t="s">
        <v>1311</v>
      </c>
      <c r="B87" s="24">
        <v>0.07872685185185185</v>
      </c>
      <c r="C87" s="24">
        <f t="shared" si="1"/>
        <v>0.07872685185</v>
      </c>
      <c r="D87" s="26" t="s">
        <v>964</v>
      </c>
      <c r="E87" s="26" t="s">
        <v>91</v>
      </c>
      <c r="F87" s="46">
        <v>11.0</v>
      </c>
      <c r="G87" s="46"/>
      <c r="H87" s="26"/>
      <c r="I87" s="26" t="s">
        <v>1328</v>
      </c>
      <c r="J87" s="26"/>
      <c r="K87" s="26" t="s">
        <v>263</v>
      </c>
    </row>
    <row r="88">
      <c r="A88" s="26" t="s">
        <v>1311</v>
      </c>
      <c r="B88" s="24">
        <v>0.08023148148148149</v>
      </c>
      <c r="C88" s="24">
        <f t="shared" si="1"/>
        <v>0.08023148148</v>
      </c>
      <c r="D88" s="26" t="s">
        <v>69</v>
      </c>
      <c r="E88" s="26" t="s">
        <v>91</v>
      </c>
      <c r="F88" s="46">
        <v>15.0</v>
      </c>
      <c r="G88" s="46"/>
      <c r="H88" s="26"/>
      <c r="I88" s="26" t="s">
        <v>1329</v>
      </c>
      <c r="J88" s="26"/>
      <c r="K88" s="26" t="s">
        <v>1330</v>
      </c>
    </row>
    <row r="89">
      <c r="A89" s="26" t="s">
        <v>1311</v>
      </c>
      <c r="B89" s="24">
        <v>0.0806712962962963</v>
      </c>
      <c r="C89" s="24">
        <f t="shared" si="1"/>
        <v>0.0806712963</v>
      </c>
      <c r="D89" s="26" t="s">
        <v>84</v>
      </c>
      <c r="E89" s="26" t="s">
        <v>93</v>
      </c>
      <c r="F89" s="46" t="s">
        <v>75</v>
      </c>
      <c r="G89" s="46" t="s">
        <v>75</v>
      </c>
      <c r="H89" s="26"/>
      <c r="I89" s="26"/>
      <c r="J89" s="26"/>
      <c r="K89" s="26" t="s">
        <v>85</v>
      </c>
    </row>
    <row r="90">
      <c r="A90" s="26" t="s">
        <v>1311</v>
      </c>
      <c r="B90" s="24">
        <v>0.0806712962962963</v>
      </c>
      <c r="C90" s="24">
        <f t="shared" si="1"/>
        <v>0.0806712963</v>
      </c>
      <c r="D90" s="26" t="s">
        <v>84</v>
      </c>
      <c r="E90" s="26" t="s">
        <v>93</v>
      </c>
      <c r="F90" s="46">
        <v>20.0</v>
      </c>
      <c r="G90" s="46">
        <f>F90-7</f>
        <v>13</v>
      </c>
      <c r="H90" s="26"/>
      <c r="I90" s="26"/>
      <c r="J90" s="26"/>
      <c r="K90" s="26" t="s">
        <v>4351</v>
      </c>
    </row>
    <row r="91">
      <c r="A91" s="26" t="s">
        <v>1311</v>
      </c>
      <c r="B91" s="24">
        <v>0.08069444444444444</v>
      </c>
      <c r="C91" s="24">
        <f t="shared" si="1"/>
        <v>0.08069444444</v>
      </c>
      <c r="D91" s="26" t="s">
        <v>84</v>
      </c>
      <c r="E91" s="26" t="s">
        <v>93</v>
      </c>
      <c r="F91" s="46" t="s">
        <v>75</v>
      </c>
      <c r="G91" s="46" t="s">
        <v>75</v>
      </c>
      <c r="H91" s="26"/>
      <c r="I91" s="26"/>
      <c r="J91" s="26"/>
      <c r="K91" s="26" t="s">
        <v>85</v>
      </c>
    </row>
    <row r="92">
      <c r="A92" s="26" t="s">
        <v>1311</v>
      </c>
      <c r="B92" s="24">
        <v>0.08069444444444444</v>
      </c>
      <c r="C92" s="24">
        <f t="shared" si="1"/>
        <v>0.08069444444</v>
      </c>
      <c r="D92" s="26" t="s">
        <v>84</v>
      </c>
      <c r="E92" s="26" t="s">
        <v>93</v>
      </c>
      <c r="F92" s="46">
        <v>23.0</v>
      </c>
      <c r="G92" s="46">
        <f>F92-7</f>
        <v>16</v>
      </c>
      <c r="H92" s="26"/>
      <c r="I92" s="26"/>
      <c r="J92" s="26"/>
      <c r="K92" s="26" t="s">
        <v>4351</v>
      </c>
    </row>
    <row r="93">
      <c r="A93" s="26" t="s">
        <v>1311</v>
      </c>
      <c r="B93" s="24">
        <v>0.08079861111111111</v>
      </c>
      <c r="C93" s="24">
        <f t="shared" si="1"/>
        <v>0.08079861111</v>
      </c>
      <c r="D93" s="26" t="s">
        <v>84</v>
      </c>
      <c r="E93" s="26" t="s">
        <v>91</v>
      </c>
      <c r="F93" s="46">
        <v>19.0</v>
      </c>
      <c r="G93" s="46"/>
      <c r="H93" s="26"/>
      <c r="I93" s="26" t="s">
        <v>1331</v>
      </c>
      <c r="J93" s="26"/>
      <c r="K93" s="26"/>
    </row>
    <row r="94">
      <c r="A94" s="26" t="s">
        <v>1311</v>
      </c>
      <c r="B94" s="24">
        <v>0.08092592592592593</v>
      </c>
      <c r="C94" s="24">
        <f t="shared" si="1"/>
        <v>0.08092592593</v>
      </c>
      <c r="D94" s="26" t="s">
        <v>84</v>
      </c>
      <c r="E94" s="26" t="s">
        <v>91</v>
      </c>
      <c r="F94" s="46">
        <v>11.0</v>
      </c>
      <c r="G94" s="46"/>
      <c r="H94" s="26"/>
      <c r="I94" s="26" t="s">
        <v>1328</v>
      </c>
      <c r="J94" s="26"/>
      <c r="K94" s="26"/>
    </row>
    <row r="95">
      <c r="A95" s="26" t="s">
        <v>1311</v>
      </c>
      <c r="B95" s="24">
        <v>0.08160879629629629</v>
      </c>
      <c r="C95" s="24">
        <f t="shared" si="1"/>
        <v>0.0816087963</v>
      </c>
      <c r="D95" s="26" t="s">
        <v>70</v>
      </c>
      <c r="E95" s="26" t="s">
        <v>93</v>
      </c>
      <c r="F95" s="46">
        <v>22.0</v>
      </c>
      <c r="G95" s="46">
        <f>F95-7</f>
        <v>15</v>
      </c>
      <c r="H95" s="26"/>
      <c r="I95" s="26"/>
      <c r="J95" s="26"/>
      <c r="K95" s="26" t="s">
        <v>4334</v>
      </c>
    </row>
    <row r="96">
      <c r="A96" s="26" t="s">
        <v>1311</v>
      </c>
      <c r="B96" s="24">
        <v>0.08172453703703704</v>
      </c>
      <c r="C96" s="24">
        <f t="shared" si="1"/>
        <v>0.08172453704</v>
      </c>
      <c r="D96" s="26" t="s">
        <v>70</v>
      </c>
      <c r="E96" s="26" t="s">
        <v>91</v>
      </c>
      <c r="F96" s="46">
        <v>10.0</v>
      </c>
      <c r="G96" s="46"/>
      <c r="H96" s="26"/>
      <c r="I96" s="26" t="s">
        <v>1332</v>
      </c>
      <c r="J96" s="26"/>
      <c r="K96" s="26"/>
    </row>
    <row r="97">
      <c r="A97" s="26" t="s">
        <v>1311</v>
      </c>
      <c r="B97" s="24">
        <v>0.08179398148148148</v>
      </c>
      <c r="C97" s="24">
        <f t="shared" si="1"/>
        <v>0.08179398148</v>
      </c>
      <c r="D97" s="26" t="s">
        <v>70</v>
      </c>
      <c r="E97" s="26" t="s">
        <v>93</v>
      </c>
      <c r="F97" s="46">
        <v>12.0</v>
      </c>
      <c r="G97" s="46">
        <f t="shared" ref="G97:G98" si="6">F97-7</f>
        <v>5</v>
      </c>
      <c r="H97" s="26"/>
      <c r="I97" s="26"/>
      <c r="J97" s="26"/>
      <c r="K97" s="26" t="s">
        <v>4334</v>
      </c>
    </row>
    <row r="98">
      <c r="A98" s="26" t="s">
        <v>1311</v>
      </c>
      <c r="B98" s="24">
        <v>0.08197916666666667</v>
      </c>
      <c r="C98" s="24">
        <f t="shared" si="1"/>
        <v>0.08197916667</v>
      </c>
      <c r="D98" s="26" t="s">
        <v>70</v>
      </c>
      <c r="E98" s="26" t="s">
        <v>93</v>
      </c>
      <c r="F98" s="46">
        <v>13.0</v>
      </c>
      <c r="G98" s="46">
        <f t="shared" si="6"/>
        <v>6</v>
      </c>
      <c r="H98" s="26"/>
      <c r="I98" s="26"/>
      <c r="J98" s="26"/>
      <c r="K98" s="26" t="s">
        <v>4329</v>
      </c>
    </row>
    <row r="99">
      <c r="A99" s="26" t="s">
        <v>1311</v>
      </c>
      <c r="B99" s="24">
        <v>0.08206018518518518</v>
      </c>
      <c r="C99" s="24">
        <f t="shared" si="1"/>
        <v>0.08206018519</v>
      </c>
      <c r="D99" s="26" t="s">
        <v>70</v>
      </c>
      <c r="E99" s="26" t="s">
        <v>91</v>
      </c>
      <c r="F99" s="46">
        <v>8.0</v>
      </c>
      <c r="G99" s="46"/>
      <c r="H99" s="26"/>
      <c r="I99" s="26" t="s">
        <v>1333</v>
      </c>
      <c r="J99" s="26"/>
      <c r="K99" s="26"/>
    </row>
    <row r="100">
      <c r="A100" s="26" t="s">
        <v>1311</v>
      </c>
      <c r="B100" s="24">
        <v>0.08226851851851852</v>
      </c>
      <c r="C100" s="24">
        <f t="shared" si="1"/>
        <v>0.08226851852</v>
      </c>
      <c r="D100" s="26" t="s">
        <v>70</v>
      </c>
      <c r="E100" s="26" t="s">
        <v>584</v>
      </c>
      <c r="F100" s="46">
        <v>14.0</v>
      </c>
      <c r="G100" s="46">
        <f>F100-3</f>
        <v>11</v>
      </c>
      <c r="H100" s="26"/>
      <c r="I100" s="26"/>
      <c r="J100" s="26"/>
      <c r="K100" s="26"/>
    </row>
    <row r="101">
      <c r="A101" s="26" t="s">
        <v>1311</v>
      </c>
      <c r="B101" s="24">
        <v>0.08245370370370371</v>
      </c>
      <c r="C101" s="24">
        <f t="shared" si="1"/>
        <v>0.0824537037</v>
      </c>
      <c r="D101" s="26" t="s">
        <v>69</v>
      </c>
      <c r="E101" s="26" t="s">
        <v>584</v>
      </c>
      <c r="F101" s="46" t="s">
        <v>75</v>
      </c>
      <c r="G101" s="46" t="s">
        <v>75</v>
      </c>
      <c r="H101" s="26"/>
      <c r="I101" s="26"/>
      <c r="J101" s="26"/>
      <c r="K101" s="26" t="s">
        <v>85</v>
      </c>
    </row>
    <row r="102">
      <c r="A102" s="26" t="s">
        <v>1311</v>
      </c>
      <c r="B102" s="24">
        <v>0.08245370370370371</v>
      </c>
      <c r="C102" s="24">
        <f t="shared" si="1"/>
        <v>0.0824537037</v>
      </c>
      <c r="D102" s="26" t="s">
        <v>69</v>
      </c>
      <c r="E102" s="26" t="s">
        <v>584</v>
      </c>
      <c r="F102" s="46">
        <v>22.0</v>
      </c>
      <c r="G102" s="46">
        <f>F102-3</f>
        <v>19</v>
      </c>
      <c r="H102" s="26"/>
      <c r="I102" s="26"/>
      <c r="J102" s="26"/>
      <c r="K102" s="26" t="s">
        <v>86</v>
      </c>
    </row>
    <row r="103">
      <c r="A103" s="26" t="s">
        <v>1311</v>
      </c>
      <c r="B103" s="24">
        <v>0.08304398148148148</v>
      </c>
      <c r="C103" s="24">
        <f t="shared" si="1"/>
        <v>0.08304398148</v>
      </c>
      <c r="D103" s="26" t="s">
        <v>74</v>
      </c>
      <c r="E103" s="26" t="s">
        <v>195</v>
      </c>
      <c r="F103" s="46">
        <v>16.0</v>
      </c>
      <c r="G103" s="46">
        <f>F103</f>
        <v>16</v>
      </c>
      <c r="H103" s="26"/>
      <c r="I103" s="26"/>
      <c r="J103" s="26"/>
      <c r="K103" s="26" t="s">
        <v>1334</v>
      </c>
    </row>
    <row r="104">
      <c r="A104" s="26" t="s">
        <v>1311</v>
      </c>
      <c r="B104" s="24">
        <v>0.08377314814814815</v>
      </c>
      <c r="C104" s="24">
        <f t="shared" si="1"/>
        <v>0.08377314815</v>
      </c>
      <c r="D104" s="26" t="s">
        <v>964</v>
      </c>
      <c r="E104" s="26" t="s">
        <v>210</v>
      </c>
      <c r="F104" s="46" t="s">
        <v>75</v>
      </c>
      <c r="G104" s="46" t="s">
        <v>75</v>
      </c>
      <c r="H104" s="26"/>
      <c r="I104" s="26"/>
      <c r="J104" s="26"/>
      <c r="K104" s="26" t="s">
        <v>85</v>
      </c>
    </row>
    <row r="105">
      <c r="A105" s="26" t="s">
        <v>1311</v>
      </c>
      <c r="B105" s="24">
        <v>0.08377314814814815</v>
      </c>
      <c r="C105" s="24">
        <f t="shared" si="1"/>
        <v>0.08377314815</v>
      </c>
      <c r="D105" s="26" t="s">
        <v>964</v>
      </c>
      <c r="E105" s="26" t="s">
        <v>210</v>
      </c>
      <c r="F105" s="46">
        <v>8.0</v>
      </c>
      <c r="G105" s="46">
        <f>F105-3</f>
        <v>5</v>
      </c>
      <c r="H105" s="26"/>
      <c r="I105" s="26"/>
      <c r="J105" s="26"/>
      <c r="K105" s="26" t="s">
        <v>86</v>
      </c>
    </row>
    <row r="106">
      <c r="A106" s="26" t="s">
        <v>1311</v>
      </c>
      <c r="B106" s="24">
        <v>0.08454861111111112</v>
      </c>
      <c r="C106" s="24">
        <f t="shared" si="1"/>
        <v>0.08454861111</v>
      </c>
      <c r="D106" s="26" t="s">
        <v>66</v>
      </c>
      <c r="E106" s="26" t="s">
        <v>584</v>
      </c>
      <c r="F106" s="46" t="s">
        <v>1335</v>
      </c>
      <c r="G106" s="46">
        <v>16.0</v>
      </c>
      <c r="H106" s="26"/>
      <c r="I106" s="26"/>
      <c r="J106" s="26"/>
      <c r="K106" s="26"/>
    </row>
    <row r="107">
      <c r="A107" s="26" t="s">
        <v>1311</v>
      </c>
      <c r="B107" s="24">
        <v>0.08480324074074073</v>
      </c>
      <c r="C107" s="24">
        <f t="shared" si="1"/>
        <v>0.08480324074</v>
      </c>
      <c r="D107" s="26" t="s">
        <v>66</v>
      </c>
      <c r="E107" s="26" t="s">
        <v>93</v>
      </c>
      <c r="F107" s="46">
        <v>23.0</v>
      </c>
      <c r="G107" s="46">
        <f>F107-8</f>
        <v>15</v>
      </c>
      <c r="H107" s="26"/>
      <c r="I107" s="26"/>
      <c r="J107" s="26"/>
      <c r="K107" s="26" t="s">
        <v>4352</v>
      </c>
    </row>
    <row r="108">
      <c r="A108" s="26" t="s">
        <v>1311</v>
      </c>
      <c r="B108" s="24">
        <v>0.08489583333333334</v>
      </c>
      <c r="C108" s="24">
        <f t="shared" si="1"/>
        <v>0.08489583333</v>
      </c>
      <c r="D108" s="26" t="s">
        <v>66</v>
      </c>
      <c r="E108" s="26" t="s">
        <v>91</v>
      </c>
      <c r="F108" s="46">
        <v>5.0</v>
      </c>
      <c r="G108" s="46"/>
      <c r="H108" s="26"/>
      <c r="I108" s="26" t="s">
        <v>1336</v>
      </c>
      <c r="J108" s="46">
        <v>1.0</v>
      </c>
      <c r="K108" s="26"/>
    </row>
    <row r="109">
      <c r="A109" s="26" t="s">
        <v>1311</v>
      </c>
      <c r="B109" s="24">
        <v>0.08530092592592593</v>
      </c>
      <c r="C109" s="24">
        <f t="shared" si="1"/>
        <v>0.08530092593</v>
      </c>
      <c r="D109" s="26" t="s">
        <v>66</v>
      </c>
      <c r="E109" s="26" t="s">
        <v>93</v>
      </c>
      <c r="F109" s="46" t="s">
        <v>956</v>
      </c>
      <c r="G109" s="46">
        <v>9.0</v>
      </c>
      <c r="H109" s="26"/>
      <c r="I109" s="26"/>
      <c r="J109" s="26"/>
      <c r="K109" s="26" t="s">
        <v>4352</v>
      </c>
    </row>
    <row r="110">
      <c r="A110" s="26" t="s">
        <v>1311</v>
      </c>
      <c r="B110" s="24">
        <v>0.08582175925925926</v>
      </c>
      <c r="C110" s="24">
        <f t="shared" si="1"/>
        <v>0.08582175926</v>
      </c>
      <c r="D110" s="26" t="s">
        <v>82</v>
      </c>
      <c r="E110" s="26" t="s">
        <v>89</v>
      </c>
      <c r="F110" s="46">
        <v>25.0</v>
      </c>
      <c r="G110" s="46">
        <f>F110-8</f>
        <v>17</v>
      </c>
      <c r="H110" s="26"/>
      <c r="I110" s="26"/>
      <c r="J110" s="26"/>
      <c r="K110" s="26" t="s">
        <v>4339</v>
      </c>
    </row>
    <row r="111">
      <c r="A111" s="26" t="s">
        <v>1311</v>
      </c>
      <c r="B111" s="24">
        <v>0.08605324074074074</v>
      </c>
      <c r="C111" s="24">
        <f t="shared" si="1"/>
        <v>0.08605324074</v>
      </c>
      <c r="D111" s="26" t="s">
        <v>82</v>
      </c>
      <c r="E111" s="26" t="s">
        <v>91</v>
      </c>
      <c r="F111" s="46">
        <v>3.0</v>
      </c>
      <c r="G111" s="46"/>
      <c r="H111" s="26"/>
      <c r="I111" s="26" t="s">
        <v>1337</v>
      </c>
      <c r="J111" s="26"/>
      <c r="K111" s="26"/>
    </row>
    <row r="112">
      <c r="A112" s="26" t="s">
        <v>1311</v>
      </c>
      <c r="B112" s="24">
        <v>0.08628472222222222</v>
      </c>
      <c r="C112" s="24">
        <f t="shared" si="1"/>
        <v>0.08628472222</v>
      </c>
      <c r="D112" s="26" t="s">
        <v>69</v>
      </c>
      <c r="E112" s="26" t="s">
        <v>91</v>
      </c>
      <c r="F112" s="46">
        <v>14.0</v>
      </c>
      <c r="G112" s="46"/>
      <c r="H112" s="26"/>
      <c r="I112" s="26" t="s">
        <v>1338</v>
      </c>
      <c r="J112" s="26"/>
      <c r="K112" s="26" t="s">
        <v>1339</v>
      </c>
    </row>
    <row r="113">
      <c r="A113" s="26" t="s">
        <v>1311</v>
      </c>
      <c r="B113" s="24">
        <v>0.08738425925925926</v>
      </c>
      <c r="C113" s="24">
        <f t="shared" si="1"/>
        <v>0.08738425926</v>
      </c>
      <c r="D113" s="26" t="s">
        <v>84</v>
      </c>
      <c r="E113" s="26" t="s">
        <v>93</v>
      </c>
      <c r="F113" s="46" t="s">
        <v>75</v>
      </c>
      <c r="G113" s="46" t="s">
        <v>75</v>
      </c>
      <c r="H113" s="26"/>
      <c r="I113" s="26"/>
      <c r="J113" s="26"/>
      <c r="K113" s="26" t="s">
        <v>85</v>
      </c>
    </row>
    <row r="114">
      <c r="A114" s="26" t="s">
        <v>1311</v>
      </c>
      <c r="B114" s="24">
        <v>0.08738425925925926</v>
      </c>
      <c r="C114" s="24">
        <f t="shared" si="1"/>
        <v>0.08738425926</v>
      </c>
      <c r="D114" s="26" t="s">
        <v>84</v>
      </c>
      <c r="E114" s="26" t="s">
        <v>93</v>
      </c>
      <c r="F114" s="46">
        <v>9.0</v>
      </c>
      <c r="G114" s="46">
        <f>F114-7</f>
        <v>2</v>
      </c>
      <c r="H114" s="26"/>
      <c r="I114" s="26"/>
      <c r="J114" s="26"/>
      <c r="K114" s="26" t="s">
        <v>4351</v>
      </c>
    </row>
    <row r="115">
      <c r="A115" s="26" t="s">
        <v>1311</v>
      </c>
      <c r="B115" s="24">
        <v>0.08744212962962963</v>
      </c>
      <c r="C115" s="24">
        <f t="shared" si="1"/>
        <v>0.08744212963</v>
      </c>
      <c r="D115" s="26" t="s">
        <v>84</v>
      </c>
      <c r="E115" s="26" t="s">
        <v>93</v>
      </c>
      <c r="F115" s="46" t="s">
        <v>75</v>
      </c>
      <c r="G115" s="46" t="s">
        <v>75</v>
      </c>
      <c r="H115" s="26"/>
      <c r="I115" s="26"/>
      <c r="J115" s="26"/>
      <c r="K115" s="26" t="s">
        <v>85</v>
      </c>
    </row>
    <row r="116">
      <c r="A116" s="26" t="s">
        <v>1311</v>
      </c>
      <c r="B116" s="24">
        <v>0.08744212962962963</v>
      </c>
      <c r="C116" s="24">
        <f t="shared" si="1"/>
        <v>0.08744212963</v>
      </c>
      <c r="D116" s="26" t="s">
        <v>84</v>
      </c>
      <c r="E116" s="26" t="s">
        <v>93</v>
      </c>
      <c r="F116" s="46" t="s">
        <v>68</v>
      </c>
      <c r="G116" s="46">
        <v>20.0</v>
      </c>
      <c r="H116" s="26" t="s">
        <v>137</v>
      </c>
      <c r="I116" s="26"/>
      <c r="J116" s="26"/>
      <c r="K116" s="26" t="s">
        <v>4351</v>
      </c>
    </row>
    <row r="117">
      <c r="A117" s="26" t="s">
        <v>1311</v>
      </c>
      <c r="B117" s="24">
        <v>0.08766203703703704</v>
      </c>
      <c r="C117" s="24">
        <f t="shared" si="1"/>
        <v>0.08766203704</v>
      </c>
      <c r="D117" s="26" t="s">
        <v>84</v>
      </c>
      <c r="E117" s="26" t="s">
        <v>91</v>
      </c>
      <c r="F117" s="46">
        <v>26.0</v>
      </c>
      <c r="G117" s="46"/>
      <c r="H117" s="26"/>
      <c r="I117" s="26" t="s">
        <v>1340</v>
      </c>
      <c r="J117" s="26"/>
      <c r="K117" s="26"/>
    </row>
    <row r="118">
      <c r="A118" s="26" t="s">
        <v>1311</v>
      </c>
      <c r="B118" s="24">
        <v>0.08815972222222222</v>
      </c>
      <c r="C118" s="24">
        <f t="shared" si="1"/>
        <v>0.08815972222</v>
      </c>
      <c r="D118" s="26" t="s">
        <v>69</v>
      </c>
      <c r="E118" s="26" t="s">
        <v>91</v>
      </c>
      <c r="F118" s="46">
        <v>5.0</v>
      </c>
      <c r="G118" s="46"/>
      <c r="H118" s="26"/>
      <c r="I118" s="26" t="s">
        <v>1341</v>
      </c>
      <c r="J118" s="46">
        <v>1.0</v>
      </c>
      <c r="K118" s="26" t="s">
        <v>263</v>
      </c>
    </row>
    <row r="119">
      <c r="A119" s="26" t="s">
        <v>1311</v>
      </c>
      <c r="B119" s="24">
        <v>0.08907407407407407</v>
      </c>
      <c r="C119" s="24">
        <f t="shared" si="1"/>
        <v>0.08907407407</v>
      </c>
      <c r="D119" s="26" t="s">
        <v>964</v>
      </c>
      <c r="E119" s="26" t="s">
        <v>67</v>
      </c>
      <c r="F119" s="46">
        <v>20.0</v>
      </c>
      <c r="G119" s="46">
        <f t="shared" ref="G119:G123" si="7">F119-8</f>
        <v>12</v>
      </c>
      <c r="H119" s="26"/>
      <c r="I119" s="26"/>
      <c r="J119" s="26"/>
      <c r="K119" s="26"/>
    </row>
    <row r="120">
      <c r="A120" s="26" t="s">
        <v>1311</v>
      </c>
      <c r="B120" s="24">
        <v>0.10230324074074074</v>
      </c>
      <c r="C120" s="24">
        <f>B120-TIME('Time Shifts'!$B$40,'Time Shifts'!$C$40,'Time Shifts'!$D$40)</f>
        <v>0.09232638889</v>
      </c>
      <c r="D120" s="26" t="s">
        <v>964</v>
      </c>
      <c r="E120" s="26" t="s">
        <v>67</v>
      </c>
      <c r="F120" s="46">
        <v>15.0</v>
      </c>
      <c r="G120" s="46">
        <f t="shared" si="7"/>
        <v>7</v>
      </c>
      <c r="H120" s="26"/>
      <c r="I120" s="26"/>
      <c r="J120" s="26"/>
      <c r="K120" s="26"/>
    </row>
    <row r="121">
      <c r="A121" s="26" t="s">
        <v>1311</v>
      </c>
      <c r="B121" s="24">
        <v>0.10349537037037038</v>
      </c>
      <c r="C121" s="24">
        <f>B121-TIME('Time Shifts'!$B$40,'Time Shifts'!$C$40,'Time Shifts'!$D$40)</f>
        <v>0.09351851852</v>
      </c>
      <c r="D121" s="26" t="s">
        <v>964</v>
      </c>
      <c r="E121" s="26" t="s">
        <v>67</v>
      </c>
      <c r="F121" s="46">
        <v>14.0</v>
      </c>
      <c r="G121" s="46">
        <f t="shared" si="7"/>
        <v>6</v>
      </c>
      <c r="H121" s="26"/>
      <c r="I121" s="26"/>
      <c r="J121" s="26"/>
      <c r="K121" s="26"/>
    </row>
    <row r="122">
      <c r="A122" s="26" t="s">
        <v>1311</v>
      </c>
      <c r="B122" s="24">
        <v>0.10407407407407407</v>
      </c>
      <c r="C122" s="24">
        <f>B122-TIME('Time Shifts'!$B$40,'Time Shifts'!$C$40,'Time Shifts'!$D$40)</f>
        <v>0.09409722222</v>
      </c>
      <c r="D122" s="26" t="s">
        <v>964</v>
      </c>
      <c r="E122" s="26" t="s">
        <v>67</v>
      </c>
      <c r="F122" s="46">
        <v>19.0</v>
      </c>
      <c r="G122" s="46">
        <f t="shared" si="7"/>
        <v>11</v>
      </c>
      <c r="H122" s="26"/>
      <c r="I122" s="26"/>
      <c r="J122" s="26"/>
      <c r="K122" s="26"/>
    </row>
    <row r="123">
      <c r="A123" s="26" t="s">
        <v>1311</v>
      </c>
      <c r="B123" s="24">
        <v>0.10483796296296297</v>
      </c>
      <c r="C123" s="24">
        <f>B123-TIME('Time Shifts'!$B$40,'Time Shifts'!$C$40,'Time Shifts'!$D$40)</f>
        <v>0.09486111111</v>
      </c>
      <c r="D123" s="26" t="s">
        <v>964</v>
      </c>
      <c r="E123" s="26" t="s">
        <v>67</v>
      </c>
      <c r="F123" s="46">
        <v>22.0</v>
      </c>
      <c r="G123" s="46">
        <f t="shared" si="7"/>
        <v>14</v>
      </c>
      <c r="H123" s="26"/>
      <c r="I123" s="26"/>
      <c r="J123" s="26"/>
      <c r="K123" s="26"/>
    </row>
    <row r="124">
      <c r="A124" s="26" t="s">
        <v>1311</v>
      </c>
      <c r="B124" s="24">
        <v>0.10511574074074075</v>
      </c>
      <c r="C124" s="24">
        <f>B124-TIME('Time Shifts'!$B$40,'Time Shifts'!$C$40,'Time Shifts'!$D$40)</f>
        <v>0.09513888889</v>
      </c>
      <c r="D124" s="26" t="s">
        <v>964</v>
      </c>
      <c r="E124" s="26" t="s">
        <v>130</v>
      </c>
      <c r="F124" s="46" t="s">
        <v>68</v>
      </c>
      <c r="G124" s="46">
        <v>20.0</v>
      </c>
      <c r="H124" s="26"/>
      <c r="I124" s="26"/>
      <c r="J124" s="26"/>
      <c r="K124" s="26"/>
    </row>
    <row r="125">
      <c r="A125" s="26" t="s">
        <v>1311</v>
      </c>
      <c r="B125" s="24">
        <v>0.10597222222222222</v>
      </c>
      <c r="C125" s="24">
        <f>B125-TIME('Time Shifts'!$B$40,'Time Shifts'!$C$40,'Time Shifts'!$D$40)</f>
        <v>0.09599537037</v>
      </c>
      <c r="D125" s="26" t="s">
        <v>70</v>
      </c>
      <c r="E125" s="26" t="s">
        <v>83</v>
      </c>
      <c r="F125" s="46" t="s">
        <v>88</v>
      </c>
      <c r="G125" s="46">
        <v>1.0</v>
      </c>
      <c r="H125" s="26"/>
      <c r="I125" s="26"/>
      <c r="J125" s="26"/>
      <c r="K125" s="26"/>
    </row>
    <row r="126">
      <c r="A126" s="26" t="s">
        <v>1311</v>
      </c>
      <c r="B126" s="24">
        <v>0.10612268518518518</v>
      </c>
      <c r="C126" s="24">
        <f>B126-TIME('Time Shifts'!$B$40,'Time Shifts'!$C$40,'Time Shifts'!$D$40)</f>
        <v>0.09614583333</v>
      </c>
      <c r="D126" s="26" t="s">
        <v>69</v>
      </c>
      <c r="E126" s="26" t="s">
        <v>209</v>
      </c>
      <c r="F126" s="46">
        <v>12.0</v>
      </c>
      <c r="G126" s="46">
        <f>F126-3</f>
        <v>9</v>
      </c>
      <c r="H126" s="26"/>
      <c r="I126" s="26"/>
      <c r="J126" s="26"/>
      <c r="K126" s="26"/>
    </row>
    <row r="127">
      <c r="A127" s="26" t="s">
        <v>1311</v>
      </c>
      <c r="B127" s="24">
        <v>0.10642361111111111</v>
      </c>
      <c r="C127" s="24">
        <f>B127-TIME('Time Shifts'!$B$40,'Time Shifts'!$C$40,'Time Shifts'!$D$40)</f>
        <v>0.09644675926</v>
      </c>
      <c r="D127" s="26" t="s">
        <v>964</v>
      </c>
      <c r="E127" s="26" t="s">
        <v>83</v>
      </c>
      <c r="F127" s="46">
        <v>13.0</v>
      </c>
      <c r="G127" s="46">
        <f>F127--1</f>
        <v>14</v>
      </c>
      <c r="H127" s="26"/>
      <c r="I127" s="26"/>
      <c r="J127" s="26"/>
      <c r="K127" s="26"/>
    </row>
    <row r="128">
      <c r="A128" s="26" t="s">
        <v>1311</v>
      </c>
      <c r="B128" s="24">
        <v>0.10708333333333334</v>
      </c>
      <c r="C128" s="24">
        <f>B128-TIME('Time Shifts'!$B$40,'Time Shifts'!$C$40,'Time Shifts'!$D$40)</f>
        <v>0.09710648148</v>
      </c>
      <c r="D128" s="26" t="s">
        <v>74</v>
      </c>
      <c r="E128" s="26" t="s">
        <v>78</v>
      </c>
      <c r="F128" s="46">
        <v>14.0</v>
      </c>
      <c r="G128" s="46">
        <f>F128-7</f>
        <v>7</v>
      </c>
      <c r="H128" s="26"/>
      <c r="I128" s="26"/>
      <c r="J128" s="26"/>
      <c r="K128" s="26"/>
    </row>
    <row r="129">
      <c r="A129" s="26" t="s">
        <v>1311</v>
      </c>
      <c r="B129" s="24">
        <v>0.1080787037037037</v>
      </c>
      <c r="C129" s="24">
        <f>B129-TIME('Time Shifts'!$B$40,'Time Shifts'!$C$40,'Time Shifts'!$D$40)</f>
        <v>0.09810185185</v>
      </c>
      <c r="D129" s="26" t="s">
        <v>74</v>
      </c>
      <c r="E129" s="26" t="s">
        <v>83</v>
      </c>
      <c r="F129" s="46">
        <v>28.0</v>
      </c>
      <c r="G129" s="46">
        <f>F129-9</f>
        <v>19</v>
      </c>
      <c r="H129" s="26"/>
      <c r="I129" s="26"/>
      <c r="J129" s="26"/>
      <c r="K129" s="26"/>
    </row>
    <row r="130">
      <c r="A130" s="26" t="s">
        <v>1311</v>
      </c>
      <c r="B130" s="24">
        <v>0.11086805555555555</v>
      </c>
      <c r="C130" s="24">
        <f>B130-TIME('Time Shifts'!$B$40,'Time Shifts'!$C$40,'Time Shifts'!$D$40)</f>
        <v>0.1008912037</v>
      </c>
      <c r="D130" s="26" t="s">
        <v>69</v>
      </c>
      <c r="E130" s="26" t="s">
        <v>67</v>
      </c>
      <c r="F130" s="46">
        <v>13.0</v>
      </c>
      <c r="G130" s="46">
        <f>F130-4</f>
        <v>9</v>
      </c>
      <c r="H130" s="26"/>
      <c r="I130" s="26"/>
      <c r="J130" s="26"/>
      <c r="K130" s="26"/>
    </row>
    <row r="131">
      <c r="A131" s="26" t="s">
        <v>1311</v>
      </c>
      <c r="B131" s="24">
        <v>0.11299768518518519</v>
      </c>
      <c r="C131" s="24">
        <f>B131-TIME('Time Shifts'!$B$40,'Time Shifts'!$C$40,'Time Shifts'!$D$40)</f>
        <v>0.1030208333</v>
      </c>
      <c r="D131" s="26" t="s">
        <v>66</v>
      </c>
      <c r="E131" s="26" t="s">
        <v>125</v>
      </c>
      <c r="F131" s="46" t="s">
        <v>68</v>
      </c>
      <c r="G131" s="46">
        <v>20.0</v>
      </c>
      <c r="H131" s="26"/>
      <c r="I131" s="26"/>
      <c r="J131" s="26"/>
      <c r="K131" s="26"/>
    </row>
    <row r="132">
      <c r="A132" s="26" t="s">
        <v>1311</v>
      </c>
      <c r="B132" s="24">
        <v>0.11299768518518519</v>
      </c>
      <c r="C132" s="24">
        <f>B132-TIME('Time Shifts'!$B$40,'Time Shifts'!$C$40,'Time Shifts'!$D$40)</f>
        <v>0.1030208333</v>
      </c>
      <c r="D132" s="26" t="s">
        <v>82</v>
      </c>
      <c r="E132" s="26" t="s">
        <v>125</v>
      </c>
      <c r="F132" s="46" t="s">
        <v>68</v>
      </c>
      <c r="G132" s="46">
        <v>20.0</v>
      </c>
      <c r="H132" s="26"/>
      <c r="I132" s="26"/>
      <c r="J132" s="26"/>
      <c r="K132" s="26"/>
    </row>
    <row r="133">
      <c r="A133" s="26" t="s">
        <v>1311</v>
      </c>
      <c r="B133" s="24">
        <v>0.113125</v>
      </c>
      <c r="C133" s="24">
        <f>B133-TIME('Time Shifts'!$B$40,'Time Shifts'!$C$40,'Time Shifts'!$D$40)</f>
        <v>0.1031481481</v>
      </c>
      <c r="D133" s="26" t="s">
        <v>70</v>
      </c>
      <c r="E133" s="26" t="s">
        <v>125</v>
      </c>
      <c r="F133" s="46" t="s">
        <v>75</v>
      </c>
      <c r="G133" s="46" t="s">
        <v>75</v>
      </c>
      <c r="H133" s="26"/>
      <c r="I133" s="26"/>
      <c r="J133" s="26"/>
      <c r="K133" s="26" t="s">
        <v>85</v>
      </c>
    </row>
    <row r="134">
      <c r="A134" s="26" t="s">
        <v>1311</v>
      </c>
      <c r="B134" s="24">
        <v>0.113125</v>
      </c>
      <c r="C134" s="24">
        <f>B134-TIME('Time Shifts'!$B$40,'Time Shifts'!$C$40,'Time Shifts'!$D$40)</f>
        <v>0.1031481481</v>
      </c>
      <c r="D134" s="26" t="s">
        <v>70</v>
      </c>
      <c r="E134" s="26" t="s">
        <v>125</v>
      </c>
      <c r="F134" s="46">
        <v>17.0</v>
      </c>
      <c r="G134" s="46">
        <f>F134-7</f>
        <v>10</v>
      </c>
      <c r="H134" s="26"/>
      <c r="I134" s="26"/>
      <c r="J134" s="26"/>
      <c r="K134" s="26" t="s">
        <v>86</v>
      </c>
    </row>
    <row r="135">
      <c r="A135" s="26" t="s">
        <v>1311</v>
      </c>
      <c r="B135" s="24">
        <v>0.11314814814814815</v>
      </c>
      <c r="C135" s="24">
        <f>B135-TIME('Time Shifts'!$B$40,'Time Shifts'!$C$40,'Time Shifts'!$D$40)</f>
        <v>0.1031712963</v>
      </c>
      <c r="D135" s="26" t="s">
        <v>74</v>
      </c>
      <c r="E135" s="26" t="s">
        <v>125</v>
      </c>
      <c r="F135" s="46">
        <v>20.0</v>
      </c>
      <c r="G135" s="46">
        <f>F135-10</f>
        <v>10</v>
      </c>
      <c r="H135" s="26"/>
      <c r="I135" s="26"/>
      <c r="J135" s="26"/>
      <c r="K135" s="26"/>
    </row>
    <row r="136">
      <c r="A136" s="26" t="s">
        <v>1311</v>
      </c>
      <c r="B136" s="24">
        <v>0.11315972222222222</v>
      </c>
      <c r="C136" s="24">
        <f>B136-TIME('Time Shifts'!$B$40,'Time Shifts'!$C$40,'Time Shifts'!$D$40)</f>
        <v>0.1031828704</v>
      </c>
      <c r="D136" s="26" t="s">
        <v>69</v>
      </c>
      <c r="E136" s="26" t="s">
        <v>125</v>
      </c>
      <c r="F136" s="46">
        <v>15.0</v>
      </c>
      <c r="G136" s="46">
        <f>F136-4</f>
        <v>11</v>
      </c>
      <c r="H136" s="26"/>
      <c r="I136" s="26"/>
      <c r="J136" s="26"/>
      <c r="K136" s="26"/>
    </row>
    <row r="137">
      <c r="A137" s="26" t="s">
        <v>1311</v>
      </c>
      <c r="B137" s="24">
        <v>0.1131712962962963</v>
      </c>
      <c r="C137" s="24">
        <f>B137-TIME('Time Shifts'!$B$40,'Time Shifts'!$C$40,'Time Shifts'!$D$40)</f>
        <v>0.1031944444</v>
      </c>
      <c r="D137" s="26" t="s">
        <v>964</v>
      </c>
      <c r="E137" s="26" t="s">
        <v>125</v>
      </c>
      <c r="F137" s="46">
        <v>5.0</v>
      </c>
      <c r="G137" s="46">
        <f>F137-1</f>
        <v>4</v>
      </c>
      <c r="H137" s="26"/>
      <c r="I137" s="26"/>
      <c r="J137" s="26"/>
      <c r="K137" s="26"/>
    </row>
    <row r="138">
      <c r="A138" s="26" t="s">
        <v>1311</v>
      </c>
      <c r="B138" s="24">
        <v>0.11321759259259259</v>
      </c>
      <c r="C138" s="24">
        <f>B138-TIME('Time Shifts'!$B$40,'Time Shifts'!$C$40,'Time Shifts'!$D$40)</f>
        <v>0.1032407407</v>
      </c>
      <c r="D138" s="26" t="s">
        <v>84</v>
      </c>
      <c r="E138" s="26" t="s">
        <v>125</v>
      </c>
      <c r="F138" s="46" t="s">
        <v>68</v>
      </c>
      <c r="G138" s="46">
        <v>20.0</v>
      </c>
      <c r="H138" s="26"/>
      <c r="I138" s="26"/>
      <c r="J138" s="26"/>
      <c r="K138" s="26"/>
    </row>
    <row r="139">
      <c r="A139" s="26" t="s">
        <v>1311</v>
      </c>
      <c r="B139" s="24">
        <v>0.12469907407407407</v>
      </c>
      <c r="C139" s="24">
        <f>B139-TIME('Time Shifts'!$B$40,'Time Shifts'!$C$40,'Time Shifts'!$D$40)</f>
        <v>0.1147222222</v>
      </c>
      <c r="D139" s="26" t="s">
        <v>69</v>
      </c>
      <c r="E139" s="26" t="s">
        <v>67</v>
      </c>
      <c r="F139" s="46">
        <v>19.0</v>
      </c>
      <c r="G139" s="46">
        <f>F139-4</f>
        <v>15</v>
      </c>
      <c r="H139" s="26"/>
      <c r="I139" s="26"/>
      <c r="J139" s="26"/>
      <c r="K139" s="26"/>
    </row>
    <row r="140">
      <c r="A140" s="26" t="s">
        <v>1311</v>
      </c>
      <c r="B140" s="24">
        <v>0.12523148148148147</v>
      </c>
      <c r="C140" s="24">
        <f>B140-TIME('Time Shifts'!$B$40,'Time Shifts'!$C$40,'Time Shifts'!$D$40)</f>
        <v>0.1152546296</v>
      </c>
      <c r="D140" s="26" t="s">
        <v>69</v>
      </c>
      <c r="E140" s="26" t="s">
        <v>89</v>
      </c>
      <c r="F140" s="46" t="s">
        <v>75</v>
      </c>
      <c r="G140" s="46" t="s">
        <v>75</v>
      </c>
      <c r="H140" s="26"/>
      <c r="I140" s="26"/>
      <c r="J140" s="26"/>
      <c r="K140" s="26" t="s">
        <v>85</v>
      </c>
    </row>
    <row r="141">
      <c r="A141" s="26" t="s">
        <v>1311</v>
      </c>
      <c r="B141" s="24">
        <v>0.12523148148148147</v>
      </c>
      <c r="C141" s="24">
        <f>B141-TIME('Time Shifts'!$B$40,'Time Shifts'!$C$40,'Time Shifts'!$D$40)</f>
        <v>0.1152546296</v>
      </c>
      <c r="D141" s="26" t="s">
        <v>69</v>
      </c>
      <c r="E141" s="26" t="s">
        <v>89</v>
      </c>
      <c r="F141" s="46">
        <v>23.0</v>
      </c>
      <c r="G141" s="46">
        <f>F141-7</f>
        <v>16</v>
      </c>
      <c r="H141" s="26"/>
      <c r="I141" s="26"/>
      <c r="J141" s="26"/>
      <c r="K141" s="26" t="s">
        <v>1342</v>
      </c>
    </row>
    <row r="142">
      <c r="A142" s="26" t="s">
        <v>1311</v>
      </c>
      <c r="B142" s="24">
        <v>0.12523148148148147</v>
      </c>
      <c r="C142" s="24">
        <f>B142-TIME('Time Shifts'!$B$40,'Time Shifts'!$C$40,'Time Shifts'!$D$40)</f>
        <v>0.1152546296</v>
      </c>
      <c r="D142" s="26" t="s">
        <v>74</v>
      </c>
      <c r="E142" s="26" t="s">
        <v>93</v>
      </c>
      <c r="F142" s="46">
        <v>20.0</v>
      </c>
      <c r="G142" s="46">
        <v>12.0</v>
      </c>
      <c r="H142" s="26"/>
      <c r="I142" s="26"/>
      <c r="J142" s="26"/>
      <c r="K142" s="26" t="s">
        <v>1043</v>
      </c>
    </row>
    <row r="143">
      <c r="A143" s="26" t="s">
        <v>1311</v>
      </c>
      <c r="B143" s="24">
        <v>0.12523148148148147</v>
      </c>
      <c r="C143" s="24">
        <f>B143-TIME('Time Shifts'!$B$40,'Time Shifts'!$C$40,'Time Shifts'!$D$40)</f>
        <v>0.1152546296</v>
      </c>
      <c r="D143" s="26" t="s">
        <v>74</v>
      </c>
      <c r="E143" s="26" t="s">
        <v>93</v>
      </c>
      <c r="F143" s="46">
        <v>10.0</v>
      </c>
      <c r="G143" s="46">
        <f>F143-8</f>
        <v>2</v>
      </c>
      <c r="H143" s="26"/>
      <c r="I143" s="26"/>
      <c r="J143" s="26"/>
      <c r="K143" s="26" t="s">
        <v>274</v>
      </c>
    </row>
    <row r="144">
      <c r="A144" s="26" t="s">
        <v>1311</v>
      </c>
      <c r="B144" s="24">
        <v>0.12596064814814814</v>
      </c>
      <c r="C144" s="24">
        <f>B144-TIME('Time Shifts'!$B$40,'Time Shifts'!$C$40,'Time Shifts'!$D$40)</f>
        <v>0.1159837963</v>
      </c>
      <c r="D144" s="26" t="s">
        <v>69</v>
      </c>
      <c r="E144" s="26" t="s">
        <v>91</v>
      </c>
      <c r="F144" s="46">
        <v>38.0</v>
      </c>
      <c r="G144" s="46"/>
      <c r="H144" s="26"/>
      <c r="I144" s="26" t="s">
        <v>1343</v>
      </c>
      <c r="J144" s="26"/>
      <c r="K144" s="26"/>
    </row>
    <row r="145">
      <c r="A145" s="26" t="s">
        <v>1311</v>
      </c>
      <c r="B145" s="24">
        <v>0.12596064814814814</v>
      </c>
      <c r="C145" s="24">
        <f>B145-TIME('Time Shifts'!$B$40,'Time Shifts'!$C$40,'Time Shifts'!$D$40)</f>
        <v>0.1159837963</v>
      </c>
      <c r="D145" s="26" t="s">
        <v>74</v>
      </c>
      <c r="E145" s="26" t="s">
        <v>91</v>
      </c>
      <c r="F145" s="46">
        <v>21.0</v>
      </c>
      <c r="G145" s="46"/>
      <c r="H145" s="26"/>
      <c r="I145" s="26" t="s">
        <v>1344</v>
      </c>
      <c r="J145" s="26"/>
      <c r="K145" s="26"/>
    </row>
    <row r="146">
      <c r="A146" s="26" t="s">
        <v>1311</v>
      </c>
      <c r="B146" s="24">
        <v>0.1271064814814815</v>
      </c>
      <c r="C146" s="24">
        <f>B146-TIME('Time Shifts'!$B$40,'Time Shifts'!$C$40,'Time Shifts'!$D$40)</f>
        <v>0.1171296296</v>
      </c>
      <c r="D146" s="26" t="s">
        <v>70</v>
      </c>
      <c r="E146" s="26" t="s">
        <v>87</v>
      </c>
      <c r="F146" s="46">
        <v>19.0</v>
      </c>
      <c r="G146" s="46">
        <f t="shared" ref="G146:G147" si="8">F146-4</f>
        <v>15</v>
      </c>
      <c r="H146" s="26"/>
      <c r="I146" s="26"/>
      <c r="J146" s="26"/>
      <c r="K146" s="26"/>
    </row>
    <row r="147">
      <c r="A147" s="26" t="s">
        <v>1311</v>
      </c>
      <c r="B147" s="24">
        <v>0.12711805555555555</v>
      </c>
      <c r="C147" s="24">
        <f>B147-TIME('Time Shifts'!$B$40,'Time Shifts'!$C$40,'Time Shifts'!$D$40)</f>
        <v>0.1171412037</v>
      </c>
      <c r="D147" s="26" t="s">
        <v>74</v>
      </c>
      <c r="E147" s="26" t="s">
        <v>87</v>
      </c>
      <c r="F147" s="46">
        <v>18.0</v>
      </c>
      <c r="G147" s="46">
        <f t="shared" si="8"/>
        <v>14</v>
      </c>
      <c r="H147" s="26"/>
      <c r="I147" s="26"/>
      <c r="J147" s="26"/>
      <c r="K147" s="26"/>
    </row>
    <row r="148">
      <c r="A148" s="26" t="s">
        <v>1311</v>
      </c>
      <c r="B148" s="24">
        <v>0.12712962962962962</v>
      </c>
      <c r="C148" s="24">
        <f>B148-TIME('Time Shifts'!$B$40,'Time Shifts'!$C$40,'Time Shifts'!$D$40)</f>
        <v>0.1171527778</v>
      </c>
      <c r="D148" s="26" t="s">
        <v>66</v>
      </c>
      <c r="E148" s="26" t="s">
        <v>87</v>
      </c>
      <c r="F148" s="46">
        <v>15.0</v>
      </c>
      <c r="G148" s="46">
        <f>F148-0</f>
        <v>15</v>
      </c>
      <c r="H148" s="26"/>
      <c r="I148" s="26"/>
      <c r="J148" s="26"/>
      <c r="K148" s="26"/>
    </row>
    <row r="149">
      <c r="A149" s="26" t="s">
        <v>1311</v>
      </c>
      <c r="B149" s="24">
        <v>0.12717592592592591</v>
      </c>
      <c r="C149" s="24">
        <f>B149-TIME('Time Shifts'!$B$40,'Time Shifts'!$C$40,'Time Shifts'!$D$40)</f>
        <v>0.1171990741</v>
      </c>
      <c r="D149" s="26" t="s">
        <v>82</v>
      </c>
      <c r="E149" s="26" t="s">
        <v>87</v>
      </c>
      <c r="F149" s="46">
        <v>14.0</v>
      </c>
      <c r="G149" s="46">
        <f>F149-1</f>
        <v>13</v>
      </c>
      <c r="H149" s="26"/>
      <c r="I149" s="26"/>
      <c r="J149" s="26"/>
      <c r="K149" s="26"/>
    </row>
    <row r="150">
      <c r="A150" s="26" t="s">
        <v>1311</v>
      </c>
      <c r="B150" s="24">
        <v>0.12743055555555555</v>
      </c>
      <c r="C150" s="24">
        <f>B150-TIME('Time Shifts'!$B$40,'Time Shifts'!$C$40,'Time Shifts'!$D$40)</f>
        <v>0.1174537037</v>
      </c>
      <c r="D150" s="26" t="s">
        <v>69</v>
      </c>
      <c r="E150" s="26" t="s">
        <v>87</v>
      </c>
      <c r="F150" s="46">
        <v>8.0</v>
      </c>
      <c r="G150" s="46">
        <f>F150-4</f>
        <v>4</v>
      </c>
      <c r="H150" s="26"/>
      <c r="I150" s="26"/>
      <c r="J150" s="26"/>
      <c r="K150" s="26"/>
    </row>
    <row r="151">
      <c r="A151" s="26" t="s">
        <v>1311</v>
      </c>
      <c r="B151" s="24">
        <v>0.12743055555555555</v>
      </c>
      <c r="C151" s="24">
        <f>B151-TIME('Time Shifts'!$B$40,'Time Shifts'!$C$40,'Time Shifts'!$D$40)</f>
        <v>0.1174537037</v>
      </c>
      <c r="D151" s="26" t="s">
        <v>964</v>
      </c>
      <c r="E151" s="26" t="s">
        <v>87</v>
      </c>
      <c r="F151" s="46">
        <v>8.0</v>
      </c>
      <c r="G151" s="46">
        <f>F151-1</f>
        <v>7</v>
      </c>
      <c r="H151" s="26"/>
      <c r="I151" s="26"/>
      <c r="J151" s="26"/>
      <c r="K151" s="26"/>
    </row>
    <row r="152">
      <c r="A152" s="26" t="s">
        <v>1311</v>
      </c>
      <c r="B152" s="24">
        <v>0.12748842592592594</v>
      </c>
      <c r="C152" s="24">
        <f>B152-TIME('Time Shifts'!$B$40,'Time Shifts'!$C$40,'Time Shifts'!$D$40)</f>
        <v>0.1175115741</v>
      </c>
      <c r="D152" s="26" t="s">
        <v>84</v>
      </c>
      <c r="E152" s="26" t="s">
        <v>87</v>
      </c>
      <c r="F152" s="46">
        <v>8.0</v>
      </c>
      <c r="G152" s="46">
        <f>F152-2</f>
        <v>6</v>
      </c>
      <c r="H152" s="26"/>
      <c r="I152" s="26"/>
      <c r="J152" s="26"/>
      <c r="K152" s="26"/>
    </row>
    <row r="153">
      <c r="A153" s="26" t="s">
        <v>1311</v>
      </c>
      <c r="B153" s="24">
        <v>0.1285763888888889</v>
      </c>
      <c r="C153" s="24">
        <f>B153-TIME('Time Shifts'!$B$40,'Time Shifts'!$C$40,'Time Shifts'!$D$40)</f>
        <v>0.118599537</v>
      </c>
      <c r="D153" s="26" t="s">
        <v>70</v>
      </c>
      <c r="E153" s="26" t="s">
        <v>93</v>
      </c>
      <c r="F153" s="46">
        <v>18.0</v>
      </c>
      <c r="G153" s="46">
        <f>F153-7</f>
        <v>11</v>
      </c>
      <c r="H153" s="26"/>
      <c r="I153" s="26"/>
      <c r="J153" s="26"/>
      <c r="K153" s="26" t="s">
        <v>4340</v>
      </c>
    </row>
    <row r="154">
      <c r="A154" s="26" t="s">
        <v>1311</v>
      </c>
      <c r="B154" s="24">
        <v>0.12872685185185184</v>
      </c>
      <c r="C154" s="24">
        <f>B154-TIME('Time Shifts'!$B$40,'Time Shifts'!$C$40,'Time Shifts'!$D$40)</f>
        <v>0.11875</v>
      </c>
      <c r="D154" s="26" t="s">
        <v>70</v>
      </c>
      <c r="E154" s="26" t="s">
        <v>93</v>
      </c>
      <c r="F154" s="46" t="s">
        <v>412</v>
      </c>
      <c r="G154" s="46">
        <v>13.0</v>
      </c>
      <c r="H154" s="26"/>
      <c r="I154" s="26"/>
      <c r="J154" s="26"/>
      <c r="K154" s="26" t="s">
        <v>4340</v>
      </c>
    </row>
    <row r="155">
      <c r="A155" s="26" t="s">
        <v>1311</v>
      </c>
      <c r="B155" s="24">
        <v>0.12887731481481482</v>
      </c>
      <c r="C155" s="24">
        <f>B155-TIME('Time Shifts'!$B$40,'Time Shifts'!$C$40,'Time Shifts'!$D$40)</f>
        <v>0.118900463</v>
      </c>
      <c r="D155" s="26" t="s">
        <v>70</v>
      </c>
      <c r="E155" s="26" t="s">
        <v>91</v>
      </c>
      <c r="F155" s="46">
        <v>13.0</v>
      </c>
      <c r="G155" s="46"/>
      <c r="H155" s="26"/>
      <c r="I155" s="26" t="s">
        <v>1345</v>
      </c>
      <c r="J155" s="26"/>
      <c r="K155" s="26"/>
    </row>
    <row r="156">
      <c r="A156" s="26" t="s">
        <v>1311</v>
      </c>
      <c r="B156" s="24">
        <v>0.13010416666666666</v>
      </c>
      <c r="C156" s="24">
        <f>B156-TIME('Time Shifts'!$B$40,'Time Shifts'!$C$40,'Time Shifts'!$D$40)</f>
        <v>0.1201273148</v>
      </c>
      <c r="D156" s="26" t="s">
        <v>74</v>
      </c>
      <c r="E156" s="26" t="s">
        <v>93</v>
      </c>
      <c r="F156" s="46">
        <v>16.0</v>
      </c>
      <c r="G156" s="46">
        <f>F156-8</f>
        <v>8</v>
      </c>
      <c r="H156" s="26"/>
      <c r="I156" s="26"/>
      <c r="J156" s="26"/>
      <c r="K156" s="26" t="s">
        <v>4330</v>
      </c>
    </row>
    <row r="157">
      <c r="A157" s="26" t="s">
        <v>1311</v>
      </c>
      <c r="B157" s="24">
        <v>0.13028935185185186</v>
      </c>
      <c r="C157" s="24">
        <f>B157-TIME('Time Shifts'!$B$40,'Time Shifts'!$C$40,'Time Shifts'!$D$40)</f>
        <v>0.1203125</v>
      </c>
      <c r="D157" s="26" t="s">
        <v>74</v>
      </c>
      <c r="E157" s="26" t="s">
        <v>91</v>
      </c>
      <c r="F157" s="46">
        <v>11.0</v>
      </c>
      <c r="G157" s="46"/>
      <c r="H157" s="26"/>
      <c r="I157" s="26" t="s">
        <v>1346</v>
      </c>
      <c r="J157" s="26"/>
      <c r="K157" s="26"/>
    </row>
    <row r="158">
      <c r="A158" s="26" t="s">
        <v>1311</v>
      </c>
      <c r="B158" s="24">
        <v>0.13050925925925927</v>
      </c>
      <c r="C158" s="24">
        <f>B158-TIME('Time Shifts'!$B$40,'Time Shifts'!$C$40,'Time Shifts'!$D$40)</f>
        <v>0.1205324074</v>
      </c>
      <c r="D158" s="26" t="s">
        <v>74</v>
      </c>
      <c r="E158" s="26" t="s">
        <v>125</v>
      </c>
      <c r="F158" s="46" t="s">
        <v>75</v>
      </c>
      <c r="G158" s="46" t="s">
        <v>75</v>
      </c>
      <c r="H158" s="26"/>
      <c r="I158" s="26"/>
      <c r="J158" s="26"/>
      <c r="K158" s="26" t="s">
        <v>85</v>
      </c>
    </row>
    <row r="159">
      <c r="A159" s="26" t="s">
        <v>1311</v>
      </c>
      <c r="B159" s="24">
        <v>0.13050925925925927</v>
      </c>
      <c r="C159" s="24">
        <f>B159-TIME('Time Shifts'!$B$40,'Time Shifts'!$C$40,'Time Shifts'!$D$40)</f>
        <v>0.1205324074</v>
      </c>
      <c r="D159" s="26" t="s">
        <v>74</v>
      </c>
      <c r="E159" s="26" t="s">
        <v>125</v>
      </c>
      <c r="F159" s="46">
        <v>29.0</v>
      </c>
      <c r="G159" s="46">
        <f>F159-10</f>
        <v>19</v>
      </c>
      <c r="H159" s="26"/>
      <c r="I159" s="26"/>
      <c r="J159" s="26"/>
      <c r="K159" s="26" t="s">
        <v>86</v>
      </c>
    </row>
    <row r="160">
      <c r="A160" s="26" t="s">
        <v>1311</v>
      </c>
      <c r="B160" s="24">
        <v>0.13414351851851852</v>
      </c>
      <c r="C160" s="24">
        <f>B160-TIME('Time Shifts'!$B$40,'Time Shifts'!$C$40,'Time Shifts'!$D$40)</f>
        <v>0.1241666667</v>
      </c>
      <c r="D160" s="26" t="s">
        <v>964</v>
      </c>
      <c r="E160" s="26" t="s">
        <v>120</v>
      </c>
      <c r="F160" s="46">
        <v>9.0</v>
      </c>
      <c r="G160" s="46"/>
      <c r="H160" s="26"/>
      <c r="I160" s="26"/>
      <c r="J160" s="26"/>
      <c r="K160" s="26" t="s">
        <v>194</v>
      </c>
    </row>
    <row r="161">
      <c r="A161" s="26" t="s">
        <v>1311</v>
      </c>
      <c r="B161" s="24">
        <v>0.13541666666666666</v>
      </c>
      <c r="C161" s="24">
        <f>B161-TIME('Time Shifts'!$B$40,'Time Shifts'!$C$40,'Time Shifts'!$D$40)</f>
        <v>0.1254398148</v>
      </c>
      <c r="D161" s="26" t="s">
        <v>69</v>
      </c>
      <c r="E161" s="26" t="s">
        <v>89</v>
      </c>
      <c r="F161" s="46">
        <v>9.0</v>
      </c>
      <c r="G161" s="46">
        <f>F161-7</f>
        <v>2</v>
      </c>
      <c r="H161" s="26"/>
      <c r="I161" s="26"/>
      <c r="J161" s="26"/>
      <c r="K161" s="26" t="s">
        <v>1342</v>
      </c>
    </row>
    <row r="162">
      <c r="A162" s="26" t="s">
        <v>1311</v>
      </c>
      <c r="B162" s="24">
        <v>0.13541666666666666</v>
      </c>
      <c r="C162" s="24">
        <f>B162-TIME('Time Shifts'!$B$40,'Time Shifts'!$C$40,'Time Shifts'!$D$40)</f>
        <v>0.1254398148</v>
      </c>
      <c r="D162" s="26" t="s">
        <v>69</v>
      </c>
      <c r="E162" s="26" t="s">
        <v>89</v>
      </c>
      <c r="F162" s="46" t="s">
        <v>75</v>
      </c>
      <c r="G162" s="46" t="s">
        <v>75</v>
      </c>
      <c r="H162" s="26"/>
      <c r="I162" s="26"/>
      <c r="J162" s="26"/>
      <c r="K162" s="26" t="s">
        <v>160</v>
      </c>
    </row>
    <row r="163">
      <c r="A163" s="26" t="s">
        <v>1311</v>
      </c>
      <c r="B163" s="24">
        <v>0.13739583333333333</v>
      </c>
      <c r="C163" s="24">
        <f>B163-TIME('Time Shifts'!$B$40,'Time Shifts'!$C$40,'Time Shifts'!$D$40)</f>
        <v>0.1274189815</v>
      </c>
      <c r="D163" s="26" t="s">
        <v>66</v>
      </c>
      <c r="E163" s="26" t="s">
        <v>91</v>
      </c>
      <c r="F163" s="46">
        <v>10.0</v>
      </c>
      <c r="G163" s="46"/>
      <c r="H163" s="26"/>
      <c r="I163" s="26" t="s">
        <v>1347</v>
      </c>
      <c r="J163" s="26"/>
      <c r="K163" s="26" t="s">
        <v>1348</v>
      </c>
    </row>
    <row r="164">
      <c r="A164" s="26" t="s">
        <v>1311</v>
      </c>
      <c r="B164" s="24">
        <v>0.1385185185185185</v>
      </c>
      <c r="C164" s="24">
        <f>B164-TIME('Time Shifts'!$B$40,'Time Shifts'!$C$40,'Time Shifts'!$D$40)</f>
        <v>0.1285416667</v>
      </c>
      <c r="D164" s="26" t="s">
        <v>66</v>
      </c>
      <c r="E164" s="26" t="s">
        <v>91</v>
      </c>
      <c r="F164" s="46">
        <v>9.0</v>
      </c>
      <c r="G164" s="46"/>
      <c r="H164" s="26"/>
      <c r="I164" s="26" t="s">
        <v>1349</v>
      </c>
      <c r="J164" s="26"/>
      <c r="K164" s="26" t="s">
        <v>1348</v>
      </c>
    </row>
    <row r="165">
      <c r="A165" s="26" t="s">
        <v>1311</v>
      </c>
      <c r="B165" s="24">
        <v>0.13923611111111112</v>
      </c>
      <c r="C165" s="24">
        <f>B165-TIME('Time Shifts'!$B$40,'Time Shifts'!$C$40,'Time Shifts'!$D$40)</f>
        <v>0.1292592593</v>
      </c>
      <c r="D165" s="26" t="s">
        <v>70</v>
      </c>
      <c r="E165" s="26" t="s">
        <v>93</v>
      </c>
      <c r="F165" s="46">
        <v>14.0</v>
      </c>
      <c r="G165" s="46">
        <f>F165-7</f>
        <v>7</v>
      </c>
      <c r="H165" s="26"/>
      <c r="I165" s="26"/>
      <c r="J165" s="26"/>
      <c r="K165" s="26" t="s">
        <v>4329</v>
      </c>
    </row>
    <row r="166">
      <c r="A166" s="26" t="s">
        <v>1311</v>
      </c>
      <c r="B166" s="24">
        <v>0.13923611111111112</v>
      </c>
      <c r="C166" s="24">
        <f>B166-TIME('Time Shifts'!$B$40,'Time Shifts'!$C$40,'Time Shifts'!$D$40)</f>
        <v>0.1292592593</v>
      </c>
      <c r="D166" s="26" t="s">
        <v>70</v>
      </c>
      <c r="E166" s="26" t="s">
        <v>93</v>
      </c>
      <c r="F166" s="46" t="s">
        <v>75</v>
      </c>
      <c r="G166" s="46" t="s">
        <v>75</v>
      </c>
      <c r="H166" s="26"/>
      <c r="I166" s="26"/>
      <c r="J166" s="26"/>
      <c r="K166" s="26" t="s">
        <v>4329</v>
      </c>
    </row>
    <row r="167">
      <c r="A167" s="26" t="s">
        <v>1311</v>
      </c>
      <c r="B167" s="24">
        <v>0.13958333333333334</v>
      </c>
      <c r="C167" s="24">
        <f>B167-TIME('Time Shifts'!$B$40,'Time Shifts'!$C$40,'Time Shifts'!$D$40)</f>
        <v>0.1296064815</v>
      </c>
      <c r="D167" s="26" t="s">
        <v>70</v>
      </c>
      <c r="E167" s="26" t="s">
        <v>93</v>
      </c>
      <c r="F167" s="46" t="s">
        <v>75</v>
      </c>
      <c r="G167" s="46" t="s">
        <v>75</v>
      </c>
      <c r="H167" s="26"/>
      <c r="I167" s="26"/>
      <c r="J167" s="26"/>
      <c r="K167" s="26" t="s">
        <v>4329</v>
      </c>
    </row>
    <row r="168">
      <c r="A168" s="26" t="s">
        <v>1311</v>
      </c>
      <c r="B168" s="24">
        <v>0.14077546296296295</v>
      </c>
      <c r="C168" s="24">
        <f>B168-TIME('Time Shifts'!$B$40,'Time Shifts'!$C$40,'Time Shifts'!$D$40)</f>
        <v>0.1307986111</v>
      </c>
      <c r="D168" s="26" t="s">
        <v>74</v>
      </c>
      <c r="E168" s="26" t="s">
        <v>93</v>
      </c>
      <c r="F168" s="46">
        <v>11.0</v>
      </c>
      <c r="G168" s="46">
        <f t="shared" ref="G168:G169" si="9">F168-8</f>
        <v>3</v>
      </c>
      <c r="H168" s="26"/>
      <c r="I168" s="26"/>
      <c r="J168" s="26"/>
      <c r="K168" s="26" t="s">
        <v>85</v>
      </c>
    </row>
    <row r="169">
      <c r="A169" s="26" t="s">
        <v>1311</v>
      </c>
      <c r="B169" s="24">
        <v>0.14077546296296295</v>
      </c>
      <c r="C169" s="24">
        <f>B169-TIME('Time Shifts'!$B$40,'Time Shifts'!$C$40,'Time Shifts'!$D$40)</f>
        <v>0.1307986111</v>
      </c>
      <c r="D169" s="26" t="s">
        <v>74</v>
      </c>
      <c r="E169" s="26" t="s">
        <v>93</v>
      </c>
      <c r="F169" s="46">
        <v>20.0</v>
      </c>
      <c r="G169" s="46">
        <f t="shared" si="9"/>
        <v>12</v>
      </c>
      <c r="H169" s="26"/>
      <c r="I169" s="26"/>
      <c r="J169" s="26"/>
      <c r="K169" s="26" t="s">
        <v>1298</v>
      </c>
    </row>
    <row r="170">
      <c r="A170" s="26" t="s">
        <v>1311</v>
      </c>
      <c r="B170" s="24">
        <v>0.1412962962962963</v>
      </c>
      <c r="C170" s="24">
        <f>B170-TIME('Time Shifts'!$B$40,'Time Shifts'!$C$40,'Time Shifts'!$D$40)</f>
        <v>0.1313194444</v>
      </c>
      <c r="D170" s="26" t="s">
        <v>74</v>
      </c>
      <c r="E170" s="26" t="s">
        <v>125</v>
      </c>
      <c r="F170" s="46">
        <v>20.0</v>
      </c>
      <c r="G170" s="46">
        <f>F170-10</f>
        <v>10</v>
      </c>
      <c r="H170" s="26"/>
      <c r="I170" s="26"/>
      <c r="J170" s="26"/>
      <c r="K170" s="26"/>
    </row>
    <row r="171">
      <c r="A171" s="26" t="s">
        <v>1311</v>
      </c>
      <c r="B171" s="24">
        <v>0.1415625</v>
      </c>
      <c r="C171" s="24">
        <f>B171-TIME('Time Shifts'!$B$40,'Time Shifts'!$C$40,'Time Shifts'!$D$40)</f>
        <v>0.1315856481</v>
      </c>
      <c r="D171" s="26" t="s">
        <v>66</v>
      </c>
      <c r="E171" s="26" t="s">
        <v>91</v>
      </c>
      <c r="F171" s="46">
        <v>11.0</v>
      </c>
      <c r="G171" s="46"/>
      <c r="H171" s="26"/>
      <c r="I171" s="26" t="s">
        <v>1350</v>
      </c>
      <c r="J171" s="26"/>
      <c r="K171" s="26" t="s">
        <v>1348</v>
      </c>
    </row>
    <row r="172">
      <c r="A172" s="26" t="s">
        <v>1311</v>
      </c>
      <c r="B172" s="24">
        <v>0.14274305555555555</v>
      </c>
      <c r="C172" s="24">
        <f>B172-TIME('Time Shifts'!$B$40,'Time Shifts'!$C$40,'Time Shifts'!$D$40)</f>
        <v>0.1327662037</v>
      </c>
      <c r="D172" s="26" t="s">
        <v>66</v>
      </c>
      <c r="E172" s="26" t="s">
        <v>89</v>
      </c>
      <c r="F172" s="46">
        <v>17.0</v>
      </c>
      <c r="G172" s="46">
        <f>F172-7</f>
        <v>10</v>
      </c>
      <c r="H172" s="26"/>
      <c r="I172" s="26"/>
      <c r="J172" s="26"/>
      <c r="K172" s="26" t="s">
        <v>4347</v>
      </c>
    </row>
    <row r="173">
      <c r="A173" s="26" t="s">
        <v>1311</v>
      </c>
      <c r="B173" s="24">
        <v>0.14291666666666666</v>
      </c>
      <c r="C173" s="24">
        <f>B173-TIME('Time Shifts'!$B$40,'Time Shifts'!$C$40,'Time Shifts'!$D$40)</f>
        <v>0.1329398148</v>
      </c>
      <c r="D173" s="26" t="s">
        <v>66</v>
      </c>
      <c r="E173" s="26" t="s">
        <v>89</v>
      </c>
      <c r="F173" s="46" t="s">
        <v>68</v>
      </c>
      <c r="G173" s="46">
        <v>20.0</v>
      </c>
      <c r="H173" s="26" t="s">
        <v>137</v>
      </c>
      <c r="I173" s="26"/>
      <c r="J173" s="26"/>
      <c r="K173" s="26" t="s">
        <v>4347</v>
      </c>
    </row>
    <row r="174">
      <c r="A174" s="26" t="s">
        <v>1311</v>
      </c>
      <c r="B174" s="24">
        <v>0.14297453703703702</v>
      </c>
      <c r="C174" s="24">
        <f>B174-TIME('Time Shifts'!$B$40,'Time Shifts'!$C$40,'Time Shifts'!$D$40)</f>
        <v>0.1329976852</v>
      </c>
      <c r="D174" s="26" t="s">
        <v>66</v>
      </c>
      <c r="E174" s="26" t="s">
        <v>91</v>
      </c>
      <c r="F174" s="46">
        <v>12.0</v>
      </c>
      <c r="G174" s="46"/>
      <c r="H174" s="26"/>
      <c r="I174" s="26" t="s">
        <v>1351</v>
      </c>
      <c r="J174" s="26"/>
      <c r="K174" s="26"/>
    </row>
    <row r="175">
      <c r="A175" s="26" t="s">
        <v>1311</v>
      </c>
      <c r="B175" s="24">
        <v>0.14309027777777777</v>
      </c>
      <c r="C175" s="24">
        <f>B175-TIME('Time Shifts'!$B$40,'Time Shifts'!$C$40,'Time Shifts'!$D$40)</f>
        <v>0.1331134259</v>
      </c>
      <c r="D175" s="26" t="s">
        <v>66</v>
      </c>
      <c r="E175" s="26" t="s">
        <v>91</v>
      </c>
      <c r="F175" s="46">
        <v>22.0</v>
      </c>
      <c r="G175" s="46"/>
      <c r="H175" s="26"/>
      <c r="I175" s="26" t="s">
        <v>1352</v>
      </c>
      <c r="J175" s="26"/>
      <c r="K175" s="26" t="s">
        <v>1353</v>
      </c>
    </row>
    <row r="176">
      <c r="A176" s="26" t="s">
        <v>1311</v>
      </c>
      <c r="B176" s="24">
        <v>0.14364583333333333</v>
      </c>
      <c r="C176" s="24">
        <f>B176-TIME('Time Shifts'!$B$40,'Time Shifts'!$C$40,'Time Shifts'!$D$40)</f>
        <v>0.1336689815</v>
      </c>
      <c r="D176" s="26" t="s">
        <v>82</v>
      </c>
      <c r="E176" s="26" t="s">
        <v>89</v>
      </c>
      <c r="F176" s="46" t="s">
        <v>68</v>
      </c>
      <c r="G176" s="46">
        <v>20.0</v>
      </c>
      <c r="H176" s="26" t="s">
        <v>137</v>
      </c>
      <c r="I176" s="26"/>
      <c r="J176" s="26"/>
      <c r="K176" s="26" t="s">
        <v>4337</v>
      </c>
    </row>
    <row r="177">
      <c r="A177" s="26" t="s">
        <v>1311</v>
      </c>
      <c r="B177" s="24">
        <v>0.14369212962962963</v>
      </c>
      <c r="C177" s="24">
        <f>B177-TIME('Time Shifts'!$B$40,'Time Shifts'!$C$40,'Time Shifts'!$D$40)</f>
        <v>0.1337152778</v>
      </c>
      <c r="D177" s="26" t="s">
        <v>82</v>
      </c>
      <c r="E177" s="26" t="s">
        <v>89</v>
      </c>
      <c r="F177" s="46">
        <v>18.0</v>
      </c>
      <c r="G177" s="46">
        <f>F177-8</f>
        <v>10</v>
      </c>
      <c r="H177" s="26"/>
      <c r="I177" s="26"/>
      <c r="J177" s="26"/>
      <c r="K177" s="26" t="s">
        <v>4337</v>
      </c>
    </row>
    <row r="178">
      <c r="A178" s="26" t="s">
        <v>1311</v>
      </c>
      <c r="B178" s="24">
        <v>0.14378472222222222</v>
      </c>
      <c r="C178" s="24">
        <f>B178-TIME('Time Shifts'!$B$40,'Time Shifts'!$C$40,'Time Shifts'!$D$40)</f>
        <v>0.1338078704</v>
      </c>
      <c r="D178" s="26" t="s">
        <v>82</v>
      </c>
      <c r="E178" s="26" t="s">
        <v>89</v>
      </c>
      <c r="F178" s="46" t="s">
        <v>75</v>
      </c>
      <c r="G178" s="46" t="s">
        <v>75</v>
      </c>
      <c r="H178" s="26"/>
      <c r="I178" s="26"/>
      <c r="J178" s="26"/>
      <c r="K178" s="26" t="s">
        <v>4337</v>
      </c>
    </row>
    <row r="179">
      <c r="A179" s="26" t="s">
        <v>1311</v>
      </c>
      <c r="B179" s="24">
        <v>0.14381944444444444</v>
      </c>
      <c r="C179" s="24">
        <f>B179-TIME('Time Shifts'!$B$40,'Time Shifts'!$C$40,'Time Shifts'!$D$40)</f>
        <v>0.1338425926</v>
      </c>
      <c r="D179" s="26" t="s">
        <v>82</v>
      </c>
      <c r="E179" s="26" t="s">
        <v>91</v>
      </c>
      <c r="F179" s="46">
        <v>16.0</v>
      </c>
      <c r="G179" s="46"/>
      <c r="H179" s="26"/>
      <c r="I179" s="26" t="s">
        <v>1354</v>
      </c>
      <c r="J179" s="26"/>
      <c r="K179" s="26"/>
    </row>
    <row r="180">
      <c r="A180" s="26" t="s">
        <v>1311</v>
      </c>
      <c r="B180" s="24">
        <v>0.1438888888888889</v>
      </c>
      <c r="C180" s="24">
        <f>B180-TIME('Time Shifts'!$B$40,'Time Shifts'!$C$40,'Time Shifts'!$D$40)</f>
        <v>0.133912037</v>
      </c>
      <c r="D180" s="26" t="s">
        <v>82</v>
      </c>
      <c r="E180" s="26" t="s">
        <v>91</v>
      </c>
      <c r="F180" s="46">
        <v>10.0</v>
      </c>
      <c r="G180" s="46"/>
      <c r="H180" s="26"/>
      <c r="I180" s="26" t="s">
        <v>1355</v>
      </c>
      <c r="J180" s="26"/>
      <c r="K180" s="26"/>
    </row>
    <row r="181">
      <c r="A181" s="26" t="s">
        <v>1311</v>
      </c>
      <c r="B181" s="24">
        <v>0.1439236111111111</v>
      </c>
      <c r="C181" s="24">
        <f>B181-TIME('Time Shifts'!$B$40,'Time Shifts'!$C$40,'Time Shifts'!$D$40)</f>
        <v>0.1339467593</v>
      </c>
      <c r="D181" s="26" t="s">
        <v>82</v>
      </c>
      <c r="E181" s="26" t="s">
        <v>91</v>
      </c>
      <c r="F181" s="46">
        <v>9.0</v>
      </c>
      <c r="G181" s="46"/>
      <c r="H181" s="26"/>
      <c r="I181" s="26" t="s">
        <v>1356</v>
      </c>
      <c r="J181" s="26"/>
      <c r="K181" s="26" t="s">
        <v>1357</v>
      </c>
    </row>
    <row r="182">
      <c r="A182" s="26" t="s">
        <v>1311</v>
      </c>
      <c r="B182" s="24">
        <v>0.1466435185185185</v>
      </c>
      <c r="C182" s="24">
        <f>B182-TIME('Time Shifts'!$B$40,'Time Shifts'!$C$40,'Time Shifts'!$D$40)</f>
        <v>0.1366666667</v>
      </c>
      <c r="D182" s="26" t="s">
        <v>69</v>
      </c>
      <c r="E182" s="26" t="s">
        <v>89</v>
      </c>
      <c r="F182" s="46">
        <v>16.0</v>
      </c>
      <c r="G182" s="46">
        <f>F182-7</f>
        <v>9</v>
      </c>
      <c r="H182" s="26"/>
      <c r="I182" s="26"/>
      <c r="J182" s="26"/>
      <c r="K182" s="26" t="s">
        <v>4353</v>
      </c>
    </row>
    <row r="183">
      <c r="A183" s="26" t="s">
        <v>1311</v>
      </c>
      <c r="B183" s="24">
        <v>0.14679398148148148</v>
      </c>
      <c r="C183" s="24">
        <f>B183-TIME('Time Shifts'!$B$40,'Time Shifts'!$C$40,'Time Shifts'!$D$40)</f>
        <v>0.1368171296</v>
      </c>
      <c r="D183" s="26" t="s">
        <v>69</v>
      </c>
      <c r="E183" s="26" t="s">
        <v>91</v>
      </c>
      <c r="F183" s="46">
        <v>12.0</v>
      </c>
      <c r="G183" s="46"/>
      <c r="H183" s="26"/>
      <c r="I183" s="26" t="s">
        <v>1351</v>
      </c>
      <c r="J183" s="26"/>
      <c r="K183" s="26"/>
    </row>
    <row r="184">
      <c r="A184" s="26" t="s">
        <v>1311</v>
      </c>
      <c r="B184" s="24">
        <v>0.1475462962962963</v>
      </c>
      <c r="C184" s="24">
        <f>B184-TIME('Time Shifts'!$B$40,'Time Shifts'!$C$40,'Time Shifts'!$D$40)</f>
        <v>0.1375694444</v>
      </c>
      <c r="D184" s="26" t="s">
        <v>66</v>
      </c>
      <c r="E184" s="26" t="s">
        <v>91</v>
      </c>
      <c r="F184" s="46">
        <v>9.0</v>
      </c>
      <c r="G184" s="46"/>
      <c r="H184" s="26"/>
      <c r="I184" s="26" t="s">
        <v>1356</v>
      </c>
      <c r="J184" s="26"/>
      <c r="K184" s="26"/>
    </row>
    <row r="185">
      <c r="A185" s="26" t="s">
        <v>1311</v>
      </c>
      <c r="B185" s="24">
        <v>0.14905092592592592</v>
      </c>
      <c r="C185" s="24">
        <f>B185-TIME('Time Shifts'!$B$40,'Time Shifts'!$C$40,'Time Shifts'!$D$40)</f>
        <v>0.1390740741</v>
      </c>
      <c r="D185" s="26" t="s">
        <v>70</v>
      </c>
      <c r="E185" s="26" t="s">
        <v>93</v>
      </c>
      <c r="F185" s="46">
        <v>21.0</v>
      </c>
      <c r="G185" s="46">
        <f>F185-7</f>
        <v>14</v>
      </c>
      <c r="H185" s="26"/>
      <c r="I185" s="26"/>
      <c r="J185" s="26"/>
      <c r="K185" s="26" t="s">
        <v>294</v>
      </c>
    </row>
    <row r="186">
      <c r="A186" s="26" t="s">
        <v>1311</v>
      </c>
      <c r="B186" s="24">
        <v>0.14905092592592592</v>
      </c>
      <c r="C186" s="24">
        <f>B186-TIME('Time Shifts'!$B$40,'Time Shifts'!$C$40,'Time Shifts'!$D$40)</f>
        <v>0.1390740741</v>
      </c>
      <c r="D186" s="26" t="s">
        <v>70</v>
      </c>
      <c r="E186" s="26" t="s">
        <v>93</v>
      </c>
      <c r="F186" s="46" t="s">
        <v>75</v>
      </c>
      <c r="G186" s="46" t="s">
        <v>75</v>
      </c>
      <c r="H186" s="26"/>
      <c r="I186" s="26"/>
      <c r="J186" s="26"/>
      <c r="K186" s="26" t="s">
        <v>85</v>
      </c>
    </row>
    <row r="187">
      <c r="A187" s="26" t="s">
        <v>1311</v>
      </c>
      <c r="B187" s="24">
        <v>0.14905092592592592</v>
      </c>
      <c r="C187" s="24">
        <f>B187-TIME('Time Shifts'!$B$40,'Time Shifts'!$C$40,'Time Shifts'!$D$40)</f>
        <v>0.1390740741</v>
      </c>
      <c r="D187" s="26" t="s">
        <v>70</v>
      </c>
      <c r="E187" s="26" t="s">
        <v>93</v>
      </c>
      <c r="F187" s="46">
        <v>20.0</v>
      </c>
      <c r="G187" s="46">
        <v>13.0</v>
      </c>
      <c r="H187" s="26"/>
      <c r="I187" s="26"/>
      <c r="J187" s="26"/>
      <c r="K187" s="26" t="s">
        <v>4329</v>
      </c>
    </row>
    <row r="188">
      <c r="A188" s="26" t="s">
        <v>1311</v>
      </c>
      <c r="B188" s="24">
        <v>0.15013888888888888</v>
      </c>
      <c r="C188" s="24">
        <f>B188-TIME('Time Shifts'!$B$40,'Time Shifts'!$C$40,'Time Shifts'!$D$40)</f>
        <v>0.140162037</v>
      </c>
      <c r="D188" s="26" t="s">
        <v>70</v>
      </c>
      <c r="E188" s="26" t="s">
        <v>93</v>
      </c>
      <c r="F188" s="46">
        <v>23.0</v>
      </c>
      <c r="G188" s="46">
        <v>16.0</v>
      </c>
      <c r="H188" s="26"/>
      <c r="I188" s="26"/>
      <c r="J188" s="26"/>
      <c r="K188" s="26" t="s">
        <v>4334</v>
      </c>
    </row>
    <row r="189">
      <c r="A189" s="26" t="s">
        <v>1311</v>
      </c>
      <c r="B189" s="24">
        <v>0.1502314814814815</v>
      </c>
      <c r="C189" s="24">
        <f>B189-TIME('Time Shifts'!$B$40,'Time Shifts'!$C$40,'Time Shifts'!$D$40)</f>
        <v>0.1402546296</v>
      </c>
      <c r="D189" s="26" t="s">
        <v>70</v>
      </c>
      <c r="E189" s="26" t="s">
        <v>91</v>
      </c>
      <c r="F189" s="46">
        <v>6.0</v>
      </c>
      <c r="G189" s="46"/>
      <c r="H189" s="26"/>
      <c r="I189" s="26" t="s">
        <v>1358</v>
      </c>
      <c r="J189" s="26"/>
      <c r="K189" s="26"/>
    </row>
    <row r="190">
      <c r="A190" s="26" t="s">
        <v>1311</v>
      </c>
      <c r="B190" s="24">
        <v>0.15034722222222222</v>
      </c>
      <c r="C190" s="24">
        <f>B190-TIME('Time Shifts'!$B$40,'Time Shifts'!$C$40,'Time Shifts'!$D$40)</f>
        <v>0.1403703704</v>
      </c>
      <c r="D190" s="26" t="s">
        <v>70</v>
      </c>
      <c r="E190" s="26" t="s">
        <v>93</v>
      </c>
      <c r="F190" s="46">
        <v>15.0</v>
      </c>
      <c r="G190" s="46">
        <f t="shared" ref="G190:G191" si="10">F190-7</f>
        <v>8</v>
      </c>
      <c r="H190" s="26"/>
      <c r="I190" s="26"/>
      <c r="J190" s="26"/>
      <c r="K190" s="26" t="s">
        <v>4329</v>
      </c>
    </row>
    <row r="191">
      <c r="A191" s="26" t="s">
        <v>1311</v>
      </c>
      <c r="B191" s="24">
        <v>0.15046296296296297</v>
      </c>
      <c r="C191" s="24">
        <f>B191-TIME('Time Shifts'!$B$40,'Time Shifts'!$C$40,'Time Shifts'!$D$40)</f>
        <v>0.1404861111</v>
      </c>
      <c r="D191" s="26" t="s">
        <v>70</v>
      </c>
      <c r="E191" s="26" t="s">
        <v>93</v>
      </c>
      <c r="F191" s="46">
        <v>11.0</v>
      </c>
      <c r="G191" s="46">
        <f t="shared" si="10"/>
        <v>4</v>
      </c>
      <c r="H191" s="26"/>
      <c r="I191" s="26"/>
      <c r="J191" s="26"/>
      <c r="K191" s="26" t="s">
        <v>4329</v>
      </c>
    </row>
    <row r="192">
      <c r="A192" s="26" t="s">
        <v>1311</v>
      </c>
      <c r="B192" s="24">
        <v>0.15052083333333333</v>
      </c>
      <c r="C192" s="24">
        <f>B192-TIME('Time Shifts'!$B$40,'Time Shifts'!$C$40,'Time Shifts'!$D$40)</f>
        <v>0.1405439815</v>
      </c>
      <c r="D192" s="26" t="s">
        <v>70</v>
      </c>
      <c r="E192" s="26" t="s">
        <v>91</v>
      </c>
      <c r="F192" s="46">
        <v>6.0</v>
      </c>
      <c r="G192" s="46"/>
      <c r="H192" s="26"/>
      <c r="I192" s="26"/>
      <c r="J192" s="26"/>
      <c r="K192" s="26"/>
    </row>
    <row r="193">
      <c r="A193" s="26" t="s">
        <v>1311</v>
      </c>
      <c r="B193" s="24">
        <v>0.1524074074074074</v>
      </c>
      <c r="C193" s="24">
        <f>B193-TIME('Time Shifts'!$B$40,'Time Shifts'!$C$40,'Time Shifts'!$D$40)</f>
        <v>0.1424305556</v>
      </c>
      <c r="D193" s="26" t="s">
        <v>70</v>
      </c>
      <c r="E193" s="26" t="s">
        <v>225</v>
      </c>
      <c r="F193" s="46">
        <v>16.0</v>
      </c>
      <c r="G193" s="46"/>
      <c r="H193" s="26"/>
      <c r="I193" s="26"/>
      <c r="J193" s="26"/>
      <c r="K193" s="26"/>
    </row>
    <row r="194">
      <c r="A194" s="26" t="s">
        <v>1311</v>
      </c>
      <c r="B194" s="24">
        <v>0.15355324074074075</v>
      </c>
      <c r="C194" s="24">
        <f>B194-TIME('Time Shifts'!$B$40,'Time Shifts'!$C$40,'Time Shifts'!$D$40)</f>
        <v>0.1435763889</v>
      </c>
      <c r="D194" s="26" t="s">
        <v>66</v>
      </c>
      <c r="E194" s="26" t="s">
        <v>89</v>
      </c>
      <c r="F194" s="46">
        <v>18.0</v>
      </c>
      <c r="G194" s="46">
        <f>F194-7</f>
        <v>11</v>
      </c>
      <c r="H194" s="26"/>
      <c r="I194" s="26"/>
      <c r="J194" s="26"/>
      <c r="K194" s="26" t="s">
        <v>4347</v>
      </c>
    </row>
    <row r="195">
      <c r="A195" s="26" t="s">
        <v>1311</v>
      </c>
      <c r="B195" s="24">
        <v>0.15362268518518518</v>
      </c>
      <c r="C195" s="24">
        <f>B195-TIME('Time Shifts'!$B$40,'Time Shifts'!$C$40,'Time Shifts'!$D$40)</f>
        <v>0.1436458333</v>
      </c>
      <c r="D195" s="26" t="s">
        <v>66</v>
      </c>
      <c r="E195" s="26" t="s">
        <v>89</v>
      </c>
      <c r="F195" s="46" t="s">
        <v>75</v>
      </c>
      <c r="G195" s="46" t="s">
        <v>75</v>
      </c>
      <c r="H195" s="26"/>
      <c r="I195" s="26"/>
      <c r="J195" s="26"/>
      <c r="K195" s="26" t="s">
        <v>4347</v>
      </c>
    </row>
    <row r="196">
      <c r="A196" s="26" t="s">
        <v>1311</v>
      </c>
      <c r="B196" s="24">
        <v>0.15364583333333334</v>
      </c>
      <c r="C196" s="24">
        <f>B196-TIME('Time Shifts'!$B$40,'Time Shifts'!$C$40,'Time Shifts'!$D$40)</f>
        <v>0.1436689815</v>
      </c>
      <c r="D196" s="26" t="s">
        <v>66</v>
      </c>
      <c r="E196" s="26" t="s">
        <v>91</v>
      </c>
      <c r="F196" s="46">
        <v>16.0</v>
      </c>
      <c r="G196" s="46"/>
      <c r="H196" s="26"/>
      <c r="I196" s="26" t="s">
        <v>1354</v>
      </c>
      <c r="J196" s="26"/>
      <c r="K196" s="26"/>
    </row>
    <row r="197">
      <c r="A197" s="26" t="s">
        <v>1311</v>
      </c>
      <c r="B197" s="24">
        <v>0.15559027777777779</v>
      </c>
      <c r="C197" s="24">
        <f>B197-TIME('Time Shifts'!$B$40,'Time Shifts'!$C$40,'Time Shifts'!$D$40)</f>
        <v>0.1456134259</v>
      </c>
      <c r="D197" s="26" t="s">
        <v>69</v>
      </c>
      <c r="E197" s="26" t="s">
        <v>209</v>
      </c>
      <c r="F197" s="46">
        <v>11.0</v>
      </c>
      <c r="G197" s="46">
        <f>F197-3</f>
        <v>8</v>
      </c>
      <c r="H197" s="26"/>
      <c r="I197" s="26"/>
      <c r="J197" s="26"/>
      <c r="K197" s="26"/>
    </row>
    <row r="198">
      <c r="A198" s="26" t="s">
        <v>1311</v>
      </c>
      <c r="B198" s="24">
        <v>0.15577546296296296</v>
      </c>
      <c r="C198" s="24">
        <f>B198-TIME('Time Shifts'!$B$40,'Time Shifts'!$C$40,'Time Shifts'!$D$40)</f>
        <v>0.1457986111</v>
      </c>
      <c r="D198" s="26" t="s">
        <v>74</v>
      </c>
      <c r="E198" s="26" t="s">
        <v>93</v>
      </c>
      <c r="F198" s="46">
        <v>12.0</v>
      </c>
      <c r="G198" s="46">
        <f>F198-8</f>
        <v>4</v>
      </c>
      <c r="H198" s="26"/>
      <c r="I198" s="26"/>
      <c r="J198" s="26"/>
      <c r="K198" s="26" t="s">
        <v>4354</v>
      </c>
    </row>
    <row r="199">
      <c r="A199" s="26" t="s">
        <v>1311</v>
      </c>
      <c r="B199" s="24">
        <v>0.15744212962962964</v>
      </c>
      <c r="C199" s="24">
        <f>B199-TIME('Time Shifts'!$B$40,'Time Shifts'!$C$40,'Time Shifts'!$D$40)</f>
        <v>0.1474652778</v>
      </c>
      <c r="D199" s="26" t="s">
        <v>84</v>
      </c>
      <c r="E199" s="26" t="s">
        <v>93</v>
      </c>
      <c r="F199" s="46" t="s">
        <v>75</v>
      </c>
      <c r="G199" s="46" t="s">
        <v>75</v>
      </c>
      <c r="H199" s="26"/>
      <c r="I199" s="26"/>
      <c r="J199" s="26"/>
      <c r="K199" s="26" t="s">
        <v>85</v>
      </c>
    </row>
    <row r="200">
      <c r="A200" s="26" t="s">
        <v>1311</v>
      </c>
      <c r="B200" s="24">
        <v>0.15744212962962964</v>
      </c>
      <c r="C200" s="24">
        <f>B200-TIME('Time Shifts'!$B$40,'Time Shifts'!$C$40,'Time Shifts'!$D$40)</f>
        <v>0.1474652778</v>
      </c>
      <c r="D200" s="26" t="s">
        <v>84</v>
      </c>
      <c r="E200" s="26" t="s">
        <v>93</v>
      </c>
      <c r="F200" s="46">
        <v>14.0</v>
      </c>
      <c r="G200" s="46">
        <f>F200-7</f>
        <v>7</v>
      </c>
      <c r="H200" s="26"/>
      <c r="I200" s="26"/>
      <c r="J200" s="26"/>
      <c r="K200" s="26" t="s">
        <v>871</v>
      </c>
    </row>
    <row r="201">
      <c r="A201" s="26" t="s">
        <v>1311</v>
      </c>
      <c r="B201" s="24">
        <v>0.15752314814814813</v>
      </c>
      <c r="C201" s="24">
        <f>B201-TIME('Time Shifts'!$B$40,'Time Shifts'!$C$40,'Time Shifts'!$D$40)</f>
        <v>0.1475462963</v>
      </c>
      <c r="D201" s="26" t="s">
        <v>84</v>
      </c>
      <c r="E201" s="26" t="s">
        <v>93</v>
      </c>
      <c r="F201" s="46" t="s">
        <v>75</v>
      </c>
      <c r="G201" s="46" t="s">
        <v>75</v>
      </c>
      <c r="H201" s="26"/>
      <c r="I201" s="26"/>
      <c r="J201" s="26"/>
      <c r="K201" s="26" t="s">
        <v>85</v>
      </c>
    </row>
    <row r="202">
      <c r="A202" s="26" t="s">
        <v>1311</v>
      </c>
      <c r="B202" s="24">
        <v>0.15752314814814813</v>
      </c>
      <c r="C202" s="24">
        <f>B202-TIME('Time Shifts'!$B$40,'Time Shifts'!$C$40,'Time Shifts'!$D$40)</f>
        <v>0.1475462963</v>
      </c>
      <c r="D202" s="26" t="s">
        <v>84</v>
      </c>
      <c r="E202" s="26" t="s">
        <v>93</v>
      </c>
      <c r="F202" s="46">
        <v>16.0</v>
      </c>
      <c r="G202" s="46">
        <f>F202-7</f>
        <v>9</v>
      </c>
      <c r="H202" s="26"/>
      <c r="I202" s="26"/>
      <c r="J202" s="26"/>
      <c r="K202" s="26" t="s">
        <v>871</v>
      </c>
    </row>
    <row r="203">
      <c r="A203" s="26" t="s">
        <v>1311</v>
      </c>
      <c r="B203" s="24">
        <v>0.15761574074074075</v>
      </c>
      <c r="C203" s="24">
        <f>B203-TIME('Time Shifts'!$B$40,'Time Shifts'!$C$40,'Time Shifts'!$D$40)</f>
        <v>0.1476388889</v>
      </c>
      <c r="D203" s="26" t="s">
        <v>84</v>
      </c>
      <c r="E203" s="26" t="s">
        <v>91</v>
      </c>
      <c r="F203" s="46">
        <v>16.0</v>
      </c>
      <c r="G203" s="46"/>
      <c r="H203" s="26"/>
      <c r="I203" s="26" t="s">
        <v>1360</v>
      </c>
      <c r="J203" s="26"/>
      <c r="K203" s="26" t="s">
        <v>1353</v>
      </c>
    </row>
    <row r="204">
      <c r="A204" s="26" t="s">
        <v>1311</v>
      </c>
      <c r="B204" s="24">
        <v>0.15902777777777777</v>
      </c>
      <c r="C204" s="24">
        <f>B204-TIME('Time Shifts'!$B$40,'Time Shifts'!$C$40,'Time Shifts'!$D$40)</f>
        <v>0.1490509259</v>
      </c>
      <c r="D204" s="26" t="s">
        <v>84</v>
      </c>
      <c r="E204" s="26" t="s">
        <v>93</v>
      </c>
      <c r="F204" s="46">
        <v>15.0</v>
      </c>
      <c r="G204" s="46">
        <f>F204-7</f>
        <v>8</v>
      </c>
      <c r="H204" s="26"/>
      <c r="I204" s="26"/>
      <c r="J204" s="26"/>
      <c r="K204" s="26" t="s">
        <v>4355</v>
      </c>
    </row>
    <row r="205">
      <c r="A205" s="26" t="s">
        <v>1311</v>
      </c>
      <c r="B205" s="24">
        <v>0.15920138888888888</v>
      </c>
      <c r="C205" s="24">
        <f>B205-TIME('Time Shifts'!$B$40,'Time Shifts'!$C$40,'Time Shifts'!$D$40)</f>
        <v>0.149224537</v>
      </c>
      <c r="D205" s="26" t="s">
        <v>84</v>
      </c>
      <c r="E205" s="26" t="s">
        <v>91</v>
      </c>
      <c r="F205" s="46">
        <v>17.0</v>
      </c>
      <c r="G205" s="46"/>
      <c r="H205" s="26"/>
      <c r="I205" s="26" t="s">
        <v>1362</v>
      </c>
      <c r="J205" s="26"/>
      <c r="K205" s="26"/>
    </row>
    <row r="206">
      <c r="A206" s="26" t="s">
        <v>1311</v>
      </c>
      <c r="B206" s="24">
        <v>0.16108796296296296</v>
      </c>
      <c r="C206" s="24">
        <f>B206-TIME('Time Shifts'!$B$40,'Time Shifts'!$C$40,'Time Shifts'!$D$40)</f>
        <v>0.1511111111</v>
      </c>
      <c r="D206" s="26" t="s">
        <v>70</v>
      </c>
      <c r="E206" s="26" t="s">
        <v>93</v>
      </c>
      <c r="F206" s="46">
        <v>21.0</v>
      </c>
      <c r="G206" s="46">
        <f>F206-7</f>
        <v>14</v>
      </c>
      <c r="H206" s="26"/>
      <c r="I206" s="26"/>
      <c r="J206" s="26"/>
      <c r="K206" s="26" t="s">
        <v>4334</v>
      </c>
    </row>
    <row r="207">
      <c r="A207" s="26" t="s">
        <v>1311</v>
      </c>
      <c r="B207" s="24">
        <v>0.16116898148148148</v>
      </c>
      <c r="C207" s="24">
        <f>B207-TIME('Time Shifts'!$B$40,'Time Shifts'!$C$40,'Time Shifts'!$D$40)</f>
        <v>0.1511921296</v>
      </c>
      <c r="D207" s="26" t="s">
        <v>70</v>
      </c>
      <c r="E207" s="26" t="s">
        <v>91</v>
      </c>
      <c r="F207" s="46">
        <v>5.0</v>
      </c>
      <c r="G207" s="46"/>
      <c r="H207" s="26"/>
      <c r="I207" s="26" t="s">
        <v>1363</v>
      </c>
      <c r="J207" s="26"/>
      <c r="K207" s="26"/>
    </row>
    <row r="208">
      <c r="A208" s="26" t="s">
        <v>1311</v>
      </c>
      <c r="B208" s="24">
        <v>0.1612962962962963</v>
      </c>
      <c r="C208" s="24">
        <f>B208-TIME('Time Shifts'!$B$40,'Time Shifts'!$C$40,'Time Shifts'!$D$40)</f>
        <v>0.1513194444</v>
      </c>
      <c r="D208" s="26" t="s">
        <v>70</v>
      </c>
      <c r="E208" s="26" t="s">
        <v>93</v>
      </c>
      <c r="F208" s="46">
        <v>12.0</v>
      </c>
      <c r="G208" s="46">
        <f>F208-7</f>
        <v>5</v>
      </c>
      <c r="H208" s="26"/>
      <c r="I208" s="26"/>
      <c r="J208" s="26"/>
      <c r="K208" s="26" t="s">
        <v>4334</v>
      </c>
    </row>
    <row r="209">
      <c r="A209" s="26" t="s">
        <v>1311</v>
      </c>
      <c r="B209" s="24">
        <v>0.1620601851851852</v>
      </c>
      <c r="C209" s="24">
        <f>B209-TIME('Time Shifts'!$B$40,'Time Shifts'!$C$40,'Time Shifts'!$D$40)</f>
        <v>0.1520833333</v>
      </c>
      <c r="D209" s="26" t="s">
        <v>74</v>
      </c>
      <c r="E209" s="26" t="s">
        <v>93</v>
      </c>
      <c r="F209" s="46">
        <v>13.0</v>
      </c>
      <c r="G209" s="46">
        <f t="shared" ref="G209:G210" si="11">F209-8</f>
        <v>5</v>
      </c>
      <c r="H209" s="26"/>
      <c r="I209" s="26"/>
      <c r="J209" s="26"/>
      <c r="K209" s="26" t="s">
        <v>85</v>
      </c>
    </row>
    <row r="210">
      <c r="A210" s="26" t="s">
        <v>1311</v>
      </c>
      <c r="B210" s="24">
        <v>0.1620601851851852</v>
      </c>
      <c r="C210" s="24">
        <f>B210-TIME('Time Shifts'!$B$40,'Time Shifts'!$C$40,'Time Shifts'!$D$40)</f>
        <v>0.1520833333</v>
      </c>
      <c r="D210" s="26" t="s">
        <v>74</v>
      </c>
      <c r="E210" s="26" t="s">
        <v>93</v>
      </c>
      <c r="F210" s="46">
        <v>18.0</v>
      </c>
      <c r="G210" s="46">
        <f t="shared" si="11"/>
        <v>10</v>
      </c>
      <c r="H210" s="26"/>
      <c r="I210" s="26"/>
      <c r="J210" s="26"/>
      <c r="K210" s="26" t="s">
        <v>1298</v>
      </c>
    </row>
    <row r="211">
      <c r="A211" s="26" t="s">
        <v>1311</v>
      </c>
      <c r="B211" s="24">
        <v>0.16221064814814815</v>
      </c>
      <c r="C211" s="24">
        <f>B211-TIME('Time Shifts'!$B$40,'Time Shifts'!$C$40,'Time Shifts'!$D$40)</f>
        <v>0.1522337963</v>
      </c>
      <c r="D211" s="26" t="s">
        <v>74</v>
      </c>
      <c r="E211" s="26" t="s">
        <v>91</v>
      </c>
      <c r="F211" s="46">
        <v>23.0</v>
      </c>
      <c r="G211" s="46"/>
      <c r="H211" s="26"/>
      <c r="I211" s="26" t="s">
        <v>1364</v>
      </c>
      <c r="J211" s="26"/>
      <c r="K211" s="26"/>
    </row>
    <row r="212">
      <c r="A212" s="26" t="s">
        <v>1311</v>
      </c>
      <c r="B212" s="24">
        <v>0.1637037037037037</v>
      </c>
      <c r="C212" s="24">
        <f>B212-TIME('Time Shifts'!$B$40,'Time Shifts'!$C$40,'Time Shifts'!$D$40)</f>
        <v>0.1537268519</v>
      </c>
      <c r="D212" s="26" t="s">
        <v>66</v>
      </c>
      <c r="E212" s="26" t="s">
        <v>89</v>
      </c>
      <c r="F212" s="46">
        <v>12.0</v>
      </c>
      <c r="G212" s="46">
        <f>F212-7</f>
        <v>5</v>
      </c>
      <c r="H212" s="26"/>
      <c r="I212" s="26"/>
      <c r="J212" s="26"/>
      <c r="K212" s="26" t="s">
        <v>4347</v>
      </c>
    </row>
    <row r="213">
      <c r="A213" s="26" t="s">
        <v>1311</v>
      </c>
      <c r="B213" s="24">
        <v>0.16378472222222223</v>
      </c>
      <c r="C213" s="24">
        <f>B213-TIME('Time Shifts'!$B$40,'Time Shifts'!$C$40,'Time Shifts'!$D$40)</f>
        <v>0.1538078704</v>
      </c>
      <c r="D213" s="26" t="s">
        <v>66</v>
      </c>
      <c r="E213" s="26" t="s">
        <v>89</v>
      </c>
      <c r="F213" s="46" t="s">
        <v>68</v>
      </c>
      <c r="G213" s="46">
        <v>20.0</v>
      </c>
      <c r="H213" s="26" t="s">
        <v>137</v>
      </c>
      <c r="I213" s="26"/>
      <c r="J213" s="26"/>
      <c r="K213" s="26" t="s">
        <v>4347</v>
      </c>
    </row>
    <row r="214">
      <c r="A214" s="26" t="s">
        <v>1311</v>
      </c>
      <c r="B214" s="24">
        <v>0.16383101851851853</v>
      </c>
      <c r="C214" s="24">
        <f>B214-TIME('Time Shifts'!$B$40,'Time Shifts'!$C$40,'Time Shifts'!$D$40)</f>
        <v>0.1538541667</v>
      </c>
      <c r="D214" s="26" t="s">
        <v>66</v>
      </c>
      <c r="E214" s="26" t="s">
        <v>91</v>
      </c>
      <c r="F214" s="46">
        <v>30.0</v>
      </c>
      <c r="G214" s="46"/>
      <c r="H214" s="26"/>
      <c r="I214" s="26" t="s">
        <v>1365</v>
      </c>
      <c r="J214" s="26"/>
      <c r="K214" s="26" t="s">
        <v>1353</v>
      </c>
    </row>
    <row r="215">
      <c r="A215" s="26" t="s">
        <v>1311</v>
      </c>
      <c r="B215" s="24">
        <v>0.16837962962962963</v>
      </c>
      <c r="C215" s="24">
        <f>B215-TIME('Time Shifts'!$B$40,'Time Shifts'!$C$40,'Time Shifts'!$D$40)</f>
        <v>0.1584027778</v>
      </c>
      <c r="D215" s="26" t="s">
        <v>964</v>
      </c>
      <c r="E215" s="26" t="s">
        <v>120</v>
      </c>
      <c r="F215" s="46">
        <v>8.0</v>
      </c>
      <c r="G215" s="46"/>
      <c r="H215" s="26"/>
      <c r="I215" s="26"/>
      <c r="J215" s="26"/>
      <c r="K215" s="26" t="s">
        <v>1366</v>
      </c>
    </row>
    <row r="216">
      <c r="A216" s="26" t="s">
        <v>1311</v>
      </c>
      <c r="B216" s="24">
        <v>0.16886574074074073</v>
      </c>
      <c r="C216" s="24">
        <f>B216-TIME('Time Shifts'!$B$40,'Time Shifts'!$C$40,'Time Shifts'!$D$40)</f>
        <v>0.1588888889</v>
      </c>
      <c r="D216" s="26" t="s">
        <v>84</v>
      </c>
      <c r="E216" s="26" t="s">
        <v>93</v>
      </c>
      <c r="F216" s="46" t="s">
        <v>75</v>
      </c>
      <c r="G216" s="46" t="s">
        <v>75</v>
      </c>
      <c r="H216" s="26"/>
      <c r="I216" s="26"/>
      <c r="J216" s="26"/>
      <c r="K216" s="26" t="s">
        <v>85</v>
      </c>
    </row>
    <row r="217">
      <c r="A217" s="26" t="s">
        <v>1311</v>
      </c>
      <c r="B217" s="24">
        <v>0.16886574074074073</v>
      </c>
      <c r="C217" s="24">
        <f>B217-TIME('Time Shifts'!$B$40,'Time Shifts'!$C$40,'Time Shifts'!$D$40)</f>
        <v>0.1588888889</v>
      </c>
      <c r="D217" s="26" t="s">
        <v>84</v>
      </c>
      <c r="E217" s="26" t="s">
        <v>93</v>
      </c>
      <c r="F217" s="46">
        <v>25.0</v>
      </c>
      <c r="G217" s="46">
        <f>F217-7</f>
        <v>18</v>
      </c>
      <c r="H217" s="26"/>
      <c r="I217" s="26"/>
      <c r="J217" s="26"/>
      <c r="K217" s="26" t="s">
        <v>871</v>
      </c>
    </row>
    <row r="218">
      <c r="A218" s="26" t="s">
        <v>1311</v>
      </c>
      <c r="B218" s="24">
        <v>0.16898148148148148</v>
      </c>
      <c r="C218" s="24">
        <f>B218-TIME('Time Shifts'!$B$40,'Time Shifts'!$C$40,'Time Shifts'!$D$40)</f>
        <v>0.1590046296</v>
      </c>
      <c r="D218" s="26" t="s">
        <v>84</v>
      </c>
      <c r="E218" s="26" t="s">
        <v>91</v>
      </c>
      <c r="F218" s="46">
        <v>18.0</v>
      </c>
      <c r="G218" s="46"/>
      <c r="H218" s="26"/>
      <c r="I218" s="26" t="s">
        <v>1367</v>
      </c>
      <c r="J218" s="26"/>
      <c r="K218" s="26" t="s">
        <v>1353</v>
      </c>
    </row>
    <row r="219">
      <c r="A219" s="26" t="s">
        <v>1311</v>
      </c>
      <c r="B219" s="24">
        <v>0.16930555555555554</v>
      </c>
      <c r="C219" s="24">
        <f>B219-TIME('Time Shifts'!$B$40,'Time Shifts'!$C$40,'Time Shifts'!$D$40)</f>
        <v>0.1593287037</v>
      </c>
      <c r="D219" s="26" t="s">
        <v>84</v>
      </c>
      <c r="E219" s="26" t="s">
        <v>93</v>
      </c>
      <c r="F219" s="46">
        <v>22.0</v>
      </c>
      <c r="G219" s="46">
        <f>F219-7</f>
        <v>15</v>
      </c>
      <c r="H219" s="26"/>
      <c r="I219" s="26"/>
      <c r="J219" s="26"/>
      <c r="K219" s="26" t="s">
        <v>4350</v>
      </c>
    </row>
    <row r="220">
      <c r="A220" s="26" t="s">
        <v>1311</v>
      </c>
      <c r="B220" s="24">
        <v>0.1694212962962963</v>
      </c>
      <c r="C220" s="24">
        <f>B220-TIME('Time Shifts'!$B$40,'Time Shifts'!$C$40,'Time Shifts'!$D$40)</f>
        <v>0.1594444444</v>
      </c>
      <c r="D220" s="26" t="s">
        <v>84</v>
      </c>
      <c r="E220" s="26" t="s">
        <v>91</v>
      </c>
      <c r="F220" s="46">
        <v>16.0</v>
      </c>
      <c r="G220" s="46"/>
      <c r="H220" s="26"/>
      <c r="I220" s="26" t="s">
        <v>1354</v>
      </c>
      <c r="J220" s="26"/>
      <c r="K220" s="26"/>
    </row>
    <row r="221">
      <c r="A221" s="26" t="s">
        <v>1311</v>
      </c>
      <c r="B221" s="24">
        <v>0.17002314814814815</v>
      </c>
      <c r="C221" s="24">
        <f>B221-TIME('Time Shifts'!$B$40,'Time Shifts'!$C$40,'Time Shifts'!$D$40)</f>
        <v>0.1600462963</v>
      </c>
      <c r="D221" s="26" t="s">
        <v>964</v>
      </c>
      <c r="E221" s="26" t="s">
        <v>71</v>
      </c>
      <c r="F221" s="46">
        <v>10.0</v>
      </c>
      <c r="G221" s="46">
        <f>F221-8</f>
        <v>2</v>
      </c>
      <c r="H221" s="26"/>
      <c r="I221" s="26"/>
      <c r="J221" s="26"/>
      <c r="K221" s="26"/>
    </row>
    <row r="222">
      <c r="A222" s="26" t="s">
        <v>1311</v>
      </c>
      <c r="B222" s="24">
        <v>0.1707175925925926</v>
      </c>
      <c r="C222" s="24">
        <f>B222-TIME('Time Shifts'!$B$40,'Time Shifts'!$C$40,'Time Shifts'!$D$40)</f>
        <v>0.1607407407</v>
      </c>
      <c r="D222" s="26" t="s">
        <v>84</v>
      </c>
      <c r="E222" s="26" t="s">
        <v>93</v>
      </c>
      <c r="F222" s="46">
        <v>19.0</v>
      </c>
      <c r="G222" s="46">
        <f>F222-7</f>
        <v>12</v>
      </c>
      <c r="H222" s="26"/>
      <c r="I222" s="26"/>
      <c r="J222" s="26"/>
      <c r="K222" s="26" t="s">
        <v>4356</v>
      </c>
    </row>
    <row r="223">
      <c r="A223" s="26" t="s">
        <v>1311</v>
      </c>
      <c r="B223" s="24">
        <v>0.17075231481481482</v>
      </c>
      <c r="C223" s="24">
        <f>B223-TIME('Time Shifts'!$B$40,'Time Shifts'!$C$40,'Time Shifts'!$D$40)</f>
        <v>0.160775463</v>
      </c>
      <c r="D223" s="26" t="s">
        <v>84</v>
      </c>
      <c r="E223" s="26" t="s">
        <v>91</v>
      </c>
      <c r="F223" s="46">
        <v>12.0</v>
      </c>
      <c r="G223" s="46"/>
      <c r="H223" s="26"/>
      <c r="I223" s="26" t="s">
        <v>1351</v>
      </c>
      <c r="J223" s="26"/>
      <c r="K223" s="26"/>
    </row>
    <row r="224">
      <c r="A224" s="26" t="s">
        <v>1311</v>
      </c>
      <c r="B224" s="24">
        <v>0.17184027777777777</v>
      </c>
      <c r="C224" s="24">
        <f>B224-TIME('Time Shifts'!$B$40,'Time Shifts'!$C$40,'Time Shifts'!$D$40)</f>
        <v>0.1618634259</v>
      </c>
      <c r="D224" s="26" t="s">
        <v>70</v>
      </c>
      <c r="E224" s="26" t="s">
        <v>195</v>
      </c>
      <c r="F224" s="46" t="s">
        <v>75</v>
      </c>
      <c r="G224" s="46" t="s">
        <v>75</v>
      </c>
      <c r="H224" s="26"/>
      <c r="I224" s="26"/>
      <c r="J224" s="26"/>
      <c r="K224" s="26"/>
    </row>
    <row r="225">
      <c r="A225" s="26" t="s">
        <v>1311</v>
      </c>
      <c r="B225" s="24">
        <v>0.17243055555555556</v>
      </c>
      <c r="C225" s="24">
        <f>B225-TIME('Time Shifts'!$B$40,'Time Shifts'!$C$40,'Time Shifts'!$D$40)</f>
        <v>0.1624537037</v>
      </c>
      <c r="D225" s="26" t="s">
        <v>74</v>
      </c>
      <c r="E225" s="26" t="s">
        <v>93</v>
      </c>
      <c r="F225" s="46">
        <v>19.0</v>
      </c>
      <c r="G225" s="46">
        <f>F225-8</f>
        <v>11</v>
      </c>
      <c r="H225" s="26"/>
      <c r="I225" s="26"/>
      <c r="J225" s="26"/>
      <c r="K225" s="26" t="s">
        <v>4338</v>
      </c>
    </row>
    <row r="226">
      <c r="A226" s="26" t="s">
        <v>1311</v>
      </c>
      <c r="B226" s="24">
        <v>0.1725462962962963</v>
      </c>
      <c r="C226" s="24">
        <f>B226-TIME('Time Shifts'!$B$40,'Time Shifts'!$C$40,'Time Shifts'!$D$40)</f>
        <v>0.1625694444</v>
      </c>
      <c r="D226" s="26" t="s">
        <v>74</v>
      </c>
      <c r="E226" s="26" t="s">
        <v>91</v>
      </c>
      <c r="F226" s="46">
        <v>20.0</v>
      </c>
      <c r="G226" s="46"/>
      <c r="H226" s="26"/>
      <c r="I226" s="26" t="s">
        <v>1368</v>
      </c>
      <c r="J226" s="26"/>
      <c r="K226" s="26"/>
    </row>
    <row r="227">
      <c r="A227" s="26" t="s">
        <v>1311</v>
      </c>
      <c r="B227" s="24">
        <v>0.1728587962962963</v>
      </c>
      <c r="C227" s="24">
        <f>B227-TIME('Time Shifts'!$B$40,'Time Shifts'!$C$40,'Time Shifts'!$D$40)</f>
        <v>0.1628819444</v>
      </c>
      <c r="D227" s="26" t="s">
        <v>74</v>
      </c>
      <c r="E227" s="26" t="s">
        <v>93</v>
      </c>
      <c r="F227" s="46">
        <v>24.0</v>
      </c>
      <c r="G227" s="46">
        <f>F227-8</f>
        <v>16</v>
      </c>
      <c r="H227" s="26"/>
      <c r="I227" s="26"/>
      <c r="J227" s="26"/>
      <c r="K227" s="26" t="s">
        <v>4330</v>
      </c>
    </row>
    <row r="228">
      <c r="A228" s="26" t="s">
        <v>1311</v>
      </c>
      <c r="B228" s="24">
        <v>0.17299768518518518</v>
      </c>
      <c r="C228" s="24">
        <f>B228-TIME('Time Shifts'!$B$40,'Time Shifts'!$C$40,'Time Shifts'!$D$40)</f>
        <v>0.1630208333</v>
      </c>
      <c r="D228" s="26" t="s">
        <v>74</v>
      </c>
      <c r="E228" s="26" t="s">
        <v>91</v>
      </c>
      <c r="F228" s="46">
        <v>10.0</v>
      </c>
      <c r="G228" s="46"/>
      <c r="H228" s="26"/>
      <c r="I228" s="26" t="s">
        <v>1369</v>
      </c>
      <c r="J228" s="46">
        <v>1.0</v>
      </c>
      <c r="K228" s="26"/>
    </row>
    <row r="229">
      <c r="A229" s="26" t="s">
        <v>1311</v>
      </c>
      <c r="B229" s="24">
        <v>0.17337962962962963</v>
      </c>
      <c r="C229" s="24">
        <f>B229-TIME('Time Shifts'!$B$40,'Time Shifts'!$C$40,'Time Shifts'!$D$40)</f>
        <v>0.1634027778</v>
      </c>
      <c r="D229" s="26" t="s">
        <v>66</v>
      </c>
      <c r="E229" s="26" t="s">
        <v>89</v>
      </c>
      <c r="F229" s="46">
        <v>18.0</v>
      </c>
      <c r="G229" s="46">
        <f t="shared" ref="G229:G230" si="12">F229-7</f>
        <v>11</v>
      </c>
      <c r="H229" s="26"/>
      <c r="I229" s="26"/>
      <c r="J229" s="26"/>
      <c r="K229" s="26" t="s">
        <v>4347</v>
      </c>
    </row>
    <row r="230">
      <c r="A230" s="26" t="s">
        <v>1311</v>
      </c>
      <c r="B230" s="24">
        <v>0.1734375</v>
      </c>
      <c r="C230" s="24">
        <f>B230-TIME('Time Shifts'!$B$40,'Time Shifts'!$C$40,'Time Shifts'!$D$40)</f>
        <v>0.1634606481</v>
      </c>
      <c r="D230" s="26" t="s">
        <v>66</v>
      </c>
      <c r="E230" s="26" t="s">
        <v>89</v>
      </c>
      <c r="F230" s="46">
        <v>18.0</v>
      </c>
      <c r="G230" s="46">
        <f t="shared" si="12"/>
        <v>11</v>
      </c>
      <c r="H230" s="26"/>
      <c r="I230" s="26"/>
      <c r="J230" s="26"/>
      <c r="K230" s="26" t="s">
        <v>4347</v>
      </c>
    </row>
    <row r="231">
      <c r="A231" s="26" t="s">
        <v>1311</v>
      </c>
      <c r="B231" s="24">
        <v>0.17349537037037038</v>
      </c>
      <c r="C231" s="24">
        <f>B231-TIME('Time Shifts'!$B$40,'Time Shifts'!$C$40,'Time Shifts'!$D$40)</f>
        <v>0.1635185185</v>
      </c>
      <c r="D231" s="26" t="s">
        <v>66</v>
      </c>
      <c r="E231" s="26" t="s">
        <v>91</v>
      </c>
      <c r="F231" s="46">
        <v>22.0</v>
      </c>
      <c r="G231" s="46"/>
      <c r="H231" s="26"/>
      <c r="I231" s="26" t="s">
        <v>1352</v>
      </c>
      <c r="J231" s="26"/>
      <c r="K231" s="26"/>
    </row>
    <row r="232">
      <c r="A232" s="26" t="s">
        <v>1311</v>
      </c>
      <c r="B232" s="24">
        <v>0.17482638888888888</v>
      </c>
      <c r="C232" s="24">
        <f>B232-TIME('Time Shifts'!$B$40,'Time Shifts'!$C$40,'Time Shifts'!$D$40)</f>
        <v>0.164849537</v>
      </c>
      <c r="D232" s="26" t="s">
        <v>82</v>
      </c>
      <c r="E232" s="26" t="s">
        <v>89</v>
      </c>
      <c r="F232" s="46">
        <v>21.0</v>
      </c>
      <c r="G232" s="46">
        <f t="shared" ref="G232:G233" si="13">F232-8</f>
        <v>13</v>
      </c>
      <c r="H232" s="26"/>
      <c r="I232" s="26"/>
      <c r="J232" s="26"/>
      <c r="K232" s="26" t="s">
        <v>160</v>
      </c>
    </row>
    <row r="233">
      <c r="A233" s="26" t="s">
        <v>1311</v>
      </c>
      <c r="B233" s="24">
        <v>0.17482638888888888</v>
      </c>
      <c r="C233" s="24">
        <f>B233-TIME('Time Shifts'!$B$40,'Time Shifts'!$C$40,'Time Shifts'!$D$40)</f>
        <v>0.164849537</v>
      </c>
      <c r="D233" s="26" t="s">
        <v>82</v>
      </c>
      <c r="E233" s="26" t="s">
        <v>89</v>
      </c>
      <c r="F233" s="46">
        <v>11.0</v>
      </c>
      <c r="G233" s="46">
        <f t="shared" si="13"/>
        <v>3</v>
      </c>
      <c r="H233" s="26"/>
      <c r="I233" s="26"/>
      <c r="J233" s="26"/>
      <c r="K233" s="26" t="s">
        <v>529</v>
      </c>
    </row>
    <row r="234">
      <c r="A234" s="26" t="s">
        <v>1311</v>
      </c>
      <c r="B234" s="24">
        <v>0.1764236111111111</v>
      </c>
      <c r="C234" s="24">
        <f>B234-TIME('Time Shifts'!$B$40,'Time Shifts'!$C$40,'Time Shifts'!$D$40)</f>
        <v>0.1664467593</v>
      </c>
      <c r="D234" s="26" t="s">
        <v>964</v>
      </c>
      <c r="E234" s="26" t="s">
        <v>89</v>
      </c>
      <c r="F234" s="46" t="s">
        <v>75</v>
      </c>
      <c r="G234" s="46" t="s">
        <v>75</v>
      </c>
      <c r="H234" s="26"/>
      <c r="I234" s="26"/>
      <c r="J234" s="26"/>
      <c r="K234" s="26" t="s">
        <v>160</v>
      </c>
    </row>
    <row r="235">
      <c r="A235" s="26" t="s">
        <v>1311</v>
      </c>
      <c r="B235" s="24">
        <v>0.1764236111111111</v>
      </c>
      <c r="C235" s="24">
        <f>B235-TIME('Time Shifts'!$B$40,'Time Shifts'!$C$40,'Time Shifts'!$D$40)</f>
        <v>0.1664467593</v>
      </c>
      <c r="D235" s="26" t="s">
        <v>964</v>
      </c>
      <c r="E235" s="26" t="s">
        <v>89</v>
      </c>
      <c r="F235" s="46">
        <v>13.0</v>
      </c>
      <c r="G235" s="46">
        <f>F235-8</f>
        <v>5</v>
      </c>
      <c r="H235" s="26"/>
      <c r="I235" s="26"/>
      <c r="J235" s="26"/>
      <c r="K235" s="26" t="s">
        <v>1370</v>
      </c>
    </row>
    <row r="236">
      <c r="A236" s="26" t="s">
        <v>1311</v>
      </c>
      <c r="B236" s="24">
        <v>0.17737268518518517</v>
      </c>
      <c r="C236" s="24">
        <f>B236-TIME('Time Shifts'!$B$40,'Time Shifts'!$C$40,'Time Shifts'!$D$40)</f>
        <v>0.1673958333</v>
      </c>
      <c r="D236" s="26" t="s">
        <v>69</v>
      </c>
      <c r="E236" s="26" t="s">
        <v>120</v>
      </c>
      <c r="F236" s="46">
        <v>10.0</v>
      </c>
      <c r="G236" s="46"/>
      <c r="H236" s="26"/>
      <c r="I236" s="26"/>
      <c r="J236" s="26"/>
      <c r="K236" s="26" t="s">
        <v>1371</v>
      </c>
    </row>
    <row r="237">
      <c r="A237" s="26" t="s">
        <v>1311</v>
      </c>
      <c r="B237" s="24">
        <v>0.1785300925925926</v>
      </c>
      <c r="C237" s="24">
        <f>B237-TIME('Time Shifts'!$B$40,'Time Shifts'!$C$40,'Time Shifts'!$D$40)</f>
        <v>0.1685532407</v>
      </c>
      <c r="D237" s="26" t="s">
        <v>84</v>
      </c>
      <c r="E237" s="26" t="s">
        <v>93</v>
      </c>
      <c r="F237" s="46" t="s">
        <v>75</v>
      </c>
      <c r="G237" s="46" t="s">
        <v>75</v>
      </c>
      <c r="H237" s="26"/>
      <c r="I237" s="26"/>
      <c r="J237" s="26"/>
      <c r="K237" s="26" t="s">
        <v>85</v>
      </c>
    </row>
    <row r="238">
      <c r="A238" s="26" t="s">
        <v>1311</v>
      </c>
      <c r="B238" s="24">
        <v>0.1785300925925926</v>
      </c>
      <c r="C238" s="24">
        <f>B238-TIME('Time Shifts'!$B$40,'Time Shifts'!$C$40,'Time Shifts'!$D$40)</f>
        <v>0.1685532407</v>
      </c>
      <c r="D238" s="26" t="s">
        <v>84</v>
      </c>
      <c r="E238" s="26" t="s">
        <v>93</v>
      </c>
      <c r="F238" s="46">
        <v>25.0</v>
      </c>
      <c r="G238" s="46">
        <f>F238-7</f>
        <v>18</v>
      </c>
      <c r="H238" s="26"/>
      <c r="I238" s="26"/>
      <c r="J238" s="26"/>
      <c r="K238" s="26" t="s">
        <v>4351</v>
      </c>
    </row>
    <row r="239">
      <c r="A239" s="26" t="s">
        <v>1311</v>
      </c>
      <c r="B239" s="24">
        <v>0.17858796296296298</v>
      </c>
      <c r="C239" s="24">
        <f>B239-TIME('Time Shifts'!$B$40,'Time Shifts'!$C$40,'Time Shifts'!$D$40)</f>
        <v>0.1686111111</v>
      </c>
      <c r="D239" s="26" t="s">
        <v>84</v>
      </c>
      <c r="E239" s="26" t="s">
        <v>93</v>
      </c>
      <c r="F239" s="46" t="s">
        <v>75</v>
      </c>
      <c r="G239" s="46" t="s">
        <v>75</v>
      </c>
      <c r="H239" s="26"/>
      <c r="I239" s="26"/>
      <c r="J239" s="26"/>
      <c r="K239" s="26" t="s">
        <v>85</v>
      </c>
    </row>
    <row r="240">
      <c r="A240" s="26" t="s">
        <v>1311</v>
      </c>
      <c r="B240" s="24">
        <v>0.17858796296296298</v>
      </c>
      <c r="C240" s="24">
        <f>B240-TIME('Time Shifts'!$B$40,'Time Shifts'!$C$40,'Time Shifts'!$D$40)</f>
        <v>0.1686111111</v>
      </c>
      <c r="D240" s="26" t="s">
        <v>84</v>
      </c>
      <c r="E240" s="26" t="s">
        <v>93</v>
      </c>
      <c r="F240" s="46">
        <v>25.0</v>
      </c>
      <c r="G240" s="46">
        <f>F240-7</f>
        <v>18</v>
      </c>
      <c r="H240" s="26"/>
      <c r="I240" s="26"/>
      <c r="J240" s="26"/>
      <c r="K240" s="26" t="s">
        <v>4351</v>
      </c>
    </row>
    <row r="241">
      <c r="A241" s="26" t="s">
        <v>1311</v>
      </c>
      <c r="B241" s="24">
        <v>0.1787037037037037</v>
      </c>
      <c r="C241" s="24">
        <f>B241-TIME('Time Shifts'!$B$40,'Time Shifts'!$C$40,'Time Shifts'!$D$40)</f>
        <v>0.1687268519</v>
      </c>
      <c r="D241" s="26" t="s">
        <v>84</v>
      </c>
      <c r="E241" s="26" t="s">
        <v>91</v>
      </c>
      <c r="F241" s="46">
        <v>20.0</v>
      </c>
      <c r="G241" s="46"/>
      <c r="H241" s="26"/>
      <c r="I241" s="26" t="s">
        <v>1372</v>
      </c>
      <c r="J241" s="26"/>
      <c r="K241" s="26"/>
    </row>
    <row r="242">
      <c r="A242" s="26" t="s">
        <v>1311</v>
      </c>
      <c r="B242" s="24">
        <v>0.1789351851851852</v>
      </c>
      <c r="C242" s="24">
        <f>B242-TIME('Time Shifts'!$B$40,'Time Shifts'!$C$40,'Time Shifts'!$D$40)</f>
        <v>0.1689583333</v>
      </c>
      <c r="D242" s="26" t="s">
        <v>84</v>
      </c>
      <c r="E242" s="26" t="s">
        <v>91</v>
      </c>
      <c r="F242" s="46">
        <v>10.0</v>
      </c>
      <c r="G242" s="46"/>
      <c r="H242" s="26"/>
      <c r="I242" s="26" t="s">
        <v>1355</v>
      </c>
      <c r="J242" s="29">
        <v>1.0</v>
      </c>
      <c r="K242" s="55" t="s">
        <v>1373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hidden="1" min="2" max="2" width="7.86"/>
    <col customWidth="1" min="3" max="3" width="7.71"/>
    <col customWidth="1" min="4" max="4" width="9.71"/>
    <col customWidth="1" min="5" max="5" width="16.0"/>
    <col customWidth="1" min="6" max="6" width="10.71"/>
    <col customWidth="1" min="7" max="7" width="12.71"/>
    <col customWidth="1" min="8" max="8" width="5.14"/>
    <col customWidth="1" min="9" max="9" width="39.14"/>
    <col customWidth="1" min="10" max="10" width="6.43"/>
    <col customWidth="1" min="11" max="11" width="50.43"/>
  </cols>
  <sheetData>
    <row r="1">
      <c r="A1" s="73" t="s">
        <v>0</v>
      </c>
      <c r="B1" s="39" t="s">
        <v>4304</v>
      </c>
      <c r="C1" s="39" t="s">
        <v>56</v>
      </c>
      <c r="D1" s="39" t="s">
        <v>57</v>
      </c>
      <c r="E1" s="39" t="s">
        <v>58</v>
      </c>
      <c r="F1" s="40" t="s">
        <v>59</v>
      </c>
      <c r="G1" s="40" t="s">
        <v>60</v>
      </c>
      <c r="H1" s="39" t="s">
        <v>61</v>
      </c>
      <c r="I1" s="39" t="s">
        <v>62</v>
      </c>
      <c r="J1" s="39" t="s">
        <v>63</v>
      </c>
      <c r="K1" s="39" t="s">
        <v>64</v>
      </c>
    </row>
    <row r="2">
      <c r="A2" s="26" t="s">
        <v>1374</v>
      </c>
      <c r="B2" s="24">
        <v>0.013148148148148148</v>
      </c>
      <c r="C2" s="24">
        <f t="shared" ref="C2:C108" si="1">B2</f>
        <v>0.01314814815</v>
      </c>
      <c r="D2" s="26" t="s">
        <v>964</v>
      </c>
      <c r="E2" s="26" t="s">
        <v>67</v>
      </c>
      <c r="F2" s="46">
        <v>27.0</v>
      </c>
      <c r="G2" s="46">
        <f>F2-8</f>
        <v>19</v>
      </c>
      <c r="H2" s="26"/>
      <c r="I2" s="26"/>
      <c r="J2" s="26"/>
      <c r="K2" s="26"/>
    </row>
    <row r="3">
      <c r="A3" s="26" t="s">
        <v>1374</v>
      </c>
      <c r="B3" s="24">
        <v>0.013900462962962963</v>
      </c>
      <c r="C3" s="24">
        <f t="shared" si="1"/>
        <v>0.01390046296</v>
      </c>
      <c r="D3" s="26" t="s">
        <v>70</v>
      </c>
      <c r="E3" s="26" t="s">
        <v>67</v>
      </c>
      <c r="F3" s="46">
        <v>19.0</v>
      </c>
      <c r="G3" s="46">
        <f>F3-0</f>
        <v>19</v>
      </c>
      <c r="H3" s="26"/>
      <c r="I3" s="26"/>
      <c r="J3" s="26"/>
      <c r="K3" s="26"/>
    </row>
    <row r="4">
      <c r="A4" s="26" t="s">
        <v>1374</v>
      </c>
      <c r="B4" s="24">
        <v>0.023136574074074073</v>
      </c>
      <c r="C4" s="24">
        <f t="shared" si="1"/>
        <v>0.02313657407</v>
      </c>
      <c r="D4" s="26" t="s">
        <v>82</v>
      </c>
      <c r="E4" s="26" t="s">
        <v>361</v>
      </c>
      <c r="F4" s="46">
        <v>17.0</v>
      </c>
      <c r="G4" s="46">
        <f>F4-8</f>
        <v>9</v>
      </c>
      <c r="H4" s="26"/>
      <c r="I4" s="26"/>
      <c r="J4" s="26"/>
      <c r="K4" s="26"/>
    </row>
    <row r="5">
      <c r="A5" s="26" t="s">
        <v>1374</v>
      </c>
      <c r="B5" s="24">
        <v>0.024525462962962964</v>
      </c>
      <c r="C5" s="24">
        <f t="shared" si="1"/>
        <v>0.02452546296</v>
      </c>
      <c r="D5" s="26" t="s">
        <v>74</v>
      </c>
      <c r="E5" s="26" t="s">
        <v>83</v>
      </c>
      <c r="F5" s="46">
        <v>25.0</v>
      </c>
      <c r="G5" s="46">
        <f>F5-9</f>
        <v>16</v>
      </c>
      <c r="H5" s="26"/>
      <c r="I5" s="26"/>
      <c r="J5" s="26"/>
      <c r="K5" s="26"/>
    </row>
    <row r="6">
      <c r="A6" s="26" t="s">
        <v>1374</v>
      </c>
      <c r="B6" s="24">
        <v>0.026782407407407408</v>
      </c>
      <c r="C6" s="24">
        <f t="shared" si="1"/>
        <v>0.02678240741</v>
      </c>
      <c r="D6" s="26" t="s">
        <v>66</v>
      </c>
      <c r="E6" s="26" t="s">
        <v>79</v>
      </c>
      <c r="F6" s="46" t="s">
        <v>75</v>
      </c>
      <c r="G6" s="46" t="s">
        <v>75</v>
      </c>
      <c r="H6" s="26"/>
      <c r="I6" s="26"/>
      <c r="J6" s="26"/>
      <c r="K6" s="26" t="s">
        <v>85</v>
      </c>
    </row>
    <row r="7">
      <c r="A7" s="26" t="s">
        <v>1374</v>
      </c>
      <c r="B7" s="24">
        <v>0.026782407407407408</v>
      </c>
      <c r="C7" s="24">
        <f t="shared" si="1"/>
        <v>0.02678240741</v>
      </c>
      <c r="D7" s="26" t="s">
        <v>66</v>
      </c>
      <c r="E7" s="26" t="s">
        <v>79</v>
      </c>
      <c r="F7" s="46">
        <v>19.0</v>
      </c>
      <c r="G7" s="46">
        <f>F7-3</f>
        <v>16</v>
      </c>
      <c r="H7" s="26"/>
      <c r="I7" s="26"/>
      <c r="J7" s="26"/>
      <c r="K7" s="26" t="s">
        <v>86</v>
      </c>
    </row>
    <row r="8">
      <c r="A8" s="26" t="s">
        <v>1374</v>
      </c>
      <c r="B8" s="24">
        <v>0.02738425925925926</v>
      </c>
      <c r="C8" s="24">
        <f t="shared" si="1"/>
        <v>0.02738425926</v>
      </c>
      <c r="D8" s="26" t="s">
        <v>66</v>
      </c>
      <c r="E8" s="26" t="s">
        <v>79</v>
      </c>
      <c r="F8" s="46" t="s">
        <v>75</v>
      </c>
      <c r="G8" s="46" t="s">
        <v>75</v>
      </c>
      <c r="H8" s="26"/>
      <c r="I8" s="26"/>
      <c r="J8" s="26"/>
      <c r="K8" s="26" t="s">
        <v>85</v>
      </c>
    </row>
    <row r="9">
      <c r="A9" s="26" t="s">
        <v>1374</v>
      </c>
      <c r="B9" s="24">
        <v>0.02738425925925926</v>
      </c>
      <c r="C9" s="24">
        <f t="shared" si="1"/>
        <v>0.02738425926</v>
      </c>
      <c r="D9" s="26" t="s">
        <v>66</v>
      </c>
      <c r="E9" s="26" t="s">
        <v>79</v>
      </c>
      <c r="F9" s="46">
        <v>14.0</v>
      </c>
      <c r="G9" s="46">
        <f>F9-3</f>
        <v>11</v>
      </c>
      <c r="H9" s="26"/>
      <c r="I9" s="26"/>
      <c r="J9" s="26"/>
      <c r="K9" s="26" t="s">
        <v>86</v>
      </c>
    </row>
    <row r="10">
      <c r="A10" s="26" t="s">
        <v>1374</v>
      </c>
      <c r="B10" s="24">
        <v>0.028136574074074074</v>
      </c>
      <c r="C10" s="24">
        <f t="shared" si="1"/>
        <v>0.02813657407</v>
      </c>
      <c r="D10" s="26" t="s">
        <v>66</v>
      </c>
      <c r="E10" s="26" t="s">
        <v>79</v>
      </c>
      <c r="F10" s="46" t="s">
        <v>75</v>
      </c>
      <c r="G10" s="46" t="s">
        <v>75</v>
      </c>
      <c r="H10" s="26"/>
      <c r="I10" s="26"/>
      <c r="J10" s="26"/>
      <c r="K10" s="26" t="s">
        <v>85</v>
      </c>
    </row>
    <row r="11">
      <c r="A11" s="26" t="s">
        <v>1374</v>
      </c>
      <c r="B11" s="24">
        <v>0.028136574074074074</v>
      </c>
      <c r="C11" s="24">
        <f t="shared" si="1"/>
        <v>0.02813657407</v>
      </c>
      <c r="D11" s="26" t="s">
        <v>66</v>
      </c>
      <c r="E11" s="26" t="s">
        <v>79</v>
      </c>
      <c r="F11" s="46">
        <v>20.0</v>
      </c>
      <c r="G11" s="46">
        <f>F11-3</f>
        <v>17</v>
      </c>
      <c r="H11" s="26"/>
      <c r="I11" s="26"/>
      <c r="J11" s="26"/>
      <c r="K11" s="26" t="s">
        <v>86</v>
      </c>
    </row>
    <row r="12">
      <c r="A12" s="26" t="s">
        <v>1374</v>
      </c>
      <c r="B12" s="24">
        <v>0.028391203703703703</v>
      </c>
      <c r="C12" s="24">
        <f t="shared" si="1"/>
        <v>0.0283912037</v>
      </c>
      <c r="D12" s="26" t="s">
        <v>66</v>
      </c>
      <c r="E12" s="26" t="s">
        <v>79</v>
      </c>
      <c r="F12" s="46" t="s">
        <v>75</v>
      </c>
      <c r="G12" s="46" t="s">
        <v>75</v>
      </c>
      <c r="H12" s="26"/>
      <c r="I12" s="26"/>
      <c r="J12" s="26"/>
      <c r="K12" s="26" t="s">
        <v>85</v>
      </c>
    </row>
    <row r="13">
      <c r="A13" s="26" t="s">
        <v>1374</v>
      </c>
      <c r="B13" s="24">
        <v>0.028391203703703703</v>
      </c>
      <c r="C13" s="24">
        <f t="shared" si="1"/>
        <v>0.0283912037</v>
      </c>
      <c r="D13" s="26" t="s">
        <v>66</v>
      </c>
      <c r="E13" s="26" t="s">
        <v>79</v>
      </c>
      <c r="F13" s="46" t="s">
        <v>68</v>
      </c>
      <c r="G13" s="46">
        <v>20.0</v>
      </c>
      <c r="H13" s="26"/>
      <c r="I13" s="26"/>
      <c r="J13" s="26"/>
      <c r="K13" s="26" t="s">
        <v>86</v>
      </c>
    </row>
    <row r="14">
      <c r="A14" s="26" t="s">
        <v>1374</v>
      </c>
      <c r="B14" s="24">
        <v>0.02886574074074074</v>
      </c>
      <c r="C14" s="24">
        <f t="shared" si="1"/>
        <v>0.02886574074</v>
      </c>
      <c r="D14" s="26" t="s">
        <v>66</v>
      </c>
      <c r="E14" s="26" t="s">
        <v>83</v>
      </c>
      <c r="F14" s="46">
        <v>23.0</v>
      </c>
      <c r="G14" s="46">
        <f>F14-5</f>
        <v>18</v>
      </c>
      <c r="H14" s="26"/>
      <c r="I14" s="26"/>
      <c r="J14" s="26"/>
      <c r="K14" s="26"/>
    </row>
    <row r="15">
      <c r="A15" s="26" t="s">
        <v>1374</v>
      </c>
      <c r="B15" s="24">
        <v>0.03045138888888889</v>
      </c>
      <c r="C15" s="24">
        <f t="shared" si="1"/>
        <v>0.03045138889</v>
      </c>
      <c r="D15" s="26" t="s">
        <v>66</v>
      </c>
      <c r="E15" s="26" t="s">
        <v>87</v>
      </c>
      <c r="F15" s="46">
        <v>6.0</v>
      </c>
      <c r="G15" s="46">
        <f>F15-0</f>
        <v>6</v>
      </c>
      <c r="H15" s="26"/>
      <c r="I15" s="26"/>
      <c r="J15" s="26"/>
      <c r="K15" s="26"/>
    </row>
    <row r="16">
      <c r="A16" s="26" t="s">
        <v>1374</v>
      </c>
      <c r="B16" s="24">
        <v>0.03267361111111111</v>
      </c>
      <c r="C16" s="24">
        <f t="shared" si="1"/>
        <v>0.03267361111</v>
      </c>
      <c r="D16" s="26" t="s">
        <v>66</v>
      </c>
      <c r="E16" s="26" t="s">
        <v>83</v>
      </c>
      <c r="F16" s="46">
        <v>12.0</v>
      </c>
      <c r="G16" s="46">
        <f>F16-5</f>
        <v>7</v>
      </c>
      <c r="H16" s="26"/>
      <c r="I16" s="26"/>
      <c r="J16" s="26"/>
      <c r="K16" s="26"/>
    </row>
    <row r="17">
      <c r="A17" s="26" t="s">
        <v>1374</v>
      </c>
      <c r="B17" s="24">
        <v>0.03304398148148148</v>
      </c>
      <c r="C17" s="24">
        <f t="shared" si="1"/>
        <v>0.03304398148</v>
      </c>
      <c r="D17" s="26" t="s">
        <v>66</v>
      </c>
      <c r="E17" s="26" t="s">
        <v>79</v>
      </c>
      <c r="F17" s="46">
        <v>7.0</v>
      </c>
      <c r="G17" s="46">
        <f>F17-3</f>
        <v>4</v>
      </c>
      <c r="H17" s="26"/>
      <c r="I17" s="26"/>
      <c r="J17" s="26"/>
      <c r="K17" s="26"/>
    </row>
    <row r="18">
      <c r="A18" s="26" t="s">
        <v>1374</v>
      </c>
      <c r="B18" s="24">
        <v>0.03324074074074074</v>
      </c>
      <c r="C18" s="24">
        <f t="shared" si="1"/>
        <v>0.03324074074</v>
      </c>
      <c r="D18" s="26" t="s">
        <v>66</v>
      </c>
      <c r="E18" s="26" t="s">
        <v>80</v>
      </c>
      <c r="F18" s="46" t="s">
        <v>68</v>
      </c>
      <c r="G18" s="46">
        <v>20.0</v>
      </c>
      <c r="H18" s="26"/>
      <c r="I18" s="26"/>
      <c r="J18" s="26"/>
      <c r="K18" s="26"/>
    </row>
    <row r="19">
      <c r="A19" s="26" t="s">
        <v>1374</v>
      </c>
      <c r="B19" s="24">
        <v>0.035173611111111114</v>
      </c>
      <c r="C19" s="24">
        <f t="shared" si="1"/>
        <v>0.03517361111</v>
      </c>
      <c r="D19" s="26" t="s">
        <v>82</v>
      </c>
      <c r="E19" s="26" t="s">
        <v>67</v>
      </c>
      <c r="F19" s="46" t="s">
        <v>75</v>
      </c>
      <c r="G19" s="46" t="s">
        <v>75</v>
      </c>
      <c r="H19" s="26"/>
      <c r="I19" s="26"/>
      <c r="J19" s="26"/>
      <c r="K19" s="26" t="s">
        <v>160</v>
      </c>
    </row>
    <row r="20">
      <c r="A20" s="26" t="s">
        <v>1374</v>
      </c>
      <c r="B20" s="24">
        <v>0.035173611111111114</v>
      </c>
      <c r="C20" s="24">
        <f t="shared" si="1"/>
        <v>0.03517361111</v>
      </c>
      <c r="D20" s="26" t="s">
        <v>82</v>
      </c>
      <c r="E20" s="26" t="s">
        <v>67</v>
      </c>
      <c r="F20" s="46">
        <v>15.0</v>
      </c>
      <c r="G20" s="46">
        <f>F20-3</f>
        <v>12</v>
      </c>
      <c r="H20" s="26"/>
      <c r="I20" s="26"/>
      <c r="J20" s="26"/>
      <c r="K20" s="26" t="s">
        <v>161</v>
      </c>
    </row>
    <row r="21">
      <c r="A21" s="26" t="s">
        <v>1374</v>
      </c>
      <c r="B21" s="24">
        <v>0.03605324074074074</v>
      </c>
      <c r="C21" s="24">
        <f t="shared" si="1"/>
        <v>0.03605324074</v>
      </c>
      <c r="D21" s="26" t="s">
        <v>74</v>
      </c>
      <c r="E21" s="26" t="s">
        <v>131</v>
      </c>
      <c r="F21" s="46">
        <v>12.0</v>
      </c>
      <c r="G21" s="46">
        <v>9.0</v>
      </c>
      <c r="H21" s="26"/>
      <c r="I21" s="26"/>
      <c r="J21" s="26"/>
      <c r="K21" s="26"/>
    </row>
    <row r="22">
      <c r="A22" s="26" t="s">
        <v>1374</v>
      </c>
      <c r="B22" s="24">
        <v>0.03630787037037037</v>
      </c>
      <c r="C22" s="24">
        <f t="shared" si="1"/>
        <v>0.03630787037</v>
      </c>
      <c r="D22" s="26" t="s">
        <v>74</v>
      </c>
      <c r="E22" s="26" t="s">
        <v>83</v>
      </c>
      <c r="F22" s="46" t="s">
        <v>68</v>
      </c>
      <c r="G22" s="46">
        <v>20.0</v>
      </c>
      <c r="H22" s="26"/>
      <c r="I22" s="26"/>
      <c r="J22" s="26"/>
      <c r="K22" s="26"/>
    </row>
    <row r="23">
      <c r="A23" s="26" t="s">
        <v>1374</v>
      </c>
      <c r="B23" s="24">
        <v>0.03743055555555556</v>
      </c>
      <c r="C23" s="24">
        <f t="shared" si="1"/>
        <v>0.03743055556</v>
      </c>
      <c r="D23" s="26" t="s">
        <v>84</v>
      </c>
      <c r="E23" s="26" t="s">
        <v>209</v>
      </c>
      <c r="F23" s="46" t="s">
        <v>75</v>
      </c>
      <c r="G23" s="46" t="s">
        <v>75</v>
      </c>
      <c r="H23" s="26"/>
      <c r="I23" s="26"/>
      <c r="J23" s="26"/>
      <c r="K23" s="26"/>
    </row>
    <row r="24">
      <c r="A24" s="26" t="s">
        <v>1374</v>
      </c>
      <c r="B24" s="24">
        <v>0.03760416666666667</v>
      </c>
      <c r="C24" s="24">
        <f t="shared" si="1"/>
        <v>0.03760416667</v>
      </c>
      <c r="D24" s="26" t="s">
        <v>70</v>
      </c>
      <c r="E24" s="26" t="s">
        <v>78</v>
      </c>
      <c r="F24" s="46" t="s">
        <v>75</v>
      </c>
      <c r="G24" s="46" t="s">
        <v>75</v>
      </c>
      <c r="H24" s="26"/>
      <c r="I24" s="26"/>
      <c r="J24" s="26"/>
      <c r="K24" s="26" t="s">
        <v>85</v>
      </c>
    </row>
    <row r="25">
      <c r="A25" s="26" t="s">
        <v>1374</v>
      </c>
      <c r="B25" s="24">
        <v>0.03760416666666667</v>
      </c>
      <c r="C25" s="24">
        <f t="shared" si="1"/>
        <v>0.03760416667</v>
      </c>
      <c r="D25" s="26" t="s">
        <v>70</v>
      </c>
      <c r="E25" s="26" t="s">
        <v>78</v>
      </c>
      <c r="F25" s="46">
        <v>12.0</v>
      </c>
      <c r="G25" s="46">
        <f>F25-7</f>
        <v>5</v>
      </c>
      <c r="H25" s="26"/>
      <c r="I25" s="26"/>
      <c r="J25" s="26"/>
      <c r="K25" s="26" t="s">
        <v>86</v>
      </c>
    </row>
    <row r="26">
      <c r="A26" s="26" t="s">
        <v>1374</v>
      </c>
      <c r="B26" s="24">
        <v>0.038935185185185184</v>
      </c>
      <c r="C26" s="24">
        <f t="shared" si="1"/>
        <v>0.03893518519</v>
      </c>
      <c r="D26" s="26" t="s">
        <v>74</v>
      </c>
      <c r="E26" s="26" t="s">
        <v>93</v>
      </c>
      <c r="F26" s="46">
        <v>16.0</v>
      </c>
      <c r="G26" s="46">
        <f>F26-8</f>
        <v>8</v>
      </c>
      <c r="H26" s="26"/>
      <c r="I26" s="26"/>
      <c r="J26" s="26"/>
      <c r="K26" s="26" t="s">
        <v>1010</v>
      </c>
    </row>
    <row r="27">
      <c r="A27" s="26" t="s">
        <v>1374</v>
      </c>
      <c r="B27" s="24">
        <v>0.03972222222222222</v>
      </c>
      <c r="C27" s="24">
        <f t="shared" si="1"/>
        <v>0.03972222222</v>
      </c>
      <c r="D27" s="26" t="s">
        <v>964</v>
      </c>
      <c r="E27" s="26" t="s">
        <v>91</v>
      </c>
      <c r="F27" s="46">
        <v>12.0</v>
      </c>
      <c r="G27" s="46"/>
      <c r="H27" s="26"/>
      <c r="I27" s="26" t="s">
        <v>1375</v>
      </c>
      <c r="J27" s="26"/>
      <c r="K27" s="26" t="s">
        <v>1330</v>
      </c>
    </row>
    <row r="28">
      <c r="A28" s="26" t="s">
        <v>1374</v>
      </c>
      <c r="B28" s="24">
        <v>0.04</v>
      </c>
      <c r="C28" s="24">
        <f t="shared" si="1"/>
        <v>0.04</v>
      </c>
      <c r="D28" s="26" t="s">
        <v>74</v>
      </c>
      <c r="E28" s="26" t="s">
        <v>91</v>
      </c>
      <c r="F28" s="46">
        <v>9.0</v>
      </c>
      <c r="G28" s="46"/>
      <c r="H28" s="26"/>
      <c r="I28" s="26" t="s">
        <v>1376</v>
      </c>
      <c r="J28" s="26"/>
      <c r="K28" s="26"/>
    </row>
    <row r="29">
      <c r="A29" s="26" t="s">
        <v>1374</v>
      </c>
      <c r="B29" s="24">
        <v>0.040185185185185185</v>
      </c>
      <c r="C29" s="24">
        <f t="shared" si="1"/>
        <v>0.04018518519</v>
      </c>
      <c r="D29" s="26" t="s">
        <v>74</v>
      </c>
      <c r="E29" s="26" t="s">
        <v>93</v>
      </c>
      <c r="F29" s="46">
        <v>16.0</v>
      </c>
      <c r="G29" s="46">
        <f>F29-8</f>
        <v>8</v>
      </c>
      <c r="H29" s="26"/>
      <c r="I29" s="26"/>
      <c r="J29" s="26"/>
      <c r="K29" s="26" t="s">
        <v>1010</v>
      </c>
    </row>
    <row r="30">
      <c r="A30" s="26" t="s">
        <v>1374</v>
      </c>
      <c r="B30" s="24">
        <v>0.04</v>
      </c>
      <c r="C30" s="24">
        <f t="shared" si="1"/>
        <v>0.04</v>
      </c>
      <c r="D30" s="26" t="s">
        <v>74</v>
      </c>
      <c r="E30" s="26" t="s">
        <v>91</v>
      </c>
      <c r="F30" s="46">
        <v>11.0</v>
      </c>
      <c r="G30" s="46"/>
      <c r="H30" s="26"/>
      <c r="I30" s="26" t="s">
        <v>1377</v>
      </c>
      <c r="J30" s="26"/>
      <c r="K30" s="26"/>
    </row>
    <row r="31">
      <c r="A31" s="26" t="s">
        <v>1374</v>
      </c>
      <c r="B31" s="24">
        <v>0.04057870370370371</v>
      </c>
      <c r="C31" s="24">
        <f t="shared" si="1"/>
        <v>0.0405787037</v>
      </c>
      <c r="D31" s="26" t="s">
        <v>70</v>
      </c>
      <c r="E31" s="26" t="s">
        <v>87</v>
      </c>
      <c r="F31" s="46">
        <v>20.0</v>
      </c>
      <c r="G31" s="46">
        <f>F31-4</f>
        <v>16</v>
      </c>
      <c r="H31" s="26"/>
      <c r="I31" s="26"/>
      <c r="J31" s="26"/>
      <c r="K31" s="26"/>
    </row>
    <row r="32">
      <c r="A32" s="26" t="s">
        <v>1374</v>
      </c>
      <c r="B32" s="24">
        <v>0.04078703703703704</v>
      </c>
      <c r="C32" s="24">
        <f t="shared" si="1"/>
        <v>0.04078703704</v>
      </c>
      <c r="D32" s="26" t="s">
        <v>84</v>
      </c>
      <c r="E32" s="26" t="s">
        <v>87</v>
      </c>
      <c r="F32" s="46">
        <v>13.0</v>
      </c>
      <c r="G32" s="46">
        <f>F32-2</f>
        <v>11</v>
      </c>
      <c r="H32" s="26"/>
      <c r="I32" s="26"/>
      <c r="J32" s="26"/>
      <c r="K32" s="26"/>
    </row>
    <row r="33">
      <c r="A33" s="26" t="s">
        <v>1374</v>
      </c>
      <c r="B33" s="24">
        <v>0.04087962962962963</v>
      </c>
      <c r="C33" s="24">
        <f t="shared" si="1"/>
        <v>0.04087962963</v>
      </c>
      <c r="D33" s="26" t="s">
        <v>82</v>
      </c>
      <c r="E33" s="26" t="s">
        <v>87</v>
      </c>
      <c r="F33" s="46">
        <v>7.0</v>
      </c>
      <c r="G33" s="46">
        <f t="shared" ref="G33:G34" si="2">F33-1</f>
        <v>6</v>
      </c>
      <c r="H33" s="26"/>
      <c r="I33" s="26"/>
      <c r="J33" s="26"/>
      <c r="K33" s="26"/>
    </row>
    <row r="34">
      <c r="A34" s="26" t="s">
        <v>1374</v>
      </c>
      <c r="B34" s="24">
        <v>0.04087962962962963</v>
      </c>
      <c r="C34" s="24">
        <f t="shared" si="1"/>
        <v>0.04087962963</v>
      </c>
      <c r="D34" s="26" t="s">
        <v>964</v>
      </c>
      <c r="E34" s="26" t="s">
        <v>87</v>
      </c>
      <c r="F34" s="46">
        <v>7.0</v>
      </c>
      <c r="G34" s="46">
        <f t="shared" si="2"/>
        <v>6</v>
      </c>
      <c r="H34" s="26"/>
      <c r="I34" s="26"/>
      <c r="J34" s="26"/>
      <c r="K34" s="26"/>
    </row>
    <row r="35">
      <c r="A35" s="26" t="s">
        <v>1374</v>
      </c>
      <c r="B35" s="24">
        <v>0.04087962962962963</v>
      </c>
      <c r="C35" s="24">
        <f t="shared" si="1"/>
        <v>0.04087962963</v>
      </c>
      <c r="D35" s="26" t="s">
        <v>69</v>
      </c>
      <c r="E35" s="26" t="s">
        <v>87</v>
      </c>
      <c r="F35" s="46">
        <v>7.0</v>
      </c>
      <c r="G35" s="46">
        <f>F35-4</f>
        <v>3</v>
      </c>
      <c r="H35" s="26"/>
      <c r="I35" s="26"/>
      <c r="J35" s="26"/>
      <c r="K35" s="26"/>
    </row>
    <row r="36">
      <c r="A36" s="26" t="s">
        <v>1374</v>
      </c>
      <c r="B36" s="24">
        <v>0.040914351851851855</v>
      </c>
      <c r="C36" s="24">
        <f t="shared" si="1"/>
        <v>0.04091435185</v>
      </c>
      <c r="D36" s="26" t="s">
        <v>74</v>
      </c>
      <c r="E36" s="26" t="s">
        <v>87</v>
      </c>
      <c r="F36" s="46">
        <v>9.0</v>
      </c>
      <c r="G36" s="46">
        <f>F36-5</f>
        <v>4</v>
      </c>
      <c r="H36" s="26"/>
      <c r="I36" s="26"/>
      <c r="J36" s="26"/>
      <c r="K36" s="26"/>
    </row>
    <row r="37">
      <c r="A37" s="26" t="s">
        <v>1374</v>
      </c>
      <c r="B37" s="24">
        <v>0.04097222222222222</v>
      </c>
      <c r="C37" s="24">
        <f t="shared" si="1"/>
        <v>0.04097222222</v>
      </c>
      <c r="D37" s="26" t="s">
        <v>66</v>
      </c>
      <c r="E37" s="26" t="s">
        <v>87</v>
      </c>
      <c r="F37" s="46" t="s">
        <v>88</v>
      </c>
      <c r="G37" s="46">
        <v>1.0</v>
      </c>
      <c r="H37" s="26"/>
      <c r="I37" s="26"/>
      <c r="J37" s="26"/>
      <c r="K37" s="26"/>
    </row>
    <row r="38">
      <c r="A38" s="26" t="s">
        <v>1374</v>
      </c>
      <c r="B38" s="24">
        <v>0.04380787037037037</v>
      </c>
      <c r="C38" s="24">
        <f t="shared" si="1"/>
        <v>0.04380787037</v>
      </c>
      <c r="D38" s="26" t="s">
        <v>964</v>
      </c>
      <c r="E38" s="26" t="s">
        <v>91</v>
      </c>
      <c r="F38" s="46">
        <v>19.0</v>
      </c>
      <c r="G38" s="46"/>
      <c r="H38" s="26"/>
      <c r="I38" s="26" t="s">
        <v>1378</v>
      </c>
      <c r="J38" s="26"/>
      <c r="K38" s="26" t="s">
        <v>1330</v>
      </c>
    </row>
    <row r="39">
      <c r="A39" s="26" t="s">
        <v>1374</v>
      </c>
      <c r="B39" s="24">
        <v>0.04693287037037037</v>
      </c>
      <c r="C39" s="24">
        <f t="shared" si="1"/>
        <v>0.04693287037</v>
      </c>
      <c r="D39" s="26" t="s">
        <v>84</v>
      </c>
      <c r="E39" s="26" t="s">
        <v>93</v>
      </c>
      <c r="F39" s="46">
        <v>19.0</v>
      </c>
      <c r="G39" s="46">
        <f>F39-7</f>
        <v>12</v>
      </c>
      <c r="H39" s="26"/>
      <c r="I39" s="26"/>
      <c r="J39" s="26"/>
      <c r="K39" s="26" t="s">
        <v>564</v>
      </c>
    </row>
    <row r="40">
      <c r="A40" s="26" t="s">
        <v>1374</v>
      </c>
      <c r="B40" s="24">
        <v>0.04707175925925926</v>
      </c>
      <c r="C40" s="24">
        <f t="shared" si="1"/>
        <v>0.04707175926</v>
      </c>
      <c r="D40" s="26" t="s">
        <v>84</v>
      </c>
      <c r="E40" s="26" t="s">
        <v>91</v>
      </c>
      <c r="F40" s="46">
        <v>13.0</v>
      </c>
      <c r="G40" s="46"/>
      <c r="H40" s="26"/>
      <c r="I40" s="26" t="s">
        <v>1379</v>
      </c>
      <c r="J40" s="26"/>
      <c r="K40" s="26"/>
    </row>
    <row r="41">
      <c r="A41" s="26" t="s">
        <v>1374</v>
      </c>
      <c r="B41" s="26" t="s">
        <v>1380</v>
      </c>
      <c r="C41" s="74" t="str">
        <f t="shared" si="1"/>
        <v>1:07L54</v>
      </c>
      <c r="D41" s="26" t="s">
        <v>84</v>
      </c>
      <c r="E41" s="26" t="s">
        <v>93</v>
      </c>
      <c r="F41" s="46">
        <v>19.0</v>
      </c>
      <c r="G41" s="46">
        <f>F41-7</f>
        <v>12</v>
      </c>
      <c r="H41" s="26"/>
      <c r="I41" s="26"/>
      <c r="J41" s="26"/>
      <c r="K41" s="26" t="s">
        <v>564</v>
      </c>
    </row>
    <row r="42">
      <c r="A42" s="26" t="s">
        <v>1374</v>
      </c>
      <c r="B42" s="24">
        <v>0.04722222222222222</v>
      </c>
      <c r="C42" s="24">
        <f t="shared" si="1"/>
        <v>0.04722222222</v>
      </c>
      <c r="D42" s="26" t="s">
        <v>84</v>
      </c>
      <c r="E42" s="26" t="s">
        <v>91</v>
      </c>
      <c r="F42" s="46">
        <v>13.0</v>
      </c>
      <c r="G42" s="46"/>
      <c r="H42" s="26"/>
      <c r="I42" s="26" t="s">
        <v>1379</v>
      </c>
      <c r="J42" s="26"/>
      <c r="K42" s="26"/>
    </row>
    <row r="43">
      <c r="A43" s="26" t="s">
        <v>1374</v>
      </c>
      <c r="B43" s="24">
        <v>0.04826388888888889</v>
      </c>
      <c r="C43" s="24">
        <f t="shared" si="1"/>
        <v>0.04826388889</v>
      </c>
      <c r="D43" s="26" t="s">
        <v>74</v>
      </c>
      <c r="E43" s="26" t="s">
        <v>89</v>
      </c>
      <c r="F43" s="46" t="s">
        <v>75</v>
      </c>
      <c r="G43" s="46" t="s">
        <v>75</v>
      </c>
      <c r="H43" s="26"/>
      <c r="I43" s="26"/>
      <c r="J43" s="26"/>
      <c r="K43" s="26" t="s">
        <v>160</v>
      </c>
    </row>
    <row r="44">
      <c r="A44" s="26" t="s">
        <v>1374</v>
      </c>
      <c r="B44" s="24">
        <v>0.04826388888888889</v>
      </c>
      <c r="C44" s="24">
        <f t="shared" si="1"/>
        <v>0.04826388889</v>
      </c>
      <c r="D44" s="26" t="s">
        <v>74</v>
      </c>
      <c r="E44" s="26" t="s">
        <v>89</v>
      </c>
      <c r="F44" s="46">
        <v>15.0</v>
      </c>
      <c r="G44" s="46">
        <f>F44-6</f>
        <v>9</v>
      </c>
      <c r="H44" s="26"/>
      <c r="I44" s="26"/>
      <c r="J44" s="26"/>
      <c r="K44" s="26" t="s">
        <v>1381</v>
      </c>
    </row>
    <row r="45">
      <c r="A45" s="26" t="s">
        <v>1374</v>
      </c>
      <c r="B45" s="24">
        <v>0.0484375</v>
      </c>
      <c r="C45" s="24">
        <f t="shared" si="1"/>
        <v>0.0484375</v>
      </c>
      <c r="D45" s="26" t="s">
        <v>74</v>
      </c>
      <c r="E45" s="26" t="s">
        <v>91</v>
      </c>
      <c r="F45" s="46">
        <v>8.0</v>
      </c>
      <c r="G45" s="46"/>
      <c r="H45" s="26"/>
      <c r="I45" s="26" t="s">
        <v>1382</v>
      </c>
      <c r="J45" s="26"/>
      <c r="K45" s="26"/>
    </row>
    <row r="46">
      <c r="A46" s="26" t="s">
        <v>1374</v>
      </c>
      <c r="B46" s="24">
        <v>0.05016203703703704</v>
      </c>
      <c r="C46" s="24">
        <f t="shared" si="1"/>
        <v>0.05016203704</v>
      </c>
      <c r="D46" s="26" t="s">
        <v>69</v>
      </c>
      <c r="E46" s="26" t="s">
        <v>91</v>
      </c>
      <c r="F46" s="46">
        <v>10.0</v>
      </c>
      <c r="G46" s="46"/>
      <c r="H46" s="26"/>
      <c r="I46" s="26" t="s">
        <v>1383</v>
      </c>
      <c r="J46" s="26"/>
      <c r="K46" s="26" t="s">
        <v>104</v>
      </c>
    </row>
    <row r="47">
      <c r="A47" s="26" t="s">
        <v>1374</v>
      </c>
      <c r="B47" s="24">
        <v>0.05157407407407407</v>
      </c>
      <c r="C47" s="24">
        <f t="shared" si="1"/>
        <v>0.05157407407</v>
      </c>
      <c r="D47" s="26" t="s">
        <v>66</v>
      </c>
      <c r="E47" s="26" t="s">
        <v>89</v>
      </c>
      <c r="F47" s="46" t="s">
        <v>75</v>
      </c>
      <c r="G47" s="46" t="s">
        <v>75</v>
      </c>
      <c r="H47" s="26"/>
      <c r="I47" s="26"/>
      <c r="J47" s="26"/>
      <c r="K47" s="26" t="s">
        <v>160</v>
      </c>
    </row>
    <row r="48">
      <c r="A48" s="26" t="s">
        <v>1374</v>
      </c>
      <c r="B48" s="24">
        <v>0.05157407407407407</v>
      </c>
      <c r="C48" s="24">
        <f t="shared" si="1"/>
        <v>0.05157407407</v>
      </c>
      <c r="D48" s="26" t="s">
        <v>66</v>
      </c>
      <c r="E48" s="26" t="s">
        <v>89</v>
      </c>
      <c r="F48" s="46">
        <v>16.0</v>
      </c>
      <c r="G48" s="46">
        <f>F48-7</f>
        <v>9</v>
      </c>
      <c r="H48" s="26"/>
      <c r="I48" s="26"/>
      <c r="J48" s="26"/>
      <c r="K48" s="26" t="s">
        <v>252</v>
      </c>
    </row>
    <row r="49">
      <c r="A49" s="26" t="s">
        <v>1374</v>
      </c>
      <c r="B49" s="24">
        <v>0.05165509259259259</v>
      </c>
      <c r="C49" s="24">
        <f t="shared" si="1"/>
        <v>0.05165509259</v>
      </c>
      <c r="D49" s="26" t="s">
        <v>66</v>
      </c>
      <c r="E49" s="26" t="s">
        <v>91</v>
      </c>
      <c r="F49" s="46">
        <v>9.0</v>
      </c>
      <c r="G49" s="46"/>
      <c r="H49" s="26"/>
      <c r="I49" s="26" t="s">
        <v>1384</v>
      </c>
      <c r="J49" s="26"/>
      <c r="K49" s="26"/>
    </row>
    <row r="50">
      <c r="A50" s="26" t="s">
        <v>1374</v>
      </c>
      <c r="B50" s="24">
        <v>0.05181712962962963</v>
      </c>
      <c r="C50" s="24">
        <f t="shared" si="1"/>
        <v>0.05181712963</v>
      </c>
      <c r="D50" s="26" t="s">
        <v>66</v>
      </c>
      <c r="E50" s="26" t="s">
        <v>89</v>
      </c>
      <c r="F50" s="46" t="s">
        <v>75</v>
      </c>
      <c r="G50" s="46" t="s">
        <v>75</v>
      </c>
      <c r="H50" s="26"/>
      <c r="I50" s="26"/>
      <c r="J50" s="26"/>
      <c r="K50" s="26" t="s">
        <v>160</v>
      </c>
    </row>
    <row r="51">
      <c r="A51" s="26" t="s">
        <v>1374</v>
      </c>
      <c r="B51" s="24">
        <v>0.05181712962962963</v>
      </c>
      <c r="C51" s="24">
        <f t="shared" si="1"/>
        <v>0.05181712963</v>
      </c>
      <c r="D51" s="26" t="s">
        <v>66</v>
      </c>
      <c r="E51" s="26" t="s">
        <v>89</v>
      </c>
      <c r="F51" s="46">
        <v>16.0</v>
      </c>
      <c r="G51" s="46">
        <f>F51-7</f>
        <v>9</v>
      </c>
      <c r="H51" s="26"/>
      <c r="I51" s="26"/>
      <c r="J51" s="26"/>
      <c r="K51" s="26" t="s">
        <v>252</v>
      </c>
    </row>
    <row r="52">
      <c r="A52" s="26" t="s">
        <v>1374</v>
      </c>
      <c r="B52" s="24">
        <v>0.052037037037037034</v>
      </c>
      <c r="C52" s="24">
        <f t="shared" si="1"/>
        <v>0.05203703704</v>
      </c>
      <c r="D52" s="26" t="s">
        <v>66</v>
      </c>
      <c r="E52" s="26" t="s">
        <v>91</v>
      </c>
      <c r="F52" s="46">
        <v>11.0</v>
      </c>
      <c r="G52" s="46"/>
      <c r="H52" s="26"/>
      <c r="I52" s="26" t="s">
        <v>1385</v>
      </c>
      <c r="J52" s="46">
        <v>1.0</v>
      </c>
      <c r="K52" s="26"/>
    </row>
    <row r="53">
      <c r="A53" s="26" t="s">
        <v>1374</v>
      </c>
      <c r="B53" s="24">
        <v>0.053969907407407404</v>
      </c>
      <c r="C53" s="24">
        <f t="shared" si="1"/>
        <v>0.05396990741</v>
      </c>
      <c r="D53" s="26" t="s">
        <v>964</v>
      </c>
      <c r="E53" s="26" t="s">
        <v>91</v>
      </c>
      <c r="F53" s="46">
        <v>16.0</v>
      </c>
      <c r="G53" s="46"/>
      <c r="H53" s="26"/>
      <c r="I53" s="26" t="s">
        <v>1386</v>
      </c>
      <c r="J53" s="26"/>
      <c r="K53" s="26" t="s">
        <v>1330</v>
      </c>
    </row>
    <row r="54">
      <c r="A54" s="26" t="s">
        <v>1374</v>
      </c>
      <c r="B54" s="24">
        <v>0.05530092592592593</v>
      </c>
      <c r="C54" s="24">
        <f t="shared" si="1"/>
        <v>0.05530092593</v>
      </c>
      <c r="D54" s="26" t="s">
        <v>964</v>
      </c>
      <c r="E54" s="26" t="s">
        <v>91</v>
      </c>
      <c r="F54" s="46">
        <v>15.0</v>
      </c>
      <c r="G54" s="46"/>
      <c r="H54" s="26"/>
      <c r="I54" s="26" t="s">
        <v>1387</v>
      </c>
      <c r="J54" s="46">
        <v>1.0</v>
      </c>
      <c r="K54" s="26" t="s">
        <v>1330</v>
      </c>
    </row>
    <row r="55">
      <c r="A55" s="26" t="s">
        <v>1374</v>
      </c>
      <c r="B55" s="24">
        <v>0.0571412037037037</v>
      </c>
      <c r="C55" s="24">
        <f t="shared" si="1"/>
        <v>0.0571412037</v>
      </c>
      <c r="D55" s="26" t="s">
        <v>74</v>
      </c>
      <c r="E55" s="26" t="s">
        <v>93</v>
      </c>
      <c r="F55" s="46" t="s">
        <v>75</v>
      </c>
      <c r="G55" s="46" t="s">
        <v>75</v>
      </c>
      <c r="H55" s="26"/>
      <c r="I55" s="26"/>
      <c r="J55" s="26"/>
      <c r="K55" s="26" t="s">
        <v>160</v>
      </c>
    </row>
    <row r="56">
      <c r="A56" s="26" t="s">
        <v>1374</v>
      </c>
      <c r="B56" s="24">
        <v>0.0571412037037037</v>
      </c>
      <c r="C56" s="24">
        <f t="shared" si="1"/>
        <v>0.0571412037</v>
      </c>
      <c r="D56" s="26" t="s">
        <v>74</v>
      </c>
      <c r="E56" s="26" t="s">
        <v>93</v>
      </c>
      <c r="F56" s="46">
        <v>15.0</v>
      </c>
      <c r="G56" s="46">
        <f>F56-8</f>
        <v>7</v>
      </c>
      <c r="H56" s="26"/>
      <c r="I56" s="26"/>
      <c r="J56" s="26"/>
      <c r="K56" s="26" t="s">
        <v>1388</v>
      </c>
    </row>
    <row r="57">
      <c r="A57" s="26" t="s">
        <v>1374</v>
      </c>
      <c r="B57" s="24">
        <v>0.057337962962962966</v>
      </c>
      <c r="C57" s="24">
        <f t="shared" si="1"/>
        <v>0.05733796296</v>
      </c>
      <c r="D57" s="26" t="s">
        <v>74</v>
      </c>
      <c r="E57" s="26" t="s">
        <v>91</v>
      </c>
      <c r="F57" s="46">
        <v>15.0</v>
      </c>
      <c r="G57" s="46"/>
      <c r="H57" s="26"/>
      <c r="I57" s="26" t="s">
        <v>1389</v>
      </c>
      <c r="J57" s="46">
        <v>1.0</v>
      </c>
      <c r="K57" s="26" t="s">
        <v>119</v>
      </c>
    </row>
    <row r="58">
      <c r="A58" s="26" t="s">
        <v>1374</v>
      </c>
      <c r="B58" s="24">
        <v>0.05797453703703704</v>
      </c>
      <c r="C58" s="24">
        <f t="shared" si="1"/>
        <v>0.05797453704</v>
      </c>
      <c r="D58" s="26" t="s">
        <v>74</v>
      </c>
      <c r="E58" s="26" t="s">
        <v>81</v>
      </c>
      <c r="F58" s="46">
        <v>12.0</v>
      </c>
      <c r="G58" s="46">
        <f t="shared" ref="G58:G60" si="3">F58-2</f>
        <v>10</v>
      </c>
      <c r="H58" s="26"/>
      <c r="I58" s="26"/>
      <c r="J58" s="26"/>
      <c r="K58" s="26"/>
    </row>
    <row r="59">
      <c r="A59" s="26" t="s">
        <v>1374</v>
      </c>
      <c r="B59" s="24">
        <v>0.0583912037037037</v>
      </c>
      <c r="C59" s="24">
        <f t="shared" si="1"/>
        <v>0.0583912037</v>
      </c>
      <c r="D59" s="26" t="s">
        <v>69</v>
      </c>
      <c r="E59" s="26" t="s">
        <v>81</v>
      </c>
      <c r="F59" s="46">
        <v>9.0</v>
      </c>
      <c r="G59" s="46">
        <f t="shared" si="3"/>
        <v>7</v>
      </c>
      <c r="H59" s="26"/>
      <c r="I59" s="26"/>
      <c r="J59" s="26"/>
      <c r="K59" s="26"/>
    </row>
    <row r="60">
      <c r="A60" s="26" t="s">
        <v>1374</v>
      </c>
      <c r="B60" s="24">
        <v>0.058680555555555555</v>
      </c>
      <c r="C60" s="24">
        <f t="shared" si="1"/>
        <v>0.05868055556</v>
      </c>
      <c r="D60" s="26" t="s">
        <v>964</v>
      </c>
      <c r="E60" s="26" t="s">
        <v>81</v>
      </c>
      <c r="F60" s="46">
        <v>8.0</v>
      </c>
      <c r="G60" s="46">
        <f t="shared" si="3"/>
        <v>6</v>
      </c>
      <c r="H60" s="26"/>
      <c r="I60" s="26"/>
      <c r="J60" s="26"/>
      <c r="K60" s="26"/>
    </row>
    <row r="61">
      <c r="A61" s="26" t="s">
        <v>1374</v>
      </c>
      <c r="B61" s="24">
        <v>0.059618055555555556</v>
      </c>
      <c r="C61" s="24">
        <f t="shared" si="1"/>
        <v>0.05961805556</v>
      </c>
      <c r="D61" s="26" t="s">
        <v>82</v>
      </c>
      <c r="E61" s="26" t="s">
        <v>129</v>
      </c>
      <c r="F61" s="46" t="s">
        <v>68</v>
      </c>
      <c r="G61" s="46">
        <v>20.0</v>
      </c>
      <c r="H61" s="26"/>
      <c r="I61" s="26"/>
      <c r="J61" s="26"/>
      <c r="K61" s="26" t="s">
        <v>160</v>
      </c>
    </row>
    <row r="62">
      <c r="A62" s="26" t="s">
        <v>1374</v>
      </c>
      <c r="B62" s="24">
        <v>0.059618055555555556</v>
      </c>
      <c r="C62" s="24">
        <f t="shared" si="1"/>
        <v>0.05961805556</v>
      </c>
      <c r="D62" s="26" t="s">
        <v>82</v>
      </c>
      <c r="E62" s="26" t="s">
        <v>129</v>
      </c>
      <c r="F62" s="46">
        <v>4.0</v>
      </c>
      <c r="G62" s="46">
        <v>3.0</v>
      </c>
      <c r="H62" s="26"/>
      <c r="I62" s="26"/>
      <c r="J62" s="26"/>
      <c r="K62" s="26" t="s">
        <v>161</v>
      </c>
    </row>
    <row r="63">
      <c r="A63" s="26" t="s">
        <v>1374</v>
      </c>
      <c r="B63" s="24">
        <v>0.060335648148148145</v>
      </c>
      <c r="C63" s="24">
        <f t="shared" si="1"/>
        <v>0.06033564815</v>
      </c>
      <c r="D63" s="26" t="s">
        <v>66</v>
      </c>
      <c r="E63" s="26" t="s">
        <v>81</v>
      </c>
      <c r="F63" s="46">
        <v>9.0</v>
      </c>
      <c r="G63" s="46">
        <f>F63-5</f>
        <v>4</v>
      </c>
      <c r="H63" s="26"/>
      <c r="I63" s="26"/>
      <c r="J63" s="26"/>
      <c r="K63" s="26"/>
    </row>
    <row r="64">
      <c r="A64" s="26" t="s">
        <v>1374</v>
      </c>
      <c r="B64" s="24">
        <v>0.060520833333333336</v>
      </c>
      <c r="C64" s="24">
        <f t="shared" si="1"/>
        <v>0.06052083333</v>
      </c>
      <c r="D64" s="26" t="s">
        <v>82</v>
      </c>
      <c r="E64" s="26" t="s">
        <v>81</v>
      </c>
      <c r="F64" s="46">
        <v>15.0</v>
      </c>
      <c r="G64" s="46">
        <f>F64-2</f>
        <v>13</v>
      </c>
      <c r="H64" s="26"/>
      <c r="I64" s="26"/>
      <c r="J64" s="26"/>
      <c r="K64" s="26"/>
    </row>
    <row r="65">
      <c r="A65" s="26" t="s">
        <v>1374</v>
      </c>
      <c r="B65" s="24">
        <v>0.06246527777777778</v>
      </c>
      <c r="C65" s="24">
        <f t="shared" si="1"/>
        <v>0.06246527778</v>
      </c>
      <c r="D65" s="26" t="s">
        <v>964</v>
      </c>
      <c r="E65" s="26" t="s">
        <v>195</v>
      </c>
      <c r="F65" s="46">
        <v>14.0</v>
      </c>
      <c r="G65" s="46">
        <f>F65-0</f>
        <v>14</v>
      </c>
      <c r="H65" s="26"/>
      <c r="I65" s="26"/>
      <c r="J65" s="26"/>
      <c r="K65" s="26" t="s">
        <v>1390</v>
      </c>
    </row>
    <row r="66">
      <c r="A66" s="26" t="s">
        <v>1374</v>
      </c>
      <c r="B66" s="24">
        <v>0.06428240740740741</v>
      </c>
      <c r="C66" s="24">
        <f t="shared" si="1"/>
        <v>0.06428240741</v>
      </c>
      <c r="D66" s="26" t="s">
        <v>66</v>
      </c>
      <c r="E66" s="26" t="s">
        <v>129</v>
      </c>
      <c r="F66" s="46">
        <v>12.0</v>
      </c>
      <c r="G66" s="46">
        <f>F66-1</f>
        <v>11</v>
      </c>
      <c r="H66" s="26"/>
      <c r="I66" s="26"/>
      <c r="J66" s="26"/>
      <c r="K66" s="26"/>
    </row>
    <row r="67">
      <c r="A67" s="26" t="s">
        <v>1374</v>
      </c>
      <c r="B67" s="24">
        <v>0.06568287037037036</v>
      </c>
      <c r="C67" s="24">
        <f t="shared" si="1"/>
        <v>0.06568287037</v>
      </c>
      <c r="D67" s="26" t="s">
        <v>70</v>
      </c>
      <c r="E67" s="26" t="s">
        <v>129</v>
      </c>
      <c r="F67" s="46">
        <v>24.0</v>
      </c>
      <c r="G67" s="46">
        <f>F67-5</f>
        <v>19</v>
      </c>
      <c r="H67" s="26"/>
      <c r="I67" s="26"/>
      <c r="J67" s="26"/>
      <c r="K67" s="26"/>
    </row>
    <row r="68">
      <c r="A68" s="26" t="s">
        <v>1374</v>
      </c>
      <c r="B68" s="24">
        <v>0.06569444444444444</v>
      </c>
      <c r="C68" s="24">
        <f t="shared" si="1"/>
        <v>0.06569444444</v>
      </c>
      <c r="D68" s="26" t="s">
        <v>82</v>
      </c>
      <c r="E68" s="26" t="s">
        <v>129</v>
      </c>
      <c r="F68" s="46">
        <v>3.0</v>
      </c>
      <c r="G68" s="46">
        <f>F68-1</f>
        <v>2</v>
      </c>
      <c r="H68" s="26"/>
      <c r="I68" s="26"/>
      <c r="J68" s="26"/>
      <c r="K68" s="26"/>
    </row>
    <row r="69">
      <c r="A69" s="26" t="s">
        <v>1374</v>
      </c>
      <c r="B69" s="24">
        <v>0.06578703703703703</v>
      </c>
      <c r="C69" s="24">
        <f t="shared" si="1"/>
        <v>0.06578703704</v>
      </c>
      <c r="D69" s="26" t="s">
        <v>74</v>
      </c>
      <c r="E69" s="26" t="s">
        <v>129</v>
      </c>
      <c r="F69" s="46" t="s">
        <v>68</v>
      </c>
      <c r="G69" s="46">
        <v>20.0</v>
      </c>
      <c r="H69" s="26"/>
      <c r="I69" s="26"/>
      <c r="J69" s="26"/>
      <c r="K69" s="26"/>
    </row>
    <row r="70">
      <c r="A70" s="26" t="s">
        <v>1374</v>
      </c>
      <c r="B70" s="24">
        <v>0.06585648148148149</v>
      </c>
      <c r="C70" s="24">
        <f t="shared" si="1"/>
        <v>0.06585648148</v>
      </c>
      <c r="D70" s="26" t="s">
        <v>69</v>
      </c>
      <c r="E70" s="26" t="s">
        <v>129</v>
      </c>
      <c r="F70" s="46">
        <v>22.0</v>
      </c>
      <c r="G70" s="46">
        <v>18.0</v>
      </c>
      <c r="H70" s="26"/>
      <c r="I70" s="26"/>
      <c r="J70" s="26"/>
      <c r="K70" s="26"/>
    </row>
    <row r="71">
      <c r="A71" s="26" t="s">
        <v>1374</v>
      </c>
      <c r="B71" s="24">
        <v>0.06587962962962964</v>
      </c>
      <c r="C71" s="24">
        <f t="shared" si="1"/>
        <v>0.06587962963</v>
      </c>
      <c r="D71" s="26" t="s">
        <v>84</v>
      </c>
      <c r="E71" s="26" t="s">
        <v>129</v>
      </c>
      <c r="F71" s="46">
        <v>18.0</v>
      </c>
      <c r="G71" s="46">
        <f>F71-2</f>
        <v>16</v>
      </c>
      <c r="H71" s="26"/>
      <c r="I71" s="26"/>
      <c r="J71" s="26"/>
      <c r="K71" s="26"/>
    </row>
    <row r="72">
      <c r="A72" s="26" t="s">
        <v>1374</v>
      </c>
      <c r="B72" s="24">
        <v>0.06831018518518518</v>
      </c>
      <c r="C72" s="24">
        <f t="shared" si="1"/>
        <v>0.06831018519</v>
      </c>
      <c r="D72" s="26" t="s">
        <v>70</v>
      </c>
      <c r="E72" s="26" t="s">
        <v>78</v>
      </c>
      <c r="F72" s="46" t="s">
        <v>68</v>
      </c>
      <c r="G72" s="46">
        <v>20.0</v>
      </c>
      <c r="H72" s="26"/>
      <c r="I72" s="26"/>
      <c r="J72" s="26"/>
      <c r="K72" s="26"/>
    </row>
    <row r="73">
      <c r="A73" s="26" t="s">
        <v>1374</v>
      </c>
      <c r="B73" s="24">
        <v>0.06832175925925926</v>
      </c>
      <c r="C73" s="24">
        <f t="shared" si="1"/>
        <v>0.06832175926</v>
      </c>
      <c r="D73" s="26" t="s">
        <v>66</v>
      </c>
      <c r="E73" s="26" t="s">
        <v>78</v>
      </c>
      <c r="F73" s="46" t="s">
        <v>68</v>
      </c>
      <c r="G73" s="46">
        <v>20.0</v>
      </c>
      <c r="H73" s="26"/>
      <c r="I73" s="26"/>
      <c r="J73" s="26"/>
      <c r="K73" s="26"/>
    </row>
    <row r="74">
      <c r="A74" s="26" t="s">
        <v>1374</v>
      </c>
      <c r="B74" s="24">
        <v>0.06835648148148148</v>
      </c>
      <c r="C74" s="24">
        <f t="shared" si="1"/>
        <v>0.06835648148</v>
      </c>
      <c r="D74" s="26" t="s">
        <v>84</v>
      </c>
      <c r="E74" s="26" t="s">
        <v>78</v>
      </c>
      <c r="F74" s="46">
        <v>5.0</v>
      </c>
      <c r="G74" s="46">
        <f>F74-2</f>
        <v>3</v>
      </c>
      <c r="H74" s="26"/>
      <c r="I74" s="26"/>
      <c r="J74" s="26"/>
      <c r="K74" s="26"/>
    </row>
    <row r="75">
      <c r="A75" s="26" t="s">
        <v>1374</v>
      </c>
      <c r="B75" s="24">
        <v>0.06840277777777778</v>
      </c>
      <c r="C75" s="24">
        <f t="shared" si="1"/>
        <v>0.06840277778</v>
      </c>
      <c r="D75" s="26" t="s">
        <v>82</v>
      </c>
      <c r="E75" s="26" t="s">
        <v>78</v>
      </c>
      <c r="F75" s="46">
        <v>20.0</v>
      </c>
      <c r="G75" s="46">
        <f>F75-1</f>
        <v>19</v>
      </c>
      <c r="H75" s="26"/>
      <c r="I75" s="26"/>
      <c r="J75" s="26"/>
      <c r="K75" s="26"/>
    </row>
    <row r="76">
      <c r="A76" s="26" t="s">
        <v>1374</v>
      </c>
      <c r="B76" s="24">
        <v>0.0684375</v>
      </c>
      <c r="C76" s="24">
        <f t="shared" si="1"/>
        <v>0.0684375</v>
      </c>
      <c r="D76" s="26" t="s">
        <v>74</v>
      </c>
      <c r="E76" s="26" t="s">
        <v>78</v>
      </c>
      <c r="F76" s="46">
        <v>23.0</v>
      </c>
      <c r="G76" s="46">
        <f>F76-7</f>
        <v>16</v>
      </c>
      <c r="H76" s="26"/>
      <c r="I76" s="26"/>
      <c r="J76" s="26"/>
      <c r="K76" s="26"/>
    </row>
    <row r="77">
      <c r="A77" s="26" t="s">
        <v>1374</v>
      </c>
      <c r="B77" s="24">
        <v>0.06848379629629629</v>
      </c>
      <c r="C77" s="24">
        <f t="shared" si="1"/>
        <v>0.0684837963</v>
      </c>
      <c r="D77" s="26" t="s">
        <v>69</v>
      </c>
      <c r="E77" s="26" t="s">
        <v>78</v>
      </c>
      <c r="F77" s="46">
        <v>23.0</v>
      </c>
      <c r="G77" s="46">
        <f>F77-4</f>
        <v>19</v>
      </c>
      <c r="H77" s="26"/>
      <c r="I77" s="26"/>
      <c r="J77" s="26"/>
      <c r="K77" s="26"/>
    </row>
    <row r="78">
      <c r="A78" s="26" t="s">
        <v>1374</v>
      </c>
      <c r="B78" s="24">
        <v>0.06930555555555555</v>
      </c>
      <c r="C78" s="24">
        <f t="shared" si="1"/>
        <v>0.06930555556</v>
      </c>
      <c r="D78" s="26" t="s">
        <v>69</v>
      </c>
      <c r="E78" s="26" t="s">
        <v>120</v>
      </c>
      <c r="F78" s="46">
        <v>5.0</v>
      </c>
      <c r="G78" s="46"/>
      <c r="H78" s="26"/>
      <c r="I78" s="26"/>
      <c r="J78" s="26"/>
      <c r="K78" s="26" t="s">
        <v>1391</v>
      </c>
    </row>
    <row r="79">
      <c r="A79" s="26" t="s">
        <v>1374</v>
      </c>
      <c r="B79" s="24">
        <v>0.07101851851851852</v>
      </c>
      <c r="C79" s="24">
        <f t="shared" si="1"/>
        <v>0.07101851852</v>
      </c>
      <c r="D79" s="26" t="s">
        <v>82</v>
      </c>
      <c r="E79" s="26" t="s">
        <v>154</v>
      </c>
      <c r="F79" s="46" t="s">
        <v>75</v>
      </c>
      <c r="G79" s="46" t="s">
        <v>75</v>
      </c>
      <c r="H79" s="26"/>
      <c r="I79" s="26"/>
      <c r="J79" s="26"/>
      <c r="K79" s="26" t="s">
        <v>85</v>
      </c>
    </row>
    <row r="80">
      <c r="A80" s="26" t="s">
        <v>1374</v>
      </c>
      <c r="B80" s="24">
        <v>0.07101851851851852</v>
      </c>
      <c r="C80" s="24">
        <f t="shared" si="1"/>
        <v>0.07101851852</v>
      </c>
      <c r="D80" s="26" t="s">
        <v>82</v>
      </c>
      <c r="E80" s="26" t="s">
        <v>154</v>
      </c>
      <c r="F80" s="46" t="s">
        <v>68</v>
      </c>
      <c r="G80" s="46">
        <v>20.0</v>
      </c>
      <c r="H80" s="26"/>
      <c r="I80" s="26"/>
      <c r="J80" s="26"/>
      <c r="K80" s="26" t="s">
        <v>86</v>
      </c>
    </row>
    <row r="81">
      <c r="A81" s="26" t="s">
        <v>1374</v>
      </c>
      <c r="B81" s="24">
        <v>0.07186342592592593</v>
      </c>
      <c r="C81" s="24">
        <f t="shared" si="1"/>
        <v>0.07186342593</v>
      </c>
      <c r="D81" s="26" t="s">
        <v>84</v>
      </c>
      <c r="E81" s="26" t="s">
        <v>79</v>
      </c>
      <c r="F81" s="46" t="s">
        <v>75</v>
      </c>
      <c r="G81" s="46" t="s">
        <v>75</v>
      </c>
      <c r="H81" s="26"/>
      <c r="I81" s="26"/>
      <c r="J81" s="26"/>
      <c r="K81" s="26" t="s">
        <v>85</v>
      </c>
    </row>
    <row r="82">
      <c r="A82" s="26" t="s">
        <v>1374</v>
      </c>
      <c r="B82" s="24">
        <v>0.07186342592592593</v>
      </c>
      <c r="C82" s="24">
        <f t="shared" si="1"/>
        <v>0.07186342593</v>
      </c>
      <c r="D82" s="26" t="s">
        <v>84</v>
      </c>
      <c r="E82" s="26" t="s">
        <v>79</v>
      </c>
      <c r="F82" s="46">
        <v>22.0</v>
      </c>
      <c r="G82" s="46">
        <f>F82-6</f>
        <v>16</v>
      </c>
      <c r="H82" s="26"/>
      <c r="I82" s="26"/>
      <c r="J82" s="26"/>
      <c r="K82" s="26" t="s">
        <v>86</v>
      </c>
    </row>
    <row r="83">
      <c r="A83" s="26" t="s">
        <v>1374</v>
      </c>
      <c r="B83" s="24">
        <v>0.07288194444444444</v>
      </c>
      <c r="C83" s="24">
        <f t="shared" si="1"/>
        <v>0.07288194444</v>
      </c>
      <c r="D83" s="26" t="s">
        <v>964</v>
      </c>
      <c r="E83" s="26" t="s">
        <v>80</v>
      </c>
      <c r="F83" s="46">
        <v>15.0</v>
      </c>
      <c r="G83" s="46">
        <f>F83-3</f>
        <v>12</v>
      </c>
      <c r="H83" s="26"/>
      <c r="I83" s="26"/>
      <c r="J83" s="26"/>
      <c r="K83" s="26"/>
    </row>
    <row r="84">
      <c r="A84" s="26" t="s">
        <v>1374</v>
      </c>
      <c r="B84" s="24">
        <v>0.075</v>
      </c>
      <c r="C84" s="24">
        <f t="shared" si="1"/>
        <v>0.075</v>
      </c>
      <c r="D84" s="26" t="s">
        <v>74</v>
      </c>
      <c r="E84" s="26" t="s">
        <v>209</v>
      </c>
      <c r="F84" s="46">
        <v>15.0</v>
      </c>
      <c r="G84" s="46">
        <f>F84-0</f>
        <v>15</v>
      </c>
      <c r="H84" s="26"/>
      <c r="I84" s="26"/>
      <c r="J84" s="26"/>
      <c r="K84" s="26"/>
    </row>
    <row r="85">
      <c r="A85" s="26" t="s">
        <v>1374</v>
      </c>
      <c r="B85" s="24">
        <v>0.0755787037037037</v>
      </c>
      <c r="C85" s="24">
        <f t="shared" si="1"/>
        <v>0.0755787037</v>
      </c>
      <c r="D85" s="26" t="s">
        <v>82</v>
      </c>
      <c r="E85" s="26" t="s">
        <v>89</v>
      </c>
      <c r="F85" s="46">
        <v>20.0</v>
      </c>
      <c r="G85" s="46">
        <f t="shared" ref="G85:G87" si="4">F85-5</f>
        <v>15</v>
      </c>
      <c r="H85" s="26"/>
      <c r="I85" s="26"/>
      <c r="J85" s="26"/>
      <c r="K85" s="26" t="s">
        <v>229</v>
      </c>
    </row>
    <row r="86">
      <c r="A86" s="26" t="s">
        <v>1374</v>
      </c>
      <c r="B86" s="24">
        <v>0.075625</v>
      </c>
      <c r="C86" s="24">
        <f t="shared" si="1"/>
        <v>0.075625</v>
      </c>
      <c r="D86" s="26" t="s">
        <v>82</v>
      </c>
      <c r="E86" s="26" t="s">
        <v>89</v>
      </c>
      <c r="F86" s="46">
        <v>12.0</v>
      </c>
      <c r="G86" s="46">
        <f t="shared" si="4"/>
        <v>7</v>
      </c>
      <c r="H86" s="26"/>
      <c r="I86" s="26"/>
      <c r="J86" s="26"/>
      <c r="K86" s="26" t="s">
        <v>229</v>
      </c>
    </row>
    <row r="87">
      <c r="A87" s="26" t="s">
        <v>1374</v>
      </c>
      <c r="B87" s="24">
        <v>0.07572916666666667</v>
      </c>
      <c r="C87" s="24">
        <f t="shared" si="1"/>
        <v>0.07572916667</v>
      </c>
      <c r="D87" s="26" t="s">
        <v>82</v>
      </c>
      <c r="E87" s="26" t="s">
        <v>89</v>
      </c>
      <c r="F87" s="46">
        <v>7.0</v>
      </c>
      <c r="G87" s="46">
        <f t="shared" si="4"/>
        <v>2</v>
      </c>
      <c r="H87" s="26"/>
      <c r="I87" s="26"/>
      <c r="J87" s="26"/>
      <c r="K87" s="26" t="s">
        <v>229</v>
      </c>
    </row>
    <row r="88">
      <c r="A88" s="26" t="s">
        <v>1374</v>
      </c>
      <c r="B88" s="24">
        <v>0.07615740740740741</v>
      </c>
      <c r="C88" s="24">
        <f t="shared" si="1"/>
        <v>0.07615740741</v>
      </c>
      <c r="D88" s="26" t="s">
        <v>82</v>
      </c>
      <c r="E88" s="26" t="s">
        <v>91</v>
      </c>
      <c r="F88" s="46">
        <v>12.0</v>
      </c>
      <c r="G88" s="46"/>
      <c r="H88" s="26"/>
      <c r="I88" s="26" t="s">
        <v>1392</v>
      </c>
      <c r="J88" s="26"/>
      <c r="K88" s="26"/>
    </row>
    <row r="89">
      <c r="A89" s="26" t="s">
        <v>1374</v>
      </c>
      <c r="B89" s="24">
        <v>0.07736111111111112</v>
      </c>
      <c r="C89" s="24">
        <f t="shared" si="1"/>
        <v>0.07736111111</v>
      </c>
      <c r="D89" s="26" t="s">
        <v>66</v>
      </c>
      <c r="E89" s="26" t="s">
        <v>81</v>
      </c>
      <c r="F89" s="46">
        <v>23.0</v>
      </c>
      <c r="G89" s="46">
        <f t="shared" ref="G89:G90" si="5">F89-5</f>
        <v>18</v>
      </c>
      <c r="H89" s="26"/>
      <c r="I89" s="26"/>
      <c r="J89" s="26"/>
      <c r="K89" s="26"/>
    </row>
    <row r="90">
      <c r="A90" s="26" t="s">
        <v>1374</v>
      </c>
      <c r="B90" s="24">
        <v>0.07737268518518518</v>
      </c>
      <c r="C90" s="24">
        <f t="shared" si="1"/>
        <v>0.07737268519</v>
      </c>
      <c r="D90" s="26" t="s">
        <v>84</v>
      </c>
      <c r="E90" s="26" t="s">
        <v>81</v>
      </c>
      <c r="F90" s="46">
        <v>20.0</v>
      </c>
      <c r="G90" s="46">
        <f t="shared" si="5"/>
        <v>15</v>
      </c>
      <c r="H90" s="26"/>
      <c r="I90" s="26"/>
      <c r="J90" s="26"/>
      <c r="K90" s="26"/>
    </row>
    <row r="91">
      <c r="A91" s="26" t="s">
        <v>1374</v>
      </c>
      <c r="B91" s="24">
        <v>0.07743055555555556</v>
      </c>
      <c r="C91" s="24">
        <f t="shared" si="1"/>
        <v>0.07743055556</v>
      </c>
      <c r="D91" s="26" t="s">
        <v>70</v>
      </c>
      <c r="E91" s="26" t="s">
        <v>81</v>
      </c>
      <c r="F91" s="46">
        <v>11.0</v>
      </c>
      <c r="G91" s="46">
        <f>F91-2</f>
        <v>9</v>
      </c>
      <c r="H91" s="26"/>
      <c r="I91" s="26"/>
      <c r="J91" s="26"/>
      <c r="K91" s="26"/>
    </row>
    <row r="92">
      <c r="A92" s="26" t="s">
        <v>1374</v>
      </c>
      <c r="B92" s="24">
        <v>0.07744212962962962</v>
      </c>
      <c r="C92" s="24">
        <f t="shared" si="1"/>
        <v>0.07744212963</v>
      </c>
      <c r="D92" s="26" t="s">
        <v>82</v>
      </c>
      <c r="E92" s="26" t="s">
        <v>81</v>
      </c>
      <c r="F92" s="46" t="s">
        <v>88</v>
      </c>
      <c r="G92" s="46">
        <v>1.0</v>
      </c>
      <c r="H92" s="26"/>
      <c r="I92" s="26"/>
      <c r="J92" s="26"/>
      <c r="K92" s="26" t="s">
        <v>1393</v>
      </c>
    </row>
    <row r="93">
      <c r="A93" s="26" t="s">
        <v>1374</v>
      </c>
      <c r="B93" s="24">
        <v>0.07747685185185185</v>
      </c>
      <c r="C93" s="24">
        <f t="shared" si="1"/>
        <v>0.07747685185</v>
      </c>
      <c r="D93" s="26" t="s">
        <v>74</v>
      </c>
      <c r="E93" s="26" t="s">
        <v>81</v>
      </c>
      <c r="F93" s="46">
        <v>10.0</v>
      </c>
      <c r="G93" s="46">
        <f t="shared" ref="G93:G95" si="6">F93-2</f>
        <v>8</v>
      </c>
      <c r="H93" s="26"/>
      <c r="I93" s="26"/>
      <c r="J93" s="26"/>
      <c r="K93" s="26"/>
    </row>
    <row r="94">
      <c r="A94" s="26" t="s">
        <v>1374</v>
      </c>
      <c r="B94" s="24">
        <v>0.07753472222222223</v>
      </c>
      <c r="C94" s="24">
        <f t="shared" si="1"/>
        <v>0.07753472222</v>
      </c>
      <c r="D94" s="26" t="s">
        <v>69</v>
      </c>
      <c r="E94" s="26" t="s">
        <v>81</v>
      </c>
      <c r="F94" s="46">
        <v>8.0</v>
      </c>
      <c r="G94" s="46">
        <f t="shared" si="6"/>
        <v>6</v>
      </c>
      <c r="H94" s="26"/>
      <c r="I94" s="26"/>
      <c r="J94" s="26"/>
      <c r="K94" s="26" t="s">
        <v>1393</v>
      </c>
    </row>
    <row r="95">
      <c r="A95" s="26" t="s">
        <v>1374</v>
      </c>
      <c r="B95" s="24">
        <v>0.07758101851851852</v>
      </c>
      <c r="C95" s="24">
        <f t="shared" si="1"/>
        <v>0.07758101852</v>
      </c>
      <c r="D95" s="26" t="s">
        <v>964</v>
      </c>
      <c r="E95" s="26" t="s">
        <v>81</v>
      </c>
      <c r="F95" s="46">
        <v>18.0</v>
      </c>
      <c r="G95" s="46">
        <f t="shared" si="6"/>
        <v>16</v>
      </c>
      <c r="H95" s="26"/>
      <c r="I95" s="26"/>
      <c r="J95" s="26"/>
      <c r="K95" s="26"/>
    </row>
    <row r="96">
      <c r="A96" s="26" t="s">
        <v>1374</v>
      </c>
      <c r="B96" s="24">
        <v>0.07952546296296296</v>
      </c>
      <c r="C96" s="24">
        <f t="shared" si="1"/>
        <v>0.07952546296</v>
      </c>
      <c r="D96" s="26" t="s">
        <v>74</v>
      </c>
      <c r="E96" s="26" t="s">
        <v>125</v>
      </c>
      <c r="F96" s="46" t="s">
        <v>75</v>
      </c>
      <c r="G96" s="46" t="s">
        <v>75</v>
      </c>
      <c r="H96" s="26"/>
      <c r="I96" s="26"/>
      <c r="J96" s="26"/>
      <c r="K96" s="26" t="s">
        <v>85</v>
      </c>
    </row>
    <row r="97">
      <c r="A97" s="26" t="s">
        <v>1374</v>
      </c>
      <c r="B97" s="24">
        <v>0.07952546296296296</v>
      </c>
      <c r="C97" s="24">
        <f t="shared" si="1"/>
        <v>0.07952546296</v>
      </c>
      <c r="D97" s="26" t="s">
        <v>74</v>
      </c>
      <c r="E97" s="26" t="s">
        <v>125</v>
      </c>
      <c r="F97" s="46">
        <v>22.0</v>
      </c>
      <c r="G97" s="46">
        <f>F97-10</f>
        <v>12</v>
      </c>
      <c r="H97" s="26"/>
      <c r="I97" s="26"/>
      <c r="J97" s="26"/>
      <c r="K97" s="26" t="s">
        <v>86</v>
      </c>
    </row>
    <row r="98">
      <c r="A98" s="26" t="s">
        <v>1374</v>
      </c>
      <c r="B98" s="24">
        <v>0.08032407407407408</v>
      </c>
      <c r="C98" s="24">
        <f t="shared" si="1"/>
        <v>0.08032407407</v>
      </c>
      <c r="D98" s="26" t="s">
        <v>74</v>
      </c>
      <c r="E98" s="26" t="s">
        <v>361</v>
      </c>
      <c r="F98" s="46">
        <v>20.0</v>
      </c>
      <c r="G98" s="46">
        <f>F98-3</f>
        <v>17</v>
      </c>
      <c r="H98" s="26"/>
      <c r="I98" s="26"/>
      <c r="J98" s="26"/>
      <c r="K98" s="26"/>
    </row>
    <row r="99">
      <c r="A99" s="26" t="s">
        <v>1374</v>
      </c>
      <c r="B99" s="24">
        <v>0.08233796296296296</v>
      </c>
      <c r="C99" s="24">
        <f t="shared" si="1"/>
        <v>0.08233796296</v>
      </c>
      <c r="D99" s="26" t="s">
        <v>66</v>
      </c>
      <c r="E99" s="26" t="s">
        <v>81</v>
      </c>
      <c r="F99" s="46">
        <v>12.0</v>
      </c>
      <c r="G99" s="46">
        <f t="shared" ref="G99:G100" si="7">F99-5</f>
        <v>7</v>
      </c>
      <c r="H99" s="26"/>
      <c r="I99" s="26"/>
      <c r="J99" s="26"/>
      <c r="K99" s="26"/>
    </row>
    <row r="100">
      <c r="A100" s="26" t="s">
        <v>1374</v>
      </c>
      <c r="B100" s="24">
        <v>0.08236111111111111</v>
      </c>
      <c r="C100" s="24">
        <f t="shared" si="1"/>
        <v>0.08236111111</v>
      </c>
      <c r="D100" s="26" t="s">
        <v>84</v>
      </c>
      <c r="E100" s="26" t="s">
        <v>81</v>
      </c>
      <c r="F100" s="46">
        <v>9.0</v>
      </c>
      <c r="G100" s="46">
        <f t="shared" si="7"/>
        <v>4</v>
      </c>
      <c r="H100" s="26"/>
      <c r="I100" s="26"/>
      <c r="J100" s="26"/>
      <c r="K100" s="26" t="s">
        <v>1393</v>
      </c>
    </row>
    <row r="101">
      <c r="A101" s="26" t="s">
        <v>1374</v>
      </c>
      <c r="B101" s="24">
        <v>0.08243055555555556</v>
      </c>
      <c r="C101" s="24">
        <f t="shared" si="1"/>
        <v>0.08243055556</v>
      </c>
      <c r="D101" s="26" t="s">
        <v>70</v>
      </c>
      <c r="E101" s="26" t="s">
        <v>81</v>
      </c>
      <c r="F101" s="46">
        <v>20.0</v>
      </c>
      <c r="G101" s="46">
        <f>F101-2</f>
        <v>18</v>
      </c>
      <c r="H101" s="26"/>
      <c r="I101" s="26"/>
      <c r="J101" s="26"/>
      <c r="K101" s="26"/>
    </row>
    <row r="102">
      <c r="A102" s="26" t="s">
        <v>1374</v>
      </c>
      <c r="B102" s="24">
        <v>0.08245370370370371</v>
      </c>
      <c r="C102" s="24">
        <f t="shared" si="1"/>
        <v>0.0824537037</v>
      </c>
      <c r="D102" s="26" t="s">
        <v>82</v>
      </c>
      <c r="E102" s="26" t="s">
        <v>81</v>
      </c>
      <c r="F102" s="46" t="s">
        <v>1394</v>
      </c>
      <c r="G102" s="46">
        <f>2</f>
        <v>2</v>
      </c>
      <c r="H102" s="26"/>
      <c r="I102" s="26"/>
      <c r="J102" s="26"/>
      <c r="K102" s="26" t="s">
        <v>1393</v>
      </c>
    </row>
    <row r="103">
      <c r="A103" s="26" t="s">
        <v>1374</v>
      </c>
      <c r="B103" s="24">
        <v>0.08259259259259259</v>
      </c>
      <c r="C103" s="24">
        <f t="shared" si="1"/>
        <v>0.08259259259</v>
      </c>
      <c r="D103" s="26" t="s">
        <v>74</v>
      </c>
      <c r="E103" s="26" t="s">
        <v>81</v>
      </c>
      <c r="F103" s="46" t="s">
        <v>75</v>
      </c>
      <c r="G103" s="46" t="s">
        <v>75</v>
      </c>
      <c r="H103" s="26"/>
      <c r="I103" s="26"/>
      <c r="J103" s="26"/>
      <c r="K103" s="26" t="s">
        <v>1393</v>
      </c>
    </row>
    <row r="104">
      <c r="A104" s="26" t="s">
        <v>1374</v>
      </c>
      <c r="B104" s="24">
        <v>0.08259259259259259</v>
      </c>
      <c r="C104" s="24">
        <f t="shared" si="1"/>
        <v>0.08259259259</v>
      </c>
      <c r="D104" s="26" t="s">
        <v>69</v>
      </c>
      <c r="E104" s="26" t="s">
        <v>81</v>
      </c>
      <c r="F104" s="46">
        <v>16.0</v>
      </c>
      <c r="G104" s="46">
        <f t="shared" ref="G104:G105" si="8">F104-2</f>
        <v>14</v>
      </c>
      <c r="H104" s="26"/>
      <c r="I104" s="26"/>
      <c r="J104" s="26"/>
      <c r="K104" s="26"/>
    </row>
    <row r="105">
      <c r="A105" s="26" t="s">
        <v>1374</v>
      </c>
      <c r="B105" s="24">
        <v>0.08265046296296297</v>
      </c>
      <c r="C105" s="24">
        <f t="shared" si="1"/>
        <v>0.08265046296</v>
      </c>
      <c r="D105" s="26" t="s">
        <v>964</v>
      </c>
      <c r="E105" s="26" t="s">
        <v>81</v>
      </c>
      <c r="F105" s="46">
        <v>10.0</v>
      </c>
      <c r="G105" s="46">
        <f t="shared" si="8"/>
        <v>8</v>
      </c>
      <c r="H105" s="26"/>
      <c r="I105" s="26"/>
      <c r="J105" s="26"/>
      <c r="K105" s="26" t="s">
        <v>1393</v>
      </c>
    </row>
    <row r="106">
      <c r="A106" s="26" t="s">
        <v>1374</v>
      </c>
      <c r="B106" s="24">
        <v>0.08324074074074074</v>
      </c>
      <c r="C106" s="24">
        <f t="shared" si="1"/>
        <v>0.08324074074</v>
      </c>
      <c r="D106" s="26" t="s">
        <v>84</v>
      </c>
      <c r="E106" s="26" t="s">
        <v>209</v>
      </c>
      <c r="F106" s="46" t="s">
        <v>68</v>
      </c>
      <c r="G106" s="46">
        <v>20.0</v>
      </c>
      <c r="H106" s="26"/>
      <c r="I106" s="26"/>
      <c r="J106" s="26"/>
      <c r="K106" s="26" t="s">
        <v>160</v>
      </c>
    </row>
    <row r="107">
      <c r="A107" s="26" t="s">
        <v>1374</v>
      </c>
      <c r="B107" s="24">
        <v>0.08324074074074074</v>
      </c>
      <c r="C107" s="24">
        <f t="shared" si="1"/>
        <v>0.08324074074</v>
      </c>
      <c r="D107" s="26" t="s">
        <v>84</v>
      </c>
      <c r="E107" s="26" t="s">
        <v>209</v>
      </c>
      <c r="F107" s="46">
        <v>19.0</v>
      </c>
      <c r="G107" s="46">
        <f>F107-0</f>
        <v>19</v>
      </c>
      <c r="H107" s="26"/>
      <c r="I107" s="26"/>
      <c r="J107" s="26"/>
      <c r="K107" s="26" t="s">
        <v>161</v>
      </c>
    </row>
    <row r="108">
      <c r="A108" s="26" t="s">
        <v>1374</v>
      </c>
      <c r="B108" s="24">
        <v>0.08457175925925926</v>
      </c>
      <c r="C108" s="24">
        <f t="shared" si="1"/>
        <v>0.08457175926</v>
      </c>
      <c r="D108" s="26" t="s">
        <v>82</v>
      </c>
      <c r="E108" s="26" t="s">
        <v>361</v>
      </c>
      <c r="F108" s="46" t="s">
        <v>88</v>
      </c>
      <c r="G108" s="46">
        <v>1.0</v>
      </c>
      <c r="H108" s="26"/>
      <c r="I108" s="26"/>
      <c r="J108" s="26"/>
      <c r="K108" s="26"/>
    </row>
    <row r="109">
      <c r="A109" s="26" t="s">
        <v>1374</v>
      </c>
      <c r="B109" s="24">
        <v>0.11150462962962963</v>
      </c>
      <c r="C109" s="24">
        <f>B109-TIME('Time Shifts'!$B$41,'Time Shifts'!$C$41,'Time Shifts'!$D$41)</f>
        <v>0.09878472222</v>
      </c>
      <c r="D109" s="26" t="s">
        <v>70</v>
      </c>
      <c r="E109" s="26" t="s">
        <v>365</v>
      </c>
      <c r="F109" s="46">
        <v>17.0</v>
      </c>
      <c r="G109" s="46">
        <f>F109-2</f>
        <v>15</v>
      </c>
      <c r="H109" s="26"/>
      <c r="I109" s="26"/>
      <c r="J109" s="26"/>
      <c r="K109" s="26"/>
    </row>
    <row r="110">
      <c r="A110" s="26" t="s">
        <v>1374</v>
      </c>
      <c r="B110" s="24">
        <v>0.12752314814814814</v>
      </c>
      <c r="C110" s="24">
        <f>B110-TIME('Time Shifts'!$B$41,'Time Shifts'!$C$41,'Time Shifts'!$D$41)</f>
        <v>0.1148032407</v>
      </c>
      <c r="D110" s="26" t="s">
        <v>66</v>
      </c>
      <c r="E110" s="26" t="s">
        <v>80</v>
      </c>
      <c r="F110" s="46">
        <v>23.0</v>
      </c>
      <c r="G110" s="46">
        <f>F110-7</f>
        <v>16</v>
      </c>
      <c r="H110" s="26"/>
      <c r="I110" s="26"/>
      <c r="J110" s="26"/>
      <c r="K110" s="26"/>
    </row>
    <row r="111">
      <c r="A111" s="26" t="s">
        <v>1374</v>
      </c>
      <c r="B111" s="24">
        <v>0.13268518518518518</v>
      </c>
      <c r="C111" s="24">
        <f>B111-TIME('Time Shifts'!$B$41,'Time Shifts'!$C$41,'Time Shifts'!$D$41)</f>
        <v>0.1199652778</v>
      </c>
      <c r="D111" s="26" t="s">
        <v>66</v>
      </c>
      <c r="E111" s="26" t="s">
        <v>540</v>
      </c>
      <c r="F111" s="46">
        <v>16.0</v>
      </c>
      <c r="G111" s="46">
        <f>F111-5</f>
        <v>11</v>
      </c>
      <c r="H111" s="26"/>
      <c r="I111" s="26"/>
      <c r="J111" s="26"/>
      <c r="K111" s="26"/>
    </row>
    <row r="112">
      <c r="A112" s="26" t="s">
        <v>1374</v>
      </c>
      <c r="B112" s="24">
        <v>0.13372685185185185</v>
      </c>
      <c r="C112" s="24">
        <f>B112-TIME('Time Shifts'!$B$41,'Time Shifts'!$C$41,'Time Shifts'!$D$41)</f>
        <v>0.1210069444</v>
      </c>
      <c r="D112" s="26" t="s">
        <v>66</v>
      </c>
      <c r="E112" s="26" t="s">
        <v>125</v>
      </c>
      <c r="F112" s="46">
        <v>18.0</v>
      </c>
      <c r="G112" s="46">
        <f>F112-0</f>
        <v>18</v>
      </c>
      <c r="H112" s="26"/>
      <c r="I112" s="26"/>
      <c r="J112" s="26"/>
      <c r="K112" s="26"/>
    </row>
    <row r="113">
      <c r="A113" s="26" t="s">
        <v>1374</v>
      </c>
      <c r="B113" s="24">
        <v>0.1351388888888889</v>
      </c>
      <c r="C113" s="24">
        <f>B113-TIME('Time Shifts'!$B$41,'Time Shifts'!$C$41,'Time Shifts'!$D$41)</f>
        <v>0.1224189815</v>
      </c>
      <c r="D113" s="26" t="s">
        <v>82</v>
      </c>
      <c r="E113" s="26" t="s">
        <v>442</v>
      </c>
      <c r="F113" s="46">
        <v>4.0</v>
      </c>
      <c r="G113" s="46">
        <v>2.0</v>
      </c>
      <c r="H113" s="26"/>
      <c r="I113" s="26"/>
      <c r="J113" s="26"/>
      <c r="K113" s="26"/>
    </row>
    <row r="114">
      <c r="A114" s="26" t="s">
        <v>1374</v>
      </c>
      <c r="B114" s="24">
        <v>0.13518518518518519</v>
      </c>
      <c r="C114" s="24">
        <f>B114-TIME('Time Shifts'!$B$41,'Time Shifts'!$C$41,'Time Shifts'!$D$41)</f>
        <v>0.1224652778</v>
      </c>
      <c r="D114" s="26" t="s">
        <v>66</v>
      </c>
      <c r="E114" s="26" t="s">
        <v>442</v>
      </c>
      <c r="F114" s="46">
        <v>9.0</v>
      </c>
      <c r="G114" s="46">
        <v>5.0</v>
      </c>
      <c r="H114" s="26"/>
      <c r="I114" s="26"/>
      <c r="J114" s="26"/>
      <c r="K114" s="26"/>
    </row>
    <row r="115">
      <c r="A115" s="26" t="s">
        <v>1374</v>
      </c>
      <c r="B115" s="24">
        <v>0.13524305555555555</v>
      </c>
      <c r="C115" s="24">
        <f>B115-TIME('Time Shifts'!$B$41,'Time Shifts'!$C$41,'Time Shifts'!$D$41)</f>
        <v>0.1225231481</v>
      </c>
      <c r="D115" s="26" t="s">
        <v>70</v>
      </c>
      <c r="E115" s="26" t="s">
        <v>442</v>
      </c>
      <c r="F115" s="46">
        <v>5.0</v>
      </c>
      <c r="G115" s="46">
        <v>2.0</v>
      </c>
      <c r="H115" s="26"/>
      <c r="I115" s="26"/>
      <c r="J115" s="26"/>
      <c r="K115" s="26"/>
    </row>
    <row r="116">
      <c r="A116" s="26" t="s">
        <v>1374</v>
      </c>
      <c r="B116" s="24">
        <v>0.1353125</v>
      </c>
      <c r="C116" s="24">
        <f>B116-TIME('Time Shifts'!$B$41,'Time Shifts'!$C$41,'Time Shifts'!$D$41)</f>
        <v>0.1225925926</v>
      </c>
      <c r="D116" s="26" t="s">
        <v>74</v>
      </c>
      <c r="E116" s="26" t="s">
        <v>442</v>
      </c>
      <c r="F116" s="46">
        <v>10.0</v>
      </c>
      <c r="G116" s="46">
        <v>8.0</v>
      </c>
      <c r="H116" s="26"/>
      <c r="I116" s="26"/>
      <c r="J116" s="26"/>
      <c r="K116" s="26"/>
    </row>
    <row r="117">
      <c r="A117" s="26" t="s">
        <v>1374</v>
      </c>
      <c r="B117" s="24">
        <v>0.1355324074074074</v>
      </c>
      <c r="C117" s="24">
        <f>B117-TIME('Time Shifts'!$B$41,'Time Shifts'!$C$41,'Time Shifts'!$D$41)</f>
        <v>0.1228125</v>
      </c>
      <c r="D117" s="26" t="s">
        <v>964</v>
      </c>
      <c r="E117" s="26" t="s">
        <v>442</v>
      </c>
      <c r="F117" s="29">
        <v>6.0</v>
      </c>
      <c r="G117" s="46" t="s">
        <v>75</v>
      </c>
      <c r="H117" s="26"/>
      <c r="I117" s="26"/>
      <c r="J117" s="26"/>
      <c r="K117" s="26" t="s">
        <v>1395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hidden="1" min="2" max="2" width="7.29"/>
    <col customWidth="1" min="3" max="3" width="7.29"/>
    <col customWidth="1" min="4" max="4" width="9.71"/>
    <col customWidth="1" min="5" max="5" width="14.14"/>
    <col customWidth="1" min="6" max="6" width="10.71"/>
    <col customWidth="1" min="7" max="7" width="12.71"/>
    <col customWidth="1" min="8" max="8" width="5.14"/>
    <col customWidth="1" min="9" max="9" width="21.43"/>
    <col customWidth="1" min="10" max="10" width="6.43"/>
    <col customWidth="1" min="11" max="11" width="36.86"/>
  </cols>
  <sheetData>
    <row r="1">
      <c r="A1" s="73" t="s">
        <v>0</v>
      </c>
      <c r="B1" s="39" t="s">
        <v>4304</v>
      </c>
      <c r="C1" s="39" t="s">
        <v>56</v>
      </c>
      <c r="D1" s="39" t="s">
        <v>57</v>
      </c>
      <c r="E1" s="39" t="s">
        <v>58</v>
      </c>
      <c r="F1" s="40" t="s">
        <v>59</v>
      </c>
      <c r="G1" s="40" t="s">
        <v>60</v>
      </c>
      <c r="H1" s="39" t="s">
        <v>61</v>
      </c>
      <c r="I1" s="39" t="s">
        <v>62</v>
      </c>
      <c r="J1" s="39" t="s">
        <v>63</v>
      </c>
      <c r="K1" s="39" t="s">
        <v>64</v>
      </c>
    </row>
    <row r="2">
      <c r="A2" s="55" t="s">
        <v>1396</v>
      </c>
      <c r="B2" s="24">
        <v>0.026331018518518517</v>
      </c>
      <c r="C2" s="24">
        <f t="shared" ref="C2:C39" si="1">B2</f>
        <v>0.02633101852</v>
      </c>
      <c r="D2" s="55" t="s">
        <v>69</v>
      </c>
      <c r="E2" s="55" t="s">
        <v>129</v>
      </c>
      <c r="F2" s="46">
        <v>17.0</v>
      </c>
      <c r="G2" s="46">
        <f>F2-4</f>
        <v>13</v>
      </c>
      <c r="H2" s="26"/>
      <c r="I2" s="26"/>
      <c r="J2" s="26"/>
      <c r="K2" s="26"/>
    </row>
    <row r="3">
      <c r="A3" s="55" t="s">
        <v>1396</v>
      </c>
      <c r="B3" s="24">
        <v>0.031921296296296295</v>
      </c>
      <c r="C3" s="24">
        <f t="shared" si="1"/>
        <v>0.0319212963</v>
      </c>
      <c r="D3" s="55" t="s">
        <v>66</v>
      </c>
      <c r="E3" s="55" t="s">
        <v>67</v>
      </c>
      <c r="F3" s="46">
        <v>20.0</v>
      </c>
      <c r="G3" s="46">
        <f>F3-1</f>
        <v>19</v>
      </c>
      <c r="H3" s="26"/>
      <c r="I3" s="26"/>
      <c r="J3" s="26"/>
      <c r="K3" s="26"/>
    </row>
    <row r="4">
      <c r="A4" s="55" t="s">
        <v>1396</v>
      </c>
      <c r="B4" s="24">
        <v>0.03394675925925926</v>
      </c>
      <c r="C4" s="24">
        <f t="shared" si="1"/>
        <v>0.03394675926</v>
      </c>
      <c r="D4" s="55" t="s">
        <v>964</v>
      </c>
      <c r="E4" s="55" t="s">
        <v>67</v>
      </c>
      <c r="F4" s="46">
        <v>22.0</v>
      </c>
      <c r="G4" s="46">
        <f>F4-8</f>
        <v>14</v>
      </c>
      <c r="H4" s="26"/>
      <c r="I4" s="26"/>
      <c r="J4" s="26"/>
      <c r="K4" s="26"/>
    </row>
    <row r="5">
      <c r="A5" s="55" t="s">
        <v>1396</v>
      </c>
      <c r="B5" s="24">
        <v>0.03425925925925926</v>
      </c>
      <c r="C5" s="24">
        <f t="shared" si="1"/>
        <v>0.03425925926</v>
      </c>
      <c r="D5" s="55" t="s">
        <v>69</v>
      </c>
      <c r="E5" s="55" t="s">
        <v>67</v>
      </c>
      <c r="F5" s="29" t="s">
        <v>75</v>
      </c>
      <c r="G5" s="46" t="s">
        <v>75</v>
      </c>
      <c r="H5" s="26"/>
      <c r="I5" s="26"/>
      <c r="J5" s="26"/>
      <c r="K5" s="26"/>
    </row>
    <row r="6">
      <c r="A6" s="55" t="s">
        <v>1396</v>
      </c>
      <c r="B6" s="24">
        <v>0.0403125</v>
      </c>
      <c r="C6" s="24">
        <f t="shared" si="1"/>
        <v>0.0403125</v>
      </c>
      <c r="D6" s="55" t="s">
        <v>74</v>
      </c>
      <c r="E6" s="55" t="s">
        <v>131</v>
      </c>
      <c r="F6" s="29" t="s">
        <v>88</v>
      </c>
      <c r="G6" s="46">
        <v>1.0</v>
      </c>
      <c r="H6" s="26"/>
      <c r="I6" s="26"/>
      <c r="J6" s="26"/>
      <c r="K6" s="26"/>
    </row>
    <row r="7">
      <c r="A7" s="55" t="s">
        <v>1396</v>
      </c>
      <c r="B7" s="24">
        <v>0.042152777777777775</v>
      </c>
      <c r="C7" s="24">
        <f t="shared" si="1"/>
        <v>0.04215277778</v>
      </c>
      <c r="D7" s="55" t="s">
        <v>74</v>
      </c>
      <c r="E7" s="55" t="s">
        <v>131</v>
      </c>
      <c r="F7" s="46">
        <v>20.0</v>
      </c>
      <c r="G7" s="46">
        <f t="shared" ref="G7:G8" si="2">F7-3</f>
        <v>17</v>
      </c>
      <c r="H7" s="26"/>
      <c r="I7" s="26"/>
      <c r="J7" s="26"/>
      <c r="K7" s="26"/>
    </row>
    <row r="8">
      <c r="A8" s="55" t="s">
        <v>1396</v>
      </c>
      <c r="B8" s="24">
        <v>0.04577546296296296</v>
      </c>
      <c r="C8" s="24">
        <f t="shared" si="1"/>
        <v>0.04577546296</v>
      </c>
      <c r="D8" s="55" t="s">
        <v>964</v>
      </c>
      <c r="E8" s="55" t="s">
        <v>210</v>
      </c>
      <c r="F8" s="29">
        <v>22.0</v>
      </c>
      <c r="G8" s="46">
        <f t="shared" si="2"/>
        <v>19</v>
      </c>
      <c r="H8" s="26"/>
      <c r="I8" s="26"/>
      <c r="J8" s="26"/>
      <c r="K8" s="26"/>
    </row>
    <row r="9">
      <c r="A9" s="55" t="s">
        <v>1396</v>
      </c>
      <c r="B9" s="24">
        <v>0.048449074074074075</v>
      </c>
      <c r="C9" s="24">
        <f t="shared" si="1"/>
        <v>0.04844907407</v>
      </c>
      <c r="D9" s="55" t="s">
        <v>82</v>
      </c>
      <c r="E9" s="55" t="s">
        <v>210</v>
      </c>
      <c r="F9" s="46">
        <v>11.0</v>
      </c>
      <c r="G9" s="46">
        <f>F9-7</f>
        <v>4</v>
      </c>
      <c r="H9" s="26"/>
      <c r="I9" s="26"/>
      <c r="J9" s="26"/>
      <c r="K9" s="26"/>
    </row>
    <row r="10">
      <c r="A10" s="55" t="s">
        <v>1396</v>
      </c>
      <c r="B10" s="24">
        <v>0.050034722222222223</v>
      </c>
      <c r="C10" s="24">
        <f t="shared" si="1"/>
        <v>0.05003472222</v>
      </c>
      <c r="D10" s="55" t="s">
        <v>70</v>
      </c>
      <c r="E10" s="55" t="s">
        <v>83</v>
      </c>
      <c r="F10" s="29">
        <v>24.0</v>
      </c>
      <c r="G10" s="46">
        <v>19.0</v>
      </c>
      <c r="H10" s="26"/>
      <c r="I10" s="26"/>
      <c r="J10" s="26"/>
      <c r="K10" s="26"/>
    </row>
    <row r="11">
      <c r="A11" s="55" t="s">
        <v>1396</v>
      </c>
      <c r="B11" s="24">
        <v>0.05423611111111111</v>
      </c>
      <c r="C11" s="24">
        <f t="shared" si="1"/>
        <v>0.05423611111</v>
      </c>
      <c r="D11" s="55" t="s">
        <v>66</v>
      </c>
      <c r="E11" s="55" t="s">
        <v>210</v>
      </c>
      <c r="F11" s="46">
        <v>23.0</v>
      </c>
      <c r="G11" s="46">
        <f>F11-7</f>
        <v>16</v>
      </c>
      <c r="H11" s="26"/>
      <c r="I11" s="26"/>
      <c r="J11" s="26"/>
      <c r="K11" s="26"/>
    </row>
    <row r="12">
      <c r="A12" s="55" t="s">
        <v>1396</v>
      </c>
      <c r="B12" s="24">
        <v>0.05634259259259259</v>
      </c>
      <c r="C12" s="24">
        <f t="shared" si="1"/>
        <v>0.05634259259</v>
      </c>
      <c r="D12" s="55" t="s">
        <v>70</v>
      </c>
      <c r="E12" s="55" t="s">
        <v>67</v>
      </c>
      <c r="F12" s="29">
        <v>6.0</v>
      </c>
      <c r="G12" s="46">
        <v>3.0</v>
      </c>
      <c r="H12" s="26"/>
      <c r="I12" s="26"/>
      <c r="J12" s="55"/>
      <c r="K12" s="55" t="s">
        <v>85</v>
      </c>
    </row>
    <row r="13">
      <c r="A13" s="55" t="s">
        <v>1396</v>
      </c>
      <c r="B13" s="24">
        <v>0.05634259259259259</v>
      </c>
      <c r="C13" s="24">
        <f t="shared" si="1"/>
        <v>0.05634259259</v>
      </c>
      <c r="D13" s="55" t="s">
        <v>70</v>
      </c>
      <c r="E13" s="55" t="s">
        <v>67</v>
      </c>
      <c r="F13" s="29">
        <v>7.0</v>
      </c>
      <c r="G13" s="46">
        <v>4.0</v>
      </c>
      <c r="H13" s="26"/>
      <c r="I13" s="26"/>
      <c r="J13" s="26"/>
      <c r="K13" s="26"/>
    </row>
    <row r="14">
      <c r="A14" s="55" t="s">
        <v>1396</v>
      </c>
      <c r="B14" s="24">
        <v>0.05753472222222222</v>
      </c>
      <c r="C14" s="24">
        <f t="shared" si="1"/>
        <v>0.05753472222</v>
      </c>
      <c r="D14" s="55" t="s">
        <v>69</v>
      </c>
      <c r="E14" s="55" t="s">
        <v>127</v>
      </c>
      <c r="F14" s="46">
        <v>17.0</v>
      </c>
      <c r="G14" s="46">
        <f t="shared" ref="G14:G15" si="3">F14-4</f>
        <v>13</v>
      </c>
      <c r="H14" s="26"/>
      <c r="I14" s="26"/>
      <c r="J14" s="26"/>
      <c r="K14" s="26"/>
    </row>
    <row r="15">
      <c r="A15" s="55" t="s">
        <v>1396</v>
      </c>
      <c r="B15" s="24">
        <v>0.058506944444444445</v>
      </c>
      <c r="C15" s="24">
        <f t="shared" si="1"/>
        <v>0.05850694444</v>
      </c>
      <c r="D15" s="55" t="s">
        <v>69</v>
      </c>
      <c r="E15" s="55" t="s">
        <v>129</v>
      </c>
      <c r="F15" s="46">
        <v>19.0</v>
      </c>
      <c r="G15" s="46">
        <f t="shared" si="3"/>
        <v>15</v>
      </c>
      <c r="H15" s="26"/>
      <c r="I15" s="26"/>
      <c r="J15" s="26"/>
      <c r="K15" s="26"/>
    </row>
    <row r="16">
      <c r="A16" s="55" t="s">
        <v>1396</v>
      </c>
      <c r="B16" s="24">
        <v>0.06024305555555556</v>
      </c>
      <c r="C16" s="24">
        <f t="shared" si="1"/>
        <v>0.06024305556</v>
      </c>
      <c r="D16" s="55" t="s">
        <v>84</v>
      </c>
      <c r="E16" s="55" t="s">
        <v>87</v>
      </c>
      <c r="F16" s="46">
        <v>19.0</v>
      </c>
      <c r="G16" s="46">
        <f>F16-2</f>
        <v>17</v>
      </c>
      <c r="H16" s="26"/>
      <c r="I16" s="26"/>
      <c r="J16" s="26"/>
      <c r="K16" s="26"/>
    </row>
    <row r="17">
      <c r="A17" s="55" t="s">
        <v>1396</v>
      </c>
      <c r="B17" s="24">
        <v>0.06027777777777778</v>
      </c>
      <c r="C17" s="24">
        <f t="shared" si="1"/>
        <v>0.06027777778</v>
      </c>
      <c r="D17" s="55" t="s">
        <v>66</v>
      </c>
      <c r="E17" s="55" t="s">
        <v>87</v>
      </c>
      <c r="F17" s="29">
        <v>6.0</v>
      </c>
      <c r="G17" s="46">
        <f>F17-0</f>
        <v>6</v>
      </c>
      <c r="H17" s="26"/>
      <c r="I17" s="26"/>
      <c r="J17" s="26"/>
      <c r="K17" s="26"/>
    </row>
    <row r="18">
      <c r="A18" s="55" t="s">
        <v>1396</v>
      </c>
      <c r="B18" s="24">
        <v>0.060335648148148145</v>
      </c>
      <c r="C18" s="24">
        <f t="shared" si="1"/>
        <v>0.06033564815</v>
      </c>
      <c r="D18" s="55" t="s">
        <v>70</v>
      </c>
      <c r="E18" s="55" t="s">
        <v>87</v>
      </c>
      <c r="F18" s="46">
        <v>18.0</v>
      </c>
      <c r="G18" s="46">
        <f>F18-4</f>
        <v>14</v>
      </c>
      <c r="H18" s="26"/>
      <c r="I18" s="26"/>
      <c r="J18" s="26"/>
      <c r="K18" s="26"/>
    </row>
    <row r="19">
      <c r="A19" s="55" t="s">
        <v>1396</v>
      </c>
      <c r="B19" s="24">
        <v>0.0609375</v>
      </c>
      <c r="C19" s="24">
        <f t="shared" si="1"/>
        <v>0.0609375</v>
      </c>
      <c r="D19" s="55" t="s">
        <v>84</v>
      </c>
      <c r="E19" s="55" t="s">
        <v>93</v>
      </c>
      <c r="F19" s="29">
        <v>11.0</v>
      </c>
      <c r="G19" s="46">
        <f t="shared" ref="G19:G21" si="4">F19-7</f>
        <v>4</v>
      </c>
      <c r="H19" s="26"/>
      <c r="I19" s="26"/>
      <c r="J19" s="55"/>
      <c r="K19" s="55" t="s">
        <v>1397</v>
      </c>
    </row>
    <row r="20">
      <c r="A20" s="55" t="s">
        <v>1396</v>
      </c>
      <c r="B20" s="24">
        <v>0.06098379629629629</v>
      </c>
      <c r="C20" s="24">
        <f t="shared" si="1"/>
        <v>0.0609837963</v>
      </c>
      <c r="D20" s="55" t="s">
        <v>84</v>
      </c>
      <c r="E20" s="55" t="s">
        <v>93</v>
      </c>
      <c r="F20" s="46">
        <v>12.0</v>
      </c>
      <c r="G20" s="46">
        <f t="shared" si="4"/>
        <v>5</v>
      </c>
      <c r="H20" s="26"/>
      <c r="I20" s="26"/>
      <c r="J20" s="55"/>
      <c r="K20" s="55" t="s">
        <v>1397</v>
      </c>
    </row>
    <row r="21">
      <c r="A21" s="55" t="s">
        <v>1396</v>
      </c>
      <c r="B21" s="24">
        <v>0.061446759259259257</v>
      </c>
      <c r="C21" s="24">
        <f t="shared" si="1"/>
        <v>0.06144675926</v>
      </c>
      <c r="D21" s="55" t="s">
        <v>70</v>
      </c>
      <c r="E21" s="55" t="s">
        <v>93</v>
      </c>
      <c r="F21" s="29">
        <v>19.0</v>
      </c>
      <c r="G21" s="46">
        <f t="shared" si="4"/>
        <v>12</v>
      </c>
      <c r="H21" s="26"/>
      <c r="I21" s="26"/>
      <c r="J21" s="55"/>
      <c r="K21" s="55" t="s">
        <v>1398</v>
      </c>
    </row>
    <row r="22">
      <c r="A22" s="55" t="s">
        <v>1396</v>
      </c>
      <c r="B22" s="24">
        <v>0.0615625</v>
      </c>
      <c r="C22" s="24">
        <f t="shared" si="1"/>
        <v>0.0615625</v>
      </c>
      <c r="D22" s="55" t="s">
        <v>82</v>
      </c>
      <c r="E22" s="55" t="s">
        <v>87</v>
      </c>
      <c r="F22" s="29">
        <v>9.0</v>
      </c>
      <c r="G22" s="46">
        <f>F22-0</f>
        <v>9</v>
      </c>
      <c r="H22" s="26"/>
      <c r="I22" s="26"/>
      <c r="J22" s="26"/>
      <c r="K22" s="26"/>
    </row>
    <row r="23">
      <c r="A23" s="55" t="s">
        <v>1396</v>
      </c>
      <c r="B23" s="24">
        <v>0.06170138888888889</v>
      </c>
      <c r="C23" s="24">
        <f t="shared" si="1"/>
        <v>0.06170138889</v>
      </c>
      <c r="D23" s="55" t="s">
        <v>70</v>
      </c>
      <c r="E23" s="55" t="s">
        <v>91</v>
      </c>
      <c r="F23" s="29">
        <v>5.0</v>
      </c>
      <c r="G23" s="46"/>
      <c r="H23" s="55"/>
      <c r="I23" s="26" t="s">
        <v>970</v>
      </c>
      <c r="J23" s="26"/>
      <c r="K23" s="26"/>
    </row>
    <row r="24">
      <c r="A24" s="55" t="s">
        <v>1396</v>
      </c>
      <c r="B24" s="24">
        <v>0.06225694444444444</v>
      </c>
      <c r="C24" s="24">
        <f t="shared" si="1"/>
        <v>0.06225694444</v>
      </c>
      <c r="D24" s="55" t="s">
        <v>70</v>
      </c>
      <c r="E24" s="55" t="s">
        <v>93</v>
      </c>
      <c r="F24" s="29">
        <v>20.0</v>
      </c>
      <c r="G24" s="46">
        <f>F24-7</f>
        <v>13</v>
      </c>
      <c r="H24" s="26"/>
      <c r="I24" s="26"/>
      <c r="J24" s="55"/>
      <c r="K24" s="55" t="s">
        <v>1398</v>
      </c>
    </row>
    <row r="25">
      <c r="A25" s="55" t="s">
        <v>1396</v>
      </c>
      <c r="B25" s="24">
        <v>0.06232638888888889</v>
      </c>
      <c r="C25" s="24">
        <f t="shared" si="1"/>
        <v>0.06232638889</v>
      </c>
      <c r="D25" s="55" t="s">
        <v>70</v>
      </c>
      <c r="E25" s="55" t="s">
        <v>91</v>
      </c>
      <c r="F25" s="46">
        <v>6.0</v>
      </c>
      <c r="G25" s="46"/>
      <c r="H25" s="55"/>
      <c r="I25" s="26" t="s">
        <v>972</v>
      </c>
      <c r="J25" s="26"/>
      <c r="K25" s="26"/>
    </row>
    <row r="26">
      <c r="A26" s="55" t="s">
        <v>1396</v>
      </c>
      <c r="B26" s="24">
        <v>0.06287037037037037</v>
      </c>
      <c r="C26" s="24">
        <f t="shared" si="1"/>
        <v>0.06287037037</v>
      </c>
      <c r="D26" s="55" t="s">
        <v>70</v>
      </c>
      <c r="E26" s="55" t="s">
        <v>93</v>
      </c>
      <c r="F26" s="29" t="s">
        <v>75</v>
      </c>
      <c r="G26" s="46" t="s">
        <v>75</v>
      </c>
      <c r="H26" s="26"/>
      <c r="I26" s="26"/>
      <c r="J26" s="55"/>
      <c r="K26" s="55" t="s">
        <v>85</v>
      </c>
    </row>
    <row r="27">
      <c r="A27" s="55" t="s">
        <v>1396</v>
      </c>
      <c r="B27" s="24">
        <v>0.06287037037037037</v>
      </c>
      <c r="C27" s="24">
        <f t="shared" si="1"/>
        <v>0.06287037037</v>
      </c>
      <c r="D27" s="55" t="s">
        <v>70</v>
      </c>
      <c r="E27" s="55" t="s">
        <v>93</v>
      </c>
      <c r="F27" s="29" t="s">
        <v>1277</v>
      </c>
      <c r="G27" s="46">
        <v>18.0</v>
      </c>
      <c r="H27" s="26"/>
      <c r="I27" s="26"/>
      <c r="J27" s="55"/>
      <c r="K27" s="55" t="s">
        <v>1398</v>
      </c>
    </row>
    <row r="28">
      <c r="A28" s="55" t="s">
        <v>1396</v>
      </c>
      <c r="B28" s="24">
        <v>0.06293981481481481</v>
      </c>
      <c r="C28" s="24">
        <f t="shared" si="1"/>
        <v>0.06293981481</v>
      </c>
      <c r="D28" s="55" t="s">
        <v>70</v>
      </c>
      <c r="E28" s="55" t="s">
        <v>91</v>
      </c>
      <c r="F28" s="46">
        <v>5.0</v>
      </c>
      <c r="G28" s="46"/>
      <c r="H28" s="55"/>
      <c r="I28" s="26" t="s">
        <v>970</v>
      </c>
      <c r="J28" s="26"/>
      <c r="K28" s="26"/>
    </row>
    <row r="29">
      <c r="A29" s="55" t="s">
        <v>1396</v>
      </c>
      <c r="B29" s="24">
        <v>0.0642361111111111</v>
      </c>
      <c r="C29" s="24">
        <f t="shared" si="1"/>
        <v>0.06423611111</v>
      </c>
      <c r="D29" s="55" t="s">
        <v>82</v>
      </c>
      <c r="E29" s="55" t="s">
        <v>89</v>
      </c>
      <c r="F29" s="46">
        <v>15.0</v>
      </c>
      <c r="G29" s="46">
        <f>F29-8</f>
        <v>7</v>
      </c>
      <c r="H29" s="26"/>
      <c r="I29" s="26"/>
      <c r="J29" s="55"/>
      <c r="K29" s="55" t="s">
        <v>1399</v>
      </c>
    </row>
    <row r="30">
      <c r="A30" s="55" t="s">
        <v>1396</v>
      </c>
      <c r="B30" s="24">
        <v>0.06443287037037038</v>
      </c>
      <c r="C30" s="24">
        <f t="shared" si="1"/>
        <v>0.06443287037</v>
      </c>
      <c r="D30" s="55" t="s">
        <v>82</v>
      </c>
      <c r="E30" s="55" t="s">
        <v>91</v>
      </c>
      <c r="F30" s="46">
        <v>8.0</v>
      </c>
      <c r="G30" s="46"/>
      <c r="H30" s="55"/>
      <c r="I30" s="26" t="s">
        <v>984</v>
      </c>
      <c r="J30" s="26"/>
      <c r="K30" s="26"/>
    </row>
    <row r="31">
      <c r="A31" s="55" t="s">
        <v>1396</v>
      </c>
      <c r="B31" s="24">
        <v>0.06493055555555556</v>
      </c>
      <c r="C31" s="24">
        <f t="shared" si="1"/>
        <v>0.06493055556</v>
      </c>
      <c r="D31" s="55" t="s">
        <v>66</v>
      </c>
      <c r="E31" s="55" t="s">
        <v>210</v>
      </c>
      <c r="F31" s="46">
        <v>24.0</v>
      </c>
      <c r="G31" s="46">
        <f>F31-8</f>
        <v>16</v>
      </c>
      <c r="H31" s="26"/>
      <c r="I31" s="26"/>
      <c r="J31" s="26"/>
      <c r="K31" s="26"/>
    </row>
    <row r="32">
      <c r="A32" s="55" t="s">
        <v>1396</v>
      </c>
      <c r="B32" s="24">
        <v>0.06493055555555556</v>
      </c>
      <c r="C32" s="24">
        <f t="shared" si="1"/>
        <v>0.06493055556</v>
      </c>
      <c r="D32" s="55" t="s">
        <v>66</v>
      </c>
      <c r="E32" s="55" t="s">
        <v>210</v>
      </c>
      <c r="F32" s="29" t="s">
        <v>75</v>
      </c>
      <c r="G32" s="46" t="s">
        <v>75</v>
      </c>
      <c r="H32" s="26"/>
      <c r="I32" s="26"/>
      <c r="J32" s="55"/>
      <c r="K32" s="55" t="s">
        <v>85</v>
      </c>
    </row>
    <row r="33">
      <c r="A33" s="55" t="s">
        <v>1396</v>
      </c>
      <c r="B33" s="24">
        <v>0.06512731481481482</v>
      </c>
      <c r="C33" s="24">
        <f t="shared" si="1"/>
        <v>0.06512731481</v>
      </c>
      <c r="D33" s="55" t="s">
        <v>84</v>
      </c>
      <c r="E33" s="55" t="s">
        <v>79</v>
      </c>
      <c r="F33" s="46">
        <v>21.0</v>
      </c>
      <c r="G33" s="46">
        <f>F33-6</f>
        <v>15</v>
      </c>
      <c r="H33" s="26"/>
      <c r="I33" s="26"/>
      <c r="J33" s="26"/>
      <c r="K33" s="26"/>
    </row>
    <row r="34">
      <c r="A34" s="55" t="s">
        <v>1396</v>
      </c>
      <c r="B34" s="24">
        <v>0.06512731481481482</v>
      </c>
      <c r="C34" s="24">
        <f t="shared" si="1"/>
        <v>0.06512731481</v>
      </c>
      <c r="D34" s="55" t="s">
        <v>84</v>
      </c>
      <c r="E34" s="55" t="s">
        <v>79</v>
      </c>
      <c r="F34" s="29" t="s">
        <v>75</v>
      </c>
      <c r="G34" s="46" t="s">
        <v>75</v>
      </c>
      <c r="H34" s="26"/>
      <c r="I34" s="26"/>
      <c r="J34" s="55"/>
      <c r="K34" s="55" t="s">
        <v>85</v>
      </c>
    </row>
    <row r="35">
      <c r="A35" s="55" t="s">
        <v>1396</v>
      </c>
      <c r="B35" s="24">
        <v>0.06728009259259259</v>
      </c>
      <c r="C35" s="24">
        <f t="shared" si="1"/>
        <v>0.06728009259</v>
      </c>
      <c r="D35" s="55" t="s">
        <v>66</v>
      </c>
      <c r="E35" s="55" t="s">
        <v>71</v>
      </c>
      <c r="F35" s="46">
        <v>8.0</v>
      </c>
      <c r="G35" s="46">
        <f>F35--2</f>
        <v>10</v>
      </c>
      <c r="H35" s="26"/>
      <c r="I35" s="26"/>
      <c r="J35" s="26"/>
      <c r="K35" s="26"/>
    </row>
    <row r="36">
      <c r="A36" s="55" t="s">
        <v>1396</v>
      </c>
      <c r="B36" s="24">
        <v>0.07034722222222223</v>
      </c>
      <c r="C36" s="24">
        <f t="shared" si="1"/>
        <v>0.07034722222</v>
      </c>
      <c r="D36" s="55" t="s">
        <v>964</v>
      </c>
      <c r="E36" s="55" t="s">
        <v>120</v>
      </c>
      <c r="F36" s="46">
        <v>14.0</v>
      </c>
      <c r="G36" s="46"/>
      <c r="H36" s="55"/>
      <c r="I36" s="26"/>
      <c r="J36" s="55"/>
      <c r="K36" s="25" t="s">
        <v>4357</v>
      </c>
    </row>
    <row r="37">
      <c r="A37" s="55" t="s">
        <v>1396</v>
      </c>
      <c r="B37" s="24">
        <v>0.07284722222222222</v>
      </c>
      <c r="C37" s="24">
        <f t="shared" si="1"/>
        <v>0.07284722222</v>
      </c>
      <c r="D37" s="55" t="s">
        <v>74</v>
      </c>
      <c r="E37" s="55" t="s">
        <v>83</v>
      </c>
      <c r="F37" s="29">
        <v>20.0</v>
      </c>
      <c r="G37" s="46">
        <f>F37-9</f>
        <v>11</v>
      </c>
      <c r="H37" s="26"/>
      <c r="I37" s="26"/>
      <c r="J37" s="26"/>
      <c r="K37" s="26"/>
    </row>
    <row r="38">
      <c r="A38" s="55" t="s">
        <v>1396</v>
      </c>
      <c r="B38" s="24">
        <v>0.07350694444444444</v>
      </c>
      <c r="C38" s="24">
        <f t="shared" si="1"/>
        <v>0.07350694444</v>
      </c>
      <c r="D38" s="55" t="s">
        <v>74</v>
      </c>
      <c r="E38" s="55" t="s">
        <v>217</v>
      </c>
      <c r="F38" s="46">
        <v>28.0</v>
      </c>
      <c r="G38" s="46">
        <f t="shared" ref="G38:G39" si="5">F38-10</f>
        <v>18</v>
      </c>
      <c r="H38" s="26"/>
      <c r="I38" s="26"/>
      <c r="J38" s="26"/>
      <c r="K38" s="26"/>
    </row>
    <row r="39">
      <c r="A39" s="55" t="s">
        <v>1396</v>
      </c>
      <c r="B39" s="24">
        <v>0.07413194444444444</v>
      </c>
      <c r="C39" s="24">
        <f t="shared" si="1"/>
        <v>0.07413194444</v>
      </c>
      <c r="D39" s="55" t="s">
        <v>74</v>
      </c>
      <c r="E39" s="55" t="s">
        <v>217</v>
      </c>
      <c r="F39" s="46">
        <v>27.0</v>
      </c>
      <c r="G39" s="46">
        <f t="shared" si="5"/>
        <v>17</v>
      </c>
      <c r="H39" s="26"/>
      <c r="I39" s="26"/>
      <c r="J39" s="26"/>
      <c r="K39" s="26"/>
    </row>
    <row r="40">
      <c r="A40" s="55" t="s">
        <v>1396</v>
      </c>
      <c r="B40" s="24">
        <v>0.0943287037037037</v>
      </c>
      <c r="C40" s="24">
        <f>B40-TIME('Time Shifts'!$B$42,'Time Shifts'!$C$42,'Time Shifts'!$D$42)</f>
        <v>0.08043981481</v>
      </c>
      <c r="D40" s="55" t="s">
        <v>74</v>
      </c>
      <c r="E40" s="55" t="s">
        <v>80</v>
      </c>
      <c r="F40" s="46">
        <v>10.0</v>
      </c>
      <c r="G40" s="46">
        <f>F40--3</f>
        <v>13</v>
      </c>
      <c r="H40" s="26"/>
      <c r="I40" s="26"/>
      <c r="J40" s="26"/>
      <c r="K40" s="26"/>
    </row>
    <row r="41">
      <c r="A41" s="55" t="s">
        <v>1396</v>
      </c>
      <c r="B41" s="24">
        <v>0.09608796296296296</v>
      </c>
      <c r="C41" s="24">
        <f>B41-TIME('Time Shifts'!$B$42,'Time Shifts'!$C$42,'Time Shifts'!$D$42)</f>
        <v>0.08219907407</v>
      </c>
      <c r="D41" s="55" t="s">
        <v>70</v>
      </c>
      <c r="E41" s="55" t="s">
        <v>73</v>
      </c>
      <c r="F41" s="29" t="s">
        <v>88</v>
      </c>
      <c r="G41" s="46">
        <v>1.0</v>
      </c>
      <c r="H41" s="26"/>
      <c r="I41" s="26"/>
      <c r="J41" s="26"/>
      <c r="K41" s="26"/>
    </row>
    <row r="42">
      <c r="A42" s="55" t="s">
        <v>1396</v>
      </c>
      <c r="B42" s="24">
        <v>0.09681712962962963</v>
      </c>
      <c r="C42" s="24">
        <f>B42-TIME('Time Shifts'!$B$42,'Time Shifts'!$C$42,'Time Shifts'!$D$42)</f>
        <v>0.08292824074</v>
      </c>
      <c r="D42" s="55" t="s">
        <v>964</v>
      </c>
      <c r="E42" s="55" t="s">
        <v>120</v>
      </c>
      <c r="F42" s="46">
        <v>13.0</v>
      </c>
      <c r="G42" s="46"/>
      <c r="H42" s="55"/>
      <c r="I42" s="26"/>
      <c r="J42" s="55"/>
      <c r="K42" s="25" t="s">
        <v>4358</v>
      </c>
    </row>
    <row r="43">
      <c r="A43" s="55" t="s">
        <v>1396</v>
      </c>
      <c r="B43" s="24">
        <v>0.11275462962962964</v>
      </c>
      <c r="C43" s="24">
        <f>B43-TIME('Time Shifts'!$B$42,'Time Shifts'!$C$42,'Time Shifts'!$D$42)</f>
        <v>0.09886574074</v>
      </c>
      <c r="D43" s="55" t="s">
        <v>964</v>
      </c>
      <c r="E43" s="55" t="s">
        <v>67</v>
      </c>
      <c r="F43" s="29">
        <v>15.0</v>
      </c>
      <c r="G43" s="46">
        <f t="shared" ref="G43:G44" si="6">F43-8</f>
        <v>7</v>
      </c>
      <c r="H43" s="26"/>
      <c r="I43" s="26"/>
      <c r="J43" s="26"/>
      <c r="K43" s="26"/>
    </row>
    <row r="44">
      <c r="A44" s="55" t="s">
        <v>1396</v>
      </c>
      <c r="B44" s="24">
        <v>0.1181712962962963</v>
      </c>
      <c r="C44" s="24">
        <f>B44-TIME('Time Shifts'!$B$42,'Time Shifts'!$C$42,'Time Shifts'!$D$42)</f>
        <v>0.1042824074</v>
      </c>
      <c r="D44" s="55" t="s">
        <v>82</v>
      </c>
      <c r="E44" s="55" t="s">
        <v>67</v>
      </c>
      <c r="F44" s="46">
        <v>22.0</v>
      </c>
      <c r="G44" s="46">
        <f t="shared" si="6"/>
        <v>14</v>
      </c>
      <c r="H44" s="26"/>
      <c r="I44" s="26"/>
      <c r="J44" s="26"/>
      <c r="K44" s="26"/>
    </row>
    <row r="45">
      <c r="A45" s="55" t="s">
        <v>1396</v>
      </c>
      <c r="B45" s="24">
        <v>0.13163194444444445</v>
      </c>
      <c r="C45" s="24">
        <f>B45-TIME('Time Shifts'!$B$42,'Time Shifts'!$C$42,'Time Shifts'!$D$42)</f>
        <v>0.1177430556</v>
      </c>
      <c r="D45" s="55" t="s">
        <v>74</v>
      </c>
      <c r="E45" s="55" t="s">
        <v>73</v>
      </c>
      <c r="F45" s="29" t="s">
        <v>88</v>
      </c>
      <c r="G45" s="46">
        <v>1.0</v>
      </c>
      <c r="H45" s="26"/>
      <c r="I45" s="26"/>
      <c r="J45" s="26"/>
      <c r="K45" s="26"/>
    </row>
    <row r="46">
      <c r="A46" s="55" t="s">
        <v>1396</v>
      </c>
      <c r="B46" s="24">
        <v>0.13221064814814815</v>
      </c>
      <c r="C46" s="24">
        <f>B46-TIME('Time Shifts'!$B$42,'Time Shifts'!$C$42,'Time Shifts'!$D$42)</f>
        <v>0.1183217593</v>
      </c>
      <c r="D46" s="55" t="s">
        <v>74</v>
      </c>
      <c r="E46" s="55" t="s">
        <v>129</v>
      </c>
      <c r="F46" s="46">
        <v>15.0</v>
      </c>
      <c r="G46" s="46">
        <f>F46-4</f>
        <v>11</v>
      </c>
      <c r="H46" s="26"/>
      <c r="I46" s="26"/>
      <c r="J46" s="26"/>
      <c r="K46" s="26"/>
    </row>
    <row r="47">
      <c r="A47" s="55" t="s">
        <v>1396</v>
      </c>
      <c r="B47" s="24">
        <v>0.13332175925925926</v>
      </c>
      <c r="C47" s="24">
        <f>B47-TIME('Time Shifts'!$B$42,'Time Shifts'!$C$42,'Time Shifts'!$D$42)</f>
        <v>0.1194328704</v>
      </c>
      <c r="D47" s="55" t="s">
        <v>69</v>
      </c>
      <c r="E47" s="55" t="s">
        <v>67</v>
      </c>
      <c r="F47" s="29" t="s">
        <v>68</v>
      </c>
      <c r="G47" s="46">
        <v>20.0</v>
      </c>
      <c r="H47" s="26"/>
      <c r="I47" s="26"/>
      <c r="J47" s="26"/>
      <c r="K47" s="26"/>
    </row>
    <row r="48">
      <c r="A48" s="55" t="s">
        <v>1396</v>
      </c>
      <c r="B48" s="24">
        <v>0.1334027777777778</v>
      </c>
      <c r="C48" s="24">
        <f>B48-TIME('Time Shifts'!$B$42,'Time Shifts'!$C$42,'Time Shifts'!$D$42)</f>
        <v>0.1195138889</v>
      </c>
      <c r="D48" s="55" t="s">
        <v>964</v>
      </c>
      <c r="E48" s="55" t="s">
        <v>67</v>
      </c>
      <c r="F48" s="46">
        <v>14.0</v>
      </c>
      <c r="G48" s="46">
        <f>F48-8</f>
        <v>6</v>
      </c>
      <c r="H48" s="26"/>
      <c r="I48" s="26"/>
      <c r="J48" s="26"/>
      <c r="K48" s="26"/>
    </row>
    <row r="49">
      <c r="A49" s="55" t="s">
        <v>1396</v>
      </c>
      <c r="B49" s="24">
        <v>0.13342592592592592</v>
      </c>
      <c r="C49" s="24">
        <f>B49-TIME('Time Shifts'!$B$42,'Time Shifts'!$C$42,'Time Shifts'!$D$42)</f>
        <v>0.119537037</v>
      </c>
      <c r="D49" s="55" t="s">
        <v>74</v>
      </c>
      <c r="E49" s="55" t="s">
        <v>67</v>
      </c>
      <c r="F49" s="46">
        <v>19.0</v>
      </c>
      <c r="G49" s="46">
        <f>F49-0</f>
        <v>19</v>
      </c>
      <c r="H49" s="26"/>
      <c r="I49" s="26"/>
      <c r="J49" s="26"/>
      <c r="K49" s="26"/>
    </row>
    <row r="50">
      <c r="A50" s="55" t="s">
        <v>1396</v>
      </c>
      <c r="B50" s="24">
        <v>0.13344907407407408</v>
      </c>
      <c r="C50" s="24">
        <f>B50-TIME('Time Shifts'!$B$42,'Time Shifts'!$C$42,'Time Shifts'!$D$42)</f>
        <v>0.1195601852</v>
      </c>
      <c r="D50" s="55" t="s">
        <v>82</v>
      </c>
      <c r="E50" s="55" t="s">
        <v>67</v>
      </c>
      <c r="F50" s="29">
        <v>14.0</v>
      </c>
      <c r="G50" s="46">
        <f t="shared" ref="G50:G51" si="7">F50-3</f>
        <v>11</v>
      </c>
      <c r="H50" s="26"/>
      <c r="I50" s="26"/>
      <c r="J50" s="26"/>
      <c r="K50" s="26"/>
    </row>
    <row r="51">
      <c r="A51" s="55" t="s">
        <v>1396</v>
      </c>
      <c r="B51" s="24">
        <v>0.13346064814814815</v>
      </c>
      <c r="C51" s="24">
        <f>B51-TIME('Time Shifts'!$B$42,'Time Shifts'!$C$42,'Time Shifts'!$D$42)</f>
        <v>0.1195717593</v>
      </c>
      <c r="D51" s="55" t="s">
        <v>70</v>
      </c>
      <c r="E51" s="55" t="s">
        <v>67</v>
      </c>
      <c r="F51" s="46">
        <v>20.0</v>
      </c>
      <c r="G51" s="46">
        <f t="shared" si="7"/>
        <v>17</v>
      </c>
      <c r="H51" s="26"/>
      <c r="I51" s="26"/>
      <c r="J51" s="26"/>
      <c r="K51" s="26"/>
    </row>
    <row r="52">
      <c r="A52" s="55" t="s">
        <v>1396</v>
      </c>
      <c r="B52" s="24">
        <v>0.1335185185185185</v>
      </c>
      <c r="C52" s="24">
        <f>B52-TIME('Time Shifts'!$B$42,'Time Shifts'!$C$42,'Time Shifts'!$D$42)</f>
        <v>0.1196296296</v>
      </c>
      <c r="D52" s="55" t="s">
        <v>84</v>
      </c>
      <c r="E52" s="55" t="s">
        <v>67</v>
      </c>
      <c r="F52" s="46">
        <v>19.0</v>
      </c>
      <c r="G52" s="46">
        <f>F52-2</f>
        <v>17</v>
      </c>
      <c r="H52" s="26"/>
      <c r="I52" s="26"/>
      <c r="J52" s="26"/>
      <c r="K52" s="26"/>
    </row>
    <row r="53">
      <c r="A53" s="55" t="s">
        <v>1396</v>
      </c>
      <c r="B53" s="24">
        <v>0.13354166666666667</v>
      </c>
      <c r="C53" s="24">
        <f>B53-TIME('Time Shifts'!$B$42,'Time Shifts'!$C$42,'Time Shifts'!$D$42)</f>
        <v>0.1196527778</v>
      </c>
      <c r="D53" s="55" t="s">
        <v>66</v>
      </c>
      <c r="E53" s="55" t="s">
        <v>67</v>
      </c>
      <c r="F53" s="46">
        <v>10.0</v>
      </c>
      <c r="G53" s="46">
        <f>F53-1</f>
        <v>9</v>
      </c>
      <c r="H53" s="26"/>
      <c r="I53" s="26"/>
      <c r="J53" s="26"/>
      <c r="K53" s="26"/>
    </row>
    <row r="54">
      <c r="A54" s="55" t="s">
        <v>1396</v>
      </c>
      <c r="B54" s="24">
        <v>0.1346412037037037</v>
      </c>
      <c r="C54" s="24">
        <f>B54-TIME('Time Shifts'!$B$42,'Time Shifts'!$C$42,'Time Shifts'!$D$42)</f>
        <v>0.1207523148</v>
      </c>
      <c r="D54" s="55" t="s">
        <v>66</v>
      </c>
      <c r="E54" s="55" t="s">
        <v>365</v>
      </c>
      <c r="F54" s="46">
        <v>17.0</v>
      </c>
      <c r="G54" s="46">
        <f>F54-2</f>
        <v>15</v>
      </c>
      <c r="H54" s="26"/>
      <c r="I54" s="26"/>
      <c r="J54" s="26"/>
      <c r="K54" s="26"/>
    </row>
    <row r="55">
      <c r="A55" s="55" t="s">
        <v>1396</v>
      </c>
      <c r="B55" s="24">
        <v>0.13469907407407408</v>
      </c>
      <c r="C55" s="24">
        <f>B55-TIME('Time Shifts'!$B$42,'Time Shifts'!$C$42,'Time Shifts'!$D$42)</f>
        <v>0.1208101852</v>
      </c>
      <c r="D55" s="55" t="s">
        <v>82</v>
      </c>
      <c r="E55" s="55" t="s">
        <v>365</v>
      </c>
      <c r="F55" s="29">
        <v>25.0</v>
      </c>
      <c r="G55" s="46">
        <f>F55-8</f>
        <v>17</v>
      </c>
      <c r="H55" s="26"/>
      <c r="I55" s="26"/>
      <c r="J55" s="26"/>
      <c r="K55" s="26"/>
    </row>
    <row r="56">
      <c r="A56" s="55" t="s">
        <v>1396</v>
      </c>
      <c r="B56" s="24">
        <v>0.1347337962962963</v>
      </c>
      <c r="C56" s="24">
        <f>B56-TIME('Time Shifts'!$B$42,'Time Shifts'!$C$42,'Time Shifts'!$D$42)</f>
        <v>0.1208449074</v>
      </c>
      <c r="D56" s="55" t="s">
        <v>70</v>
      </c>
      <c r="E56" s="55" t="s">
        <v>365</v>
      </c>
      <c r="F56" s="46">
        <v>11.0</v>
      </c>
      <c r="G56" s="46">
        <f>F56-6</f>
        <v>5</v>
      </c>
      <c r="H56" s="26"/>
      <c r="I56" s="26"/>
      <c r="J56" s="26"/>
      <c r="K56" s="26"/>
    </row>
    <row r="57">
      <c r="A57" s="55" t="s">
        <v>1396</v>
      </c>
      <c r="B57" s="24">
        <v>0.14796296296296296</v>
      </c>
      <c r="C57" s="24">
        <f>B57-TIME('Time Shifts'!$B$42,'Time Shifts'!$C$42,'Time Shifts'!$D$42)</f>
        <v>0.1340740741</v>
      </c>
      <c r="D57" s="55" t="s">
        <v>66</v>
      </c>
      <c r="E57" s="55" t="s">
        <v>67</v>
      </c>
      <c r="F57" s="46">
        <v>9.0</v>
      </c>
      <c r="G57" s="46">
        <f t="shared" ref="G57:G58" si="8">F57-1</f>
        <v>8</v>
      </c>
      <c r="H57" s="26"/>
      <c r="I57" s="26"/>
      <c r="J57" s="26"/>
      <c r="K57" s="26"/>
    </row>
    <row r="58">
      <c r="A58" s="55" t="s">
        <v>1396</v>
      </c>
      <c r="B58" s="24">
        <v>0.15537037037037038</v>
      </c>
      <c r="C58" s="24">
        <f>B58-TIME('Time Shifts'!$B$42,'Time Shifts'!$C$42,'Time Shifts'!$D$42)</f>
        <v>0.1414814815</v>
      </c>
      <c r="D58" s="55" t="s">
        <v>66</v>
      </c>
      <c r="E58" s="55" t="s">
        <v>67</v>
      </c>
      <c r="F58" s="46">
        <v>17.0</v>
      </c>
      <c r="G58" s="46">
        <f t="shared" si="8"/>
        <v>16</v>
      </c>
      <c r="H58" s="26"/>
      <c r="I58" s="26"/>
      <c r="J58" s="26"/>
      <c r="K58" s="26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hidden="1" min="2" max="2" width="7.29"/>
    <col customWidth="1" min="3" max="3" width="7.29"/>
    <col customWidth="1" min="4" max="4" width="9.71"/>
    <col customWidth="1" min="5" max="5" width="16.0"/>
    <col customWidth="1" min="6" max="6" width="10.71"/>
    <col customWidth="1" min="7" max="7" width="12.71"/>
    <col customWidth="1" min="8" max="8" width="5.14"/>
    <col customWidth="1" min="9" max="9" width="13.14"/>
    <col customWidth="1" min="10" max="10" width="6.43"/>
    <col customWidth="1" min="11" max="11" width="38.43"/>
  </cols>
  <sheetData>
    <row r="1">
      <c r="A1" s="73" t="s">
        <v>0</v>
      </c>
      <c r="B1" s="39" t="s">
        <v>4304</v>
      </c>
      <c r="C1" s="39" t="s">
        <v>56</v>
      </c>
      <c r="D1" s="39" t="s">
        <v>57</v>
      </c>
      <c r="E1" s="39" t="s">
        <v>58</v>
      </c>
      <c r="F1" s="40" t="s">
        <v>59</v>
      </c>
      <c r="G1" s="40" t="s">
        <v>60</v>
      </c>
      <c r="H1" s="39" t="s">
        <v>61</v>
      </c>
      <c r="I1" s="39" t="s">
        <v>62</v>
      </c>
      <c r="J1" s="39" t="s">
        <v>63</v>
      </c>
      <c r="K1" s="39" t="s">
        <v>64</v>
      </c>
    </row>
    <row r="2">
      <c r="A2" s="55" t="s">
        <v>1402</v>
      </c>
      <c r="B2" s="24">
        <v>0.017291666666666667</v>
      </c>
      <c r="C2" s="24">
        <f t="shared" ref="C2:C30" si="1">B2</f>
        <v>0.01729166667</v>
      </c>
      <c r="D2" s="55" t="s">
        <v>964</v>
      </c>
      <c r="E2" s="55" t="s">
        <v>71</v>
      </c>
      <c r="F2" s="46">
        <v>26.0</v>
      </c>
      <c r="G2" s="46">
        <f>F2-8</f>
        <v>18</v>
      </c>
      <c r="H2" s="26"/>
      <c r="I2" s="26"/>
      <c r="J2" s="26"/>
      <c r="K2" s="26"/>
    </row>
    <row r="3">
      <c r="A3" s="55" t="s">
        <v>1402</v>
      </c>
      <c r="B3" s="24">
        <v>0.02141203703703704</v>
      </c>
      <c r="C3" s="24">
        <f t="shared" si="1"/>
        <v>0.02141203704</v>
      </c>
      <c r="D3" s="55" t="s">
        <v>82</v>
      </c>
      <c r="E3" s="55" t="s">
        <v>80</v>
      </c>
      <c r="F3" s="29">
        <v>17.0</v>
      </c>
      <c r="G3" s="46">
        <v>11.0</v>
      </c>
      <c r="H3" s="26"/>
      <c r="I3" s="26"/>
      <c r="J3" s="26"/>
      <c r="K3" s="26"/>
    </row>
    <row r="4">
      <c r="A4" s="55" t="s">
        <v>1402</v>
      </c>
      <c r="B4" s="24">
        <v>0.02340277777777778</v>
      </c>
      <c r="C4" s="24">
        <f t="shared" si="1"/>
        <v>0.02340277778</v>
      </c>
      <c r="D4" s="55" t="s">
        <v>69</v>
      </c>
      <c r="E4" s="55" t="s">
        <v>93</v>
      </c>
      <c r="F4" s="46">
        <v>15.0</v>
      </c>
      <c r="G4" s="46">
        <f>F4-6</f>
        <v>9</v>
      </c>
      <c r="H4" s="55"/>
      <c r="I4" s="26" t="s">
        <v>1403</v>
      </c>
      <c r="J4" s="55"/>
      <c r="K4" s="55" t="s">
        <v>99</v>
      </c>
    </row>
    <row r="5">
      <c r="A5" s="55" t="s">
        <v>1402</v>
      </c>
      <c r="B5" s="24">
        <v>0.023703703703703703</v>
      </c>
      <c r="C5" s="24">
        <f t="shared" si="1"/>
        <v>0.0237037037</v>
      </c>
      <c r="D5" s="55" t="s">
        <v>69</v>
      </c>
      <c r="E5" s="55" t="s">
        <v>87</v>
      </c>
      <c r="F5" s="46">
        <v>16.0</v>
      </c>
      <c r="G5" s="46">
        <f>F5-4</f>
        <v>12</v>
      </c>
      <c r="H5" s="26"/>
      <c r="I5" s="26"/>
      <c r="J5" s="26"/>
      <c r="K5" s="26"/>
    </row>
    <row r="6">
      <c r="A6" s="55" t="s">
        <v>1402</v>
      </c>
      <c r="B6" s="24">
        <v>0.024050925925925927</v>
      </c>
      <c r="C6" s="24">
        <f t="shared" si="1"/>
        <v>0.02405092593</v>
      </c>
      <c r="D6" s="55" t="s">
        <v>69</v>
      </c>
      <c r="E6" s="55" t="s">
        <v>79</v>
      </c>
      <c r="F6" s="46">
        <v>16.0</v>
      </c>
      <c r="G6" s="46">
        <f>F6-3</f>
        <v>13</v>
      </c>
      <c r="H6" s="26"/>
      <c r="I6" s="26"/>
      <c r="J6" s="26"/>
      <c r="K6" s="26"/>
    </row>
    <row r="7">
      <c r="A7" s="55" t="s">
        <v>1402</v>
      </c>
      <c r="B7" s="24">
        <v>0.024872685185185185</v>
      </c>
      <c r="C7" s="24">
        <f t="shared" si="1"/>
        <v>0.02487268519</v>
      </c>
      <c r="D7" s="55" t="s">
        <v>69</v>
      </c>
      <c r="E7" s="55" t="s">
        <v>93</v>
      </c>
      <c r="F7" s="29" t="s">
        <v>88</v>
      </c>
      <c r="G7" s="46">
        <v>1.0</v>
      </c>
      <c r="H7" s="26"/>
      <c r="I7" s="26"/>
      <c r="J7" s="55"/>
      <c r="K7" s="55" t="s">
        <v>99</v>
      </c>
    </row>
    <row r="8">
      <c r="A8" s="55" t="s">
        <v>1402</v>
      </c>
      <c r="B8" s="24">
        <v>0.025578703703703704</v>
      </c>
      <c r="C8" s="24">
        <f t="shared" si="1"/>
        <v>0.0255787037</v>
      </c>
      <c r="D8" s="55" t="s">
        <v>69</v>
      </c>
      <c r="E8" s="55" t="s">
        <v>93</v>
      </c>
      <c r="F8" s="46">
        <v>23.0</v>
      </c>
      <c r="G8" s="46">
        <f t="shared" ref="G8:G9" si="2">F8-6</f>
        <v>17</v>
      </c>
      <c r="H8" s="55"/>
      <c r="I8" s="26" t="s">
        <v>1403</v>
      </c>
      <c r="J8" s="55"/>
      <c r="K8" s="55" t="s">
        <v>99</v>
      </c>
    </row>
    <row r="9">
      <c r="A9" s="55" t="s">
        <v>1402</v>
      </c>
      <c r="B9" s="24">
        <v>0.025949074074074076</v>
      </c>
      <c r="C9" s="24">
        <f t="shared" si="1"/>
        <v>0.02594907407</v>
      </c>
      <c r="D9" s="55" t="s">
        <v>69</v>
      </c>
      <c r="E9" s="55" t="s">
        <v>93</v>
      </c>
      <c r="F9" s="46">
        <v>16.0</v>
      </c>
      <c r="G9" s="46">
        <f t="shared" si="2"/>
        <v>10</v>
      </c>
      <c r="H9" s="26"/>
      <c r="I9" s="26"/>
      <c r="J9" s="55"/>
      <c r="K9" s="55" t="s">
        <v>1404</v>
      </c>
    </row>
    <row r="10">
      <c r="A10" s="55" t="s">
        <v>1402</v>
      </c>
      <c r="B10" s="24">
        <v>0.026111111111111113</v>
      </c>
      <c r="C10" s="24">
        <f t="shared" si="1"/>
        <v>0.02611111111</v>
      </c>
      <c r="D10" s="55" t="s">
        <v>69</v>
      </c>
      <c r="E10" s="55" t="s">
        <v>79</v>
      </c>
      <c r="F10" s="29">
        <v>5.0</v>
      </c>
      <c r="G10" s="46">
        <f>F10-3</f>
        <v>2</v>
      </c>
      <c r="H10" s="26"/>
      <c r="I10" s="26"/>
      <c r="J10" s="26"/>
      <c r="K10" s="26"/>
    </row>
    <row r="11">
      <c r="A11" s="55" t="s">
        <v>1402</v>
      </c>
      <c r="B11" s="24">
        <v>0.026643518518518518</v>
      </c>
      <c r="C11" s="24">
        <f t="shared" si="1"/>
        <v>0.02664351852</v>
      </c>
      <c r="D11" s="55" t="s">
        <v>69</v>
      </c>
      <c r="E11" s="55" t="s">
        <v>93</v>
      </c>
      <c r="F11" s="46">
        <v>19.0</v>
      </c>
      <c r="G11" s="46">
        <f>F11-6</f>
        <v>13</v>
      </c>
      <c r="H11" s="55"/>
      <c r="I11" s="26" t="s">
        <v>1403</v>
      </c>
      <c r="J11" s="55"/>
      <c r="K11" s="55" t="s">
        <v>99</v>
      </c>
    </row>
    <row r="12">
      <c r="A12" s="55" t="s">
        <v>1402</v>
      </c>
      <c r="B12" s="24">
        <v>0.02693287037037037</v>
      </c>
      <c r="C12" s="24">
        <f t="shared" si="1"/>
        <v>0.02693287037</v>
      </c>
      <c r="D12" s="55" t="s">
        <v>69</v>
      </c>
      <c r="E12" s="55" t="s">
        <v>79</v>
      </c>
      <c r="F12" s="46">
        <v>6.0</v>
      </c>
      <c r="G12" s="46">
        <f>F12-3</f>
        <v>3</v>
      </c>
      <c r="H12" s="26"/>
      <c r="I12" s="26"/>
      <c r="J12" s="26"/>
      <c r="K12" s="26"/>
    </row>
    <row r="13">
      <c r="A13" s="55" t="s">
        <v>1402</v>
      </c>
      <c r="B13" s="24">
        <v>0.027349537037037037</v>
      </c>
      <c r="C13" s="24">
        <f t="shared" si="1"/>
        <v>0.02734953704</v>
      </c>
      <c r="D13" s="55" t="s">
        <v>69</v>
      </c>
      <c r="E13" s="55" t="s">
        <v>93</v>
      </c>
      <c r="F13" s="46">
        <v>13.0</v>
      </c>
      <c r="G13" s="46">
        <f t="shared" ref="G13:G14" si="3">F13-6</f>
        <v>7</v>
      </c>
      <c r="H13" s="26"/>
      <c r="I13" s="26"/>
      <c r="J13" s="55"/>
      <c r="K13" s="55" t="s">
        <v>99</v>
      </c>
    </row>
    <row r="14">
      <c r="A14" s="55" t="s">
        <v>1402</v>
      </c>
      <c r="B14" s="24">
        <v>0.02792824074074074</v>
      </c>
      <c r="C14" s="24">
        <f t="shared" si="1"/>
        <v>0.02792824074</v>
      </c>
      <c r="D14" s="55" t="s">
        <v>69</v>
      </c>
      <c r="E14" s="55" t="s">
        <v>93</v>
      </c>
      <c r="F14" s="46">
        <v>16.0</v>
      </c>
      <c r="G14" s="46">
        <f t="shared" si="3"/>
        <v>10</v>
      </c>
      <c r="H14" s="55"/>
      <c r="I14" s="26" t="s">
        <v>1403</v>
      </c>
      <c r="J14" s="55"/>
      <c r="K14" s="55" t="s">
        <v>99</v>
      </c>
    </row>
    <row r="15">
      <c r="A15" s="55" t="s">
        <v>1402</v>
      </c>
      <c r="B15" s="24">
        <v>0.02877314814814815</v>
      </c>
      <c r="C15" s="24">
        <f t="shared" si="1"/>
        <v>0.02877314815</v>
      </c>
      <c r="D15" s="55" t="s">
        <v>69</v>
      </c>
      <c r="E15" s="55" t="s">
        <v>120</v>
      </c>
      <c r="F15" s="46">
        <v>6.0</v>
      </c>
      <c r="G15" s="46"/>
      <c r="H15" s="26"/>
      <c r="I15" s="26"/>
      <c r="J15" s="55"/>
      <c r="K15" s="55" t="s">
        <v>1405</v>
      </c>
    </row>
    <row r="16">
      <c r="A16" s="55" t="s">
        <v>1402</v>
      </c>
      <c r="B16" s="24">
        <v>0.029016203703703704</v>
      </c>
      <c r="C16" s="24">
        <f t="shared" si="1"/>
        <v>0.0290162037</v>
      </c>
      <c r="D16" s="55" t="s">
        <v>69</v>
      </c>
      <c r="E16" s="55" t="s">
        <v>127</v>
      </c>
      <c r="F16" s="46">
        <v>21.0</v>
      </c>
      <c r="G16" s="46">
        <f>F16-4</f>
        <v>17</v>
      </c>
      <c r="H16" s="26"/>
      <c r="I16" s="26"/>
      <c r="J16" s="26"/>
      <c r="K16" s="26"/>
    </row>
    <row r="17">
      <c r="A17" s="55" t="s">
        <v>1402</v>
      </c>
      <c r="B17" s="24">
        <v>0.03710648148148148</v>
      </c>
      <c r="C17" s="24">
        <f t="shared" si="1"/>
        <v>0.03710648148</v>
      </c>
      <c r="D17" s="55" t="s">
        <v>66</v>
      </c>
      <c r="E17" s="55" t="s">
        <v>365</v>
      </c>
      <c r="F17" s="46">
        <v>17.0</v>
      </c>
      <c r="G17" s="46">
        <f>F17-2</f>
        <v>15</v>
      </c>
      <c r="H17" s="26"/>
      <c r="I17" s="26"/>
      <c r="J17" s="26"/>
      <c r="K17" s="26"/>
    </row>
    <row r="18">
      <c r="A18" s="55" t="s">
        <v>1402</v>
      </c>
      <c r="B18" s="24">
        <v>0.03726851851851852</v>
      </c>
      <c r="C18" s="24">
        <f t="shared" si="1"/>
        <v>0.03726851852</v>
      </c>
      <c r="D18" s="55" t="s">
        <v>69</v>
      </c>
      <c r="E18" s="55" t="s">
        <v>365</v>
      </c>
      <c r="F18" s="46">
        <v>19.0</v>
      </c>
      <c r="G18" s="46">
        <f>F18-1</f>
        <v>18</v>
      </c>
      <c r="H18" s="26"/>
      <c r="I18" s="26"/>
      <c r="J18" s="26"/>
      <c r="K18" s="26"/>
    </row>
    <row r="19">
      <c r="A19" s="55" t="s">
        <v>1402</v>
      </c>
      <c r="B19" s="24">
        <v>0.03726851851851852</v>
      </c>
      <c r="C19" s="24">
        <f t="shared" si="1"/>
        <v>0.03726851852</v>
      </c>
      <c r="D19" s="55" t="s">
        <v>82</v>
      </c>
      <c r="E19" s="55" t="s">
        <v>365</v>
      </c>
      <c r="F19" s="29" t="s">
        <v>75</v>
      </c>
      <c r="G19" s="46" t="s">
        <v>75</v>
      </c>
      <c r="H19" s="26"/>
      <c r="I19" s="26"/>
      <c r="J19" s="55"/>
      <c r="K19" s="55" t="s">
        <v>160</v>
      </c>
    </row>
    <row r="20">
      <c r="A20" s="55" t="s">
        <v>1402</v>
      </c>
      <c r="B20" s="24">
        <v>0.03726851851851852</v>
      </c>
      <c r="C20" s="24">
        <f t="shared" si="1"/>
        <v>0.03726851852</v>
      </c>
      <c r="D20" s="55" t="s">
        <v>82</v>
      </c>
      <c r="E20" s="55" t="s">
        <v>365</v>
      </c>
      <c r="F20" s="46">
        <v>13.0</v>
      </c>
      <c r="G20" s="46">
        <f>F20-8</f>
        <v>5</v>
      </c>
      <c r="H20" s="26"/>
      <c r="I20" s="26"/>
      <c r="J20" s="55"/>
      <c r="K20" s="55" t="s">
        <v>161</v>
      </c>
    </row>
    <row r="21">
      <c r="A21" s="55" t="s">
        <v>1402</v>
      </c>
      <c r="B21" s="24">
        <v>0.042986111111111114</v>
      </c>
      <c r="C21" s="24">
        <f t="shared" si="1"/>
        <v>0.04298611111</v>
      </c>
      <c r="D21" s="55" t="s">
        <v>69</v>
      </c>
      <c r="E21" s="55" t="s">
        <v>67</v>
      </c>
      <c r="F21" s="46">
        <v>15.0</v>
      </c>
      <c r="G21" s="46">
        <f>F21-4</f>
        <v>11</v>
      </c>
      <c r="H21" s="26"/>
      <c r="I21" s="26"/>
      <c r="J21" s="26"/>
      <c r="K21" s="26"/>
    </row>
    <row r="22">
      <c r="A22" s="55" t="s">
        <v>1402</v>
      </c>
      <c r="B22" s="24">
        <v>0.042986111111111114</v>
      </c>
      <c r="C22" s="24">
        <f t="shared" si="1"/>
        <v>0.04298611111</v>
      </c>
      <c r="D22" s="55" t="s">
        <v>964</v>
      </c>
      <c r="E22" s="55" t="s">
        <v>67</v>
      </c>
      <c r="F22" s="46">
        <v>11.0</v>
      </c>
      <c r="G22" s="46">
        <f>F22-8</f>
        <v>3</v>
      </c>
      <c r="H22" s="26"/>
      <c r="I22" s="26"/>
      <c r="J22" s="26"/>
      <c r="K22" s="26"/>
    </row>
    <row r="23">
      <c r="A23" s="55" t="s">
        <v>1402</v>
      </c>
      <c r="B23" s="24">
        <v>0.0518287037037037</v>
      </c>
      <c r="C23" s="24">
        <f t="shared" si="1"/>
        <v>0.0518287037</v>
      </c>
      <c r="D23" s="55" t="s">
        <v>82</v>
      </c>
      <c r="E23" s="55" t="s">
        <v>67</v>
      </c>
      <c r="F23" s="46">
        <v>11.0</v>
      </c>
      <c r="G23" s="46">
        <f>F23-3</f>
        <v>8</v>
      </c>
      <c r="H23" s="26"/>
      <c r="I23" s="26"/>
      <c r="J23" s="26"/>
      <c r="K23" s="26"/>
    </row>
    <row r="24">
      <c r="A24" s="55" t="s">
        <v>1402</v>
      </c>
      <c r="B24" s="24">
        <v>0.06166666666666667</v>
      </c>
      <c r="C24" s="24">
        <f t="shared" si="1"/>
        <v>0.06166666667</v>
      </c>
      <c r="D24" s="55" t="s">
        <v>69</v>
      </c>
      <c r="E24" s="55" t="s">
        <v>155</v>
      </c>
      <c r="F24" s="29" t="s">
        <v>75</v>
      </c>
      <c r="G24" s="46" t="s">
        <v>75</v>
      </c>
      <c r="H24" s="26"/>
      <c r="I24" s="26"/>
      <c r="J24" s="55"/>
      <c r="K24" s="55" t="s">
        <v>1406</v>
      </c>
    </row>
    <row r="25">
      <c r="A25" s="55" t="s">
        <v>1402</v>
      </c>
      <c r="B25" s="24">
        <v>0.06483796296296296</v>
      </c>
      <c r="C25" s="24">
        <f t="shared" si="1"/>
        <v>0.06483796296</v>
      </c>
      <c r="D25" s="55" t="s">
        <v>69</v>
      </c>
      <c r="E25" s="55" t="s">
        <v>67</v>
      </c>
      <c r="F25" s="46">
        <v>19.0</v>
      </c>
      <c r="G25" s="46">
        <f>F25-4</f>
        <v>15</v>
      </c>
      <c r="H25" s="26"/>
      <c r="I25" s="26"/>
      <c r="J25" s="26"/>
      <c r="K25" s="26"/>
    </row>
    <row r="26">
      <c r="A26" s="55" t="s">
        <v>1402</v>
      </c>
      <c r="B26" s="24">
        <v>0.06483796296296296</v>
      </c>
      <c r="C26" s="24">
        <f t="shared" si="1"/>
        <v>0.06483796296</v>
      </c>
      <c r="D26" s="55" t="s">
        <v>70</v>
      </c>
      <c r="E26" s="55" t="s">
        <v>67</v>
      </c>
      <c r="F26" s="46">
        <v>21.0</v>
      </c>
      <c r="G26" s="46">
        <f>F26-3</f>
        <v>18</v>
      </c>
      <c r="H26" s="26"/>
      <c r="I26" s="26"/>
      <c r="J26" s="26"/>
      <c r="K26" s="26"/>
    </row>
    <row r="27">
      <c r="A27" s="55" t="s">
        <v>1402</v>
      </c>
      <c r="B27" s="24">
        <v>0.06483796296296296</v>
      </c>
      <c r="C27" s="24">
        <f t="shared" si="1"/>
        <v>0.06483796296</v>
      </c>
      <c r="D27" s="55" t="s">
        <v>964</v>
      </c>
      <c r="E27" s="55" t="s">
        <v>67</v>
      </c>
      <c r="F27" s="46">
        <v>26.0</v>
      </c>
      <c r="G27" s="46">
        <f>F27-8</f>
        <v>18</v>
      </c>
      <c r="H27" s="26"/>
      <c r="I27" s="26"/>
      <c r="J27" s="26"/>
      <c r="K27" s="26"/>
    </row>
    <row r="28">
      <c r="A28" s="55" t="s">
        <v>1402</v>
      </c>
      <c r="B28" s="24">
        <v>0.06582175925925926</v>
      </c>
      <c r="C28" s="24">
        <f t="shared" si="1"/>
        <v>0.06582175926</v>
      </c>
      <c r="D28" s="55" t="s">
        <v>66</v>
      </c>
      <c r="E28" s="55" t="s">
        <v>365</v>
      </c>
      <c r="F28" s="29">
        <v>19.0</v>
      </c>
      <c r="G28" s="46">
        <v>17.0</v>
      </c>
      <c r="H28" s="26"/>
      <c r="I28" s="26"/>
      <c r="J28" s="26"/>
      <c r="K28" s="26"/>
    </row>
    <row r="29">
      <c r="A29" s="55" t="s">
        <v>1402</v>
      </c>
      <c r="B29" s="24">
        <v>0.06585648148148149</v>
      </c>
      <c r="C29" s="24">
        <f t="shared" si="1"/>
        <v>0.06585648148</v>
      </c>
      <c r="D29" s="55" t="s">
        <v>82</v>
      </c>
      <c r="E29" s="55" t="s">
        <v>365</v>
      </c>
      <c r="F29" s="46">
        <v>12.0</v>
      </c>
      <c r="G29" s="46">
        <f>F29-8</f>
        <v>4</v>
      </c>
      <c r="H29" s="26"/>
      <c r="I29" s="26"/>
      <c r="J29" s="26"/>
      <c r="K29" s="26"/>
    </row>
    <row r="30">
      <c r="A30" s="55" t="s">
        <v>1402</v>
      </c>
      <c r="B30" s="24">
        <v>0.0753125</v>
      </c>
      <c r="C30" s="24">
        <f t="shared" si="1"/>
        <v>0.0753125</v>
      </c>
      <c r="D30" s="55" t="s">
        <v>66</v>
      </c>
      <c r="E30" s="55" t="s">
        <v>76</v>
      </c>
      <c r="F30" s="29" t="s">
        <v>88</v>
      </c>
      <c r="G30" s="46">
        <v>1.0</v>
      </c>
      <c r="H30" s="26"/>
      <c r="I30" s="26"/>
      <c r="J30" s="55"/>
      <c r="K30" s="55" t="s">
        <v>1407</v>
      </c>
    </row>
    <row r="31">
      <c r="A31" s="55" t="s">
        <v>1402</v>
      </c>
      <c r="B31" s="24">
        <v>0.09365740740740741</v>
      </c>
      <c r="C31" s="24">
        <f>B31-TIME('Time Shifts'!$B$43,'Time Shifts'!$C$43,'Time Shifts'!$D$43)</f>
        <v>0.08166666667</v>
      </c>
      <c r="D31" s="55" t="s">
        <v>70</v>
      </c>
      <c r="E31" s="55" t="s">
        <v>67</v>
      </c>
      <c r="F31" s="46">
        <v>13.0</v>
      </c>
      <c r="G31" s="46">
        <f>F31-3</f>
        <v>10</v>
      </c>
      <c r="H31" s="26"/>
      <c r="I31" s="26"/>
      <c r="J31" s="26"/>
      <c r="K31" s="26"/>
    </row>
    <row r="32">
      <c r="A32" s="55" t="s">
        <v>1402</v>
      </c>
      <c r="B32" s="24">
        <v>0.09967592592592593</v>
      </c>
      <c r="C32" s="24">
        <f>B32-TIME('Time Shifts'!$B$43,'Time Shifts'!$C$43,'Time Shifts'!$D$43)</f>
        <v>0.08768518519</v>
      </c>
      <c r="D32" s="55" t="s">
        <v>66</v>
      </c>
      <c r="E32" s="55" t="s">
        <v>67</v>
      </c>
      <c r="F32" s="46">
        <v>11.0</v>
      </c>
      <c r="G32" s="46">
        <f t="shared" ref="G32:G34" si="4">F32-1</f>
        <v>10</v>
      </c>
      <c r="H32" s="26"/>
      <c r="I32" s="26"/>
      <c r="J32" s="26"/>
      <c r="K32" s="26"/>
    </row>
    <row r="33">
      <c r="A33" s="55" t="s">
        <v>1402</v>
      </c>
      <c r="B33" s="24">
        <v>0.09984953703703704</v>
      </c>
      <c r="C33" s="24">
        <f>B33-TIME('Time Shifts'!$B$43,'Time Shifts'!$C$43,'Time Shifts'!$D$43)</f>
        <v>0.0878587963</v>
      </c>
      <c r="D33" s="55" t="s">
        <v>66</v>
      </c>
      <c r="E33" s="55" t="s">
        <v>67</v>
      </c>
      <c r="F33" s="46">
        <v>3.0</v>
      </c>
      <c r="G33" s="46">
        <f t="shared" si="4"/>
        <v>2</v>
      </c>
      <c r="H33" s="26"/>
      <c r="I33" s="26"/>
      <c r="J33" s="26"/>
      <c r="K33" s="26"/>
    </row>
    <row r="34">
      <c r="A34" s="55" t="s">
        <v>1402</v>
      </c>
      <c r="B34" s="24">
        <v>0.10054398148148148</v>
      </c>
      <c r="C34" s="24">
        <f>B34-TIME('Time Shifts'!$B$43,'Time Shifts'!$C$43,'Time Shifts'!$D$43)</f>
        <v>0.08855324074</v>
      </c>
      <c r="D34" s="55" t="s">
        <v>66</v>
      </c>
      <c r="E34" s="55" t="s">
        <v>67</v>
      </c>
      <c r="F34" s="46">
        <v>3.0</v>
      </c>
      <c r="G34" s="46">
        <f t="shared" si="4"/>
        <v>2</v>
      </c>
      <c r="H34" s="26"/>
      <c r="I34" s="26"/>
      <c r="J34" s="26"/>
      <c r="K34" s="26"/>
    </row>
    <row r="35">
      <c r="A35" s="55" t="s">
        <v>1402</v>
      </c>
      <c r="B35" s="24">
        <v>0.10484953703703703</v>
      </c>
      <c r="C35" s="24">
        <f>B35-TIME('Time Shifts'!$B$43,'Time Shifts'!$C$43,'Time Shifts'!$D$43)</f>
        <v>0.0928587963</v>
      </c>
      <c r="D35" s="55" t="s">
        <v>69</v>
      </c>
      <c r="E35" s="55" t="s">
        <v>125</v>
      </c>
      <c r="F35" s="29" t="s">
        <v>68</v>
      </c>
      <c r="G35" s="46">
        <v>20.0</v>
      </c>
      <c r="H35" s="26"/>
      <c r="I35" s="26"/>
      <c r="J35" s="55"/>
      <c r="K35" s="55" t="s">
        <v>966</v>
      </c>
    </row>
    <row r="36">
      <c r="A36" s="55" t="s">
        <v>1402</v>
      </c>
      <c r="B36" s="24">
        <v>0.10488425925925926</v>
      </c>
      <c r="C36" s="24">
        <f>B36-TIME('Time Shifts'!$B$43,'Time Shifts'!$C$43,'Time Shifts'!$D$43)</f>
        <v>0.09289351852</v>
      </c>
      <c r="D36" s="55" t="s">
        <v>74</v>
      </c>
      <c r="E36" s="55" t="s">
        <v>125</v>
      </c>
      <c r="F36" s="46">
        <v>28.0</v>
      </c>
      <c r="G36" s="46">
        <f>F36-10-10</f>
        <v>8</v>
      </c>
      <c r="H36" s="26"/>
      <c r="I36" s="26"/>
      <c r="J36" s="55"/>
      <c r="K36" s="55" t="s">
        <v>966</v>
      </c>
    </row>
    <row r="37">
      <c r="A37" s="55" t="s">
        <v>1402</v>
      </c>
      <c r="B37" s="24">
        <v>0.10590277777777778</v>
      </c>
      <c r="C37" s="24">
        <f>B37-TIME('Time Shifts'!$B$43,'Time Shifts'!$C$43,'Time Shifts'!$D$43)</f>
        <v>0.09391203704</v>
      </c>
      <c r="D37" s="55" t="s">
        <v>157</v>
      </c>
      <c r="E37" s="55" t="s">
        <v>67</v>
      </c>
      <c r="F37" s="46">
        <v>6.0</v>
      </c>
      <c r="G37" s="46">
        <f>F37-3</f>
        <v>3</v>
      </c>
      <c r="H37" s="26"/>
      <c r="I37" s="26"/>
      <c r="J37" s="55"/>
      <c r="K37" s="55" t="s">
        <v>161</v>
      </c>
    </row>
    <row r="38">
      <c r="A38" s="55" t="s">
        <v>1402</v>
      </c>
      <c r="B38" s="24">
        <v>0.10590277777777778</v>
      </c>
      <c r="C38" s="24">
        <f>B38-TIME('Time Shifts'!$B$43,'Time Shifts'!$C$43,'Time Shifts'!$D$43)</f>
        <v>0.09391203704</v>
      </c>
      <c r="D38" s="55" t="s">
        <v>157</v>
      </c>
      <c r="E38" s="55" t="s">
        <v>67</v>
      </c>
      <c r="F38" s="29" t="s">
        <v>75</v>
      </c>
      <c r="G38" s="46" t="s">
        <v>75</v>
      </c>
      <c r="H38" s="26"/>
      <c r="I38" s="26"/>
      <c r="J38" s="55"/>
      <c r="K38" s="55" t="s">
        <v>160</v>
      </c>
    </row>
    <row r="39">
      <c r="A39" s="55" t="s">
        <v>1402</v>
      </c>
      <c r="B39" s="24">
        <v>0.10686342592592593</v>
      </c>
      <c r="C39" s="24">
        <f>B39-TIME('Time Shifts'!$B$43,'Time Shifts'!$C$43,'Time Shifts'!$D$43)</f>
        <v>0.09487268519</v>
      </c>
      <c r="D39" s="55" t="s">
        <v>74</v>
      </c>
      <c r="E39" s="55" t="s">
        <v>83</v>
      </c>
      <c r="F39" s="46">
        <v>19.0</v>
      </c>
      <c r="G39" s="46">
        <f>F39-9</f>
        <v>10</v>
      </c>
      <c r="H39" s="26"/>
      <c r="I39" s="26"/>
      <c r="J39" s="26"/>
      <c r="K39" s="26"/>
    </row>
    <row r="40">
      <c r="A40" s="55" t="s">
        <v>1402</v>
      </c>
      <c r="B40" s="24">
        <v>0.10689814814814814</v>
      </c>
      <c r="C40" s="24">
        <f>B40-TIME('Time Shifts'!$B$43,'Time Shifts'!$C$43,'Time Shifts'!$D$43)</f>
        <v>0.09490740741</v>
      </c>
      <c r="D40" s="55" t="s">
        <v>69</v>
      </c>
      <c r="E40" s="55" t="s">
        <v>83</v>
      </c>
      <c r="F40" s="46">
        <v>9.0</v>
      </c>
      <c r="G40" s="46">
        <f>F40-1</f>
        <v>8</v>
      </c>
      <c r="H40" s="26"/>
      <c r="I40" s="26"/>
      <c r="J40" s="26"/>
      <c r="K40" s="26"/>
    </row>
    <row r="41">
      <c r="A41" s="55" t="s">
        <v>1402</v>
      </c>
      <c r="B41" s="24">
        <v>0.10854166666666666</v>
      </c>
      <c r="C41" s="24">
        <f>B41-TIME('Time Shifts'!$B$43,'Time Shifts'!$C$43,'Time Shifts'!$D$43)</f>
        <v>0.09655092593</v>
      </c>
      <c r="D41" s="55" t="s">
        <v>74</v>
      </c>
      <c r="E41" s="55" t="s">
        <v>83</v>
      </c>
      <c r="F41" s="46">
        <v>12.0</v>
      </c>
      <c r="G41" s="46">
        <f>F41-9</f>
        <v>3</v>
      </c>
      <c r="H41" s="26"/>
      <c r="I41" s="26"/>
      <c r="J41" s="26"/>
      <c r="K41" s="26"/>
    </row>
    <row r="42">
      <c r="A42" s="55" t="s">
        <v>1402</v>
      </c>
      <c r="B42" s="24">
        <v>0.10944444444444444</v>
      </c>
      <c r="C42" s="24">
        <f>B42-TIME('Time Shifts'!$B$43,'Time Shifts'!$C$43,'Time Shifts'!$D$43)</f>
        <v>0.0974537037</v>
      </c>
      <c r="D42" s="55" t="s">
        <v>74</v>
      </c>
      <c r="E42" s="55" t="s">
        <v>217</v>
      </c>
      <c r="F42" s="46">
        <v>15.0</v>
      </c>
      <c r="G42" s="46">
        <f>F42-10</f>
        <v>5</v>
      </c>
      <c r="H42" s="26"/>
      <c r="I42" s="26"/>
      <c r="J42" s="26"/>
      <c r="K42" s="26"/>
    </row>
    <row r="43">
      <c r="A43" s="55" t="s">
        <v>1402</v>
      </c>
      <c r="B43" s="24">
        <v>0.10965277777777778</v>
      </c>
      <c r="C43" s="24">
        <f>B43-TIME('Time Shifts'!$B$43,'Time Shifts'!$C$43,'Time Shifts'!$D$43)</f>
        <v>0.09766203704</v>
      </c>
      <c r="D43" s="55" t="s">
        <v>69</v>
      </c>
      <c r="E43" s="55" t="s">
        <v>209</v>
      </c>
      <c r="F43" s="46">
        <v>18.0</v>
      </c>
      <c r="G43" s="46">
        <f>F43-3</f>
        <v>15</v>
      </c>
      <c r="H43" s="26"/>
      <c r="I43" s="26"/>
      <c r="J43" s="26"/>
      <c r="K43" s="26"/>
    </row>
    <row r="44">
      <c r="A44" s="55" t="s">
        <v>1402</v>
      </c>
      <c r="B44" s="24">
        <v>0.1119212962962963</v>
      </c>
      <c r="C44" s="24">
        <f>B44-TIME('Time Shifts'!$B$43,'Time Shifts'!$C$43,'Time Shifts'!$D$43)</f>
        <v>0.09993055556</v>
      </c>
      <c r="D44" s="55" t="s">
        <v>74</v>
      </c>
      <c r="E44" s="55" t="s">
        <v>125</v>
      </c>
      <c r="F44" s="46">
        <v>33.0</v>
      </c>
      <c r="G44" s="46">
        <f>F44-10-10</f>
        <v>13</v>
      </c>
      <c r="H44" s="26"/>
      <c r="I44" s="26"/>
      <c r="J44" s="55"/>
      <c r="K44" s="55" t="s">
        <v>966</v>
      </c>
    </row>
    <row r="45">
      <c r="A45" s="55" t="s">
        <v>1402</v>
      </c>
      <c r="B45" s="24">
        <v>0.11195601851851852</v>
      </c>
      <c r="C45" s="24">
        <f>B45-TIME('Time Shifts'!$B$43,'Time Shifts'!$C$43,'Time Shifts'!$D$43)</f>
        <v>0.09996527778</v>
      </c>
      <c r="D45" s="55" t="s">
        <v>69</v>
      </c>
      <c r="E45" s="55" t="s">
        <v>125</v>
      </c>
      <c r="F45" s="46">
        <v>18.0</v>
      </c>
      <c r="G45" s="46">
        <f>F45-4</f>
        <v>14</v>
      </c>
      <c r="H45" s="26"/>
      <c r="I45" s="26"/>
      <c r="J45" s="55"/>
      <c r="K45" s="55" t="s">
        <v>966</v>
      </c>
    </row>
    <row r="46">
      <c r="A46" s="55" t="s">
        <v>1402</v>
      </c>
      <c r="B46" s="24">
        <v>0.11376157407407407</v>
      </c>
      <c r="C46" s="24">
        <f>B46-TIME('Time Shifts'!$B$43,'Time Shifts'!$C$43,'Time Shifts'!$D$43)</f>
        <v>0.1017708333</v>
      </c>
      <c r="D46" s="55" t="s">
        <v>74</v>
      </c>
      <c r="E46" s="55" t="s">
        <v>81</v>
      </c>
      <c r="F46" s="29" t="s">
        <v>88</v>
      </c>
      <c r="G46" s="46">
        <v>1.0</v>
      </c>
      <c r="H46" s="26"/>
      <c r="I46" s="26"/>
      <c r="J46" s="55"/>
      <c r="K46" s="55" t="s">
        <v>1408</v>
      </c>
    </row>
    <row r="47">
      <c r="A47" s="55" t="s">
        <v>1402</v>
      </c>
      <c r="B47" s="24">
        <v>0.11376157407407407</v>
      </c>
      <c r="C47" s="24">
        <f>B47-TIME('Time Shifts'!$B$43,'Time Shifts'!$C$43,'Time Shifts'!$D$43)</f>
        <v>0.1017708333</v>
      </c>
      <c r="D47" s="55" t="s">
        <v>74</v>
      </c>
      <c r="E47" s="55" t="s">
        <v>81</v>
      </c>
      <c r="F47" s="46">
        <v>9.0</v>
      </c>
      <c r="G47" s="46">
        <f>F47-2</f>
        <v>7</v>
      </c>
      <c r="H47" s="26"/>
      <c r="I47" s="26"/>
      <c r="J47" s="55"/>
      <c r="K47" s="55" t="s">
        <v>1409</v>
      </c>
    </row>
    <row r="48">
      <c r="A48" s="55" t="s">
        <v>1402</v>
      </c>
      <c r="B48" s="24">
        <v>0.11479166666666667</v>
      </c>
      <c r="C48" s="24">
        <f>B48-TIME('Time Shifts'!$B$43,'Time Shifts'!$C$43,'Time Shifts'!$D$43)</f>
        <v>0.1028009259</v>
      </c>
      <c r="D48" s="55" t="s">
        <v>74</v>
      </c>
      <c r="E48" s="55" t="s">
        <v>166</v>
      </c>
      <c r="F48" s="46">
        <v>11.0</v>
      </c>
      <c r="G48" s="46">
        <f t="shared" ref="G48:G49" si="5">F48-0</f>
        <v>11</v>
      </c>
      <c r="H48" s="26"/>
      <c r="I48" s="26"/>
      <c r="J48" s="26"/>
      <c r="K48" s="26"/>
    </row>
    <row r="49">
      <c r="A49" s="55" t="s">
        <v>1402</v>
      </c>
      <c r="B49" s="24">
        <v>0.11572916666666666</v>
      </c>
      <c r="C49" s="24">
        <f>B49-TIME('Time Shifts'!$B$43,'Time Shifts'!$C$43,'Time Shifts'!$D$43)</f>
        <v>0.1037384259</v>
      </c>
      <c r="D49" s="55" t="s">
        <v>74</v>
      </c>
      <c r="E49" s="55" t="s">
        <v>166</v>
      </c>
      <c r="F49" s="46">
        <v>19.0</v>
      </c>
      <c r="G49" s="46">
        <f t="shared" si="5"/>
        <v>19</v>
      </c>
      <c r="H49" s="26"/>
      <c r="I49" s="26"/>
      <c r="J49" s="26"/>
      <c r="K49" s="26"/>
    </row>
    <row r="50">
      <c r="A50" s="55" t="s">
        <v>1402</v>
      </c>
      <c r="B50" s="24">
        <v>0.11730324074074074</v>
      </c>
      <c r="C50" s="24">
        <f>B50-TIME('Time Shifts'!$B$43,'Time Shifts'!$C$43,'Time Shifts'!$D$43)</f>
        <v>0.1053125</v>
      </c>
      <c r="D50" s="55" t="s">
        <v>82</v>
      </c>
      <c r="E50" s="55" t="s">
        <v>98</v>
      </c>
      <c r="F50" s="29">
        <v>5.0</v>
      </c>
      <c r="G50" s="46">
        <v>2.0</v>
      </c>
      <c r="H50" s="26"/>
      <c r="I50" s="26"/>
      <c r="J50" s="26"/>
      <c r="K50" s="26"/>
    </row>
    <row r="51">
      <c r="A51" s="55" t="s">
        <v>1402</v>
      </c>
      <c r="B51" s="24">
        <v>0.12056712962962964</v>
      </c>
      <c r="C51" s="24">
        <f>B51-TIME('Time Shifts'!$B$43,'Time Shifts'!$C$43,'Time Shifts'!$D$43)</f>
        <v>0.1085763889</v>
      </c>
      <c r="D51" s="55" t="s">
        <v>964</v>
      </c>
      <c r="E51" s="55" t="s">
        <v>120</v>
      </c>
      <c r="F51" s="46">
        <v>18.0</v>
      </c>
      <c r="G51" s="46"/>
      <c r="H51" s="26"/>
      <c r="I51" s="26"/>
      <c r="J51" s="55"/>
      <c r="K51" s="55" t="s">
        <v>1410</v>
      </c>
    </row>
    <row r="52">
      <c r="A52" s="55" t="s">
        <v>1402</v>
      </c>
      <c r="B52" s="24">
        <v>0.12144675925925925</v>
      </c>
      <c r="C52" s="24">
        <f>B52-TIME('Time Shifts'!$B$43,'Time Shifts'!$C$43,'Time Shifts'!$D$43)</f>
        <v>0.1094560185</v>
      </c>
      <c r="D52" s="55" t="s">
        <v>74</v>
      </c>
      <c r="E52" s="55" t="s">
        <v>209</v>
      </c>
      <c r="F52" s="46">
        <v>19.0</v>
      </c>
      <c r="G52" s="46">
        <f>F52-0</f>
        <v>19</v>
      </c>
      <c r="H52" s="26"/>
      <c r="I52" s="26"/>
      <c r="J52" s="26"/>
      <c r="K52" s="26"/>
    </row>
    <row r="53">
      <c r="A53" s="55" t="s">
        <v>1402</v>
      </c>
      <c r="B53" s="24">
        <v>0.12258101851851852</v>
      </c>
      <c r="C53" s="24">
        <f>B53-TIME('Time Shifts'!$B$43,'Time Shifts'!$C$43,'Time Shifts'!$D$43)</f>
        <v>0.1105902778</v>
      </c>
      <c r="D53" s="55" t="s">
        <v>74</v>
      </c>
      <c r="E53" s="55" t="s">
        <v>67</v>
      </c>
      <c r="F53" s="29" t="s">
        <v>75</v>
      </c>
      <c r="G53" s="46" t="s">
        <v>75</v>
      </c>
      <c r="H53" s="26"/>
      <c r="I53" s="26"/>
      <c r="J53" s="55"/>
      <c r="K53" s="55" t="s">
        <v>85</v>
      </c>
    </row>
    <row r="54">
      <c r="A54" s="55" t="s">
        <v>1402</v>
      </c>
      <c r="B54" s="24">
        <v>0.12258101851851852</v>
      </c>
      <c r="C54" s="24">
        <f>B54-TIME('Time Shifts'!$B$43,'Time Shifts'!$C$43,'Time Shifts'!$D$43)</f>
        <v>0.1105902778</v>
      </c>
      <c r="D54" s="55" t="s">
        <v>74</v>
      </c>
      <c r="E54" s="55" t="s">
        <v>67</v>
      </c>
      <c r="F54" s="46">
        <v>19.0</v>
      </c>
      <c r="G54" s="46">
        <f>F54-0</f>
        <v>19</v>
      </c>
      <c r="H54" s="26"/>
      <c r="I54" s="26"/>
      <c r="J54" s="55"/>
      <c r="K54" s="55" t="s">
        <v>86</v>
      </c>
    </row>
    <row r="55">
      <c r="A55" s="55" t="s">
        <v>1402</v>
      </c>
      <c r="B55" s="24">
        <v>0.12261574074074075</v>
      </c>
      <c r="C55" s="24">
        <f>B55-TIME('Time Shifts'!$B$43,'Time Shifts'!$C$43,'Time Shifts'!$D$43)</f>
        <v>0.110625</v>
      </c>
      <c r="D55" s="55" t="s">
        <v>69</v>
      </c>
      <c r="E55" s="55" t="s">
        <v>67</v>
      </c>
      <c r="F55" s="29" t="s">
        <v>75</v>
      </c>
      <c r="G55" s="46" t="s">
        <v>75</v>
      </c>
      <c r="H55" s="26"/>
      <c r="I55" s="26"/>
      <c r="J55" s="55"/>
      <c r="K55" s="55" t="s">
        <v>85</v>
      </c>
    </row>
    <row r="56">
      <c r="A56" s="55" t="s">
        <v>1402</v>
      </c>
      <c r="B56" s="24">
        <v>0.12261574074074075</v>
      </c>
      <c r="C56" s="24">
        <f>B56-TIME('Time Shifts'!$B$43,'Time Shifts'!$C$43,'Time Shifts'!$D$43)</f>
        <v>0.110625</v>
      </c>
      <c r="D56" s="55" t="s">
        <v>69</v>
      </c>
      <c r="E56" s="55" t="s">
        <v>67</v>
      </c>
      <c r="F56" s="46">
        <v>22.0</v>
      </c>
      <c r="G56" s="46">
        <f>F56-4</f>
        <v>18</v>
      </c>
      <c r="H56" s="26"/>
      <c r="I56" s="26"/>
      <c r="J56" s="55"/>
      <c r="K56" s="55" t="s">
        <v>86</v>
      </c>
    </row>
    <row r="57">
      <c r="A57" s="55" t="s">
        <v>1402</v>
      </c>
      <c r="B57" s="24">
        <v>0.12445601851851852</v>
      </c>
      <c r="C57" s="24">
        <f>B57-TIME('Time Shifts'!$B$43,'Time Shifts'!$C$43,'Time Shifts'!$D$43)</f>
        <v>0.1124652778</v>
      </c>
      <c r="D57" s="55" t="s">
        <v>74</v>
      </c>
      <c r="E57" s="55" t="s">
        <v>125</v>
      </c>
      <c r="F57" s="46">
        <v>36.0</v>
      </c>
      <c r="G57" s="46">
        <f>F57-10-10</f>
        <v>16</v>
      </c>
      <c r="H57" s="26"/>
      <c r="I57" s="26"/>
      <c r="J57" s="55"/>
      <c r="K57" s="55" t="s">
        <v>966</v>
      </c>
    </row>
    <row r="58">
      <c r="A58" s="55" t="s">
        <v>1402</v>
      </c>
      <c r="B58" s="24">
        <v>0.12452546296296296</v>
      </c>
      <c r="C58" s="24">
        <f>B58-TIME('Time Shifts'!$B$43,'Time Shifts'!$C$43,'Time Shifts'!$D$43)</f>
        <v>0.1125347222</v>
      </c>
      <c r="D58" s="55" t="s">
        <v>69</v>
      </c>
      <c r="E58" s="55" t="s">
        <v>125</v>
      </c>
      <c r="F58" s="46">
        <v>21.0</v>
      </c>
      <c r="G58" s="46">
        <f>F58-4-10</f>
        <v>7</v>
      </c>
      <c r="H58" s="26"/>
      <c r="I58" s="26"/>
      <c r="J58" s="55"/>
      <c r="K58" s="55" t="s">
        <v>966</v>
      </c>
    </row>
    <row r="59">
      <c r="A59" s="55" t="s">
        <v>1402</v>
      </c>
      <c r="B59" s="24">
        <v>0.12611111111111112</v>
      </c>
      <c r="C59" s="24">
        <f>B59-TIME('Time Shifts'!$B$43,'Time Shifts'!$C$43,'Time Shifts'!$D$43)</f>
        <v>0.1141203704</v>
      </c>
      <c r="D59" s="55" t="s">
        <v>74</v>
      </c>
      <c r="E59" s="55" t="s">
        <v>79</v>
      </c>
      <c r="F59" s="46">
        <v>14.0</v>
      </c>
      <c r="G59" s="46">
        <f>F59-0</f>
        <v>14</v>
      </c>
      <c r="H59" s="26"/>
      <c r="I59" s="26"/>
      <c r="J59" s="55"/>
      <c r="K59" s="55" t="s">
        <v>274</v>
      </c>
    </row>
    <row r="60">
      <c r="A60" s="55" t="s">
        <v>1402</v>
      </c>
      <c r="B60" s="24">
        <v>0.12611111111111112</v>
      </c>
      <c r="C60" s="24">
        <f>B60-TIME('Time Shifts'!$B$43,'Time Shifts'!$C$43,'Time Shifts'!$D$43)</f>
        <v>0.1141203704</v>
      </c>
      <c r="D60" s="55" t="s">
        <v>69</v>
      </c>
      <c r="E60" s="55" t="s">
        <v>79</v>
      </c>
      <c r="F60" s="46">
        <v>19.0</v>
      </c>
      <c r="G60" s="46">
        <f>F60-3</f>
        <v>16</v>
      </c>
      <c r="H60" s="26"/>
      <c r="I60" s="26"/>
      <c r="J60" s="26"/>
      <c r="K60" s="26"/>
    </row>
    <row r="61">
      <c r="A61" s="55" t="s">
        <v>1402</v>
      </c>
      <c r="B61" s="24">
        <v>0.12658564814814816</v>
      </c>
      <c r="C61" s="24">
        <f>B61-TIME('Time Shifts'!$B$43,'Time Shifts'!$C$43,'Time Shifts'!$D$43)</f>
        <v>0.1145949074</v>
      </c>
      <c r="D61" s="55" t="s">
        <v>69</v>
      </c>
      <c r="E61" s="55" t="s">
        <v>125</v>
      </c>
      <c r="F61" s="29" t="s">
        <v>68</v>
      </c>
      <c r="G61" s="46">
        <v>20.0</v>
      </c>
      <c r="H61" s="26"/>
      <c r="I61" s="26"/>
      <c r="J61" s="55"/>
      <c r="K61" s="55" t="s">
        <v>966</v>
      </c>
    </row>
    <row r="62">
      <c r="A62" s="55" t="s">
        <v>1402</v>
      </c>
      <c r="B62" s="24">
        <v>0.12659722222222222</v>
      </c>
      <c r="C62" s="24">
        <f>B62-TIME('Time Shifts'!$B$43,'Time Shifts'!$C$43,'Time Shifts'!$D$43)</f>
        <v>0.1146064815</v>
      </c>
      <c r="D62" s="55" t="s">
        <v>74</v>
      </c>
      <c r="E62" s="55" t="s">
        <v>125</v>
      </c>
      <c r="F62" s="46">
        <v>38.0</v>
      </c>
      <c r="G62" s="46">
        <f>F62-10-10</f>
        <v>18</v>
      </c>
      <c r="H62" s="26"/>
      <c r="I62" s="26"/>
      <c r="J62" s="55"/>
      <c r="K62" s="55" t="s">
        <v>966</v>
      </c>
    </row>
    <row r="63">
      <c r="A63" s="55" t="s">
        <v>1402</v>
      </c>
      <c r="B63" s="24">
        <v>0.12844907407407408</v>
      </c>
      <c r="C63" s="24">
        <f>B63-TIME('Time Shifts'!$B$43,'Time Shifts'!$C$43,'Time Shifts'!$D$43)</f>
        <v>0.1164583333</v>
      </c>
      <c r="D63" s="55" t="s">
        <v>82</v>
      </c>
      <c r="E63" s="55" t="s">
        <v>67</v>
      </c>
      <c r="F63" s="46">
        <v>12.0</v>
      </c>
      <c r="G63" s="46">
        <f>F63-3</f>
        <v>9</v>
      </c>
      <c r="H63" s="26"/>
      <c r="I63" s="26"/>
      <c r="J63" s="26"/>
      <c r="K63" s="26"/>
    </row>
    <row r="64">
      <c r="A64" s="55" t="s">
        <v>1402</v>
      </c>
      <c r="B64" s="24">
        <v>0.12893518518518518</v>
      </c>
      <c r="C64" s="24">
        <f>B64-TIME('Time Shifts'!$B$43,'Time Shifts'!$C$43,'Time Shifts'!$D$43)</f>
        <v>0.1169444444</v>
      </c>
      <c r="D64" s="55" t="s">
        <v>70</v>
      </c>
      <c r="E64" s="55" t="s">
        <v>210</v>
      </c>
      <c r="F64" s="46">
        <v>9.0</v>
      </c>
      <c r="G64" s="46">
        <f>F64-1</f>
        <v>8</v>
      </c>
      <c r="H64" s="26"/>
      <c r="I64" s="26"/>
      <c r="J64" s="26"/>
      <c r="K64" s="26"/>
    </row>
    <row r="65">
      <c r="A65" s="55" t="s">
        <v>1402</v>
      </c>
      <c r="B65" s="24">
        <v>0.1331712962962963</v>
      </c>
      <c r="C65" s="24">
        <f>B65-TIME('Time Shifts'!$B$43,'Time Shifts'!$C$43,'Time Shifts'!$D$43)</f>
        <v>0.1211805556</v>
      </c>
      <c r="D65" s="55" t="s">
        <v>964</v>
      </c>
      <c r="E65" s="55" t="s">
        <v>67</v>
      </c>
      <c r="F65" s="29" t="s">
        <v>75</v>
      </c>
      <c r="G65" s="46" t="s">
        <v>75</v>
      </c>
      <c r="H65" s="26"/>
      <c r="I65" s="26"/>
      <c r="J65" s="55"/>
      <c r="K65" s="55" t="s">
        <v>160</v>
      </c>
    </row>
    <row r="66">
      <c r="A66" s="55" t="s">
        <v>1402</v>
      </c>
      <c r="B66" s="24">
        <v>0.1331712962962963</v>
      </c>
      <c r="C66" s="24">
        <f>B66-TIME('Time Shifts'!$B$43,'Time Shifts'!$C$43,'Time Shifts'!$D$43)</f>
        <v>0.1211805556</v>
      </c>
      <c r="D66" s="55" t="s">
        <v>964</v>
      </c>
      <c r="E66" s="55" t="s">
        <v>67</v>
      </c>
      <c r="F66" s="46">
        <v>22.0</v>
      </c>
      <c r="G66" s="46">
        <f>F66-8</f>
        <v>14</v>
      </c>
      <c r="H66" s="26"/>
      <c r="I66" s="26"/>
      <c r="J66" s="55"/>
      <c r="K66" s="55" t="s">
        <v>161</v>
      </c>
    </row>
    <row r="67">
      <c r="A67" s="55" t="s">
        <v>1402</v>
      </c>
      <c r="B67" s="24">
        <v>0.1345949074074074</v>
      </c>
      <c r="C67" s="24">
        <f>B67-TIME('Time Shifts'!$B$43,'Time Shifts'!$C$43,'Time Shifts'!$D$43)</f>
        <v>0.1226041667</v>
      </c>
      <c r="D67" s="55" t="s">
        <v>70</v>
      </c>
      <c r="E67" s="55" t="s">
        <v>71</v>
      </c>
      <c r="F67" s="29">
        <v>10.0</v>
      </c>
      <c r="G67" s="46">
        <v>4.0</v>
      </c>
      <c r="H67" s="26"/>
      <c r="I67" s="26"/>
      <c r="J67" s="26"/>
      <c r="K67" s="26"/>
    </row>
    <row r="68">
      <c r="A68" s="55" t="s">
        <v>1402</v>
      </c>
      <c r="B68" s="24">
        <v>0.13555555555555557</v>
      </c>
      <c r="C68" s="24">
        <f>B68-TIME('Time Shifts'!$B$43,'Time Shifts'!$C$43,'Time Shifts'!$D$43)</f>
        <v>0.1235648148</v>
      </c>
      <c r="D68" s="55" t="s">
        <v>70</v>
      </c>
      <c r="E68" s="55" t="s">
        <v>80</v>
      </c>
      <c r="F68" s="46">
        <v>15.0</v>
      </c>
      <c r="G68" s="46">
        <f>F68-4</f>
        <v>11</v>
      </c>
      <c r="H68" s="26"/>
      <c r="I68" s="26"/>
      <c r="J68" s="26"/>
      <c r="K68" s="26"/>
    </row>
    <row r="69">
      <c r="A69" s="55" t="s">
        <v>1402</v>
      </c>
      <c r="B69" s="24">
        <v>0.13652777777777778</v>
      </c>
      <c r="C69" s="24">
        <f>B69-TIME('Time Shifts'!$B$43,'Time Shifts'!$C$43,'Time Shifts'!$D$43)</f>
        <v>0.124537037</v>
      </c>
      <c r="D69" s="55" t="s">
        <v>964</v>
      </c>
      <c r="E69" s="55" t="s">
        <v>128</v>
      </c>
      <c r="F69" s="46">
        <v>23.0</v>
      </c>
      <c r="G69" s="46">
        <f>F69-8</f>
        <v>15</v>
      </c>
      <c r="H69" s="26"/>
      <c r="I69" s="26"/>
      <c r="J69" s="26"/>
      <c r="K69" s="26"/>
    </row>
    <row r="70">
      <c r="A70" s="55" t="s">
        <v>1402</v>
      </c>
      <c r="B70" s="24">
        <v>0.13701388888888888</v>
      </c>
      <c r="C70" s="24">
        <f>B70-TIME('Time Shifts'!$B$43,'Time Shifts'!$C$43,'Time Shifts'!$D$43)</f>
        <v>0.1250231481</v>
      </c>
      <c r="D70" s="55" t="s">
        <v>964</v>
      </c>
      <c r="E70" s="55" t="s">
        <v>120</v>
      </c>
      <c r="F70" s="46">
        <v>21.0</v>
      </c>
      <c r="G70" s="46"/>
      <c r="H70" s="26"/>
      <c r="I70" s="26"/>
      <c r="J70" s="55"/>
      <c r="K70" s="55" t="s">
        <v>1411</v>
      </c>
    </row>
    <row r="71">
      <c r="A71" s="55" t="s">
        <v>1402</v>
      </c>
      <c r="B71" s="24">
        <v>0.13765046296296296</v>
      </c>
      <c r="C71" s="24">
        <f>B71-TIME('Time Shifts'!$B$43,'Time Shifts'!$C$43,'Time Shifts'!$D$43)</f>
        <v>0.1256597222</v>
      </c>
      <c r="D71" s="55" t="s">
        <v>964</v>
      </c>
      <c r="E71" s="55" t="s">
        <v>80</v>
      </c>
      <c r="F71" s="46">
        <v>7.0</v>
      </c>
      <c r="G71" s="46">
        <f>F71-3</f>
        <v>4</v>
      </c>
      <c r="H71" s="26"/>
      <c r="I71" s="26"/>
      <c r="J71" s="26"/>
      <c r="K71" s="26"/>
    </row>
    <row r="72">
      <c r="A72" s="55" t="s">
        <v>1402</v>
      </c>
      <c r="B72" s="24">
        <v>0.13869212962962962</v>
      </c>
      <c r="C72" s="24">
        <f>B72-TIME('Time Shifts'!$B$43,'Time Shifts'!$C$43,'Time Shifts'!$D$43)</f>
        <v>0.1267013889</v>
      </c>
      <c r="D72" s="55" t="s">
        <v>74</v>
      </c>
      <c r="E72" s="55" t="s">
        <v>67</v>
      </c>
      <c r="F72" s="46">
        <v>7.0</v>
      </c>
      <c r="G72" s="46">
        <f>F72-0</f>
        <v>7</v>
      </c>
      <c r="H72" s="26"/>
      <c r="I72" s="26"/>
      <c r="J72" s="26"/>
      <c r="K72" s="26"/>
    </row>
    <row r="73">
      <c r="A73" s="55" t="s">
        <v>1402</v>
      </c>
      <c r="B73" s="24">
        <v>0.13876157407407408</v>
      </c>
      <c r="C73" s="24">
        <f>B73-TIME('Time Shifts'!$B$43,'Time Shifts'!$C$43,'Time Shifts'!$D$43)</f>
        <v>0.1267708333</v>
      </c>
      <c r="D73" s="55" t="s">
        <v>70</v>
      </c>
      <c r="E73" s="55" t="s">
        <v>67</v>
      </c>
      <c r="F73" s="46">
        <v>7.0</v>
      </c>
      <c r="G73" s="46">
        <f>F73-3</f>
        <v>4</v>
      </c>
      <c r="H73" s="26"/>
      <c r="I73" s="26"/>
      <c r="J73" s="26"/>
      <c r="K73" s="26"/>
    </row>
    <row r="74">
      <c r="A74" s="55" t="s">
        <v>1402</v>
      </c>
      <c r="B74" s="24">
        <v>0.14202546296296295</v>
      </c>
      <c r="C74" s="24">
        <f>B74-TIME('Time Shifts'!$B$43,'Time Shifts'!$C$43,'Time Shifts'!$D$43)</f>
        <v>0.1300347222</v>
      </c>
      <c r="D74" s="55" t="s">
        <v>69</v>
      </c>
      <c r="E74" s="55" t="s">
        <v>80</v>
      </c>
      <c r="F74" s="46">
        <v>8.0</v>
      </c>
      <c r="G74" s="46">
        <f>F74-4</f>
        <v>4</v>
      </c>
      <c r="H74" s="26"/>
      <c r="I74" s="26"/>
      <c r="J74" s="26"/>
      <c r="K74" s="26"/>
    </row>
    <row r="75">
      <c r="A75" s="55" t="s">
        <v>1402</v>
      </c>
      <c r="B75" s="24">
        <v>0.14202546296296295</v>
      </c>
      <c r="C75" s="24">
        <f>B75-TIME('Time Shifts'!$B$43,'Time Shifts'!$C$43,'Time Shifts'!$D$43)</f>
        <v>0.1300347222</v>
      </c>
      <c r="D75" s="55" t="s">
        <v>964</v>
      </c>
      <c r="E75" s="55" t="s">
        <v>71</v>
      </c>
      <c r="F75" s="46">
        <v>13.0</v>
      </c>
      <c r="G75" s="46">
        <f>F75-8</f>
        <v>5</v>
      </c>
      <c r="H75" s="26"/>
      <c r="I75" s="26"/>
      <c r="J75" s="26"/>
      <c r="K75" s="26"/>
    </row>
    <row r="76">
      <c r="A76" s="55" t="s">
        <v>1402</v>
      </c>
      <c r="B76" s="24">
        <v>0.14710648148148148</v>
      </c>
      <c r="C76" s="24">
        <f>B76-TIME('Time Shifts'!$B$43,'Time Shifts'!$C$43,'Time Shifts'!$D$43)</f>
        <v>0.1351157407</v>
      </c>
      <c r="D76" s="55" t="s">
        <v>82</v>
      </c>
      <c r="E76" s="55" t="s">
        <v>131</v>
      </c>
      <c r="F76" s="29" t="s">
        <v>68</v>
      </c>
      <c r="G76" s="46">
        <v>20.0</v>
      </c>
      <c r="H76" s="26"/>
      <c r="I76" s="26"/>
      <c r="J76" s="26"/>
      <c r="K76" s="26"/>
    </row>
    <row r="77">
      <c r="A77" s="55" t="s">
        <v>1402</v>
      </c>
      <c r="B77" s="24">
        <v>0.15778935185185186</v>
      </c>
      <c r="C77" s="24">
        <f>B77-TIME('Time Shifts'!$B$43,'Time Shifts'!$C$43,'Time Shifts'!$D$43)</f>
        <v>0.1457986111</v>
      </c>
      <c r="D77" s="55" t="s">
        <v>69</v>
      </c>
      <c r="E77" s="55" t="s">
        <v>67</v>
      </c>
      <c r="F77" s="46">
        <v>13.0</v>
      </c>
      <c r="G77" s="46">
        <f t="shared" ref="G77:G79" si="6">F77-4</f>
        <v>9</v>
      </c>
      <c r="H77" s="26"/>
      <c r="I77" s="26"/>
      <c r="J77" s="26"/>
      <c r="K77" s="26"/>
    </row>
    <row r="78">
      <c r="A78" s="55" t="s">
        <v>1402</v>
      </c>
      <c r="B78" s="24">
        <v>0.1613425925925926</v>
      </c>
      <c r="C78" s="24">
        <f>B78-TIME('Time Shifts'!$B$43,'Time Shifts'!$C$43,'Time Shifts'!$D$43)</f>
        <v>0.1493518519</v>
      </c>
      <c r="D78" s="55" t="s">
        <v>69</v>
      </c>
      <c r="E78" s="55" t="s">
        <v>67</v>
      </c>
      <c r="F78" s="46">
        <v>7.0</v>
      </c>
      <c r="G78" s="46">
        <f t="shared" si="6"/>
        <v>3</v>
      </c>
      <c r="H78" s="26"/>
      <c r="I78" s="26"/>
      <c r="J78" s="26"/>
      <c r="K78" s="26"/>
    </row>
    <row r="79">
      <c r="A79" s="55" t="s">
        <v>1402</v>
      </c>
      <c r="B79" s="24">
        <v>0.16194444444444445</v>
      </c>
      <c r="C79" s="24">
        <f>B79-TIME('Time Shifts'!$B$43,'Time Shifts'!$C$43,'Time Shifts'!$D$43)</f>
        <v>0.1499537037</v>
      </c>
      <c r="D79" s="55" t="s">
        <v>69</v>
      </c>
      <c r="E79" s="55" t="s">
        <v>127</v>
      </c>
      <c r="F79" s="46">
        <v>22.0</v>
      </c>
      <c r="G79" s="46">
        <f t="shared" si="6"/>
        <v>18</v>
      </c>
      <c r="H79" s="26"/>
      <c r="I79" s="26"/>
      <c r="J79" s="26"/>
      <c r="K79" s="26"/>
    </row>
    <row r="80">
      <c r="A80" s="55" t="s">
        <v>1402</v>
      </c>
      <c r="B80" s="24">
        <v>0.1622337962962963</v>
      </c>
      <c r="C80" s="24">
        <f>B80-TIME('Time Shifts'!$B$43,'Time Shifts'!$C$43,'Time Shifts'!$D$43)</f>
        <v>0.1502430556</v>
      </c>
      <c r="D80" s="55" t="s">
        <v>69</v>
      </c>
      <c r="E80" s="55" t="s">
        <v>73</v>
      </c>
      <c r="F80" s="46">
        <v>15.0</v>
      </c>
      <c r="G80" s="46">
        <f>F80-6</f>
        <v>9</v>
      </c>
      <c r="H80" s="26"/>
      <c r="I80" s="26"/>
      <c r="J80" s="26"/>
      <c r="K80" s="26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hidden="1" min="2" max="2" width="7.29"/>
    <col customWidth="1" min="3" max="3" width="7.29"/>
    <col customWidth="1" min="4" max="4" width="9.71"/>
    <col customWidth="1" min="5" max="5" width="10.43"/>
    <col customWidth="1" min="6" max="6" width="10.71"/>
    <col customWidth="1" min="7" max="7" width="12.71"/>
    <col customWidth="1" min="8" max="8" width="5.14"/>
    <col customWidth="1" min="9" max="9" width="48.43"/>
    <col customWidth="1" min="10" max="10" width="6.43"/>
    <col customWidth="1" min="11" max="11" width="52.57"/>
  </cols>
  <sheetData>
    <row r="1">
      <c r="A1" s="73" t="s">
        <v>0</v>
      </c>
      <c r="B1" s="39" t="s">
        <v>4304</v>
      </c>
      <c r="C1" s="39" t="s">
        <v>56</v>
      </c>
      <c r="D1" s="39" t="s">
        <v>57</v>
      </c>
      <c r="E1" s="39" t="s">
        <v>58</v>
      </c>
      <c r="F1" s="40" t="s">
        <v>59</v>
      </c>
      <c r="G1" s="40" t="s">
        <v>60</v>
      </c>
      <c r="H1" s="39" t="s">
        <v>61</v>
      </c>
      <c r="I1" s="39" t="s">
        <v>62</v>
      </c>
      <c r="J1" s="39" t="s">
        <v>63</v>
      </c>
      <c r="K1" s="39" t="s">
        <v>64</v>
      </c>
    </row>
    <row r="2">
      <c r="A2" s="55" t="s">
        <v>1412</v>
      </c>
      <c r="B2" s="24">
        <v>0.012037037037037037</v>
      </c>
      <c r="C2" s="24">
        <f t="shared" ref="C2:C55" si="1">B2</f>
        <v>0.01203703704</v>
      </c>
      <c r="D2" s="55" t="s">
        <v>82</v>
      </c>
      <c r="E2" s="55" t="s">
        <v>91</v>
      </c>
      <c r="F2" s="46">
        <v>17.0</v>
      </c>
      <c r="G2" s="26"/>
      <c r="H2" s="55"/>
      <c r="I2" s="26" t="s">
        <v>1413</v>
      </c>
      <c r="J2" s="55"/>
      <c r="K2" s="55" t="s">
        <v>1414</v>
      </c>
    </row>
    <row r="3">
      <c r="A3" s="55" t="s">
        <v>1412</v>
      </c>
      <c r="B3" s="24">
        <v>0.012511574074074074</v>
      </c>
      <c r="C3" s="24">
        <f t="shared" si="1"/>
        <v>0.01251157407</v>
      </c>
      <c r="D3" s="55" t="s">
        <v>69</v>
      </c>
      <c r="E3" s="55" t="s">
        <v>87</v>
      </c>
      <c r="F3" s="46">
        <v>19.0</v>
      </c>
      <c r="G3" s="26">
        <f>F3-4</f>
        <v>15</v>
      </c>
      <c r="H3" s="26"/>
      <c r="I3" s="26"/>
      <c r="J3" s="26"/>
      <c r="K3" s="26"/>
    </row>
    <row r="4">
      <c r="A4" s="55" t="s">
        <v>1412</v>
      </c>
      <c r="B4" s="24">
        <v>0.013055555555555556</v>
      </c>
      <c r="C4" s="24">
        <f t="shared" si="1"/>
        <v>0.01305555556</v>
      </c>
      <c r="D4" s="55" t="s">
        <v>70</v>
      </c>
      <c r="E4" s="55" t="s">
        <v>87</v>
      </c>
      <c r="F4" s="29">
        <v>24.0</v>
      </c>
      <c r="G4" s="46" t="s">
        <v>75</v>
      </c>
      <c r="H4" s="26"/>
      <c r="I4" s="26"/>
      <c r="J4" s="55"/>
      <c r="K4" s="55" t="s">
        <v>1415</v>
      </c>
    </row>
    <row r="5">
      <c r="A5" s="55" t="s">
        <v>1412</v>
      </c>
      <c r="B5" s="24">
        <v>0.013194444444444444</v>
      </c>
      <c r="C5" s="24">
        <f t="shared" si="1"/>
        <v>0.01319444444</v>
      </c>
      <c r="D5" s="55" t="s">
        <v>84</v>
      </c>
      <c r="E5" s="55" t="s">
        <v>87</v>
      </c>
      <c r="F5" s="29" t="s">
        <v>75</v>
      </c>
      <c r="G5" s="46" t="s">
        <v>75</v>
      </c>
      <c r="H5" s="26"/>
      <c r="I5" s="26"/>
      <c r="J5" s="55"/>
      <c r="K5" s="55" t="s">
        <v>85</v>
      </c>
    </row>
    <row r="6">
      <c r="A6" s="55" t="s">
        <v>1412</v>
      </c>
      <c r="B6" s="24">
        <v>0.013194444444444444</v>
      </c>
      <c r="C6" s="24">
        <f t="shared" si="1"/>
        <v>0.01319444444</v>
      </c>
      <c r="D6" s="55" t="s">
        <v>84</v>
      </c>
      <c r="E6" s="55" t="s">
        <v>87</v>
      </c>
      <c r="F6" s="46">
        <v>15.0</v>
      </c>
      <c r="G6" s="26">
        <f>F6-2</f>
        <v>13</v>
      </c>
      <c r="H6" s="26"/>
      <c r="I6" s="26"/>
      <c r="J6" s="55"/>
      <c r="K6" s="55" t="s">
        <v>86</v>
      </c>
    </row>
    <row r="7">
      <c r="A7" s="55" t="s">
        <v>1412</v>
      </c>
      <c r="B7" s="24">
        <v>0.013356481481481481</v>
      </c>
      <c r="C7" s="24">
        <f t="shared" si="1"/>
        <v>0.01335648148</v>
      </c>
      <c r="D7" s="55" t="s">
        <v>964</v>
      </c>
      <c r="E7" s="55" t="s">
        <v>87</v>
      </c>
      <c r="F7" s="46">
        <v>12.0</v>
      </c>
      <c r="G7" s="26">
        <f>F7-1</f>
        <v>11</v>
      </c>
      <c r="H7" s="26"/>
      <c r="I7" s="26"/>
      <c r="J7" s="26"/>
      <c r="K7" s="26"/>
    </row>
    <row r="8">
      <c r="A8" s="55" t="s">
        <v>1412</v>
      </c>
      <c r="B8" s="24">
        <v>0.013391203703703704</v>
      </c>
      <c r="C8" s="24">
        <f t="shared" si="1"/>
        <v>0.0133912037</v>
      </c>
      <c r="D8" s="55" t="s">
        <v>66</v>
      </c>
      <c r="E8" s="55" t="s">
        <v>87</v>
      </c>
      <c r="F8" s="46">
        <v>11.0</v>
      </c>
      <c r="G8" s="26">
        <f>F8-0</f>
        <v>11</v>
      </c>
      <c r="H8" s="26"/>
      <c r="I8" s="26"/>
      <c r="J8" s="26"/>
      <c r="K8" s="26"/>
    </row>
    <row r="9">
      <c r="A9" s="55" t="s">
        <v>1412</v>
      </c>
      <c r="B9" s="24">
        <v>0.013530092592592592</v>
      </c>
      <c r="C9" s="24">
        <f t="shared" si="1"/>
        <v>0.01353009259</v>
      </c>
      <c r="D9" s="55" t="s">
        <v>82</v>
      </c>
      <c r="E9" s="55" t="s">
        <v>87</v>
      </c>
      <c r="F9" s="46">
        <v>8.0</v>
      </c>
      <c r="G9" s="26">
        <f>F9-1</f>
        <v>7</v>
      </c>
      <c r="H9" s="26"/>
      <c r="I9" s="26"/>
      <c r="J9" s="26"/>
      <c r="K9" s="26"/>
    </row>
    <row r="10">
      <c r="A10" s="55" t="s">
        <v>1412</v>
      </c>
      <c r="B10" s="24">
        <v>0.01369212962962963</v>
      </c>
      <c r="C10" s="24">
        <f t="shared" si="1"/>
        <v>0.01369212963</v>
      </c>
      <c r="D10" s="55" t="s">
        <v>74</v>
      </c>
      <c r="E10" s="55" t="s">
        <v>87</v>
      </c>
      <c r="F10" s="46">
        <v>9.0</v>
      </c>
      <c r="G10" s="26">
        <f>F10-4</f>
        <v>5</v>
      </c>
      <c r="H10" s="26"/>
      <c r="I10" s="26"/>
      <c r="J10" s="26"/>
      <c r="K10" s="26"/>
    </row>
    <row r="11">
      <c r="A11" s="55" t="s">
        <v>1412</v>
      </c>
      <c r="B11" s="24">
        <v>0.015462962962962963</v>
      </c>
      <c r="C11" s="24">
        <f t="shared" si="1"/>
        <v>0.01546296296</v>
      </c>
      <c r="D11" s="55" t="s">
        <v>82</v>
      </c>
      <c r="E11" s="55" t="s">
        <v>1416</v>
      </c>
      <c r="F11" s="46">
        <v>14.0</v>
      </c>
      <c r="G11" s="26">
        <f t="shared" ref="G11:G12" si="2">F11-5</f>
        <v>9</v>
      </c>
      <c r="H11" s="26"/>
      <c r="I11" s="26"/>
      <c r="J11" s="55"/>
      <c r="K11" s="55" t="s">
        <v>161</v>
      </c>
    </row>
    <row r="12">
      <c r="A12" s="55" t="s">
        <v>1412</v>
      </c>
      <c r="B12" s="24">
        <v>0.015462962962962963</v>
      </c>
      <c r="C12" s="24">
        <f t="shared" si="1"/>
        <v>0.01546296296</v>
      </c>
      <c r="D12" s="55" t="s">
        <v>82</v>
      </c>
      <c r="E12" s="55" t="s">
        <v>1416</v>
      </c>
      <c r="F12" s="46">
        <v>19.0</v>
      </c>
      <c r="G12" s="26">
        <f t="shared" si="2"/>
        <v>14</v>
      </c>
      <c r="H12" s="26"/>
      <c r="I12" s="26"/>
      <c r="J12" s="55"/>
      <c r="K12" s="55" t="s">
        <v>160</v>
      </c>
    </row>
    <row r="13">
      <c r="A13" s="55" t="s">
        <v>1412</v>
      </c>
      <c r="B13" s="24">
        <v>0.015960648148148147</v>
      </c>
      <c r="C13" s="24">
        <f t="shared" si="1"/>
        <v>0.01596064815</v>
      </c>
      <c r="D13" s="55" t="s">
        <v>82</v>
      </c>
      <c r="E13" s="55" t="s">
        <v>67</v>
      </c>
      <c r="F13" s="29" t="s">
        <v>68</v>
      </c>
      <c r="G13" s="46">
        <v>20.0</v>
      </c>
      <c r="H13" s="26"/>
      <c r="I13" s="26"/>
      <c r="J13" s="55"/>
      <c r="K13" s="55" t="s">
        <v>160</v>
      </c>
    </row>
    <row r="14">
      <c r="A14" s="55" t="s">
        <v>1412</v>
      </c>
      <c r="B14" s="24">
        <v>0.015960648148148147</v>
      </c>
      <c r="C14" s="24">
        <f t="shared" si="1"/>
        <v>0.01596064815</v>
      </c>
      <c r="D14" s="55" t="s">
        <v>82</v>
      </c>
      <c r="E14" s="55" t="s">
        <v>67</v>
      </c>
      <c r="F14" s="29">
        <v>19.0</v>
      </c>
      <c r="G14" s="46">
        <v>16.0</v>
      </c>
      <c r="H14" s="26"/>
      <c r="I14" s="26"/>
      <c r="J14" s="55"/>
      <c r="K14" s="55" t="s">
        <v>161</v>
      </c>
    </row>
    <row r="15">
      <c r="A15" s="55" t="s">
        <v>1412</v>
      </c>
      <c r="B15" s="24">
        <v>0.022083333333333333</v>
      </c>
      <c r="C15" s="24">
        <f t="shared" si="1"/>
        <v>0.02208333333</v>
      </c>
      <c r="D15" s="55" t="s">
        <v>82</v>
      </c>
      <c r="E15" s="55" t="s">
        <v>91</v>
      </c>
      <c r="F15" s="46">
        <v>24.0</v>
      </c>
      <c r="G15" s="26"/>
      <c r="H15" s="55"/>
      <c r="I15" s="26" t="s">
        <v>1417</v>
      </c>
      <c r="J15" s="55"/>
      <c r="K15" s="55" t="s">
        <v>1414</v>
      </c>
    </row>
    <row r="16">
      <c r="A16" s="55" t="s">
        <v>1412</v>
      </c>
      <c r="B16" s="24">
        <v>0.022766203703703705</v>
      </c>
      <c r="C16" s="24">
        <f t="shared" si="1"/>
        <v>0.0227662037</v>
      </c>
      <c r="D16" s="55" t="s">
        <v>82</v>
      </c>
      <c r="E16" s="55" t="s">
        <v>81</v>
      </c>
      <c r="F16" s="29" t="s">
        <v>68</v>
      </c>
      <c r="G16" s="46">
        <v>20.0</v>
      </c>
      <c r="H16" s="26"/>
      <c r="I16" s="26"/>
      <c r="J16" s="55"/>
      <c r="K16" s="55" t="s">
        <v>254</v>
      </c>
    </row>
    <row r="17">
      <c r="A17" s="55" t="s">
        <v>1412</v>
      </c>
      <c r="B17" s="24">
        <v>0.023148148148148147</v>
      </c>
      <c r="C17" s="24">
        <f t="shared" si="1"/>
        <v>0.02314814815</v>
      </c>
      <c r="D17" s="55" t="s">
        <v>82</v>
      </c>
      <c r="E17" s="55" t="s">
        <v>81</v>
      </c>
      <c r="F17" s="46">
        <v>7.0</v>
      </c>
      <c r="G17" s="26">
        <f>F17-2</f>
        <v>5</v>
      </c>
      <c r="H17" s="26"/>
      <c r="I17" s="26"/>
      <c r="J17" s="55"/>
      <c r="K17" s="55" t="s">
        <v>254</v>
      </c>
    </row>
    <row r="18">
      <c r="A18" s="55" t="s">
        <v>1412</v>
      </c>
      <c r="B18" s="24">
        <v>0.024212962962962964</v>
      </c>
      <c r="C18" s="24">
        <f t="shared" si="1"/>
        <v>0.02421296296</v>
      </c>
      <c r="D18" s="55" t="s">
        <v>66</v>
      </c>
      <c r="E18" s="55" t="s">
        <v>91</v>
      </c>
      <c r="F18" s="46">
        <v>18.0</v>
      </c>
      <c r="G18" s="26"/>
      <c r="H18" s="55"/>
      <c r="I18" s="26" t="s">
        <v>1418</v>
      </c>
      <c r="J18" s="55"/>
      <c r="K18" s="55" t="s">
        <v>1419</v>
      </c>
    </row>
    <row r="19">
      <c r="A19" s="55" t="s">
        <v>1412</v>
      </c>
      <c r="B19" s="24">
        <v>0.025092592592592593</v>
      </c>
      <c r="C19" s="24">
        <f t="shared" si="1"/>
        <v>0.02509259259</v>
      </c>
      <c r="D19" s="55" t="s">
        <v>74</v>
      </c>
      <c r="E19" s="55" t="s">
        <v>93</v>
      </c>
      <c r="F19" s="46">
        <v>14.0</v>
      </c>
      <c r="G19" s="26">
        <f>F19-8</f>
        <v>6</v>
      </c>
      <c r="H19" s="26"/>
      <c r="I19" s="26"/>
      <c r="J19" s="55"/>
      <c r="K19" s="55" t="s">
        <v>1010</v>
      </c>
    </row>
    <row r="20">
      <c r="A20" s="55" t="s">
        <v>1412</v>
      </c>
      <c r="B20" s="24">
        <v>0.026331018518518517</v>
      </c>
      <c r="C20" s="24">
        <f t="shared" si="1"/>
        <v>0.02633101852</v>
      </c>
      <c r="D20" s="55" t="s">
        <v>74</v>
      </c>
      <c r="E20" s="55" t="s">
        <v>100</v>
      </c>
      <c r="F20" s="46">
        <v>19.0</v>
      </c>
      <c r="G20" s="26">
        <f>F20-7</f>
        <v>12</v>
      </c>
      <c r="H20" s="26"/>
      <c r="I20" s="26"/>
      <c r="J20" s="55"/>
      <c r="K20" s="55" t="s">
        <v>1420</v>
      </c>
    </row>
    <row r="21">
      <c r="A21" s="55" t="s">
        <v>1412</v>
      </c>
      <c r="B21" s="24">
        <v>0.02636574074074074</v>
      </c>
      <c r="C21" s="24">
        <f t="shared" si="1"/>
        <v>0.02636574074</v>
      </c>
      <c r="D21" s="55" t="s">
        <v>964</v>
      </c>
      <c r="E21" s="55" t="s">
        <v>100</v>
      </c>
      <c r="F21" s="46">
        <v>20.0</v>
      </c>
      <c r="G21" s="26">
        <f>F21-1</f>
        <v>19</v>
      </c>
      <c r="H21" s="55"/>
      <c r="I21" s="26" t="s">
        <v>1421</v>
      </c>
      <c r="J21" s="55"/>
      <c r="K21" s="55" t="s">
        <v>1420</v>
      </c>
    </row>
    <row r="22">
      <c r="A22" s="55" t="s">
        <v>1412</v>
      </c>
      <c r="B22" s="24">
        <v>0.0265625</v>
      </c>
      <c r="C22" s="24">
        <f t="shared" si="1"/>
        <v>0.0265625</v>
      </c>
      <c r="D22" s="55" t="s">
        <v>84</v>
      </c>
      <c r="E22" s="55" t="s">
        <v>100</v>
      </c>
      <c r="F22" s="29" t="s">
        <v>75</v>
      </c>
      <c r="G22" s="46" t="s">
        <v>75</v>
      </c>
      <c r="H22" s="26"/>
      <c r="I22" s="26"/>
      <c r="J22" s="55"/>
      <c r="K22" s="55" t="s">
        <v>85</v>
      </c>
    </row>
    <row r="23">
      <c r="A23" s="55" t="s">
        <v>1412</v>
      </c>
      <c r="B23" s="24">
        <v>0.0265625</v>
      </c>
      <c r="C23" s="24">
        <f t="shared" si="1"/>
        <v>0.0265625</v>
      </c>
      <c r="D23" s="55" t="s">
        <v>84</v>
      </c>
      <c r="E23" s="55" t="s">
        <v>100</v>
      </c>
      <c r="F23" s="46">
        <v>11.0</v>
      </c>
      <c r="G23" s="26">
        <f>F23-2</f>
        <v>9</v>
      </c>
      <c r="H23" s="26"/>
      <c r="I23" s="26"/>
      <c r="J23" s="55"/>
      <c r="K23" s="55" t="s">
        <v>1422</v>
      </c>
    </row>
    <row r="24">
      <c r="A24" s="55" t="s">
        <v>1412</v>
      </c>
      <c r="B24" s="24">
        <v>0.026909722222222224</v>
      </c>
      <c r="C24" s="24">
        <f t="shared" si="1"/>
        <v>0.02690972222</v>
      </c>
      <c r="D24" s="55" t="s">
        <v>84</v>
      </c>
      <c r="E24" s="26" t="s">
        <v>100</v>
      </c>
      <c r="F24" s="55">
        <f>G24+2</f>
        <v>21</v>
      </c>
      <c r="G24" s="46">
        <v>19.0</v>
      </c>
      <c r="H24" s="55"/>
      <c r="I24" s="26" t="s">
        <v>1423</v>
      </c>
      <c r="J24" s="55"/>
      <c r="K24" s="55" t="s">
        <v>1424</v>
      </c>
    </row>
    <row r="25">
      <c r="A25" s="55" t="s">
        <v>1412</v>
      </c>
      <c r="B25" s="24">
        <v>0.03607638888888889</v>
      </c>
      <c r="C25" s="24">
        <f t="shared" si="1"/>
        <v>0.03607638889</v>
      </c>
      <c r="D25" s="55" t="s">
        <v>69</v>
      </c>
      <c r="E25" s="55" t="s">
        <v>80</v>
      </c>
      <c r="F25" s="46">
        <v>14.0</v>
      </c>
      <c r="G25" s="26">
        <f>F25-4</f>
        <v>10</v>
      </c>
      <c r="H25" s="26"/>
      <c r="I25" s="26"/>
      <c r="J25" s="26"/>
      <c r="K25" s="26"/>
    </row>
    <row r="26">
      <c r="A26" s="55" t="s">
        <v>1412</v>
      </c>
      <c r="B26" s="24">
        <v>0.03726851851851852</v>
      </c>
      <c r="C26" s="24">
        <f t="shared" si="1"/>
        <v>0.03726851852</v>
      </c>
      <c r="D26" s="55" t="s">
        <v>84</v>
      </c>
      <c r="E26" s="55" t="s">
        <v>93</v>
      </c>
      <c r="F26" s="29" t="s">
        <v>75</v>
      </c>
      <c r="G26" s="46" t="s">
        <v>75</v>
      </c>
      <c r="H26" s="26"/>
      <c r="I26" s="26"/>
      <c r="J26" s="55"/>
      <c r="K26" s="55" t="s">
        <v>85</v>
      </c>
    </row>
    <row r="27">
      <c r="A27" s="55" t="s">
        <v>1412</v>
      </c>
      <c r="B27" s="24">
        <v>0.03726851851851852</v>
      </c>
      <c r="C27" s="24">
        <f t="shared" si="1"/>
        <v>0.03726851852</v>
      </c>
      <c r="D27" s="55" t="s">
        <v>84</v>
      </c>
      <c r="E27" s="55" t="s">
        <v>93</v>
      </c>
      <c r="F27" s="46">
        <v>17.0</v>
      </c>
      <c r="G27" s="26">
        <f>F27-7</f>
        <v>10</v>
      </c>
      <c r="H27" s="26"/>
      <c r="I27" s="26"/>
      <c r="J27" s="55"/>
      <c r="K27" s="55" t="s">
        <v>564</v>
      </c>
    </row>
    <row r="28">
      <c r="A28" s="55" t="s">
        <v>1412</v>
      </c>
      <c r="B28" s="24">
        <v>0.03733796296296296</v>
      </c>
      <c r="C28" s="24">
        <f t="shared" si="1"/>
        <v>0.03733796296</v>
      </c>
      <c r="D28" s="55" t="s">
        <v>84</v>
      </c>
      <c r="E28" s="55" t="s">
        <v>93</v>
      </c>
      <c r="F28" s="29" t="s">
        <v>75</v>
      </c>
      <c r="G28" s="46" t="s">
        <v>75</v>
      </c>
      <c r="H28" s="26"/>
      <c r="I28" s="26"/>
      <c r="J28" s="55"/>
      <c r="K28" s="55" t="s">
        <v>85</v>
      </c>
    </row>
    <row r="29">
      <c r="A29" s="55" t="s">
        <v>1412</v>
      </c>
      <c r="B29" s="24">
        <v>0.03733796296296296</v>
      </c>
      <c r="C29" s="24">
        <f t="shared" si="1"/>
        <v>0.03733796296</v>
      </c>
      <c r="D29" s="55" t="s">
        <v>84</v>
      </c>
      <c r="E29" s="55" t="s">
        <v>93</v>
      </c>
      <c r="F29" s="46">
        <v>25.0</v>
      </c>
      <c r="G29" s="26">
        <f>F29-7</f>
        <v>18</v>
      </c>
      <c r="H29" s="26"/>
      <c r="I29" s="26"/>
      <c r="J29" s="55"/>
      <c r="K29" s="55" t="s">
        <v>564</v>
      </c>
    </row>
    <row r="30">
      <c r="A30" s="55" t="s">
        <v>1412</v>
      </c>
      <c r="B30" s="24">
        <v>0.037488425925925925</v>
      </c>
      <c r="C30" s="24">
        <f t="shared" si="1"/>
        <v>0.03748842593</v>
      </c>
      <c r="D30" s="55" t="s">
        <v>84</v>
      </c>
      <c r="E30" s="55" t="s">
        <v>91</v>
      </c>
      <c r="F30" s="46">
        <v>14.0</v>
      </c>
      <c r="G30" s="26"/>
      <c r="H30" s="55"/>
      <c r="I30" s="26" t="s">
        <v>1425</v>
      </c>
      <c r="J30" s="26"/>
      <c r="K30" s="26"/>
    </row>
    <row r="31">
      <c r="A31" s="55" t="s">
        <v>1412</v>
      </c>
      <c r="B31" s="24">
        <v>0.041875</v>
      </c>
      <c r="C31" s="24">
        <f t="shared" si="1"/>
        <v>0.041875</v>
      </c>
      <c r="D31" s="55" t="s">
        <v>66</v>
      </c>
      <c r="E31" s="55" t="s">
        <v>127</v>
      </c>
      <c r="F31" s="46">
        <v>6.0</v>
      </c>
      <c r="G31" s="26">
        <f>F31-4</f>
        <v>2</v>
      </c>
      <c r="H31" s="26"/>
      <c r="I31" s="26"/>
      <c r="J31" s="55"/>
      <c r="K31" s="55" t="s">
        <v>161</v>
      </c>
    </row>
    <row r="32">
      <c r="A32" s="55" t="s">
        <v>1412</v>
      </c>
      <c r="B32" s="24">
        <v>0.041875</v>
      </c>
      <c r="C32" s="24">
        <f t="shared" si="1"/>
        <v>0.041875</v>
      </c>
      <c r="D32" s="55" t="s">
        <v>66</v>
      </c>
      <c r="E32" s="55" t="s">
        <v>127</v>
      </c>
      <c r="F32" s="29" t="s">
        <v>75</v>
      </c>
      <c r="G32" s="46" t="s">
        <v>75</v>
      </c>
      <c r="H32" s="26"/>
      <c r="I32" s="26"/>
      <c r="J32" s="55"/>
      <c r="K32" s="55" t="s">
        <v>160</v>
      </c>
    </row>
    <row r="33">
      <c r="A33" s="55" t="s">
        <v>1412</v>
      </c>
      <c r="B33" s="24">
        <v>0.046875</v>
      </c>
      <c r="C33" s="24">
        <f t="shared" si="1"/>
        <v>0.046875</v>
      </c>
      <c r="D33" s="55" t="s">
        <v>82</v>
      </c>
      <c r="E33" s="55" t="s">
        <v>195</v>
      </c>
      <c r="F33" s="46">
        <v>17.0</v>
      </c>
      <c r="G33" s="26">
        <f>F33</f>
        <v>17</v>
      </c>
      <c r="H33" s="26"/>
      <c r="I33" s="26"/>
      <c r="J33" s="55"/>
      <c r="K33" s="55" t="s">
        <v>1426</v>
      </c>
    </row>
    <row r="34">
      <c r="A34" s="55" t="s">
        <v>1412</v>
      </c>
      <c r="B34" s="24">
        <v>0.04734953703703704</v>
      </c>
      <c r="C34" s="24">
        <f t="shared" si="1"/>
        <v>0.04734953704</v>
      </c>
      <c r="D34" s="55" t="s">
        <v>84</v>
      </c>
      <c r="E34" s="55" t="s">
        <v>79</v>
      </c>
      <c r="F34" s="46">
        <v>24.0</v>
      </c>
      <c r="G34" s="26">
        <f t="shared" ref="G34:G37" si="3">F34-6</f>
        <v>18</v>
      </c>
      <c r="H34" s="26"/>
      <c r="I34" s="26"/>
      <c r="J34" s="55"/>
      <c r="K34" s="55" t="s">
        <v>86</v>
      </c>
    </row>
    <row r="35">
      <c r="A35" s="55" t="s">
        <v>1412</v>
      </c>
      <c r="B35" s="24">
        <v>0.04734953703703704</v>
      </c>
      <c r="C35" s="24">
        <f t="shared" si="1"/>
        <v>0.04734953704</v>
      </c>
      <c r="D35" s="55" t="s">
        <v>84</v>
      </c>
      <c r="E35" s="55" t="s">
        <v>79</v>
      </c>
      <c r="F35" s="46">
        <v>21.0</v>
      </c>
      <c r="G35" s="26">
        <f t="shared" si="3"/>
        <v>15</v>
      </c>
      <c r="H35" s="26"/>
      <c r="I35" s="26"/>
      <c r="J35" s="55"/>
      <c r="K35" s="55" t="s">
        <v>85</v>
      </c>
    </row>
    <row r="36">
      <c r="A36" s="55" t="s">
        <v>1412</v>
      </c>
      <c r="B36" s="24">
        <v>0.04747685185185185</v>
      </c>
      <c r="C36" s="24">
        <f t="shared" si="1"/>
        <v>0.04747685185</v>
      </c>
      <c r="D36" s="55" t="s">
        <v>84</v>
      </c>
      <c r="E36" s="55" t="s">
        <v>79</v>
      </c>
      <c r="F36" s="46">
        <v>12.0</v>
      </c>
      <c r="G36" s="26">
        <f t="shared" si="3"/>
        <v>6</v>
      </c>
      <c r="H36" s="26"/>
      <c r="I36" s="26"/>
      <c r="J36" s="55"/>
      <c r="K36" s="55" t="s">
        <v>85</v>
      </c>
    </row>
    <row r="37">
      <c r="A37" s="55" t="s">
        <v>1412</v>
      </c>
      <c r="B37" s="24">
        <v>0.04747685185185185</v>
      </c>
      <c r="C37" s="24">
        <f t="shared" si="1"/>
        <v>0.04747685185</v>
      </c>
      <c r="D37" s="55" t="s">
        <v>84</v>
      </c>
      <c r="E37" s="55" t="s">
        <v>79</v>
      </c>
      <c r="F37" s="46">
        <v>21.0</v>
      </c>
      <c r="G37" s="26">
        <f t="shared" si="3"/>
        <v>15</v>
      </c>
      <c r="H37" s="26"/>
      <c r="I37" s="26"/>
      <c r="J37" s="55"/>
      <c r="K37" s="55" t="s">
        <v>86</v>
      </c>
    </row>
    <row r="38">
      <c r="A38" s="55" t="s">
        <v>1412</v>
      </c>
      <c r="B38" s="24">
        <v>0.048125</v>
      </c>
      <c r="C38" s="24">
        <f t="shared" si="1"/>
        <v>0.048125</v>
      </c>
      <c r="D38" s="55" t="s">
        <v>964</v>
      </c>
      <c r="E38" s="55" t="s">
        <v>78</v>
      </c>
      <c r="F38" s="29">
        <v>20.0</v>
      </c>
      <c r="G38" s="46">
        <v>19.0</v>
      </c>
      <c r="H38" s="26"/>
      <c r="I38" s="26"/>
      <c r="J38" s="26"/>
      <c r="K38" s="26"/>
    </row>
    <row r="39">
      <c r="A39" s="55" t="s">
        <v>1412</v>
      </c>
      <c r="B39" s="24">
        <v>0.04853009259259259</v>
      </c>
      <c r="C39" s="24">
        <f t="shared" si="1"/>
        <v>0.04853009259</v>
      </c>
      <c r="D39" s="55" t="s">
        <v>84</v>
      </c>
      <c r="E39" s="55" t="s">
        <v>79</v>
      </c>
      <c r="F39" s="29" t="s">
        <v>75</v>
      </c>
      <c r="G39" s="46" t="s">
        <v>75</v>
      </c>
      <c r="H39" s="26"/>
      <c r="I39" s="26"/>
      <c r="J39" s="55"/>
      <c r="K39" s="55" t="s">
        <v>85</v>
      </c>
    </row>
    <row r="40">
      <c r="A40" s="55" t="s">
        <v>1412</v>
      </c>
      <c r="B40" s="24">
        <v>0.04853009259259259</v>
      </c>
      <c r="C40" s="24">
        <f t="shared" si="1"/>
        <v>0.04853009259</v>
      </c>
      <c r="D40" s="55" t="s">
        <v>84</v>
      </c>
      <c r="E40" s="55" t="s">
        <v>79</v>
      </c>
      <c r="F40" s="46">
        <v>16.0</v>
      </c>
      <c r="G40" s="26">
        <f>F40-6</f>
        <v>10</v>
      </c>
      <c r="H40" s="26"/>
      <c r="I40" s="26"/>
      <c r="J40" s="55"/>
      <c r="K40" s="55" t="s">
        <v>86</v>
      </c>
    </row>
    <row r="41">
      <c r="A41" s="55" t="s">
        <v>1412</v>
      </c>
      <c r="B41" s="24">
        <v>0.0487037037037037</v>
      </c>
      <c r="C41" s="24">
        <f t="shared" si="1"/>
        <v>0.0487037037</v>
      </c>
      <c r="D41" s="55" t="s">
        <v>74</v>
      </c>
      <c r="E41" s="55" t="s">
        <v>78</v>
      </c>
      <c r="F41" s="46">
        <v>15.0</v>
      </c>
      <c r="G41" s="26">
        <f>F41-7</f>
        <v>8</v>
      </c>
      <c r="H41" s="26"/>
      <c r="I41" s="26"/>
      <c r="J41" s="26"/>
      <c r="K41" s="26"/>
    </row>
    <row r="42">
      <c r="A42" s="55" t="s">
        <v>1412</v>
      </c>
      <c r="B42" s="24">
        <v>0.04886574074074074</v>
      </c>
      <c r="C42" s="24">
        <f t="shared" si="1"/>
        <v>0.04886574074</v>
      </c>
      <c r="D42" s="55" t="s">
        <v>74</v>
      </c>
      <c r="E42" s="55" t="s">
        <v>78</v>
      </c>
      <c r="F42" s="29" t="s">
        <v>68</v>
      </c>
      <c r="G42" s="46">
        <v>20.0</v>
      </c>
      <c r="H42" s="26"/>
      <c r="I42" s="26"/>
      <c r="J42" s="26"/>
      <c r="K42" s="26"/>
    </row>
    <row r="43">
      <c r="A43" s="55" t="s">
        <v>1412</v>
      </c>
      <c r="B43" s="24">
        <v>0.04912037037037037</v>
      </c>
      <c r="C43" s="24">
        <f t="shared" si="1"/>
        <v>0.04912037037</v>
      </c>
      <c r="D43" s="55" t="s">
        <v>74</v>
      </c>
      <c r="E43" s="55" t="s">
        <v>78</v>
      </c>
      <c r="F43" s="46">
        <v>12.0</v>
      </c>
      <c r="G43" s="26">
        <f>F43-7</f>
        <v>5</v>
      </c>
      <c r="H43" s="26"/>
      <c r="I43" s="26"/>
      <c r="J43" s="26"/>
      <c r="K43" s="26"/>
    </row>
    <row r="44">
      <c r="A44" s="55" t="s">
        <v>1412</v>
      </c>
      <c r="B44" s="24">
        <v>0.052083333333333336</v>
      </c>
      <c r="C44" s="24">
        <f t="shared" si="1"/>
        <v>0.05208333333</v>
      </c>
      <c r="D44" s="55" t="s">
        <v>70</v>
      </c>
      <c r="E44" s="55" t="s">
        <v>127</v>
      </c>
      <c r="F44" s="46">
        <v>13.0</v>
      </c>
      <c r="G44" s="26">
        <f>F44-1</f>
        <v>12</v>
      </c>
      <c r="H44" s="26"/>
      <c r="I44" s="26"/>
      <c r="J44" s="26"/>
      <c r="K44" s="26"/>
    </row>
    <row r="45">
      <c r="A45" s="55" t="s">
        <v>1412</v>
      </c>
      <c r="B45" s="24">
        <v>0.05734953703703704</v>
      </c>
      <c r="C45" s="24">
        <f t="shared" si="1"/>
        <v>0.05734953704</v>
      </c>
      <c r="D45" s="55" t="s">
        <v>69</v>
      </c>
      <c r="E45" s="55" t="s">
        <v>80</v>
      </c>
      <c r="F45" s="46">
        <v>20.0</v>
      </c>
      <c r="G45" s="26">
        <f>F45-4</f>
        <v>16</v>
      </c>
      <c r="H45" s="26"/>
      <c r="I45" s="26"/>
      <c r="J45" s="26"/>
      <c r="K45" s="26"/>
    </row>
    <row r="46">
      <c r="A46" s="55" t="s">
        <v>1412</v>
      </c>
      <c r="B46" s="24">
        <v>0.05834490740740741</v>
      </c>
      <c r="C46" s="24">
        <f t="shared" si="1"/>
        <v>0.05834490741</v>
      </c>
      <c r="D46" s="55" t="s">
        <v>84</v>
      </c>
      <c r="E46" s="55" t="s">
        <v>79</v>
      </c>
      <c r="F46" s="46">
        <v>22.0</v>
      </c>
      <c r="G46" s="26">
        <f>F46-6</f>
        <v>16</v>
      </c>
      <c r="H46" s="26"/>
      <c r="I46" s="26"/>
      <c r="J46" s="55"/>
      <c r="K46" s="55" t="s">
        <v>86</v>
      </c>
    </row>
    <row r="47">
      <c r="A47" s="55" t="s">
        <v>1412</v>
      </c>
      <c r="B47" s="24">
        <v>0.05834490740740741</v>
      </c>
      <c r="C47" s="24">
        <f t="shared" si="1"/>
        <v>0.05834490741</v>
      </c>
      <c r="D47" s="55" t="s">
        <v>84</v>
      </c>
      <c r="E47" s="55" t="s">
        <v>79</v>
      </c>
      <c r="F47" s="29" t="s">
        <v>75</v>
      </c>
      <c r="G47" s="46" t="s">
        <v>75</v>
      </c>
      <c r="H47" s="26"/>
      <c r="I47" s="26"/>
      <c r="J47" s="55"/>
      <c r="K47" s="55" t="s">
        <v>85</v>
      </c>
    </row>
    <row r="48">
      <c r="A48" s="55" t="s">
        <v>1412</v>
      </c>
      <c r="B48" s="24">
        <v>0.060578703703703704</v>
      </c>
      <c r="C48" s="24">
        <f t="shared" si="1"/>
        <v>0.0605787037</v>
      </c>
      <c r="D48" s="55" t="s">
        <v>964</v>
      </c>
      <c r="E48" s="55" t="s">
        <v>120</v>
      </c>
      <c r="F48" s="46">
        <v>9.0</v>
      </c>
      <c r="G48" s="26"/>
      <c r="H48" s="26"/>
      <c r="I48" s="26"/>
      <c r="J48" s="55"/>
      <c r="K48" s="55" t="s">
        <v>1427</v>
      </c>
    </row>
    <row r="49">
      <c r="A49" s="55" t="s">
        <v>1412</v>
      </c>
      <c r="B49" s="24">
        <v>0.06115740740740741</v>
      </c>
      <c r="C49" s="24">
        <f t="shared" si="1"/>
        <v>0.06115740741</v>
      </c>
      <c r="D49" s="55" t="s">
        <v>66</v>
      </c>
      <c r="E49" s="55" t="s">
        <v>79</v>
      </c>
      <c r="F49" s="46">
        <v>17.0</v>
      </c>
      <c r="G49" s="26">
        <f>F49-3</f>
        <v>14</v>
      </c>
      <c r="H49" s="26"/>
      <c r="I49" s="26"/>
      <c r="J49" s="26"/>
      <c r="K49" s="26"/>
    </row>
    <row r="50">
      <c r="A50" s="55" t="s">
        <v>1412</v>
      </c>
      <c r="B50" s="24">
        <v>0.06274305555555555</v>
      </c>
      <c r="C50" s="24">
        <f t="shared" si="1"/>
        <v>0.06274305556</v>
      </c>
      <c r="D50" s="55" t="s">
        <v>66</v>
      </c>
      <c r="E50" s="55" t="s">
        <v>120</v>
      </c>
      <c r="F50" s="46">
        <v>9.0</v>
      </c>
      <c r="G50" s="26"/>
      <c r="H50" s="26"/>
      <c r="I50" s="26"/>
      <c r="J50" s="55"/>
      <c r="K50" s="55" t="s">
        <v>1428</v>
      </c>
    </row>
    <row r="51">
      <c r="A51" s="55" t="s">
        <v>1412</v>
      </c>
      <c r="B51" s="24">
        <v>0.06501157407407407</v>
      </c>
      <c r="C51" s="24">
        <f t="shared" si="1"/>
        <v>0.06501157407</v>
      </c>
      <c r="D51" s="55" t="s">
        <v>82</v>
      </c>
      <c r="E51" s="55" t="s">
        <v>91</v>
      </c>
      <c r="F51" s="46">
        <v>31.0</v>
      </c>
      <c r="G51" s="26"/>
      <c r="H51" s="55"/>
      <c r="I51" s="55" t="s">
        <v>1429</v>
      </c>
      <c r="J51" s="29">
        <v>6.0</v>
      </c>
      <c r="K51" s="55" t="s">
        <v>1430</v>
      </c>
    </row>
    <row r="52">
      <c r="A52" s="55" t="s">
        <v>1412</v>
      </c>
      <c r="B52" s="24">
        <v>0.06783564814814814</v>
      </c>
      <c r="C52" s="24">
        <f t="shared" si="1"/>
        <v>0.06783564815</v>
      </c>
      <c r="D52" s="55" t="s">
        <v>82</v>
      </c>
      <c r="E52" s="55" t="s">
        <v>166</v>
      </c>
      <c r="F52" s="46">
        <v>18.0</v>
      </c>
      <c r="G52" s="26">
        <f>F52-6</f>
        <v>12</v>
      </c>
      <c r="H52" s="26"/>
      <c r="I52" s="26"/>
      <c r="J52" s="55"/>
      <c r="K52" s="55" t="s">
        <v>358</v>
      </c>
    </row>
    <row r="53">
      <c r="A53" s="55" t="s">
        <v>1412</v>
      </c>
      <c r="B53" s="24">
        <v>0.070625</v>
      </c>
      <c r="C53" s="24">
        <f t="shared" si="1"/>
        <v>0.070625</v>
      </c>
      <c r="D53" s="55" t="s">
        <v>74</v>
      </c>
      <c r="E53" s="55" t="s">
        <v>78</v>
      </c>
      <c r="F53" s="46">
        <v>10.0</v>
      </c>
      <c r="G53" s="26">
        <f t="shared" ref="G53:G54" si="4">F53-7</f>
        <v>3</v>
      </c>
      <c r="H53" s="26"/>
      <c r="I53" s="26"/>
      <c r="J53" s="26"/>
      <c r="K53" s="26"/>
    </row>
    <row r="54">
      <c r="A54" s="55" t="s">
        <v>1412</v>
      </c>
      <c r="B54" s="24">
        <v>0.0706712962962963</v>
      </c>
      <c r="C54" s="24">
        <f t="shared" si="1"/>
        <v>0.0706712963</v>
      </c>
      <c r="D54" s="55" t="s">
        <v>74</v>
      </c>
      <c r="E54" s="55" t="s">
        <v>78</v>
      </c>
      <c r="F54" s="46">
        <v>17.0</v>
      </c>
      <c r="G54" s="26">
        <f t="shared" si="4"/>
        <v>10</v>
      </c>
      <c r="H54" s="26"/>
      <c r="I54" s="26"/>
      <c r="J54" s="26"/>
      <c r="K54" s="26"/>
    </row>
    <row r="55">
      <c r="A55" s="55" t="s">
        <v>1412</v>
      </c>
      <c r="B55" s="24">
        <v>0.07159722222222223</v>
      </c>
      <c r="C55" s="24">
        <f t="shared" si="1"/>
        <v>0.07159722222</v>
      </c>
      <c r="D55" s="55" t="s">
        <v>74</v>
      </c>
      <c r="E55" s="26" t="s">
        <v>78</v>
      </c>
      <c r="F55" s="55">
        <f>G55+7</f>
        <v>9</v>
      </c>
      <c r="G55" s="46">
        <v>2.0</v>
      </c>
      <c r="H55" s="26"/>
      <c r="I55" s="26"/>
      <c r="J55" s="26"/>
      <c r="K55" s="26"/>
    </row>
    <row r="56">
      <c r="A56" s="55" t="s">
        <v>1412</v>
      </c>
      <c r="B56" s="24">
        <v>0.08751157407407407</v>
      </c>
      <c r="C56" s="24">
        <f>B56-TIME('Time Shifts'!$B$44,'Time Shifts'!$C$44,'Time Shifts'!$D$44)</f>
        <v>0.07633101852</v>
      </c>
      <c r="D56" s="55" t="s">
        <v>69</v>
      </c>
      <c r="E56" s="55" t="s">
        <v>80</v>
      </c>
      <c r="F56" s="46">
        <v>8.0</v>
      </c>
      <c r="G56" s="26">
        <f t="shared" ref="G56:G57" si="5">F56-4</f>
        <v>4</v>
      </c>
      <c r="H56" s="26"/>
      <c r="I56" s="26"/>
      <c r="J56" s="26"/>
      <c r="K56" s="26"/>
    </row>
    <row r="57">
      <c r="A57" s="55" t="s">
        <v>1412</v>
      </c>
      <c r="B57" s="24">
        <v>0.09105324074074074</v>
      </c>
      <c r="C57" s="24">
        <f>B57-TIME('Time Shifts'!$B$44,'Time Shifts'!$C$44,'Time Shifts'!$D$44)</f>
        <v>0.07987268519</v>
      </c>
      <c r="D57" s="55" t="s">
        <v>70</v>
      </c>
      <c r="E57" s="55" t="s">
        <v>80</v>
      </c>
      <c r="F57" s="46">
        <v>17.0</v>
      </c>
      <c r="G57" s="26">
        <f t="shared" si="5"/>
        <v>13</v>
      </c>
      <c r="H57" s="26"/>
      <c r="I57" s="26"/>
      <c r="J57" s="26"/>
      <c r="K57" s="26"/>
    </row>
    <row r="58">
      <c r="A58" s="55" t="s">
        <v>1412</v>
      </c>
      <c r="B58" s="24">
        <v>0.09373842592592592</v>
      </c>
      <c r="C58" s="24">
        <f>B58-TIME('Time Shifts'!$B$44,'Time Shifts'!$C$44,'Time Shifts'!$D$44)</f>
        <v>0.08255787037</v>
      </c>
      <c r="D58" s="55" t="s">
        <v>84</v>
      </c>
      <c r="E58" s="55" t="s">
        <v>155</v>
      </c>
      <c r="F58" s="29" t="s">
        <v>75</v>
      </c>
      <c r="G58" s="46" t="s">
        <v>75</v>
      </c>
      <c r="H58" s="26"/>
      <c r="I58" s="26"/>
      <c r="J58" s="55"/>
      <c r="K58" s="55" t="s">
        <v>1431</v>
      </c>
    </row>
    <row r="59">
      <c r="A59" s="55" t="s">
        <v>1412</v>
      </c>
      <c r="B59" s="24">
        <v>0.09373842592592592</v>
      </c>
      <c r="C59" s="24">
        <f>B59-TIME('Time Shifts'!$B$44,'Time Shifts'!$C$44,'Time Shifts'!$D$44)</f>
        <v>0.08255787037</v>
      </c>
      <c r="D59" s="55" t="s">
        <v>964</v>
      </c>
      <c r="E59" s="55" t="s">
        <v>155</v>
      </c>
      <c r="F59" s="29" t="s">
        <v>75</v>
      </c>
      <c r="G59" s="46" t="s">
        <v>75</v>
      </c>
      <c r="H59" s="26"/>
      <c r="I59" s="26"/>
      <c r="J59" s="55"/>
      <c r="K59" s="55" t="s">
        <v>1432</v>
      </c>
    </row>
    <row r="60">
      <c r="A60" s="55" t="s">
        <v>1412</v>
      </c>
      <c r="B60" s="24">
        <v>0.09373842592592592</v>
      </c>
      <c r="C60" s="24">
        <f>B60-TIME('Time Shifts'!$B$44,'Time Shifts'!$C$44,'Time Shifts'!$D$44)</f>
        <v>0.08255787037</v>
      </c>
      <c r="D60" s="55" t="s">
        <v>74</v>
      </c>
      <c r="E60" s="55" t="s">
        <v>155</v>
      </c>
      <c r="F60" s="29" t="s">
        <v>75</v>
      </c>
      <c r="G60" s="46" t="s">
        <v>75</v>
      </c>
      <c r="H60" s="26"/>
      <c r="I60" s="26"/>
      <c r="J60" s="55"/>
      <c r="K60" s="55" t="s">
        <v>1433</v>
      </c>
    </row>
    <row r="61">
      <c r="A61" s="55" t="s">
        <v>1412</v>
      </c>
      <c r="B61" s="24">
        <v>0.09866898148148148</v>
      </c>
      <c r="C61" s="24">
        <f>B61-TIME('Time Shifts'!$B$44,'Time Shifts'!$C$44,'Time Shifts'!$D$44)</f>
        <v>0.08748842593</v>
      </c>
      <c r="D61" s="55" t="s">
        <v>70</v>
      </c>
      <c r="E61" s="55" t="s">
        <v>80</v>
      </c>
      <c r="F61" s="29" t="s">
        <v>75</v>
      </c>
      <c r="G61" s="46" t="s">
        <v>75</v>
      </c>
      <c r="H61" s="26"/>
      <c r="I61" s="26"/>
      <c r="J61" s="55"/>
      <c r="K61" s="55" t="s">
        <v>85</v>
      </c>
    </row>
    <row r="62">
      <c r="A62" s="55" t="s">
        <v>1412</v>
      </c>
      <c r="B62" s="24">
        <v>0.09866898148148148</v>
      </c>
      <c r="C62" s="24">
        <f>B62-TIME('Time Shifts'!$B$44,'Time Shifts'!$C$44,'Time Shifts'!$D$44)</f>
        <v>0.08748842593</v>
      </c>
      <c r="D62" s="55" t="s">
        <v>70</v>
      </c>
      <c r="E62" s="55" t="s">
        <v>80</v>
      </c>
      <c r="F62" s="46">
        <v>22.0</v>
      </c>
      <c r="G62" s="26">
        <f>F62-4</f>
        <v>18</v>
      </c>
      <c r="H62" s="26"/>
      <c r="I62" s="26"/>
      <c r="J62" s="55"/>
      <c r="K62" s="55" t="s">
        <v>86</v>
      </c>
    </row>
    <row r="63">
      <c r="A63" s="55" t="s">
        <v>1412</v>
      </c>
      <c r="B63" s="24">
        <v>0.09876157407407407</v>
      </c>
      <c r="C63" s="24">
        <f>B63-TIME('Time Shifts'!$B$44,'Time Shifts'!$C$44,'Time Shifts'!$D$44)</f>
        <v>0.08758101852</v>
      </c>
      <c r="D63" s="55" t="s">
        <v>82</v>
      </c>
      <c r="E63" s="55" t="s">
        <v>71</v>
      </c>
      <c r="F63" s="46">
        <v>22.0</v>
      </c>
      <c r="G63" s="26">
        <f>F63-6</f>
        <v>16</v>
      </c>
      <c r="H63" s="26"/>
      <c r="I63" s="26"/>
      <c r="J63" s="55"/>
      <c r="K63" s="55" t="s">
        <v>161</v>
      </c>
    </row>
    <row r="64">
      <c r="A64" s="55" t="s">
        <v>1412</v>
      </c>
      <c r="B64" s="24">
        <v>0.09876157407407407</v>
      </c>
      <c r="C64" s="24">
        <f>B64-TIME('Time Shifts'!$B$44,'Time Shifts'!$C$44,'Time Shifts'!$D$44)</f>
        <v>0.08758101852</v>
      </c>
      <c r="D64" s="55" t="s">
        <v>82</v>
      </c>
      <c r="E64" s="55" t="s">
        <v>71</v>
      </c>
      <c r="F64" s="29" t="s">
        <v>75</v>
      </c>
      <c r="G64" s="46" t="s">
        <v>75</v>
      </c>
      <c r="H64" s="26"/>
      <c r="I64" s="26"/>
      <c r="J64" s="55"/>
      <c r="K64" s="55" t="s">
        <v>160</v>
      </c>
    </row>
    <row r="65">
      <c r="A65" s="55" t="s">
        <v>1412</v>
      </c>
      <c r="B65" s="24">
        <v>0.10127314814814815</v>
      </c>
      <c r="C65" s="24">
        <f>B65-TIME('Time Shifts'!$B$44,'Time Shifts'!$C$44,'Time Shifts'!$D$44)</f>
        <v>0.09009259259</v>
      </c>
      <c r="D65" s="55" t="s">
        <v>66</v>
      </c>
      <c r="E65" s="55" t="s">
        <v>127</v>
      </c>
      <c r="F65" s="29" t="s">
        <v>68</v>
      </c>
      <c r="G65" s="46">
        <v>20.0</v>
      </c>
      <c r="H65" s="26"/>
      <c r="I65" s="26"/>
      <c r="J65" s="26"/>
      <c r="K65" s="26"/>
    </row>
    <row r="66">
      <c r="A66" s="55" t="s">
        <v>1412</v>
      </c>
      <c r="B66" s="24">
        <v>0.10651620370370371</v>
      </c>
      <c r="C66" s="24">
        <f>B66-TIME('Time Shifts'!$B$44,'Time Shifts'!$C$44,'Time Shifts'!$D$44)</f>
        <v>0.09533564815</v>
      </c>
      <c r="D66" s="55" t="s">
        <v>69</v>
      </c>
      <c r="E66" s="55" t="s">
        <v>67</v>
      </c>
      <c r="F66" s="29" t="s">
        <v>88</v>
      </c>
      <c r="G66" s="46">
        <v>1.0</v>
      </c>
      <c r="H66" s="26"/>
      <c r="I66" s="26"/>
      <c r="J66" s="55"/>
      <c r="K66" s="55" t="s">
        <v>160</v>
      </c>
    </row>
    <row r="67">
      <c r="A67" s="55" t="s">
        <v>1412</v>
      </c>
      <c r="B67" s="24">
        <v>0.10651620370370371</v>
      </c>
      <c r="C67" s="24">
        <f>B67-TIME('Time Shifts'!$B$44,'Time Shifts'!$C$44,'Time Shifts'!$D$44)</f>
        <v>0.09533564815</v>
      </c>
      <c r="D67" s="55" t="s">
        <v>69</v>
      </c>
      <c r="E67" s="55" t="s">
        <v>67</v>
      </c>
      <c r="F67" s="29" t="s">
        <v>88</v>
      </c>
      <c r="G67" s="46">
        <v>1.0</v>
      </c>
      <c r="H67" s="26"/>
      <c r="I67" s="26"/>
      <c r="J67" s="55"/>
      <c r="K67" s="55" t="s">
        <v>161</v>
      </c>
    </row>
    <row r="68">
      <c r="A68" s="55" t="s">
        <v>1412</v>
      </c>
      <c r="B68" s="24">
        <v>0.1094212962962963</v>
      </c>
      <c r="C68" s="24">
        <f>B68-TIME('Time Shifts'!$B$44,'Time Shifts'!$C$44,'Time Shifts'!$D$44)</f>
        <v>0.09824074074</v>
      </c>
      <c r="D68" s="55" t="s">
        <v>964</v>
      </c>
      <c r="E68" s="55" t="s">
        <v>127</v>
      </c>
      <c r="F68" s="29">
        <v>15.0</v>
      </c>
      <c r="G68" s="46">
        <f>F68-3</f>
        <v>12</v>
      </c>
      <c r="H68" s="26"/>
      <c r="I68" s="26"/>
      <c r="J68" s="55"/>
      <c r="K68" s="55"/>
    </row>
    <row r="69">
      <c r="A69" s="55" t="s">
        <v>1412</v>
      </c>
      <c r="B69" s="24">
        <v>0.1174537037037037</v>
      </c>
      <c r="C69" s="24">
        <f>B69-TIME('Time Shifts'!$B$44,'Time Shifts'!$C$44,'Time Shifts'!$D$44)</f>
        <v>0.1062731481</v>
      </c>
      <c r="D69" s="55" t="s">
        <v>82</v>
      </c>
      <c r="E69" s="55" t="s">
        <v>83</v>
      </c>
      <c r="F69" s="29">
        <v>26.0</v>
      </c>
      <c r="G69" s="46">
        <v>18.0</v>
      </c>
      <c r="H69" s="26"/>
      <c r="I69" s="26"/>
      <c r="J69" s="55"/>
      <c r="K69" s="55" t="s">
        <v>161</v>
      </c>
    </row>
    <row r="70">
      <c r="A70" s="55" t="s">
        <v>1412</v>
      </c>
      <c r="B70" s="24">
        <v>0.1174537037037037</v>
      </c>
      <c r="C70" s="24">
        <f>B70-TIME('Time Shifts'!$B$44,'Time Shifts'!$C$44,'Time Shifts'!$D$44)</f>
        <v>0.1062731481</v>
      </c>
      <c r="D70" s="55" t="s">
        <v>82</v>
      </c>
      <c r="E70" s="55" t="s">
        <v>83</v>
      </c>
      <c r="F70" s="29">
        <v>27.0</v>
      </c>
      <c r="G70" s="46">
        <v>19.0</v>
      </c>
      <c r="H70" s="26"/>
      <c r="I70" s="26"/>
      <c r="J70" s="55"/>
      <c r="K70" s="55" t="s">
        <v>160</v>
      </c>
    </row>
    <row r="71">
      <c r="A71" s="55" t="s">
        <v>1412</v>
      </c>
      <c r="B71" s="24">
        <v>0.11775462962962963</v>
      </c>
      <c r="C71" s="24">
        <f>B71-TIME('Time Shifts'!$B$44,'Time Shifts'!$C$44,'Time Shifts'!$D$44)</f>
        <v>0.1065740741</v>
      </c>
      <c r="D71" s="55" t="s">
        <v>74</v>
      </c>
      <c r="E71" s="55" t="s">
        <v>83</v>
      </c>
      <c r="F71" s="46">
        <v>19.0</v>
      </c>
      <c r="G71" s="26">
        <f>F71-9</f>
        <v>10</v>
      </c>
      <c r="H71" s="26"/>
      <c r="I71" s="26"/>
      <c r="J71" s="26"/>
      <c r="K71" s="26"/>
    </row>
    <row r="72">
      <c r="A72" s="55" t="s">
        <v>1412</v>
      </c>
      <c r="B72" s="24">
        <v>0.1319212962962963</v>
      </c>
      <c r="C72" s="24">
        <f>B72-TIME('Time Shifts'!$B$44,'Time Shifts'!$C$44,'Time Shifts'!$D$44)</f>
        <v>0.1207407407</v>
      </c>
      <c r="D72" s="55" t="s">
        <v>964</v>
      </c>
      <c r="E72" s="55" t="s">
        <v>320</v>
      </c>
      <c r="F72" s="46">
        <v>16.0</v>
      </c>
      <c r="G72" s="26">
        <f>F72-5</f>
        <v>11</v>
      </c>
      <c r="H72" s="26"/>
      <c r="I72" s="26"/>
      <c r="J72" s="26"/>
      <c r="K72" s="26"/>
    </row>
    <row r="73">
      <c r="A73" s="55" t="s">
        <v>1412</v>
      </c>
      <c r="B73" s="24">
        <v>0.13201388888888888</v>
      </c>
      <c r="C73" s="24">
        <f>B73-TIME('Time Shifts'!$B$44,'Time Shifts'!$C$44,'Time Shifts'!$D$44)</f>
        <v>0.1208333333</v>
      </c>
      <c r="D73" s="55" t="s">
        <v>69</v>
      </c>
      <c r="E73" s="55" t="s">
        <v>320</v>
      </c>
      <c r="F73" s="46">
        <v>6.0</v>
      </c>
      <c r="G73" s="26">
        <f t="shared" ref="G73:G74" si="6">F73-4</f>
        <v>2</v>
      </c>
      <c r="H73" s="26"/>
      <c r="I73" s="26"/>
      <c r="J73" s="26"/>
      <c r="K73" s="26"/>
    </row>
    <row r="74">
      <c r="A74" s="55" t="s">
        <v>1412</v>
      </c>
      <c r="B74" s="24">
        <v>0.1320601851851852</v>
      </c>
      <c r="C74" s="24">
        <f>B74-TIME('Time Shifts'!$B$44,'Time Shifts'!$C$44,'Time Shifts'!$D$44)</f>
        <v>0.1208796296</v>
      </c>
      <c r="D74" s="55" t="s">
        <v>69</v>
      </c>
      <c r="E74" s="55" t="s">
        <v>320</v>
      </c>
      <c r="F74" s="46">
        <v>8.0</v>
      </c>
      <c r="G74" s="26">
        <f t="shared" si="6"/>
        <v>4</v>
      </c>
      <c r="H74" s="26"/>
      <c r="I74" s="26"/>
      <c r="J74" s="26"/>
      <c r="K74" s="26"/>
    </row>
    <row r="75">
      <c r="A75" s="55" t="s">
        <v>1412</v>
      </c>
      <c r="B75" s="24">
        <v>0.13219907407407408</v>
      </c>
      <c r="C75" s="24">
        <f>B75-TIME('Time Shifts'!$B$44,'Time Shifts'!$C$44,'Time Shifts'!$D$44)</f>
        <v>0.1210185185</v>
      </c>
      <c r="D75" s="55" t="s">
        <v>964</v>
      </c>
      <c r="E75" s="55" t="s">
        <v>320</v>
      </c>
      <c r="F75" s="46">
        <v>19.0</v>
      </c>
      <c r="G75" s="26">
        <f>F75-5</f>
        <v>14</v>
      </c>
      <c r="H75" s="26"/>
      <c r="I75" s="26"/>
      <c r="J75" s="26"/>
      <c r="K75" s="26"/>
    </row>
    <row r="76">
      <c r="A76" s="55" t="s">
        <v>1412</v>
      </c>
      <c r="B76" s="24">
        <v>0.1323148148148148</v>
      </c>
      <c r="C76" s="24">
        <f>B76-TIME('Time Shifts'!$B$44,'Time Shifts'!$C$44,'Time Shifts'!$D$44)</f>
        <v>0.1211342593</v>
      </c>
      <c r="D76" s="55" t="s">
        <v>69</v>
      </c>
      <c r="E76" s="55" t="s">
        <v>320</v>
      </c>
      <c r="F76" s="46">
        <v>15.0</v>
      </c>
      <c r="G76" s="26">
        <f>F76-4</f>
        <v>11</v>
      </c>
      <c r="H76" s="26"/>
      <c r="I76" s="26"/>
      <c r="J76" s="26"/>
      <c r="K76" s="26"/>
    </row>
    <row r="77">
      <c r="A77" s="55" t="s">
        <v>1412</v>
      </c>
      <c r="B77" s="24">
        <v>0.1323263888888889</v>
      </c>
      <c r="C77" s="24">
        <f>B77-TIME('Time Shifts'!$B$44,'Time Shifts'!$C$44,'Time Shifts'!$D$44)</f>
        <v>0.1211458333</v>
      </c>
      <c r="D77" s="55" t="s">
        <v>964</v>
      </c>
      <c r="E77" s="55" t="s">
        <v>320</v>
      </c>
      <c r="F77" s="46">
        <v>14.0</v>
      </c>
      <c r="G77" s="26">
        <f>F77-5</f>
        <v>9</v>
      </c>
      <c r="H77" s="26"/>
      <c r="I77" s="26"/>
      <c r="J77" s="26"/>
      <c r="K77" s="26"/>
    </row>
    <row r="78">
      <c r="A78" s="55" t="s">
        <v>1412</v>
      </c>
      <c r="B78" s="24">
        <v>0.13256944444444443</v>
      </c>
      <c r="C78" s="24">
        <f>B78-TIME('Time Shifts'!$B$44,'Time Shifts'!$C$44,'Time Shifts'!$D$44)</f>
        <v>0.1213888889</v>
      </c>
      <c r="D78" s="55" t="s">
        <v>66</v>
      </c>
      <c r="E78" s="55" t="s">
        <v>131</v>
      </c>
      <c r="F78" s="46">
        <v>13.0</v>
      </c>
      <c r="G78" s="26">
        <f>F78-2</f>
        <v>11</v>
      </c>
      <c r="H78" s="26"/>
      <c r="I78" s="26"/>
      <c r="J78" s="26"/>
      <c r="K78" s="26"/>
    </row>
    <row r="79">
      <c r="A79" s="55" t="s">
        <v>1412</v>
      </c>
      <c r="B79" s="24">
        <v>0.13299768518518518</v>
      </c>
      <c r="C79" s="24">
        <f>B79-TIME('Time Shifts'!$B$44,'Time Shifts'!$C$44,'Time Shifts'!$D$44)</f>
        <v>0.1218171296</v>
      </c>
      <c r="D79" s="55" t="s">
        <v>69</v>
      </c>
      <c r="E79" s="55" t="s">
        <v>320</v>
      </c>
      <c r="F79" s="46">
        <v>20.0</v>
      </c>
      <c r="G79" s="26">
        <f>F79-4</f>
        <v>16</v>
      </c>
      <c r="H79" s="26"/>
      <c r="I79" s="26"/>
      <c r="J79" s="26"/>
      <c r="K79" s="26"/>
    </row>
    <row r="80">
      <c r="A80" s="55" t="s">
        <v>1412</v>
      </c>
      <c r="B80" s="24">
        <v>0.13306712962962963</v>
      </c>
      <c r="C80" s="24">
        <f>B80-TIME('Time Shifts'!$B$44,'Time Shifts'!$C$44,'Time Shifts'!$D$44)</f>
        <v>0.1218865741</v>
      </c>
      <c r="D80" s="55" t="s">
        <v>964</v>
      </c>
      <c r="E80" s="55" t="s">
        <v>320</v>
      </c>
      <c r="F80" s="46">
        <v>20.0</v>
      </c>
      <c r="G80" s="26">
        <f>F80-5</f>
        <v>15</v>
      </c>
      <c r="H80" s="26"/>
      <c r="I80" s="26"/>
      <c r="J80" s="26"/>
      <c r="K80" s="26"/>
    </row>
    <row r="81">
      <c r="A81" s="55" t="s">
        <v>1412</v>
      </c>
      <c r="B81" s="24">
        <v>0.13311342592592593</v>
      </c>
      <c r="C81" s="24">
        <f>B81-TIME('Time Shifts'!$B$44,'Time Shifts'!$C$44,'Time Shifts'!$D$44)</f>
        <v>0.1219328704</v>
      </c>
      <c r="D81" s="55" t="s">
        <v>69</v>
      </c>
      <c r="E81" s="55" t="s">
        <v>320</v>
      </c>
      <c r="F81" s="29" t="s">
        <v>75</v>
      </c>
      <c r="G81" s="46" t="s">
        <v>75</v>
      </c>
      <c r="H81" s="26"/>
      <c r="I81" s="26"/>
      <c r="J81" s="26"/>
      <c r="K81" s="26"/>
    </row>
    <row r="82">
      <c r="A82" s="55" t="s">
        <v>1412</v>
      </c>
      <c r="B82" s="24">
        <v>0.133125</v>
      </c>
      <c r="C82" s="24">
        <f>B82-TIME('Time Shifts'!$B$44,'Time Shifts'!$C$44,'Time Shifts'!$D$44)</f>
        <v>0.1219444444</v>
      </c>
      <c r="D82" s="55" t="s">
        <v>964</v>
      </c>
      <c r="E82" s="55" t="s">
        <v>320</v>
      </c>
      <c r="F82" s="46">
        <v>14.0</v>
      </c>
      <c r="G82" s="26">
        <f>F82-5</f>
        <v>9</v>
      </c>
      <c r="H82" s="26"/>
      <c r="I82" s="26"/>
      <c r="J82" s="26"/>
      <c r="K82" s="26"/>
    </row>
    <row r="83">
      <c r="A83" s="55" t="s">
        <v>1412</v>
      </c>
      <c r="B83" s="24">
        <v>0.13320601851851852</v>
      </c>
      <c r="C83" s="24">
        <f>B83-TIME('Time Shifts'!$B$44,'Time Shifts'!$C$44,'Time Shifts'!$D$44)</f>
        <v>0.122025463</v>
      </c>
      <c r="D83" s="55" t="s">
        <v>69</v>
      </c>
      <c r="E83" s="55" t="s">
        <v>320</v>
      </c>
      <c r="F83" s="46">
        <v>16.0</v>
      </c>
      <c r="G83" s="26">
        <f>F83-4</f>
        <v>12</v>
      </c>
      <c r="H83" s="26"/>
      <c r="I83" s="26"/>
      <c r="J83" s="26"/>
      <c r="K83" s="26"/>
    </row>
    <row r="84">
      <c r="A84" s="55" t="s">
        <v>1412</v>
      </c>
      <c r="B84" s="24">
        <v>0.13322916666666668</v>
      </c>
      <c r="C84" s="24">
        <f>B84-TIME('Time Shifts'!$B$44,'Time Shifts'!$C$44,'Time Shifts'!$D$44)</f>
        <v>0.1220486111</v>
      </c>
      <c r="D84" s="55" t="s">
        <v>964</v>
      </c>
      <c r="E84" s="55" t="s">
        <v>320</v>
      </c>
      <c r="F84" s="46">
        <v>19.0</v>
      </c>
      <c r="G84" s="26">
        <f>F84-5</f>
        <v>14</v>
      </c>
      <c r="H84" s="26"/>
      <c r="I84" s="26"/>
      <c r="J84" s="26"/>
      <c r="K84" s="26"/>
    </row>
    <row r="85">
      <c r="A85" s="55" t="s">
        <v>1412</v>
      </c>
      <c r="B85" s="24">
        <v>0.13336805555555556</v>
      </c>
      <c r="C85" s="24">
        <f>B85-TIME('Time Shifts'!$B$44,'Time Shifts'!$C$44,'Time Shifts'!$D$44)</f>
        <v>0.1221875</v>
      </c>
      <c r="D85" s="55" t="s">
        <v>69</v>
      </c>
      <c r="E85" s="55" t="s">
        <v>320</v>
      </c>
      <c r="F85" s="46">
        <v>6.0</v>
      </c>
      <c r="G85" s="26">
        <f>F85-4</f>
        <v>2</v>
      </c>
      <c r="H85" s="26"/>
      <c r="I85" s="26"/>
      <c r="J85" s="26"/>
      <c r="K85" s="26"/>
    </row>
    <row r="86">
      <c r="A86" s="55" t="s">
        <v>1412</v>
      </c>
      <c r="B86" s="24">
        <v>0.13336805555555556</v>
      </c>
      <c r="C86" s="24">
        <f>B86-TIME('Time Shifts'!$B$44,'Time Shifts'!$C$44,'Time Shifts'!$D$44)</f>
        <v>0.1221875</v>
      </c>
      <c r="D86" s="55" t="s">
        <v>964</v>
      </c>
      <c r="E86" s="55" t="s">
        <v>320</v>
      </c>
      <c r="F86" s="46">
        <v>24.0</v>
      </c>
      <c r="G86" s="26">
        <f>F86-5</f>
        <v>19</v>
      </c>
      <c r="H86" s="26"/>
      <c r="I86" s="26"/>
      <c r="J86" s="26"/>
      <c r="K86" s="26"/>
    </row>
    <row r="87">
      <c r="A87" s="55" t="s">
        <v>1412</v>
      </c>
      <c r="B87" s="24">
        <v>0.13346064814814815</v>
      </c>
      <c r="C87" s="24">
        <f>B87-TIME('Time Shifts'!$B$44,'Time Shifts'!$C$44,'Time Shifts'!$D$44)</f>
        <v>0.1222800926</v>
      </c>
      <c r="D87" s="55" t="s">
        <v>66</v>
      </c>
      <c r="E87" s="55" t="s">
        <v>131</v>
      </c>
      <c r="F87" s="46">
        <v>11.0</v>
      </c>
      <c r="G87" s="26">
        <f>F87-2</f>
        <v>9</v>
      </c>
      <c r="H87" s="26"/>
      <c r="I87" s="26"/>
      <c r="J87" s="26"/>
      <c r="K87" s="26"/>
    </row>
    <row r="88">
      <c r="A88" s="55" t="s">
        <v>1412</v>
      </c>
      <c r="B88" s="24">
        <v>0.13420138888888888</v>
      </c>
      <c r="C88" s="24">
        <f>B88-TIME('Time Shifts'!$B$44,'Time Shifts'!$C$44,'Time Shifts'!$D$44)</f>
        <v>0.1230208333</v>
      </c>
      <c r="D88" s="55" t="s">
        <v>69</v>
      </c>
      <c r="E88" s="55" t="s">
        <v>320</v>
      </c>
      <c r="F88" s="29" t="s">
        <v>75</v>
      </c>
      <c r="G88" s="46" t="s">
        <v>75</v>
      </c>
      <c r="H88" s="26"/>
      <c r="I88" s="26"/>
      <c r="J88" s="26"/>
      <c r="K88" s="26"/>
    </row>
    <row r="89">
      <c r="A89" s="55" t="s">
        <v>1412</v>
      </c>
      <c r="B89" s="24">
        <v>0.1348611111111111</v>
      </c>
      <c r="C89" s="24">
        <f>B89-TIME('Time Shifts'!$B$44,'Time Shifts'!$C$44,'Time Shifts'!$D$44)</f>
        <v>0.1236805556</v>
      </c>
      <c r="D89" s="55" t="s">
        <v>69</v>
      </c>
      <c r="E89" s="55" t="s">
        <v>320</v>
      </c>
      <c r="F89" s="29" t="s">
        <v>75</v>
      </c>
      <c r="G89" s="46" t="s">
        <v>75</v>
      </c>
      <c r="H89" s="26"/>
      <c r="I89" s="26"/>
      <c r="J89" s="26"/>
      <c r="K89" s="26"/>
    </row>
    <row r="90">
      <c r="A90" s="55" t="s">
        <v>1412</v>
      </c>
      <c r="B90" s="24">
        <v>0.13488425925925926</v>
      </c>
      <c r="C90" s="24">
        <f>B90-TIME('Time Shifts'!$B$44,'Time Shifts'!$C$44,'Time Shifts'!$D$44)</f>
        <v>0.1237037037</v>
      </c>
      <c r="D90" s="55" t="s">
        <v>964</v>
      </c>
      <c r="E90" s="55" t="s">
        <v>320</v>
      </c>
      <c r="F90" s="29" t="s">
        <v>75</v>
      </c>
      <c r="G90" s="46" t="s">
        <v>75</v>
      </c>
      <c r="H90" s="26"/>
      <c r="I90" s="26"/>
      <c r="J90" s="26"/>
      <c r="K90" s="26"/>
    </row>
    <row r="91">
      <c r="A91" s="55" t="s">
        <v>1412</v>
      </c>
      <c r="B91" s="24">
        <v>0.13496527777777778</v>
      </c>
      <c r="C91" s="24">
        <f>B91-TIME('Time Shifts'!$B$44,'Time Shifts'!$C$44,'Time Shifts'!$D$44)</f>
        <v>0.1237847222</v>
      </c>
      <c r="D91" s="55" t="s">
        <v>66</v>
      </c>
      <c r="E91" s="55" t="s">
        <v>131</v>
      </c>
      <c r="F91" s="46">
        <v>20.0</v>
      </c>
      <c r="G91" s="26">
        <f>F91-2</f>
        <v>18</v>
      </c>
      <c r="H91" s="26"/>
      <c r="I91" s="26"/>
      <c r="J91" s="26"/>
      <c r="K91" s="26"/>
    </row>
    <row r="92">
      <c r="A92" s="55" t="s">
        <v>1412</v>
      </c>
      <c r="B92" s="24">
        <v>0.13510416666666666</v>
      </c>
      <c r="C92" s="24">
        <f>B92-TIME('Time Shifts'!$B$44,'Time Shifts'!$C$44,'Time Shifts'!$D$44)</f>
        <v>0.1239236111</v>
      </c>
      <c r="D92" s="55" t="s">
        <v>69</v>
      </c>
      <c r="E92" s="55" t="s">
        <v>320</v>
      </c>
      <c r="F92" s="46">
        <v>18.0</v>
      </c>
      <c r="G92" s="26">
        <f>F92-4</f>
        <v>14</v>
      </c>
      <c r="H92" s="26"/>
      <c r="I92" s="26"/>
      <c r="J92" s="26"/>
      <c r="K92" s="26"/>
    </row>
    <row r="93">
      <c r="A93" s="55" t="s">
        <v>1412</v>
      </c>
      <c r="B93" s="24">
        <v>0.13511574074074073</v>
      </c>
      <c r="C93" s="24">
        <f>B93-TIME('Time Shifts'!$B$44,'Time Shifts'!$C$44,'Time Shifts'!$D$44)</f>
        <v>0.1239351852</v>
      </c>
      <c r="D93" s="55" t="s">
        <v>964</v>
      </c>
      <c r="E93" s="55" t="s">
        <v>320</v>
      </c>
      <c r="F93" s="46">
        <v>15.0</v>
      </c>
      <c r="G93" s="26">
        <f t="shared" ref="G93:G94" si="7">F93-5</f>
        <v>10</v>
      </c>
      <c r="H93" s="26"/>
      <c r="I93" s="26"/>
      <c r="J93" s="26"/>
      <c r="K93" s="26"/>
    </row>
    <row r="94">
      <c r="A94" s="55" t="s">
        <v>1412</v>
      </c>
      <c r="B94" s="24">
        <v>0.1352199074074074</v>
      </c>
      <c r="C94" s="24">
        <f>B94-TIME('Time Shifts'!$B$44,'Time Shifts'!$C$44,'Time Shifts'!$D$44)</f>
        <v>0.1240393519</v>
      </c>
      <c r="D94" s="55" t="s">
        <v>964</v>
      </c>
      <c r="E94" s="55" t="s">
        <v>320</v>
      </c>
      <c r="F94" s="46">
        <v>19.0</v>
      </c>
      <c r="G94" s="26">
        <f t="shared" si="7"/>
        <v>14</v>
      </c>
      <c r="H94" s="26"/>
      <c r="I94" s="26"/>
      <c r="J94" s="26"/>
      <c r="K94" s="26"/>
    </row>
    <row r="95">
      <c r="A95" s="55" t="s">
        <v>1412</v>
      </c>
      <c r="B95" s="24">
        <v>0.13525462962962964</v>
      </c>
      <c r="C95" s="24">
        <f>B95-TIME('Time Shifts'!$B$44,'Time Shifts'!$C$44,'Time Shifts'!$D$44)</f>
        <v>0.1240740741</v>
      </c>
      <c r="D95" s="55" t="s">
        <v>69</v>
      </c>
      <c r="E95" s="55" t="s">
        <v>320</v>
      </c>
      <c r="F95" s="29" t="s">
        <v>75</v>
      </c>
      <c r="G95" s="46" t="s">
        <v>75</v>
      </c>
      <c r="H95" s="26"/>
      <c r="I95" s="26"/>
      <c r="J95" s="26"/>
      <c r="K95" s="26"/>
    </row>
    <row r="96">
      <c r="A96" s="55" t="s">
        <v>1412</v>
      </c>
      <c r="B96" s="24">
        <v>0.13533564814814814</v>
      </c>
      <c r="C96" s="24">
        <f>B96-TIME('Time Shifts'!$B$44,'Time Shifts'!$C$44,'Time Shifts'!$D$44)</f>
        <v>0.1241550926</v>
      </c>
      <c r="D96" s="55" t="s">
        <v>69</v>
      </c>
      <c r="E96" s="55" t="s">
        <v>320</v>
      </c>
      <c r="F96" s="46">
        <v>21.0</v>
      </c>
      <c r="G96" s="26">
        <f>F96-4</f>
        <v>17</v>
      </c>
      <c r="H96" s="26"/>
      <c r="I96" s="26"/>
      <c r="J96" s="26"/>
      <c r="K96" s="26"/>
    </row>
    <row r="97">
      <c r="A97" s="55" t="s">
        <v>1412</v>
      </c>
      <c r="B97" s="24">
        <v>0.13711805555555556</v>
      </c>
      <c r="C97" s="24">
        <f>B97-TIME('Time Shifts'!$B$44,'Time Shifts'!$C$44,'Time Shifts'!$D$44)</f>
        <v>0.1259375</v>
      </c>
      <c r="D97" s="55" t="s">
        <v>157</v>
      </c>
      <c r="E97" s="55" t="s">
        <v>67</v>
      </c>
      <c r="F97" s="46">
        <v>13.0</v>
      </c>
      <c r="G97" s="26">
        <f t="shared" ref="G97:G98" si="8">F97-2</f>
        <v>11</v>
      </c>
      <c r="H97" s="26"/>
      <c r="I97" s="26"/>
      <c r="J97" s="26"/>
      <c r="K97" s="26"/>
    </row>
    <row r="98">
      <c r="A98" s="55" t="s">
        <v>1412</v>
      </c>
      <c r="B98" s="24">
        <v>0.1372685185185185</v>
      </c>
      <c r="C98" s="24">
        <f>B98-TIME('Time Shifts'!$B$44,'Time Shifts'!$C$44,'Time Shifts'!$D$44)</f>
        <v>0.126087963</v>
      </c>
      <c r="D98" s="55" t="s">
        <v>157</v>
      </c>
      <c r="E98" s="55" t="s">
        <v>67</v>
      </c>
      <c r="F98" s="46">
        <v>17.0</v>
      </c>
      <c r="G98" s="26">
        <f t="shared" si="8"/>
        <v>15</v>
      </c>
      <c r="H98" s="26"/>
      <c r="I98" s="26"/>
      <c r="J98" s="26"/>
      <c r="K98" s="26"/>
    </row>
    <row r="99">
      <c r="A99" s="55" t="s">
        <v>1412</v>
      </c>
      <c r="B99" s="24">
        <v>0.1433912037037037</v>
      </c>
      <c r="C99" s="24">
        <f>B99-TIME('Time Shifts'!$B$44,'Time Shifts'!$C$44,'Time Shifts'!$D$44)</f>
        <v>0.1322106481</v>
      </c>
      <c r="D99" s="55" t="s">
        <v>66</v>
      </c>
      <c r="E99" s="55" t="s">
        <v>67</v>
      </c>
      <c r="F99" s="46">
        <v>19.0</v>
      </c>
      <c r="G99" s="26">
        <f>F99-1</f>
        <v>18</v>
      </c>
      <c r="H99" s="26"/>
      <c r="I99" s="26"/>
      <c r="J99" s="26"/>
      <c r="K99" s="26"/>
    </row>
    <row r="100">
      <c r="A100" s="55" t="s">
        <v>1412</v>
      </c>
      <c r="B100" s="24">
        <v>0.14341435185185186</v>
      </c>
      <c r="C100" s="24">
        <f>B100-TIME('Time Shifts'!$B$44,'Time Shifts'!$C$44,'Time Shifts'!$D$44)</f>
        <v>0.1322337963</v>
      </c>
      <c r="D100" s="55" t="s">
        <v>74</v>
      </c>
      <c r="E100" s="55" t="s">
        <v>67</v>
      </c>
      <c r="F100" s="46">
        <v>4.0</v>
      </c>
      <c r="G100" s="26">
        <f>F100-0</f>
        <v>4</v>
      </c>
      <c r="H100" s="26"/>
      <c r="I100" s="26"/>
      <c r="J100" s="55"/>
      <c r="K100" s="55" t="s">
        <v>161</v>
      </c>
    </row>
    <row r="101">
      <c r="A101" s="55" t="s">
        <v>1412</v>
      </c>
      <c r="B101" s="24">
        <v>0.15006944444444445</v>
      </c>
      <c r="C101" s="24">
        <f>B101-TIME('Time Shifts'!$B$44,'Time Shifts'!$C$44,'Time Shifts'!$D$44)</f>
        <v>0.1388888889</v>
      </c>
      <c r="D101" s="55" t="s">
        <v>70</v>
      </c>
      <c r="E101" s="55" t="s">
        <v>67</v>
      </c>
      <c r="F101" s="29" t="s">
        <v>88</v>
      </c>
      <c r="G101" s="46">
        <v>1.0</v>
      </c>
      <c r="H101" s="26"/>
      <c r="I101" s="26"/>
      <c r="J101" s="26"/>
      <c r="K101" s="26"/>
    </row>
    <row r="102">
      <c r="A102" s="55" t="s">
        <v>1412</v>
      </c>
      <c r="B102" s="24">
        <v>0.15032407407407408</v>
      </c>
      <c r="C102" s="24">
        <f>B102-TIME('Time Shifts'!$B$44,'Time Shifts'!$C$44,'Time Shifts'!$D$44)</f>
        <v>0.1391435185</v>
      </c>
      <c r="D102" s="55" t="s">
        <v>82</v>
      </c>
      <c r="E102" s="55" t="s">
        <v>67</v>
      </c>
      <c r="F102" s="46">
        <v>9.0</v>
      </c>
      <c r="G102" s="26">
        <f>F102-3</f>
        <v>6</v>
      </c>
      <c r="H102" s="26"/>
      <c r="I102" s="26"/>
      <c r="J102" s="26"/>
      <c r="K102" s="26"/>
    </row>
    <row r="103">
      <c r="A103" s="55" t="s">
        <v>1412</v>
      </c>
      <c r="B103" s="24">
        <v>0.1503587962962963</v>
      </c>
      <c r="C103" s="24">
        <f>B103-TIME('Time Shifts'!$B$44,'Time Shifts'!$C$44,'Time Shifts'!$D$44)</f>
        <v>0.1391782407</v>
      </c>
      <c r="D103" s="55" t="s">
        <v>74</v>
      </c>
      <c r="E103" s="55" t="s">
        <v>67</v>
      </c>
      <c r="F103" s="29" t="s">
        <v>75</v>
      </c>
      <c r="G103" s="46" t="s">
        <v>75</v>
      </c>
      <c r="H103" s="26"/>
      <c r="I103" s="26"/>
      <c r="J103" s="55"/>
      <c r="K103" s="55" t="s">
        <v>160</v>
      </c>
    </row>
    <row r="104">
      <c r="A104" s="55" t="s">
        <v>1412</v>
      </c>
      <c r="B104" s="24">
        <v>0.15037037037037038</v>
      </c>
      <c r="C104" s="24">
        <f>B104-TIME('Time Shifts'!$B$44,'Time Shifts'!$C$44,'Time Shifts'!$D$44)</f>
        <v>0.1391898148</v>
      </c>
      <c r="D104" s="55" t="s">
        <v>69</v>
      </c>
      <c r="E104" s="55" t="s">
        <v>67</v>
      </c>
      <c r="F104" s="46">
        <v>14.0</v>
      </c>
      <c r="G104" s="26">
        <f>F104-4</f>
        <v>10</v>
      </c>
      <c r="H104" s="26"/>
      <c r="I104" s="26"/>
      <c r="J104" s="26"/>
      <c r="K104" s="26"/>
    </row>
    <row r="105">
      <c r="A105" s="55" t="s">
        <v>1412</v>
      </c>
      <c r="B105" s="24">
        <v>0.1504050925925926</v>
      </c>
      <c r="C105" s="24">
        <f>B105-TIME('Time Shifts'!$B$44,'Time Shifts'!$C$44,'Time Shifts'!$D$44)</f>
        <v>0.139224537</v>
      </c>
      <c r="D105" s="55" t="s">
        <v>964</v>
      </c>
      <c r="E105" s="55" t="s">
        <v>67</v>
      </c>
      <c r="F105" s="46">
        <v>16.0</v>
      </c>
      <c r="G105" s="26">
        <f>F105-8</f>
        <v>8</v>
      </c>
      <c r="H105" s="26"/>
      <c r="I105" s="26"/>
      <c r="J105" s="26"/>
      <c r="K105" s="26"/>
    </row>
    <row r="106">
      <c r="A106" s="55" t="s">
        <v>1412</v>
      </c>
      <c r="B106" s="24">
        <v>0.15046296296296297</v>
      </c>
      <c r="C106" s="24">
        <f>B106-TIME('Time Shifts'!$B$44,'Time Shifts'!$C$44,'Time Shifts'!$D$44)</f>
        <v>0.1392824074</v>
      </c>
      <c r="D106" s="55" t="s">
        <v>84</v>
      </c>
      <c r="E106" s="55" t="s">
        <v>67</v>
      </c>
      <c r="F106" s="46">
        <v>5.0</v>
      </c>
      <c r="G106" s="26">
        <f>F106-2</f>
        <v>3</v>
      </c>
      <c r="H106" s="26"/>
      <c r="I106" s="26"/>
      <c r="J106" s="26"/>
      <c r="K106" s="26"/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hidden="1" min="2" max="2" width="7.29"/>
    <col customWidth="1" min="3" max="3" width="7.29"/>
    <col customWidth="1" min="4" max="4" width="9.71"/>
    <col customWidth="1" min="5" max="5" width="14.14"/>
    <col customWidth="1" min="6" max="6" width="10.71"/>
    <col customWidth="1" min="7" max="7" width="12.71"/>
    <col customWidth="1" min="8" max="8" width="5.14"/>
    <col customWidth="1" min="9" max="9" width="25.14"/>
    <col customWidth="1" min="10" max="10" width="6.43"/>
    <col customWidth="1" min="11" max="11" width="56.57"/>
  </cols>
  <sheetData>
    <row r="1">
      <c r="A1" s="75" t="s">
        <v>0</v>
      </c>
      <c r="B1" s="39" t="s">
        <v>4304</v>
      </c>
      <c r="C1" s="39" t="s">
        <v>56</v>
      </c>
      <c r="D1" s="39" t="s">
        <v>57</v>
      </c>
      <c r="E1" s="39" t="s">
        <v>58</v>
      </c>
      <c r="F1" s="40" t="s">
        <v>59</v>
      </c>
      <c r="G1" s="40" t="s">
        <v>60</v>
      </c>
      <c r="H1" s="39" t="s">
        <v>61</v>
      </c>
      <c r="I1" s="39" t="s">
        <v>62</v>
      </c>
      <c r="J1" s="39" t="s">
        <v>63</v>
      </c>
      <c r="K1" s="39" t="s">
        <v>64</v>
      </c>
    </row>
    <row r="2">
      <c r="A2" s="26" t="s">
        <v>1434</v>
      </c>
      <c r="B2" s="24">
        <v>0.012997685185185185</v>
      </c>
      <c r="C2" s="24">
        <f t="shared" ref="C2:C85" si="1">B2</f>
        <v>0.01299768519</v>
      </c>
      <c r="D2" s="26" t="s">
        <v>66</v>
      </c>
      <c r="E2" s="26" t="s">
        <v>67</v>
      </c>
      <c r="F2" s="46">
        <v>6.0</v>
      </c>
      <c r="G2" s="46">
        <v>5.0</v>
      </c>
      <c r="H2" s="26"/>
      <c r="I2" s="26"/>
      <c r="J2" s="26"/>
      <c r="K2" s="26" t="s">
        <v>160</v>
      </c>
    </row>
    <row r="3">
      <c r="A3" s="26" t="s">
        <v>1434</v>
      </c>
      <c r="B3" s="24">
        <v>0.012997685185185185</v>
      </c>
      <c r="C3" s="24">
        <f t="shared" si="1"/>
        <v>0.01299768519</v>
      </c>
      <c r="D3" s="26" t="s">
        <v>66</v>
      </c>
      <c r="E3" s="26" t="s">
        <v>67</v>
      </c>
      <c r="F3" s="46" t="s">
        <v>88</v>
      </c>
      <c r="G3" s="46">
        <v>1.0</v>
      </c>
      <c r="H3" s="26"/>
      <c r="I3" s="26"/>
      <c r="J3" s="26"/>
      <c r="K3" s="26" t="s">
        <v>161</v>
      </c>
    </row>
    <row r="4">
      <c r="A4" s="26" t="s">
        <v>1434</v>
      </c>
      <c r="B4" s="24">
        <v>0.01318287037037037</v>
      </c>
      <c r="C4" s="24">
        <f t="shared" si="1"/>
        <v>0.01318287037</v>
      </c>
      <c r="D4" s="26" t="s">
        <v>964</v>
      </c>
      <c r="E4" s="26" t="s">
        <v>67</v>
      </c>
      <c r="F4" s="46">
        <v>22.0</v>
      </c>
      <c r="G4" s="46">
        <f t="shared" ref="G4:G5" si="2">F4-8</f>
        <v>14</v>
      </c>
      <c r="H4" s="26"/>
      <c r="I4" s="26"/>
      <c r="J4" s="26"/>
      <c r="K4" s="26" t="s">
        <v>160</v>
      </c>
    </row>
    <row r="5">
      <c r="A5" s="26" t="s">
        <v>1434</v>
      </c>
      <c r="B5" s="24">
        <v>0.01318287037037037</v>
      </c>
      <c r="C5" s="24">
        <f t="shared" si="1"/>
        <v>0.01318287037</v>
      </c>
      <c r="D5" s="26" t="s">
        <v>964</v>
      </c>
      <c r="E5" s="26" t="s">
        <v>67</v>
      </c>
      <c r="F5" s="46">
        <v>12.0</v>
      </c>
      <c r="G5" s="46">
        <f t="shared" si="2"/>
        <v>4</v>
      </c>
      <c r="H5" s="26"/>
      <c r="I5" s="26"/>
      <c r="J5" s="26"/>
      <c r="K5" s="26" t="s">
        <v>161</v>
      </c>
    </row>
    <row r="6">
      <c r="A6" s="26" t="s">
        <v>1434</v>
      </c>
      <c r="B6" s="24">
        <v>0.01443287037037037</v>
      </c>
      <c r="C6" s="24">
        <f t="shared" si="1"/>
        <v>0.01443287037</v>
      </c>
      <c r="D6" s="26" t="s">
        <v>157</v>
      </c>
      <c r="E6" s="26" t="s">
        <v>67</v>
      </c>
      <c r="F6" s="46">
        <v>7.0</v>
      </c>
      <c r="G6" s="46">
        <f>F6-2</f>
        <v>5</v>
      </c>
      <c r="H6" s="26"/>
      <c r="I6" s="26"/>
      <c r="J6" s="26"/>
      <c r="K6" s="26"/>
    </row>
    <row r="7">
      <c r="A7" s="26" t="s">
        <v>1434</v>
      </c>
      <c r="B7" s="24">
        <v>0.019375</v>
      </c>
      <c r="C7" s="24">
        <f t="shared" si="1"/>
        <v>0.019375</v>
      </c>
      <c r="D7" s="26" t="s">
        <v>66</v>
      </c>
      <c r="E7" s="26" t="s">
        <v>67</v>
      </c>
      <c r="F7" s="46">
        <v>9.0</v>
      </c>
      <c r="G7" s="46">
        <f>F7-1</f>
        <v>8</v>
      </c>
      <c r="H7" s="26"/>
      <c r="I7" s="26"/>
      <c r="J7" s="26"/>
      <c r="K7" s="26"/>
    </row>
    <row r="8">
      <c r="A8" s="26" t="s">
        <v>1434</v>
      </c>
      <c r="B8" s="24">
        <v>0.020057870370370372</v>
      </c>
      <c r="C8" s="24">
        <f t="shared" si="1"/>
        <v>0.02005787037</v>
      </c>
      <c r="D8" s="26" t="s">
        <v>157</v>
      </c>
      <c r="E8" s="26" t="s">
        <v>67</v>
      </c>
      <c r="F8" s="46">
        <v>5.0</v>
      </c>
      <c r="G8" s="46">
        <f>F8-2</f>
        <v>3</v>
      </c>
      <c r="H8" s="26"/>
      <c r="I8" s="26"/>
      <c r="J8" s="26"/>
      <c r="K8" s="26"/>
    </row>
    <row r="9">
      <c r="A9" s="26" t="s">
        <v>1434</v>
      </c>
      <c r="B9" s="24">
        <v>0.02351851851851852</v>
      </c>
      <c r="C9" s="24">
        <f t="shared" si="1"/>
        <v>0.02351851852</v>
      </c>
      <c r="D9" s="26" t="s">
        <v>69</v>
      </c>
      <c r="E9" s="26" t="s">
        <v>67</v>
      </c>
      <c r="F9" s="46">
        <v>14.0</v>
      </c>
      <c r="G9" s="46">
        <f>F9-4</f>
        <v>10</v>
      </c>
      <c r="H9" s="26"/>
      <c r="I9" s="26"/>
      <c r="J9" s="26"/>
      <c r="K9" s="26"/>
    </row>
    <row r="10">
      <c r="A10" s="26" t="s">
        <v>1434</v>
      </c>
      <c r="B10" s="24">
        <v>0.024421296296296295</v>
      </c>
      <c r="C10" s="24">
        <f t="shared" si="1"/>
        <v>0.0244212963</v>
      </c>
      <c r="D10" s="26" t="s">
        <v>66</v>
      </c>
      <c r="E10" s="26" t="s">
        <v>67</v>
      </c>
      <c r="F10" s="46" t="s">
        <v>88</v>
      </c>
      <c r="G10" s="46">
        <v>1.0</v>
      </c>
      <c r="H10" s="26"/>
      <c r="I10" s="26"/>
      <c r="J10" s="26"/>
      <c r="K10" s="26"/>
    </row>
    <row r="11">
      <c r="A11" s="26" t="s">
        <v>1434</v>
      </c>
      <c r="B11" s="24">
        <v>0.02554398148148148</v>
      </c>
      <c r="C11" s="24">
        <f t="shared" si="1"/>
        <v>0.02554398148</v>
      </c>
      <c r="D11" s="26" t="s">
        <v>69</v>
      </c>
      <c r="E11" s="26" t="s">
        <v>83</v>
      </c>
      <c r="F11" s="46">
        <v>13.0</v>
      </c>
      <c r="G11" s="46">
        <f>F11-1</f>
        <v>12</v>
      </c>
      <c r="H11" s="26"/>
      <c r="I11" s="26"/>
      <c r="J11" s="26"/>
      <c r="K11" s="26"/>
    </row>
    <row r="12">
      <c r="A12" s="26" t="s">
        <v>1434</v>
      </c>
      <c r="B12" s="24">
        <v>0.02872685185185185</v>
      </c>
      <c r="C12" s="24">
        <f t="shared" si="1"/>
        <v>0.02872685185</v>
      </c>
      <c r="D12" s="26" t="s">
        <v>82</v>
      </c>
      <c r="E12" s="26" t="s">
        <v>83</v>
      </c>
      <c r="F12" s="46">
        <v>21.0</v>
      </c>
      <c r="G12" s="46">
        <f>F12-8</f>
        <v>13</v>
      </c>
      <c r="H12" s="26"/>
      <c r="I12" s="26"/>
      <c r="J12" s="26"/>
      <c r="K12" s="26"/>
    </row>
    <row r="13">
      <c r="A13" s="26" t="s">
        <v>1434</v>
      </c>
      <c r="B13" s="24">
        <v>0.02875</v>
      </c>
      <c r="C13" s="24">
        <f t="shared" si="1"/>
        <v>0.02875</v>
      </c>
      <c r="D13" s="26" t="s">
        <v>70</v>
      </c>
      <c r="E13" s="26" t="s">
        <v>83</v>
      </c>
      <c r="F13" s="46">
        <v>19.0</v>
      </c>
      <c r="G13" s="46">
        <f>F13-5</f>
        <v>14</v>
      </c>
      <c r="H13" s="26"/>
      <c r="I13" s="26"/>
      <c r="J13" s="26"/>
      <c r="K13" s="26"/>
    </row>
    <row r="14">
      <c r="A14" s="26" t="s">
        <v>1434</v>
      </c>
      <c r="B14" s="24">
        <v>0.028761574074074075</v>
      </c>
      <c r="C14" s="24">
        <f t="shared" si="1"/>
        <v>0.02876157407</v>
      </c>
      <c r="D14" s="26" t="s">
        <v>964</v>
      </c>
      <c r="E14" s="26" t="s">
        <v>130</v>
      </c>
      <c r="F14" s="46">
        <v>14.0</v>
      </c>
      <c r="G14" s="46">
        <f>F14--1</f>
        <v>15</v>
      </c>
      <c r="H14" s="26"/>
      <c r="I14" s="26"/>
      <c r="J14" s="26"/>
      <c r="K14" s="26"/>
    </row>
    <row r="15">
      <c r="A15" s="26" t="s">
        <v>1434</v>
      </c>
      <c r="B15" s="24">
        <v>0.03140046296296296</v>
      </c>
      <c r="C15" s="24">
        <f t="shared" si="1"/>
        <v>0.03140046296</v>
      </c>
      <c r="D15" s="26" t="s">
        <v>70</v>
      </c>
      <c r="E15" s="26" t="s">
        <v>365</v>
      </c>
      <c r="F15" s="46">
        <v>18.0</v>
      </c>
      <c r="G15" s="46">
        <f>F15-6</f>
        <v>12</v>
      </c>
      <c r="H15" s="26"/>
      <c r="I15" s="26"/>
      <c r="J15" s="26"/>
      <c r="K15" s="26"/>
    </row>
    <row r="16">
      <c r="A16" s="26" t="s">
        <v>1434</v>
      </c>
      <c r="B16" s="24">
        <v>0.032060185185185185</v>
      </c>
      <c r="C16" s="24">
        <f t="shared" si="1"/>
        <v>0.03206018519</v>
      </c>
      <c r="D16" s="26" t="s">
        <v>66</v>
      </c>
      <c r="E16" s="26" t="s">
        <v>67</v>
      </c>
      <c r="F16" s="46">
        <v>3.0</v>
      </c>
      <c r="G16" s="46">
        <f>F16-1</f>
        <v>2</v>
      </c>
      <c r="H16" s="26"/>
      <c r="I16" s="26"/>
      <c r="J16" s="26"/>
      <c r="K16" s="26"/>
    </row>
    <row r="17">
      <c r="A17" s="26" t="s">
        <v>1434</v>
      </c>
      <c r="B17" s="24">
        <v>0.0341087962962963</v>
      </c>
      <c r="C17" s="24">
        <f t="shared" si="1"/>
        <v>0.0341087963</v>
      </c>
      <c r="D17" s="26" t="s">
        <v>84</v>
      </c>
      <c r="E17" s="26" t="s">
        <v>87</v>
      </c>
      <c r="F17" s="46">
        <v>17.0</v>
      </c>
      <c r="G17" s="46">
        <f>F17-2</f>
        <v>15</v>
      </c>
      <c r="H17" s="26"/>
      <c r="I17" s="26"/>
      <c r="J17" s="26"/>
      <c r="K17" s="26"/>
    </row>
    <row r="18">
      <c r="A18" s="26" t="s">
        <v>1434</v>
      </c>
      <c r="B18" s="24">
        <v>0.0341087962962963</v>
      </c>
      <c r="C18" s="24">
        <f t="shared" si="1"/>
        <v>0.0341087963</v>
      </c>
      <c r="D18" s="26" t="s">
        <v>70</v>
      </c>
      <c r="E18" s="26" t="s">
        <v>87</v>
      </c>
      <c r="F18" s="46">
        <v>15.0</v>
      </c>
      <c r="G18" s="46">
        <f t="shared" ref="G18:G19" si="3">F18-4</f>
        <v>11</v>
      </c>
      <c r="H18" s="26"/>
      <c r="I18" s="26"/>
      <c r="J18" s="26"/>
      <c r="K18" s="26"/>
    </row>
    <row r="19">
      <c r="A19" s="26" t="s">
        <v>1434</v>
      </c>
      <c r="B19" s="24">
        <v>0.0341087962962963</v>
      </c>
      <c r="C19" s="24">
        <f t="shared" si="1"/>
        <v>0.0341087963</v>
      </c>
      <c r="D19" s="26" t="s">
        <v>69</v>
      </c>
      <c r="E19" s="26" t="s">
        <v>87</v>
      </c>
      <c r="F19" s="46">
        <v>15.0</v>
      </c>
      <c r="G19" s="46">
        <f t="shared" si="3"/>
        <v>11</v>
      </c>
      <c r="H19" s="26"/>
      <c r="I19" s="26"/>
      <c r="J19" s="26"/>
      <c r="K19" s="26"/>
    </row>
    <row r="20">
      <c r="A20" s="26" t="s">
        <v>1434</v>
      </c>
      <c r="B20" s="24">
        <v>0.03429398148148148</v>
      </c>
      <c r="C20" s="24">
        <f t="shared" si="1"/>
        <v>0.03429398148</v>
      </c>
      <c r="D20" s="26" t="s">
        <v>66</v>
      </c>
      <c r="E20" s="26" t="s">
        <v>87</v>
      </c>
      <c r="F20" s="46">
        <v>14.0</v>
      </c>
      <c r="G20" s="46">
        <f>F20-0</f>
        <v>14</v>
      </c>
      <c r="H20" s="26"/>
      <c r="I20" s="26"/>
      <c r="J20" s="26"/>
      <c r="K20" s="26"/>
    </row>
    <row r="21">
      <c r="A21" s="26" t="s">
        <v>1434</v>
      </c>
      <c r="B21" s="24">
        <v>0.03439814814814815</v>
      </c>
      <c r="C21" s="24">
        <f t="shared" si="1"/>
        <v>0.03439814815</v>
      </c>
      <c r="D21" s="26" t="s">
        <v>82</v>
      </c>
      <c r="E21" s="26" t="s">
        <v>87</v>
      </c>
      <c r="F21" s="46">
        <v>6.0</v>
      </c>
      <c r="G21" s="46">
        <f>F21-1</f>
        <v>5</v>
      </c>
      <c r="H21" s="26"/>
      <c r="I21" s="26"/>
      <c r="J21" s="26"/>
      <c r="K21" s="26"/>
    </row>
    <row r="22">
      <c r="A22" s="26" t="s">
        <v>1434</v>
      </c>
      <c r="B22" s="24">
        <v>0.034409722222222223</v>
      </c>
      <c r="C22" s="24">
        <f t="shared" si="1"/>
        <v>0.03440972222</v>
      </c>
      <c r="D22" s="26" t="s">
        <v>74</v>
      </c>
      <c r="E22" s="26" t="s">
        <v>87</v>
      </c>
      <c r="F22" s="46">
        <v>7.0</v>
      </c>
      <c r="G22" s="46">
        <f>F22-4</f>
        <v>3</v>
      </c>
      <c r="H22" s="26"/>
      <c r="I22" s="26"/>
      <c r="J22" s="26"/>
      <c r="K22" s="26"/>
    </row>
    <row r="23">
      <c r="A23" s="26" t="s">
        <v>1434</v>
      </c>
      <c r="B23" s="24">
        <v>0.03446759259259259</v>
      </c>
      <c r="C23" s="24">
        <f t="shared" si="1"/>
        <v>0.03446759259</v>
      </c>
      <c r="D23" s="26" t="s">
        <v>964</v>
      </c>
      <c r="E23" s="26" t="s">
        <v>87</v>
      </c>
      <c r="F23" s="46">
        <v>4.0</v>
      </c>
      <c r="G23" s="46">
        <f>F23-1</f>
        <v>3</v>
      </c>
      <c r="H23" s="26"/>
      <c r="I23" s="26"/>
      <c r="J23" s="26"/>
      <c r="K23" s="26"/>
    </row>
    <row r="24">
      <c r="A24" s="26" t="s">
        <v>1434</v>
      </c>
      <c r="B24" s="24">
        <v>0.03575231481481481</v>
      </c>
      <c r="C24" s="24">
        <f t="shared" si="1"/>
        <v>0.03575231481</v>
      </c>
      <c r="D24" s="26" t="s">
        <v>69</v>
      </c>
      <c r="E24" s="26" t="s">
        <v>89</v>
      </c>
      <c r="F24" s="46">
        <v>16.0</v>
      </c>
      <c r="G24" s="46">
        <f>F24-7</f>
        <v>9</v>
      </c>
      <c r="H24" s="26"/>
      <c r="I24" s="26"/>
      <c r="J24" s="26"/>
      <c r="K24" s="26" t="s">
        <v>90</v>
      </c>
    </row>
    <row r="25">
      <c r="A25" s="26" t="s">
        <v>1434</v>
      </c>
      <c r="B25" s="24">
        <v>0.035972222222222225</v>
      </c>
      <c r="C25" s="24">
        <f t="shared" si="1"/>
        <v>0.03597222222</v>
      </c>
      <c r="D25" s="26" t="s">
        <v>69</v>
      </c>
      <c r="E25" s="26" t="s">
        <v>91</v>
      </c>
      <c r="F25" s="46">
        <v>17.0</v>
      </c>
      <c r="G25" s="46"/>
      <c r="H25" s="26"/>
      <c r="I25" s="26" t="s">
        <v>1435</v>
      </c>
      <c r="J25" s="26"/>
      <c r="K25" s="26"/>
    </row>
    <row r="26">
      <c r="A26" s="26" t="s">
        <v>1434</v>
      </c>
      <c r="B26" s="24">
        <v>0.03715277777777778</v>
      </c>
      <c r="C26" s="24">
        <f t="shared" si="1"/>
        <v>0.03715277778</v>
      </c>
      <c r="D26" s="26" t="s">
        <v>70</v>
      </c>
      <c r="E26" s="26" t="s">
        <v>93</v>
      </c>
      <c r="F26" s="46">
        <v>22.0</v>
      </c>
      <c r="G26" s="46">
        <f>F26-7</f>
        <v>15</v>
      </c>
      <c r="H26" s="26"/>
      <c r="I26" s="26"/>
      <c r="J26" s="26"/>
      <c r="K26" s="26" t="s">
        <v>1436</v>
      </c>
    </row>
    <row r="27">
      <c r="A27" s="26" t="s">
        <v>1434</v>
      </c>
      <c r="B27" s="24">
        <v>0.03715277777777778</v>
      </c>
      <c r="C27" s="24">
        <f t="shared" si="1"/>
        <v>0.03715277778</v>
      </c>
      <c r="D27" s="26" t="s">
        <v>70</v>
      </c>
      <c r="E27" s="26" t="s">
        <v>93</v>
      </c>
      <c r="F27" s="46" t="s">
        <v>75</v>
      </c>
      <c r="G27" s="46" t="s">
        <v>75</v>
      </c>
      <c r="H27" s="26"/>
      <c r="I27" s="26"/>
      <c r="J27" s="26"/>
      <c r="K27" s="26" t="s">
        <v>160</v>
      </c>
    </row>
    <row r="28">
      <c r="A28" s="26" t="s">
        <v>1434</v>
      </c>
      <c r="B28" s="24">
        <v>0.03722222222222222</v>
      </c>
      <c r="C28" s="24">
        <f t="shared" si="1"/>
        <v>0.03722222222</v>
      </c>
      <c r="D28" s="26" t="s">
        <v>70</v>
      </c>
      <c r="E28" s="26" t="s">
        <v>91</v>
      </c>
      <c r="F28" s="46">
        <v>10.0</v>
      </c>
      <c r="G28" s="46"/>
      <c r="H28" s="26"/>
      <c r="I28" s="26" t="s">
        <v>1437</v>
      </c>
      <c r="J28" s="26"/>
      <c r="K28" s="26"/>
    </row>
    <row r="29">
      <c r="A29" s="26" t="s">
        <v>1434</v>
      </c>
      <c r="B29" s="24">
        <v>0.037488425925925925</v>
      </c>
      <c r="C29" s="24">
        <f t="shared" si="1"/>
        <v>0.03748842593</v>
      </c>
      <c r="D29" s="26" t="s">
        <v>70</v>
      </c>
      <c r="E29" s="26" t="s">
        <v>93</v>
      </c>
      <c r="F29" s="46">
        <v>12.0</v>
      </c>
      <c r="G29" s="46">
        <f>F29-7</f>
        <v>5</v>
      </c>
      <c r="H29" s="26"/>
      <c r="I29" s="26"/>
      <c r="J29" s="26"/>
      <c r="K29" s="26" t="s">
        <v>148</v>
      </c>
    </row>
    <row r="30">
      <c r="A30" s="26" t="s">
        <v>1434</v>
      </c>
      <c r="B30" s="24">
        <v>0.038877314814814816</v>
      </c>
      <c r="C30" s="24">
        <f t="shared" si="1"/>
        <v>0.03887731481</v>
      </c>
      <c r="D30" s="26" t="s">
        <v>66</v>
      </c>
      <c r="E30" s="26" t="s">
        <v>89</v>
      </c>
      <c r="F30" s="46">
        <v>25.0</v>
      </c>
      <c r="G30" s="46">
        <v>18.0</v>
      </c>
      <c r="H30" s="26"/>
      <c r="I30" s="26"/>
      <c r="J30" s="26"/>
      <c r="K30" s="26" t="s">
        <v>171</v>
      </c>
    </row>
    <row r="31">
      <c r="A31" s="26" t="s">
        <v>1434</v>
      </c>
      <c r="B31" s="24">
        <v>0.038877314814814816</v>
      </c>
      <c r="C31" s="24">
        <f t="shared" si="1"/>
        <v>0.03887731481</v>
      </c>
      <c r="D31" s="26" t="s">
        <v>66</v>
      </c>
      <c r="E31" s="26" t="s">
        <v>89</v>
      </c>
      <c r="F31" s="46">
        <v>25.0</v>
      </c>
      <c r="G31" s="46">
        <v>18.0</v>
      </c>
      <c r="H31" s="26"/>
      <c r="I31" s="26"/>
      <c r="J31" s="26"/>
      <c r="K31" s="26" t="s">
        <v>171</v>
      </c>
    </row>
    <row r="32">
      <c r="A32" s="26" t="s">
        <v>1434</v>
      </c>
      <c r="B32" s="24">
        <v>0.03900462962962963</v>
      </c>
      <c r="C32" s="24">
        <f t="shared" si="1"/>
        <v>0.03900462963</v>
      </c>
      <c r="D32" s="26" t="s">
        <v>66</v>
      </c>
      <c r="E32" s="26" t="s">
        <v>91</v>
      </c>
      <c r="F32" s="46">
        <v>12.0</v>
      </c>
      <c r="G32" s="46"/>
      <c r="H32" s="26"/>
      <c r="I32" s="26" t="s">
        <v>1438</v>
      </c>
      <c r="J32" s="26"/>
      <c r="K32" s="26"/>
    </row>
    <row r="33">
      <c r="A33" s="26" t="s">
        <v>1434</v>
      </c>
      <c r="B33" s="24">
        <v>0.039050925925925926</v>
      </c>
      <c r="C33" s="24">
        <f t="shared" si="1"/>
        <v>0.03905092593</v>
      </c>
      <c r="D33" s="26" t="s">
        <v>66</v>
      </c>
      <c r="E33" s="26" t="s">
        <v>91</v>
      </c>
      <c r="F33" s="46">
        <v>11.0</v>
      </c>
      <c r="G33" s="46"/>
      <c r="H33" s="26"/>
      <c r="I33" s="26" t="s">
        <v>1439</v>
      </c>
      <c r="J33" s="26"/>
      <c r="K33" s="26"/>
    </row>
    <row r="34">
      <c r="A34" s="26" t="s">
        <v>1434</v>
      </c>
      <c r="B34" s="24">
        <v>0.04083333333333333</v>
      </c>
      <c r="C34" s="24">
        <f t="shared" si="1"/>
        <v>0.04083333333</v>
      </c>
      <c r="D34" s="26" t="s">
        <v>70</v>
      </c>
      <c r="E34" s="26" t="s">
        <v>93</v>
      </c>
      <c r="F34" s="46" t="s">
        <v>68</v>
      </c>
      <c r="G34" s="46">
        <v>20.0</v>
      </c>
      <c r="H34" s="26"/>
      <c r="I34" s="26"/>
      <c r="J34" s="26"/>
      <c r="K34" s="26" t="s">
        <v>160</v>
      </c>
    </row>
    <row r="35">
      <c r="A35" s="26" t="s">
        <v>1434</v>
      </c>
      <c r="B35" s="24">
        <v>0.04083333333333333</v>
      </c>
      <c r="C35" s="24">
        <f t="shared" si="1"/>
        <v>0.04083333333</v>
      </c>
      <c r="D35" s="26" t="s">
        <v>70</v>
      </c>
      <c r="E35" s="26" t="s">
        <v>93</v>
      </c>
      <c r="F35" s="46">
        <v>14.0</v>
      </c>
      <c r="G35" s="46">
        <v>7.0</v>
      </c>
      <c r="H35" s="26"/>
      <c r="I35" s="26"/>
      <c r="J35" s="26"/>
      <c r="K35" s="26" t="s">
        <v>421</v>
      </c>
    </row>
    <row r="36">
      <c r="A36" s="26" t="s">
        <v>1434</v>
      </c>
      <c r="B36" s="24">
        <v>0.04109953703703704</v>
      </c>
      <c r="C36" s="24">
        <f t="shared" si="1"/>
        <v>0.04109953704</v>
      </c>
      <c r="D36" s="26" t="s">
        <v>84</v>
      </c>
      <c r="E36" s="26" t="s">
        <v>93</v>
      </c>
      <c r="F36" s="46" t="s">
        <v>75</v>
      </c>
      <c r="G36" s="46" t="s">
        <v>75</v>
      </c>
      <c r="H36" s="26"/>
      <c r="I36" s="26"/>
      <c r="J36" s="26"/>
      <c r="K36" s="26" t="s">
        <v>160</v>
      </c>
    </row>
    <row r="37">
      <c r="A37" s="26" t="s">
        <v>1434</v>
      </c>
      <c r="B37" s="24">
        <v>0.04109953703703704</v>
      </c>
      <c r="C37" s="24">
        <f t="shared" si="1"/>
        <v>0.04109953704</v>
      </c>
      <c r="D37" s="26" t="s">
        <v>84</v>
      </c>
      <c r="E37" s="26" t="s">
        <v>93</v>
      </c>
      <c r="F37" s="46">
        <v>19.0</v>
      </c>
      <c r="G37" s="46">
        <f>F37-7</f>
        <v>12</v>
      </c>
      <c r="H37" s="26"/>
      <c r="I37" s="26"/>
      <c r="J37" s="26"/>
      <c r="K37" s="26" t="s">
        <v>643</v>
      </c>
    </row>
    <row r="38">
      <c r="A38" s="26" t="s">
        <v>1434</v>
      </c>
      <c r="B38" s="24">
        <v>0.041226851851851855</v>
      </c>
      <c r="C38" s="24">
        <f t="shared" si="1"/>
        <v>0.04122685185</v>
      </c>
      <c r="D38" s="26" t="s">
        <v>84</v>
      </c>
      <c r="E38" s="26" t="s">
        <v>91</v>
      </c>
      <c r="F38" s="46">
        <v>13.0</v>
      </c>
      <c r="G38" s="46"/>
      <c r="H38" s="26"/>
      <c r="I38" s="26" t="s">
        <v>1440</v>
      </c>
      <c r="J38" s="26"/>
      <c r="K38" s="26"/>
    </row>
    <row r="39">
      <c r="A39" s="26" t="s">
        <v>1434</v>
      </c>
      <c r="B39" s="24">
        <v>0.04125</v>
      </c>
      <c r="C39" s="24">
        <f t="shared" si="1"/>
        <v>0.04125</v>
      </c>
      <c r="D39" s="26" t="s">
        <v>70</v>
      </c>
      <c r="E39" s="26" t="s">
        <v>91</v>
      </c>
      <c r="F39" s="46">
        <v>11.0</v>
      </c>
      <c r="G39" s="46"/>
      <c r="H39" s="26"/>
      <c r="I39" s="26" t="s">
        <v>1441</v>
      </c>
      <c r="J39" s="26"/>
      <c r="K39" s="26"/>
    </row>
    <row r="40">
      <c r="A40" s="26" t="s">
        <v>1434</v>
      </c>
      <c r="B40" s="24">
        <v>0.042152777777777775</v>
      </c>
      <c r="C40" s="24">
        <f t="shared" si="1"/>
        <v>0.04215277778</v>
      </c>
      <c r="D40" s="26" t="s">
        <v>82</v>
      </c>
      <c r="E40" s="26" t="s">
        <v>209</v>
      </c>
      <c r="F40" s="46">
        <v>6.0</v>
      </c>
      <c r="G40" s="46">
        <f>F40-0</f>
        <v>6</v>
      </c>
      <c r="H40" s="26"/>
      <c r="I40" s="26"/>
      <c r="J40" s="26"/>
      <c r="K40" s="26"/>
    </row>
    <row r="41">
      <c r="A41" s="26" t="s">
        <v>1434</v>
      </c>
      <c r="B41" s="24">
        <v>0.044814814814814814</v>
      </c>
      <c r="C41" s="24">
        <f t="shared" si="1"/>
        <v>0.04481481481</v>
      </c>
      <c r="D41" s="26" t="s">
        <v>74</v>
      </c>
      <c r="E41" s="26" t="s">
        <v>209</v>
      </c>
      <c r="F41" s="46" t="s">
        <v>75</v>
      </c>
      <c r="G41" s="46" t="s">
        <v>75</v>
      </c>
      <c r="H41" s="26"/>
      <c r="I41" s="26"/>
      <c r="J41" s="26"/>
      <c r="K41" s="26" t="s">
        <v>160</v>
      </c>
    </row>
    <row r="42">
      <c r="A42" s="26" t="s">
        <v>1434</v>
      </c>
      <c r="B42" s="24">
        <v>0.044814814814814814</v>
      </c>
      <c r="C42" s="24">
        <f t="shared" si="1"/>
        <v>0.04481481481</v>
      </c>
      <c r="D42" s="26" t="s">
        <v>74</v>
      </c>
      <c r="E42" s="26" t="s">
        <v>209</v>
      </c>
      <c r="F42" s="46" t="s">
        <v>88</v>
      </c>
      <c r="G42" s="46">
        <v>1.0</v>
      </c>
      <c r="H42" s="26"/>
      <c r="I42" s="26"/>
      <c r="J42" s="26"/>
      <c r="K42" s="26" t="s">
        <v>161</v>
      </c>
    </row>
    <row r="43">
      <c r="A43" s="26" t="s">
        <v>1434</v>
      </c>
      <c r="B43" s="24">
        <v>0.04811342592592593</v>
      </c>
      <c r="C43" s="24">
        <f t="shared" si="1"/>
        <v>0.04811342593</v>
      </c>
      <c r="D43" s="26" t="s">
        <v>84</v>
      </c>
      <c r="E43" s="26" t="s">
        <v>93</v>
      </c>
      <c r="F43" s="46">
        <v>20.0</v>
      </c>
      <c r="G43" s="46">
        <f t="shared" ref="G43:G44" si="4">F43-7</f>
        <v>13</v>
      </c>
      <c r="H43" s="26"/>
      <c r="I43" s="26"/>
      <c r="J43" s="26"/>
      <c r="K43" s="26" t="s">
        <v>564</v>
      </c>
    </row>
    <row r="44">
      <c r="A44" s="26" t="s">
        <v>1434</v>
      </c>
      <c r="B44" s="24">
        <v>0.048136574074074075</v>
      </c>
      <c r="C44" s="24">
        <f t="shared" si="1"/>
        <v>0.04813657407</v>
      </c>
      <c r="D44" s="26" t="s">
        <v>84</v>
      </c>
      <c r="E44" s="26" t="s">
        <v>93</v>
      </c>
      <c r="F44" s="46">
        <v>24.0</v>
      </c>
      <c r="G44" s="46">
        <f t="shared" si="4"/>
        <v>17</v>
      </c>
      <c r="H44" s="26"/>
      <c r="I44" s="26"/>
      <c r="J44" s="26"/>
      <c r="K44" s="26" t="s">
        <v>564</v>
      </c>
    </row>
    <row r="45">
      <c r="A45" s="26" t="s">
        <v>1434</v>
      </c>
      <c r="B45" s="24">
        <v>0.04822916666666666</v>
      </c>
      <c r="C45" s="24">
        <f t="shared" si="1"/>
        <v>0.04822916667</v>
      </c>
      <c r="D45" s="26" t="s">
        <v>84</v>
      </c>
      <c r="E45" s="26" t="s">
        <v>91</v>
      </c>
      <c r="F45" s="46">
        <v>10.0</v>
      </c>
      <c r="G45" s="46"/>
      <c r="H45" s="26"/>
      <c r="I45" s="26" t="s">
        <v>1442</v>
      </c>
      <c r="J45" s="46">
        <v>1.0</v>
      </c>
      <c r="K45" s="26"/>
    </row>
    <row r="46">
      <c r="A46" s="26" t="s">
        <v>1434</v>
      </c>
      <c r="B46" s="24">
        <v>0.04887731481481482</v>
      </c>
      <c r="C46" s="24">
        <f t="shared" si="1"/>
        <v>0.04887731481</v>
      </c>
      <c r="D46" s="26" t="s">
        <v>84</v>
      </c>
      <c r="E46" s="26" t="s">
        <v>93</v>
      </c>
      <c r="F46" s="46">
        <v>17.0</v>
      </c>
      <c r="G46" s="46">
        <f>F46-7</f>
        <v>10</v>
      </c>
      <c r="H46" s="26"/>
      <c r="I46" s="26"/>
      <c r="J46" s="26"/>
      <c r="K46" s="26" t="s">
        <v>564</v>
      </c>
    </row>
    <row r="47">
      <c r="A47" s="26" t="s">
        <v>1434</v>
      </c>
      <c r="B47" s="24">
        <v>0.04939814814814815</v>
      </c>
      <c r="C47" s="24">
        <f t="shared" si="1"/>
        <v>0.04939814815</v>
      </c>
      <c r="D47" s="26" t="s">
        <v>84</v>
      </c>
      <c r="E47" s="26" t="s">
        <v>91</v>
      </c>
      <c r="F47" s="46">
        <v>14.0</v>
      </c>
      <c r="G47" s="46"/>
      <c r="H47" s="26"/>
      <c r="I47" s="26" t="s">
        <v>1443</v>
      </c>
      <c r="J47" s="26"/>
      <c r="K47" s="26"/>
    </row>
    <row r="48">
      <c r="A48" s="26" t="s">
        <v>1434</v>
      </c>
      <c r="B48" s="24">
        <v>0.04998842592592593</v>
      </c>
      <c r="C48" s="24">
        <f t="shared" si="1"/>
        <v>0.04998842593</v>
      </c>
      <c r="D48" s="26" t="s">
        <v>69</v>
      </c>
      <c r="E48" s="26" t="s">
        <v>89</v>
      </c>
      <c r="F48" s="46">
        <v>22.0</v>
      </c>
      <c r="G48" s="46">
        <v>15.0</v>
      </c>
      <c r="H48" s="26"/>
      <c r="I48" s="26"/>
      <c r="J48" s="26"/>
      <c r="K48" s="26" t="s">
        <v>90</v>
      </c>
    </row>
    <row r="49">
      <c r="A49" s="26" t="s">
        <v>1434</v>
      </c>
      <c r="B49" s="24">
        <v>0.05012731481481481</v>
      </c>
      <c r="C49" s="24">
        <f t="shared" si="1"/>
        <v>0.05012731481</v>
      </c>
      <c r="D49" s="26" t="s">
        <v>69</v>
      </c>
      <c r="E49" s="26" t="s">
        <v>91</v>
      </c>
      <c r="F49" s="46">
        <v>12.0</v>
      </c>
      <c r="G49" s="46"/>
      <c r="H49" s="26"/>
      <c r="I49" s="26" t="s">
        <v>1444</v>
      </c>
      <c r="J49" s="26"/>
      <c r="K49" s="26"/>
    </row>
    <row r="50">
      <c r="A50" s="26" t="s">
        <v>1434</v>
      </c>
      <c r="B50" s="24">
        <v>0.05037037037037037</v>
      </c>
      <c r="C50" s="24">
        <f t="shared" si="1"/>
        <v>0.05037037037</v>
      </c>
      <c r="D50" s="26" t="s">
        <v>70</v>
      </c>
      <c r="E50" s="26" t="s">
        <v>93</v>
      </c>
      <c r="F50" s="46" t="s">
        <v>75</v>
      </c>
      <c r="G50" s="46" t="s">
        <v>75</v>
      </c>
      <c r="H50" s="26"/>
      <c r="I50" s="26"/>
      <c r="J50" s="26"/>
      <c r="K50" s="26" t="s">
        <v>274</v>
      </c>
    </row>
    <row r="51">
      <c r="A51" s="26" t="s">
        <v>1434</v>
      </c>
      <c r="B51" s="24">
        <v>0.05037037037037037</v>
      </c>
      <c r="C51" s="24">
        <f t="shared" si="1"/>
        <v>0.05037037037</v>
      </c>
      <c r="D51" s="26" t="s">
        <v>70</v>
      </c>
      <c r="E51" s="26" t="s">
        <v>93</v>
      </c>
      <c r="F51" s="46">
        <v>22.0</v>
      </c>
      <c r="G51" s="46">
        <f>F51-7</f>
        <v>15</v>
      </c>
      <c r="H51" s="26"/>
      <c r="I51" s="26"/>
      <c r="J51" s="26"/>
      <c r="K51" s="26" t="s">
        <v>274</v>
      </c>
    </row>
    <row r="52">
      <c r="A52" s="26" t="s">
        <v>1434</v>
      </c>
      <c r="B52" s="24">
        <v>0.050451388888888886</v>
      </c>
      <c r="C52" s="24">
        <f t="shared" si="1"/>
        <v>0.05045138889</v>
      </c>
      <c r="D52" s="26" t="s">
        <v>70</v>
      </c>
      <c r="E52" s="26" t="s">
        <v>91</v>
      </c>
      <c r="F52" s="46">
        <v>9.0</v>
      </c>
      <c r="G52" s="46"/>
      <c r="H52" s="26"/>
      <c r="I52" s="26" t="s">
        <v>1445</v>
      </c>
      <c r="J52" s="26"/>
      <c r="K52" s="26"/>
    </row>
    <row r="53">
      <c r="A53" s="26" t="s">
        <v>1434</v>
      </c>
      <c r="B53" s="24">
        <v>0.05063657407407408</v>
      </c>
      <c r="C53" s="24">
        <f t="shared" si="1"/>
        <v>0.05063657407</v>
      </c>
      <c r="D53" s="26" t="s">
        <v>70</v>
      </c>
      <c r="E53" s="26" t="s">
        <v>93</v>
      </c>
      <c r="F53" s="46">
        <v>22.0</v>
      </c>
      <c r="G53" s="46">
        <f t="shared" ref="G53:G54" si="5">F53-7</f>
        <v>15</v>
      </c>
      <c r="H53" s="26"/>
      <c r="I53" s="26"/>
      <c r="J53" s="26"/>
      <c r="K53" s="26" t="s">
        <v>148</v>
      </c>
    </row>
    <row r="54">
      <c r="A54" s="26" t="s">
        <v>1434</v>
      </c>
      <c r="B54" s="24">
        <v>0.050729166666666665</v>
      </c>
      <c r="C54" s="24">
        <f t="shared" si="1"/>
        <v>0.05072916667</v>
      </c>
      <c r="D54" s="26" t="s">
        <v>70</v>
      </c>
      <c r="E54" s="26" t="s">
        <v>93</v>
      </c>
      <c r="F54" s="46">
        <v>17.0</v>
      </c>
      <c r="G54" s="46">
        <f t="shared" si="5"/>
        <v>10</v>
      </c>
      <c r="H54" s="26"/>
      <c r="I54" s="26"/>
      <c r="J54" s="26"/>
      <c r="K54" s="26" t="s">
        <v>421</v>
      </c>
    </row>
    <row r="55">
      <c r="A55" s="26" t="s">
        <v>1434</v>
      </c>
      <c r="B55" s="24">
        <v>0.050729166666666665</v>
      </c>
      <c r="C55" s="24">
        <f t="shared" si="1"/>
        <v>0.05072916667</v>
      </c>
      <c r="D55" s="26" t="s">
        <v>70</v>
      </c>
      <c r="E55" s="26" t="s">
        <v>93</v>
      </c>
      <c r="F55" s="46" t="s">
        <v>75</v>
      </c>
      <c r="G55" s="46" t="s">
        <v>75</v>
      </c>
      <c r="H55" s="26"/>
      <c r="I55" s="26"/>
      <c r="J55" s="26"/>
      <c r="K55" s="26" t="s">
        <v>160</v>
      </c>
    </row>
    <row r="56">
      <c r="A56" s="26" t="s">
        <v>1434</v>
      </c>
      <c r="B56" s="24">
        <v>0.050833333333333335</v>
      </c>
      <c r="C56" s="24">
        <f t="shared" si="1"/>
        <v>0.05083333333</v>
      </c>
      <c r="D56" s="26" t="s">
        <v>70</v>
      </c>
      <c r="E56" s="26" t="s">
        <v>91</v>
      </c>
      <c r="F56" s="46">
        <v>9.0</v>
      </c>
      <c r="G56" s="46"/>
      <c r="H56" s="26"/>
      <c r="I56" s="26" t="s">
        <v>1445</v>
      </c>
      <c r="J56" s="26"/>
      <c r="K56" s="26"/>
    </row>
    <row r="57">
      <c r="A57" s="26" t="s">
        <v>1434</v>
      </c>
      <c r="B57" s="24">
        <v>0.051493055555555556</v>
      </c>
      <c r="C57" s="24">
        <f t="shared" si="1"/>
        <v>0.05149305556</v>
      </c>
      <c r="D57" s="26" t="s">
        <v>66</v>
      </c>
      <c r="E57" s="26" t="s">
        <v>93</v>
      </c>
      <c r="F57" s="46">
        <v>23.0</v>
      </c>
      <c r="G57" s="46">
        <v>15.0</v>
      </c>
      <c r="H57" s="26"/>
      <c r="I57" s="26"/>
      <c r="J57" s="26"/>
      <c r="K57" s="26" t="s">
        <v>1446</v>
      </c>
    </row>
    <row r="58">
      <c r="A58" s="26" t="s">
        <v>1434</v>
      </c>
      <c r="B58" s="24">
        <v>0.051493055555555556</v>
      </c>
      <c r="C58" s="24">
        <f t="shared" si="1"/>
        <v>0.05149305556</v>
      </c>
      <c r="D58" s="26" t="s">
        <v>66</v>
      </c>
      <c r="E58" s="26" t="s">
        <v>93</v>
      </c>
      <c r="F58" s="46">
        <v>23.0</v>
      </c>
      <c r="G58" s="46">
        <v>15.0</v>
      </c>
      <c r="H58" s="26"/>
      <c r="I58" s="26"/>
      <c r="J58" s="26"/>
      <c r="K58" s="26" t="s">
        <v>160</v>
      </c>
    </row>
    <row r="59">
      <c r="A59" s="26" t="s">
        <v>1434</v>
      </c>
      <c r="B59" s="24">
        <v>0.051597222222222225</v>
      </c>
      <c r="C59" s="24">
        <f t="shared" si="1"/>
        <v>0.05159722222</v>
      </c>
      <c r="D59" s="26" t="s">
        <v>66</v>
      </c>
      <c r="E59" s="26" t="s">
        <v>93</v>
      </c>
      <c r="F59" s="46" t="s">
        <v>75</v>
      </c>
      <c r="G59" s="46" t="s">
        <v>75</v>
      </c>
      <c r="H59" s="26"/>
      <c r="I59" s="26"/>
      <c r="J59" s="26"/>
      <c r="K59" s="26" t="s">
        <v>160</v>
      </c>
    </row>
    <row r="60">
      <c r="A60" s="26" t="s">
        <v>1434</v>
      </c>
      <c r="B60" s="24">
        <v>0.05148148148148148</v>
      </c>
      <c r="C60" s="24">
        <f t="shared" si="1"/>
        <v>0.05148148148</v>
      </c>
      <c r="D60" s="26" t="s">
        <v>66</v>
      </c>
      <c r="E60" s="26" t="s">
        <v>93</v>
      </c>
      <c r="F60" s="46">
        <v>11.0</v>
      </c>
      <c r="G60" s="46">
        <f>F60-7</f>
        <v>4</v>
      </c>
      <c r="H60" s="26"/>
      <c r="I60" s="26"/>
      <c r="J60" s="26"/>
      <c r="K60" s="26" t="s">
        <v>1446</v>
      </c>
    </row>
    <row r="61">
      <c r="A61" s="26" t="s">
        <v>1434</v>
      </c>
      <c r="B61" s="24">
        <v>0.052662037037037035</v>
      </c>
      <c r="C61" s="24">
        <f t="shared" si="1"/>
        <v>0.05266203704</v>
      </c>
      <c r="D61" s="26" t="s">
        <v>70</v>
      </c>
      <c r="E61" s="26" t="s">
        <v>93</v>
      </c>
      <c r="F61" s="46" t="s">
        <v>1394</v>
      </c>
      <c r="G61" s="46">
        <v>2.0</v>
      </c>
      <c r="H61" s="26"/>
      <c r="I61" s="26"/>
      <c r="J61" s="26"/>
      <c r="K61" s="26" t="s">
        <v>160</v>
      </c>
    </row>
    <row r="62">
      <c r="A62" s="26" t="s">
        <v>1434</v>
      </c>
      <c r="B62" s="24">
        <v>0.052662037037037035</v>
      </c>
      <c r="C62" s="24">
        <f t="shared" si="1"/>
        <v>0.05266203704</v>
      </c>
      <c r="D62" s="26" t="s">
        <v>70</v>
      </c>
      <c r="E62" s="26" t="s">
        <v>93</v>
      </c>
      <c r="F62" s="46" t="s">
        <v>88</v>
      </c>
      <c r="G62" s="46">
        <v>1.0</v>
      </c>
      <c r="H62" s="26"/>
      <c r="I62" s="26"/>
      <c r="J62" s="26"/>
      <c r="K62" s="26" t="s">
        <v>421</v>
      </c>
    </row>
    <row r="63">
      <c r="A63" s="26" t="s">
        <v>1434</v>
      </c>
      <c r="B63" s="24">
        <v>0.05439814814814815</v>
      </c>
      <c r="C63" s="24">
        <f t="shared" si="1"/>
        <v>0.05439814815</v>
      </c>
      <c r="D63" s="26" t="s">
        <v>84</v>
      </c>
      <c r="E63" s="26" t="s">
        <v>93</v>
      </c>
      <c r="F63" s="46" t="s">
        <v>75</v>
      </c>
      <c r="G63" s="46" t="s">
        <v>75</v>
      </c>
      <c r="H63" s="26"/>
      <c r="I63" s="26"/>
      <c r="J63" s="26"/>
      <c r="K63" s="26" t="s">
        <v>160</v>
      </c>
    </row>
    <row r="64">
      <c r="A64" s="26" t="s">
        <v>1434</v>
      </c>
      <c r="B64" s="24">
        <v>0.05439814814814815</v>
      </c>
      <c r="C64" s="24">
        <f t="shared" si="1"/>
        <v>0.05439814815</v>
      </c>
      <c r="D64" s="26" t="s">
        <v>84</v>
      </c>
      <c r="E64" s="26" t="s">
        <v>93</v>
      </c>
      <c r="F64" s="46">
        <v>25.0</v>
      </c>
      <c r="G64" s="46">
        <f>F64-7</f>
        <v>18</v>
      </c>
      <c r="H64" s="26"/>
      <c r="I64" s="26"/>
      <c r="J64" s="26"/>
      <c r="K64" s="26" t="s">
        <v>643</v>
      </c>
    </row>
    <row r="65">
      <c r="A65" s="26" t="s">
        <v>1434</v>
      </c>
      <c r="B65" s="24">
        <v>0.05454861111111111</v>
      </c>
      <c r="C65" s="24">
        <f t="shared" si="1"/>
        <v>0.05454861111</v>
      </c>
      <c r="D65" s="26" t="s">
        <v>84</v>
      </c>
      <c r="E65" s="26" t="s">
        <v>91</v>
      </c>
      <c r="F65" s="46">
        <v>14.0</v>
      </c>
      <c r="G65" s="46"/>
      <c r="H65" s="26"/>
      <c r="I65" s="26" t="s">
        <v>1443</v>
      </c>
      <c r="J65" s="46">
        <v>1.0</v>
      </c>
      <c r="K65" s="26"/>
    </row>
    <row r="66">
      <c r="A66" s="26" t="s">
        <v>1434</v>
      </c>
      <c r="B66" s="24">
        <v>0.05604166666666666</v>
      </c>
      <c r="C66" s="24">
        <f t="shared" si="1"/>
        <v>0.05604166667</v>
      </c>
      <c r="D66" s="26" t="s">
        <v>74</v>
      </c>
      <c r="E66" s="26" t="s">
        <v>93</v>
      </c>
      <c r="F66" s="46" t="s">
        <v>75</v>
      </c>
      <c r="G66" s="46" t="s">
        <v>75</v>
      </c>
      <c r="H66" s="26"/>
      <c r="I66" s="26"/>
      <c r="J66" s="26"/>
      <c r="K66" s="26" t="s">
        <v>1010</v>
      </c>
    </row>
    <row r="67">
      <c r="A67" s="26" t="s">
        <v>1434</v>
      </c>
      <c r="B67" s="24">
        <v>0.05618055555555555</v>
      </c>
      <c r="C67" s="24">
        <f t="shared" si="1"/>
        <v>0.05618055556</v>
      </c>
      <c r="D67" s="26" t="s">
        <v>74</v>
      </c>
      <c r="E67" s="26" t="s">
        <v>91</v>
      </c>
      <c r="F67" s="46">
        <v>11.0</v>
      </c>
      <c r="G67" s="46"/>
      <c r="H67" s="26"/>
      <c r="I67" s="26" t="s">
        <v>1447</v>
      </c>
      <c r="J67" s="26"/>
      <c r="K67" s="26"/>
    </row>
    <row r="68">
      <c r="A68" s="26" t="s">
        <v>1434</v>
      </c>
      <c r="B68" s="24">
        <v>0.05650462962962963</v>
      </c>
      <c r="C68" s="24">
        <f t="shared" si="1"/>
        <v>0.05650462963</v>
      </c>
      <c r="D68" s="26" t="s">
        <v>74</v>
      </c>
      <c r="E68" s="26" t="s">
        <v>93</v>
      </c>
      <c r="F68" s="46" t="s">
        <v>1302</v>
      </c>
      <c r="G68" s="46">
        <v>3.0</v>
      </c>
      <c r="H68" s="26"/>
      <c r="I68" s="26"/>
      <c r="J68" s="26"/>
      <c r="K68" s="26" t="s">
        <v>1010</v>
      </c>
    </row>
    <row r="69">
      <c r="A69" s="26" t="s">
        <v>1434</v>
      </c>
      <c r="B69" s="24">
        <v>0.0568287037037037</v>
      </c>
      <c r="C69" s="24">
        <f t="shared" si="1"/>
        <v>0.0568287037</v>
      </c>
      <c r="D69" s="26" t="s">
        <v>82</v>
      </c>
      <c r="E69" s="26" t="s">
        <v>91</v>
      </c>
      <c r="F69" s="46">
        <v>19.0</v>
      </c>
      <c r="G69" s="46"/>
      <c r="H69" s="26"/>
      <c r="I69" s="26" t="s">
        <v>1448</v>
      </c>
      <c r="J69" s="46">
        <v>1.0</v>
      </c>
      <c r="K69" s="26" t="s">
        <v>653</v>
      </c>
    </row>
    <row r="70">
      <c r="A70" s="26" t="s">
        <v>1434</v>
      </c>
      <c r="B70" s="24">
        <v>0.060648148148148145</v>
      </c>
      <c r="C70" s="24">
        <f t="shared" si="1"/>
        <v>0.06064814815</v>
      </c>
      <c r="D70" s="26" t="s">
        <v>964</v>
      </c>
      <c r="E70" s="26" t="s">
        <v>91</v>
      </c>
      <c r="F70" s="46">
        <v>17.0</v>
      </c>
      <c r="G70" s="46"/>
      <c r="H70" s="26"/>
      <c r="I70" s="26"/>
      <c r="J70" s="26"/>
      <c r="K70" s="26" t="s">
        <v>1449</v>
      </c>
    </row>
    <row r="71">
      <c r="A71" s="26" t="s">
        <v>1434</v>
      </c>
      <c r="B71" s="24">
        <v>0.06097222222222222</v>
      </c>
      <c r="C71" s="24">
        <f t="shared" si="1"/>
        <v>0.06097222222</v>
      </c>
      <c r="D71" s="26" t="s">
        <v>69</v>
      </c>
      <c r="E71" s="26" t="s">
        <v>67</v>
      </c>
      <c r="F71" s="46">
        <v>22.0</v>
      </c>
      <c r="G71" s="46">
        <f>F71-4</f>
        <v>18</v>
      </c>
      <c r="H71" s="26"/>
      <c r="I71" s="26"/>
      <c r="J71" s="26"/>
      <c r="K71" s="26"/>
    </row>
    <row r="72">
      <c r="A72" s="26" t="s">
        <v>1434</v>
      </c>
      <c r="B72" s="24">
        <v>0.061782407407407404</v>
      </c>
      <c r="C72" s="24">
        <f t="shared" si="1"/>
        <v>0.06178240741</v>
      </c>
      <c r="D72" s="26" t="s">
        <v>70</v>
      </c>
      <c r="E72" s="26" t="s">
        <v>67</v>
      </c>
      <c r="F72" s="46">
        <v>11.0</v>
      </c>
      <c r="G72" s="46">
        <f>F72-3</f>
        <v>8</v>
      </c>
      <c r="H72" s="26"/>
      <c r="I72" s="26"/>
      <c r="J72" s="26"/>
      <c r="K72" s="26"/>
    </row>
    <row r="73">
      <c r="A73" s="26" t="s">
        <v>1434</v>
      </c>
      <c r="B73" s="24">
        <v>0.062060185185185184</v>
      </c>
      <c r="C73" s="24">
        <f t="shared" si="1"/>
        <v>0.06206018519</v>
      </c>
      <c r="D73" s="26" t="s">
        <v>964</v>
      </c>
      <c r="E73" s="26" t="s">
        <v>125</v>
      </c>
      <c r="F73" s="46">
        <v>6.0</v>
      </c>
      <c r="G73" s="46">
        <f>F73-0</f>
        <v>6</v>
      </c>
      <c r="H73" s="26"/>
      <c r="I73" s="26"/>
      <c r="J73" s="26"/>
      <c r="K73" s="26"/>
    </row>
    <row r="74">
      <c r="A74" s="26" t="s">
        <v>1434</v>
      </c>
      <c r="B74" s="24">
        <v>0.062060185185185184</v>
      </c>
      <c r="C74" s="24">
        <f t="shared" si="1"/>
        <v>0.06206018519</v>
      </c>
      <c r="D74" s="26" t="s">
        <v>69</v>
      </c>
      <c r="E74" s="26" t="s">
        <v>125</v>
      </c>
      <c r="F74" s="46">
        <v>6.0</v>
      </c>
      <c r="G74" s="46">
        <f>F74-4</f>
        <v>2</v>
      </c>
      <c r="H74" s="26"/>
      <c r="I74" s="26"/>
      <c r="J74" s="26"/>
      <c r="K74" s="26"/>
    </row>
    <row r="75">
      <c r="A75" s="26" t="s">
        <v>1434</v>
      </c>
      <c r="B75" s="24">
        <v>0.062060185185185184</v>
      </c>
      <c r="C75" s="24">
        <f t="shared" si="1"/>
        <v>0.06206018519</v>
      </c>
      <c r="D75" s="26" t="s">
        <v>74</v>
      </c>
      <c r="E75" s="26" t="s">
        <v>125</v>
      </c>
      <c r="F75" s="46">
        <v>19.0</v>
      </c>
      <c r="G75" s="46">
        <f>F75-10</f>
        <v>9</v>
      </c>
      <c r="H75" s="26"/>
      <c r="I75" s="26"/>
      <c r="J75" s="26"/>
      <c r="K75" s="26"/>
    </row>
    <row r="76">
      <c r="A76" s="26" t="s">
        <v>1434</v>
      </c>
      <c r="B76" s="24">
        <v>0.062060185185185184</v>
      </c>
      <c r="C76" s="24">
        <f t="shared" si="1"/>
        <v>0.06206018519</v>
      </c>
      <c r="D76" s="26" t="s">
        <v>82</v>
      </c>
      <c r="E76" s="26" t="s">
        <v>125</v>
      </c>
      <c r="F76" s="46">
        <v>19.0</v>
      </c>
      <c r="G76" s="46">
        <f>F76-1</f>
        <v>18</v>
      </c>
      <c r="H76" s="26"/>
      <c r="I76" s="26"/>
      <c r="J76" s="26"/>
      <c r="K76" s="26"/>
    </row>
    <row r="77">
      <c r="A77" s="26" t="s">
        <v>1434</v>
      </c>
      <c r="B77" s="24">
        <v>0.062060185185185184</v>
      </c>
      <c r="C77" s="24">
        <f t="shared" si="1"/>
        <v>0.06206018519</v>
      </c>
      <c r="D77" s="26" t="s">
        <v>70</v>
      </c>
      <c r="E77" s="26" t="s">
        <v>125</v>
      </c>
      <c r="F77" s="46">
        <v>25.0</v>
      </c>
      <c r="G77" s="46">
        <f>F77-8</f>
        <v>17</v>
      </c>
      <c r="H77" s="26"/>
      <c r="I77" s="26"/>
      <c r="J77" s="26"/>
      <c r="K77" s="26"/>
    </row>
    <row r="78">
      <c r="A78" s="26" t="s">
        <v>1434</v>
      </c>
      <c r="B78" s="24">
        <v>0.062060185185185184</v>
      </c>
      <c r="C78" s="24">
        <f t="shared" si="1"/>
        <v>0.06206018519</v>
      </c>
      <c r="D78" s="26" t="s">
        <v>66</v>
      </c>
      <c r="E78" s="26" t="s">
        <v>125</v>
      </c>
      <c r="F78" s="46">
        <v>18.0</v>
      </c>
      <c r="G78" s="46">
        <f>F78-0</f>
        <v>18</v>
      </c>
      <c r="H78" s="26"/>
      <c r="I78" s="26"/>
      <c r="J78" s="26"/>
      <c r="K78" s="26"/>
    </row>
    <row r="79">
      <c r="A79" s="26" t="s">
        <v>1434</v>
      </c>
      <c r="B79" s="24">
        <v>0.062060185185185184</v>
      </c>
      <c r="C79" s="24">
        <f t="shared" si="1"/>
        <v>0.06206018519</v>
      </c>
      <c r="D79" s="26" t="s">
        <v>84</v>
      </c>
      <c r="E79" s="26" t="s">
        <v>125</v>
      </c>
      <c r="F79" s="46">
        <v>6.0</v>
      </c>
      <c r="G79" s="46">
        <f>F79-2</f>
        <v>4</v>
      </c>
      <c r="H79" s="26"/>
      <c r="I79" s="26"/>
      <c r="J79" s="26"/>
      <c r="K79" s="26"/>
    </row>
    <row r="80">
      <c r="A80" s="26" t="s">
        <v>1434</v>
      </c>
      <c r="B80" s="24">
        <v>0.06314814814814815</v>
      </c>
      <c r="C80" s="24">
        <f t="shared" si="1"/>
        <v>0.06314814815</v>
      </c>
      <c r="D80" s="26" t="s">
        <v>70</v>
      </c>
      <c r="E80" s="26" t="s">
        <v>320</v>
      </c>
      <c r="F80" s="46">
        <v>7.0</v>
      </c>
      <c r="G80" s="46">
        <f>F80-4</f>
        <v>3</v>
      </c>
      <c r="H80" s="26"/>
      <c r="I80" s="26"/>
      <c r="J80" s="26"/>
      <c r="K80" s="26"/>
    </row>
    <row r="81">
      <c r="A81" s="26" t="s">
        <v>1434</v>
      </c>
      <c r="B81" s="24">
        <v>0.06755787037037037</v>
      </c>
      <c r="C81" s="24">
        <f t="shared" si="1"/>
        <v>0.06755787037</v>
      </c>
      <c r="D81" s="26" t="s">
        <v>157</v>
      </c>
      <c r="E81" s="26" t="s">
        <v>67</v>
      </c>
      <c r="F81" s="46" t="s">
        <v>88</v>
      </c>
      <c r="G81" s="46">
        <v>1.0</v>
      </c>
      <c r="H81" s="26"/>
      <c r="I81" s="26"/>
      <c r="J81" s="26"/>
      <c r="K81" s="26"/>
    </row>
    <row r="82">
      <c r="A82" s="26" t="s">
        <v>1434</v>
      </c>
      <c r="B82" s="24">
        <v>0.07135416666666666</v>
      </c>
      <c r="C82" s="24">
        <f t="shared" si="1"/>
        <v>0.07135416667</v>
      </c>
      <c r="D82" s="26" t="s">
        <v>69</v>
      </c>
      <c r="E82" s="26" t="s">
        <v>67</v>
      </c>
      <c r="F82" s="46">
        <v>17.0</v>
      </c>
      <c r="G82" s="46">
        <f>F82-4</f>
        <v>13</v>
      </c>
      <c r="H82" s="26"/>
      <c r="I82" s="26"/>
      <c r="J82" s="26"/>
      <c r="K82" s="26"/>
    </row>
    <row r="83">
      <c r="A83" s="26" t="s">
        <v>1434</v>
      </c>
      <c r="B83" s="24">
        <v>0.07135416666666666</v>
      </c>
      <c r="C83" s="24">
        <f t="shared" si="1"/>
        <v>0.07135416667</v>
      </c>
      <c r="D83" s="26" t="s">
        <v>66</v>
      </c>
      <c r="E83" s="26" t="s">
        <v>67</v>
      </c>
      <c r="F83" s="46">
        <v>17.0</v>
      </c>
      <c r="G83" s="46">
        <f>F83-1</f>
        <v>16</v>
      </c>
      <c r="H83" s="26"/>
      <c r="I83" s="26"/>
      <c r="J83" s="26"/>
      <c r="K83" s="26"/>
    </row>
    <row r="84">
      <c r="A84" s="26" t="s">
        <v>1434</v>
      </c>
      <c r="B84" s="24">
        <v>0.07494212962962964</v>
      </c>
      <c r="C84" s="24">
        <f t="shared" si="1"/>
        <v>0.07494212963</v>
      </c>
      <c r="D84" s="26" t="s">
        <v>964</v>
      </c>
      <c r="E84" s="26" t="s">
        <v>67</v>
      </c>
      <c r="F84" s="46">
        <v>11.0</v>
      </c>
      <c r="G84" s="46">
        <f>F84-8</f>
        <v>3</v>
      </c>
      <c r="H84" s="26"/>
      <c r="I84" s="26"/>
      <c r="J84" s="26"/>
      <c r="K84" s="26"/>
    </row>
    <row r="85">
      <c r="A85" s="26" t="s">
        <v>1434</v>
      </c>
      <c r="B85" s="24">
        <v>0.07625</v>
      </c>
      <c r="C85" s="24">
        <f t="shared" si="1"/>
        <v>0.07625</v>
      </c>
      <c r="D85" s="26" t="s">
        <v>66</v>
      </c>
      <c r="E85" s="26" t="s">
        <v>67</v>
      </c>
      <c r="F85" s="46">
        <v>3.0</v>
      </c>
      <c r="G85" s="46">
        <f>F85-1</f>
        <v>2</v>
      </c>
      <c r="H85" s="26"/>
      <c r="I85" s="26"/>
      <c r="J85" s="26"/>
      <c r="K85" s="26"/>
    </row>
    <row r="86">
      <c r="A86" s="26" t="s">
        <v>1434</v>
      </c>
      <c r="B86" s="24">
        <v>0.09362268518518518</v>
      </c>
      <c r="C86" s="24">
        <f>B86-TIME('Time Shifts'!$B$45,'Time Shifts'!$C$45,'Time Shifts'!$D$45)</f>
        <v>0.08047453704</v>
      </c>
      <c r="D86" s="26" t="s">
        <v>66</v>
      </c>
      <c r="E86" s="26" t="s">
        <v>83</v>
      </c>
      <c r="F86" s="46">
        <v>9.0</v>
      </c>
      <c r="G86" s="46">
        <f>F86-5</f>
        <v>4</v>
      </c>
      <c r="H86" s="26"/>
      <c r="I86" s="26"/>
      <c r="J86" s="26"/>
      <c r="K86" s="26"/>
    </row>
    <row r="87">
      <c r="A87" s="26" t="s">
        <v>1434</v>
      </c>
      <c r="B87" s="24">
        <v>0.09646990740740741</v>
      </c>
      <c r="C87" s="24">
        <f>B87-TIME('Time Shifts'!$B$45,'Time Shifts'!$C$45,'Time Shifts'!$D$45)</f>
        <v>0.08332175926</v>
      </c>
      <c r="D87" s="26" t="s">
        <v>66</v>
      </c>
      <c r="E87" s="26" t="s">
        <v>76</v>
      </c>
      <c r="F87" s="46" t="s">
        <v>75</v>
      </c>
      <c r="G87" s="46"/>
      <c r="H87" s="26"/>
      <c r="I87" s="26"/>
      <c r="J87" s="26"/>
      <c r="K87" s="26"/>
    </row>
    <row r="88">
      <c r="A88" s="26" t="s">
        <v>1434</v>
      </c>
      <c r="B88" s="24">
        <v>0.09814814814814815</v>
      </c>
      <c r="C88" s="24">
        <f>B88-TIME('Time Shifts'!$B$45,'Time Shifts'!$C$45,'Time Shifts'!$D$45)</f>
        <v>0.085</v>
      </c>
      <c r="D88" s="26" t="s">
        <v>69</v>
      </c>
      <c r="E88" s="26" t="s">
        <v>67</v>
      </c>
      <c r="F88" s="46">
        <v>13.0</v>
      </c>
      <c r="G88" s="46">
        <v>9.0</v>
      </c>
      <c r="H88" s="26"/>
      <c r="I88" s="26"/>
      <c r="J88" s="26"/>
      <c r="K88" s="26"/>
    </row>
    <row r="89">
      <c r="A89" s="26" t="s">
        <v>1434</v>
      </c>
      <c r="B89" s="24">
        <v>0.10320601851851852</v>
      </c>
      <c r="C89" s="24">
        <f>B89-TIME('Time Shifts'!$B$45,'Time Shifts'!$C$45,'Time Shifts'!$D$45)</f>
        <v>0.09005787037</v>
      </c>
      <c r="D89" s="26" t="s">
        <v>82</v>
      </c>
      <c r="E89" s="26" t="s">
        <v>100</v>
      </c>
      <c r="F89" s="46">
        <v>7.0</v>
      </c>
      <c r="G89" s="46">
        <v>6.0</v>
      </c>
      <c r="H89" s="26"/>
      <c r="I89" s="26"/>
      <c r="J89" s="26"/>
      <c r="K89" s="26"/>
    </row>
    <row r="90">
      <c r="A90" s="26" t="s">
        <v>1434</v>
      </c>
      <c r="B90" s="24">
        <v>0.10377314814814814</v>
      </c>
      <c r="C90" s="24">
        <f>B90-TIME('Time Shifts'!$B$45,'Time Shifts'!$C$45,'Time Shifts'!$D$45)</f>
        <v>0.090625</v>
      </c>
      <c r="D90" s="26" t="s">
        <v>66</v>
      </c>
      <c r="E90" s="26" t="s">
        <v>89</v>
      </c>
      <c r="F90" s="46" t="s">
        <v>75</v>
      </c>
      <c r="G90" s="46" t="s">
        <v>75</v>
      </c>
      <c r="H90" s="26"/>
      <c r="I90" s="26"/>
      <c r="J90" s="26"/>
      <c r="K90" s="26" t="s">
        <v>160</v>
      </c>
    </row>
    <row r="91">
      <c r="A91" s="26" t="s">
        <v>1434</v>
      </c>
      <c r="B91" s="24">
        <v>0.10377314814814814</v>
      </c>
      <c r="C91" s="24">
        <f>B91-TIME('Time Shifts'!$B$45,'Time Shifts'!$C$45,'Time Shifts'!$D$45)</f>
        <v>0.090625</v>
      </c>
      <c r="D91" s="26" t="s">
        <v>66</v>
      </c>
      <c r="E91" s="26" t="s">
        <v>89</v>
      </c>
      <c r="F91" s="46">
        <v>19.0</v>
      </c>
      <c r="G91" s="46">
        <f>F91-7</f>
        <v>12</v>
      </c>
      <c r="H91" s="26"/>
      <c r="I91" s="26"/>
      <c r="J91" s="26"/>
      <c r="K91" s="26" t="s">
        <v>252</v>
      </c>
    </row>
    <row r="92">
      <c r="A92" s="26" t="s">
        <v>1434</v>
      </c>
      <c r="B92" s="24">
        <v>0.1037962962962963</v>
      </c>
      <c r="C92" s="24">
        <f>B92-TIME('Time Shifts'!$B$45,'Time Shifts'!$C$45,'Time Shifts'!$D$45)</f>
        <v>0.09064814815</v>
      </c>
      <c r="D92" s="26" t="s">
        <v>66</v>
      </c>
      <c r="E92" s="26" t="s">
        <v>89</v>
      </c>
      <c r="F92" s="46" t="s">
        <v>68</v>
      </c>
      <c r="G92" s="46">
        <v>20.0</v>
      </c>
      <c r="H92" s="26"/>
      <c r="I92" s="26"/>
      <c r="J92" s="26"/>
      <c r="K92" s="26" t="s">
        <v>160</v>
      </c>
    </row>
    <row r="93">
      <c r="A93" s="26" t="s">
        <v>1434</v>
      </c>
      <c r="B93" s="24">
        <v>0.1037962962962963</v>
      </c>
      <c r="C93" s="24">
        <f>B93-TIME('Time Shifts'!$B$45,'Time Shifts'!$C$45,'Time Shifts'!$D$45)</f>
        <v>0.09064814815</v>
      </c>
      <c r="D93" s="26" t="s">
        <v>66</v>
      </c>
      <c r="E93" s="26" t="s">
        <v>89</v>
      </c>
      <c r="F93" s="46">
        <v>16.0</v>
      </c>
      <c r="G93" s="46">
        <f>F93-7</f>
        <v>9</v>
      </c>
      <c r="H93" s="26"/>
      <c r="I93" s="26"/>
      <c r="J93" s="26"/>
      <c r="K93" s="26" t="s">
        <v>252</v>
      </c>
    </row>
    <row r="94">
      <c r="A94" s="26" t="s">
        <v>1434</v>
      </c>
      <c r="B94" s="24">
        <v>0.10394675925925925</v>
      </c>
      <c r="C94" s="24">
        <f>B94-TIME('Time Shifts'!$B$45,'Time Shifts'!$C$45,'Time Shifts'!$D$45)</f>
        <v>0.09079861111</v>
      </c>
      <c r="D94" s="26" t="s">
        <v>66</v>
      </c>
      <c r="E94" s="26" t="s">
        <v>91</v>
      </c>
      <c r="F94" s="46">
        <v>26.0</v>
      </c>
      <c r="G94" s="46"/>
      <c r="H94" s="26"/>
      <c r="I94" s="26" t="s">
        <v>1450</v>
      </c>
      <c r="J94" s="26"/>
      <c r="K94" s="26"/>
    </row>
    <row r="95">
      <c r="A95" s="26" t="s">
        <v>1434</v>
      </c>
      <c r="B95" s="24">
        <v>0.10479166666666667</v>
      </c>
      <c r="C95" s="24">
        <f>B95-TIME('Time Shifts'!$B$45,'Time Shifts'!$C$45,'Time Shifts'!$D$45)</f>
        <v>0.09164351852</v>
      </c>
      <c r="D95" s="26" t="s">
        <v>66</v>
      </c>
      <c r="E95" s="26" t="s">
        <v>67</v>
      </c>
      <c r="F95" s="46">
        <v>6.0</v>
      </c>
      <c r="G95" s="46">
        <f>F95-1</f>
        <v>5</v>
      </c>
      <c r="H95" s="26"/>
      <c r="I95" s="26"/>
      <c r="J95" s="26"/>
      <c r="K95" s="26"/>
    </row>
    <row r="96">
      <c r="A96" s="26" t="s">
        <v>1434</v>
      </c>
      <c r="B96" s="24">
        <v>0.10659722222222222</v>
      </c>
      <c r="C96" s="24">
        <f>B96-TIME('Time Shifts'!$B$45,'Time Shifts'!$C$45,'Time Shifts'!$D$45)</f>
        <v>0.09344907407</v>
      </c>
      <c r="D96" s="26" t="s">
        <v>74</v>
      </c>
      <c r="E96" s="26" t="s">
        <v>67</v>
      </c>
      <c r="F96" s="46">
        <v>18.0</v>
      </c>
      <c r="G96" s="46">
        <f t="shared" ref="G96:G97" si="6">F96-0</f>
        <v>18</v>
      </c>
      <c r="H96" s="26"/>
      <c r="I96" s="26"/>
      <c r="J96" s="26"/>
      <c r="K96" s="26" t="s">
        <v>160</v>
      </c>
    </row>
    <row r="97">
      <c r="A97" s="26" t="s">
        <v>1434</v>
      </c>
      <c r="B97" s="24">
        <v>0.10659722222222222</v>
      </c>
      <c r="C97" s="24">
        <f>B97-TIME('Time Shifts'!$B$45,'Time Shifts'!$C$45,'Time Shifts'!$D$45)</f>
        <v>0.09344907407</v>
      </c>
      <c r="D97" s="26" t="s">
        <v>74</v>
      </c>
      <c r="E97" s="26" t="s">
        <v>67</v>
      </c>
      <c r="F97" s="46">
        <v>5.0</v>
      </c>
      <c r="G97" s="46">
        <f t="shared" si="6"/>
        <v>5</v>
      </c>
      <c r="H97" s="26"/>
      <c r="I97" s="26"/>
      <c r="J97" s="26"/>
      <c r="K97" s="26" t="s">
        <v>161</v>
      </c>
    </row>
    <row r="98">
      <c r="A98" s="26" t="s">
        <v>1434</v>
      </c>
      <c r="B98" s="24">
        <v>0.10755787037037037</v>
      </c>
      <c r="C98" s="24">
        <f>B98-TIME('Time Shifts'!$B$45,'Time Shifts'!$C$45,'Time Shifts'!$D$45)</f>
        <v>0.09440972222</v>
      </c>
      <c r="D98" s="26" t="s">
        <v>66</v>
      </c>
      <c r="E98" s="26" t="s">
        <v>76</v>
      </c>
      <c r="F98" s="46" t="s">
        <v>75</v>
      </c>
      <c r="G98" s="46"/>
      <c r="H98" s="26"/>
      <c r="I98" s="26"/>
      <c r="J98" s="26"/>
      <c r="K98" s="26"/>
    </row>
    <row r="99">
      <c r="A99" s="26" t="s">
        <v>1434</v>
      </c>
      <c r="B99" s="24">
        <v>0.10993055555555556</v>
      </c>
      <c r="C99" s="24">
        <f>B99-TIME('Time Shifts'!$B$45,'Time Shifts'!$C$45,'Time Shifts'!$D$45)</f>
        <v>0.09678240741</v>
      </c>
      <c r="D99" s="26" t="s">
        <v>66</v>
      </c>
      <c r="E99" s="26" t="s">
        <v>67</v>
      </c>
      <c r="F99" s="46">
        <v>6.0</v>
      </c>
      <c r="G99" s="46">
        <f>F99-1</f>
        <v>5</v>
      </c>
      <c r="H99" s="26"/>
      <c r="I99" s="26"/>
      <c r="J99" s="26"/>
      <c r="K99" s="26"/>
    </row>
    <row r="100">
      <c r="A100" s="26" t="s">
        <v>1434</v>
      </c>
      <c r="B100" s="24">
        <v>0.10993055555555556</v>
      </c>
      <c r="C100" s="24">
        <f>B100-TIME('Time Shifts'!$B$45,'Time Shifts'!$C$45,'Time Shifts'!$D$45)</f>
        <v>0.09678240741</v>
      </c>
      <c r="D100" s="26" t="s">
        <v>69</v>
      </c>
      <c r="E100" s="26" t="s">
        <v>67</v>
      </c>
      <c r="F100" s="46">
        <v>23.0</v>
      </c>
      <c r="G100" s="46">
        <f>F100-4</f>
        <v>19</v>
      </c>
      <c r="H100" s="26"/>
      <c r="I100" s="26"/>
      <c r="J100" s="26"/>
      <c r="K100" s="26"/>
    </row>
    <row r="101">
      <c r="A101" s="26" t="s">
        <v>1434</v>
      </c>
      <c r="B101" s="24">
        <v>0.11119212962962963</v>
      </c>
      <c r="C101" s="24">
        <f>B101-TIME('Time Shifts'!$B$45,'Time Shifts'!$C$45,'Time Shifts'!$D$45)</f>
        <v>0.09804398148</v>
      </c>
      <c r="D101" s="26" t="s">
        <v>70</v>
      </c>
      <c r="E101" s="26" t="s">
        <v>363</v>
      </c>
      <c r="F101" s="46">
        <v>12.0</v>
      </c>
      <c r="G101" s="46">
        <f>F101-1</f>
        <v>11</v>
      </c>
      <c r="H101" s="26"/>
      <c r="I101" s="26"/>
      <c r="J101" s="26"/>
      <c r="K101" s="26"/>
    </row>
    <row r="102">
      <c r="A102" s="26" t="s">
        <v>1434</v>
      </c>
      <c r="B102" s="24">
        <v>0.11444444444444445</v>
      </c>
      <c r="C102" s="24">
        <f>B102-TIME('Time Shifts'!$B$45,'Time Shifts'!$C$45,'Time Shifts'!$D$45)</f>
        <v>0.1012962963</v>
      </c>
      <c r="D102" s="26" t="s">
        <v>69</v>
      </c>
      <c r="E102" s="26" t="s">
        <v>91</v>
      </c>
      <c r="F102" s="46">
        <v>4.0</v>
      </c>
      <c r="G102" s="46"/>
      <c r="H102" s="26"/>
      <c r="I102" s="26" t="s">
        <v>1451</v>
      </c>
      <c r="J102" s="26"/>
      <c r="K102" s="26" t="s">
        <v>263</v>
      </c>
    </row>
    <row r="103">
      <c r="A103" s="26" t="s">
        <v>1434</v>
      </c>
      <c r="B103" s="24">
        <v>0.11444444444444445</v>
      </c>
      <c r="C103" s="24">
        <f>B103-TIME('Time Shifts'!$B$45,'Time Shifts'!$C$45,'Time Shifts'!$D$45)</f>
        <v>0.1012962963</v>
      </c>
      <c r="D103" s="26" t="s">
        <v>964</v>
      </c>
      <c r="E103" s="26" t="s">
        <v>91</v>
      </c>
      <c r="F103" s="46">
        <v>7.0</v>
      </c>
      <c r="G103" s="46"/>
      <c r="H103" s="26"/>
      <c r="I103" s="26" t="s">
        <v>1452</v>
      </c>
      <c r="J103" s="26"/>
      <c r="K103" s="26" t="s">
        <v>263</v>
      </c>
    </row>
    <row r="104">
      <c r="A104" s="26" t="s">
        <v>1434</v>
      </c>
      <c r="B104" s="24">
        <v>0.11525462962962962</v>
      </c>
      <c r="C104" s="24">
        <f>B104-TIME('Time Shifts'!$B$45,'Time Shifts'!$C$45,'Time Shifts'!$D$45)</f>
        <v>0.1021064815</v>
      </c>
      <c r="D104" s="26" t="s">
        <v>84</v>
      </c>
      <c r="E104" s="26" t="s">
        <v>100</v>
      </c>
      <c r="F104" s="46" t="s">
        <v>75</v>
      </c>
      <c r="G104" s="46" t="s">
        <v>75</v>
      </c>
      <c r="H104" s="26"/>
      <c r="I104" s="26"/>
      <c r="J104" s="26"/>
      <c r="K104" s="26" t="s">
        <v>85</v>
      </c>
    </row>
    <row r="105">
      <c r="A105" s="26" t="s">
        <v>1434</v>
      </c>
      <c r="B105" s="24">
        <v>0.11525462962962962</v>
      </c>
      <c r="C105" s="24">
        <f>B105-TIME('Time Shifts'!$B$45,'Time Shifts'!$C$45,'Time Shifts'!$D$45)</f>
        <v>0.1021064815</v>
      </c>
      <c r="D105" s="26" t="s">
        <v>84</v>
      </c>
      <c r="E105" s="26" t="s">
        <v>100</v>
      </c>
      <c r="F105" s="46" t="s">
        <v>68</v>
      </c>
      <c r="G105" s="46">
        <v>20.0</v>
      </c>
      <c r="H105" s="26"/>
      <c r="I105" s="26"/>
      <c r="J105" s="26"/>
      <c r="K105" s="26" t="s">
        <v>86</v>
      </c>
    </row>
    <row r="106">
      <c r="A106" s="26" t="s">
        <v>1434</v>
      </c>
      <c r="B106" s="24">
        <v>0.11579861111111112</v>
      </c>
      <c r="C106" s="24">
        <f>B106-TIME('Time Shifts'!$B$45,'Time Shifts'!$C$45,'Time Shifts'!$D$45)</f>
        <v>0.102650463</v>
      </c>
      <c r="D106" s="26" t="s">
        <v>964</v>
      </c>
      <c r="E106" s="26" t="s">
        <v>67</v>
      </c>
      <c r="F106" s="46">
        <v>23.0</v>
      </c>
      <c r="G106" s="46">
        <f>F106-8</f>
        <v>15</v>
      </c>
      <c r="H106" s="26"/>
      <c r="I106" s="26"/>
      <c r="J106" s="26"/>
      <c r="K106" s="26"/>
    </row>
    <row r="107">
      <c r="A107" s="26" t="s">
        <v>1434</v>
      </c>
      <c r="B107" s="24">
        <v>0.11579861111111112</v>
      </c>
      <c r="C107" s="24">
        <f>B107-TIME('Time Shifts'!$B$45,'Time Shifts'!$C$45,'Time Shifts'!$D$45)</f>
        <v>0.102650463</v>
      </c>
      <c r="D107" s="26" t="s">
        <v>82</v>
      </c>
      <c r="E107" s="26" t="s">
        <v>67</v>
      </c>
      <c r="F107" s="46">
        <v>15.0</v>
      </c>
      <c r="G107" s="46">
        <f>F107-3</f>
        <v>12</v>
      </c>
      <c r="H107" s="26"/>
      <c r="I107" s="26"/>
      <c r="J107" s="26"/>
      <c r="K107" s="26"/>
    </row>
    <row r="108">
      <c r="A108" s="26" t="s">
        <v>1434</v>
      </c>
      <c r="B108" s="24">
        <v>0.11706018518518518</v>
      </c>
      <c r="C108" s="24">
        <f>B108-TIME('Time Shifts'!$B$45,'Time Shifts'!$C$45,'Time Shifts'!$D$45)</f>
        <v>0.103912037</v>
      </c>
      <c r="D108" s="26" t="s">
        <v>82</v>
      </c>
      <c r="E108" s="26" t="s">
        <v>361</v>
      </c>
      <c r="F108" s="46">
        <v>24.0</v>
      </c>
      <c r="G108" s="46">
        <f>F108-8</f>
        <v>16</v>
      </c>
      <c r="H108" s="26"/>
      <c r="I108" s="26"/>
      <c r="J108" s="26"/>
      <c r="K108" s="26"/>
    </row>
    <row r="109">
      <c r="A109" s="26" t="s">
        <v>1434</v>
      </c>
      <c r="B109" s="24">
        <v>0.1220949074074074</v>
      </c>
      <c r="C109" s="24">
        <f>B109-TIME('Time Shifts'!$B$45,'Time Shifts'!$C$45,'Time Shifts'!$D$45)</f>
        <v>0.1089467593</v>
      </c>
      <c r="D109" s="26" t="s">
        <v>70</v>
      </c>
      <c r="E109" s="26" t="s">
        <v>87</v>
      </c>
      <c r="F109" s="46" t="s">
        <v>68</v>
      </c>
      <c r="G109" s="46">
        <v>20.0</v>
      </c>
      <c r="H109" s="26"/>
      <c r="I109" s="26"/>
      <c r="J109" s="26"/>
      <c r="K109" s="26"/>
    </row>
    <row r="110">
      <c r="A110" s="26" t="s">
        <v>1434</v>
      </c>
      <c r="B110" s="24">
        <v>0.12210648148148148</v>
      </c>
      <c r="C110" s="24">
        <f>B110-TIME('Time Shifts'!$B$45,'Time Shifts'!$C$45,'Time Shifts'!$D$45)</f>
        <v>0.1089583333</v>
      </c>
      <c r="D110" s="26" t="s">
        <v>964</v>
      </c>
      <c r="E110" s="26" t="s">
        <v>87</v>
      </c>
      <c r="F110" s="46">
        <v>20.0</v>
      </c>
      <c r="G110" s="46">
        <f>F110-1</f>
        <v>19</v>
      </c>
      <c r="H110" s="26"/>
      <c r="I110" s="26"/>
      <c r="J110" s="26"/>
      <c r="K110" s="26"/>
    </row>
    <row r="111">
      <c r="A111" s="26" t="s">
        <v>1434</v>
      </c>
      <c r="B111" s="24">
        <v>0.12214120370370371</v>
      </c>
      <c r="C111" s="24">
        <f>B111-TIME('Time Shifts'!$B$45,'Time Shifts'!$C$45,'Time Shifts'!$D$45)</f>
        <v>0.1089930556</v>
      </c>
      <c r="D111" s="26" t="s">
        <v>69</v>
      </c>
      <c r="E111" s="26" t="s">
        <v>87</v>
      </c>
      <c r="F111" s="46">
        <v>20.0</v>
      </c>
      <c r="G111" s="46">
        <f>F111-4</f>
        <v>16</v>
      </c>
      <c r="H111" s="26"/>
      <c r="I111" s="26"/>
      <c r="J111" s="26"/>
      <c r="K111" s="26"/>
    </row>
    <row r="112">
      <c r="A112" s="26" t="s">
        <v>1434</v>
      </c>
      <c r="B112" s="24">
        <v>0.12342592592592593</v>
      </c>
      <c r="C112" s="24">
        <f>B112-TIME('Time Shifts'!$B$45,'Time Shifts'!$C$45,'Time Shifts'!$D$45)</f>
        <v>0.1102777778</v>
      </c>
      <c r="D112" s="26" t="s">
        <v>66</v>
      </c>
      <c r="E112" s="26" t="s">
        <v>87</v>
      </c>
      <c r="F112" s="46">
        <v>16.0</v>
      </c>
      <c r="G112" s="46">
        <f>F112-0</f>
        <v>16</v>
      </c>
      <c r="H112" s="26"/>
      <c r="I112" s="26"/>
      <c r="J112" s="26"/>
      <c r="K112" s="26"/>
    </row>
    <row r="113">
      <c r="A113" s="26" t="s">
        <v>1434</v>
      </c>
      <c r="B113" s="24">
        <v>0.12349537037037037</v>
      </c>
      <c r="C113" s="24">
        <f>B113-TIME('Time Shifts'!$B$45,'Time Shifts'!$C$45,'Time Shifts'!$D$45)</f>
        <v>0.1103472222</v>
      </c>
      <c r="D113" s="26" t="s">
        <v>74</v>
      </c>
      <c r="E113" s="26" t="s">
        <v>87</v>
      </c>
      <c r="F113" s="46">
        <v>12.0</v>
      </c>
      <c r="G113" s="46">
        <f>F113-4</f>
        <v>8</v>
      </c>
      <c r="H113" s="26"/>
      <c r="I113" s="26"/>
      <c r="J113" s="26"/>
      <c r="K113" s="26"/>
    </row>
    <row r="114">
      <c r="A114" s="26" t="s">
        <v>1434</v>
      </c>
      <c r="B114" s="24">
        <v>0.12355324074074074</v>
      </c>
      <c r="C114" s="24">
        <f>B114-TIME('Time Shifts'!$B$45,'Time Shifts'!$C$45,'Time Shifts'!$D$45)</f>
        <v>0.1104050926</v>
      </c>
      <c r="D114" s="26" t="s">
        <v>84</v>
      </c>
      <c r="E114" s="26" t="s">
        <v>87</v>
      </c>
      <c r="F114" s="46">
        <v>7.0</v>
      </c>
      <c r="G114" s="46">
        <f>F114-2</f>
        <v>5</v>
      </c>
      <c r="H114" s="26"/>
      <c r="I114" s="26"/>
      <c r="J114" s="26"/>
      <c r="K114" s="26"/>
    </row>
    <row r="115">
      <c r="A115" s="26" t="s">
        <v>1434</v>
      </c>
      <c r="B115" s="24">
        <v>0.12361111111111112</v>
      </c>
      <c r="C115" s="24">
        <f>B115-TIME('Time Shifts'!$B$45,'Time Shifts'!$C$45,'Time Shifts'!$D$45)</f>
        <v>0.110462963</v>
      </c>
      <c r="D115" s="26" t="s">
        <v>82</v>
      </c>
      <c r="E115" s="26" t="s">
        <v>87</v>
      </c>
      <c r="F115" s="46">
        <v>4.0</v>
      </c>
      <c r="G115" s="46">
        <f>F115-1</f>
        <v>3</v>
      </c>
      <c r="H115" s="26"/>
      <c r="I115" s="26"/>
      <c r="J115" s="26"/>
      <c r="K115" s="26"/>
    </row>
    <row r="116">
      <c r="A116" s="26" t="s">
        <v>1434</v>
      </c>
      <c r="B116" s="24">
        <v>0.12430555555555556</v>
      </c>
      <c r="C116" s="24">
        <f>B116-TIME('Time Shifts'!$B$45,'Time Shifts'!$C$45,'Time Shifts'!$D$45)</f>
        <v>0.1111574074</v>
      </c>
      <c r="D116" s="26" t="s">
        <v>70</v>
      </c>
      <c r="E116" s="26" t="s">
        <v>67</v>
      </c>
      <c r="F116" s="46">
        <v>8.0</v>
      </c>
      <c r="G116" s="46">
        <f>F116-3</f>
        <v>5</v>
      </c>
      <c r="H116" s="26"/>
      <c r="I116" s="26"/>
      <c r="J116" s="26"/>
      <c r="K116" s="26"/>
    </row>
    <row r="117">
      <c r="A117" s="26" t="s">
        <v>1434</v>
      </c>
      <c r="B117" s="24">
        <v>0.12674768518518517</v>
      </c>
      <c r="C117" s="24">
        <f>B117-TIME('Time Shifts'!$B$45,'Time Shifts'!$C$45,'Time Shifts'!$D$45)</f>
        <v>0.113599537</v>
      </c>
      <c r="D117" s="26" t="s">
        <v>84</v>
      </c>
      <c r="E117" s="26" t="s">
        <v>166</v>
      </c>
      <c r="F117" s="46">
        <v>5.0</v>
      </c>
      <c r="G117" s="46">
        <f>F117--1</f>
        <v>6</v>
      </c>
      <c r="H117" s="26"/>
      <c r="I117" s="26"/>
      <c r="J117" s="26"/>
      <c r="K117" s="26" t="s">
        <v>4359</v>
      </c>
    </row>
    <row r="118">
      <c r="A118" s="26" t="s">
        <v>1434</v>
      </c>
      <c r="B118" s="24">
        <v>0.1267939814814815</v>
      </c>
      <c r="C118" s="24">
        <f>B118-TIME('Time Shifts'!$B$45,'Time Shifts'!$C$45,'Time Shifts'!$D$45)</f>
        <v>0.1136458333</v>
      </c>
      <c r="D118" s="26" t="s">
        <v>66</v>
      </c>
      <c r="E118" s="26" t="s">
        <v>166</v>
      </c>
      <c r="F118" s="46">
        <v>16.0</v>
      </c>
      <c r="G118" s="46" t="s">
        <v>75</v>
      </c>
      <c r="H118" s="26"/>
      <c r="I118" s="26"/>
      <c r="J118" s="26"/>
      <c r="K118" s="26" t="s">
        <v>1454</v>
      </c>
    </row>
    <row r="119">
      <c r="A119" s="26" t="s">
        <v>1434</v>
      </c>
      <c r="B119" s="24">
        <v>0.12697916666666667</v>
      </c>
      <c r="C119" s="24">
        <f>B119-TIME('Time Shifts'!$B$45,'Time Shifts'!$C$45,'Time Shifts'!$D$45)</f>
        <v>0.1138310185</v>
      </c>
      <c r="D119" s="26" t="s">
        <v>70</v>
      </c>
      <c r="E119" s="26" t="s">
        <v>166</v>
      </c>
      <c r="F119" s="46">
        <v>13.0</v>
      </c>
      <c r="G119" s="46">
        <f>F119-4</f>
        <v>9</v>
      </c>
      <c r="H119" s="26"/>
      <c r="I119" s="26"/>
      <c r="J119" s="26"/>
      <c r="K119" s="76" t="s">
        <v>1453</v>
      </c>
    </row>
    <row r="120">
      <c r="A120" s="26" t="s">
        <v>1434</v>
      </c>
      <c r="B120" s="24">
        <v>0.12697916666666667</v>
      </c>
      <c r="C120" s="24">
        <f>B120-TIME('Time Shifts'!$B$45,'Time Shifts'!$C$45,'Time Shifts'!$D$45)</f>
        <v>0.1138310185</v>
      </c>
      <c r="D120" s="26" t="s">
        <v>82</v>
      </c>
      <c r="E120" s="26" t="s">
        <v>166</v>
      </c>
      <c r="F120" s="46">
        <v>5.0</v>
      </c>
      <c r="G120" s="46">
        <v>2.0</v>
      </c>
      <c r="H120" s="26"/>
      <c r="I120" s="26"/>
      <c r="J120" s="26"/>
      <c r="K120" s="26" t="s">
        <v>1455</v>
      </c>
    </row>
    <row r="121">
      <c r="A121" s="26" t="s">
        <v>1434</v>
      </c>
      <c r="B121" s="24">
        <v>0.1271064814814815</v>
      </c>
      <c r="C121" s="24">
        <f>B121-TIME('Time Shifts'!$B$45,'Time Shifts'!$C$45,'Time Shifts'!$D$45)</f>
        <v>0.1139583333</v>
      </c>
      <c r="D121" s="26" t="s">
        <v>74</v>
      </c>
      <c r="E121" s="26" t="s">
        <v>166</v>
      </c>
      <c r="F121" s="46">
        <v>2.0</v>
      </c>
      <c r="G121" s="46">
        <f>F121-0</f>
        <v>2</v>
      </c>
      <c r="H121" s="26"/>
      <c r="I121" s="26"/>
      <c r="J121" s="26"/>
      <c r="K121" s="76" t="s">
        <v>1453</v>
      </c>
    </row>
    <row r="122">
      <c r="A122" s="26" t="s">
        <v>1434</v>
      </c>
      <c r="B122" s="24">
        <v>0.12747685185185184</v>
      </c>
      <c r="C122" s="24">
        <f>B122-TIME('Time Shifts'!$B$45,'Time Shifts'!$C$45,'Time Shifts'!$D$45)</f>
        <v>0.1143287037</v>
      </c>
      <c r="D122" s="26" t="s">
        <v>69</v>
      </c>
      <c r="E122" s="26" t="s">
        <v>166</v>
      </c>
      <c r="F122" s="46">
        <v>14.0</v>
      </c>
      <c r="G122" s="46">
        <f>F122-7</f>
        <v>7</v>
      </c>
      <c r="H122" s="26"/>
      <c r="I122" s="26"/>
      <c r="J122" s="26"/>
      <c r="K122" s="76" t="s">
        <v>1453</v>
      </c>
    </row>
    <row r="123">
      <c r="A123" s="26" t="s">
        <v>1434</v>
      </c>
      <c r="B123" s="24">
        <v>0.12752314814814814</v>
      </c>
      <c r="C123" s="24">
        <f>B123-TIME('Time Shifts'!$B$45,'Time Shifts'!$C$45,'Time Shifts'!$D$45)</f>
        <v>0.114375</v>
      </c>
      <c r="D123" s="26" t="s">
        <v>964</v>
      </c>
      <c r="E123" s="26" t="s">
        <v>166</v>
      </c>
      <c r="F123" s="46">
        <v>28.0</v>
      </c>
      <c r="G123" s="46" t="s">
        <v>75</v>
      </c>
      <c r="H123" s="26"/>
      <c r="I123" s="26"/>
      <c r="J123" s="26"/>
      <c r="K123" s="26" t="s">
        <v>1454</v>
      </c>
    </row>
    <row r="124">
      <c r="A124" s="26" t="s">
        <v>1434</v>
      </c>
      <c r="B124" s="24">
        <v>0.12837962962962962</v>
      </c>
      <c r="C124" s="24">
        <f>B124-TIME('Time Shifts'!$B$45,'Time Shifts'!$C$45,'Time Shifts'!$D$45)</f>
        <v>0.1152314815</v>
      </c>
      <c r="D124" s="26" t="s">
        <v>82</v>
      </c>
      <c r="E124" s="26" t="s">
        <v>166</v>
      </c>
      <c r="F124" s="46" t="s">
        <v>88</v>
      </c>
      <c r="G124" s="46">
        <v>1.0</v>
      </c>
      <c r="H124" s="26"/>
      <c r="I124" s="26"/>
      <c r="J124" s="26"/>
      <c r="K124" s="76" t="s">
        <v>1453</v>
      </c>
    </row>
    <row r="125">
      <c r="A125" s="26" t="s">
        <v>1434</v>
      </c>
      <c r="B125" s="24">
        <v>0.13010416666666666</v>
      </c>
      <c r="C125" s="24">
        <f>B125-TIME('Time Shifts'!$B$45,'Time Shifts'!$C$45,'Time Shifts'!$D$45)</f>
        <v>0.1169560185</v>
      </c>
      <c r="D125" s="26" t="s">
        <v>66</v>
      </c>
      <c r="E125" s="26" t="s">
        <v>89</v>
      </c>
      <c r="F125" s="46" t="s">
        <v>68</v>
      </c>
      <c r="G125" s="46">
        <v>20.0</v>
      </c>
      <c r="H125" s="26"/>
      <c r="I125" s="26"/>
      <c r="J125" s="26"/>
      <c r="K125" s="26" t="s">
        <v>171</v>
      </c>
    </row>
    <row r="126">
      <c r="A126" s="26" t="s">
        <v>1434</v>
      </c>
      <c r="B126" s="24">
        <v>0.13010416666666666</v>
      </c>
      <c r="C126" s="24">
        <f>B126-TIME('Time Shifts'!$B$45,'Time Shifts'!$C$45,'Time Shifts'!$D$45)</f>
        <v>0.1169560185</v>
      </c>
      <c r="D126" s="26" t="s">
        <v>66</v>
      </c>
      <c r="E126" s="26" t="s">
        <v>89</v>
      </c>
      <c r="F126" s="46">
        <v>21.0</v>
      </c>
      <c r="G126" s="46">
        <v>17.0</v>
      </c>
      <c r="H126" s="26"/>
      <c r="I126" s="26"/>
      <c r="J126" s="26"/>
      <c r="K126" s="26" t="s">
        <v>171</v>
      </c>
    </row>
    <row r="127">
      <c r="A127" s="26" t="s">
        <v>1434</v>
      </c>
      <c r="B127" s="24">
        <v>0.13038194444444445</v>
      </c>
      <c r="C127" s="24">
        <f>B127-TIME('Time Shifts'!$B$45,'Time Shifts'!$C$45,'Time Shifts'!$D$45)</f>
        <v>0.1172337963</v>
      </c>
      <c r="D127" s="26" t="s">
        <v>66</v>
      </c>
      <c r="E127" s="26" t="s">
        <v>91</v>
      </c>
      <c r="F127" s="46">
        <v>18.0</v>
      </c>
      <c r="G127" s="46"/>
      <c r="H127" s="26"/>
      <c r="I127" s="26" t="s">
        <v>1456</v>
      </c>
      <c r="J127" s="26"/>
      <c r="K127" s="26"/>
    </row>
    <row r="128">
      <c r="A128" s="26" t="s">
        <v>1434</v>
      </c>
      <c r="B128" s="24">
        <v>0.13049768518518517</v>
      </c>
      <c r="C128" s="24">
        <f>B128-TIME('Time Shifts'!$B$45,'Time Shifts'!$C$45,'Time Shifts'!$D$45)</f>
        <v>0.117349537</v>
      </c>
      <c r="D128" s="26" t="s">
        <v>66</v>
      </c>
      <c r="E128" s="26" t="s">
        <v>91</v>
      </c>
      <c r="F128" s="46">
        <v>18.0</v>
      </c>
      <c r="G128" s="46"/>
      <c r="H128" s="26"/>
      <c r="I128" s="26" t="s">
        <v>1456</v>
      </c>
      <c r="J128" s="26"/>
      <c r="K128" s="26"/>
    </row>
    <row r="129">
      <c r="A129" s="26" t="s">
        <v>1434</v>
      </c>
      <c r="B129" s="24">
        <v>0.1318287037037037</v>
      </c>
      <c r="C129" s="24">
        <f>B129-TIME('Time Shifts'!$B$45,'Time Shifts'!$C$45,'Time Shifts'!$D$45)</f>
        <v>0.1186805556</v>
      </c>
      <c r="D129" s="26" t="s">
        <v>74</v>
      </c>
      <c r="E129" s="26" t="s">
        <v>125</v>
      </c>
      <c r="F129" s="46">
        <v>16.0</v>
      </c>
      <c r="G129" s="46">
        <f>F129-10</f>
        <v>6</v>
      </c>
      <c r="H129" s="26"/>
      <c r="I129" s="26"/>
      <c r="J129" s="26"/>
      <c r="K129" s="26"/>
    </row>
    <row r="130">
      <c r="A130" s="26" t="s">
        <v>1434</v>
      </c>
      <c r="B130" s="24">
        <v>0.13202546296296297</v>
      </c>
      <c r="C130" s="24">
        <f>B130-TIME('Time Shifts'!$B$45,'Time Shifts'!$C$45,'Time Shifts'!$D$45)</f>
        <v>0.1188773148</v>
      </c>
      <c r="D130" s="26" t="s">
        <v>74</v>
      </c>
      <c r="E130" s="26" t="s">
        <v>93</v>
      </c>
      <c r="F130" s="46">
        <v>25.0</v>
      </c>
      <c r="G130" s="46">
        <f>F130-8</f>
        <v>17</v>
      </c>
      <c r="H130" s="26"/>
      <c r="I130" s="26"/>
      <c r="J130" s="26"/>
      <c r="K130" s="26" t="s">
        <v>1069</v>
      </c>
    </row>
    <row r="131">
      <c r="A131" s="26" t="s">
        <v>1434</v>
      </c>
      <c r="B131" s="24">
        <v>0.13229166666666667</v>
      </c>
      <c r="C131" s="24">
        <f>B131-TIME('Time Shifts'!$B$45,'Time Shifts'!$C$45,'Time Shifts'!$D$45)</f>
        <v>0.1191435185</v>
      </c>
      <c r="D131" s="26" t="s">
        <v>74</v>
      </c>
      <c r="E131" s="26" t="s">
        <v>91</v>
      </c>
      <c r="F131" s="46">
        <v>33.0</v>
      </c>
      <c r="G131" s="46"/>
      <c r="H131" s="26"/>
      <c r="I131" s="26" t="s">
        <v>1457</v>
      </c>
      <c r="J131" s="26"/>
      <c r="K131" s="26"/>
    </row>
    <row r="132">
      <c r="A132" s="26" t="s">
        <v>1434</v>
      </c>
      <c r="B132" s="24">
        <v>0.13469907407407408</v>
      </c>
      <c r="C132" s="24">
        <f>B132-TIME('Time Shifts'!$B$45,'Time Shifts'!$C$45,'Time Shifts'!$D$45)</f>
        <v>0.1215509259</v>
      </c>
      <c r="D132" s="26" t="s">
        <v>66</v>
      </c>
      <c r="E132" s="26" t="s">
        <v>93</v>
      </c>
      <c r="F132" s="46" t="s">
        <v>75</v>
      </c>
      <c r="G132" s="46" t="s">
        <v>75</v>
      </c>
      <c r="H132" s="26"/>
      <c r="I132" s="26"/>
      <c r="J132" s="26"/>
      <c r="K132" s="26" t="s">
        <v>160</v>
      </c>
    </row>
    <row r="133">
      <c r="A133" s="26" t="s">
        <v>1434</v>
      </c>
      <c r="B133" s="24">
        <v>0.13469907407407408</v>
      </c>
      <c r="C133" s="24">
        <f>B133-TIME('Time Shifts'!$B$45,'Time Shifts'!$C$45,'Time Shifts'!$D$45)</f>
        <v>0.1215509259</v>
      </c>
      <c r="D133" s="26" t="s">
        <v>66</v>
      </c>
      <c r="E133" s="26" t="s">
        <v>93</v>
      </c>
      <c r="F133" s="46">
        <v>14.0</v>
      </c>
      <c r="G133" s="46">
        <v>2.0</v>
      </c>
      <c r="H133" s="26"/>
      <c r="I133" s="26"/>
      <c r="J133" s="26"/>
      <c r="K133" s="26" t="s">
        <v>1458</v>
      </c>
    </row>
    <row r="134">
      <c r="A134" s="26" t="s">
        <v>1434</v>
      </c>
      <c r="B134" s="24">
        <v>0.1357523148148148</v>
      </c>
      <c r="C134" s="24">
        <f>B134-TIME('Time Shifts'!$B$45,'Time Shifts'!$C$45,'Time Shifts'!$D$45)</f>
        <v>0.1226041667</v>
      </c>
      <c r="D134" s="26" t="s">
        <v>82</v>
      </c>
      <c r="E134" s="26" t="s">
        <v>89</v>
      </c>
      <c r="F134" s="46">
        <v>14.0</v>
      </c>
      <c r="G134" s="46">
        <f>F134-8</f>
        <v>6</v>
      </c>
      <c r="H134" s="26"/>
      <c r="I134" s="26"/>
      <c r="J134" s="26"/>
      <c r="K134" s="26" t="s">
        <v>1459</v>
      </c>
    </row>
    <row r="135">
      <c r="A135" s="26" t="s">
        <v>1434</v>
      </c>
      <c r="B135" s="24">
        <v>0.13743055555555556</v>
      </c>
      <c r="C135" s="24">
        <f>B135-TIME('Time Shifts'!$B$45,'Time Shifts'!$C$45,'Time Shifts'!$D$45)</f>
        <v>0.1242824074</v>
      </c>
      <c r="D135" s="26" t="s">
        <v>70</v>
      </c>
      <c r="E135" s="26" t="s">
        <v>93</v>
      </c>
      <c r="F135" s="46" t="s">
        <v>75</v>
      </c>
      <c r="G135" s="46" t="s">
        <v>75</v>
      </c>
      <c r="H135" s="26"/>
      <c r="I135" s="26"/>
      <c r="J135" s="26"/>
      <c r="K135" s="26" t="s">
        <v>160</v>
      </c>
    </row>
    <row r="136">
      <c r="A136" s="26" t="s">
        <v>1434</v>
      </c>
      <c r="B136" s="24">
        <v>0.13743055555555556</v>
      </c>
      <c r="C136" s="24">
        <f>B136-TIME('Time Shifts'!$B$45,'Time Shifts'!$C$45,'Time Shifts'!$D$45)</f>
        <v>0.1242824074</v>
      </c>
      <c r="D136" s="26" t="s">
        <v>70</v>
      </c>
      <c r="E136" s="26" t="s">
        <v>93</v>
      </c>
      <c r="F136" s="46">
        <v>11.0</v>
      </c>
      <c r="G136" s="46">
        <f>F136-7</f>
        <v>4</v>
      </c>
      <c r="H136" s="26"/>
      <c r="I136" s="26"/>
      <c r="J136" s="26"/>
      <c r="K136" s="26" t="s">
        <v>421</v>
      </c>
    </row>
    <row r="137">
      <c r="A137" s="26" t="s">
        <v>1434</v>
      </c>
      <c r="B137" s="24">
        <v>0.1376851851851852</v>
      </c>
      <c r="C137" s="24">
        <f>B137-TIME('Time Shifts'!$B$45,'Time Shifts'!$C$45,'Time Shifts'!$D$45)</f>
        <v>0.124537037</v>
      </c>
      <c r="D137" s="26" t="s">
        <v>70</v>
      </c>
      <c r="E137" s="26" t="s">
        <v>93</v>
      </c>
      <c r="F137" s="46" t="s">
        <v>75</v>
      </c>
      <c r="G137" s="46" t="s">
        <v>75</v>
      </c>
      <c r="H137" s="26"/>
      <c r="I137" s="26"/>
      <c r="J137" s="26"/>
      <c r="K137" s="26" t="s">
        <v>160</v>
      </c>
    </row>
    <row r="138">
      <c r="A138" s="26" t="s">
        <v>1434</v>
      </c>
      <c r="B138" s="24">
        <v>0.1376851851851852</v>
      </c>
      <c r="C138" s="24">
        <f>B138-TIME('Time Shifts'!$B$45,'Time Shifts'!$C$45,'Time Shifts'!$D$45)</f>
        <v>0.124537037</v>
      </c>
      <c r="D138" s="26" t="s">
        <v>70</v>
      </c>
      <c r="E138" s="26" t="s">
        <v>93</v>
      </c>
      <c r="F138" s="46">
        <v>22.0</v>
      </c>
      <c r="G138" s="46">
        <f>F138-7</f>
        <v>15</v>
      </c>
      <c r="H138" s="26"/>
      <c r="I138" s="26"/>
      <c r="J138" s="26"/>
      <c r="K138" s="26" t="s">
        <v>421</v>
      </c>
    </row>
    <row r="139">
      <c r="A139" s="26" t="s">
        <v>1434</v>
      </c>
      <c r="B139" s="24">
        <v>0.1378125</v>
      </c>
      <c r="C139" s="24">
        <f>B139-TIME('Time Shifts'!$B$45,'Time Shifts'!$C$45,'Time Shifts'!$D$45)</f>
        <v>0.1246643519</v>
      </c>
      <c r="D139" s="26" t="s">
        <v>70</v>
      </c>
      <c r="E139" s="26" t="s">
        <v>91</v>
      </c>
      <c r="F139" s="46">
        <v>9.0</v>
      </c>
      <c r="G139" s="46"/>
      <c r="H139" s="26"/>
      <c r="I139" s="26" t="s">
        <v>1460</v>
      </c>
      <c r="J139" s="26"/>
      <c r="K139" s="26"/>
    </row>
    <row r="140">
      <c r="A140" s="26" t="s">
        <v>1434</v>
      </c>
      <c r="B140" s="24">
        <v>0.13844907407407409</v>
      </c>
      <c r="C140" s="24">
        <f>B140-TIME('Time Shifts'!$B$45,'Time Shifts'!$C$45,'Time Shifts'!$D$45)</f>
        <v>0.1253009259</v>
      </c>
      <c r="D140" s="26" t="s">
        <v>69</v>
      </c>
      <c r="E140" s="26" t="s">
        <v>91</v>
      </c>
      <c r="F140" s="46">
        <v>13.0</v>
      </c>
      <c r="G140" s="46"/>
      <c r="H140" s="26"/>
      <c r="I140" s="26" t="s">
        <v>1461</v>
      </c>
      <c r="J140" s="26"/>
      <c r="K140" s="26" t="s">
        <v>1042</v>
      </c>
    </row>
    <row r="141">
      <c r="A141" s="26" t="s">
        <v>1434</v>
      </c>
      <c r="B141" s="24">
        <v>0.13978009259259258</v>
      </c>
      <c r="C141" s="24">
        <f>B141-TIME('Time Shifts'!$B$45,'Time Shifts'!$C$45,'Time Shifts'!$D$45)</f>
        <v>0.1266319444</v>
      </c>
      <c r="D141" s="26" t="s">
        <v>69</v>
      </c>
      <c r="E141" s="26" t="s">
        <v>89</v>
      </c>
      <c r="F141" s="46" t="s">
        <v>1179</v>
      </c>
      <c r="G141" s="46">
        <v>19.0</v>
      </c>
      <c r="H141" s="26"/>
      <c r="I141" s="26"/>
      <c r="J141" s="26"/>
      <c r="K141" s="26" t="s">
        <v>1462</v>
      </c>
    </row>
    <row r="142">
      <c r="A142" s="26" t="s">
        <v>1434</v>
      </c>
      <c r="B142" s="24">
        <v>0.1400810185185185</v>
      </c>
      <c r="C142" s="24">
        <f>B142-TIME('Time Shifts'!$B$45,'Time Shifts'!$C$45,'Time Shifts'!$D$45)</f>
        <v>0.1269328704</v>
      </c>
      <c r="D142" s="26" t="s">
        <v>69</v>
      </c>
      <c r="E142" s="26" t="s">
        <v>91</v>
      </c>
      <c r="F142" s="46">
        <v>27.0</v>
      </c>
      <c r="G142" s="46"/>
      <c r="H142" s="26"/>
      <c r="I142" s="26" t="s">
        <v>1463</v>
      </c>
      <c r="J142" s="26"/>
      <c r="K142" s="26"/>
    </row>
    <row r="143">
      <c r="A143" s="26" t="s">
        <v>1434</v>
      </c>
      <c r="B143" s="24">
        <v>0.1413310185185185</v>
      </c>
      <c r="C143" s="24">
        <f>B143-TIME('Time Shifts'!$B$45,'Time Shifts'!$C$45,'Time Shifts'!$D$45)</f>
        <v>0.1281828704</v>
      </c>
      <c r="D143" s="26" t="s">
        <v>964</v>
      </c>
      <c r="E143" s="26" t="s">
        <v>91</v>
      </c>
      <c r="F143" s="46">
        <v>9.0</v>
      </c>
      <c r="G143" s="46"/>
      <c r="H143" s="26"/>
      <c r="I143" s="26" t="s">
        <v>1464</v>
      </c>
      <c r="J143" s="26"/>
      <c r="K143" s="26"/>
    </row>
    <row r="144">
      <c r="A144" s="26" t="s">
        <v>1434</v>
      </c>
      <c r="B144" s="24">
        <v>0.14248842592592592</v>
      </c>
      <c r="C144" s="24">
        <f>B144-TIME('Time Shifts'!$B$45,'Time Shifts'!$C$45,'Time Shifts'!$D$45)</f>
        <v>0.1293402778</v>
      </c>
      <c r="D144" s="26" t="s">
        <v>69</v>
      </c>
      <c r="E144" s="26" t="s">
        <v>91</v>
      </c>
      <c r="F144" s="46">
        <v>13.0</v>
      </c>
      <c r="G144" s="46"/>
      <c r="H144" s="26"/>
      <c r="I144" s="26" t="s">
        <v>1461</v>
      </c>
      <c r="J144" s="26"/>
      <c r="K144" s="26" t="s">
        <v>1042</v>
      </c>
    </row>
    <row r="145">
      <c r="A145" s="26" t="s">
        <v>1434</v>
      </c>
      <c r="B145" s="24">
        <v>0.14390046296296297</v>
      </c>
      <c r="C145" s="24">
        <f>B145-TIME('Time Shifts'!$B$45,'Time Shifts'!$C$45,'Time Shifts'!$D$45)</f>
        <v>0.1307523148</v>
      </c>
      <c r="D145" s="26" t="s">
        <v>70</v>
      </c>
      <c r="E145" s="26" t="s">
        <v>93</v>
      </c>
      <c r="F145" s="46" t="s">
        <v>75</v>
      </c>
      <c r="G145" s="46" t="s">
        <v>75</v>
      </c>
      <c r="H145" s="26"/>
      <c r="I145" s="26"/>
      <c r="J145" s="26"/>
      <c r="K145" s="26" t="s">
        <v>160</v>
      </c>
    </row>
    <row r="146">
      <c r="A146" s="26" t="s">
        <v>1434</v>
      </c>
      <c r="B146" s="24">
        <v>0.14390046296296297</v>
      </c>
      <c r="C146" s="24">
        <f>B146-TIME('Time Shifts'!$B$45,'Time Shifts'!$C$45,'Time Shifts'!$D$45)</f>
        <v>0.1307523148</v>
      </c>
      <c r="D146" s="26" t="s">
        <v>70</v>
      </c>
      <c r="E146" s="26" t="s">
        <v>93</v>
      </c>
      <c r="F146" s="46" t="s">
        <v>75</v>
      </c>
      <c r="G146" s="46" t="s">
        <v>75</v>
      </c>
      <c r="H146" s="26"/>
      <c r="I146" s="26"/>
      <c r="J146" s="26"/>
      <c r="K146" s="26" t="s">
        <v>421</v>
      </c>
    </row>
    <row r="147">
      <c r="A147" s="26" t="s">
        <v>1434</v>
      </c>
      <c r="B147" s="24">
        <v>0.1449652777777778</v>
      </c>
      <c r="C147" s="24">
        <f>B147-TIME('Time Shifts'!$B$45,'Time Shifts'!$C$45,'Time Shifts'!$D$45)</f>
        <v>0.1318171296</v>
      </c>
      <c r="D147" s="26" t="s">
        <v>66</v>
      </c>
      <c r="E147" s="26" t="s">
        <v>89</v>
      </c>
      <c r="F147" s="46" t="s">
        <v>75</v>
      </c>
      <c r="G147" s="46" t="s">
        <v>75</v>
      </c>
      <c r="H147" s="26"/>
      <c r="I147" s="26"/>
      <c r="J147" s="26"/>
      <c r="K147" s="26" t="s">
        <v>160</v>
      </c>
    </row>
    <row r="148">
      <c r="A148" s="26" t="s">
        <v>1434</v>
      </c>
      <c r="B148" s="24">
        <v>0.1449652777777778</v>
      </c>
      <c r="C148" s="24">
        <f>B148-TIME('Time Shifts'!$B$45,'Time Shifts'!$C$45,'Time Shifts'!$D$45)</f>
        <v>0.1318171296</v>
      </c>
      <c r="D148" s="26" t="s">
        <v>66</v>
      </c>
      <c r="E148" s="26" t="s">
        <v>89</v>
      </c>
      <c r="F148" s="46">
        <v>17.0</v>
      </c>
      <c r="G148" s="46">
        <f>F148-7</f>
        <v>10</v>
      </c>
      <c r="H148" s="26"/>
      <c r="I148" s="26"/>
      <c r="J148" s="26"/>
      <c r="K148" s="26" t="s">
        <v>1465</v>
      </c>
    </row>
    <row r="149">
      <c r="A149" s="26" t="s">
        <v>1434</v>
      </c>
      <c r="B149" s="24">
        <v>0.1450810185185185</v>
      </c>
      <c r="C149" s="24">
        <f>B149-TIME('Time Shifts'!$B$45,'Time Shifts'!$C$45,'Time Shifts'!$D$45)</f>
        <v>0.1319328704</v>
      </c>
      <c r="D149" s="26" t="s">
        <v>66</v>
      </c>
      <c r="E149" s="26" t="s">
        <v>89</v>
      </c>
      <c r="F149" s="46" t="s">
        <v>75</v>
      </c>
      <c r="G149" s="46" t="s">
        <v>75</v>
      </c>
      <c r="H149" s="26"/>
      <c r="I149" s="26"/>
      <c r="J149" s="26"/>
      <c r="K149" s="26" t="s">
        <v>160</v>
      </c>
    </row>
    <row r="150">
      <c r="A150" s="26" t="s">
        <v>1434</v>
      </c>
      <c r="B150" s="24">
        <v>0.1450810185185185</v>
      </c>
      <c r="C150" s="24">
        <f>B150-TIME('Time Shifts'!$B$45,'Time Shifts'!$C$45,'Time Shifts'!$D$45)</f>
        <v>0.1319328704</v>
      </c>
      <c r="D150" s="26" t="s">
        <v>66</v>
      </c>
      <c r="E150" s="26" t="s">
        <v>89</v>
      </c>
      <c r="F150" s="46">
        <v>20.0</v>
      </c>
      <c r="G150" s="46">
        <v>12.0</v>
      </c>
      <c r="H150" s="26"/>
      <c r="I150" s="26"/>
      <c r="J150" s="26"/>
      <c r="K150" s="26" t="s">
        <v>1466</v>
      </c>
    </row>
    <row r="151">
      <c r="A151" s="26" t="s">
        <v>1434</v>
      </c>
      <c r="B151" s="24">
        <v>0.1453587962962963</v>
      </c>
      <c r="C151" s="24">
        <f>B151-TIME('Time Shifts'!$B$45,'Time Shifts'!$C$45,'Time Shifts'!$D$45)</f>
        <v>0.1322106481</v>
      </c>
      <c r="D151" s="26" t="s">
        <v>66</v>
      </c>
      <c r="E151" s="26" t="s">
        <v>91</v>
      </c>
      <c r="F151" s="46">
        <v>10.0</v>
      </c>
      <c r="G151" s="46"/>
      <c r="H151" s="26"/>
      <c r="I151" s="26" t="s">
        <v>1467</v>
      </c>
      <c r="J151" s="26"/>
      <c r="K151" s="26"/>
    </row>
    <row r="152">
      <c r="A152" s="26" t="s">
        <v>1434</v>
      </c>
      <c r="B152" s="24">
        <v>0.14542824074074073</v>
      </c>
      <c r="C152" s="24">
        <f>B152-TIME('Time Shifts'!$B$45,'Time Shifts'!$C$45,'Time Shifts'!$D$45)</f>
        <v>0.1322800926</v>
      </c>
      <c r="D152" s="26" t="s">
        <v>66</v>
      </c>
      <c r="E152" s="26" t="s">
        <v>91</v>
      </c>
      <c r="F152" s="46">
        <v>16.0</v>
      </c>
      <c r="G152" s="46"/>
      <c r="H152" s="26"/>
      <c r="I152" s="26" t="s">
        <v>1468</v>
      </c>
      <c r="J152" s="26"/>
      <c r="K152" s="26"/>
    </row>
    <row r="153">
      <c r="A153" s="26" t="s">
        <v>1434</v>
      </c>
      <c r="B153" s="24">
        <v>0.14612268518518517</v>
      </c>
      <c r="C153" s="24">
        <f>B153-TIME('Time Shifts'!$B$45,'Time Shifts'!$C$45,'Time Shifts'!$D$45)</f>
        <v>0.132974537</v>
      </c>
      <c r="D153" s="26" t="s">
        <v>74</v>
      </c>
      <c r="E153" s="26" t="s">
        <v>125</v>
      </c>
      <c r="F153" s="46">
        <v>18.0</v>
      </c>
      <c r="G153" s="46">
        <f>F153-10</f>
        <v>8</v>
      </c>
      <c r="H153" s="26"/>
      <c r="I153" s="26"/>
      <c r="J153" s="26"/>
      <c r="K153" s="26"/>
    </row>
    <row r="154">
      <c r="A154" s="26" t="s">
        <v>1434</v>
      </c>
      <c r="B154" s="24">
        <v>0.14753472222222222</v>
      </c>
      <c r="C154" s="24">
        <f>B154-TIME('Time Shifts'!$B$45,'Time Shifts'!$C$45,'Time Shifts'!$D$45)</f>
        <v>0.1343865741</v>
      </c>
      <c r="D154" s="26" t="s">
        <v>82</v>
      </c>
      <c r="E154" s="26" t="s">
        <v>120</v>
      </c>
      <c r="F154" s="46">
        <v>6.0</v>
      </c>
      <c r="G154" s="46"/>
      <c r="H154" s="26"/>
      <c r="I154" s="26"/>
      <c r="J154" s="26"/>
      <c r="K154" s="26" t="s">
        <v>1469</v>
      </c>
    </row>
    <row r="155">
      <c r="A155" s="26" t="s">
        <v>1434</v>
      </c>
      <c r="B155" s="24">
        <v>0.148125</v>
      </c>
      <c r="C155" s="24">
        <f>B155-TIME('Time Shifts'!$B$45,'Time Shifts'!$C$45,'Time Shifts'!$D$45)</f>
        <v>0.1349768519</v>
      </c>
      <c r="D155" s="26" t="s">
        <v>66</v>
      </c>
      <c r="E155" s="26" t="s">
        <v>93</v>
      </c>
      <c r="F155" s="46" t="s">
        <v>88</v>
      </c>
      <c r="G155" s="46">
        <v>1.0</v>
      </c>
      <c r="H155" s="26"/>
      <c r="I155" s="26"/>
      <c r="J155" s="26"/>
      <c r="K155" s="26" t="s">
        <v>1470</v>
      </c>
    </row>
    <row r="156">
      <c r="A156" s="26" t="s">
        <v>1434</v>
      </c>
      <c r="B156" s="24">
        <v>0.14818287037037037</v>
      </c>
      <c r="C156" s="24">
        <f>B156-TIME('Time Shifts'!$B$45,'Time Shifts'!$C$45,'Time Shifts'!$D$45)</f>
        <v>0.1350347222</v>
      </c>
      <c r="D156" s="26" t="s">
        <v>66</v>
      </c>
      <c r="E156" s="26" t="s">
        <v>76</v>
      </c>
      <c r="F156" s="46">
        <v>2.0</v>
      </c>
      <c r="G156" s="46"/>
      <c r="H156" s="26"/>
      <c r="I156" s="26"/>
      <c r="J156" s="26"/>
      <c r="K156" s="26" t="s">
        <v>1471</v>
      </c>
    </row>
    <row r="157">
      <c r="A157" s="26" t="s">
        <v>1434</v>
      </c>
      <c r="B157" s="24">
        <v>0.1502314814814815</v>
      </c>
      <c r="C157" s="24">
        <f>B157-TIME('Time Shifts'!$B$45,'Time Shifts'!$C$45,'Time Shifts'!$D$45)</f>
        <v>0.1370833333</v>
      </c>
      <c r="D157" s="26" t="s">
        <v>964</v>
      </c>
      <c r="E157" s="26" t="s">
        <v>120</v>
      </c>
      <c r="F157" s="46">
        <v>9.0</v>
      </c>
      <c r="G157" s="46"/>
      <c r="H157" s="26"/>
      <c r="I157" s="26"/>
      <c r="J157" s="26"/>
      <c r="K157" s="26" t="s">
        <v>1472</v>
      </c>
    </row>
    <row r="158">
      <c r="A158" s="26" t="s">
        <v>1434</v>
      </c>
      <c r="B158" s="24">
        <v>0.15056712962962962</v>
      </c>
      <c r="C158" s="24">
        <f>B158-TIME('Time Shifts'!$B$45,'Time Shifts'!$C$45,'Time Shifts'!$D$45)</f>
        <v>0.1374189815</v>
      </c>
      <c r="D158" s="26" t="s">
        <v>69</v>
      </c>
      <c r="E158" s="26" t="s">
        <v>89</v>
      </c>
      <c r="F158" s="46" t="s">
        <v>68</v>
      </c>
      <c r="G158" s="46">
        <v>20.0</v>
      </c>
      <c r="H158" s="26"/>
      <c r="I158" s="26"/>
      <c r="J158" s="26"/>
      <c r="K158" s="26" t="s">
        <v>160</v>
      </c>
    </row>
    <row r="159">
      <c r="A159" s="26" t="s">
        <v>1434</v>
      </c>
      <c r="B159" s="24">
        <v>0.15056712962962962</v>
      </c>
      <c r="C159" s="24">
        <f>B159-TIME('Time Shifts'!$B$45,'Time Shifts'!$C$45,'Time Shifts'!$D$45)</f>
        <v>0.1374189815</v>
      </c>
      <c r="D159" s="26" t="s">
        <v>69</v>
      </c>
      <c r="E159" s="26" t="s">
        <v>89</v>
      </c>
      <c r="F159" s="46">
        <v>16.0</v>
      </c>
      <c r="G159" s="46">
        <f>F159-7</f>
        <v>9</v>
      </c>
      <c r="H159" s="26"/>
      <c r="I159" s="26"/>
      <c r="J159" s="26"/>
      <c r="K159" s="26" t="s">
        <v>1473</v>
      </c>
    </row>
    <row r="160">
      <c r="A160" s="26" t="s">
        <v>1434</v>
      </c>
      <c r="B160" s="24">
        <v>0.15112268518518518</v>
      </c>
      <c r="C160" s="24">
        <f>B160-TIME('Time Shifts'!$B$45,'Time Shifts'!$C$45,'Time Shifts'!$D$45)</f>
        <v>0.137974537</v>
      </c>
      <c r="D160" s="26" t="s">
        <v>69</v>
      </c>
      <c r="E160" s="26" t="s">
        <v>89</v>
      </c>
      <c r="F160" s="46" t="s">
        <v>68</v>
      </c>
      <c r="G160" s="46">
        <v>20.0</v>
      </c>
      <c r="H160" s="26"/>
      <c r="I160" s="26"/>
      <c r="J160" s="26"/>
      <c r="K160" s="26" t="s">
        <v>90</v>
      </c>
    </row>
    <row r="161">
      <c r="A161" s="26" t="s">
        <v>1434</v>
      </c>
      <c r="B161" s="24">
        <v>0.15133101851851852</v>
      </c>
      <c r="C161" s="24">
        <f>B161-TIME('Time Shifts'!$B$45,'Time Shifts'!$C$45,'Time Shifts'!$D$45)</f>
        <v>0.1381828704</v>
      </c>
      <c r="D161" s="26" t="s">
        <v>69</v>
      </c>
      <c r="E161" s="26" t="s">
        <v>91</v>
      </c>
      <c r="F161" s="46">
        <v>32.0</v>
      </c>
      <c r="G161" s="46"/>
      <c r="H161" s="26"/>
      <c r="I161" s="26" t="s">
        <v>1474</v>
      </c>
      <c r="J161" s="26"/>
      <c r="K161" s="26"/>
    </row>
    <row r="162">
      <c r="A162" s="26" t="s">
        <v>1434</v>
      </c>
      <c r="B162" s="24">
        <v>0.15208333333333332</v>
      </c>
      <c r="C162" s="24">
        <f>B162-TIME('Time Shifts'!$B$45,'Time Shifts'!$C$45,'Time Shifts'!$D$45)</f>
        <v>0.1389351852</v>
      </c>
      <c r="D162" s="26" t="s">
        <v>69</v>
      </c>
      <c r="E162" s="26" t="s">
        <v>100</v>
      </c>
      <c r="F162" s="46">
        <v>22.0</v>
      </c>
      <c r="G162" s="46">
        <f>F162-4</f>
        <v>18</v>
      </c>
      <c r="H162" s="26"/>
      <c r="I162" s="26"/>
      <c r="J162" s="26"/>
      <c r="K162" s="26" t="s">
        <v>4360</v>
      </c>
    </row>
    <row r="163">
      <c r="A163" s="26" t="s">
        <v>1434</v>
      </c>
      <c r="B163" s="24">
        <v>0.15209490740740741</v>
      </c>
      <c r="C163" s="24">
        <f>B163-TIME('Time Shifts'!$B$45,'Time Shifts'!$C$45,'Time Shifts'!$D$45)</f>
        <v>0.1389467593</v>
      </c>
      <c r="D163" s="26" t="s">
        <v>66</v>
      </c>
      <c r="E163" s="26" t="s">
        <v>100</v>
      </c>
      <c r="F163" s="46" t="s">
        <v>68</v>
      </c>
      <c r="G163" s="46">
        <v>20.0</v>
      </c>
      <c r="H163" s="26"/>
      <c r="I163" s="26"/>
      <c r="J163" s="26"/>
      <c r="K163" s="76" t="s">
        <v>1475</v>
      </c>
    </row>
    <row r="164">
      <c r="A164" s="26" t="s">
        <v>1434</v>
      </c>
      <c r="B164" s="24">
        <v>0.15212962962962964</v>
      </c>
      <c r="C164" s="24">
        <f>B164-TIME('Time Shifts'!$B$45,'Time Shifts'!$C$45,'Time Shifts'!$D$45)</f>
        <v>0.1389814815</v>
      </c>
      <c r="D164" s="26" t="s">
        <v>84</v>
      </c>
      <c r="E164" s="26" t="s">
        <v>100</v>
      </c>
      <c r="F164" s="46" t="s">
        <v>75</v>
      </c>
      <c r="G164" s="46" t="s">
        <v>75</v>
      </c>
      <c r="H164" s="26"/>
      <c r="I164" s="26"/>
      <c r="J164" s="26"/>
      <c r="K164" s="26" t="s">
        <v>85</v>
      </c>
    </row>
    <row r="165">
      <c r="A165" s="26" t="s">
        <v>1434</v>
      </c>
      <c r="B165" s="24">
        <v>0.15212962962962964</v>
      </c>
      <c r="C165" s="24">
        <f>B165-TIME('Time Shifts'!$B$45,'Time Shifts'!$C$45,'Time Shifts'!$D$45)</f>
        <v>0.1389814815</v>
      </c>
      <c r="D165" s="26" t="s">
        <v>84</v>
      </c>
      <c r="E165" s="26" t="s">
        <v>100</v>
      </c>
      <c r="F165" s="46" t="s">
        <v>1179</v>
      </c>
      <c r="G165" s="46">
        <v>19.0</v>
      </c>
      <c r="H165" s="26"/>
      <c r="I165" s="26"/>
      <c r="J165" s="26"/>
      <c r="K165" s="26" t="s">
        <v>1476</v>
      </c>
    </row>
    <row r="166">
      <c r="A166" s="26" t="s">
        <v>1434</v>
      </c>
      <c r="B166" s="24">
        <v>0.1521875</v>
      </c>
      <c r="C166" s="24">
        <f>B166-TIME('Time Shifts'!$B$45,'Time Shifts'!$C$45,'Time Shifts'!$D$45)</f>
        <v>0.1390393519</v>
      </c>
      <c r="D166" s="26" t="s">
        <v>82</v>
      </c>
      <c r="E166" s="26" t="s">
        <v>100</v>
      </c>
      <c r="F166" s="46">
        <v>14.0</v>
      </c>
      <c r="G166" s="46">
        <f>F166-1</f>
        <v>13</v>
      </c>
      <c r="H166" s="26"/>
      <c r="I166" s="26"/>
      <c r="J166" s="26"/>
      <c r="K166" s="76" t="s">
        <v>1475</v>
      </c>
    </row>
    <row r="167">
      <c r="A167" s="26" t="s">
        <v>1434</v>
      </c>
      <c r="B167" s="24">
        <v>0.15219907407407407</v>
      </c>
      <c r="C167" s="24">
        <f>B167-TIME('Time Shifts'!$B$45,'Time Shifts'!$C$45,'Time Shifts'!$D$45)</f>
        <v>0.1390509259</v>
      </c>
      <c r="D167" s="26" t="s">
        <v>74</v>
      </c>
      <c r="E167" s="26" t="s">
        <v>100</v>
      </c>
      <c r="F167" s="46">
        <v>21.0</v>
      </c>
      <c r="G167" s="46">
        <f>F167-7</f>
        <v>14</v>
      </c>
      <c r="H167" s="26"/>
      <c r="I167" s="26"/>
      <c r="J167" s="26"/>
      <c r="K167" s="76" t="s">
        <v>1475</v>
      </c>
    </row>
    <row r="168">
      <c r="A168" s="26" t="s">
        <v>1434</v>
      </c>
      <c r="B168" s="24">
        <v>0.15221064814814814</v>
      </c>
      <c r="C168" s="24">
        <f>B168-TIME('Time Shifts'!$B$45,'Time Shifts'!$C$45,'Time Shifts'!$D$45)</f>
        <v>0.1390625</v>
      </c>
      <c r="D168" s="26" t="s">
        <v>964</v>
      </c>
      <c r="E168" s="26" t="s">
        <v>100</v>
      </c>
      <c r="F168" s="46">
        <v>6.0</v>
      </c>
      <c r="G168" s="46">
        <f>F168-1</f>
        <v>5</v>
      </c>
      <c r="H168" s="26"/>
      <c r="I168" s="26"/>
      <c r="J168" s="26"/>
      <c r="K168" s="76" t="s">
        <v>1475</v>
      </c>
    </row>
    <row r="169">
      <c r="A169" s="26" t="s">
        <v>1434</v>
      </c>
      <c r="B169" s="24">
        <v>0.1527777777777778</v>
      </c>
      <c r="C169" s="24">
        <f>B169-TIME('Time Shifts'!$B$45,'Time Shifts'!$C$45,'Time Shifts'!$D$45)</f>
        <v>0.1396296296</v>
      </c>
      <c r="D169" s="26" t="s">
        <v>74</v>
      </c>
      <c r="E169" s="26" t="s">
        <v>93</v>
      </c>
      <c r="F169" s="46">
        <v>16.0</v>
      </c>
      <c r="G169" s="46">
        <f>F169-8</f>
        <v>8</v>
      </c>
      <c r="H169" s="26"/>
      <c r="I169" s="26"/>
      <c r="J169" s="26"/>
      <c r="K169" s="26" t="s">
        <v>1043</v>
      </c>
    </row>
    <row r="170">
      <c r="A170" s="26" t="s">
        <v>1434</v>
      </c>
      <c r="B170" s="24">
        <v>0.15292824074074074</v>
      </c>
      <c r="C170" s="24">
        <f>B170-TIME('Time Shifts'!$B$45,'Time Shifts'!$C$45,'Time Shifts'!$D$45)</f>
        <v>0.1397800926</v>
      </c>
      <c r="D170" s="26" t="s">
        <v>74</v>
      </c>
      <c r="E170" s="26" t="s">
        <v>91</v>
      </c>
      <c r="F170" s="46">
        <v>20.0</v>
      </c>
      <c r="G170" s="46"/>
      <c r="H170" s="26"/>
      <c r="I170" s="26" t="s">
        <v>1477</v>
      </c>
      <c r="J170" s="26"/>
      <c r="K170" s="26"/>
    </row>
    <row r="171">
      <c r="A171" s="26" t="s">
        <v>1434</v>
      </c>
      <c r="B171" s="24">
        <v>0.15313657407407408</v>
      </c>
      <c r="C171" s="24">
        <f>B171-TIME('Time Shifts'!$B$45,'Time Shifts'!$C$45,'Time Shifts'!$D$45)</f>
        <v>0.1399884259</v>
      </c>
      <c r="D171" s="26" t="s">
        <v>69</v>
      </c>
      <c r="E171" s="26" t="s">
        <v>91</v>
      </c>
      <c r="F171" s="46">
        <v>5.0</v>
      </c>
      <c r="G171" s="46"/>
      <c r="H171" s="26"/>
      <c r="I171" s="26" t="s">
        <v>1478</v>
      </c>
      <c r="J171" s="26"/>
      <c r="K171" s="26"/>
    </row>
    <row r="172">
      <c r="A172" s="26" t="s">
        <v>1434</v>
      </c>
      <c r="B172" s="24">
        <v>0.15381944444444445</v>
      </c>
      <c r="C172" s="24">
        <f>B172-TIME('Time Shifts'!$B$45,'Time Shifts'!$C$45,'Time Shifts'!$D$45)</f>
        <v>0.1406712963</v>
      </c>
      <c r="D172" s="26" t="s">
        <v>69</v>
      </c>
      <c r="E172" s="26" t="s">
        <v>91</v>
      </c>
      <c r="F172" s="46">
        <v>15.0</v>
      </c>
      <c r="G172" s="46"/>
      <c r="H172" s="26"/>
      <c r="I172" s="26" t="s">
        <v>1479</v>
      </c>
      <c r="J172" s="26"/>
      <c r="K172" s="26" t="s">
        <v>239</v>
      </c>
    </row>
    <row r="173">
      <c r="A173" s="26" t="s">
        <v>1434</v>
      </c>
      <c r="B173" s="24">
        <v>0.15486111111111112</v>
      </c>
      <c r="C173" s="24">
        <f>B173-TIME('Time Shifts'!$B$45,'Time Shifts'!$C$45,'Time Shifts'!$D$45)</f>
        <v>0.141712963</v>
      </c>
      <c r="D173" s="26" t="s">
        <v>66</v>
      </c>
      <c r="E173" s="26" t="s">
        <v>89</v>
      </c>
      <c r="F173" s="46">
        <v>26.0</v>
      </c>
      <c r="G173" s="46">
        <f t="shared" ref="G173:G174" si="7">F173-7</f>
        <v>19</v>
      </c>
      <c r="H173" s="26"/>
      <c r="I173" s="26"/>
      <c r="J173" s="26"/>
      <c r="K173" s="26" t="s">
        <v>171</v>
      </c>
    </row>
    <row r="174">
      <c r="A174" s="26" t="s">
        <v>1434</v>
      </c>
      <c r="B174" s="24">
        <v>0.1549074074074074</v>
      </c>
      <c r="C174" s="24">
        <f>B174-TIME('Time Shifts'!$B$45,'Time Shifts'!$C$45,'Time Shifts'!$D$45)</f>
        <v>0.1417592593</v>
      </c>
      <c r="D174" s="26" t="s">
        <v>66</v>
      </c>
      <c r="E174" s="26" t="s">
        <v>89</v>
      </c>
      <c r="F174" s="46">
        <v>23.0</v>
      </c>
      <c r="G174" s="46">
        <f t="shared" si="7"/>
        <v>16</v>
      </c>
      <c r="H174" s="26"/>
      <c r="I174" s="26"/>
      <c r="J174" s="26"/>
      <c r="K174" s="26" t="s">
        <v>171</v>
      </c>
    </row>
    <row r="175">
      <c r="A175" s="26" t="s">
        <v>1434</v>
      </c>
      <c r="B175" s="24">
        <v>0.155</v>
      </c>
      <c r="C175" s="24">
        <f>B175-TIME('Time Shifts'!$B$45,'Time Shifts'!$C$45,'Time Shifts'!$D$45)</f>
        <v>0.1418518519</v>
      </c>
      <c r="D175" s="26" t="s">
        <v>66</v>
      </c>
      <c r="E175" s="26" t="s">
        <v>91</v>
      </c>
      <c r="F175" s="46">
        <v>15.0</v>
      </c>
      <c r="G175" s="46"/>
      <c r="H175" s="26"/>
      <c r="I175" s="26" t="s">
        <v>1480</v>
      </c>
      <c r="J175" s="26"/>
      <c r="K175" s="26"/>
    </row>
    <row r="176">
      <c r="A176" s="26" t="s">
        <v>1434</v>
      </c>
      <c r="B176" s="24">
        <v>0.15508101851851852</v>
      </c>
      <c r="C176" s="24">
        <f>B176-TIME('Time Shifts'!$B$45,'Time Shifts'!$C$45,'Time Shifts'!$D$45)</f>
        <v>0.1419328704</v>
      </c>
      <c r="D176" s="26" t="s">
        <v>66</v>
      </c>
      <c r="E176" s="26" t="s">
        <v>91</v>
      </c>
      <c r="F176" s="46">
        <v>9.0</v>
      </c>
      <c r="G176" s="46"/>
      <c r="H176" s="26"/>
      <c r="I176" s="26"/>
      <c r="J176" s="26"/>
      <c r="K176" s="26"/>
    </row>
    <row r="177">
      <c r="A177" s="26" t="s">
        <v>1434</v>
      </c>
      <c r="B177" s="24">
        <v>0.15623842592592593</v>
      </c>
      <c r="C177" s="24">
        <f>B177-TIME('Time Shifts'!$B$45,'Time Shifts'!$C$45,'Time Shifts'!$D$45)</f>
        <v>0.1430902778</v>
      </c>
      <c r="D177" s="26" t="s">
        <v>84</v>
      </c>
      <c r="E177" s="26" t="s">
        <v>79</v>
      </c>
      <c r="F177" s="46" t="s">
        <v>75</v>
      </c>
      <c r="G177" s="46" t="s">
        <v>75</v>
      </c>
      <c r="H177" s="26"/>
      <c r="I177" s="26"/>
      <c r="J177" s="26"/>
      <c r="K177" s="26" t="s">
        <v>85</v>
      </c>
    </row>
    <row r="178">
      <c r="A178" s="26" t="s">
        <v>1434</v>
      </c>
      <c r="B178" s="24">
        <v>0.15623842592592593</v>
      </c>
      <c r="C178" s="24">
        <f>B178-TIME('Time Shifts'!$B$45,'Time Shifts'!$C$45,'Time Shifts'!$D$45)</f>
        <v>0.1430902778</v>
      </c>
      <c r="D178" s="26" t="s">
        <v>84</v>
      </c>
      <c r="E178" s="26" t="s">
        <v>79</v>
      </c>
      <c r="F178" s="46">
        <v>14.0</v>
      </c>
      <c r="G178" s="46">
        <f>F178-6</f>
        <v>8</v>
      </c>
      <c r="H178" s="26"/>
      <c r="I178" s="26"/>
      <c r="J178" s="26"/>
      <c r="K178" s="26" t="s">
        <v>86</v>
      </c>
    </row>
    <row r="179">
      <c r="A179" s="26" t="s">
        <v>1434</v>
      </c>
      <c r="B179" s="24">
        <v>0.1590162037037037</v>
      </c>
      <c r="C179" s="24">
        <f>B179-TIME('Time Shifts'!$B$45,'Time Shifts'!$C$45,'Time Shifts'!$D$45)</f>
        <v>0.1458680556</v>
      </c>
      <c r="D179" s="26" t="s">
        <v>70</v>
      </c>
      <c r="E179" s="26" t="s">
        <v>166</v>
      </c>
      <c r="F179" s="46">
        <v>15.0</v>
      </c>
      <c r="G179" s="46">
        <f>F179-3</f>
        <v>12</v>
      </c>
      <c r="H179" s="26"/>
      <c r="I179" s="26"/>
      <c r="J179" s="26"/>
      <c r="K179" s="26" t="s">
        <v>1453</v>
      </c>
    </row>
    <row r="180">
      <c r="A180" s="26" t="s">
        <v>1434</v>
      </c>
      <c r="B180" s="24">
        <v>0.15903935185185186</v>
      </c>
      <c r="C180" s="24">
        <f>B180-TIME('Time Shifts'!$B$45,'Time Shifts'!$C$45,'Time Shifts'!$D$45)</f>
        <v>0.1458912037</v>
      </c>
      <c r="D180" s="26" t="s">
        <v>82</v>
      </c>
      <c r="E180" s="26" t="s">
        <v>166</v>
      </c>
      <c r="F180" s="46">
        <v>14.0</v>
      </c>
      <c r="G180" s="46">
        <f>F180-6</f>
        <v>8</v>
      </c>
      <c r="H180" s="26"/>
      <c r="I180" s="26"/>
      <c r="J180" s="26"/>
      <c r="K180" s="26" t="s">
        <v>1453</v>
      </c>
    </row>
    <row r="181">
      <c r="A181" s="26" t="s">
        <v>1434</v>
      </c>
      <c r="B181" s="24">
        <v>0.15912037037037038</v>
      </c>
      <c r="C181" s="24">
        <f>B181-TIME('Time Shifts'!$B$45,'Time Shifts'!$C$45,'Time Shifts'!$D$45)</f>
        <v>0.1459722222</v>
      </c>
      <c r="D181" s="26" t="s">
        <v>66</v>
      </c>
      <c r="E181" s="26" t="s">
        <v>166</v>
      </c>
      <c r="F181" s="46">
        <v>16.0</v>
      </c>
      <c r="G181" s="46">
        <f>F181-2</f>
        <v>14</v>
      </c>
      <c r="H181" s="26"/>
      <c r="I181" s="26"/>
      <c r="J181" s="26"/>
      <c r="K181" s="26" t="s">
        <v>1453</v>
      </c>
    </row>
    <row r="182">
      <c r="A182" s="26" t="s">
        <v>1434</v>
      </c>
      <c r="B182" s="24">
        <v>0.15913194444444445</v>
      </c>
      <c r="C182" s="24">
        <f>B182-TIME('Time Shifts'!$B$45,'Time Shifts'!$C$45,'Time Shifts'!$D$45)</f>
        <v>0.1459837963</v>
      </c>
      <c r="D182" s="26" t="s">
        <v>84</v>
      </c>
      <c r="E182" s="26" t="s">
        <v>166</v>
      </c>
      <c r="F182" s="46">
        <v>13.0</v>
      </c>
      <c r="G182" s="46">
        <f>F182--1</f>
        <v>14</v>
      </c>
      <c r="H182" s="26"/>
      <c r="I182" s="26"/>
      <c r="J182" s="26"/>
      <c r="K182" s="26" t="s">
        <v>1453</v>
      </c>
    </row>
    <row r="183">
      <c r="A183" s="26" t="s">
        <v>1434</v>
      </c>
      <c r="B183" s="24">
        <v>0.15915509259259258</v>
      </c>
      <c r="C183" s="24">
        <f>B183-TIME('Time Shifts'!$B$45,'Time Shifts'!$C$45,'Time Shifts'!$D$45)</f>
        <v>0.1460069444</v>
      </c>
      <c r="D183" s="26" t="s">
        <v>964</v>
      </c>
      <c r="E183" s="26" t="s">
        <v>166</v>
      </c>
      <c r="F183" s="46">
        <v>19.0</v>
      </c>
      <c r="G183" s="46">
        <f>F183-8</f>
        <v>11</v>
      </c>
      <c r="H183" s="26"/>
      <c r="I183" s="26"/>
      <c r="J183" s="26"/>
      <c r="K183" s="26" t="s">
        <v>1453</v>
      </c>
    </row>
    <row r="184">
      <c r="A184" s="26" t="s">
        <v>1434</v>
      </c>
      <c r="B184" s="24">
        <v>0.15916666666666668</v>
      </c>
      <c r="C184" s="24">
        <f>B184-TIME('Time Shifts'!$B$45,'Time Shifts'!$C$45,'Time Shifts'!$D$45)</f>
        <v>0.1460185185</v>
      </c>
      <c r="D184" s="26" t="s">
        <v>69</v>
      </c>
      <c r="E184" s="26" t="s">
        <v>166</v>
      </c>
      <c r="F184" s="46">
        <v>17.0</v>
      </c>
      <c r="G184" s="46">
        <f>F184-7</f>
        <v>10</v>
      </c>
      <c r="H184" s="26"/>
      <c r="I184" s="26"/>
      <c r="J184" s="26"/>
      <c r="K184" s="26" t="s">
        <v>1453</v>
      </c>
    </row>
    <row r="185">
      <c r="A185" s="26" t="s">
        <v>1434</v>
      </c>
      <c r="B185" s="24">
        <v>0.15917824074074075</v>
      </c>
      <c r="C185" s="24">
        <f>B185-TIME('Time Shifts'!$B$45,'Time Shifts'!$C$45,'Time Shifts'!$D$45)</f>
        <v>0.1460300926</v>
      </c>
      <c r="D185" s="26" t="s">
        <v>74</v>
      </c>
      <c r="E185" s="26" t="s">
        <v>166</v>
      </c>
      <c r="F185" s="46">
        <v>11.0</v>
      </c>
      <c r="G185" s="46">
        <f>F185-0</f>
        <v>11</v>
      </c>
      <c r="H185" s="26"/>
      <c r="I185" s="26"/>
      <c r="J185" s="26"/>
      <c r="K185" s="26" t="s">
        <v>1453</v>
      </c>
    </row>
    <row r="186">
      <c r="A186" s="26" t="s">
        <v>1434</v>
      </c>
      <c r="B186" s="24">
        <v>0.15969907407407408</v>
      </c>
      <c r="C186" s="24">
        <f>B186-TIME('Time Shifts'!$B$45,'Time Shifts'!$C$45,'Time Shifts'!$D$45)</f>
        <v>0.1465509259</v>
      </c>
      <c r="D186" s="26" t="s">
        <v>66</v>
      </c>
      <c r="E186" s="26" t="s">
        <v>83</v>
      </c>
      <c r="F186" s="46" t="s">
        <v>75</v>
      </c>
      <c r="G186" s="46" t="s">
        <v>75</v>
      </c>
      <c r="H186" s="26"/>
      <c r="I186" s="26"/>
      <c r="J186" s="26"/>
      <c r="K186" s="26" t="s">
        <v>85</v>
      </c>
    </row>
    <row r="187">
      <c r="A187" s="26" t="s">
        <v>1434</v>
      </c>
      <c r="B187" s="24">
        <v>0.15969907407407408</v>
      </c>
      <c r="C187" s="24">
        <f>B187-TIME('Time Shifts'!$B$45,'Time Shifts'!$C$45,'Time Shifts'!$D$45)</f>
        <v>0.1465509259</v>
      </c>
      <c r="D187" s="26" t="s">
        <v>66</v>
      </c>
      <c r="E187" s="26" t="s">
        <v>83</v>
      </c>
      <c r="F187" s="46">
        <v>13.0</v>
      </c>
      <c r="G187" s="46">
        <f>F187-5</f>
        <v>8</v>
      </c>
      <c r="H187" s="26"/>
      <c r="I187" s="26"/>
      <c r="J187" s="26"/>
      <c r="K187" s="26" t="s">
        <v>86</v>
      </c>
    </row>
    <row r="188">
      <c r="A188" s="26" t="s">
        <v>1434</v>
      </c>
      <c r="B188" s="24">
        <v>0.16153935185185186</v>
      </c>
      <c r="C188" s="24">
        <f>B188-TIME('Time Shifts'!$B$45,'Time Shifts'!$C$45,'Time Shifts'!$D$45)</f>
        <v>0.1483912037</v>
      </c>
      <c r="D188" s="26" t="s">
        <v>82</v>
      </c>
      <c r="E188" s="26" t="s">
        <v>361</v>
      </c>
      <c r="F188" s="46">
        <v>14.0</v>
      </c>
      <c r="G188" s="46">
        <f>F188-8</f>
        <v>6</v>
      </c>
      <c r="H188" s="26"/>
      <c r="I188" s="26"/>
      <c r="J188" s="26"/>
      <c r="K188" s="26"/>
    </row>
    <row r="189">
      <c r="A189" s="26" t="s">
        <v>1434</v>
      </c>
      <c r="B189" s="24">
        <v>0.1647337962962963</v>
      </c>
      <c r="C189" s="24">
        <f>B189-TIME('Time Shifts'!$B$45,'Time Shifts'!$C$45,'Time Shifts'!$D$45)</f>
        <v>0.1515856481</v>
      </c>
      <c r="D189" s="26" t="s">
        <v>74</v>
      </c>
      <c r="E189" s="26" t="s">
        <v>67</v>
      </c>
      <c r="F189" s="46">
        <v>5.0</v>
      </c>
      <c r="G189" s="46">
        <f>F189-0</f>
        <v>5</v>
      </c>
      <c r="H189" s="26"/>
      <c r="I189" s="26"/>
      <c r="J189" s="26"/>
      <c r="K189" s="26"/>
    </row>
    <row r="190">
      <c r="A190" s="26" t="s">
        <v>1434</v>
      </c>
      <c r="B190" s="24">
        <v>0.16480324074074074</v>
      </c>
      <c r="C190" s="24">
        <f>B190-TIME('Time Shifts'!$B$45,'Time Shifts'!$C$45,'Time Shifts'!$D$45)</f>
        <v>0.1516550926</v>
      </c>
      <c r="D190" s="26" t="s">
        <v>70</v>
      </c>
      <c r="E190" s="26" t="s">
        <v>67</v>
      </c>
      <c r="F190" s="46">
        <v>22.0</v>
      </c>
      <c r="G190" s="46">
        <f>F190-3</f>
        <v>19</v>
      </c>
      <c r="H190" s="26"/>
      <c r="I190" s="26"/>
      <c r="J190" s="26"/>
      <c r="K190" s="26"/>
    </row>
    <row r="191">
      <c r="A191" s="26" t="s">
        <v>1434</v>
      </c>
      <c r="B191" s="24">
        <v>0.16635416666666666</v>
      </c>
      <c r="C191" s="24">
        <f>B191-TIME('Time Shifts'!$B$45,'Time Shifts'!$C$45,'Time Shifts'!$D$45)</f>
        <v>0.1532060185</v>
      </c>
      <c r="D191" s="26" t="s">
        <v>74</v>
      </c>
      <c r="E191" s="26" t="s">
        <v>67</v>
      </c>
      <c r="F191" s="46">
        <v>11.0</v>
      </c>
      <c r="G191" s="46">
        <f>F191-0</f>
        <v>11</v>
      </c>
      <c r="H191" s="26"/>
      <c r="I191" s="26"/>
      <c r="J191" s="26"/>
      <c r="K191" s="26"/>
    </row>
    <row r="192">
      <c r="A192" s="26" t="s">
        <v>1434</v>
      </c>
      <c r="B192" s="24">
        <v>0.16640046296296296</v>
      </c>
      <c r="C192" s="24">
        <f>B192-TIME('Time Shifts'!$B$45,'Time Shifts'!$C$45,'Time Shifts'!$D$45)</f>
        <v>0.1532523148</v>
      </c>
      <c r="D192" s="26" t="s">
        <v>70</v>
      </c>
      <c r="E192" s="26" t="s">
        <v>67</v>
      </c>
      <c r="F192" s="46">
        <v>5.0</v>
      </c>
      <c r="G192" s="46">
        <f>F192-3</f>
        <v>2</v>
      </c>
      <c r="H192" s="26"/>
      <c r="I192" s="26"/>
      <c r="J192" s="26"/>
      <c r="K192" s="26"/>
    </row>
    <row r="193">
      <c r="A193" s="26" t="s">
        <v>1434</v>
      </c>
      <c r="B193" s="24">
        <v>0.16708333333333333</v>
      </c>
      <c r="C193" s="24">
        <f>B193-TIME('Time Shifts'!$B$45,'Time Shifts'!$C$45,'Time Shifts'!$D$45)</f>
        <v>0.1539351852</v>
      </c>
      <c r="D193" s="26" t="s">
        <v>70</v>
      </c>
      <c r="E193" s="26" t="s">
        <v>93</v>
      </c>
      <c r="F193" s="46">
        <v>11.0</v>
      </c>
      <c r="G193" s="46">
        <f>F193-7</f>
        <v>4</v>
      </c>
      <c r="H193" s="26"/>
      <c r="I193" s="26"/>
      <c r="J193" s="26"/>
      <c r="K193" s="26" t="s">
        <v>99</v>
      </c>
    </row>
    <row r="194">
      <c r="A194" s="26" t="s">
        <v>1434</v>
      </c>
      <c r="B194" s="24">
        <v>0.1671875</v>
      </c>
      <c r="C194" s="24">
        <f>B194-TIME('Time Shifts'!$B$45,'Time Shifts'!$C$45,'Time Shifts'!$D$45)</f>
        <v>0.1540393519</v>
      </c>
      <c r="D194" s="26" t="s">
        <v>70</v>
      </c>
      <c r="E194" s="26" t="s">
        <v>91</v>
      </c>
      <c r="F194" s="46">
        <v>5.0</v>
      </c>
      <c r="G194" s="46"/>
      <c r="H194" s="26"/>
      <c r="I194" s="26" t="s">
        <v>1481</v>
      </c>
      <c r="J194" s="26"/>
      <c r="K194" s="26"/>
    </row>
    <row r="195">
      <c r="A195" s="26" t="s">
        <v>1434</v>
      </c>
      <c r="B195" s="24">
        <v>0.16723379629629628</v>
      </c>
      <c r="C195" s="24">
        <f>B195-TIME('Time Shifts'!$B$45,'Time Shifts'!$C$45,'Time Shifts'!$D$45)</f>
        <v>0.1540856481</v>
      </c>
      <c r="D195" s="26" t="s">
        <v>70</v>
      </c>
      <c r="E195" s="26" t="s">
        <v>93</v>
      </c>
      <c r="F195" s="46">
        <v>11.0</v>
      </c>
      <c r="G195" s="46">
        <f>F195-7</f>
        <v>4</v>
      </c>
      <c r="H195" s="26"/>
      <c r="I195" s="26"/>
      <c r="J195" s="26"/>
      <c r="K195" s="26" t="s">
        <v>99</v>
      </c>
    </row>
    <row r="196">
      <c r="A196" s="26" t="s">
        <v>1434</v>
      </c>
      <c r="B196" s="24">
        <v>0.1672800925925926</v>
      </c>
      <c r="C196" s="24">
        <f>B196-TIME('Time Shifts'!$B$45,'Time Shifts'!$C$45,'Time Shifts'!$D$45)</f>
        <v>0.1541319444</v>
      </c>
      <c r="D196" s="26" t="s">
        <v>70</v>
      </c>
      <c r="E196" s="26" t="s">
        <v>91</v>
      </c>
      <c r="F196" s="46">
        <v>5.0</v>
      </c>
      <c r="G196" s="46"/>
      <c r="H196" s="26"/>
      <c r="I196" s="26" t="s">
        <v>1481</v>
      </c>
      <c r="J196" s="26"/>
      <c r="K196" s="26"/>
    </row>
    <row r="197">
      <c r="A197" s="26" t="s">
        <v>1434</v>
      </c>
      <c r="B197" s="24">
        <v>0.1674074074074074</v>
      </c>
      <c r="C197" s="24">
        <f>B197-TIME('Time Shifts'!$B$45,'Time Shifts'!$C$45,'Time Shifts'!$D$45)</f>
        <v>0.1542592593</v>
      </c>
      <c r="D197" s="26" t="s">
        <v>70</v>
      </c>
      <c r="E197" s="26" t="s">
        <v>93</v>
      </c>
      <c r="F197" s="46" t="s">
        <v>75</v>
      </c>
      <c r="G197" s="46" t="s">
        <v>75</v>
      </c>
      <c r="H197" s="26"/>
      <c r="I197" s="26"/>
      <c r="J197" s="26"/>
      <c r="K197" s="26" t="s">
        <v>99</v>
      </c>
    </row>
    <row r="198">
      <c r="A198" s="26" t="s">
        <v>1434</v>
      </c>
      <c r="B198" s="24">
        <v>0.16743055555555555</v>
      </c>
      <c r="C198" s="24">
        <f>B198-TIME('Time Shifts'!$B$45,'Time Shifts'!$C$45,'Time Shifts'!$D$45)</f>
        <v>0.1542824074</v>
      </c>
      <c r="D198" s="26" t="s">
        <v>70</v>
      </c>
      <c r="E198" s="26" t="s">
        <v>91</v>
      </c>
      <c r="F198" s="46">
        <v>5.0</v>
      </c>
      <c r="G198" s="46"/>
      <c r="H198" s="26"/>
      <c r="I198" s="26" t="s">
        <v>1481</v>
      </c>
      <c r="J198" s="26"/>
      <c r="K198" s="26"/>
    </row>
    <row r="199">
      <c r="A199" s="26" t="s">
        <v>1434</v>
      </c>
      <c r="B199" s="24">
        <v>0.16796296296296295</v>
      </c>
      <c r="C199" s="24">
        <f>B199-TIME('Time Shifts'!$B$45,'Time Shifts'!$C$45,'Time Shifts'!$D$45)</f>
        <v>0.1548148148</v>
      </c>
      <c r="D199" s="26" t="s">
        <v>964</v>
      </c>
      <c r="E199" s="26" t="s">
        <v>91</v>
      </c>
      <c r="F199" s="46">
        <v>10.0</v>
      </c>
      <c r="G199" s="46"/>
      <c r="H199" s="26"/>
      <c r="I199" s="26" t="s">
        <v>1482</v>
      </c>
      <c r="J199" s="26"/>
      <c r="K199" s="26" t="s">
        <v>263</v>
      </c>
    </row>
    <row r="200">
      <c r="A200" s="26" t="s">
        <v>1434</v>
      </c>
      <c r="B200" s="24">
        <v>0.16821759259259259</v>
      </c>
      <c r="C200" s="24">
        <f>B200-TIME('Time Shifts'!$B$45,'Time Shifts'!$C$45,'Time Shifts'!$D$45)</f>
        <v>0.1550694444</v>
      </c>
      <c r="D200" s="26" t="s">
        <v>74</v>
      </c>
      <c r="E200" s="26" t="s">
        <v>93</v>
      </c>
      <c r="F200" s="46">
        <v>14.0</v>
      </c>
      <c r="G200" s="46">
        <f>F200-8</f>
        <v>6</v>
      </c>
      <c r="H200" s="26"/>
      <c r="I200" s="26"/>
      <c r="J200" s="26"/>
      <c r="K200" s="26" t="s">
        <v>1043</v>
      </c>
    </row>
    <row r="201">
      <c r="A201" s="26" t="s">
        <v>1434</v>
      </c>
      <c r="B201" s="24">
        <v>0.16835648148148147</v>
      </c>
      <c r="C201" s="24">
        <f>B201-TIME('Time Shifts'!$B$45,'Time Shifts'!$C$45,'Time Shifts'!$D$45)</f>
        <v>0.1552083333</v>
      </c>
      <c r="D201" s="26" t="s">
        <v>74</v>
      </c>
      <c r="E201" s="26" t="s">
        <v>91</v>
      </c>
      <c r="F201" s="46">
        <v>29.0</v>
      </c>
      <c r="G201" s="46"/>
      <c r="H201" s="26"/>
      <c r="I201" s="26" t="s">
        <v>1483</v>
      </c>
      <c r="J201" s="46">
        <v>1.0</v>
      </c>
      <c r="K201" s="26"/>
    </row>
    <row r="202">
      <c r="A202" s="26" t="s">
        <v>1434</v>
      </c>
      <c r="B202" s="24">
        <v>0.16872685185185185</v>
      </c>
      <c r="C202" s="24">
        <f>B202-TIME('Time Shifts'!$B$45,'Time Shifts'!$C$45,'Time Shifts'!$D$45)</f>
        <v>0.1555787037</v>
      </c>
      <c r="D202" s="26" t="s">
        <v>964</v>
      </c>
      <c r="E202" s="26" t="s">
        <v>67</v>
      </c>
      <c r="F202" s="46">
        <v>23.0</v>
      </c>
      <c r="G202" s="46">
        <f>F202-8</f>
        <v>15</v>
      </c>
      <c r="H202" s="26"/>
      <c r="I202" s="26"/>
      <c r="J202" s="26"/>
      <c r="K202" s="26"/>
    </row>
    <row r="203">
      <c r="A203" s="26" t="s">
        <v>1434</v>
      </c>
      <c r="B203" s="24">
        <v>0.16876157407407408</v>
      </c>
      <c r="C203" s="24">
        <f>B203-TIME('Time Shifts'!$B$45,'Time Shifts'!$C$45,'Time Shifts'!$D$45)</f>
        <v>0.1556134259</v>
      </c>
      <c r="D203" s="26" t="s">
        <v>74</v>
      </c>
      <c r="E203" s="26" t="s">
        <v>67</v>
      </c>
      <c r="F203" s="46">
        <v>6.0</v>
      </c>
      <c r="G203" s="46">
        <f>F203-0</f>
        <v>6</v>
      </c>
      <c r="H203" s="26"/>
      <c r="I203" s="26"/>
      <c r="J203" s="26"/>
      <c r="K203" s="26"/>
    </row>
    <row r="204">
      <c r="A204" s="26" t="s">
        <v>1434</v>
      </c>
      <c r="B204" s="24">
        <v>0.1687962962962963</v>
      </c>
      <c r="C204" s="24">
        <f>B204-TIME('Time Shifts'!$B$45,'Time Shifts'!$C$45,'Time Shifts'!$D$45)</f>
        <v>0.1556481481</v>
      </c>
      <c r="D204" s="26" t="s">
        <v>70</v>
      </c>
      <c r="E204" s="26" t="s">
        <v>67</v>
      </c>
      <c r="F204" s="46">
        <v>17.0</v>
      </c>
      <c r="G204" s="46">
        <f>F204-3</f>
        <v>14</v>
      </c>
      <c r="H204" s="26"/>
      <c r="I204" s="26"/>
      <c r="J204" s="26"/>
      <c r="K204" s="26"/>
    </row>
    <row r="205">
      <c r="A205" s="26" t="s">
        <v>1434</v>
      </c>
      <c r="B205" s="24">
        <v>0.17055555555555554</v>
      </c>
      <c r="C205" s="24">
        <f>B205-TIME('Time Shifts'!$B$45,'Time Shifts'!$C$45,'Time Shifts'!$D$45)</f>
        <v>0.1574074074</v>
      </c>
      <c r="D205" s="26" t="s">
        <v>82</v>
      </c>
      <c r="E205" s="26" t="s">
        <v>67</v>
      </c>
      <c r="F205" s="46" t="s">
        <v>68</v>
      </c>
      <c r="G205" s="46">
        <v>20.0</v>
      </c>
      <c r="H205" s="26"/>
      <c r="I205" s="26"/>
      <c r="J205" s="26"/>
      <c r="K205" s="26"/>
    </row>
    <row r="206">
      <c r="A206" s="26" t="s">
        <v>1434</v>
      </c>
      <c r="B206" s="24">
        <v>0.17146990740740742</v>
      </c>
      <c r="C206" s="24">
        <f>B206-TIME('Time Shifts'!$B$45,'Time Shifts'!$C$45,'Time Shifts'!$D$45)</f>
        <v>0.1583217593</v>
      </c>
      <c r="D206" s="26" t="s">
        <v>69</v>
      </c>
      <c r="E206" s="26" t="s">
        <v>120</v>
      </c>
      <c r="F206" s="46">
        <v>6.0</v>
      </c>
      <c r="G206" s="46"/>
      <c r="H206" s="26"/>
      <c r="I206" s="26"/>
      <c r="J206" s="26"/>
      <c r="K206" s="26" t="s">
        <v>1484</v>
      </c>
    </row>
    <row r="207">
      <c r="A207" s="26" t="s">
        <v>1434</v>
      </c>
      <c r="B207" s="24">
        <v>0.17150462962962962</v>
      </c>
      <c r="C207" s="24">
        <f>B207-TIME('Time Shifts'!$B$45,'Time Shifts'!$C$45,'Time Shifts'!$D$45)</f>
        <v>0.1583564815</v>
      </c>
      <c r="D207" s="26" t="s">
        <v>69</v>
      </c>
      <c r="E207" s="26" t="s">
        <v>120</v>
      </c>
      <c r="F207" s="46">
        <v>12.0</v>
      </c>
      <c r="G207" s="46"/>
      <c r="H207" s="26"/>
      <c r="I207" s="26"/>
      <c r="J207" s="26"/>
      <c r="K207" s="26" t="s">
        <v>1485</v>
      </c>
    </row>
    <row r="208">
      <c r="A208" s="26" t="s">
        <v>1434</v>
      </c>
      <c r="B208" s="24">
        <v>0.1724652777777778</v>
      </c>
      <c r="C208" s="24">
        <f>B208-TIME('Time Shifts'!$B$45,'Time Shifts'!$C$45,'Time Shifts'!$D$45)</f>
        <v>0.1593171296</v>
      </c>
      <c r="D208" s="26" t="s">
        <v>69</v>
      </c>
      <c r="E208" s="26" t="s">
        <v>83</v>
      </c>
      <c r="F208" s="46">
        <v>9.0</v>
      </c>
      <c r="G208" s="46">
        <f>F208-1</f>
        <v>8</v>
      </c>
      <c r="H208" s="26"/>
      <c r="I208" s="26"/>
      <c r="J208" s="26"/>
      <c r="K208" s="26"/>
    </row>
    <row r="209">
      <c r="A209" s="26" t="s">
        <v>1434</v>
      </c>
      <c r="B209" s="24">
        <v>0.17354166666666668</v>
      </c>
      <c r="C209" s="24">
        <f>B209-TIME('Time Shifts'!$B$45,'Time Shifts'!$C$45,'Time Shifts'!$D$45)</f>
        <v>0.1603935185</v>
      </c>
      <c r="D209" s="26" t="s">
        <v>69</v>
      </c>
      <c r="E209" s="26" t="s">
        <v>67</v>
      </c>
      <c r="F209" s="46">
        <v>16.0</v>
      </c>
      <c r="G209" s="46">
        <f>F209-4</f>
        <v>12</v>
      </c>
      <c r="H209" s="26"/>
      <c r="I209" s="26"/>
      <c r="J209" s="26"/>
      <c r="K209" s="26"/>
    </row>
    <row r="210">
      <c r="A210" s="26" t="s">
        <v>1434</v>
      </c>
      <c r="B210" s="24">
        <v>0.17359953703703704</v>
      </c>
      <c r="C210" s="24">
        <f>B210-TIME('Time Shifts'!$B$45,'Time Shifts'!$C$45,'Time Shifts'!$D$45)</f>
        <v>0.1604513889</v>
      </c>
      <c r="D210" s="26" t="s">
        <v>82</v>
      </c>
      <c r="E210" s="26" t="s">
        <v>67</v>
      </c>
      <c r="F210" s="46">
        <v>10.0</v>
      </c>
      <c r="G210" s="46">
        <f>F210-3</f>
        <v>7</v>
      </c>
      <c r="H210" s="26"/>
      <c r="I210" s="26"/>
      <c r="J210" s="26"/>
      <c r="K210" s="26" t="s">
        <v>161</v>
      </c>
    </row>
    <row r="211">
      <c r="A211" s="26" t="s">
        <v>1434</v>
      </c>
      <c r="B211" s="24">
        <v>0.17359953703703704</v>
      </c>
      <c r="C211" s="24">
        <f>B211-TIME('Time Shifts'!$B$45,'Time Shifts'!$C$45,'Time Shifts'!$D$45)</f>
        <v>0.1604513889</v>
      </c>
      <c r="D211" s="26" t="s">
        <v>82</v>
      </c>
      <c r="E211" s="26" t="s">
        <v>67</v>
      </c>
      <c r="F211" s="46" t="s">
        <v>75</v>
      </c>
      <c r="G211" s="46" t="s">
        <v>75</v>
      </c>
      <c r="H211" s="26"/>
      <c r="I211" s="26"/>
      <c r="J211" s="26"/>
      <c r="K211" s="26" t="s">
        <v>160</v>
      </c>
    </row>
    <row r="212">
      <c r="A212" s="26" t="s">
        <v>1434</v>
      </c>
      <c r="B212" s="24">
        <v>0.1736111111111111</v>
      </c>
      <c r="C212" s="24">
        <f>B212-TIME('Time Shifts'!$B$45,'Time Shifts'!$C$45,'Time Shifts'!$D$45)</f>
        <v>0.160462963</v>
      </c>
      <c r="D212" s="26" t="s">
        <v>66</v>
      </c>
      <c r="E212" s="26" t="s">
        <v>67</v>
      </c>
      <c r="F212" s="46">
        <v>8.0</v>
      </c>
      <c r="G212" s="46">
        <f>F212-1</f>
        <v>7</v>
      </c>
      <c r="H212" s="26"/>
      <c r="I212" s="26"/>
      <c r="J212" s="26"/>
      <c r="K212" s="26"/>
    </row>
    <row r="213">
      <c r="A213" s="26" t="s">
        <v>1434</v>
      </c>
      <c r="B213" s="24">
        <v>0.17362268518518517</v>
      </c>
      <c r="C213" s="24">
        <f>B213-TIME('Time Shifts'!$B$45,'Time Shifts'!$C$45,'Time Shifts'!$D$45)</f>
        <v>0.160474537</v>
      </c>
      <c r="D213" s="26" t="s">
        <v>84</v>
      </c>
      <c r="E213" s="26" t="s">
        <v>67</v>
      </c>
      <c r="F213" s="46">
        <v>7.0</v>
      </c>
      <c r="G213" s="46">
        <f>F213-2</f>
        <v>5</v>
      </c>
      <c r="H213" s="26"/>
      <c r="I213" s="26"/>
      <c r="J213" s="26"/>
      <c r="K213" s="26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hidden="1" min="2" max="2" width="7.29"/>
    <col customWidth="1" min="3" max="3" width="7.29"/>
    <col customWidth="1" min="4" max="4" width="18.86"/>
    <col customWidth="1" min="5" max="5" width="16.0"/>
    <col customWidth="1" min="6" max="6" width="10.71"/>
    <col customWidth="1" min="7" max="7" width="12.71"/>
    <col customWidth="1" min="8" max="8" width="5.14"/>
    <col customWidth="1" min="9" max="9" width="36.71"/>
    <col customWidth="1" min="10" max="10" width="6.43"/>
    <col customWidth="1" min="11" max="11" width="43.0"/>
  </cols>
  <sheetData>
    <row r="1">
      <c r="A1" s="77" t="s">
        <v>0</v>
      </c>
      <c r="B1" s="39" t="s">
        <v>4304</v>
      </c>
      <c r="C1" s="39" t="s">
        <v>56</v>
      </c>
      <c r="D1" s="39" t="s">
        <v>57</v>
      </c>
      <c r="E1" s="39" t="s">
        <v>58</v>
      </c>
      <c r="F1" s="40" t="s">
        <v>59</v>
      </c>
      <c r="G1" s="40" t="s">
        <v>60</v>
      </c>
      <c r="H1" s="39" t="s">
        <v>61</v>
      </c>
      <c r="I1" s="39" t="s">
        <v>62</v>
      </c>
      <c r="J1" s="39" t="s">
        <v>63</v>
      </c>
      <c r="K1" s="39" t="s">
        <v>64</v>
      </c>
    </row>
    <row r="2">
      <c r="A2" s="55" t="s">
        <v>1486</v>
      </c>
      <c r="B2" s="24">
        <v>0.011319444444444444</v>
      </c>
      <c r="C2" s="24">
        <f t="shared" ref="C2:C33" si="1">B2</f>
        <v>0.01131944444</v>
      </c>
      <c r="D2" s="55" t="s">
        <v>74</v>
      </c>
      <c r="E2" s="55" t="s">
        <v>1487</v>
      </c>
      <c r="F2" s="29">
        <v>6.0</v>
      </c>
      <c r="G2" s="46">
        <v>2.0</v>
      </c>
      <c r="H2" s="26"/>
      <c r="I2" s="26"/>
      <c r="J2" s="26"/>
      <c r="K2" s="26"/>
    </row>
    <row r="3">
      <c r="A3" s="55" t="s">
        <v>1486</v>
      </c>
      <c r="B3" s="24">
        <v>0.011319444444444444</v>
      </c>
      <c r="C3" s="24">
        <f t="shared" si="1"/>
        <v>0.01131944444</v>
      </c>
      <c r="D3" s="55" t="s">
        <v>74</v>
      </c>
      <c r="E3" s="55" t="s">
        <v>1487</v>
      </c>
      <c r="F3" s="29">
        <v>15.0</v>
      </c>
      <c r="G3" s="46">
        <v>11.0</v>
      </c>
      <c r="H3" s="26"/>
      <c r="I3" s="26"/>
      <c r="J3" s="26"/>
      <c r="K3" s="26"/>
    </row>
    <row r="4">
      <c r="A4" s="55" t="s">
        <v>1486</v>
      </c>
      <c r="B4" s="24">
        <v>0.011319444444444444</v>
      </c>
      <c r="C4" s="24">
        <f t="shared" si="1"/>
        <v>0.01131944444</v>
      </c>
      <c r="D4" s="55" t="s">
        <v>74</v>
      </c>
      <c r="E4" s="55" t="s">
        <v>1487</v>
      </c>
      <c r="F4" s="29">
        <v>17.0</v>
      </c>
      <c r="G4" s="46">
        <v>13.0</v>
      </c>
      <c r="H4" s="26"/>
      <c r="I4" s="26"/>
      <c r="J4" s="26"/>
      <c r="K4" s="26"/>
    </row>
    <row r="5">
      <c r="A5" s="55" t="s">
        <v>1486</v>
      </c>
      <c r="B5" s="24">
        <v>0.011770833333333333</v>
      </c>
      <c r="C5" s="24">
        <f t="shared" si="1"/>
        <v>0.01177083333</v>
      </c>
      <c r="D5" s="55" t="s">
        <v>74</v>
      </c>
      <c r="E5" s="55" t="s">
        <v>67</v>
      </c>
      <c r="F5" s="29">
        <v>3.0</v>
      </c>
      <c r="G5" s="46">
        <v>3.0</v>
      </c>
      <c r="H5" s="26"/>
      <c r="I5" s="26"/>
      <c r="J5" s="26"/>
      <c r="K5" s="26"/>
    </row>
    <row r="6">
      <c r="A6" s="55" t="s">
        <v>1486</v>
      </c>
      <c r="B6" s="24">
        <v>0.012280092592592592</v>
      </c>
      <c r="C6" s="24">
        <f t="shared" si="1"/>
        <v>0.01228009259</v>
      </c>
      <c r="D6" s="55" t="s">
        <v>74</v>
      </c>
      <c r="E6" s="55" t="s">
        <v>100</v>
      </c>
      <c r="F6" s="29">
        <v>9.0</v>
      </c>
      <c r="G6" s="46">
        <v>2.0</v>
      </c>
      <c r="H6" s="55"/>
      <c r="I6" s="26" t="s">
        <v>1488</v>
      </c>
      <c r="J6" s="55"/>
      <c r="K6" s="55" t="s">
        <v>1489</v>
      </c>
    </row>
    <row r="7">
      <c r="A7" s="55" t="s">
        <v>1486</v>
      </c>
      <c r="B7" s="24">
        <v>0.013344907407407408</v>
      </c>
      <c r="C7" s="24">
        <f t="shared" si="1"/>
        <v>0.01334490741</v>
      </c>
      <c r="D7" s="55" t="s">
        <v>74</v>
      </c>
      <c r="E7" s="55" t="s">
        <v>67</v>
      </c>
      <c r="F7" s="29">
        <v>6.0</v>
      </c>
      <c r="G7" s="46">
        <v>6.0</v>
      </c>
      <c r="H7" s="26"/>
      <c r="I7" s="26"/>
      <c r="J7" s="26"/>
      <c r="K7" s="26"/>
    </row>
    <row r="8">
      <c r="A8" s="55" t="s">
        <v>1486</v>
      </c>
      <c r="B8" s="24">
        <v>0.013819444444444445</v>
      </c>
      <c r="C8" s="24">
        <f t="shared" si="1"/>
        <v>0.01381944444</v>
      </c>
      <c r="D8" s="55" t="s">
        <v>69</v>
      </c>
      <c r="E8" s="55" t="s">
        <v>120</v>
      </c>
      <c r="F8" s="29" t="s">
        <v>75</v>
      </c>
      <c r="G8" s="46" t="s">
        <v>75</v>
      </c>
      <c r="H8" s="26"/>
      <c r="I8" s="26"/>
      <c r="J8" s="55"/>
      <c r="K8" s="55" t="s">
        <v>1490</v>
      </c>
    </row>
    <row r="9">
      <c r="A9" s="55" t="s">
        <v>1486</v>
      </c>
      <c r="B9" s="24">
        <v>0.016574074074074074</v>
      </c>
      <c r="C9" s="24">
        <f t="shared" si="1"/>
        <v>0.01657407407</v>
      </c>
      <c r="D9" s="55" t="s">
        <v>69</v>
      </c>
      <c r="E9" s="55" t="s">
        <v>67</v>
      </c>
      <c r="F9" s="46">
        <v>23.0</v>
      </c>
      <c r="G9" s="46">
        <f>F9-4</f>
        <v>19</v>
      </c>
      <c r="H9" s="26"/>
      <c r="I9" s="26"/>
      <c r="J9" s="26"/>
      <c r="K9" s="26"/>
    </row>
    <row r="10">
      <c r="A10" s="55" t="s">
        <v>1486</v>
      </c>
      <c r="B10" s="24">
        <v>0.01738425925925926</v>
      </c>
      <c r="C10" s="24">
        <f t="shared" si="1"/>
        <v>0.01738425926</v>
      </c>
      <c r="D10" s="55" t="s">
        <v>70</v>
      </c>
      <c r="E10" s="55" t="s">
        <v>125</v>
      </c>
      <c r="F10" s="29" t="s">
        <v>75</v>
      </c>
      <c r="G10" s="46" t="s">
        <v>75</v>
      </c>
      <c r="H10" s="26"/>
      <c r="I10" s="26"/>
      <c r="J10" s="55"/>
      <c r="K10" s="55" t="s">
        <v>85</v>
      </c>
    </row>
    <row r="11">
      <c r="A11" s="55" t="s">
        <v>1486</v>
      </c>
      <c r="B11" s="24">
        <v>0.01738425925925926</v>
      </c>
      <c r="C11" s="24">
        <f t="shared" si="1"/>
        <v>0.01738425926</v>
      </c>
      <c r="D11" s="55" t="s">
        <v>70</v>
      </c>
      <c r="E11" s="55" t="s">
        <v>125</v>
      </c>
      <c r="F11" s="29" t="s">
        <v>68</v>
      </c>
      <c r="G11" s="46">
        <v>20.0</v>
      </c>
      <c r="H11" s="26"/>
      <c r="I11" s="26"/>
      <c r="J11" s="55"/>
      <c r="K11" s="55" t="s">
        <v>86</v>
      </c>
    </row>
    <row r="12">
      <c r="A12" s="55" t="s">
        <v>1486</v>
      </c>
      <c r="B12" s="24">
        <v>0.01738425925925926</v>
      </c>
      <c r="C12" s="24">
        <f t="shared" si="1"/>
        <v>0.01738425926</v>
      </c>
      <c r="D12" s="55" t="s">
        <v>69</v>
      </c>
      <c r="E12" s="55" t="s">
        <v>125</v>
      </c>
      <c r="F12" s="29" t="s">
        <v>88</v>
      </c>
      <c r="G12" s="46">
        <v>1.0</v>
      </c>
      <c r="H12" s="26"/>
      <c r="I12" s="26"/>
      <c r="J12" s="26"/>
      <c r="K12" s="26"/>
    </row>
    <row r="13">
      <c r="A13" s="55" t="s">
        <v>1486</v>
      </c>
      <c r="B13" s="24">
        <v>0.01752314814814815</v>
      </c>
      <c r="C13" s="24">
        <f t="shared" si="1"/>
        <v>0.01752314815</v>
      </c>
      <c r="D13" s="55" t="s">
        <v>74</v>
      </c>
      <c r="E13" s="55" t="s">
        <v>125</v>
      </c>
      <c r="F13" s="46">
        <v>23.0</v>
      </c>
      <c r="G13" s="46">
        <f>F13-10</f>
        <v>13</v>
      </c>
      <c r="H13" s="26"/>
      <c r="I13" s="26"/>
      <c r="J13" s="26"/>
      <c r="K13" s="26"/>
    </row>
    <row r="14">
      <c r="A14" s="55" t="s">
        <v>1486</v>
      </c>
      <c r="B14" s="24">
        <v>0.02230324074074074</v>
      </c>
      <c r="C14" s="24">
        <f t="shared" si="1"/>
        <v>0.02230324074</v>
      </c>
      <c r="D14" s="55" t="s">
        <v>69</v>
      </c>
      <c r="E14" s="55" t="s">
        <v>361</v>
      </c>
      <c r="F14" s="46">
        <v>19.0</v>
      </c>
      <c r="G14" s="46">
        <f>F14-1</f>
        <v>18</v>
      </c>
      <c r="H14" s="26"/>
      <c r="I14" s="26"/>
      <c r="J14" s="26"/>
      <c r="K14" s="26"/>
    </row>
    <row r="15">
      <c r="A15" s="55" t="s">
        <v>1486</v>
      </c>
      <c r="B15" s="24">
        <v>0.030497685185185187</v>
      </c>
      <c r="C15" s="24">
        <f t="shared" si="1"/>
        <v>0.03049768519</v>
      </c>
      <c r="D15" s="55" t="s">
        <v>964</v>
      </c>
      <c r="E15" s="55" t="s">
        <v>71</v>
      </c>
      <c r="F15" s="46">
        <v>22.0</v>
      </c>
      <c r="G15" s="46">
        <f>F15-8</f>
        <v>14</v>
      </c>
      <c r="H15" s="26"/>
      <c r="I15" s="26"/>
      <c r="J15" s="26"/>
      <c r="K15" s="26"/>
    </row>
    <row r="16">
      <c r="A16" s="55" t="s">
        <v>1486</v>
      </c>
      <c r="B16" s="24">
        <v>0.03359953703703704</v>
      </c>
      <c r="C16" s="24">
        <f t="shared" si="1"/>
        <v>0.03359953704</v>
      </c>
      <c r="D16" s="55" t="s">
        <v>69</v>
      </c>
      <c r="E16" s="55" t="s">
        <v>365</v>
      </c>
      <c r="F16" s="29" t="s">
        <v>68</v>
      </c>
      <c r="G16" s="46">
        <v>20.0</v>
      </c>
      <c r="H16" s="26"/>
      <c r="I16" s="26"/>
      <c r="J16" s="26"/>
      <c r="K16" s="26"/>
    </row>
    <row r="17">
      <c r="A17" s="55" t="s">
        <v>1486</v>
      </c>
      <c r="B17" s="24">
        <v>0.03512731481481481</v>
      </c>
      <c r="C17" s="24">
        <f t="shared" si="1"/>
        <v>0.03512731481</v>
      </c>
      <c r="D17" s="55" t="s">
        <v>82</v>
      </c>
      <c r="E17" s="55" t="s">
        <v>67</v>
      </c>
      <c r="F17" s="46">
        <v>21.0</v>
      </c>
      <c r="G17" s="46">
        <f>F17-3</f>
        <v>18</v>
      </c>
      <c r="H17" s="26"/>
      <c r="I17" s="26"/>
      <c r="J17" s="26"/>
      <c r="K17" s="26"/>
    </row>
    <row r="18">
      <c r="A18" s="55" t="s">
        <v>1486</v>
      </c>
      <c r="B18" s="24">
        <v>0.037731481481481484</v>
      </c>
      <c r="C18" s="24">
        <f t="shared" si="1"/>
        <v>0.03773148148</v>
      </c>
      <c r="D18" s="55" t="s">
        <v>964</v>
      </c>
      <c r="E18" s="55" t="s">
        <v>83</v>
      </c>
      <c r="F18" s="46">
        <v>6.0</v>
      </c>
      <c r="G18" s="46">
        <f>F18--1</f>
        <v>7</v>
      </c>
      <c r="H18" s="26"/>
      <c r="I18" s="26"/>
      <c r="J18" s="26"/>
      <c r="K18" s="26"/>
    </row>
    <row r="19">
      <c r="A19" s="55" t="s">
        <v>1486</v>
      </c>
      <c r="B19" s="24">
        <v>0.03894675925925926</v>
      </c>
      <c r="C19" s="24">
        <f t="shared" si="1"/>
        <v>0.03894675926</v>
      </c>
      <c r="D19" s="55" t="s">
        <v>82</v>
      </c>
      <c r="E19" s="55" t="s">
        <v>166</v>
      </c>
      <c r="F19" s="46">
        <v>18.0</v>
      </c>
      <c r="G19" s="46">
        <f>F19-6</f>
        <v>12</v>
      </c>
      <c r="H19" s="26"/>
      <c r="I19" s="26"/>
      <c r="J19" s="55"/>
      <c r="K19" s="55" t="s">
        <v>1491</v>
      </c>
    </row>
    <row r="20">
      <c r="A20" s="55" t="s">
        <v>1486</v>
      </c>
      <c r="B20" s="24">
        <v>0.04168981481481481</v>
      </c>
      <c r="C20" s="24">
        <f t="shared" si="1"/>
        <v>0.04168981481</v>
      </c>
      <c r="D20" s="55" t="s">
        <v>74</v>
      </c>
      <c r="E20" s="55" t="s">
        <v>67</v>
      </c>
      <c r="F20" s="46">
        <v>11.0</v>
      </c>
      <c r="G20" s="46">
        <f>F20-0</f>
        <v>11</v>
      </c>
      <c r="H20" s="26"/>
      <c r="I20" s="26"/>
      <c r="J20" s="26"/>
      <c r="K20" s="26"/>
    </row>
    <row r="21">
      <c r="A21" s="55" t="s">
        <v>1486</v>
      </c>
      <c r="B21" s="24">
        <v>0.04417824074074074</v>
      </c>
      <c r="C21" s="24">
        <f t="shared" si="1"/>
        <v>0.04417824074</v>
      </c>
      <c r="D21" s="55" t="s">
        <v>1492</v>
      </c>
      <c r="E21" s="55" t="s">
        <v>129</v>
      </c>
      <c r="F21" s="29" t="s">
        <v>68</v>
      </c>
      <c r="G21" s="46">
        <v>20.0</v>
      </c>
      <c r="H21" s="26"/>
      <c r="I21" s="26"/>
      <c r="J21" s="26"/>
      <c r="K21" s="26"/>
    </row>
    <row r="22">
      <c r="A22" s="55" t="s">
        <v>1486</v>
      </c>
      <c r="B22" s="24">
        <v>0.04548611111111111</v>
      </c>
      <c r="C22" s="24">
        <f t="shared" si="1"/>
        <v>0.04548611111</v>
      </c>
      <c r="D22" s="55" t="s">
        <v>82</v>
      </c>
      <c r="E22" s="55" t="s">
        <v>365</v>
      </c>
      <c r="F22" s="46">
        <v>21.0</v>
      </c>
      <c r="G22" s="46">
        <f>F22-8</f>
        <v>13</v>
      </c>
      <c r="H22" s="26"/>
      <c r="I22" s="26"/>
      <c r="J22" s="26"/>
      <c r="K22" s="26"/>
    </row>
    <row r="23">
      <c r="A23" s="55" t="s">
        <v>1486</v>
      </c>
      <c r="B23" s="24">
        <v>0.04982638888888889</v>
      </c>
      <c r="C23" s="24">
        <f t="shared" si="1"/>
        <v>0.04982638889</v>
      </c>
      <c r="D23" s="55" t="s">
        <v>1492</v>
      </c>
      <c r="E23" s="55" t="s">
        <v>166</v>
      </c>
      <c r="F23" s="46" t="s">
        <v>75</v>
      </c>
      <c r="G23" s="46" t="s">
        <v>75</v>
      </c>
      <c r="H23" s="26"/>
      <c r="I23" s="26"/>
      <c r="J23" s="55"/>
      <c r="K23" s="55" t="s">
        <v>85</v>
      </c>
    </row>
    <row r="24">
      <c r="A24" s="55" t="s">
        <v>1486</v>
      </c>
      <c r="B24" s="24">
        <v>0.04982638888888889</v>
      </c>
      <c r="C24" s="24">
        <f t="shared" si="1"/>
        <v>0.04982638889</v>
      </c>
      <c r="D24" s="55" t="s">
        <v>1492</v>
      </c>
      <c r="E24" s="55" t="s">
        <v>166</v>
      </c>
      <c r="F24" s="46">
        <v>14.0</v>
      </c>
      <c r="G24" s="46">
        <f>F24-2</f>
        <v>12</v>
      </c>
      <c r="H24" s="26"/>
      <c r="I24" s="26"/>
      <c r="J24" s="55"/>
      <c r="K24" s="55" t="s">
        <v>1493</v>
      </c>
    </row>
    <row r="25">
      <c r="A25" s="55" t="s">
        <v>1486</v>
      </c>
      <c r="B25" s="24">
        <v>0.05431712962962963</v>
      </c>
      <c r="C25" s="24">
        <f t="shared" si="1"/>
        <v>0.05431712963</v>
      </c>
      <c r="D25" s="55" t="s">
        <v>74</v>
      </c>
      <c r="E25" s="55" t="s">
        <v>83</v>
      </c>
      <c r="F25" s="46">
        <v>28.0</v>
      </c>
      <c r="G25" s="46">
        <f>F25-9</f>
        <v>19</v>
      </c>
      <c r="H25" s="26"/>
      <c r="I25" s="26"/>
      <c r="J25" s="26"/>
      <c r="K25" s="26"/>
    </row>
    <row r="26">
      <c r="A26" s="55" t="s">
        <v>1486</v>
      </c>
      <c r="B26" s="24">
        <v>0.05650462962962963</v>
      </c>
      <c r="C26" s="24">
        <f t="shared" si="1"/>
        <v>0.05650462963</v>
      </c>
      <c r="D26" s="55" t="s">
        <v>82</v>
      </c>
      <c r="E26" s="55" t="s">
        <v>83</v>
      </c>
      <c r="F26" s="46">
        <v>16.0</v>
      </c>
      <c r="G26" s="46">
        <f t="shared" ref="G26:G27" si="2">F26-8</f>
        <v>8</v>
      </c>
      <c r="H26" s="26"/>
      <c r="I26" s="26"/>
      <c r="J26" s="26"/>
      <c r="K26" s="26"/>
    </row>
    <row r="27">
      <c r="A27" s="55" t="s">
        <v>1486</v>
      </c>
      <c r="B27" s="24">
        <v>0.05900462962962963</v>
      </c>
      <c r="C27" s="24">
        <f t="shared" si="1"/>
        <v>0.05900462963</v>
      </c>
      <c r="D27" s="55" t="s">
        <v>82</v>
      </c>
      <c r="E27" s="55" t="s">
        <v>83</v>
      </c>
      <c r="F27" s="46">
        <v>22.0</v>
      </c>
      <c r="G27" s="46">
        <f t="shared" si="2"/>
        <v>14</v>
      </c>
      <c r="H27" s="26"/>
      <c r="I27" s="26"/>
      <c r="J27" s="26"/>
      <c r="K27" s="26"/>
    </row>
    <row r="28">
      <c r="A28" s="55" t="s">
        <v>1486</v>
      </c>
      <c r="B28" s="24">
        <v>0.06756944444444445</v>
      </c>
      <c r="C28" s="24">
        <f t="shared" si="1"/>
        <v>0.06756944444</v>
      </c>
      <c r="D28" s="55" t="s">
        <v>82</v>
      </c>
      <c r="E28" s="55" t="s">
        <v>365</v>
      </c>
      <c r="F28" s="29" t="s">
        <v>88</v>
      </c>
      <c r="G28" s="46">
        <v>1.0</v>
      </c>
      <c r="H28" s="26"/>
      <c r="I28" s="26"/>
      <c r="J28" s="26"/>
      <c r="K28" s="26"/>
    </row>
    <row r="29">
      <c r="A29" s="55" t="s">
        <v>1486</v>
      </c>
      <c r="B29" s="24">
        <v>0.07016203703703704</v>
      </c>
      <c r="C29" s="24">
        <f t="shared" si="1"/>
        <v>0.07016203704</v>
      </c>
      <c r="D29" s="55" t="s">
        <v>70</v>
      </c>
      <c r="E29" s="55" t="s">
        <v>365</v>
      </c>
      <c r="F29" s="46">
        <v>10.0</v>
      </c>
      <c r="G29" s="46">
        <f>F29-6</f>
        <v>4</v>
      </c>
      <c r="H29" s="26"/>
      <c r="I29" s="26"/>
      <c r="J29" s="26"/>
      <c r="K29" s="26"/>
    </row>
    <row r="30">
      <c r="A30" s="55" t="s">
        <v>1486</v>
      </c>
      <c r="B30" s="24">
        <v>0.07040509259259259</v>
      </c>
      <c r="C30" s="24">
        <f t="shared" si="1"/>
        <v>0.07040509259</v>
      </c>
      <c r="D30" s="55" t="s">
        <v>1492</v>
      </c>
      <c r="E30" s="55" t="s">
        <v>365</v>
      </c>
      <c r="F30" s="46">
        <v>17.0</v>
      </c>
      <c r="G30" s="46"/>
      <c r="H30" s="26"/>
      <c r="I30" s="26"/>
      <c r="J30" s="26"/>
      <c r="K30" s="26"/>
    </row>
    <row r="31">
      <c r="A31" s="55" t="s">
        <v>1486</v>
      </c>
      <c r="B31" s="24">
        <v>0.07203703703703704</v>
      </c>
      <c r="C31" s="24">
        <f t="shared" si="1"/>
        <v>0.07203703704</v>
      </c>
      <c r="D31" s="55" t="s">
        <v>82</v>
      </c>
      <c r="E31" s="55" t="s">
        <v>83</v>
      </c>
      <c r="F31" s="46">
        <v>21.0</v>
      </c>
      <c r="G31" s="46">
        <f>F31-8</f>
        <v>13</v>
      </c>
      <c r="H31" s="26"/>
      <c r="I31" s="26"/>
      <c r="J31" s="26"/>
      <c r="K31" s="26"/>
    </row>
    <row r="32">
      <c r="A32" s="55" t="s">
        <v>1486</v>
      </c>
      <c r="B32" s="24">
        <v>0.0725462962962963</v>
      </c>
      <c r="C32" s="24">
        <f t="shared" si="1"/>
        <v>0.0725462963</v>
      </c>
      <c r="D32" s="55" t="s">
        <v>1492</v>
      </c>
      <c r="E32" s="55" t="s">
        <v>83</v>
      </c>
      <c r="F32" s="29" t="s">
        <v>75</v>
      </c>
      <c r="G32" s="46" t="s">
        <v>75</v>
      </c>
      <c r="H32" s="26"/>
      <c r="I32" s="26"/>
      <c r="J32" s="55"/>
      <c r="K32" s="55" t="s">
        <v>85</v>
      </c>
    </row>
    <row r="33">
      <c r="A33" s="55" t="s">
        <v>1486</v>
      </c>
      <c r="B33" s="24">
        <v>0.0725462962962963</v>
      </c>
      <c r="C33" s="24">
        <f t="shared" si="1"/>
        <v>0.0725462963</v>
      </c>
      <c r="D33" s="55" t="s">
        <v>1492</v>
      </c>
      <c r="E33" s="55" t="s">
        <v>83</v>
      </c>
      <c r="F33" s="46">
        <v>28.0</v>
      </c>
      <c r="G33" s="46">
        <f t="shared" ref="G33:G34" si="3">F33-10</f>
        <v>18</v>
      </c>
      <c r="H33" s="26"/>
      <c r="I33" s="26"/>
      <c r="J33" s="55"/>
      <c r="K33" s="55" t="s">
        <v>86</v>
      </c>
    </row>
    <row r="34">
      <c r="A34" s="55" t="s">
        <v>1486</v>
      </c>
      <c r="B34" s="24">
        <v>0.08776620370370371</v>
      </c>
      <c r="C34" s="24">
        <f>B34-TIME('Time Shifts'!$B$46,'Time Shifts'!$C$46,'Time Shifts'!$D$46)</f>
        <v>0.07572916667</v>
      </c>
      <c r="D34" s="55" t="s">
        <v>1492</v>
      </c>
      <c r="E34" s="55" t="s">
        <v>83</v>
      </c>
      <c r="F34" s="46">
        <v>12.0</v>
      </c>
      <c r="G34" s="46">
        <f t="shared" si="3"/>
        <v>2</v>
      </c>
      <c r="H34" s="26"/>
      <c r="I34" s="26"/>
      <c r="J34" s="26"/>
      <c r="K34" s="26"/>
    </row>
    <row r="35">
      <c r="A35" s="55" t="s">
        <v>1486</v>
      </c>
      <c r="B35" s="24">
        <v>0.08819444444444445</v>
      </c>
      <c r="C35" s="24">
        <f>B35-TIME('Time Shifts'!$B$46,'Time Shifts'!$C$46,'Time Shifts'!$D$46)</f>
        <v>0.07615740741</v>
      </c>
      <c r="D35" s="55" t="s">
        <v>964</v>
      </c>
      <c r="E35" s="55" t="s">
        <v>128</v>
      </c>
      <c r="F35" s="46">
        <v>19.0</v>
      </c>
      <c r="G35" s="46">
        <f>F35-8</f>
        <v>11</v>
      </c>
      <c r="H35" s="26"/>
      <c r="I35" s="26"/>
      <c r="J35" s="26"/>
      <c r="K35" s="26"/>
    </row>
    <row r="36">
      <c r="A36" s="55" t="s">
        <v>1486</v>
      </c>
      <c r="B36" s="24">
        <v>0.08984953703703703</v>
      </c>
      <c r="C36" s="24">
        <f>B36-TIME('Time Shifts'!$B$46,'Time Shifts'!$C$46,'Time Shifts'!$D$46)</f>
        <v>0.0778125</v>
      </c>
      <c r="D36" s="55" t="s">
        <v>1492</v>
      </c>
      <c r="E36" s="55" t="s">
        <v>100</v>
      </c>
      <c r="F36" s="46">
        <v>10.0</v>
      </c>
      <c r="G36" s="46">
        <f>F36-7</f>
        <v>3</v>
      </c>
      <c r="H36" s="55"/>
      <c r="I36" s="26" t="s">
        <v>1494</v>
      </c>
      <c r="J36" s="55"/>
      <c r="K36" s="55" t="s">
        <v>1495</v>
      </c>
    </row>
    <row r="37">
      <c r="A37" s="55" t="s">
        <v>1486</v>
      </c>
      <c r="B37" s="24">
        <v>0.08984953703703703</v>
      </c>
      <c r="C37" s="24">
        <f>B37-TIME('Time Shifts'!$B$46,'Time Shifts'!$C$46,'Time Shifts'!$D$46)</f>
        <v>0.0778125</v>
      </c>
      <c r="D37" s="55" t="s">
        <v>82</v>
      </c>
      <c r="E37" s="55" t="s">
        <v>100</v>
      </c>
      <c r="F37" s="46">
        <v>13.0</v>
      </c>
      <c r="G37" s="46">
        <f>F37-1</f>
        <v>12</v>
      </c>
      <c r="H37" s="55"/>
      <c r="I37" s="26" t="s">
        <v>1496</v>
      </c>
      <c r="J37" s="55"/>
      <c r="K37" s="55" t="s">
        <v>1495</v>
      </c>
    </row>
    <row r="38">
      <c r="A38" s="55" t="s">
        <v>1486</v>
      </c>
      <c r="B38" s="24">
        <v>0.08984953703703703</v>
      </c>
      <c r="C38" s="24">
        <f>B38-TIME('Time Shifts'!$B$46,'Time Shifts'!$C$46,'Time Shifts'!$D$46)</f>
        <v>0.0778125</v>
      </c>
      <c r="D38" s="55" t="s">
        <v>74</v>
      </c>
      <c r="E38" s="55" t="s">
        <v>100</v>
      </c>
      <c r="F38" s="46">
        <v>25.0</v>
      </c>
      <c r="G38" s="46">
        <f>F38-7</f>
        <v>18</v>
      </c>
      <c r="H38" s="26"/>
      <c r="I38" s="26"/>
      <c r="J38" s="55"/>
      <c r="K38" s="55" t="s">
        <v>1495</v>
      </c>
    </row>
    <row r="39">
      <c r="A39" s="55" t="s">
        <v>1486</v>
      </c>
      <c r="B39" s="24">
        <v>0.08436342592592593</v>
      </c>
      <c r="C39" s="24">
        <f>B39-TIME('Time Shifts'!$B$46,'Time Shifts'!$C$46,'Time Shifts'!$D$46)</f>
        <v>0.07232638889</v>
      </c>
      <c r="D39" s="55" t="s">
        <v>964</v>
      </c>
      <c r="E39" s="55" t="s">
        <v>120</v>
      </c>
      <c r="F39" s="46">
        <v>13.0</v>
      </c>
      <c r="G39" s="46"/>
      <c r="H39" s="26"/>
      <c r="I39" s="26"/>
      <c r="J39" s="55"/>
      <c r="K39" s="55" t="s">
        <v>1497</v>
      </c>
    </row>
    <row r="40">
      <c r="A40" s="55" t="s">
        <v>1486</v>
      </c>
      <c r="B40" s="24">
        <v>0.09828703703703703</v>
      </c>
      <c r="C40" s="24">
        <f>B40-TIME('Time Shifts'!$B$46,'Time Shifts'!$C$46,'Time Shifts'!$D$46)</f>
        <v>0.08625</v>
      </c>
      <c r="D40" s="55" t="s">
        <v>1492</v>
      </c>
      <c r="E40" s="55" t="s">
        <v>217</v>
      </c>
      <c r="F40" s="46">
        <v>29.0</v>
      </c>
      <c r="G40" s="46">
        <f>F40-10</f>
        <v>19</v>
      </c>
      <c r="H40" s="26"/>
      <c r="I40" s="26"/>
      <c r="J40" s="26"/>
      <c r="K40" s="26"/>
    </row>
    <row r="41">
      <c r="A41" s="55" t="s">
        <v>1486</v>
      </c>
      <c r="B41" s="24">
        <v>0.09918981481481481</v>
      </c>
      <c r="C41" s="24">
        <f>B41-TIME('Time Shifts'!$B$46,'Time Shifts'!$C$46,'Time Shifts'!$D$46)</f>
        <v>0.08715277778</v>
      </c>
      <c r="D41" s="55" t="s">
        <v>66</v>
      </c>
      <c r="E41" s="55" t="s">
        <v>83</v>
      </c>
      <c r="F41" s="46">
        <v>7.0</v>
      </c>
      <c r="G41" s="46">
        <f>F41-2</f>
        <v>5</v>
      </c>
      <c r="H41" s="26"/>
      <c r="I41" s="26"/>
      <c r="J41" s="26"/>
      <c r="K41" s="26"/>
    </row>
    <row r="42">
      <c r="A42" s="55" t="s">
        <v>1486</v>
      </c>
      <c r="B42" s="24">
        <v>0.10023148148148148</v>
      </c>
      <c r="C42" s="24">
        <f>B42-TIME('Time Shifts'!$B$46,'Time Shifts'!$C$46,'Time Shifts'!$D$46)</f>
        <v>0.08819444444</v>
      </c>
      <c r="D42" s="55" t="s">
        <v>1492</v>
      </c>
      <c r="E42" s="55" t="s">
        <v>83</v>
      </c>
      <c r="F42" s="29" t="s">
        <v>75</v>
      </c>
      <c r="G42" s="46" t="s">
        <v>75</v>
      </c>
      <c r="H42" s="26"/>
      <c r="I42" s="26"/>
      <c r="J42" s="55"/>
      <c r="K42" s="55" t="s">
        <v>85</v>
      </c>
    </row>
    <row r="43">
      <c r="A43" s="55" t="s">
        <v>1486</v>
      </c>
      <c r="B43" s="24">
        <v>0.10023148148148148</v>
      </c>
      <c r="C43" s="24">
        <f>B43-TIME('Time Shifts'!$B$46,'Time Shifts'!$C$46,'Time Shifts'!$D$46)</f>
        <v>0.08819444444</v>
      </c>
      <c r="D43" s="55" t="s">
        <v>1492</v>
      </c>
      <c r="E43" s="55" t="s">
        <v>83</v>
      </c>
      <c r="F43" s="46">
        <v>27.0</v>
      </c>
      <c r="G43" s="46">
        <f>F43-10</f>
        <v>17</v>
      </c>
      <c r="H43" s="26"/>
      <c r="I43" s="26"/>
      <c r="J43" s="55"/>
      <c r="K43" s="55" t="s">
        <v>86</v>
      </c>
    </row>
    <row r="44">
      <c r="A44" s="55" t="s">
        <v>1486</v>
      </c>
      <c r="B44" s="24">
        <v>0.10074074074074074</v>
      </c>
      <c r="C44" s="24">
        <f>B44-TIME('Time Shifts'!$B$46,'Time Shifts'!$C$46,'Time Shifts'!$D$46)</f>
        <v>0.0887037037</v>
      </c>
      <c r="D44" s="55" t="s">
        <v>1492</v>
      </c>
      <c r="E44" s="55" t="s">
        <v>128</v>
      </c>
      <c r="F44" s="46">
        <v>14.0</v>
      </c>
      <c r="G44" s="46"/>
      <c r="H44" s="26"/>
      <c r="I44" s="26"/>
      <c r="J44" s="26"/>
      <c r="K44" s="26"/>
    </row>
    <row r="45">
      <c r="A45" s="55" t="s">
        <v>1486</v>
      </c>
      <c r="B45" s="24">
        <v>0.10158564814814815</v>
      </c>
      <c r="C45" s="24">
        <f>B45-TIME('Time Shifts'!$B$46,'Time Shifts'!$C$46,'Time Shifts'!$D$46)</f>
        <v>0.08954861111</v>
      </c>
      <c r="D45" s="55" t="s">
        <v>157</v>
      </c>
      <c r="E45" s="55" t="s">
        <v>67</v>
      </c>
      <c r="F45" s="46">
        <v>13.0</v>
      </c>
      <c r="G45" s="46">
        <f>F45-3</f>
        <v>10</v>
      </c>
      <c r="H45" s="26"/>
      <c r="I45" s="26"/>
      <c r="J45" s="26"/>
      <c r="K45" s="26"/>
    </row>
    <row r="46">
      <c r="A46" s="55" t="s">
        <v>1486</v>
      </c>
      <c r="B46" s="24">
        <v>0.10297453703703703</v>
      </c>
      <c r="C46" s="24">
        <f>B46-TIME('Time Shifts'!$B$46,'Time Shifts'!$C$46,'Time Shifts'!$D$46)</f>
        <v>0.0909375</v>
      </c>
      <c r="D46" s="55" t="s">
        <v>1492</v>
      </c>
      <c r="E46" s="55" t="s">
        <v>125</v>
      </c>
      <c r="F46" s="46">
        <v>17.0</v>
      </c>
      <c r="G46" s="46">
        <f>F46-7</f>
        <v>10</v>
      </c>
      <c r="H46" s="26"/>
      <c r="I46" s="26"/>
      <c r="J46" s="26"/>
      <c r="K46" s="26"/>
    </row>
    <row r="47">
      <c r="A47" s="55" t="s">
        <v>1486</v>
      </c>
      <c r="B47" s="24">
        <v>0.10501157407407408</v>
      </c>
      <c r="C47" s="24">
        <f>B47-TIME('Time Shifts'!$B$46,'Time Shifts'!$C$46,'Time Shifts'!$D$46)</f>
        <v>0.09297453704</v>
      </c>
      <c r="D47" s="55" t="s">
        <v>82</v>
      </c>
      <c r="E47" s="55" t="s">
        <v>361</v>
      </c>
      <c r="F47" s="29" t="s">
        <v>68</v>
      </c>
      <c r="G47" s="46">
        <v>20.0</v>
      </c>
      <c r="H47" s="26"/>
      <c r="I47" s="26"/>
      <c r="J47" s="26"/>
      <c r="K47" s="26"/>
    </row>
    <row r="48">
      <c r="A48" s="55" t="s">
        <v>1486</v>
      </c>
      <c r="B48" s="24">
        <v>0.105</v>
      </c>
      <c r="C48" s="24">
        <f>B48-TIME('Time Shifts'!$B$46,'Time Shifts'!$C$46,'Time Shifts'!$D$46)</f>
        <v>0.09296296296</v>
      </c>
      <c r="D48" s="55" t="s">
        <v>70</v>
      </c>
      <c r="E48" s="55" t="s">
        <v>67</v>
      </c>
      <c r="F48" s="46">
        <v>11.0</v>
      </c>
      <c r="G48" s="46">
        <f>F48-3</f>
        <v>8</v>
      </c>
      <c r="H48" s="26"/>
      <c r="I48" s="26"/>
      <c r="J48" s="26"/>
      <c r="K48" s="26"/>
    </row>
    <row r="49">
      <c r="A49" s="55" t="s">
        <v>1486</v>
      </c>
      <c r="B49" s="24">
        <v>0.10555555555555556</v>
      </c>
      <c r="C49" s="24">
        <f>B49-TIME('Time Shifts'!$B$46,'Time Shifts'!$C$46,'Time Shifts'!$D$46)</f>
        <v>0.09351851852</v>
      </c>
      <c r="D49" s="55" t="s">
        <v>66</v>
      </c>
      <c r="E49" s="55" t="s">
        <v>67</v>
      </c>
      <c r="F49" s="46">
        <v>19.0</v>
      </c>
      <c r="G49" s="46">
        <f>F49-1</f>
        <v>18</v>
      </c>
      <c r="H49" s="26"/>
      <c r="I49" s="26"/>
      <c r="J49" s="26"/>
      <c r="K49" s="26"/>
    </row>
    <row r="50">
      <c r="A50" s="55" t="s">
        <v>1486</v>
      </c>
      <c r="B50" s="24">
        <v>0.1080787037037037</v>
      </c>
      <c r="C50" s="24">
        <f>B50-TIME('Time Shifts'!$B$46,'Time Shifts'!$C$46,'Time Shifts'!$D$46)</f>
        <v>0.09604166667</v>
      </c>
      <c r="D50" s="55" t="s">
        <v>69</v>
      </c>
      <c r="E50" s="55" t="s">
        <v>67</v>
      </c>
      <c r="F50" s="46">
        <v>11.0</v>
      </c>
      <c r="G50" s="46">
        <f>F50-4</f>
        <v>7</v>
      </c>
      <c r="H50" s="26"/>
      <c r="I50" s="26"/>
      <c r="J50" s="26"/>
      <c r="K50" s="26"/>
    </row>
    <row r="51">
      <c r="A51" s="55" t="s">
        <v>1486</v>
      </c>
      <c r="B51" s="24">
        <v>0.1082638888888889</v>
      </c>
      <c r="C51" s="24">
        <f>B51-TIME('Time Shifts'!$B$46,'Time Shifts'!$C$46,'Time Shifts'!$D$46)</f>
        <v>0.09622685185</v>
      </c>
      <c r="D51" s="55" t="s">
        <v>70</v>
      </c>
      <c r="E51" s="55" t="s">
        <v>67</v>
      </c>
      <c r="F51" s="29" t="s">
        <v>68</v>
      </c>
      <c r="G51" s="46">
        <v>20.0</v>
      </c>
      <c r="H51" s="26"/>
      <c r="I51" s="26"/>
      <c r="J51" s="26"/>
      <c r="K51" s="26"/>
    </row>
    <row r="52">
      <c r="A52" s="55" t="s">
        <v>1486</v>
      </c>
      <c r="B52" s="24">
        <v>0.10922453703703704</v>
      </c>
      <c r="C52" s="24">
        <f>B52-TIME('Time Shifts'!$B$46,'Time Shifts'!$C$46,'Time Shifts'!$D$46)</f>
        <v>0.0971875</v>
      </c>
      <c r="D52" s="55" t="s">
        <v>66</v>
      </c>
      <c r="E52" s="55" t="s">
        <v>125</v>
      </c>
      <c r="F52" s="46">
        <v>21.0</v>
      </c>
      <c r="G52" s="46">
        <f>F52-10-0</f>
        <v>11</v>
      </c>
      <c r="H52" s="26"/>
      <c r="I52" s="26"/>
      <c r="J52" s="55"/>
      <c r="K52" s="55" t="s">
        <v>966</v>
      </c>
    </row>
    <row r="53">
      <c r="A53" s="55" t="s">
        <v>1486</v>
      </c>
      <c r="B53" s="24">
        <v>0.10927083333333333</v>
      </c>
      <c r="C53" s="24">
        <f>B53-TIME('Time Shifts'!$B$46,'Time Shifts'!$C$46,'Time Shifts'!$D$46)</f>
        <v>0.0972337963</v>
      </c>
      <c r="D53" s="55" t="s">
        <v>70</v>
      </c>
      <c r="E53" s="55" t="s">
        <v>125</v>
      </c>
      <c r="F53" s="46">
        <v>34.0</v>
      </c>
      <c r="G53" s="46">
        <f>F53-10-7</f>
        <v>17</v>
      </c>
      <c r="H53" s="26"/>
      <c r="I53" s="26"/>
      <c r="J53" s="55"/>
      <c r="K53" s="55" t="s">
        <v>966</v>
      </c>
    </row>
    <row r="54">
      <c r="A54" s="55" t="s">
        <v>1486</v>
      </c>
      <c r="B54" s="24">
        <v>0.10928240740740741</v>
      </c>
      <c r="C54" s="24">
        <f>B54-TIME('Time Shifts'!$B$46,'Time Shifts'!$C$46,'Time Shifts'!$D$46)</f>
        <v>0.09724537037</v>
      </c>
      <c r="D54" s="55" t="s">
        <v>82</v>
      </c>
      <c r="E54" s="55" t="s">
        <v>125</v>
      </c>
      <c r="F54" s="46">
        <v>15.0</v>
      </c>
      <c r="G54" s="46">
        <f>F54-10-1</f>
        <v>4</v>
      </c>
      <c r="H54" s="26"/>
      <c r="I54" s="26"/>
      <c r="J54" s="55"/>
      <c r="K54" s="55" t="s">
        <v>966</v>
      </c>
    </row>
    <row r="55">
      <c r="A55" s="55" t="s">
        <v>1486</v>
      </c>
      <c r="B55" s="24">
        <v>0.10929398148148148</v>
      </c>
      <c r="C55" s="24">
        <f>B55-TIME('Time Shifts'!$B$46,'Time Shifts'!$C$46,'Time Shifts'!$D$46)</f>
        <v>0.09725694444</v>
      </c>
      <c r="D55" s="55" t="s">
        <v>74</v>
      </c>
      <c r="E55" s="55" t="s">
        <v>125</v>
      </c>
      <c r="F55" s="46">
        <v>32.0</v>
      </c>
      <c r="G55" s="46">
        <f>F55-10-10</f>
        <v>12</v>
      </c>
      <c r="H55" s="26"/>
      <c r="I55" s="26"/>
      <c r="J55" s="55"/>
      <c r="K55" s="55" t="s">
        <v>966</v>
      </c>
    </row>
    <row r="56">
      <c r="A56" s="55" t="s">
        <v>1486</v>
      </c>
      <c r="B56" s="24">
        <v>0.10931712962962963</v>
      </c>
      <c r="C56" s="24">
        <f>B56-TIME('Time Shifts'!$B$46,'Time Shifts'!$C$46,'Time Shifts'!$D$46)</f>
        <v>0.09728009259</v>
      </c>
      <c r="D56" s="55" t="s">
        <v>69</v>
      </c>
      <c r="E56" s="55" t="s">
        <v>125</v>
      </c>
      <c r="F56" s="46">
        <v>17.0</v>
      </c>
      <c r="G56" s="46">
        <f>F56-10-4</f>
        <v>3</v>
      </c>
      <c r="H56" s="26"/>
      <c r="I56" s="26"/>
      <c r="J56" s="55"/>
      <c r="K56" s="55" t="s">
        <v>966</v>
      </c>
    </row>
    <row r="57">
      <c r="A57" s="55" t="s">
        <v>1486</v>
      </c>
      <c r="B57" s="24">
        <v>0.1093287037037037</v>
      </c>
      <c r="C57" s="24">
        <f>B57-TIME('Time Shifts'!$B$46,'Time Shifts'!$C$46,'Time Shifts'!$D$46)</f>
        <v>0.09729166667</v>
      </c>
      <c r="D57" s="55" t="s">
        <v>1492</v>
      </c>
      <c r="E57" s="55" t="s">
        <v>125</v>
      </c>
      <c r="F57" s="46">
        <v>20.0</v>
      </c>
      <c r="G57" s="46">
        <f>F57-10-7</f>
        <v>3</v>
      </c>
      <c r="H57" s="26"/>
      <c r="I57" s="26"/>
      <c r="J57" s="55"/>
      <c r="K57" s="55" t="s">
        <v>966</v>
      </c>
    </row>
    <row r="58">
      <c r="A58" s="55" t="s">
        <v>1486</v>
      </c>
      <c r="B58" s="24">
        <v>0.10934027777777777</v>
      </c>
      <c r="C58" s="24">
        <f>B58-TIME('Time Shifts'!$B$46,'Time Shifts'!$C$46,'Time Shifts'!$D$46)</f>
        <v>0.09730324074</v>
      </c>
      <c r="D58" s="55" t="s">
        <v>964</v>
      </c>
      <c r="E58" s="55" t="s">
        <v>125</v>
      </c>
      <c r="F58" s="46">
        <v>24.0</v>
      </c>
      <c r="G58" s="46">
        <f>F58-10-1</f>
        <v>13</v>
      </c>
      <c r="H58" s="26"/>
      <c r="I58" s="26"/>
      <c r="J58" s="55"/>
      <c r="K58" s="55" t="s">
        <v>966</v>
      </c>
    </row>
    <row r="59">
      <c r="A59" s="55" t="s">
        <v>1486</v>
      </c>
      <c r="B59" s="24">
        <v>0.11087962962962963</v>
      </c>
      <c r="C59" s="24">
        <f>B59-TIME('Time Shifts'!$B$46,'Time Shifts'!$C$46,'Time Shifts'!$D$46)</f>
        <v>0.09884259259</v>
      </c>
      <c r="D59" s="55" t="s">
        <v>74</v>
      </c>
      <c r="E59" s="55" t="s">
        <v>67</v>
      </c>
      <c r="F59" s="46">
        <v>6.0</v>
      </c>
      <c r="G59" s="46">
        <f>F59-0</f>
        <v>6</v>
      </c>
      <c r="H59" s="26"/>
      <c r="I59" s="26"/>
      <c r="J59" s="26"/>
      <c r="K59" s="26"/>
    </row>
    <row r="60">
      <c r="A60" s="55" t="s">
        <v>1486</v>
      </c>
      <c r="B60" s="24">
        <v>0.11369212962962963</v>
      </c>
      <c r="C60" s="24">
        <f>B60-TIME('Time Shifts'!$B$46,'Time Shifts'!$C$46,'Time Shifts'!$D$46)</f>
        <v>0.1016550926</v>
      </c>
      <c r="D60" s="55" t="s">
        <v>82</v>
      </c>
      <c r="E60" s="55" t="s">
        <v>365</v>
      </c>
      <c r="F60" s="29" t="s">
        <v>75</v>
      </c>
      <c r="G60" s="46" t="s">
        <v>75</v>
      </c>
      <c r="H60" s="26"/>
      <c r="I60" s="26"/>
      <c r="J60" s="26"/>
      <c r="K60" s="26"/>
    </row>
    <row r="61">
      <c r="A61" s="55" t="s">
        <v>1486</v>
      </c>
      <c r="B61" s="24">
        <v>0.11376157407407407</v>
      </c>
      <c r="C61" s="24">
        <f>B61-TIME('Time Shifts'!$B$46,'Time Shifts'!$C$46,'Time Shifts'!$D$46)</f>
        <v>0.101724537</v>
      </c>
      <c r="D61" s="55" t="s">
        <v>66</v>
      </c>
      <c r="E61" s="55" t="s">
        <v>365</v>
      </c>
      <c r="F61" s="46">
        <v>15.0</v>
      </c>
      <c r="G61" s="46">
        <f>F61-2</f>
        <v>13</v>
      </c>
      <c r="H61" s="26"/>
      <c r="I61" s="26"/>
      <c r="J61" s="26"/>
      <c r="K61" s="26"/>
    </row>
    <row r="62">
      <c r="A62" s="55" t="s">
        <v>1486</v>
      </c>
      <c r="B62" s="24">
        <v>0.1137962962962963</v>
      </c>
      <c r="C62" s="24">
        <f>B62-TIME('Time Shifts'!$B$46,'Time Shifts'!$C$46,'Time Shifts'!$D$46)</f>
        <v>0.1017592593</v>
      </c>
      <c r="D62" s="55" t="s">
        <v>70</v>
      </c>
      <c r="E62" s="55" t="s">
        <v>365</v>
      </c>
      <c r="F62" s="46">
        <v>15.0</v>
      </c>
      <c r="G62" s="46">
        <f>F62-6</f>
        <v>9</v>
      </c>
      <c r="H62" s="26"/>
      <c r="I62" s="26"/>
      <c r="J62" s="26"/>
      <c r="K62" s="26"/>
    </row>
    <row r="63">
      <c r="A63" s="55" t="s">
        <v>1486</v>
      </c>
      <c r="B63" s="24">
        <v>0.11717592592592592</v>
      </c>
      <c r="C63" s="24">
        <f>B63-TIME('Time Shifts'!$B$46,'Time Shifts'!$C$46,'Time Shifts'!$D$46)</f>
        <v>0.1051388889</v>
      </c>
      <c r="D63" s="55" t="s">
        <v>1492</v>
      </c>
      <c r="E63" s="55" t="s">
        <v>217</v>
      </c>
      <c r="F63" s="29" t="s">
        <v>75</v>
      </c>
      <c r="G63" s="46" t="s">
        <v>75</v>
      </c>
      <c r="H63" s="26"/>
      <c r="I63" s="26"/>
      <c r="J63" s="55"/>
      <c r="K63" s="55" t="s">
        <v>85</v>
      </c>
    </row>
    <row r="64">
      <c r="A64" s="55" t="s">
        <v>1486</v>
      </c>
      <c r="B64" s="24">
        <v>0.11717592592592592</v>
      </c>
      <c r="C64" s="24">
        <f>B64-TIME('Time Shifts'!$B$46,'Time Shifts'!$C$46,'Time Shifts'!$D$46)</f>
        <v>0.1051388889</v>
      </c>
      <c r="D64" s="55" t="s">
        <v>1492</v>
      </c>
      <c r="E64" s="55" t="s">
        <v>217</v>
      </c>
      <c r="F64" s="46">
        <v>27.0</v>
      </c>
      <c r="G64" s="46">
        <f>F64-10</f>
        <v>17</v>
      </c>
      <c r="H64" s="26"/>
      <c r="I64" s="26"/>
      <c r="J64" s="55"/>
      <c r="K64" s="55" t="s">
        <v>86</v>
      </c>
    </row>
    <row r="65">
      <c r="A65" s="55" t="s">
        <v>1486</v>
      </c>
      <c r="B65" s="24">
        <v>0.11868055555555555</v>
      </c>
      <c r="C65" s="24">
        <f>B65-TIME('Time Shifts'!$B$46,'Time Shifts'!$C$46,'Time Shifts'!$D$46)</f>
        <v>0.1066435185</v>
      </c>
      <c r="D65" s="55" t="s">
        <v>1492</v>
      </c>
      <c r="E65" s="55" t="s">
        <v>87</v>
      </c>
      <c r="F65" s="46">
        <v>17.0</v>
      </c>
      <c r="G65" s="46">
        <f t="shared" ref="G65:G67" si="4">F65-4</f>
        <v>13</v>
      </c>
      <c r="H65" s="26"/>
      <c r="I65" s="26"/>
      <c r="J65" s="26"/>
      <c r="K65" s="26"/>
    </row>
    <row r="66">
      <c r="A66" s="55" t="s">
        <v>1486</v>
      </c>
      <c r="B66" s="24">
        <v>0.11881944444444445</v>
      </c>
      <c r="C66" s="24">
        <f>B66-TIME('Time Shifts'!$B$46,'Time Shifts'!$C$46,'Time Shifts'!$D$46)</f>
        <v>0.1067824074</v>
      </c>
      <c r="D66" s="55" t="s">
        <v>74</v>
      </c>
      <c r="E66" s="55" t="s">
        <v>87</v>
      </c>
      <c r="F66" s="46">
        <v>12.0</v>
      </c>
      <c r="G66" s="46">
        <f t="shared" si="4"/>
        <v>8</v>
      </c>
      <c r="H66" s="26"/>
      <c r="I66" s="26"/>
      <c r="J66" s="26"/>
      <c r="K66" s="26"/>
    </row>
    <row r="67">
      <c r="A67" s="55" t="s">
        <v>1486</v>
      </c>
      <c r="B67" s="24">
        <v>0.11881944444444445</v>
      </c>
      <c r="C67" s="24">
        <f>B67-TIME('Time Shifts'!$B$46,'Time Shifts'!$C$46,'Time Shifts'!$D$46)</f>
        <v>0.1067824074</v>
      </c>
      <c r="D67" s="55" t="s">
        <v>70</v>
      </c>
      <c r="E67" s="55" t="s">
        <v>87</v>
      </c>
      <c r="F67" s="46">
        <v>11.0</v>
      </c>
      <c r="G67" s="46">
        <f t="shared" si="4"/>
        <v>7</v>
      </c>
      <c r="H67" s="26"/>
      <c r="I67" s="26"/>
      <c r="J67" s="26"/>
      <c r="K67" s="26"/>
    </row>
    <row r="68">
      <c r="A68" s="55" t="s">
        <v>1486</v>
      </c>
      <c r="B68" s="24">
        <v>0.11905092592592592</v>
      </c>
      <c r="C68" s="24">
        <f>B68-TIME('Time Shifts'!$B$46,'Time Shifts'!$C$46,'Time Shifts'!$D$46)</f>
        <v>0.1070138889</v>
      </c>
      <c r="D68" s="55" t="s">
        <v>69</v>
      </c>
      <c r="E68" s="55" t="s">
        <v>87</v>
      </c>
      <c r="F68" s="29" t="s">
        <v>88</v>
      </c>
      <c r="G68" s="46">
        <v>1.0</v>
      </c>
      <c r="H68" s="26"/>
      <c r="I68" s="26"/>
      <c r="J68" s="26"/>
      <c r="K68" s="26"/>
    </row>
    <row r="69">
      <c r="A69" s="55" t="s">
        <v>1486</v>
      </c>
      <c r="B69" s="24">
        <v>0.11905092592592592</v>
      </c>
      <c r="C69" s="24">
        <f>B69-TIME('Time Shifts'!$B$46,'Time Shifts'!$C$46,'Time Shifts'!$D$46)</f>
        <v>0.1070138889</v>
      </c>
      <c r="D69" s="55" t="s">
        <v>82</v>
      </c>
      <c r="E69" s="55" t="s">
        <v>87</v>
      </c>
      <c r="F69" s="46">
        <v>6.0</v>
      </c>
      <c r="G69" s="46">
        <f t="shared" ref="G69:G70" si="5">F69-1</f>
        <v>5</v>
      </c>
      <c r="H69" s="26"/>
      <c r="I69" s="26"/>
      <c r="J69" s="26"/>
      <c r="K69" s="26"/>
    </row>
    <row r="70">
      <c r="A70" s="55" t="s">
        <v>1486</v>
      </c>
      <c r="B70" s="24">
        <v>0.11913194444444444</v>
      </c>
      <c r="C70" s="24">
        <f>B70-TIME('Time Shifts'!$B$46,'Time Shifts'!$C$46,'Time Shifts'!$D$46)</f>
        <v>0.1070949074</v>
      </c>
      <c r="D70" s="55" t="s">
        <v>964</v>
      </c>
      <c r="E70" s="55" t="s">
        <v>87</v>
      </c>
      <c r="F70" s="46">
        <v>3.0</v>
      </c>
      <c r="G70" s="46">
        <f t="shared" si="5"/>
        <v>2</v>
      </c>
      <c r="H70" s="26"/>
      <c r="I70" s="26"/>
      <c r="J70" s="26"/>
      <c r="K70" s="26"/>
    </row>
    <row r="71">
      <c r="A71" s="55" t="s">
        <v>1486</v>
      </c>
      <c r="B71" s="24">
        <v>0.11939814814814814</v>
      </c>
      <c r="C71" s="24">
        <f>B71-TIME('Time Shifts'!$B$46,'Time Shifts'!$C$46,'Time Shifts'!$D$46)</f>
        <v>0.1073611111</v>
      </c>
      <c r="D71" s="55" t="s">
        <v>1492</v>
      </c>
      <c r="E71" s="55" t="s">
        <v>78</v>
      </c>
      <c r="F71" s="46">
        <v>19.0</v>
      </c>
      <c r="G71" s="46"/>
      <c r="H71" s="26"/>
      <c r="I71" s="26"/>
      <c r="J71" s="26"/>
      <c r="K71" s="26"/>
    </row>
    <row r="72">
      <c r="A72" s="55" t="s">
        <v>1486</v>
      </c>
      <c r="B72" s="24">
        <v>0.1197337962962963</v>
      </c>
      <c r="C72" s="24">
        <f>B72-TIME('Time Shifts'!$B$46,'Time Shifts'!$C$46,'Time Shifts'!$D$46)</f>
        <v>0.1076967593</v>
      </c>
      <c r="D72" s="55" t="s">
        <v>74</v>
      </c>
      <c r="E72" s="55" t="s">
        <v>78</v>
      </c>
      <c r="F72" s="46">
        <v>23.0</v>
      </c>
      <c r="G72" s="46">
        <f>F72-7</f>
        <v>16</v>
      </c>
      <c r="H72" s="26"/>
      <c r="I72" s="26"/>
      <c r="J72" s="26"/>
      <c r="K72" s="26"/>
    </row>
    <row r="73">
      <c r="A73" s="55" t="s">
        <v>1486</v>
      </c>
      <c r="B73" s="24">
        <v>0.12170138888888889</v>
      </c>
      <c r="C73" s="24">
        <f>B73-TIME('Time Shifts'!$B$46,'Time Shifts'!$C$46,'Time Shifts'!$D$46)</f>
        <v>0.1096643519</v>
      </c>
      <c r="D73" s="55" t="s">
        <v>82</v>
      </c>
      <c r="E73" s="55" t="s">
        <v>83</v>
      </c>
      <c r="F73" s="46">
        <v>16.0</v>
      </c>
      <c r="G73" s="46">
        <f>F73-8</f>
        <v>8</v>
      </c>
      <c r="H73" s="26"/>
      <c r="I73" s="26"/>
      <c r="J73" s="26"/>
      <c r="K73" s="26"/>
    </row>
    <row r="74">
      <c r="A74" s="55" t="s">
        <v>1486</v>
      </c>
      <c r="B74" s="24">
        <v>0.12314814814814815</v>
      </c>
      <c r="C74" s="24">
        <f>B74-TIME('Time Shifts'!$B$46,'Time Shifts'!$C$46,'Time Shifts'!$D$46)</f>
        <v>0.1111111111</v>
      </c>
      <c r="D74" s="55" t="s">
        <v>69</v>
      </c>
      <c r="E74" s="55" t="s">
        <v>89</v>
      </c>
      <c r="F74" s="46">
        <v>17.0</v>
      </c>
      <c r="G74" s="46">
        <f>F74-7</f>
        <v>10</v>
      </c>
      <c r="H74" s="26"/>
      <c r="I74" s="26"/>
      <c r="J74" s="55"/>
      <c r="K74" s="55" t="s">
        <v>1498</v>
      </c>
    </row>
    <row r="75">
      <c r="A75" s="55" t="s">
        <v>1486</v>
      </c>
      <c r="B75" s="24">
        <v>0.12340277777777778</v>
      </c>
      <c r="C75" s="24">
        <f>B75-TIME('Time Shifts'!$B$46,'Time Shifts'!$C$46,'Time Shifts'!$D$46)</f>
        <v>0.1113657407</v>
      </c>
      <c r="D75" s="55" t="s">
        <v>69</v>
      </c>
      <c r="E75" s="55" t="s">
        <v>91</v>
      </c>
      <c r="F75" s="46">
        <v>20.0</v>
      </c>
      <c r="G75" s="46"/>
      <c r="H75" s="55"/>
      <c r="I75" s="26" t="s">
        <v>1499</v>
      </c>
      <c r="J75" s="26"/>
      <c r="K75" s="26"/>
    </row>
    <row r="76">
      <c r="A76" s="55" t="s">
        <v>1486</v>
      </c>
      <c r="B76" s="24">
        <v>0.12420138888888889</v>
      </c>
      <c r="C76" s="24">
        <f>B76-TIME('Time Shifts'!$B$46,'Time Shifts'!$C$46,'Time Shifts'!$D$46)</f>
        <v>0.1121643519</v>
      </c>
      <c r="D76" s="55" t="s">
        <v>964</v>
      </c>
      <c r="E76" s="55" t="s">
        <v>91</v>
      </c>
      <c r="F76" s="46">
        <v>14.0</v>
      </c>
      <c r="G76" s="46"/>
      <c r="H76" s="55"/>
      <c r="I76" s="26" t="s">
        <v>1500</v>
      </c>
      <c r="J76" s="55"/>
      <c r="K76" s="55" t="s">
        <v>263</v>
      </c>
    </row>
    <row r="77">
      <c r="A77" s="55" t="s">
        <v>1486</v>
      </c>
      <c r="B77" s="24">
        <v>0.1250462962962963</v>
      </c>
      <c r="C77" s="24">
        <f>B77-TIME('Time Shifts'!$B$46,'Time Shifts'!$C$46,'Time Shifts'!$D$46)</f>
        <v>0.1130092593</v>
      </c>
      <c r="D77" s="55" t="s">
        <v>1492</v>
      </c>
      <c r="E77" s="55" t="s">
        <v>93</v>
      </c>
      <c r="F77" s="29" t="s">
        <v>75</v>
      </c>
      <c r="G77" s="46" t="s">
        <v>75</v>
      </c>
      <c r="H77" s="26"/>
      <c r="I77" s="26"/>
      <c r="J77" s="55"/>
      <c r="K77" s="55" t="s">
        <v>160</v>
      </c>
    </row>
    <row r="78">
      <c r="A78" s="55" t="s">
        <v>1486</v>
      </c>
      <c r="B78" s="24">
        <v>0.1250462962962963</v>
      </c>
      <c r="C78" s="24">
        <f>B78-TIME('Time Shifts'!$B$46,'Time Shifts'!$C$46,'Time Shifts'!$D$46)</f>
        <v>0.1130092593</v>
      </c>
      <c r="D78" s="55" t="s">
        <v>1492</v>
      </c>
      <c r="E78" s="55" t="s">
        <v>93</v>
      </c>
      <c r="F78" s="29">
        <v>25.0</v>
      </c>
      <c r="G78" s="46">
        <v>18.0</v>
      </c>
      <c r="H78" s="26"/>
      <c r="I78" s="26"/>
      <c r="J78" s="55"/>
      <c r="K78" s="55" t="s">
        <v>1501</v>
      </c>
    </row>
    <row r="79">
      <c r="A79" s="55" t="s">
        <v>1486</v>
      </c>
      <c r="B79" s="24">
        <v>0.1251736111111111</v>
      </c>
      <c r="C79" s="24">
        <f>B79-TIME('Time Shifts'!$B$46,'Time Shifts'!$C$46,'Time Shifts'!$D$46)</f>
        <v>0.1131365741</v>
      </c>
      <c r="D79" s="55" t="s">
        <v>1492</v>
      </c>
      <c r="E79" s="55" t="s">
        <v>91</v>
      </c>
      <c r="F79" s="46">
        <v>19.0</v>
      </c>
      <c r="G79" s="46"/>
      <c r="H79" s="55"/>
      <c r="I79" s="26" t="s">
        <v>1502</v>
      </c>
      <c r="J79" s="26"/>
      <c r="K79" s="26"/>
    </row>
    <row r="80">
      <c r="A80" s="55" t="s">
        <v>1486</v>
      </c>
      <c r="B80" s="24">
        <v>0.1267939814814815</v>
      </c>
      <c r="C80" s="24">
        <f>B80-TIME('Time Shifts'!$B$46,'Time Shifts'!$C$46,'Time Shifts'!$D$46)</f>
        <v>0.1147569444</v>
      </c>
      <c r="D80" s="55" t="s">
        <v>74</v>
      </c>
      <c r="E80" s="55" t="s">
        <v>125</v>
      </c>
      <c r="F80" s="46">
        <v>29.0</v>
      </c>
      <c r="G80" s="46">
        <f>F80-10</f>
        <v>19</v>
      </c>
      <c r="H80" s="26"/>
      <c r="I80" s="26"/>
      <c r="J80" s="26"/>
      <c r="K80" s="26"/>
    </row>
    <row r="81">
      <c r="A81" s="55" t="s">
        <v>1486</v>
      </c>
      <c r="B81" s="24">
        <v>0.12703703703703703</v>
      </c>
      <c r="C81" s="24">
        <f>B81-TIME('Time Shifts'!$B$46,'Time Shifts'!$C$46,'Time Shifts'!$D$46)</f>
        <v>0.115</v>
      </c>
      <c r="D81" s="55" t="s">
        <v>74</v>
      </c>
      <c r="E81" s="55" t="s">
        <v>93</v>
      </c>
      <c r="F81" s="46">
        <v>24.0</v>
      </c>
      <c r="G81" s="46">
        <f>F81-8</f>
        <v>16</v>
      </c>
      <c r="H81" s="26"/>
      <c r="I81" s="26"/>
      <c r="J81" s="55"/>
      <c r="K81" s="55" t="s">
        <v>1300</v>
      </c>
    </row>
    <row r="82">
      <c r="A82" s="55" t="s">
        <v>1486</v>
      </c>
      <c r="B82" s="24">
        <v>0.12703703703703703</v>
      </c>
      <c r="C82" s="24">
        <f>B82-TIME('Time Shifts'!$B$46,'Time Shifts'!$C$46,'Time Shifts'!$D$46)</f>
        <v>0.115</v>
      </c>
      <c r="D82" s="55" t="s">
        <v>74</v>
      </c>
      <c r="E82" s="55" t="s">
        <v>93</v>
      </c>
      <c r="F82" s="29" t="s">
        <v>75</v>
      </c>
      <c r="G82" s="46" t="s">
        <v>75</v>
      </c>
      <c r="H82" s="26"/>
      <c r="I82" s="26"/>
      <c r="J82" s="55"/>
      <c r="K82" s="55" t="s">
        <v>85</v>
      </c>
    </row>
    <row r="83">
      <c r="A83" s="55" t="s">
        <v>1486</v>
      </c>
      <c r="B83" s="24">
        <v>0.1272800925925926</v>
      </c>
      <c r="C83" s="24">
        <f>B83-TIME('Time Shifts'!$B$46,'Time Shifts'!$C$46,'Time Shifts'!$D$46)</f>
        <v>0.1152430556</v>
      </c>
      <c r="D83" s="55" t="s">
        <v>74</v>
      </c>
      <c r="E83" s="55" t="s">
        <v>91</v>
      </c>
      <c r="F83" s="46">
        <v>28.0</v>
      </c>
      <c r="G83" s="46"/>
      <c r="H83" s="55"/>
      <c r="I83" s="55" t="s">
        <v>1503</v>
      </c>
      <c r="J83" s="29">
        <v>1.0</v>
      </c>
      <c r="K83" s="55" t="s">
        <v>119</v>
      </c>
    </row>
    <row r="84">
      <c r="A84" s="55" t="s">
        <v>1486</v>
      </c>
      <c r="B84" s="24">
        <v>0.12747685185185184</v>
      </c>
      <c r="C84" s="24">
        <f>B84-TIME('Time Shifts'!$B$46,'Time Shifts'!$C$46,'Time Shifts'!$D$46)</f>
        <v>0.1154398148</v>
      </c>
      <c r="D84" s="55" t="s">
        <v>74</v>
      </c>
      <c r="E84" s="55" t="s">
        <v>76</v>
      </c>
      <c r="F84" s="46">
        <v>2.0</v>
      </c>
      <c r="G84" s="46"/>
      <c r="H84" s="26"/>
      <c r="I84" s="26"/>
      <c r="J84" s="55"/>
      <c r="K84" s="55" t="s">
        <v>1504</v>
      </c>
    </row>
    <row r="85">
      <c r="A85" s="55" t="s">
        <v>1486</v>
      </c>
      <c r="B85" s="24">
        <v>0.12856481481481483</v>
      </c>
      <c r="C85" s="24">
        <f>B85-TIME('Time Shifts'!$B$46,'Time Shifts'!$C$46,'Time Shifts'!$D$46)</f>
        <v>0.1165277778</v>
      </c>
      <c r="D85" s="55" t="s">
        <v>964</v>
      </c>
      <c r="E85" s="55" t="s">
        <v>67</v>
      </c>
      <c r="F85" s="46">
        <v>17.0</v>
      </c>
      <c r="G85" s="46">
        <f>F85-8</f>
        <v>9</v>
      </c>
      <c r="H85" s="26"/>
      <c r="I85" s="26"/>
      <c r="J85" s="26"/>
      <c r="K85" s="26"/>
    </row>
    <row r="86">
      <c r="A86" s="55" t="s">
        <v>1486</v>
      </c>
      <c r="B86" s="24">
        <v>0.12922453703703704</v>
      </c>
      <c r="C86" s="24">
        <f>B86-TIME('Time Shifts'!$B$46,'Time Shifts'!$C$46,'Time Shifts'!$D$46)</f>
        <v>0.1171875</v>
      </c>
      <c r="D86" s="55" t="s">
        <v>1492</v>
      </c>
      <c r="E86" s="55" t="s">
        <v>83</v>
      </c>
      <c r="F86" s="46">
        <v>25.0</v>
      </c>
      <c r="G86" s="46">
        <f t="shared" ref="G86:G88" si="6">F86-10</f>
        <v>15</v>
      </c>
      <c r="H86" s="26"/>
      <c r="I86" s="26"/>
      <c r="J86" s="26"/>
      <c r="K86" s="26"/>
    </row>
    <row r="87">
      <c r="A87" s="55" t="s">
        <v>1486</v>
      </c>
      <c r="B87" s="24">
        <v>0.1293402777777778</v>
      </c>
      <c r="C87" s="24">
        <f>B87-TIME('Time Shifts'!$B$46,'Time Shifts'!$C$46,'Time Shifts'!$D$46)</f>
        <v>0.1173032407</v>
      </c>
      <c r="D87" s="55" t="s">
        <v>1492</v>
      </c>
      <c r="E87" s="55" t="s">
        <v>217</v>
      </c>
      <c r="F87" s="46">
        <v>13.0</v>
      </c>
      <c r="G87" s="46">
        <f t="shared" si="6"/>
        <v>3</v>
      </c>
      <c r="H87" s="26"/>
      <c r="I87" s="26"/>
      <c r="J87" s="26"/>
      <c r="K87" s="26"/>
    </row>
    <row r="88">
      <c r="A88" s="55" t="s">
        <v>1486</v>
      </c>
      <c r="B88" s="24">
        <v>0.12952546296296297</v>
      </c>
      <c r="C88" s="24">
        <f>B88-TIME('Time Shifts'!$B$46,'Time Shifts'!$C$46,'Time Shifts'!$D$46)</f>
        <v>0.1174884259</v>
      </c>
      <c r="D88" s="55" t="s">
        <v>1492</v>
      </c>
      <c r="E88" s="55" t="s">
        <v>217</v>
      </c>
      <c r="F88" s="46">
        <v>21.0</v>
      </c>
      <c r="G88" s="46">
        <f t="shared" si="6"/>
        <v>11</v>
      </c>
      <c r="H88" s="26"/>
      <c r="I88" s="26"/>
      <c r="J88" s="26"/>
      <c r="K88" s="26"/>
    </row>
    <row r="89">
      <c r="A89" s="55" t="s">
        <v>1486</v>
      </c>
      <c r="B89" s="24">
        <v>0.1297222222222222</v>
      </c>
      <c r="C89" s="24">
        <f>B89-TIME('Time Shifts'!$B$46,'Time Shifts'!$C$46,'Time Shifts'!$D$46)</f>
        <v>0.1176851852</v>
      </c>
      <c r="D89" s="55" t="s">
        <v>82</v>
      </c>
      <c r="E89" s="55" t="s">
        <v>67</v>
      </c>
      <c r="F89" s="46">
        <v>5.0</v>
      </c>
      <c r="G89" s="46">
        <f>F89-3</f>
        <v>2</v>
      </c>
      <c r="H89" s="26"/>
      <c r="I89" s="26"/>
      <c r="J89" s="26"/>
      <c r="K89" s="26"/>
    </row>
    <row r="90">
      <c r="A90" s="55" t="s">
        <v>1486</v>
      </c>
      <c r="B90" s="24">
        <v>0.13046296296296298</v>
      </c>
      <c r="C90" s="24">
        <f>B90-TIME('Time Shifts'!$B$46,'Time Shifts'!$C$46,'Time Shifts'!$D$46)</f>
        <v>0.1184259259</v>
      </c>
      <c r="D90" s="55" t="s">
        <v>74</v>
      </c>
      <c r="E90" s="55" t="s">
        <v>83</v>
      </c>
      <c r="F90" s="46">
        <v>18.0</v>
      </c>
      <c r="G90" s="46">
        <f>F90-9</f>
        <v>9</v>
      </c>
      <c r="H90" s="26"/>
      <c r="I90" s="26"/>
      <c r="J90" s="26"/>
      <c r="K90" s="26"/>
    </row>
    <row r="91">
      <c r="A91" s="55" t="s">
        <v>1486</v>
      </c>
      <c r="B91" s="24">
        <v>0.13049768518518517</v>
      </c>
      <c r="C91" s="24">
        <f>B91-TIME('Time Shifts'!$B$46,'Time Shifts'!$C$46,'Time Shifts'!$D$46)</f>
        <v>0.1184606481</v>
      </c>
      <c r="D91" s="55" t="s">
        <v>82</v>
      </c>
      <c r="E91" s="55" t="s">
        <v>83</v>
      </c>
      <c r="F91" s="46">
        <v>23.0</v>
      </c>
      <c r="G91" s="46">
        <f>F91-8</f>
        <v>15</v>
      </c>
      <c r="H91" s="26"/>
      <c r="I91" s="26"/>
      <c r="J91" s="26"/>
      <c r="K91" s="26"/>
    </row>
    <row r="92">
      <c r="A92" s="55" t="s">
        <v>1486</v>
      </c>
      <c r="B92" s="24">
        <v>0.13113425925925926</v>
      </c>
      <c r="C92" s="24">
        <f>B92-TIME('Time Shifts'!$B$46,'Time Shifts'!$C$46,'Time Shifts'!$D$46)</f>
        <v>0.1190972222</v>
      </c>
      <c r="D92" s="55" t="s">
        <v>74</v>
      </c>
      <c r="E92" s="55" t="s">
        <v>217</v>
      </c>
      <c r="F92" s="29">
        <v>20.0</v>
      </c>
      <c r="G92" s="46">
        <v>10.0</v>
      </c>
      <c r="H92" s="26"/>
      <c r="I92" s="26"/>
      <c r="J92" s="26"/>
      <c r="K92" s="26"/>
    </row>
    <row r="93">
      <c r="A93" s="55" t="s">
        <v>1486</v>
      </c>
      <c r="B93" s="24">
        <v>0.13157407407407407</v>
      </c>
      <c r="C93" s="24">
        <f>B93-TIME('Time Shifts'!$B$46,'Time Shifts'!$C$46,'Time Shifts'!$D$46)</f>
        <v>0.119537037</v>
      </c>
      <c r="D93" s="55" t="s">
        <v>1492</v>
      </c>
      <c r="E93" s="55" t="s">
        <v>217</v>
      </c>
      <c r="F93" s="46">
        <v>20.0</v>
      </c>
      <c r="G93" s="46">
        <f>F93-10</f>
        <v>10</v>
      </c>
      <c r="H93" s="26"/>
      <c r="I93" s="26"/>
      <c r="J93" s="26"/>
      <c r="K93" s="26"/>
    </row>
    <row r="94">
      <c r="A94" s="55" t="s">
        <v>1486</v>
      </c>
      <c r="B94" s="24">
        <v>0.13255787037037037</v>
      </c>
      <c r="C94" s="24">
        <f>B94-TIME('Time Shifts'!$B$46,'Time Shifts'!$C$46,'Time Shifts'!$D$46)</f>
        <v>0.1205208333</v>
      </c>
      <c r="D94" s="55" t="s">
        <v>74</v>
      </c>
      <c r="E94" s="55" t="s">
        <v>83</v>
      </c>
      <c r="F94" s="46">
        <v>11.0</v>
      </c>
      <c r="G94" s="46">
        <f t="shared" ref="G94:G95" si="7">F94-9</f>
        <v>2</v>
      </c>
      <c r="H94" s="26"/>
      <c r="I94" s="26"/>
      <c r="J94" s="55"/>
      <c r="K94" s="55" t="s">
        <v>85</v>
      </c>
    </row>
    <row r="95">
      <c r="A95" s="55" t="s">
        <v>1486</v>
      </c>
      <c r="B95" s="24">
        <v>0.13255787037037037</v>
      </c>
      <c r="C95" s="24">
        <f>B95-TIME('Time Shifts'!$B$46,'Time Shifts'!$C$46,'Time Shifts'!$D$46)</f>
        <v>0.1205208333</v>
      </c>
      <c r="D95" s="55" t="s">
        <v>74</v>
      </c>
      <c r="E95" s="55" t="s">
        <v>83</v>
      </c>
      <c r="F95" s="46">
        <v>13.0</v>
      </c>
      <c r="G95" s="46">
        <f t="shared" si="7"/>
        <v>4</v>
      </c>
      <c r="H95" s="26"/>
      <c r="I95" s="26"/>
      <c r="J95" s="55"/>
      <c r="K95" s="55" t="s">
        <v>86</v>
      </c>
    </row>
    <row r="96">
      <c r="A96" s="55" t="s">
        <v>1486</v>
      </c>
      <c r="B96" s="24">
        <v>0.13297453703703704</v>
      </c>
      <c r="C96" s="24">
        <f>B96-TIME('Time Shifts'!$B$46,'Time Shifts'!$C$46,'Time Shifts'!$D$46)</f>
        <v>0.1209375</v>
      </c>
      <c r="D96" s="55" t="s">
        <v>82</v>
      </c>
      <c r="E96" s="55" t="s">
        <v>67</v>
      </c>
      <c r="F96" s="46">
        <v>22.0</v>
      </c>
      <c r="G96" s="46">
        <f>F96-3</f>
        <v>19</v>
      </c>
      <c r="H96" s="26"/>
      <c r="I96" s="26"/>
      <c r="J96" s="26"/>
      <c r="K96" s="26"/>
    </row>
    <row r="97">
      <c r="A97" s="55" t="s">
        <v>1486</v>
      </c>
      <c r="B97" s="24">
        <v>0.13377314814814814</v>
      </c>
      <c r="C97" s="24">
        <f>B97-TIME('Time Shifts'!$B$46,'Time Shifts'!$C$46,'Time Shifts'!$D$46)</f>
        <v>0.1217361111</v>
      </c>
      <c r="D97" s="55" t="s">
        <v>70</v>
      </c>
      <c r="E97" s="55" t="s">
        <v>83</v>
      </c>
      <c r="F97" s="29" t="s">
        <v>75</v>
      </c>
      <c r="G97" s="46" t="s">
        <v>75</v>
      </c>
      <c r="H97" s="26"/>
      <c r="I97" s="26"/>
      <c r="J97" s="55"/>
      <c r="K97" s="55" t="s">
        <v>85</v>
      </c>
    </row>
    <row r="98">
      <c r="A98" s="55" t="s">
        <v>1486</v>
      </c>
      <c r="B98" s="24">
        <v>0.13377314814814814</v>
      </c>
      <c r="C98" s="24">
        <f>B98-TIME('Time Shifts'!$B$46,'Time Shifts'!$C$46,'Time Shifts'!$D$46)</f>
        <v>0.1217361111</v>
      </c>
      <c r="D98" s="55" t="s">
        <v>70</v>
      </c>
      <c r="E98" s="55" t="s">
        <v>83</v>
      </c>
      <c r="F98" s="46">
        <v>24.0</v>
      </c>
      <c r="G98" s="46">
        <f t="shared" ref="G98:G99" si="8">F98-5</f>
        <v>19</v>
      </c>
      <c r="H98" s="26"/>
      <c r="I98" s="26"/>
      <c r="J98" s="55"/>
      <c r="K98" s="55" t="s">
        <v>86</v>
      </c>
    </row>
    <row r="99">
      <c r="A99" s="55" t="s">
        <v>1486</v>
      </c>
      <c r="B99" s="24">
        <v>0.13483796296296297</v>
      </c>
      <c r="C99" s="24">
        <f>B99-TIME('Time Shifts'!$B$46,'Time Shifts'!$C$46,'Time Shifts'!$D$46)</f>
        <v>0.1228009259</v>
      </c>
      <c r="D99" s="55" t="s">
        <v>82</v>
      </c>
      <c r="E99" s="55" t="s">
        <v>131</v>
      </c>
      <c r="F99" s="46">
        <v>17.0</v>
      </c>
      <c r="G99" s="46">
        <f t="shared" si="8"/>
        <v>12</v>
      </c>
      <c r="H99" s="26"/>
      <c r="I99" s="26"/>
      <c r="J99" s="26"/>
      <c r="K99" s="26"/>
    </row>
    <row r="100">
      <c r="A100" s="55" t="s">
        <v>1486</v>
      </c>
      <c r="B100" s="24">
        <v>0.13797453703703705</v>
      </c>
      <c r="C100" s="24">
        <f>B100-TIME('Time Shifts'!$B$46,'Time Shifts'!$C$46,'Time Shifts'!$D$46)</f>
        <v>0.1259375</v>
      </c>
      <c r="D100" s="55" t="s">
        <v>74</v>
      </c>
      <c r="E100" s="55" t="s">
        <v>217</v>
      </c>
      <c r="F100" s="46">
        <v>23.0</v>
      </c>
      <c r="G100" s="46">
        <f t="shared" ref="G100:G103" si="9">F100-10</f>
        <v>13</v>
      </c>
      <c r="H100" s="26"/>
      <c r="I100" s="26"/>
      <c r="J100" s="26"/>
      <c r="K100" s="26"/>
    </row>
    <row r="101">
      <c r="A101" s="55" t="s">
        <v>1486</v>
      </c>
      <c r="B101" s="24">
        <v>0.13833333333333334</v>
      </c>
      <c r="C101" s="24">
        <f>B101-TIME('Time Shifts'!$B$46,'Time Shifts'!$C$46,'Time Shifts'!$D$46)</f>
        <v>0.1262962963</v>
      </c>
      <c r="D101" s="55" t="s">
        <v>74</v>
      </c>
      <c r="E101" s="55" t="s">
        <v>217</v>
      </c>
      <c r="F101" s="46">
        <v>12.0</v>
      </c>
      <c r="G101" s="46">
        <f t="shared" si="9"/>
        <v>2</v>
      </c>
      <c r="H101" s="26"/>
      <c r="I101" s="26"/>
      <c r="J101" s="26"/>
      <c r="K101" s="26"/>
    </row>
    <row r="102">
      <c r="A102" s="55" t="s">
        <v>1486</v>
      </c>
      <c r="B102" s="24">
        <v>0.13841435185185186</v>
      </c>
      <c r="C102" s="24">
        <f>B102-TIME('Time Shifts'!$B$46,'Time Shifts'!$C$46,'Time Shifts'!$D$46)</f>
        <v>0.1263773148</v>
      </c>
      <c r="D102" s="55" t="s">
        <v>74</v>
      </c>
      <c r="E102" s="55" t="s">
        <v>217</v>
      </c>
      <c r="F102" s="46">
        <v>28.0</v>
      </c>
      <c r="G102" s="46">
        <f t="shared" si="9"/>
        <v>18</v>
      </c>
      <c r="H102" s="26"/>
      <c r="I102" s="26"/>
      <c r="J102" s="26"/>
      <c r="K102" s="26"/>
    </row>
    <row r="103">
      <c r="A103" s="55" t="s">
        <v>1486</v>
      </c>
      <c r="B103" s="24">
        <v>0.13886574074074073</v>
      </c>
      <c r="C103" s="24">
        <f>B103-TIME('Time Shifts'!$B$46,'Time Shifts'!$C$46,'Time Shifts'!$D$46)</f>
        <v>0.1268287037</v>
      </c>
      <c r="D103" s="55" t="s">
        <v>74</v>
      </c>
      <c r="E103" s="55" t="s">
        <v>217</v>
      </c>
      <c r="F103" s="46">
        <v>15.0</v>
      </c>
      <c r="G103" s="46">
        <f t="shared" si="9"/>
        <v>5</v>
      </c>
      <c r="H103" s="26"/>
      <c r="I103" s="26"/>
      <c r="J103" s="26"/>
      <c r="K103" s="26"/>
    </row>
    <row r="104">
      <c r="A104" s="55" t="s">
        <v>1486</v>
      </c>
      <c r="B104" s="24">
        <v>0.1396990740740741</v>
      </c>
      <c r="C104" s="24">
        <f>B104-TIME('Time Shifts'!$B$46,'Time Shifts'!$C$46,'Time Shifts'!$D$46)</f>
        <v>0.127662037</v>
      </c>
      <c r="D104" s="55" t="s">
        <v>66</v>
      </c>
      <c r="E104" s="55" t="s">
        <v>78</v>
      </c>
      <c r="F104" s="29" t="s">
        <v>88</v>
      </c>
      <c r="G104" s="46">
        <v>1.0</v>
      </c>
      <c r="H104" s="55"/>
      <c r="I104" s="26" t="s">
        <v>1505</v>
      </c>
      <c r="J104" s="26"/>
      <c r="K104" s="26"/>
    </row>
    <row r="105">
      <c r="A105" s="55" t="s">
        <v>1486</v>
      </c>
      <c r="B105" s="24">
        <v>0.1440972222222222</v>
      </c>
      <c r="C105" s="24">
        <f>B105-TIME('Time Shifts'!$B$46,'Time Shifts'!$C$46,'Time Shifts'!$D$46)</f>
        <v>0.1320601852</v>
      </c>
      <c r="D105" s="55" t="s">
        <v>66</v>
      </c>
      <c r="E105" s="55" t="s">
        <v>67</v>
      </c>
      <c r="F105" s="29" t="s">
        <v>88</v>
      </c>
      <c r="G105" s="46">
        <v>1.0</v>
      </c>
      <c r="H105" s="26"/>
      <c r="I105" s="26"/>
      <c r="J105" s="26"/>
      <c r="K105" s="26"/>
    </row>
    <row r="106">
      <c r="A106" s="55" t="s">
        <v>1486</v>
      </c>
      <c r="B106" s="24">
        <v>0.14467592592592593</v>
      </c>
      <c r="C106" s="24">
        <f>B106-TIME('Time Shifts'!$B$46,'Time Shifts'!$C$46,'Time Shifts'!$D$46)</f>
        <v>0.1326388889</v>
      </c>
      <c r="D106" s="55" t="s">
        <v>66</v>
      </c>
      <c r="E106" s="55" t="s">
        <v>127</v>
      </c>
      <c r="F106" s="46">
        <v>23.0</v>
      </c>
      <c r="G106" s="46">
        <f t="shared" ref="G106:G107" si="10">F106-4</f>
        <v>19</v>
      </c>
      <c r="H106" s="26"/>
      <c r="I106" s="26"/>
      <c r="J106" s="26"/>
      <c r="K106" s="26"/>
    </row>
    <row r="107">
      <c r="A107" s="55" t="s">
        <v>1486</v>
      </c>
      <c r="B107" s="24">
        <v>0.1464814814814815</v>
      </c>
      <c r="C107" s="24">
        <f>B107-TIME('Time Shifts'!$B$46,'Time Shifts'!$C$46,'Time Shifts'!$D$46)</f>
        <v>0.1344444444</v>
      </c>
      <c r="D107" s="55" t="s">
        <v>66</v>
      </c>
      <c r="E107" s="55" t="s">
        <v>127</v>
      </c>
      <c r="F107" s="46">
        <v>14.0</v>
      </c>
      <c r="G107" s="46">
        <f t="shared" si="10"/>
        <v>10</v>
      </c>
      <c r="H107" s="26"/>
      <c r="I107" s="26"/>
      <c r="J107" s="26"/>
      <c r="K107" s="26"/>
    </row>
    <row r="108">
      <c r="A108" s="55" t="s">
        <v>1486</v>
      </c>
      <c r="B108" s="24">
        <v>0.14695601851851853</v>
      </c>
      <c r="C108" s="24">
        <f>B108-TIME('Time Shifts'!$B$46,'Time Shifts'!$C$46,'Time Shifts'!$D$46)</f>
        <v>0.1349189815</v>
      </c>
      <c r="D108" s="55" t="s">
        <v>69</v>
      </c>
      <c r="E108" s="55" t="s">
        <v>78</v>
      </c>
      <c r="F108" s="29" t="s">
        <v>68</v>
      </c>
      <c r="G108" s="46">
        <v>20.0</v>
      </c>
      <c r="H108" s="26"/>
      <c r="I108" s="26"/>
      <c r="J108" s="26"/>
      <c r="K108" s="26"/>
    </row>
    <row r="109">
      <c r="A109" s="55" t="s">
        <v>1486</v>
      </c>
      <c r="B109" s="24">
        <v>0.14695601851851853</v>
      </c>
      <c r="C109" s="24">
        <f>B109-TIME('Time Shifts'!$B$46,'Time Shifts'!$C$46,'Time Shifts'!$D$46)</f>
        <v>0.1349189815</v>
      </c>
      <c r="D109" s="55" t="s">
        <v>70</v>
      </c>
      <c r="E109" s="55" t="s">
        <v>78</v>
      </c>
      <c r="F109" s="46">
        <v>12.0</v>
      </c>
      <c r="G109" s="46">
        <f>F109-7</f>
        <v>5</v>
      </c>
      <c r="H109" s="55"/>
      <c r="I109" s="26" t="s">
        <v>1506</v>
      </c>
      <c r="J109" s="26"/>
      <c r="K109" s="26"/>
    </row>
    <row r="110">
      <c r="A110" s="55" t="s">
        <v>1486</v>
      </c>
      <c r="B110" s="24">
        <v>0.1481134259259259</v>
      </c>
      <c r="C110" s="24">
        <f>B110-TIME('Time Shifts'!$B$46,'Time Shifts'!$C$46,'Time Shifts'!$D$46)</f>
        <v>0.1360763889</v>
      </c>
      <c r="D110" s="55" t="s">
        <v>66</v>
      </c>
      <c r="E110" s="55" t="s">
        <v>87</v>
      </c>
      <c r="F110" s="46">
        <v>16.0</v>
      </c>
      <c r="G110" s="46">
        <f>F110-0</f>
        <v>16</v>
      </c>
      <c r="H110" s="26"/>
      <c r="I110" s="26"/>
      <c r="J110" s="26"/>
      <c r="K110" s="26"/>
    </row>
    <row r="111">
      <c r="A111" s="55" t="s">
        <v>1486</v>
      </c>
      <c r="B111" s="24">
        <v>0.14813657407407407</v>
      </c>
      <c r="C111" s="24">
        <f>B111-TIME('Time Shifts'!$B$46,'Time Shifts'!$C$46,'Time Shifts'!$D$46)</f>
        <v>0.136099537</v>
      </c>
      <c r="D111" s="55" t="s">
        <v>70</v>
      </c>
      <c r="E111" s="55" t="s">
        <v>87</v>
      </c>
      <c r="F111" s="46">
        <v>15.0</v>
      </c>
      <c r="G111" s="46">
        <f t="shared" ref="G111:G112" si="11">F111-4</f>
        <v>11</v>
      </c>
      <c r="H111" s="26"/>
      <c r="I111" s="26"/>
      <c r="J111" s="26"/>
      <c r="K111" s="26"/>
    </row>
    <row r="112">
      <c r="A112" s="55" t="s">
        <v>1486</v>
      </c>
      <c r="B112" s="24">
        <v>0.14820601851851853</v>
      </c>
      <c r="C112" s="24">
        <f>B112-TIME('Time Shifts'!$B$46,'Time Shifts'!$C$46,'Time Shifts'!$D$46)</f>
        <v>0.1361689815</v>
      </c>
      <c r="D112" s="55" t="s">
        <v>69</v>
      </c>
      <c r="E112" s="55" t="s">
        <v>87</v>
      </c>
      <c r="F112" s="46">
        <v>6.0</v>
      </c>
      <c r="G112" s="46">
        <f t="shared" si="11"/>
        <v>2</v>
      </c>
      <c r="H112" s="26"/>
      <c r="I112" s="26"/>
      <c r="J112" s="26"/>
      <c r="K112" s="26"/>
    </row>
    <row r="113">
      <c r="A113" s="55" t="s">
        <v>1486</v>
      </c>
      <c r="B113" s="24">
        <v>0.14947916666666666</v>
      </c>
      <c r="C113" s="24">
        <f>B113-TIME('Time Shifts'!$B$46,'Time Shifts'!$C$46,'Time Shifts'!$D$46)</f>
        <v>0.1374421296</v>
      </c>
      <c r="D113" s="55" t="s">
        <v>66</v>
      </c>
      <c r="E113" s="55" t="s">
        <v>784</v>
      </c>
      <c r="F113" s="46">
        <v>11.0</v>
      </c>
      <c r="G113" s="46">
        <f>F113</f>
        <v>11</v>
      </c>
      <c r="H113" s="26"/>
      <c r="I113" s="26"/>
      <c r="J113" s="26"/>
      <c r="K113" s="26"/>
    </row>
    <row r="114">
      <c r="A114" s="55" t="s">
        <v>1486</v>
      </c>
      <c r="B114" s="24">
        <v>0.15078703703703702</v>
      </c>
      <c r="C114" s="24">
        <f>B114-TIME('Time Shifts'!$B$46,'Time Shifts'!$C$46,'Time Shifts'!$D$46)</f>
        <v>0.13875</v>
      </c>
      <c r="D114" s="55" t="s">
        <v>1507</v>
      </c>
      <c r="E114" s="55" t="s">
        <v>87</v>
      </c>
      <c r="F114" s="29">
        <v>9.0</v>
      </c>
      <c r="G114" s="46">
        <v>6.0</v>
      </c>
      <c r="H114" s="26"/>
      <c r="I114" s="26"/>
      <c r="J114" s="26"/>
      <c r="K114" s="26" t="s">
        <v>1508</v>
      </c>
    </row>
    <row r="115">
      <c r="A115" s="55" t="s">
        <v>1486</v>
      </c>
      <c r="B115" s="24">
        <v>0.15166666666666667</v>
      </c>
      <c r="C115" s="24">
        <f>B115-TIME('Time Shifts'!$B$46,'Time Shifts'!$C$46,'Time Shifts'!$D$46)</f>
        <v>0.1396296296</v>
      </c>
      <c r="D115" s="55" t="s">
        <v>1507</v>
      </c>
      <c r="E115" s="55" t="s">
        <v>93</v>
      </c>
      <c r="F115" s="46">
        <v>18.0</v>
      </c>
      <c r="G115" s="46">
        <f>F115-5</f>
        <v>13</v>
      </c>
      <c r="H115" s="26"/>
      <c r="I115" s="26"/>
      <c r="J115" s="55"/>
      <c r="K115" s="55" t="s">
        <v>1509</v>
      </c>
    </row>
    <row r="116">
      <c r="A116" s="55" t="s">
        <v>1486</v>
      </c>
      <c r="B116" s="24">
        <v>0.15197916666666667</v>
      </c>
      <c r="C116" s="24">
        <f>B116-TIME('Time Shifts'!$B$46,'Time Shifts'!$C$46,'Time Shifts'!$D$46)</f>
        <v>0.1399421296</v>
      </c>
      <c r="D116" s="55" t="s">
        <v>1507</v>
      </c>
      <c r="E116" s="55" t="s">
        <v>91</v>
      </c>
      <c r="F116" s="46">
        <v>8.0</v>
      </c>
      <c r="G116" s="46"/>
      <c r="H116" s="55"/>
      <c r="I116" s="26" t="s">
        <v>1510</v>
      </c>
      <c r="J116" s="26"/>
      <c r="K116" s="26" t="s">
        <v>1508</v>
      </c>
    </row>
    <row r="117">
      <c r="A117" s="55" t="s">
        <v>1486</v>
      </c>
      <c r="B117" s="24">
        <v>0.15225694444444443</v>
      </c>
      <c r="C117" s="24">
        <f>B117-TIME('Time Shifts'!$B$46,'Time Shifts'!$C$46,'Time Shifts'!$D$46)</f>
        <v>0.1402199074</v>
      </c>
      <c r="D117" s="55" t="s">
        <v>1507</v>
      </c>
      <c r="E117" s="55" t="s">
        <v>93</v>
      </c>
      <c r="F117" s="29" t="s">
        <v>75</v>
      </c>
      <c r="G117" s="46" t="s">
        <v>75</v>
      </c>
      <c r="H117" s="26"/>
      <c r="I117" s="26"/>
      <c r="J117" s="55"/>
      <c r="K117" s="55" t="s">
        <v>1509</v>
      </c>
    </row>
    <row r="118">
      <c r="A118" s="55" t="s">
        <v>1486</v>
      </c>
      <c r="B118" s="24">
        <v>0.15416666666666667</v>
      </c>
      <c r="C118" s="24">
        <f>B118-TIME('Time Shifts'!$B$46,'Time Shifts'!$C$46,'Time Shifts'!$D$46)</f>
        <v>0.1421296296</v>
      </c>
      <c r="D118" s="55" t="s">
        <v>70</v>
      </c>
      <c r="E118" s="55" t="s">
        <v>100</v>
      </c>
      <c r="F118" s="46">
        <v>21.0</v>
      </c>
      <c r="G118" s="46">
        <f>F118-7</f>
        <v>14</v>
      </c>
      <c r="H118" s="26"/>
      <c r="I118" s="26"/>
      <c r="J118" s="55"/>
      <c r="K118" s="55" t="s">
        <v>1511</v>
      </c>
    </row>
    <row r="119">
      <c r="A119" s="55" t="s">
        <v>1486</v>
      </c>
      <c r="B119" s="24">
        <v>0.15439814814814815</v>
      </c>
      <c r="C119" s="24">
        <f>B119-TIME('Time Shifts'!$B$46,'Time Shifts'!$C$46,'Time Shifts'!$D$46)</f>
        <v>0.1423611111</v>
      </c>
      <c r="D119" s="55" t="s">
        <v>1507</v>
      </c>
      <c r="E119" s="55" t="s">
        <v>100</v>
      </c>
      <c r="F119" s="29" t="s">
        <v>75</v>
      </c>
      <c r="G119" s="46" t="s">
        <v>75</v>
      </c>
      <c r="H119" s="55"/>
      <c r="I119" s="26" t="s">
        <v>1512</v>
      </c>
      <c r="J119" s="55"/>
      <c r="K119" s="55" t="s">
        <v>1513</v>
      </c>
    </row>
    <row r="120">
      <c r="A120" s="55" t="s">
        <v>1486</v>
      </c>
      <c r="B120" s="24">
        <v>0.1555324074074074</v>
      </c>
      <c r="C120" s="24">
        <f>B120-TIME('Time Shifts'!$B$46,'Time Shifts'!$C$46,'Time Shifts'!$D$46)</f>
        <v>0.1434953704</v>
      </c>
      <c r="D120" s="55" t="s">
        <v>1507</v>
      </c>
      <c r="E120" s="26" t="s">
        <v>93</v>
      </c>
      <c r="F120" s="29">
        <f>G120+5</f>
        <v>22</v>
      </c>
      <c r="G120" s="46">
        <v>17.0</v>
      </c>
      <c r="H120" s="26"/>
      <c r="I120" s="26"/>
      <c r="J120" s="55"/>
      <c r="K120" s="55" t="s">
        <v>1514</v>
      </c>
    </row>
    <row r="121">
      <c r="A121" s="55" t="s">
        <v>1486</v>
      </c>
      <c r="B121" s="24">
        <v>0.1556712962962963</v>
      </c>
      <c r="C121" s="24">
        <f>B121-TIME('Time Shifts'!$B$46,'Time Shifts'!$C$46,'Time Shifts'!$D$46)</f>
        <v>0.1436342593</v>
      </c>
      <c r="D121" s="55" t="s">
        <v>1507</v>
      </c>
      <c r="E121" s="55" t="s">
        <v>91</v>
      </c>
      <c r="F121" s="46">
        <v>10.0</v>
      </c>
      <c r="G121" s="46"/>
      <c r="H121" s="55"/>
      <c r="I121" s="26" t="s">
        <v>1515</v>
      </c>
      <c r="J121" s="26"/>
      <c r="K121" s="26" t="s">
        <v>1508</v>
      </c>
    </row>
    <row r="122">
      <c r="A122" s="55" t="s">
        <v>1486</v>
      </c>
      <c r="B122" s="24">
        <v>0.15606481481481482</v>
      </c>
      <c r="C122" s="24">
        <f>B122-TIME('Time Shifts'!$B$46,'Time Shifts'!$C$46,'Time Shifts'!$D$46)</f>
        <v>0.1440277778</v>
      </c>
      <c r="D122" s="55" t="s">
        <v>1492</v>
      </c>
      <c r="E122" s="55" t="s">
        <v>78</v>
      </c>
      <c r="F122" s="46">
        <v>14.0</v>
      </c>
      <c r="G122" s="46"/>
      <c r="H122" s="26"/>
      <c r="I122" s="26"/>
      <c r="J122" s="26"/>
      <c r="K122" s="26"/>
    </row>
    <row r="123">
      <c r="A123" s="55" t="s">
        <v>1486</v>
      </c>
      <c r="B123" s="24">
        <v>0.15606481481481482</v>
      </c>
      <c r="C123" s="24">
        <f>B123-TIME('Time Shifts'!$B$46,'Time Shifts'!$C$46,'Time Shifts'!$D$46)</f>
        <v>0.1440277778</v>
      </c>
      <c r="D123" s="55" t="s">
        <v>964</v>
      </c>
      <c r="E123" s="55" t="s">
        <v>78</v>
      </c>
      <c r="F123" s="46">
        <v>19.0</v>
      </c>
      <c r="G123" s="46">
        <f t="shared" ref="G123:G124" si="12">F123-1</f>
        <v>18</v>
      </c>
      <c r="H123" s="26"/>
      <c r="I123" s="26"/>
      <c r="J123" s="26"/>
      <c r="K123" s="26"/>
    </row>
    <row r="124">
      <c r="A124" s="55" t="s">
        <v>1486</v>
      </c>
      <c r="B124" s="24">
        <v>0.15636574074074075</v>
      </c>
      <c r="C124" s="24">
        <f>B124-TIME('Time Shifts'!$B$46,'Time Shifts'!$C$46,'Time Shifts'!$D$46)</f>
        <v>0.1443287037</v>
      </c>
      <c r="D124" s="55" t="s">
        <v>964</v>
      </c>
      <c r="E124" s="55" t="s">
        <v>87</v>
      </c>
      <c r="F124" s="46">
        <v>18.0</v>
      </c>
      <c r="G124" s="46">
        <f t="shared" si="12"/>
        <v>17</v>
      </c>
      <c r="H124" s="26"/>
      <c r="I124" s="26"/>
      <c r="J124" s="26"/>
      <c r="K124" s="26"/>
    </row>
    <row r="125">
      <c r="A125" s="55" t="s">
        <v>1486</v>
      </c>
      <c r="B125" s="24">
        <v>0.15636574074074075</v>
      </c>
      <c r="C125" s="24">
        <f>B125-TIME('Time Shifts'!$B$46,'Time Shifts'!$C$46,'Time Shifts'!$D$46)</f>
        <v>0.1443287037</v>
      </c>
      <c r="D125" s="55" t="s">
        <v>1492</v>
      </c>
      <c r="E125" s="55" t="s">
        <v>87</v>
      </c>
      <c r="F125" s="46">
        <v>13.0</v>
      </c>
      <c r="G125" s="46">
        <f>F125-4</f>
        <v>9</v>
      </c>
      <c r="H125" s="26"/>
      <c r="I125" s="26"/>
      <c r="J125" s="26"/>
      <c r="K125" s="26"/>
    </row>
    <row r="126">
      <c r="A126" s="55" t="s">
        <v>1486</v>
      </c>
      <c r="B126" s="24">
        <v>0.15894675925925925</v>
      </c>
      <c r="C126" s="24">
        <f>B126-TIME('Time Shifts'!$B$46,'Time Shifts'!$C$46,'Time Shifts'!$D$46)</f>
        <v>0.1469097222</v>
      </c>
      <c r="D126" s="55" t="s">
        <v>66</v>
      </c>
      <c r="E126" s="55" t="s">
        <v>89</v>
      </c>
      <c r="F126" s="46">
        <v>24.0</v>
      </c>
      <c r="G126" s="46">
        <f t="shared" ref="G126:G127" si="13">F126-7</f>
        <v>17</v>
      </c>
      <c r="H126" s="26"/>
      <c r="I126" s="26"/>
      <c r="J126" s="55"/>
      <c r="K126" s="55" t="s">
        <v>171</v>
      </c>
    </row>
    <row r="127">
      <c r="A127" s="55" t="s">
        <v>1486</v>
      </c>
      <c r="B127" s="24">
        <v>0.15899305555555557</v>
      </c>
      <c r="C127" s="24">
        <f>B127-TIME('Time Shifts'!$B$46,'Time Shifts'!$C$46,'Time Shifts'!$D$46)</f>
        <v>0.1469560185</v>
      </c>
      <c r="D127" s="55" t="s">
        <v>66</v>
      </c>
      <c r="E127" s="55" t="s">
        <v>89</v>
      </c>
      <c r="F127" s="46">
        <v>23.0</v>
      </c>
      <c r="G127" s="46">
        <f t="shared" si="13"/>
        <v>16</v>
      </c>
      <c r="H127" s="26"/>
      <c r="I127" s="26"/>
      <c r="J127" s="55"/>
      <c r="K127" s="55" t="s">
        <v>171</v>
      </c>
    </row>
    <row r="128">
      <c r="A128" s="55" t="s">
        <v>1486</v>
      </c>
      <c r="B128" s="24">
        <v>0.15908564814814816</v>
      </c>
      <c r="C128" s="24">
        <f>B128-TIME('Time Shifts'!$B$46,'Time Shifts'!$C$46,'Time Shifts'!$D$46)</f>
        <v>0.1470486111</v>
      </c>
      <c r="D128" s="55" t="s">
        <v>66</v>
      </c>
      <c r="E128" s="55" t="s">
        <v>91</v>
      </c>
      <c r="F128" s="46">
        <v>16.0</v>
      </c>
      <c r="G128" s="46"/>
      <c r="H128" s="55"/>
      <c r="I128" s="26" t="s">
        <v>1516</v>
      </c>
      <c r="J128" s="26"/>
      <c r="K128" s="26"/>
    </row>
    <row r="129">
      <c r="A129" s="55" t="s">
        <v>1486</v>
      </c>
      <c r="B129" s="24">
        <v>0.15915509259259258</v>
      </c>
      <c r="C129" s="24">
        <f>B129-TIME('Time Shifts'!$B$46,'Time Shifts'!$C$46,'Time Shifts'!$D$46)</f>
        <v>0.1471180556</v>
      </c>
      <c r="D129" s="55" t="s">
        <v>66</v>
      </c>
      <c r="E129" s="55" t="s">
        <v>91</v>
      </c>
      <c r="F129" s="46">
        <v>12.0</v>
      </c>
      <c r="G129" s="46"/>
      <c r="H129" s="55"/>
      <c r="I129" s="26" t="s">
        <v>1517</v>
      </c>
      <c r="J129" s="26"/>
      <c r="K129" s="26"/>
    </row>
    <row r="130">
      <c r="A130" s="55" t="s">
        <v>1486</v>
      </c>
      <c r="B130" s="24">
        <v>0.15939814814814815</v>
      </c>
      <c r="C130" s="24">
        <f>B130-TIME('Time Shifts'!$B$46,'Time Shifts'!$C$46,'Time Shifts'!$D$46)</f>
        <v>0.1473611111</v>
      </c>
      <c r="D130" s="55" t="s">
        <v>66</v>
      </c>
      <c r="E130" s="55" t="s">
        <v>784</v>
      </c>
      <c r="F130" s="29" t="s">
        <v>75</v>
      </c>
      <c r="G130" s="46" t="s">
        <v>75</v>
      </c>
      <c r="H130" s="26"/>
      <c r="I130" s="26"/>
      <c r="J130" s="26"/>
      <c r="K130" s="26"/>
    </row>
    <row r="131">
      <c r="A131" s="55" t="s">
        <v>1486</v>
      </c>
      <c r="B131" s="24">
        <v>0.1615625</v>
      </c>
      <c r="C131" s="24">
        <f>B131-TIME('Time Shifts'!$B$46,'Time Shifts'!$C$46,'Time Shifts'!$D$46)</f>
        <v>0.149525463</v>
      </c>
      <c r="D131" s="55" t="s">
        <v>1492</v>
      </c>
      <c r="E131" s="55" t="s">
        <v>125</v>
      </c>
      <c r="F131" s="46">
        <v>15.0</v>
      </c>
      <c r="G131" s="46">
        <f>F131-7</f>
        <v>8</v>
      </c>
      <c r="H131" s="26"/>
      <c r="I131" s="26"/>
      <c r="J131" s="26"/>
      <c r="K131" s="26"/>
    </row>
    <row r="132">
      <c r="A132" s="55" t="s">
        <v>1486</v>
      </c>
      <c r="B132" s="24">
        <v>0.16253472222222223</v>
      </c>
      <c r="C132" s="24">
        <f>B132-TIME('Time Shifts'!$B$46,'Time Shifts'!$C$46,'Time Shifts'!$D$46)</f>
        <v>0.1504976852</v>
      </c>
      <c r="D132" s="55" t="s">
        <v>1492</v>
      </c>
      <c r="E132" s="55" t="s">
        <v>80</v>
      </c>
      <c r="F132" s="46">
        <v>9.0</v>
      </c>
      <c r="G132" s="46"/>
      <c r="H132" s="26"/>
      <c r="I132" s="26"/>
      <c r="J132" s="26"/>
      <c r="K132" s="26"/>
    </row>
    <row r="133">
      <c r="A133" s="55" t="s">
        <v>1486</v>
      </c>
      <c r="B133" s="24">
        <v>0.16402777777777777</v>
      </c>
      <c r="C133" s="24">
        <f>B133-TIME('Time Shifts'!$B$46,'Time Shifts'!$C$46,'Time Shifts'!$D$46)</f>
        <v>0.1519907407</v>
      </c>
      <c r="D133" s="55" t="s">
        <v>69</v>
      </c>
      <c r="E133" s="55" t="s">
        <v>131</v>
      </c>
      <c r="F133" s="46">
        <v>6.0</v>
      </c>
      <c r="G133" s="46">
        <f>F133-1</f>
        <v>5</v>
      </c>
      <c r="H133" s="26"/>
      <c r="I133" s="26"/>
      <c r="J133" s="26"/>
      <c r="K133" s="26"/>
    </row>
    <row r="134">
      <c r="A134" s="55" t="s">
        <v>1486</v>
      </c>
      <c r="B134" s="24">
        <v>0.1646064814814815</v>
      </c>
      <c r="C134" s="24">
        <f>B134-TIME('Time Shifts'!$B$46,'Time Shifts'!$C$46,'Time Shifts'!$D$46)</f>
        <v>0.1525694444</v>
      </c>
      <c r="D134" s="55" t="s">
        <v>1507</v>
      </c>
      <c r="E134" s="55" t="s">
        <v>93</v>
      </c>
      <c r="F134" s="46">
        <v>20.0</v>
      </c>
      <c r="G134" s="46">
        <f>F134-5</f>
        <v>15</v>
      </c>
      <c r="H134" s="26"/>
      <c r="I134" s="26"/>
      <c r="J134" s="55"/>
      <c r="K134" s="55" t="s">
        <v>1509</v>
      </c>
    </row>
    <row r="135">
      <c r="A135" s="55" t="s">
        <v>1486</v>
      </c>
      <c r="B135" s="24">
        <v>0.16467592592592592</v>
      </c>
      <c r="C135" s="24">
        <f>B135-TIME('Time Shifts'!$B$46,'Time Shifts'!$C$46,'Time Shifts'!$D$46)</f>
        <v>0.1526388889</v>
      </c>
      <c r="D135" s="55" t="s">
        <v>1507</v>
      </c>
      <c r="E135" s="55" t="s">
        <v>91</v>
      </c>
      <c r="F135" s="46">
        <v>9.0</v>
      </c>
      <c r="G135" s="46"/>
      <c r="H135" s="55"/>
      <c r="I135" s="26" t="s">
        <v>1518</v>
      </c>
      <c r="J135" s="26"/>
      <c r="K135" s="26" t="s">
        <v>1508</v>
      </c>
    </row>
    <row r="136">
      <c r="A136" s="55" t="s">
        <v>1486</v>
      </c>
      <c r="B136" s="24">
        <v>0.16490740740740742</v>
      </c>
      <c r="C136" s="24">
        <f>B136-TIME('Time Shifts'!$B$46,'Time Shifts'!$C$46,'Time Shifts'!$D$46)</f>
        <v>0.1528703704</v>
      </c>
      <c r="D136" s="55" t="s">
        <v>1507</v>
      </c>
      <c r="E136" s="55" t="s">
        <v>93</v>
      </c>
      <c r="F136" s="29" t="s">
        <v>75</v>
      </c>
      <c r="G136" s="46" t="s">
        <v>75</v>
      </c>
      <c r="H136" s="26"/>
      <c r="I136" s="26"/>
      <c r="J136" s="55"/>
      <c r="K136" s="55" t="s">
        <v>1509</v>
      </c>
    </row>
    <row r="137">
      <c r="A137" s="55" t="s">
        <v>1486</v>
      </c>
      <c r="B137" s="24">
        <v>0.16505787037037037</v>
      </c>
      <c r="C137" s="24">
        <f>B137-TIME('Time Shifts'!$B$46,'Time Shifts'!$C$46,'Time Shifts'!$D$46)</f>
        <v>0.1530208333</v>
      </c>
      <c r="D137" s="55" t="s">
        <v>1507</v>
      </c>
      <c r="E137" s="55" t="s">
        <v>91</v>
      </c>
      <c r="F137" s="46">
        <v>11.0</v>
      </c>
      <c r="G137" s="46"/>
      <c r="H137" s="55"/>
      <c r="I137" s="26" t="s">
        <v>1519</v>
      </c>
      <c r="J137" s="26"/>
      <c r="K137" s="26" t="s">
        <v>1508</v>
      </c>
    </row>
    <row r="138">
      <c r="A138" s="55" t="s">
        <v>1486</v>
      </c>
      <c r="B138" s="24">
        <v>0.16561342592592593</v>
      </c>
      <c r="C138" s="24">
        <f>B138-TIME('Time Shifts'!$B$46,'Time Shifts'!$C$46,'Time Shifts'!$D$46)</f>
        <v>0.1535763889</v>
      </c>
      <c r="D138" s="55" t="s">
        <v>1507</v>
      </c>
      <c r="E138" s="55" t="s">
        <v>91</v>
      </c>
      <c r="F138" s="46">
        <v>6.0</v>
      </c>
      <c r="G138" s="46"/>
      <c r="H138" s="55"/>
      <c r="I138" s="26" t="s">
        <v>1520</v>
      </c>
      <c r="J138" s="26"/>
      <c r="K138" s="26" t="s">
        <v>1508</v>
      </c>
    </row>
    <row r="139">
      <c r="A139" s="55" t="s">
        <v>1486</v>
      </c>
      <c r="B139" s="24">
        <v>0.1661111111111111</v>
      </c>
      <c r="C139" s="24">
        <f>B139-TIME('Time Shifts'!$B$46,'Time Shifts'!$C$46,'Time Shifts'!$D$46)</f>
        <v>0.1540740741</v>
      </c>
      <c r="D139" s="55" t="s">
        <v>69</v>
      </c>
      <c r="E139" s="55" t="s">
        <v>100</v>
      </c>
      <c r="F139" s="29" t="s">
        <v>68</v>
      </c>
      <c r="G139" s="46">
        <v>20.0</v>
      </c>
      <c r="H139" s="55"/>
      <c r="I139" s="26" t="s">
        <v>1521</v>
      </c>
      <c r="J139" s="55"/>
      <c r="K139" s="55" t="s">
        <v>1511</v>
      </c>
    </row>
    <row r="140">
      <c r="A140" s="55" t="s">
        <v>1486</v>
      </c>
      <c r="B140" s="24">
        <v>0.16643518518518519</v>
      </c>
      <c r="C140" s="24">
        <f>B140-TIME('Time Shifts'!$B$46,'Time Shifts'!$C$46,'Time Shifts'!$D$46)</f>
        <v>0.1543981481</v>
      </c>
      <c r="D140" s="55" t="s">
        <v>70</v>
      </c>
      <c r="E140" s="55" t="s">
        <v>100</v>
      </c>
      <c r="F140" s="46">
        <v>25.0</v>
      </c>
      <c r="G140" s="46">
        <f>F140-7</f>
        <v>18</v>
      </c>
      <c r="H140" s="26"/>
      <c r="I140" s="26"/>
      <c r="J140" s="55"/>
      <c r="K140" s="55" t="s">
        <v>1511</v>
      </c>
    </row>
    <row r="141">
      <c r="A141" s="55" t="s">
        <v>1486</v>
      </c>
      <c r="B141" s="24">
        <v>0.16744212962962962</v>
      </c>
      <c r="C141" s="24">
        <f>B141-TIME('Time Shifts'!$B$46,'Time Shifts'!$C$46,'Time Shifts'!$D$46)</f>
        <v>0.1554050926</v>
      </c>
      <c r="D141" s="55" t="s">
        <v>70</v>
      </c>
      <c r="E141" s="26" t="s">
        <v>93</v>
      </c>
      <c r="F141" s="29">
        <f>G141+7</f>
        <v>11</v>
      </c>
      <c r="G141" s="46">
        <v>4.0</v>
      </c>
      <c r="H141" s="26"/>
      <c r="I141" s="26"/>
      <c r="J141" s="55"/>
      <c r="K141" s="55" t="s">
        <v>650</v>
      </c>
    </row>
    <row r="142">
      <c r="A142" s="55" t="s">
        <v>1486</v>
      </c>
      <c r="B142" s="24">
        <v>0.16751157407407408</v>
      </c>
      <c r="C142" s="24">
        <f>B142-TIME('Time Shifts'!$B$46,'Time Shifts'!$C$46,'Time Shifts'!$D$46)</f>
        <v>0.155474537</v>
      </c>
      <c r="D142" s="55" t="s">
        <v>1507</v>
      </c>
      <c r="E142" s="55" t="s">
        <v>93</v>
      </c>
      <c r="F142" s="29" t="s">
        <v>68</v>
      </c>
      <c r="G142" s="29">
        <v>20.0</v>
      </c>
      <c r="H142" s="26" t="s">
        <v>137</v>
      </c>
      <c r="I142" s="26"/>
      <c r="J142" s="55"/>
      <c r="K142" s="55" t="s">
        <v>1509</v>
      </c>
    </row>
    <row r="143">
      <c r="A143" s="55" t="s">
        <v>1486</v>
      </c>
      <c r="B143" s="24">
        <v>0.1676388888888889</v>
      </c>
      <c r="C143" s="24">
        <f>B143-TIME('Time Shifts'!$B$46,'Time Shifts'!$C$46,'Time Shifts'!$D$46)</f>
        <v>0.1556018519</v>
      </c>
      <c r="D143" s="55" t="s">
        <v>1507</v>
      </c>
      <c r="E143" s="55" t="s">
        <v>91</v>
      </c>
      <c r="F143" s="46">
        <v>13.0</v>
      </c>
      <c r="G143" s="46"/>
      <c r="H143" s="55"/>
      <c r="I143" s="26" t="s">
        <v>1522</v>
      </c>
      <c r="J143" s="26"/>
      <c r="K143" s="26" t="s">
        <v>1508</v>
      </c>
    </row>
    <row r="144">
      <c r="A144" s="55" t="s">
        <v>1486</v>
      </c>
      <c r="B144" s="24">
        <v>0.16809027777777777</v>
      </c>
      <c r="C144" s="24">
        <f>B144-TIME('Time Shifts'!$B$46,'Time Shifts'!$C$46,'Time Shifts'!$D$46)</f>
        <v>0.1560532407</v>
      </c>
      <c r="D144" s="55" t="s">
        <v>1507</v>
      </c>
      <c r="E144" s="55" t="s">
        <v>91</v>
      </c>
      <c r="F144" s="46">
        <v>6.0</v>
      </c>
      <c r="G144" s="46"/>
      <c r="H144" s="55"/>
      <c r="I144" s="26" t="s">
        <v>1523</v>
      </c>
      <c r="J144" s="26"/>
      <c r="K144" s="26" t="s">
        <v>1508</v>
      </c>
    </row>
    <row r="145">
      <c r="A145" s="55" t="s">
        <v>1486</v>
      </c>
      <c r="B145" s="24">
        <v>0.1707175925925926</v>
      </c>
      <c r="C145" s="24">
        <f>B145-TIME('Time Shifts'!$B$46,'Time Shifts'!$C$46,'Time Shifts'!$D$46)</f>
        <v>0.1586805556</v>
      </c>
      <c r="D145" s="55" t="s">
        <v>66</v>
      </c>
      <c r="E145" s="55" t="s">
        <v>784</v>
      </c>
      <c r="F145" s="29" t="s">
        <v>75</v>
      </c>
      <c r="G145" s="46" t="s">
        <v>75</v>
      </c>
      <c r="H145" s="26"/>
      <c r="I145" s="26"/>
      <c r="J145" s="26"/>
      <c r="K145" s="26"/>
    </row>
    <row r="146">
      <c r="A146" s="55" t="s">
        <v>1486</v>
      </c>
      <c r="B146" s="24">
        <v>0.17510416666666667</v>
      </c>
      <c r="C146" s="24">
        <f>B146-TIME('Time Shifts'!$B$46,'Time Shifts'!$C$46,'Time Shifts'!$D$46)</f>
        <v>0.1630671296</v>
      </c>
      <c r="D146" s="55" t="s">
        <v>69</v>
      </c>
      <c r="E146" s="55" t="s">
        <v>784</v>
      </c>
      <c r="F146" s="46">
        <v>3.0</v>
      </c>
      <c r="G146" s="46">
        <f>F146</f>
        <v>3</v>
      </c>
      <c r="H146" s="26"/>
      <c r="I146" s="26"/>
      <c r="J146" s="26"/>
      <c r="K146" s="26"/>
    </row>
    <row r="147">
      <c r="A147" s="55" t="s">
        <v>1486</v>
      </c>
      <c r="B147" s="24">
        <v>0.17510416666666667</v>
      </c>
      <c r="C147" s="24">
        <f>B147-TIME('Time Shifts'!$B$46,'Time Shifts'!$C$46,'Time Shifts'!$D$46)</f>
        <v>0.1630671296</v>
      </c>
      <c r="D147" s="55" t="s">
        <v>964</v>
      </c>
      <c r="E147" s="55" t="s">
        <v>81</v>
      </c>
      <c r="F147" s="46">
        <v>19.0</v>
      </c>
      <c r="G147" s="46">
        <f>F147-3</f>
        <v>16</v>
      </c>
      <c r="H147" s="26"/>
      <c r="I147" s="26"/>
      <c r="J147" s="55"/>
      <c r="K147" s="55" t="s">
        <v>254</v>
      </c>
    </row>
    <row r="148">
      <c r="A148" s="55" t="s">
        <v>1486</v>
      </c>
      <c r="B148" s="24">
        <v>0.1791550925925926</v>
      </c>
      <c r="C148" s="24">
        <f>B148-TIME('Time Shifts'!$B$46,'Time Shifts'!$C$46,'Time Shifts'!$D$46)</f>
        <v>0.1671180556</v>
      </c>
      <c r="D148" s="55" t="s">
        <v>66</v>
      </c>
      <c r="E148" s="55" t="s">
        <v>89</v>
      </c>
      <c r="F148" s="46">
        <v>25.0</v>
      </c>
      <c r="G148" s="46">
        <f t="shared" ref="G148:G149" si="14">F148-7</f>
        <v>18</v>
      </c>
      <c r="H148" s="26"/>
      <c r="I148" s="26"/>
      <c r="J148" s="55"/>
      <c r="K148" s="55" t="s">
        <v>171</v>
      </c>
    </row>
    <row r="149">
      <c r="A149" s="55" t="s">
        <v>1486</v>
      </c>
      <c r="B149" s="24">
        <v>0.17917824074074074</v>
      </c>
      <c r="C149" s="24">
        <f>B149-TIME('Time Shifts'!$B$46,'Time Shifts'!$C$46,'Time Shifts'!$D$46)</f>
        <v>0.1671412037</v>
      </c>
      <c r="D149" s="55" t="s">
        <v>66</v>
      </c>
      <c r="E149" s="55" t="s">
        <v>89</v>
      </c>
      <c r="F149" s="46">
        <v>22.0</v>
      </c>
      <c r="G149" s="46">
        <f t="shared" si="14"/>
        <v>15</v>
      </c>
      <c r="H149" s="26"/>
      <c r="I149" s="26"/>
      <c r="J149" s="55"/>
      <c r="K149" s="55" t="s">
        <v>171</v>
      </c>
    </row>
    <row r="150">
      <c r="A150" s="55" t="s">
        <v>1486</v>
      </c>
      <c r="B150" s="24">
        <v>0.17925925925925926</v>
      </c>
      <c r="C150" s="24">
        <f>B150-TIME('Time Shifts'!$B$46,'Time Shifts'!$C$46,'Time Shifts'!$D$46)</f>
        <v>0.1672222222</v>
      </c>
      <c r="D150" s="55" t="s">
        <v>66</v>
      </c>
      <c r="E150" s="55" t="s">
        <v>91</v>
      </c>
      <c r="F150" s="46">
        <v>7.0</v>
      </c>
      <c r="G150" s="46"/>
      <c r="H150" s="55"/>
      <c r="I150" s="26" t="s">
        <v>1524</v>
      </c>
      <c r="J150" s="26"/>
      <c r="K150" s="26"/>
    </row>
    <row r="151">
      <c r="A151" s="55" t="s">
        <v>1486</v>
      </c>
      <c r="B151" s="24">
        <v>0.17930555555555555</v>
      </c>
      <c r="C151" s="24">
        <f>B151-TIME('Time Shifts'!$B$46,'Time Shifts'!$C$46,'Time Shifts'!$D$46)</f>
        <v>0.1672685185</v>
      </c>
      <c r="D151" s="55" t="s">
        <v>66</v>
      </c>
      <c r="E151" s="55" t="s">
        <v>91</v>
      </c>
      <c r="F151" s="46">
        <v>10.0</v>
      </c>
      <c r="G151" s="46"/>
      <c r="H151" s="55"/>
      <c r="I151" s="26" t="s">
        <v>1525</v>
      </c>
      <c r="J151" s="26"/>
      <c r="K151" s="26"/>
    </row>
    <row r="152">
      <c r="A152" s="55" t="s">
        <v>1486</v>
      </c>
      <c r="B152" s="24">
        <v>0.17947916666666666</v>
      </c>
      <c r="C152" s="24">
        <f>B152-TIME('Time Shifts'!$B$46,'Time Shifts'!$C$46,'Time Shifts'!$D$46)</f>
        <v>0.1674421296</v>
      </c>
      <c r="D152" s="55" t="s">
        <v>66</v>
      </c>
      <c r="E152" s="55" t="s">
        <v>210</v>
      </c>
      <c r="F152" s="46">
        <v>21.0</v>
      </c>
      <c r="G152" s="46">
        <f>F152-6</f>
        <v>15</v>
      </c>
      <c r="H152" s="26"/>
      <c r="I152" s="26"/>
      <c r="J152" s="26"/>
      <c r="K152" s="26"/>
    </row>
    <row r="153">
      <c r="A153" s="55" t="s">
        <v>1486</v>
      </c>
      <c r="B153" s="24">
        <v>0.17983796296296295</v>
      </c>
      <c r="C153" s="24">
        <f>B153-TIME('Time Shifts'!$B$46,'Time Shifts'!$C$46,'Time Shifts'!$D$46)</f>
        <v>0.1678009259</v>
      </c>
      <c r="D153" s="55" t="s">
        <v>66</v>
      </c>
      <c r="E153" s="55" t="s">
        <v>784</v>
      </c>
      <c r="F153" s="46" t="s">
        <v>75</v>
      </c>
      <c r="G153" s="46"/>
      <c r="H153" s="26"/>
      <c r="I153" s="26"/>
      <c r="J153" s="26"/>
      <c r="K153" s="26"/>
    </row>
    <row r="154">
      <c r="A154" s="55" t="s">
        <v>1486</v>
      </c>
      <c r="B154" s="24">
        <v>0.1802314814814815</v>
      </c>
      <c r="C154" s="24">
        <f>B154-TIME('Time Shifts'!$B$46,'Time Shifts'!$C$46,'Time Shifts'!$D$46)</f>
        <v>0.1681944444</v>
      </c>
      <c r="D154" s="55" t="s">
        <v>1492</v>
      </c>
      <c r="E154" s="55" t="s">
        <v>93</v>
      </c>
      <c r="F154" s="29" t="s">
        <v>75</v>
      </c>
      <c r="G154" s="46" t="s">
        <v>75</v>
      </c>
      <c r="H154" s="26"/>
      <c r="I154" s="26"/>
      <c r="J154" s="55"/>
      <c r="K154" s="55" t="s">
        <v>85</v>
      </c>
    </row>
    <row r="155">
      <c r="A155" s="55" t="s">
        <v>1486</v>
      </c>
      <c r="B155" s="24">
        <v>0.1802314814814815</v>
      </c>
      <c r="C155" s="24">
        <f>B155-TIME('Time Shifts'!$B$46,'Time Shifts'!$C$46,'Time Shifts'!$D$46)</f>
        <v>0.1681944444</v>
      </c>
      <c r="D155" s="55" t="s">
        <v>1492</v>
      </c>
      <c r="E155" s="55" t="s">
        <v>93</v>
      </c>
      <c r="F155" s="29">
        <v>25.0</v>
      </c>
      <c r="G155" s="46">
        <v>18.0</v>
      </c>
      <c r="H155" s="26"/>
      <c r="I155" s="26"/>
      <c r="J155" s="55"/>
      <c r="K155" s="55" t="s">
        <v>1526</v>
      </c>
    </row>
    <row r="156">
      <c r="A156" s="55" t="s">
        <v>1486</v>
      </c>
      <c r="B156" s="24">
        <v>0.18038194444444444</v>
      </c>
      <c r="C156" s="24">
        <f>B156-TIME('Time Shifts'!$B$46,'Time Shifts'!$C$46,'Time Shifts'!$D$46)</f>
        <v>0.1683449074</v>
      </c>
      <c r="D156" s="55" t="s">
        <v>1492</v>
      </c>
      <c r="E156" s="55" t="s">
        <v>91</v>
      </c>
      <c r="F156" s="46">
        <v>27.0</v>
      </c>
      <c r="G156" s="46"/>
      <c r="H156" s="55"/>
      <c r="I156" s="26" t="s">
        <v>1527</v>
      </c>
      <c r="J156" s="26"/>
      <c r="K156" s="26"/>
    </row>
    <row r="157">
      <c r="A157" s="55" t="s">
        <v>1486</v>
      </c>
      <c r="B157" s="24">
        <v>0.1807175925925926</v>
      </c>
      <c r="C157" s="24">
        <f>B157-TIME('Time Shifts'!$B$46,'Time Shifts'!$C$46,'Time Shifts'!$D$46)</f>
        <v>0.1686805556</v>
      </c>
      <c r="D157" s="55" t="s">
        <v>1492</v>
      </c>
      <c r="E157" s="55" t="s">
        <v>125</v>
      </c>
      <c r="F157" s="46">
        <v>15.0</v>
      </c>
      <c r="G157" s="46"/>
      <c r="H157" s="26"/>
      <c r="I157" s="26"/>
      <c r="J157" s="26"/>
      <c r="K157" s="26"/>
    </row>
    <row r="158">
      <c r="A158" s="55" t="s">
        <v>1486</v>
      </c>
      <c r="B158" s="24">
        <v>0.18096064814814813</v>
      </c>
      <c r="C158" s="24">
        <f>B158-TIME('Time Shifts'!$B$46,'Time Shifts'!$C$46,'Time Shifts'!$D$46)</f>
        <v>0.1689236111</v>
      </c>
      <c r="D158" s="55" t="s">
        <v>69</v>
      </c>
      <c r="E158" s="55" t="s">
        <v>76</v>
      </c>
      <c r="F158" s="46">
        <v>4.0</v>
      </c>
      <c r="G158" s="46"/>
      <c r="H158" s="26"/>
      <c r="I158" s="26"/>
      <c r="J158" s="55"/>
      <c r="K158" s="55" t="s">
        <v>1528</v>
      </c>
    </row>
    <row r="159">
      <c r="A159" s="55" t="s">
        <v>1486</v>
      </c>
      <c r="B159" s="24">
        <v>0.18206018518518519</v>
      </c>
      <c r="C159" s="24">
        <f>B159-TIME('Time Shifts'!$B$46,'Time Shifts'!$C$46,'Time Shifts'!$D$46)</f>
        <v>0.1700231481</v>
      </c>
      <c r="D159" s="55" t="s">
        <v>69</v>
      </c>
      <c r="E159" s="55" t="s">
        <v>89</v>
      </c>
      <c r="F159" s="29" t="s">
        <v>88</v>
      </c>
      <c r="G159" s="46">
        <v>1.0</v>
      </c>
      <c r="H159" s="26"/>
      <c r="I159" s="26"/>
      <c r="J159" s="55"/>
      <c r="K159" s="55" t="s">
        <v>1529</v>
      </c>
    </row>
    <row r="160">
      <c r="A160" s="55" t="s">
        <v>1486</v>
      </c>
      <c r="B160" s="24">
        <v>0.18255787037037038</v>
      </c>
      <c r="C160" s="24">
        <f>B160-TIME('Time Shifts'!$B$46,'Time Shifts'!$C$46,'Time Shifts'!$D$46)</f>
        <v>0.1705208333</v>
      </c>
      <c r="D160" s="55" t="s">
        <v>69</v>
      </c>
      <c r="E160" s="55" t="s">
        <v>784</v>
      </c>
      <c r="F160" s="46">
        <v>19.0</v>
      </c>
      <c r="G160" s="46">
        <f>F160</f>
        <v>19</v>
      </c>
      <c r="H160" s="26"/>
      <c r="I160" s="26"/>
      <c r="J160" s="26"/>
      <c r="K160" s="26"/>
    </row>
    <row r="161">
      <c r="A161" s="55" t="s">
        <v>1486</v>
      </c>
      <c r="B161" s="24">
        <v>0.18373842592592593</v>
      </c>
      <c r="C161" s="24">
        <f>B161-TIME('Time Shifts'!$B$46,'Time Shifts'!$C$46,'Time Shifts'!$D$46)</f>
        <v>0.1717013889</v>
      </c>
      <c r="D161" s="55" t="s">
        <v>1492</v>
      </c>
      <c r="E161" s="55" t="s">
        <v>100</v>
      </c>
      <c r="F161" s="46">
        <v>23.0</v>
      </c>
      <c r="G161" s="46">
        <f>F161-7</f>
        <v>16</v>
      </c>
      <c r="H161" s="26"/>
      <c r="I161" s="26"/>
      <c r="J161" s="55"/>
      <c r="K161" s="55" t="s">
        <v>1511</v>
      </c>
    </row>
    <row r="162">
      <c r="A162" s="55" t="s">
        <v>1486</v>
      </c>
      <c r="B162" s="24">
        <v>0.1845138888888889</v>
      </c>
      <c r="C162" s="24">
        <f>B162-TIME('Time Shifts'!$B$46,'Time Shifts'!$C$46,'Time Shifts'!$D$46)</f>
        <v>0.1724768519</v>
      </c>
      <c r="D162" s="55" t="s">
        <v>82</v>
      </c>
      <c r="E162" s="55" t="s">
        <v>78</v>
      </c>
      <c r="F162" s="46">
        <v>4.0</v>
      </c>
      <c r="G162" s="46">
        <f>F162-1</f>
        <v>3</v>
      </c>
      <c r="H162" s="55"/>
      <c r="I162" s="26" t="s">
        <v>1530</v>
      </c>
      <c r="J162" s="26"/>
      <c r="K162" s="26"/>
    </row>
    <row r="163">
      <c r="A163" s="55" t="s">
        <v>1486</v>
      </c>
      <c r="B163" s="24">
        <v>0.1845138888888889</v>
      </c>
      <c r="C163" s="24">
        <f>B163-TIME('Time Shifts'!$B$46,'Time Shifts'!$C$46,'Time Shifts'!$D$46)</f>
        <v>0.1724768519</v>
      </c>
      <c r="D163" s="55" t="s">
        <v>74</v>
      </c>
      <c r="E163" s="55" t="s">
        <v>78</v>
      </c>
      <c r="F163" s="46">
        <v>12.0</v>
      </c>
      <c r="G163" s="46">
        <f>F163-7</f>
        <v>5</v>
      </c>
      <c r="H163" s="55"/>
      <c r="I163" s="26" t="s">
        <v>1531</v>
      </c>
      <c r="J163" s="26"/>
      <c r="K163" s="26"/>
    </row>
    <row r="164">
      <c r="A164" s="55" t="s">
        <v>1486</v>
      </c>
      <c r="B164" s="24">
        <v>0.18486111111111111</v>
      </c>
      <c r="C164" s="24">
        <f>B164-TIME('Time Shifts'!$B$46,'Time Shifts'!$C$46,'Time Shifts'!$D$46)</f>
        <v>0.1728240741</v>
      </c>
      <c r="D164" s="55" t="s">
        <v>74</v>
      </c>
      <c r="E164" s="55" t="s">
        <v>87</v>
      </c>
      <c r="F164" s="46">
        <v>8.0</v>
      </c>
      <c r="G164" s="46">
        <f>F164-4</f>
        <v>4</v>
      </c>
      <c r="H164" s="26"/>
      <c r="I164" s="26"/>
      <c r="J164" s="26"/>
      <c r="K164" s="26"/>
    </row>
    <row r="165">
      <c r="A165" s="55" t="s">
        <v>1486</v>
      </c>
      <c r="B165" s="24">
        <v>0.18487268518518518</v>
      </c>
      <c r="C165" s="24">
        <f>B165-TIME('Time Shifts'!$B$46,'Time Shifts'!$C$46,'Time Shifts'!$D$46)</f>
        <v>0.1728356481</v>
      </c>
      <c r="D165" s="55" t="s">
        <v>82</v>
      </c>
      <c r="E165" s="55" t="s">
        <v>87</v>
      </c>
      <c r="F165" s="46">
        <v>7.0</v>
      </c>
      <c r="G165" s="46">
        <f>F165-1</f>
        <v>6</v>
      </c>
      <c r="H165" s="26"/>
      <c r="I165" s="26"/>
      <c r="J165" s="26"/>
      <c r="K165" s="26"/>
    </row>
    <row r="166">
      <c r="A166" s="55" t="s">
        <v>1486</v>
      </c>
      <c r="B166" s="24">
        <v>0.18922453703703704</v>
      </c>
      <c r="C166" s="24">
        <f>B166-TIME('Time Shifts'!$B$46,'Time Shifts'!$C$46,'Time Shifts'!$D$46)</f>
        <v>0.1771875</v>
      </c>
      <c r="D166" s="55" t="s">
        <v>1492</v>
      </c>
      <c r="E166" s="55" t="s">
        <v>125</v>
      </c>
      <c r="F166" s="46">
        <v>25.0</v>
      </c>
      <c r="G166" s="46">
        <f>F166-7</f>
        <v>18</v>
      </c>
      <c r="H166" s="26"/>
      <c r="I166" s="26"/>
      <c r="J166" s="26"/>
      <c r="K166" s="26"/>
    </row>
    <row r="167">
      <c r="A167" s="55" t="s">
        <v>1486</v>
      </c>
      <c r="B167" s="24">
        <v>0.18959490740740742</v>
      </c>
      <c r="C167" s="24">
        <f>B167-TIME('Time Shifts'!$B$46,'Time Shifts'!$C$46,'Time Shifts'!$D$46)</f>
        <v>0.1775578704</v>
      </c>
      <c r="D167" s="55" t="s">
        <v>74</v>
      </c>
      <c r="E167" s="55" t="s">
        <v>76</v>
      </c>
      <c r="F167" s="46">
        <v>1.0</v>
      </c>
      <c r="G167" s="46"/>
      <c r="H167" s="26"/>
      <c r="I167" s="26"/>
      <c r="J167" s="55"/>
      <c r="K167" s="55" t="s">
        <v>1528</v>
      </c>
    </row>
    <row r="168">
      <c r="A168" s="55" t="s">
        <v>1486</v>
      </c>
      <c r="B168" s="24">
        <v>0.19042824074074075</v>
      </c>
      <c r="C168" s="24">
        <f>B168-TIME('Time Shifts'!$B$46,'Time Shifts'!$C$46,'Time Shifts'!$D$46)</f>
        <v>0.1783912037</v>
      </c>
      <c r="D168" s="55" t="s">
        <v>74</v>
      </c>
      <c r="E168" s="55" t="s">
        <v>93</v>
      </c>
      <c r="F168" s="46">
        <v>18.0</v>
      </c>
      <c r="G168" s="46">
        <f>F168-8</f>
        <v>10</v>
      </c>
      <c r="H168" s="26"/>
      <c r="I168" s="26"/>
      <c r="J168" s="55"/>
      <c r="K168" s="55" t="s">
        <v>1532</v>
      </c>
    </row>
    <row r="169">
      <c r="A169" s="55" t="s">
        <v>1486</v>
      </c>
      <c r="B169" s="24">
        <v>0.1907175925925926</v>
      </c>
      <c r="C169" s="24">
        <f>B169-TIME('Time Shifts'!$B$46,'Time Shifts'!$C$46,'Time Shifts'!$D$46)</f>
        <v>0.1786805556</v>
      </c>
      <c r="D169" s="55" t="s">
        <v>74</v>
      </c>
      <c r="E169" s="55" t="s">
        <v>91</v>
      </c>
      <c r="F169" s="46">
        <v>18.0</v>
      </c>
      <c r="G169" s="46"/>
      <c r="H169" s="55"/>
      <c r="I169" s="26" t="s">
        <v>1533</v>
      </c>
      <c r="J169" s="55"/>
      <c r="K169" s="55" t="s">
        <v>1534</v>
      </c>
    </row>
    <row r="170">
      <c r="A170" s="55" t="s">
        <v>1486</v>
      </c>
      <c r="B170" s="24">
        <v>0.1909837962962963</v>
      </c>
      <c r="C170" s="24">
        <f>B170-TIME('Time Shifts'!$B$46,'Time Shifts'!$C$46,'Time Shifts'!$D$46)</f>
        <v>0.1789467593</v>
      </c>
      <c r="D170" s="55" t="s">
        <v>74</v>
      </c>
      <c r="E170" s="55" t="s">
        <v>91</v>
      </c>
      <c r="F170" s="46">
        <v>11.0</v>
      </c>
      <c r="G170" s="46"/>
      <c r="H170" s="55"/>
      <c r="I170" s="26" t="s">
        <v>1535</v>
      </c>
      <c r="J170" s="55"/>
      <c r="K170" s="55" t="s">
        <v>1536</v>
      </c>
    </row>
    <row r="171">
      <c r="A171" s="55" t="s">
        <v>1486</v>
      </c>
      <c r="B171" s="24">
        <v>0.19109953703703703</v>
      </c>
      <c r="C171" s="24">
        <f>B171-TIME('Time Shifts'!$B$46,'Time Shifts'!$C$46,'Time Shifts'!$D$46)</f>
        <v>0.1790625</v>
      </c>
      <c r="D171" s="55" t="s">
        <v>82</v>
      </c>
      <c r="E171" s="55" t="s">
        <v>100</v>
      </c>
      <c r="F171" s="46">
        <v>4.0</v>
      </c>
      <c r="G171" s="46">
        <f>F171-1</f>
        <v>3</v>
      </c>
      <c r="H171" s="55"/>
      <c r="I171" s="26" t="s">
        <v>1537</v>
      </c>
      <c r="J171" s="55"/>
      <c r="K171" s="55" t="s">
        <v>1538</v>
      </c>
    </row>
    <row r="172">
      <c r="A172" s="55" t="s">
        <v>1486</v>
      </c>
      <c r="B172" s="24">
        <v>0.19113425925925925</v>
      </c>
      <c r="C172" s="24">
        <f>B172-TIME('Time Shifts'!$B$46,'Time Shifts'!$C$46,'Time Shifts'!$D$46)</f>
        <v>0.1790972222</v>
      </c>
      <c r="D172" s="55" t="s">
        <v>74</v>
      </c>
      <c r="E172" s="55" t="s">
        <v>100</v>
      </c>
      <c r="F172" s="46">
        <v>23.0</v>
      </c>
      <c r="G172" s="46">
        <f>F172-7</f>
        <v>16</v>
      </c>
      <c r="H172" s="26"/>
      <c r="I172" s="26"/>
      <c r="J172" s="55"/>
      <c r="K172" s="55" t="s">
        <v>1538</v>
      </c>
    </row>
    <row r="173">
      <c r="A173" s="55" t="s">
        <v>1486</v>
      </c>
      <c r="B173" s="24">
        <v>0.19137731481481482</v>
      </c>
      <c r="C173" s="24">
        <f>B173-TIME('Time Shifts'!$B$46,'Time Shifts'!$C$46,'Time Shifts'!$D$46)</f>
        <v>0.1793402778</v>
      </c>
      <c r="D173" s="55" t="s">
        <v>74</v>
      </c>
      <c r="E173" s="55" t="s">
        <v>93</v>
      </c>
      <c r="F173" s="29" t="s">
        <v>88</v>
      </c>
      <c r="G173" s="46">
        <v>1.0</v>
      </c>
      <c r="H173" s="26"/>
      <c r="I173" s="26"/>
      <c r="J173" s="55"/>
      <c r="K173" s="55" t="s">
        <v>1010</v>
      </c>
    </row>
    <row r="174">
      <c r="A174" s="55" t="s">
        <v>1486</v>
      </c>
      <c r="B174" s="24">
        <v>0.19158564814814816</v>
      </c>
      <c r="C174" s="24">
        <f>B174-TIME('Time Shifts'!$B$46,'Time Shifts'!$C$46,'Time Shifts'!$D$46)</f>
        <v>0.1795486111</v>
      </c>
      <c r="D174" s="55" t="s">
        <v>74</v>
      </c>
      <c r="E174" s="55" t="s">
        <v>100</v>
      </c>
      <c r="F174" s="29" t="s">
        <v>75</v>
      </c>
      <c r="G174" s="46" t="s">
        <v>75</v>
      </c>
      <c r="H174" s="26"/>
      <c r="I174" s="26"/>
      <c r="J174" s="55"/>
      <c r="K174" s="55" t="s">
        <v>1539</v>
      </c>
    </row>
    <row r="175">
      <c r="A175" s="55" t="s">
        <v>1486</v>
      </c>
      <c r="B175" s="24">
        <v>0.1916898148148148</v>
      </c>
      <c r="C175" s="24">
        <f>B175-TIME('Time Shifts'!$B$46,'Time Shifts'!$C$46,'Time Shifts'!$D$46)</f>
        <v>0.1796527778</v>
      </c>
      <c r="D175" s="55" t="s">
        <v>74</v>
      </c>
      <c r="E175" s="55" t="s">
        <v>91</v>
      </c>
      <c r="F175" s="46">
        <v>2.0</v>
      </c>
      <c r="G175" s="46"/>
      <c r="H175" s="55"/>
      <c r="I175" s="26" t="s">
        <v>1540</v>
      </c>
      <c r="J175" s="26"/>
      <c r="K175" s="26"/>
    </row>
    <row r="176">
      <c r="A176" s="55" t="s">
        <v>1486</v>
      </c>
      <c r="B176" s="24">
        <v>0.1933912037037037</v>
      </c>
      <c r="C176" s="24">
        <f>B176-TIME('Time Shifts'!$B$46,'Time Shifts'!$C$46,'Time Shifts'!$D$46)</f>
        <v>0.1813541667</v>
      </c>
      <c r="D176" s="55" t="s">
        <v>69</v>
      </c>
      <c r="E176" s="55" t="s">
        <v>120</v>
      </c>
      <c r="F176" s="46">
        <v>8.0</v>
      </c>
      <c r="G176" s="46"/>
      <c r="H176" s="26"/>
      <c r="I176" s="26"/>
      <c r="J176" s="55"/>
      <c r="K176" s="55" t="s">
        <v>1541</v>
      </c>
    </row>
    <row r="177">
      <c r="A177" s="55" t="s">
        <v>1486</v>
      </c>
      <c r="B177" s="24">
        <v>0.19391203703703705</v>
      </c>
      <c r="C177" s="24">
        <f>B177-TIME('Time Shifts'!$B$46,'Time Shifts'!$C$46,'Time Shifts'!$D$46)</f>
        <v>0.181875</v>
      </c>
      <c r="D177" s="55" t="s">
        <v>69</v>
      </c>
      <c r="E177" s="55" t="s">
        <v>784</v>
      </c>
      <c r="F177" s="29" t="s">
        <v>75</v>
      </c>
      <c r="G177" s="46" t="s">
        <v>75</v>
      </c>
      <c r="H177" s="26"/>
      <c r="I177" s="26"/>
      <c r="J177" s="26"/>
      <c r="K177" s="26"/>
    </row>
    <row r="178">
      <c r="A178" s="55" t="s">
        <v>1486</v>
      </c>
      <c r="B178" s="24">
        <v>0.19587962962962963</v>
      </c>
      <c r="C178" s="24">
        <f>B178-TIME('Time Shifts'!$B$46,'Time Shifts'!$C$46,'Time Shifts'!$D$46)</f>
        <v>0.1838425926</v>
      </c>
      <c r="D178" s="55" t="s">
        <v>1492</v>
      </c>
      <c r="E178" s="55" t="s">
        <v>93</v>
      </c>
      <c r="F178" s="29" t="s">
        <v>75</v>
      </c>
      <c r="G178" s="46" t="s">
        <v>75</v>
      </c>
      <c r="H178" s="26"/>
      <c r="I178" s="26"/>
      <c r="J178" s="55"/>
      <c r="K178" s="55" t="s">
        <v>85</v>
      </c>
    </row>
    <row r="179">
      <c r="A179" s="55" t="s">
        <v>1486</v>
      </c>
      <c r="B179" s="24">
        <v>0.19587962962962963</v>
      </c>
      <c r="C179" s="24">
        <f>B179-TIME('Time Shifts'!$B$46,'Time Shifts'!$C$46,'Time Shifts'!$D$46)</f>
        <v>0.1838425926</v>
      </c>
      <c r="D179" s="55" t="s">
        <v>1492</v>
      </c>
      <c r="E179" s="55" t="s">
        <v>93</v>
      </c>
      <c r="F179" s="29">
        <v>24.0</v>
      </c>
      <c r="G179" s="46">
        <v>17.0</v>
      </c>
      <c r="H179" s="26"/>
      <c r="I179" s="26"/>
      <c r="J179" s="55"/>
      <c r="K179" s="55" t="s">
        <v>1526</v>
      </c>
    </row>
    <row r="180">
      <c r="A180" s="55" t="s">
        <v>1486</v>
      </c>
      <c r="B180" s="24">
        <v>0.1960300925925926</v>
      </c>
      <c r="C180" s="24">
        <f>B180-TIME('Time Shifts'!$B$46,'Time Shifts'!$C$46,'Time Shifts'!$D$46)</f>
        <v>0.1839930556</v>
      </c>
      <c r="D180" s="55" t="s">
        <v>1492</v>
      </c>
      <c r="E180" s="55" t="s">
        <v>91</v>
      </c>
      <c r="F180" s="46">
        <v>20.0</v>
      </c>
      <c r="G180" s="46"/>
      <c r="H180" s="55"/>
      <c r="I180" s="26" t="s">
        <v>1542</v>
      </c>
      <c r="J180" s="26"/>
      <c r="K180" s="26"/>
    </row>
    <row r="181">
      <c r="A181" s="55" t="s">
        <v>1486</v>
      </c>
      <c r="B181" s="24">
        <v>0.19631944444444444</v>
      </c>
      <c r="C181" s="24">
        <f>B181-TIME('Time Shifts'!$B$46,'Time Shifts'!$C$46,'Time Shifts'!$D$46)</f>
        <v>0.1842824074</v>
      </c>
      <c r="D181" s="55" t="s">
        <v>1492</v>
      </c>
      <c r="E181" s="55" t="s">
        <v>125</v>
      </c>
      <c r="F181" s="29">
        <v>26.0</v>
      </c>
      <c r="G181" s="46">
        <v>19.0</v>
      </c>
      <c r="H181" s="26"/>
      <c r="I181" s="26"/>
      <c r="J181" s="26"/>
      <c r="K181" s="26"/>
    </row>
    <row r="182">
      <c r="A182" s="55" t="s">
        <v>1486</v>
      </c>
      <c r="B182" s="24">
        <v>0.19762731481481483</v>
      </c>
      <c r="C182" s="24">
        <f>B182-TIME('Time Shifts'!$B$46,'Time Shifts'!$C$46,'Time Shifts'!$D$46)</f>
        <v>0.1855902778</v>
      </c>
      <c r="D182" s="55" t="s">
        <v>74</v>
      </c>
      <c r="E182" s="55" t="s">
        <v>93</v>
      </c>
      <c r="F182" s="46">
        <v>16.0</v>
      </c>
      <c r="G182" s="46">
        <f>F182-8</f>
        <v>8</v>
      </c>
      <c r="H182" s="26"/>
      <c r="I182" s="26"/>
      <c r="J182" s="55"/>
      <c r="K182" s="55" t="s">
        <v>1010</v>
      </c>
    </row>
    <row r="183">
      <c r="A183" s="55" t="s">
        <v>1486</v>
      </c>
      <c r="B183" s="24">
        <v>0.19916666666666666</v>
      </c>
      <c r="C183" s="24">
        <f>B183-TIME('Time Shifts'!$B$46,'Time Shifts'!$C$46,'Time Shifts'!$D$46)</f>
        <v>0.1871296296</v>
      </c>
      <c r="D183" s="55" t="s">
        <v>1492</v>
      </c>
      <c r="E183" s="55" t="s">
        <v>93</v>
      </c>
      <c r="F183" s="29" t="s">
        <v>75</v>
      </c>
      <c r="G183" s="46" t="s">
        <v>75</v>
      </c>
      <c r="H183" s="26"/>
      <c r="I183" s="26"/>
      <c r="J183" s="55"/>
      <c r="K183" s="55" t="s">
        <v>85</v>
      </c>
    </row>
    <row r="184">
      <c r="A184" s="55" t="s">
        <v>1486</v>
      </c>
      <c r="B184" s="24">
        <v>0.19916666666666666</v>
      </c>
      <c r="C184" s="24">
        <f>B184-TIME('Time Shifts'!$B$46,'Time Shifts'!$C$46,'Time Shifts'!$D$46)</f>
        <v>0.1871296296</v>
      </c>
      <c r="D184" s="55" t="s">
        <v>1492</v>
      </c>
      <c r="E184" s="55" t="s">
        <v>93</v>
      </c>
      <c r="F184" s="29" t="s">
        <v>68</v>
      </c>
      <c r="G184" s="29">
        <v>20.0</v>
      </c>
      <c r="H184" s="26" t="s">
        <v>137</v>
      </c>
      <c r="I184" s="26"/>
      <c r="J184" s="55"/>
      <c r="K184" s="55" t="s">
        <v>1526</v>
      </c>
    </row>
    <row r="185">
      <c r="A185" s="55" t="s">
        <v>1486</v>
      </c>
      <c r="B185" s="24">
        <v>0.19935185185185186</v>
      </c>
      <c r="C185" s="24">
        <f>B185-TIME('Time Shifts'!$B$46,'Time Shifts'!$C$46,'Time Shifts'!$D$46)</f>
        <v>0.1873148148</v>
      </c>
      <c r="D185" s="55" t="s">
        <v>1492</v>
      </c>
      <c r="E185" s="55" t="s">
        <v>91</v>
      </c>
      <c r="F185" s="46">
        <v>51.0</v>
      </c>
      <c r="G185" s="46"/>
      <c r="H185" s="55"/>
      <c r="I185" s="55" t="s">
        <v>1543</v>
      </c>
      <c r="J185" s="29">
        <v>1.0</v>
      </c>
      <c r="K185" s="55" t="s">
        <v>119</v>
      </c>
    </row>
    <row r="186">
      <c r="A186" s="55" t="s">
        <v>1486</v>
      </c>
      <c r="B186" s="24">
        <v>0.20197916666666665</v>
      </c>
      <c r="C186" s="24">
        <f>B186-TIME('Time Shifts'!$B$46,'Time Shifts'!$C$46,'Time Shifts'!$D$46)</f>
        <v>0.1899421296</v>
      </c>
      <c r="D186" s="55" t="s">
        <v>964</v>
      </c>
      <c r="E186" s="55" t="s">
        <v>71</v>
      </c>
      <c r="F186" s="29" t="s">
        <v>75</v>
      </c>
      <c r="G186" s="46" t="s">
        <v>75</v>
      </c>
      <c r="H186" s="26"/>
      <c r="I186" s="26"/>
      <c r="J186" s="26"/>
      <c r="K186" s="26"/>
    </row>
    <row r="187">
      <c r="A187" s="55" t="s">
        <v>1486</v>
      </c>
      <c r="B187" s="24">
        <v>0.20357638888888888</v>
      </c>
      <c r="C187" s="24">
        <f>B187-TIME('Time Shifts'!$B$46,'Time Shifts'!$C$46,'Time Shifts'!$D$46)</f>
        <v>0.1915393519</v>
      </c>
      <c r="D187" s="55" t="s">
        <v>964</v>
      </c>
      <c r="E187" s="55" t="s">
        <v>120</v>
      </c>
      <c r="F187" s="46">
        <v>23.0</v>
      </c>
      <c r="G187" s="46"/>
      <c r="H187" s="26"/>
      <c r="I187" s="26"/>
      <c r="J187" s="55"/>
      <c r="K187" s="55" t="s">
        <v>1544</v>
      </c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hidden="1" min="2" max="2" width="7.29"/>
    <col customWidth="1" min="3" max="3" width="7.29"/>
    <col customWidth="1" min="4" max="4" width="9.71"/>
    <col customWidth="1" min="5" max="5" width="13.57"/>
    <col customWidth="1" min="6" max="6" width="10.71"/>
    <col customWidth="1" min="7" max="7" width="12.71"/>
    <col customWidth="1" min="8" max="8" width="5.14"/>
    <col customWidth="1" min="9" max="9" width="24.86"/>
    <col customWidth="1" min="10" max="10" width="6.43"/>
    <col customWidth="1" min="11" max="11" width="43.29"/>
  </cols>
  <sheetData>
    <row r="1">
      <c r="A1" s="77" t="s">
        <v>0</v>
      </c>
      <c r="B1" s="39" t="s">
        <v>4304</v>
      </c>
      <c r="C1" s="39" t="s">
        <v>56</v>
      </c>
      <c r="D1" s="39" t="s">
        <v>57</v>
      </c>
      <c r="E1" s="39" t="s">
        <v>58</v>
      </c>
      <c r="F1" s="40" t="s">
        <v>59</v>
      </c>
      <c r="G1" s="40" t="s">
        <v>60</v>
      </c>
      <c r="H1" s="39" t="s">
        <v>61</v>
      </c>
      <c r="I1" s="39" t="s">
        <v>62</v>
      </c>
      <c r="J1" s="39" t="s">
        <v>63</v>
      </c>
      <c r="K1" s="39" t="s">
        <v>64</v>
      </c>
    </row>
    <row r="2">
      <c r="A2" s="55" t="s">
        <v>1545</v>
      </c>
      <c r="B2" s="24">
        <v>0.015532407407407408</v>
      </c>
      <c r="C2" s="24">
        <f t="shared" ref="C2:C9" si="1">B2</f>
        <v>0.01553240741</v>
      </c>
      <c r="D2" s="55" t="s">
        <v>964</v>
      </c>
      <c r="E2" s="55" t="s">
        <v>71</v>
      </c>
      <c r="F2" s="46">
        <v>18.0</v>
      </c>
      <c r="G2" s="46">
        <f>F2-8</f>
        <v>10</v>
      </c>
      <c r="H2" s="26"/>
      <c r="I2" s="26"/>
      <c r="J2" s="26"/>
      <c r="K2" s="26"/>
    </row>
    <row r="3">
      <c r="A3" s="55" t="s">
        <v>1545</v>
      </c>
      <c r="B3" s="24">
        <v>0.022175925925925925</v>
      </c>
      <c r="C3" s="24">
        <f t="shared" si="1"/>
        <v>0.02217592593</v>
      </c>
      <c r="D3" s="55" t="s">
        <v>69</v>
      </c>
      <c r="E3" s="55" t="s">
        <v>127</v>
      </c>
      <c r="F3" s="46">
        <v>8.0</v>
      </c>
      <c r="G3" s="46">
        <f>F3-4</f>
        <v>4</v>
      </c>
      <c r="H3" s="26"/>
      <c r="I3" s="26"/>
      <c r="J3" s="26"/>
      <c r="K3" s="26"/>
    </row>
    <row r="4">
      <c r="A4" s="55" t="s">
        <v>1545</v>
      </c>
      <c r="B4" s="24">
        <v>0.022662037037037036</v>
      </c>
      <c r="C4" s="24">
        <f t="shared" si="1"/>
        <v>0.02266203704</v>
      </c>
      <c r="D4" s="55" t="s">
        <v>964</v>
      </c>
      <c r="E4" s="55" t="s">
        <v>67</v>
      </c>
      <c r="F4" s="29" t="s">
        <v>68</v>
      </c>
      <c r="G4" s="46">
        <v>20.0</v>
      </c>
      <c r="H4" s="26"/>
      <c r="I4" s="26"/>
      <c r="J4" s="26"/>
      <c r="K4" s="26"/>
    </row>
    <row r="5">
      <c r="A5" s="55" t="s">
        <v>1545</v>
      </c>
      <c r="B5" s="24">
        <v>0.03724537037037037</v>
      </c>
      <c r="C5" s="24">
        <f t="shared" si="1"/>
        <v>0.03724537037</v>
      </c>
      <c r="D5" s="55" t="s">
        <v>66</v>
      </c>
      <c r="E5" s="55" t="s">
        <v>83</v>
      </c>
      <c r="F5" s="46">
        <v>16.0</v>
      </c>
      <c r="G5" s="46">
        <f>F5-5</f>
        <v>11</v>
      </c>
      <c r="H5" s="26"/>
      <c r="I5" s="26"/>
      <c r="J5" s="26"/>
      <c r="K5" s="26"/>
    </row>
    <row r="6">
      <c r="A6" s="55" t="s">
        <v>1545</v>
      </c>
      <c r="B6" s="24">
        <v>0.03724537037037037</v>
      </c>
      <c r="C6" s="24">
        <f t="shared" si="1"/>
        <v>0.03724537037</v>
      </c>
      <c r="D6" s="55" t="s">
        <v>74</v>
      </c>
      <c r="E6" s="55" t="s">
        <v>83</v>
      </c>
      <c r="F6" s="46">
        <v>16.0</v>
      </c>
      <c r="G6" s="46">
        <f>F6-9</f>
        <v>7</v>
      </c>
      <c r="H6" s="26"/>
      <c r="I6" s="26"/>
      <c r="J6" s="26"/>
      <c r="K6" s="26"/>
    </row>
    <row r="7">
      <c r="A7" s="55" t="s">
        <v>1545</v>
      </c>
      <c r="B7" s="24">
        <v>0.05</v>
      </c>
      <c r="C7" s="24">
        <f t="shared" si="1"/>
        <v>0.05</v>
      </c>
      <c r="D7" s="55" t="s">
        <v>82</v>
      </c>
      <c r="E7" s="55" t="s">
        <v>365</v>
      </c>
      <c r="F7" s="46">
        <v>21.0</v>
      </c>
      <c r="G7" s="46">
        <f>F7-5</f>
        <v>16</v>
      </c>
      <c r="H7" s="26"/>
      <c r="I7" s="26"/>
      <c r="J7" s="26"/>
      <c r="K7" s="26"/>
    </row>
    <row r="8">
      <c r="A8" s="55" t="s">
        <v>1545</v>
      </c>
      <c r="B8" s="24">
        <v>0.05814814814814815</v>
      </c>
      <c r="C8" s="24">
        <f t="shared" si="1"/>
        <v>0.05814814815</v>
      </c>
      <c r="D8" s="55" t="s">
        <v>66</v>
      </c>
      <c r="E8" s="55" t="s">
        <v>154</v>
      </c>
      <c r="F8" s="29" t="s">
        <v>75</v>
      </c>
      <c r="G8" s="46" t="s">
        <v>75</v>
      </c>
      <c r="H8" s="26"/>
      <c r="I8" s="26"/>
      <c r="J8" s="55"/>
      <c r="K8" s="55" t="s">
        <v>85</v>
      </c>
    </row>
    <row r="9">
      <c r="A9" s="55" t="s">
        <v>1545</v>
      </c>
      <c r="B9" s="24">
        <v>0.05814814814814815</v>
      </c>
      <c r="C9" s="24">
        <f t="shared" si="1"/>
        <v>0.05814814815</v>
      </c>
      <c r="D9" s="55" t="s">
        <v>66</v>
      </c>
      <c r="E9" s="55" t="s">
        <v>154</v>
      </c>
      <c r="F9" s="46">
        <v>14.0</v>
      </c>
      <c r="G9" s="46">
        <f>F9-3</f>
        <v>11</v>
      </c>
      <c r="H9" s="26"/>
      <c r="I9" s="26"/>
      <c r="J9" s="55"/>
      <c r="K9" s="55" t="s">
        <v>86</v>
      </c>
    </row>
    <row r="10">
      <c r="A10" s="55" t="s">
        <v>1545</v>
      </c>
      <c r="B10" s="24">
        <v>0.08189814814814815</v>
      </c>
      <c r="C10" s="24">
        <f>B10-TIME('Time Shifts'!$B$47,'Time Shifts'!$C$47,'Time Shifts'!$D$47)</f>
        <v>0.07005787037</v>
      </c>
      <c r="D10" s="55" t="s">
        <v>66</v>
      </c>
      <c r="E10" s="55" t="s">
        <v>365</v>
      </c>
      <c r="F10" s="46">
        <v>16.0</v>
      </c>
      <c r="G10" s="46">
        <f>F10-8</f>
        <v>8</v>
      </c>
      <c r="H10" s="26"/>
      <c r="I10" s="26"/>
      <c r="J10" s="26"/>
      <c r="K10" s="26"/>
    </row>
    <row r="11">
      <c r="A11" s="55" t="s">
        <v>1545</v>
      </c>
      <c r="B11" s="24">
        <v>0.08234953703703704</v>
      </c>
      <c r="C11" s="24">
        <f>B11-TIME('Time Shifts'!$B$47,'Time Shifts'!$C$47,'Time Shifts'!$D$47)</f>
        <v>0.07050925926</v>
      </c>
      <c r="D11" s="55" t="s">
        <v>84</v>
      </c>
      <c r="E11" s="55" t="s">
        <v>87</v>
      </c>
      <c r="F11" s="29" t="s">
        <v>75</v>
      </c>
      <c r="G11" s="46" t="s">
        <v>75</v>
      </c>
      <c r="H11" s="26"/>
      <c r="I11" s="26"/>
      <c r="J11" s="55"/>
      <c r="K11" s="55" t="s">
        <v>85</v>
      </c>
    </row>
    <row r="12">
      <c r="A12" s="55" t="s">
        <v>1545</v>
      </c>
      <c r="B12" s="24">
        <v>0.08234953703703704</v>
      </c>
      <c r="C12" s="24">
        <f>B12-TIME('Time Shifts'!$B$47,'Time Shifts'!$C$47,'Time Shifts'!$D$47)</f>
        <v>0.07050925926</v>
      </c>
      <c r="D12" s="55" t="s">
        <v>84</v>
      </c>
      <c r="E12" s="55" t="s">
        <v>87</v>
      </c>
      <c r="F12" s="46">
        <v>10.0</v>
      </c>
      <c r="G12" s="46">
        <f>F12-2</f>
        <v>8</v>
      </c>
      <c r="H12" s="26"/>
      <c r="I12" s="26"/>
      <c r="J12" s="55"/>
      <c r="K12" s="55" t="s">
        <v>86</v>
      </c>
    </row>
    <row r="13">
      <c r="A13" s="55" t="s">
        <v>1545</v>
      </c>
      <c r="B13" s="24">
        <v>0.08565972222222222</v>
      </c>
      <c r="C13" s="24">
        <f>B13-TIME('Time Shifts'!$B$47,'Time Shifts'!$C$47,'Time Shifts'!$D$47)</f>
        <v>0.07381944444</v>
      </c>
      <c r="D13" s="55" t="s">
        <v>84</v>
      </c>
      <c r="E13" s="55" t="s">
        <v>79</v>
      </c>
      <c r="F13" s="29" t="s">
        <v>75</v>
      </c>
      <c r="G13" s="46" t="s">
        <v>75</v>
      </c>
      <c r="H13" s="26"/>
      <c r="I13" s="26"/>
      <c r="J13" s="55"/>
      <c r="K13" s="55" t="s">
        <v>85</v>
      </c>
    </row>
    <row r="14">
      <c r="A14" s="55" t="s">
        <v>1545</v>
      </c>
      <c r="B14" s="24">
        <v>0.08565972222222222</v>
      </c>
      <c r="C14" s="24">
        <f>B14-TIME('Time Shifts'!$B$47,'Time Shifts'!$C$47,'Time Shifts'!$D$47)</f>
        <v>0.07381944444</v>
      </c>
      <c r="D14" s="55" t="s">
        <v>84</v>
      </c>
      <c r="E14" s="55" t="s">
        <v>79</v>
      </c>
      <c r="F14" s="46">
        <v>22.0</v>
      </c>
      <c r="G14" s="46">
        <f>F14-6</f>
        <v>16</v>
      </c>
      <c r="H14" s="26"/>
      <c r="I14" s="26"/>
      <c r="J14" s="55"/>
      <c r="K14" s="55" t="s">
        <v>86</v>
      </c>
    </row>
    <row r="15">
      <c r="A15" s="55" t="s">
        <v>1545</v>
      </c>
      <c r="B15" s="24">
        <v>0.08630787037037037</v>
      </c>
      <c r="C15" s="24">
        <f>B15-TIME('Time Shifts'!$B$47,'Time Shifts'!$C$47,'Time Shifts'!$D$47)</f>
        <v>0.07446759259</v>
      </c>
      <c r="D15" s="55" t="s">
        <v>84</v>
      </c>
      <c r="E15" s="55" t="s">
        <v>93</v>
      </c>
      <c r="F15" s="46">
        <v>21.0</v>
      </c>
      <c r="G15" s="46">
        <f>F15-7</f>
        <v>14</v>
      </c>
      <c r="H15" s="26"/>
      <c r="I15" s="26"/>
      <c r="J15" s="55"/>
      <c r="K15" s="55" t="s">
        <v>553</v>
      </c>
    </row>
    <row r="16">
      <c r="A16" s="55" t="s">
        <v>1545</v>
      </c>
      <c r="B16" s="24">
        <v>0.086875</v>
      </c>
      <c r="C16" s="24">
        <f>B16-TIME('Time Shifts'!$B$47,'Time Shifts'!$C$47,'Time Shifts'!$D$47)</f>
        <v>0.07503472222</v>
      </c>
      <c r="D16" s="55" t="s">
        <v>84</v>
      </c>
      <c r="E16" s="55" t="s">
        <v>91</v>
      </c>
      <c r="F16" s="46">
        <v>30.0</v>
      </c>
      <c r="G16" s="46"/>
      <c r="H16" s="55"/>
      <c r="I16" s="26" t="s">
        <v>1546</v>
      </c>
      <c r="J16" s="26"/>
      <c r="K16" s="26"/>
    </row>
    <row r="17">
      <c r="A17" s="55" t="s">
        <v>1545</v>
      </c>
      <c r="B17" s="24">
        <v>0.08731481481481482</v>
      </c>
      <c r="C17" s="24">
        <f>B17-TIME('Time Shifts'!$B$47,'Time Shifts'!$C$47,'Time Shifts'!$D$47)</f>
        <v>0.07547453704</v>
      </c>
      <c r="D17" s="55" t="s">
        <v>84</v>
      </c>
      <c r="E17" s="26" t="s">
        <v>93</v>
      </c>
      <c r="F17" s="29">
        <f>G17+7</f>
        <v>9</v>
      </c>
      <c r="G17" s="46">
        <v>2.0</v>
      </c>
      <c r="H17" s="26"/>
      <c r="I17" s="26"/>
      <c r="J17" s="55"/>
      <c r="K17" s="55" t="s">
        <v>553</v>
      </c>
    </row>
    <row r="18">
      <c r="A18" s="55" t="s">
        <v>1545</v>
      </c>
      <c r="B18" s="24">
        <v>0.08819444444444445</v>
      </c>
      <c r="C18" s="24">
        <f>B18-TIME('Time Shifts'!$B$47,'Time Shifts'!$C$47,'Time Shifts'!$D$47)</f>
        <v>0.07635416667</v>
      </c>
      <c r="D18" s="55" t="s">
        <v>84</v>
      </c>
      <c r="E18" s="55" t="s">
        <v>100</v>
      </c>
      <c r="F18" s="29" t="s">
        <v>75</v>
      </c>
      <c r="G18" s="46" t="s">
        <v>75</v>
      </c>
      <c r="H18" s="26"/>
      <c r="I18" s="26"/>
      <c r="J18" s="55"/>
      <c r="K18" s="55" t="s">
        <v>85</v>
      </c>
    </row>
    <row r="19">
      <c r="A19" s="55" t="s">
        <v>1545</v>
      </c>
      <c r="B19" s="24">
        <v>0.08819444444444445</v>
      </c>
      <c r="C19" s="24">
        <f>B19-TIME('Time Shifts'!$B$47,'Time Shifts'!$C$47,'Time Shifts'!$D$47)</f>
        <v>0.07635416667</v>
      </c>
      <c r="D19" s="55" t="s">
        <v>84</v>
      </c>
      <c r="E19" s="55" t="s">
        <v>100</v>
      </c>
      <c r="F19" s="46">
        <v>15.0</v>
      </c>
      <c r="G19" s="46">
        <f>F19-2</f>
        <v>13</v>
      </c>
      <c r="H19" s="55"/>
      <c r="I19" s="26" t="s">
        <v>1547</v>
      </c>
      <c r="J19" s="55"/>
      <c r="K19" s="55" t="s">
        <v>1548</v>
      </c>
    </row>
    <row r="20">
      <c r="A20" s="55" t="s">
        <v>1545</v>
      </c>
      <c r="B20" s="24">
        <v>0.08923611111111111</v>
      </c>
      <c r="C20" s="24">
        <f>B20-TIME('Time Shifts'!$B$47,'Time Shifts'!$C$47,'Time Shifts'!$D$47)</f>
        <v>0.07739583333</v>
      </c>
      <c r="D20" s="55" t="s">
        <v>84</v>
      </c>
      <c r="E20" s="55" t="s">
        <v>79</v>
      </c>
      <c r="F20" s="29" t="s">
        <v>75</v>
      </c>
      <c r="G20" s="46" t="s">
        <v>75</v>
      </c>
      <c r="H20" s="26"/>
      <c r="I20" s="26"/>
      <c r="J20" s="55"/>
      <c r="K20" s="55" t="s">
        <v>85</v>
      </c>
    </row>
    <row r="21">
      <c r="A21" s="55" t="s">
        <v>1545</v>
      </c>
      <c r="B21" s="24">
        <v>0.08923611111111111</v>
      </c>
      <c r="C21" s="24">
        <f>B21-TIME('Time Shifts'!$B$47,'Time Shifts'!$C$47,'Time Shifts'!$D$47)</f>
        <v>0.07739583333</v>
      </c>
      <c r="D21" s="55" t="s">
        <v>84</v>
      </c>
      <c r="E21" s="55" t="s">
        <v>79</v>
      </c>
      <c r="F21" s="46">
        <v>21.0</v>
      </c>
      <c r="G21" s="46">
        <f>F21-6</f>
        <v>15</v>
      </c>
      <c r="H21" s="26"/>
      <c r="I21" s="26"/>
      <c r="J21" s="55"/>
      <c r="K21" s="55" t="s">
        <v>86</v>
      </c>
    </row>
    <row r="22">
      <c r="A22" s="55" t="s">
        <v>1545</v>
      </c>
      <c r="B22" s="24">
        <v>0.08989583333333333</v>
      </c>
      <c r="C22" s="24">
        <f>B22-TIME('Time Shifts'!$B$47,'Time Shifts'!$C$47,'Time Shifts'!$D$47)</f>
        <v>0.07805555556</v>
      </c>
      <c r="D22" s="55" t="s">
        <v>84</v>
      </c>
      <c r="E22" s="55" t="s">
        <v>93</v>
      </c>
      <c r="F22" s="46">
        <v>11.0</v>
      </c>
      <c r="G22" s="46">
        <f>F22-7</f>
        <v>4</v>
      </c>
      <c r="H22" s="26"/>
      <c r="I22" s="26"/>
      <c r="J22" s="55"/>
      <c r="K22" s="55" t="s">
        <v>553</v>
      </c>
    </row>
    <row r="23">
      <c r="A23" s="55" t="s">
        <v>1545</v>
      </c>
      <c r="B23" s="24">
        <v>0.0901388888888889</v>
      </c>
      <c r="C23" s="24">
        <f>B23-TIME('Time Shifts'!$B$47,'Time Shifts'!$C$47,'Time Shifts'!$D$47)</f>
        <v>0.07829861111</v>
      </c>
      <c r="D23" s="55" t="s">
        <v>69</v>
      </c>
      <c r="E23" s="55" t="s">
        <v>87</v>
      </c>
      <c r="F23" s="46">
        <v>6.0</v>
      </c>
      <c r="G23" s="46">
        <f>F23-4</f>
        <v>2</v>
      </c>
      <c r="H23" s="26"/>
      <c r="I23" s="26"/>
      <c r="J23" s="26"/>
      <c r="K23" s="26"/>
    </row>
    <row r="24">
      <c r="A24" s="55" t="s">
        <v>1545</v>
      </c>
      <c r="B24" s="24">
        <v>0.09041666666666667</v>
      </c>
      <c r="C24" s="24">
        <f>B24-TIME('Time Shifts'!$B$47,'Time Shifts'!$C$47,'Time Shifts'!$D$47)</f>
        <v>0.07857638889</v>
      </c>
      <c r="D24" s="55" t="s">
        <v>69</v>
      </c>
      <c r="E24" s="55" t="s">
        <v>120</v>
      </c>
      <c r="F24" s="46">
        <v>20.0</v>
      </c>
      <c r="G24" s="46"/>
      <c r="H24" s="26"/>
      <c r="I24" s="26"/>
      <c r="J24" s="55"/>
      <c r="K24" s="55" t="s">
        <v>1549</v>
      </c>
    </row>
    <row r="25">
      <c r="A25" s="55" t="s">
        <v>1545</v>
      </c>
      <c r="B25" s="24">
        <v>0.09199074074074073</v>
      </c>
      <c r="C25" s="24">
        <f>B25-TIME('Time Shifts'!$B$47,'Time Shifts'!$C$47,'Time Shifts'!$D$47)</f>
        <v>0.08015046296</v>
      </c>
      <c r="D25" s="55" t="s">
        <v>84</v>
      </c>
      <c r="E25" s="55" t="s">
        <v>93</v>
      </c>
      <c r="F25" s="29" t="s">
        <v>75</v>
      </c>
      <c r="G25" s="46" t="s">
        <v>75</v>
      </c>
      <c r="H25" s="26"/>
      <c r="I25" s="26"/>
      <c r="J25" s="55"/>
      <c r="K25" s="55" t="s">
        <v>85</v>
      </c>
    </row>
    <row r="26">
      <c r="A26" s="55" t="s">
        <v>1545</v>
      </c>
      <c r="B26" s="24">
        <v>0.09199074074074073</v>
      </c>
      <c r="C26" s="24">
        <f>B26-TIME('Time Shifts'!$B$47,'Time Shifts'!$C$47,'Time Shifts'!$D$47)</f>
        <v>0.08015046296</v>
      </c>
      <c r="D26" s="55" t="s">
        <v>84</v>
      </c>
      <c r="E26" s="55" t="s">
        <v>93</v>
      </c>
      <c r="F26" s="46">
        <v>18.0</v>
      </c>
      <c r="G26" s="46">
        <f>F26-7</f>
        <v>11</v>
      </c>
      <c r="H26" s="26"/>
      <c r="I26" s="26"/>
      <c r="J26" s="55"/>
      <c r="K26" s="55" t="s">
        <v>564</v>
      </c>
    </row>
    <row r="27">
      <c r="A27" s="55" t="s">
        <v>1545</v>
      </c>
      <c r="B27" s="24">
        <v>0.09234953703703704</v>
      </c>
      <c r="C27" s="24">
        <f>B27-TIME('Time Shifts'!$B$47,'Time Shifts'!$C$47,'Time Shifts'!$D$47)</f>
        <v>0.08050925926</v>
      </c>
      <c r="D27" s="55" t="s">
        <v>84</v>
      </c>
      <c r="E27" s="55" t="s">
        <v>91</v>
      </c>
      <c r="F27" s="46">
        <v>19.0</v>
      </c>
      <c r="G27" s="46"/>
      <c r="H27" s="55"/>
      <c r="I27" s="26" t="s">
        <v>1550</v>
      </c>
      <c r="J27" s="26"/>
      <c r="K27" s="26"/>
    </row>
    <row r="28">
      <c r="A28" s="55" t="s">
        <v>1545</v>
      </c>
      <c r="B28" s="24">
        <v>0.09270833333333334</v>
      </c>
      <c r="C28" s="24">
        <f>B28-TIME('Time Shifts'!$B$47,'Time Shifts'!$C$47,'Time Shifts'!$D$47)</f>
        <v>0.08086805556</v>
      </c>
      <c r="D28" s="55" t="s">
        <v>84</v>
      </c>
      <c r="E28" s="55" t="s">
        <v>93</v>
      </c>
      <c r="F28" s="29" t="s">
        <v>75</v>
      </c>
      <c r="G28" s="46" t="s">
        <v>75</v>
      </c>
      <c r="H28" s="26"/>
      <c r="I28" s="26"/>
      <c r="J28" s="55"/>
      <c r="K28" s="55" t="s">
        <v>85</v>
      </c>
    </row>
    <row r="29">
      <c r="A29" s="55" t="s">
        <v>1545</v>
      </c>
      <c r="B29" s="24">
        <v>0.09270833333333334</v>
      </c>
      <c r="C29" s="24">
        <f>B29-TIME('Time Shifts'!$B$47,'Time Shifts'!$C$47,'Time Shifts'!$D$47)</f>
        <v>0.08086805556</v>
      </c>
      <c r="D29" s="55" t="s">
        <v>84</v>
      </c>
      <c r="E29" s="55" t="s">
        <v>93</v>
      </c>
      <c r="F29" s="46">
        <v>19.0</v>
      </c>
      <c r="G29" s="46">
        <f>F29-7</f>
        <v>12</v>
      </c>
      <c r="H29" s="26"/>
      <c r="I29" s="26"/>
      <c r="J29" s="55"/>
      <c r="K29" s="55" t="s">
        <v>564</v>
      </c>
    </row>
    <row r="30">
      <c r="A30" s="55" t="s">
        <v>1545</v>
      </c>
      <c r="B30" s="24">
        <v>0.09280092592592593</v>
      </c>
      <c r="C30" s="24">
        <f>B30-TIME('Time Shifts'!$B$47,'Time Shifts'!$C$47,'Time Shifts'!$D$47)</f>
        <v>0.08096064815</v>
      </c>
      <c r="D30" s="55" t="s">
        <v>84</v>
      </c>
      <c r="E30" s="55" t="s">
        <v>91</v>
      </c>
      <c r="F30" s="46">
        <v>10.0</v>
      </c>
      <c r="G30" s="46"/>
      <c r="H30" s="55"/>
      <c r="I30" s="26" t="s">
        <v>1551</v>
      </c>
      <c r="J30" s="26"/>
      <c r="K30" s="26"/>
    </row>
    <row r="31">
      <c r="A31" s="55" t="s">
        <v>1545</v>
      </c>
      <c r="B31" s="24">
        <v>0.09425925925925926</v>
      </c>
      <c r="C31" s="24">
        <f>B31-TIME('Time Shifts'!$B$47,'Time Shifts'!$C$47,'Time Shifts'!$D$47)</f>
        <v>0.08241898148</v>
      </c>
      <c r="D31" s="55" t="s">
        <v>84</v>
      </c>
      <c r="E31" s="55" t="s">
        <v>93</v>
      </c>
      <c r="F31" s="46">
        <v>13.0</v>
      </c>
      <c r="G31" s="46">
        <f>F31-7</f>
        <v>6</v>
      </c>
      <c r="H31" s="26"/>
      <c r="I31" s="26"/>
      <c r="J31" s="55"/>
      <c r="K31" s="55" t="s">
        <v>1295</v>
      </c>
    </row>
    <row r="32">
      <c r="A32" s="55" t="s">
        <v>1545</v>
      </c>
      <c r="B32" s="24">
        <v>0.09466435185185185</v>
      </c>
      <c r="C32" s="24">
        <f>B32-TIME('Time Shifts'!$B$47,'Time Shifts'!$C$47,'Time Shifts'!$D$47)</f>
        <v>0.08282407407</v>
      </c>
      <c r="D32" s="55" t="s">
        <v>84</v>
      </c>
      <c r="E32" s="55" t="s">
        <v>100</v>
      </c>
      <c r="F32" s="29" t="s">
        <v>75</v>
      </c>
      <c r="G32" s="46" t="s">
        <v>75</v>
      </c>
      <c r="H32" s="26"/>
      <c r="I32" s="26"/>
      <c r="J32" s="55"/>
      <c r="K32" s="55" t="s">
        <v>85</v>
      </c>
    </row>
    <row r="33">
      <c r="A33" s="55" t="s">
        <v>1545</v>
      </c>
      <c r="B33" s="24">
        <v>0.09466435185185185</v>
      </c>
      <c r="C33" s="24">
        <f>B33-TIME('Time Shifts'!$B$47,'Time Shifts'!$C$47,'Time Shifts'!$D$47)</f>
        <v>0.08282407407</v>
      </c>
      <c r="D33" s="55" t="s">
        <v>84</v>
      </c>
      <c r="E33" s="55" t="s">
        <v>100</v>
      </c>
      <c r="F33" s="46">
        <v>20.0</v>
      </c>
      <c r="G33" s="46">
        <f>F33-2</f>
        <v>18</v>
      </c>
      <c r="H33" s="55"/>
      <c r="I33" s="26" t="s">
        <v>1552</v>
      </c>
      <c r="J33" s="55"/>
      <c r="K33" s="55" t="s">
        <v>1548</v>
      </c>
    </row>
    <row r="34">
      <c r="A34" s="55" t="s">
        <v>1545</v>
      </c>
      <c r="B34" s="24">
        <v>0.09696759259259259</v>
      </c>
      <c r="C34" s="24">
        <f>B34-TIME('Time Shifts'!$B$47,'Time Shifts'!$C$47,'Time Shifts'!$D$47)</f>
        <v>0.08512731481</v>
      </c>
      <c r="D34" s="55" t="s">
        <v>84</v>
      </c>
      <c r="E34" s="55" t="s">
        <v>93</v>
      </c>
      <c r="F34" s="46">
        <v>21.0</v>
      </c>
      <c r="G34" s="46">
        <f>F34-7</f>
        <v>14</v>
      </c>
      <c r="H34" s="26"/>
      <c r="I34" s="26"/>
      <c r="J34" s="55"/>
      <c r="K34" s="55" t="s">
        <v>1295</v>
      </c>
    </row>
    <row r="35">
      <c r="A35" s="55" t="s">
        <v>1545</v>
      </c>
      <c r="B35" s="24">
        <v>0.09710648148148149</v>
      </c>
      <c r="C35" s="24">
        <f>B35-TIME('Time Shifts'!$B$47,'Time Shifts'!$C$47,'Time Shifts'!$D$47)</f>
        <v>0.0852662037</v>
      </c>
      <c r="D35" s="55" t="s">
        <v>84</v>
      </c>
      <c r="E35" s="55" t="s">
        <v>91</v>
      </c>
      <c r="F35" s="46">
        <v>10.0</v>
      </c>
      <c r="G35" s="46"/>
      <c r="H35" s="55"/>
      <c r="I35" s="26" t="s">
        <v>1551</v>
      </c>
      <c r="J35" s="26"/>
      <c r="K35" s="26"/>
    </row>
    <row r="36">
      <c r="A36" s="55" t="s">
        <v>1545</v>
      </c>
      <c r="B36" s="24">
        <v>0.09785879629629629</v>
      </c>
      <c r="C36" s="24">
        <f>B36-TIME('Time Shifts'!$B$47,'Time Shifts'!$C$47,'Time Shifts'!$D$47)</f>
        <v>0.08601851852</v>
      </c>
      <c r="D36" s="55" t="s">
        <v>84</v>
      </c>
      <c r="E36" s="55" t="s">
        <v>93</v>
      </c>
      <c r="F36" s="46">
        <v>18.0</v>
      </c>
      <c r="G36" s="46">
        <f t="shared" ref="G36:G37" si="2">F36-7</f>
        <v>11</v>
      </c>
      <c r="H36" s="26"/>
      <c r="I36" s="26"/>
      <c r="J36" s="55"/>
      <c r="K36" s="55" t="s">
        <v>564</v>
      </c>
    </row>
    <row r="37">
      <c r="A37" s="55" t="s">
        <v>1545</v>
      </c>
      <c r="B37" s="24">
        <v>0.09810185185185186</v>
      </c>
      <c r="C37" s="24">
        <f>B37-TIME('Time Shifts'!$B$47,'Time Shifts'!$C$47,'Time Shifts'!$D$47)</f>
        <v>0.08626157407</v>
      </c>
      <c r="D37" s="55" t="s">
        <v>84</v>
      </c>
      <c r="E37" s="55" t="s">
        <v>93</v>
      </c>
      <c r="F37" s="46">
        <v>25.0</v>
      </c>
      <c r="G37" s="46">
        <f t="shared" si="2"/>
        <v>18</v>
      </c>
      <c r="H37" s="55"/>
      <c r="I37" s="26" t="s">
        <v>1553</v>
      </c>
      <c r="J37" s="26"/>
      <c r="K37" s="26"/>
    </row>
    <row r="38">
      <c r="A38" s="55" t="s">
        <v>1545</v>
      </c>
      <c r="B38" s="24">
        <v>0.0984375</v>
      </c>
      <c r="C38" s="24">
        <f>B38-TIME('Time Shifts'!$B$47,'Time Shifts'!$C$47,'Time Shifts'!$D$47)</f>
        <v>0.08659722222</v>
      </c>
      <c r="D38" s="55" t="s">
        <v>84</v>
      </c>
      <c r="E38" s="26" t="s">
        <v>93</v>
      </c>
      <c r="F38" s="29">
        <f>G38+7</f>
        <v>10</v>
      </c>
      <c r="G38" s="46">
        <v>3.0</v>
      </c>
      <c r="H38" s="26"/>
      <c r="I38" s="26"/>
      <c r="J38" s="55"/>
      <c r="K38" s="55" t="s">
        <v>564</v>
      </c>
    </row>
    <row r="39">
      <c r="A39" s="55" t="s">
        <v>1545</v>
      </c>
      <c r="B39" s="24">
        <v>0.09927083333333334</v>
      </c>
      <c r="C39" s="24">
        <f>B39-TIME('Time Shifts'!$B$47,'Time Shifts'!$C$47,'Time Shifts'!$D$47)</f>
        <v>0.08743055556</v>
      </c>
      <c r="D39" s="55" t="s">
        <v>84</v>
      </c>
      <c r="E39" s="55" t="s">
        <v>100</v>
      </c>
      <c r="F39" s="29" t="s">
        <v>75</v>
      </c>
      <c r="G39" s="46" t="s">
        <v>75</v>
      </c>
      <c r="H39" s="26"/>
      <c r="I39" s="26"/>
      <c r="J39" s="55"/>
      <c r="K39" s="55" t="s">
        <v>85</v>
      </c>
    </row>
    <row r="40">
      <c r="A40" s="55" t="s">
        <v>1545</v>
      </c>
      <c r="B40" s="24">
        <v>0.09927083333333334</v>
      </c>
      <c r="C40" s="24">
        <f>B40-TIME('Time Shifts'!$B$47,'Time Shifts'!$C$47,'Time Shifts'!$D$47)</f>
        <v>0.08743055556</v>
      </c>
      <c r="D40" s="55" t="s">
        <v>84</v>
      </c>
      <c r="E40" s="55" t="s">
        <v>100</v>
      </c>
      <c r="F40" s="46">
        <v>11.0</v>
      </c>
      <c r="G40" s="46">
        <f>F40-2</f>
        <v>9</v>
      </c>
      <c r="H40" s="55"/>
      <c r="I40" s="26" t="s">
        <v>1554</v>
      </c>
      <c r="J40" s="55"/>
      <c r="K40" s="55" t="s">
        <v>1548</v>
      </c>
    </row>
    <row r="41">
      <c r="A41" s="55" t="s">
        <v>1545</v>
      </c>
      <c r="B41" s="24">
        <v>0.10040509259259259</v>
      </c>
      <c r="C41" s="24">
        <f>B41-TIME('Time Shifts'!$B$47,'Time Shifts'!$C$47,'Time Shifts'!$D$47)</f>
        <v>0.08856481481</v>
      </c>
      <c r="D41" s="55" t="s">
        <v>84</v>
      </c>
      <c r="E41" s="55" t="s">
        <v>79</v>
      </c>
      <c r="F41" s="46">
        <v>12.0</v>
      </c>
      <c r="G41" s="46">
        <f t="shared" ref="G41:G42" si="3">F41-6</f>
        <v>6</v>
      </c>
      <c r="H41" s="26"/>
      <c r="I41" s="26"/>
      <c r="J41" s="55"/>
      <c r="K41" s="55" t="s">
        <v>85</v>
      </c>
    </row>
    <row r="42">
      <c r="A42" s="55" t="s">
        <v>1545</v>
      </c>
      <c r="B42" s="24">
        <v>0.10040509259259259</v>
      </c>
      <c r="C42" s="24">
        <f>B42-TIME('Time Shifts'!$B$47,'Time Shifts'!$C$47,'Time Shifts'!$D$47)</f>
        <v>0.08856481481</v>
      </c>
      <c r="D42" s="55" t="s">
        <v>84</v>
      </c>
      <c r="E42" s="55" t="s">
        <v>79</v>
      </c>
      <c r="F42" s="46">
        <v>12.0</v>
      </c>
      <c r="G42" s="46">
        <f t="shared" si="3"/>
        <v>6</v>
      </c>
      <c r="H42" s="26"/>
      <c r="I42" s="26"/>
      <c r="J42" s="55"/>
      <c r="K42" s="55" t="s">
        <v>86</v>
      </c>
    </row>
    <row r="43">
      <c r="A43" s="55" t="s">
        <v>1545</v>
      </c>
      <c r="B43" s="24">
        <v>0.1006712962962963</v>
      </c>
      <c r="C43" s="24">
        <f>B43-TIME('Time Shifts'!$B$47,'Time Shifts'!$C$47,'Time Shifts'!$D$47)</f>
        <v>0.08883101852</v>
      </c>
      <c r="D43" s="55" t="s">
        <v>84</v>
      </c>
      <c r="E43" s="55" t="s">
        <v>79</v>
      </c>
      <c r="F43" s="29" t="s">
        <v>75</v>
      </c>
      <c r="G43" s="46" t="s">
        <v>75</v>
      </c>
      <c r="H43" s="26"/>
      <c r="I43" s="26"/>
      <c r="J43" s="55"/>
      <c r="K43" s="55" t="s">
        <v>85</v>
      </c>
    </row>
    <row r="44">
      <c r="A44" s="55" t="s">
        <v>1545</v>
      </c>
      <c r="B44" s="24">
        <v>0.1006712962962963</v>
      </c>
      <c r="C44" s="24">
        <f>B44-TIME('Time Shifts'!$B$47,'Time Shifts'!$C$47,'Time Shifts'!$D$47)</f>
        <v>0.08883101852</v>
      </c>
      <c r="D44" s="55" t="s">
        <v>84</v>
      </c>
      <c r="E44" s="55" t="s">
        <v>79</v>
      </c>
      <c r="F44" s="46">
        <v>22.0</v>
      </c>
      <c r="G44" s="46">
        <f>F44-6</f>
        <v>16</v>
      </c>
      <c r="H44" s="26"/>
      <c r="I44" s="26"/>
      <c r="J44" s="55"/>
      <c r="K44" s="55" t="s">
        <v>86</v>
      </c>
    </row>
    <row r="45">
      <c r="A45" s="55" t="s">
        <v>1545</v>
      </c>
      <c r="B45" s="24">
        <v>0.10189814814814815</v>
      </c>
      <c r="C45" s="24">
        <f>B45-TIME('Time Shifts'!$B$47,'Time Shifts'!$C$47,'Time Shifts'!$D$47)</f>
        <v>0.09005787037</v>
      </c>
      <c r="D45" s="55" t="s">
        <v>84</v>
      </c>
      <c r="E45" s="55" t="s">
        <v>209</v>
      </c>
      <c r="F45" s="29" t="s">
        <v>75</v>
      </c>
      <c r="G45" s="46" t="s">
        <v>75</v>
      </c>
      <c r="H45" s="26"/>
      <c r="I45" s="26"/>
      <c r="J45" s="55"/>
      <c r="K45" s="55" t="s">
        <v>85</v>
      </c>
    </row>
    <row r="46">
      <c r="A46" s="55" t="s">
        <v>1545</v>
      </c>
      <c r="B46" s="24">
        <v>0.10189814814814815</v>
      </c>
      <c r="C46" s="24">
        <f>B46-TIME('Time Shifts'!$B$47,'Time Shifts'!$C$47,'Time Shifts'!$D$47)</f>
        <v>0.09005787037</v>
      </c>
      <c r="D46" s="55" t="s">
        <v>84</v>
      </c>
      <c r="E46" s="55" t="s">
        <v>209</v>
      </c>
      <c r="F46" s="46">
        <v>16.0</v>
      </c>
      <c r="G46" s="46">
        <f>F46-3</f>
        <v>13</v>
      </c>
      <c r="H46" s="26"/>
      <c r="I46" s="26"/>
      <c r="J46" s="55"/>
      <c r="K46" s="55" t="s">
        <v>86</v>
      </c>
    </row>
    <row r="47">
      <c r="A47" s="55" t="s">
        <v>1545</v>
      </c>
      <c r="B47" s="24">
        <v>0.1022337962962963</v>
      </c>
      <c r="C47" s="24">
        <f>B47-TIME('Time Shifts'!$B$47,'Time Shifts'!$C$47,'Time Shifts'!$D$47)</f>
        <v>0.09039351852</v>
      </c>
      <c r="D47" s="55" t="s">
        <v>84</v>
      </c>
      <c r="E47" s="55" t="s">
        <v>209</v>
      </c>
      <c r="F47" s="29" t="s">
        <v>75</v>
      </c>
      <c r="G47" s="46" t="s">
        <v>75</v>
      </c>
      <c r="H47" s="26"/>
      <c r="I47" s="26"/>
      <c r="J47" s="55"/>
      <c r="K47" s="55" t="s">
        <v>85</v>
      </c>
    </row>
    <row r="48">
      <c r="A48" s="55" t="s">
        <v>1545</v>
      </c>
      <c r="B48" s="24">
        <v>0.1022337962962963</v>
      </c>
      <c r="C48" s="24">
        <f>B48-TIME('Time Shifts'!$B$47,'Time Shifts'!$C$47,'Time Shifts'!$D$47)</f>
        <v>0.09039351852</v>
      </c>
      <c r="D48" s="55" t="s">
        <v>84</v>
      </c>
      <c r="E48" s="55" t="s">
        <v>209</v>
      </c>
      <c r="F48" s="46">
        <v>17.0</v>
      </c>
      <c r="G48" s="46">
        <f>F48-3</f>
        <v>14</v>
      </c>
      <c r="H48" s="26"/>
      <c r="I48" s="55"/>
      <c r="J48" s="29">
        <v>1.0</v>
      </c>
      <c r="K48" s="55" t="s">
        <v>86</v>
      </c>
    </row>
    <row r="49">
      <c r="A49" s="55" t="s">
        <v>1545</v>
      </c>
      <c r="B49" s="24">
        <v>0.10450231481481481</v>
      </c>
      <c r="C49" s="24">
        <f>B49-TIME('Time Shifts'!$B$47,'Time Shifts'!$C$47,'Time Shifts'!$D$47)</f>
        <v>0.09266203704</v>
      </c>
      <c r="D49" s="55" t="s">
        <v>69</v>
      </c>
      <c r="E49" s="55" t="s">
        <v>120</v>
      </c>
      <c r="F49" s="46">
        <v>14.0</v>
      </c>
      <c r="G49" s="46"/>
      <c r="H49" s="26"/>
      <c r="I49" s="26"/>
      <c r="J49" s="55"/>
      <c r="K49" s="55" t="s">
        <v>1555</v>
      </c>
    </row>
    <row r="50">
      <c r="A50" s="55" t="s">
        <v>1545</v>
      </c>
      <c r="B50" s="24">
        <v>0.10575231481481481</v>
      </c>
      <c r="C50" s="24">
        <f>B50-TIME('Time Shifts'!$B$47,'Time Shifts'!$C$47,'Time Shifts'!$D$47)</f>
        <v>0.09391203704</v>
      </c>
      <c r="D50" s="55" t="s">
        <v>964</v>
      </c>
      <c r="E50" s="55" t="s">
        <v>120</v>
      </c>
      <c r="F50" s="46">
        <v>21.0</v>
      </c>
      <c r="G50" s="46"/>
      <c r="H50" s="26"/>
      <c r="I50" s="26"/>
      <c r="J50" s="55"/>
      <c r="K50" s="55" t="s">
        <v>1556</v>
      </c>
    </row>
    <row r="51">
      <c r="A51" s="55" t="s">
        <v>1545</v>
      </c>
      <c r="B51" s="24">
        <v>0.12268518518518519</v>
      </c>
      <c r="C51" s="24">
        <f>B51-TIME('Time Shifts'!$B$47,'Time Shifts'!$C$47,'Time Shifts'!$D$47)</f>
        <v>0.1108449074</v>
      </c>
      <c r="D51" s="55" t="s">
        <v>964</v>
      </c>
      <c r="E51" s="55" t="s">
        <v>67</v>
      </c>
      <c r="F51" s="29" t="s">
        <v>75</v>
      </c>
      <c r="G51" s="46" t="s">
        <v>75</v>
      </c>
      <c r="H51" s="26"/>
      <c r="I51" s="26"/>
      <c r="J51" s="55"/>
      <c r="K51" s="55" t="s">
        <v>85</v>
      </c>
    </row>
    <row r="52">
      <c r="A52" s="55" t="s">
        <v>1545</v>
      </c>
      <c r="B52" s="24">
        <v>0.12268518518518519</v>
      </c>
      <c r="C52" s="24">
        <f>B52-TIME('Time Shifts'!$B$47,'Time Shifts'!$C$47,'Time Shifts'!$D$47)</f>
        <v>0.1108449074</v>
      </c>
      <c r="D52" s="55" t="s">
        <v>964</v>
      </c>
      <c r="E52" s="55" t="s">
        <v>67</v>
      </c>
      <c r="F52" s="46">
        <v>14.0</v>
      </c>
      <c r="G52" s="46">
        <f>F52-8</f>
        <v>6</v>
      </c>
      <c r="H52" s="26"/>
      <c r="I52" s="26"/>
      <c r="J52" s="55"/>
      <c r="K52" s="55" t="s">
        <v>86</v>
      </c>
    </row>
    <row r="53">
      <c r="A53" s="55" t="s">
        <v>1545</v>
      </c>
      <c r="B53" s="24">
        <v>0.12520833333333334</v>
      </c>
      <c r="C53" s="24">
        <f>B53-TIME('Time Shifts'!$B$47,'Time Shifts'!$C$47,'Time Shifts'!$D$47)</f>
        <v>0.1133680556</v>
      </c>
      <c r="D53" s="55" t="s">
        <v>157</v>
      </c>
      <c r="E53" s="55" t="s">
        <v>67</v>
      </c>
      <c r="F53" s="46">
        <v>8.0</v>
      </c>
      <c r="G53" s="46">
        <f t="shared" ref="G53:G55" si="4">F53-3</f>
        <v>5</v>
      </c>
      <c r="H53" s="26"/>
      <c r="I53" s="26"/>
      <c r="J53" s="26"/>
      <c r="K53" s="26"/>
    </row>
    <row r="54">
      <c r="A54" s="55" t="s">
        <v>1545</v>
      </c>
      <c r="B54" s="24">
        <v>0.12565972222222221</v>
      </c>
      <c r="C54" s="24">
        <f>B54-TIME('Time Shifts'!$B$47,'Time Shifts'!$C$47,'Time Shifts'!$D$47)</f>
        <v>0.1138194444</v>
      </c>
      <c r="D54" s="55" t="s">
        <v>157</v>
      </c>
      <c r="E54" s="55" t="s">
        <v>67</v>
      </c>
      <c r="F54" s="46">
        <v>14.0</v>
      </c>
      <c r="G54" s="46">
        <f t="shared" si="4"/>
        <v>11</v>
      </c>
      <c r="H54" s="26"/>
      <c r="I54" s="26"/>
      <c r="J54" s="26"/>
      <c r="K54" s="26"/>
    </row>
    <row r="55">
      <c r="A55" s="55" t="s">
        <v>1545</v>
      </c>
      <c r="B55" s="24">
        <v>0.12788194444444445</v>
      </c>
      <c r="C55" s="24">
        <f>B55-TIME('Time Shifts'!$B$47,'Time Shifts'!$C$47,'Time Shifts'!$D$47)</f>
        <v>0.1160416667</v>
      </c>
      <c r="D55" s="55" t="s">
        <v>70</v>
      </c>
      <c r="E55" s="55" t="s">
        <v>67</v>
      </c>
      <c r="F55" s="46">
        <v>8.0</v>
      </c>
      <c r="G55" s="46">
        <f t="shared" si="4"/>
        <v>5</v>
      </c>
      <c r="H55" s="26"/>
      <c r="I55" s="26"/>
      <c r="J55" s="26"/>
      <c r="K55" s="26"/>
    </row>
    <row r="56">
      <c r="A56" s="55" t="s">
        <v>1545</v>
      </c>
      <c r="B56" s="24">
        <v>0.12789351851851852</v>
      </c>
      <c r="C56" s="24">
        <f>B56-TIME('Time Shifts'!$B$47,'Time Shifts'!$C$47,'Time Shifts'!$D$47)</f>
        <v>0.1160532407</v>
      </c>
      <c r="D56" s="55" t="s">
        <v>964</v>
      </c>
      <c r="E56" s="55" t="s">
        <v>67</v>
      </c>
      <c r="F56" s="46">
        <v>10.0</v>
      </c>
      <c r="G56" s="46">
        <f>F56-8</f>
        <v>2</v>
      </c>
      <c r="H56" s="26"/>
      <c r="I56" s="26"/>
      <c r="J56" s="26"/>
      <c r="K56" s="26"/>
    </row>
    <row r="57">
      <c r="A57" s="55" t="s">
        <v>1545</v>
      </c>
      <c r="B57" s="24">
        <v>0.1333912037037037</v>
      </c>
      <c r="C57" s="24">
        <f>B57-TIME('Time Shifts'!$B$47,'Time Shifts'!$C$47,'Time Shifts'!$D$47)</f>
        <v>0.1215509259</v>
      </c>
      <c r="D57" s="55" t="s">
        <v>69</v>
      </c>
      <c r="E57" s="55" t="s">
        <v>125</v>
      </c>
      <c r="F57" s="29" t="s">
        <v>68</v>
      </c>
      <c r="G57" s="46">
        <v>20.0</v>
      </c>
      <c r="H57" s="26"/>
      <c r="I57" s="26"/>
      <c r="J57" s="26"/>
      <c r="K57" s="26"/>
    </row>
    <row r="58">
      <c r="A58" s="55" t="s">
        <v>1545</v>
      </c>
      <c r="B58" s="24">
        <v>0.1335185185185185</v>
      </c>
      <c r="C58" s="24">
        <f>B58-TIME('Time Shifts'!$B$47,'Time Shifts'!$C$47,'Time Shifts'!$D$47)</f>
        <v>0.1216782407</v>
      </c>
      <c r="D58" s="55" t="s">
        <v>66</v>
      </c>
      <c r="E58" s="55" t="s">
        <v>125</v>
      </c>
      <c r="F58" s="46">
        <v>13.0</v>
      </c>
      <c r="G58" s="46">
        <f>F58-0</f>
        <v>13</v>
      </c>
      <c r="H58" s="26"/>
      <c r="I58" s="26"/>
      <c r="J58" s="26"/>
      <c r="K58" s="26"/>
    </row>
    <row r="59">
      <c r="A59" s="55" t="s">
        <v>1545</v>
      </c>
      <c r="B59" s="24">
        <v>0.13354166666666667</v>
      </c>
      <c r="C59" s="24">
        <f>B59-TIME('Time Shifts'!$B$47,'Time Shifts'!$C$47,'Time Shifts'!$D$47)</f>
        <v>0.1217013889</v>
      </c>
      <c r="D59" s="55" t="s">
        <v>70</v>
      </c>
      <c r="E59" s="55" t="s">
        <v>125</v>
      </c>
      <c r="F59" s="46">
        <v>12.0</v>
      </c>
      <c r="G59" s="46">
        <f>F59-7</f>
        <v>5</v>
      </c>
      <c r="H59" s="26"/>
      <c r="I59" s="26"/>
      <c r="J59" s="26"/>
      <c r="K59" s="26"/>
    </row>
    <row r="60">
      <c r="A60" s="55" t="s">
        <v>1545</v>
      </c>
      <c r="B60" s="24">
        <v>0.13359953703703703</v>
      </c>
      <c r="C60" s="24">
        <f>B60-TIME('Time Shifts'!$B$47,'Time Shifts'!$C$47,'Time Shifts'!$D$47)</f>
        <v>0.1217592593</v>
      </c>
      <c r="D60" s="55" t="s">
        <v>82</v>
      </c>
      <c r="E60" s="55" t="s">
        <v>125</v>
      </c>
      <c r="F60" s="29" t="s">
        <v>75</v>
      </c>
      <c r="G60" s="46" t="s">
        <v>75</v>
      </c>
      <c r="H60" s="26"/>
      <c r="I60" s="26"/>
      <c r="J60" s="55"/>
      <c r="K60" s="55" t="s">
        <v>85</v>
      </c>
    </row>
    <row r="61">
      <c r="A61" s="55" t="s">
        <v>1545</v>
      </c>
      <c r="B61" s="24">
        <v>0.13359953703703703</v>
      </c>
      <c r="C61" s="24">
        <f>B61-TIME('Time Shifts'!$B$47,'Time Shifts'!$C$47,'Time Shifts'!$D$47)</f>
        <v>0.1217592593</v>
      </c>
      <c r="D61" s="55" t="s">
        <v>82</v>
      </c>
      <c r="E61" s="55" t="s">
        <v>125</v>
      </c>
      <c r="F61" s="46">
        <v>20.0</v>
      </c>
      <c r="G61" s="46">
        <f>F61-1</f>
        <v>19</v>
      </c>
      <c r="H61" s="26"/>
      <c r="I61" s="26"/>
      <c r="J61" s="55"/>
      <c r="K61" s="55" t="s">
        <v>86</v>
      </c>
    </row>
    <row r="62">
      <c r="A62" s="55" t="s">
        <v>1545</v>
      </c>
      <c r="B62" s="24">
        <v>0.09194444444444444</v>
      </c>
      <c r="C62" s="24">
        <f>B62-TIME('Time Shifts'!$B$47,'Time Shifts'!$C$47,'Time Shifts'!$D$47)</f>
        <v>0.08010416667</v>
      </c>
      <c r="D62" s="55" t="s">
        <v>74</v>
      </c>
      <c r="E62" s="55" t="s">
        <v>125</v>
      </c>
      <c r="F62" s="46">
        <v>23.0</v>
      </c>
      <c r="G62" s="46">
        <f>F62-10</f>
        <v>13</v>
      </c>
      <c r="H62" s="26"/>
      <c r="I62" s="26"/>
      <c r="J62" s="26"/>
      <c r="K62" s="26"/>
    </row>
    <row r="63">
      <c r="A63" s="55" t="s">
        <v>1545</v>
      </c>
      <c r="B63" s="24">
        <v>0.14128472222222221</v>
      </c>
      <c r="C63" s="24">
        <f>B63-TIME('Time Shifts'!$B$47,'Time Shifts'!$C$47,'Time Shifts'!$D$47)</f>
        <v>0.1294444444</v>
      </c>
      <c r="D63" s="55" t="s">
        <v>964</v>
      </c>
      <c r="E63" s="55" t="s">
        <v>125</v>
      </c>
      <c r="F63" s="46">
        <v>6.0</v>
      </c>
      <c r="G63" s="46">
        <f>F63-1</f>
        <v>5</v>
      </c>
      <c r="H63" s="26"/>
      <c r="I63" s="26"/>
      <c r="J63" s="26"/>
      <c r="K63" s="26"/>
    </row>
    <row r="64">
      <c r="A64" s="55" t="s">
        <v>1545</v>
      </c>
      <c r="B64" s="24">
        <v>0.13365740740740742</v>
      </c>
      <c r="C64" s="24">
        <f>B64-TIME('Time Shifts'!$B$47,'Time Shifts'!$C$47,'Time Shifts'!$D$47)</f>
        <v>0.1218171296</v>
      </c>
      <c r="D64" s="55" t="s">
        <v>84</v>
      </c>
      <c r="E64" s="55" t="s">
        <v>125</v>
      </c>
      <c r="F64" s="46">
        <v>14.0</v>
      </c>
      <c r="G64" s="46">
        <f>F64-2</f>
        <v>12</v>
      </c>
      <c r="H64" s="26"/>
      <c r="I64" s="26"/>
      <c r="J64" s="26"/>
      <c r="K64" s="26"/>
    </row>
    <row r="65">
      <c r="A65" s="55" t="s">
        <v>1545</v>
      </c>
      <c r="B65" s="24">
        <v>0.13517361111111112</v>
      </c>
      <c r="C65" s="24">
        <f>B65-TIME('Time Shifts'!$B$47,'Time Shifts'!$C$47,'Time Shifts'!$D$47)</f>
        <v>0.1233333333</v>
      </c>
      <c r="D65" s="55" t="s">
        <v>964</v>
      </c>
      <c r="E65" s="55" t="s">
        <v>67</v>
      </c>
      <c r="F65" s="46">
        <v>20.0</v>
      </c>
      <c r="G65" s="46">
        <f t="shared" ref="G65:G66" si="5">F65-8</f>
        <v>12</v>
      </c>
      <c r="H65" s="26"/>
      <c r="I65" s="26"/>
      <c r="J65" s="55"/>
      <c r="K65" s="55" t="s">
        <v>160</v>
      </c>
    </row>
    <row r="66">
      <c r="A66" s="55" t="s">
        <v>1545</v>
      </c>
      <c r="B66" s="24">
        <v>0.13517361111111112</v>
      </c>
      <c r="C66" s="24">
        <f>B66-TIME('Time Shifts'!$B$47,'Time Shifts'!$C$47,'Time Shifts'!$D$47)</f>
        <v>0.1233333333</v>
      </c>
      <c r="D66" s="55" t="s">
        <v>964</v>
      </c>
      <c r="E66" s="55" t="s">
        <v>67</v>
      </c>
      <c r="F66" s="46">
        <v>16.0</v>
      </c>
      <c r="G66" s="46">
        <f t="shared" si="5"/>
        <v>8</v>
      </c>
      <c r="H66" s="26"/>
      <c r="I66" s="26"/>
      <c r="J66" s="55"/>
      <c r="K66" s="55" t="s">
        <v>161</v>
      </c>
    </row>
    <row r="67">
      <c r="A67" s="55" t="s">
        <v>1545</v>
      </c>
      <c r="B67" s="24">
        <v>0.13957175925925927</v>
      </c>
      <c r="C67" s="24">
        <f>B67-TIME('Time Shifts'!$B$47,'Time Shifts'!$C$47,'Time Shifts'!$D$47)</f>
        <v>0.1277314815</v>
      </c>
      <c r="D67" s="55" t="s">
        <v>66</v>
      </c>
      <c r="E67" s="55" t="s">
        <v>89</v>
      </c>
      <c r="F67" s="46">
        <v>26.0</v>
      </c>
      <c r="G67" s="46">
        <f t="shared" ref="G67:G68" si="6">F67-7</f>
        <v>19</v>
      </c>
      <c r="H67" s="26"/>
      <c r="I67" s="26"/>
      <c r="J67" s="55"/>
      <c r="K67" s="55" t="s">
        <v>171</v>
      </c>
    </row>
    <row r="68">
      <c r="A68" s="55" t="s">
        <v>1545</v>
      </c>
      <c r="B68" s="24">
        <v>0.13957175925925927</v>
      </c>
      <c r="C68" s="24">
        <f>B68-TIME('Time Shifts'!$B$47,'Time Shifts'!$C$47,'Time Shifts'!$D$47)</f>
        <v>0.1277314815</v>
      </c>
      <c r="D68" s="55" t="s">
        <v>66</v>
      </c>
      <c r="E68" s="55" t="s">
        <v>89</v>
      </c>
      <c r="F68" s="46">
        <v>19.0</v>
      </c>
      <c r="G68" s="46">
        <f t="shared" si="6"/>
        <v>12</v>
      </c>
      <c r="H68" s="26"/>
      <c r="I68" s="26"/>
      <c r="J68" s="55"/>
      <c r="K68" s="55" t="s">
        <v>171</v>
      </c>
    </row>
    <row r="69">
      <c r="A69" s="55" t="s">
        <v>1545</v>
      </c>
      <c r="B69" s="24">
        <v>0.1395949074074074</v>
      </c>
      <c r="C69" s="24">
        <f>B69-TIME('Time Shifts'!$B$47,'Time Shifts'!$C$47,'Time Shifts'!$D$47)</f>
        <v>0.1277546296</v>
      </c>
      <c r="D69" s="55" t="s">
        <v>74</v>
      </c>
      <c r="E69" s="55" t="s">
        <v>93</v>
      </c>
      <c r="F69" s="29" t="s">
        <v>75</v>
      </c>
      <c r="G69" s="46" t="s">
        <v>75</v>
      </c>
      <c r="H69" s="26"/>
      <c r="I69" s="26"/>
      <c r="J69" s="55"/>
      <c r="K69" s="55" t="s">
        <v>160</v>
      </c>
    </row>
    <row r="70">
      <c r="A70" s="55" t="s">
        <v>1545</v>
      </c>
      <c r="B70" s="24">
        <v>0.1395949074074074</v>
      </c>
      <c r="C70" s="24">
        <f>B70-TIME('Time Shifts'!$B$47,'Time Shifts'!$C$47,'Time Shifts'!$D$47)</f>
        <v>0.1277546296</v>
      </c>
      <c r="D70" s="55" t="s">
        <v>74</v>
      </c>
      <c r="E70" s="55" t="s">
        <v>93</v>
      </c>
      <c r="F70" s="46">
        <v>12.0</v>
      </c>
      <c r="G70" s="46">
        <f>F70-8</f>
        <v>4</v>
      </c>
      <c r="H70" s="26"/>
      <c r="I70" s="26"/>
      <c r="J70" s="55"/>
      <c r="K70" s="55" t="s">
        <v>1557</v>
      </c>
    </row>
    <row r="71">
      <c r="A71" s="55" t="s">
        <v>1545</v>
      </c>
      <c r="B71" s="24">
        <v>0.13967592592592593</v>
      </c>
      <c r="C71" s="24">
        <f>B71-TIME('Time Shifts'!$B$47,'Time Shifts'!$C$47,'Time Shifts'!$D$47)</f>
        <v>0.1278356481</v>
      </c>
      <c r="D71" s="55" t="s">
        <v>66</v>
      </c>
      <c r="E71" s="55" t="s">
        <v>91</v>
      </c>
      <c r="F71" s="46">
        <v>21.0</v>
      </c>
      <c r="G71" s="46"/>
      <c r="H71" s="55"/>
      <c r="I71" s="55" t="s">
        <v>1558</v>
      </c>
      <c r="J71" s="46">
        <v>0.3</v>
      </c>
      <c r="K71" s="26"/>
    </row>
    <row r="72">
      <c r="A72" s="55" t="s">
        <v>1545</v>
      </c>
      <c r="B72" s="24">
        <v>0.13974537037037038</v>
      </c>
      <c r="C72" s="24">
        <f>B72-TIME('Time Shifts'!$B$47,'Time Shifts'!$C$47,'Time Shifts'!$D$47)</f>
        <v>0.1279050926</v>
      </c>
      <c r="D72" s="55" t="s">
        <v>964</v>
      </c>
      <c r="E72" s="55" t="s">
        <v>91</v>
      </c>
      <c r="F72" s="46">
        <v>11.0</v>
      </c>
      <c r="G72" s="46"/>
      <c r="H72" s="55"/>
      <c r="I72" s="55" t="s">
        <v>1559</v>
      </c>
      <c r="J72" s="46">
        <v>0.3</v>
      </c>
      <c r="K72" s="26"/>
    </row>
    <row r="73">
      <c r="A73" s="55" t="s">
        <v>1545</v>
      </c>
      <c r="B73" s="24">
        <v>0.13975694444444445</v>
      </c>
      <c r="C73" s="24">
        <f>B73-TIME('Time Shifts'!$B$47,'Time Shifts'!$C$47,'Time Shifts'!$D$47)</f>
        <v>0.1279166667</v>
      </c>
      <c r="D73" s="55" t="s">
        <v>82</v>
      </c>
      <c r="E73" s="55" t="s">
        <v>91</v>
      </c>
      <c r="F73" s="46">
        <v>13.0</v>
      </c>
      <c r="G73" s="46"/>
      <c r="H73" s="55"/>
      <c r="I73" s="55" t="s">
        <v>1560</v>
      </c>
      <c r="J73" s="46">
        <v>0.3</v>
      </c>
      <c r="K73" s="26"/>
    </row>
    <row r="74">
      <c r="A74" s="55" t="s">
        <v>1545</v>
      </c>
      <c r="B74" s="24">
        <v>0.1398148148148148</v>
      </c>
      <c r="C74" s="24">
        <f>B74-TIME('Time Shifts'!$B$47,'Time Shifts'!$C$47,'Time Shifts'!$D$47)</f>
        <v>0.127974537</v>
      </c>
      <c r="D74" s="55" t="s">
        <v>74</v>
      </c>
      <c r="E74" s="55" t="s">
        <v>91</v>
      </c>
      <c r="F74" s="46">
        <v>20.0</v>
      </c>
      <c r="G74" s="46"/>
      <c r="H74" s="26"/>
      <c r="I74" s="26"/>
      <c r="J74" s="55"/>
      <c r="K74" s="55" t="s">
        <v>274</v>
      </c>
    </row>
    <row r="75">
      <c r="A75" s="55" t="s">
        <v>1545</v>
      </c>
      <c r="B75" s="24">
        <v>0.14032407407407407</v>
      </c>
      <c r="C75" s="24">
        <f>B75-TIME('Time Shifts'!$B$47,'Time Shifts'!$C$47,'Time Shifts'!$D$47)</f>
        <v>0.1284837963</v>
      </c>
      <c r="D75" s="55" t="s">
        <v>70</v>
      </c>
      <c r="E75" s="55" t="s">
        <v>87</v>
      </c>
      <c r="F75" s="29" t="s">
        <v>88</v>
      </c>
      <c r="G75" s="46">
        <v>1.0</v>
      </c>
      <c r="H75" s="26"/>
      <c r="I75" s="26"/>
      <c r="J75" s="26"/>
      <c r="K75" s="26"/>
    </row>
    <row r="76">
      <c r="A76" s="55" t="s">
        <v>1545</v>
      </c>
      <c r="B76" s="24">
        <v>0.14047453703703705</v>
      </c>
      <c r="C76" s="24">
        <f>B76-TIME('Time Shifts'!$B$47,'Time Shifts'!$C$47,'Time Shifts'!$D$47)</f>
        <v>0.1286342593</v>
      </c>
      <c r="D76" s="55" t="s">
        <v>69</v>
      </c>
      <c r="E76" s="55" t="s">
        <v>87</v>
      </c>
      <c r="F76" s="46">
        <v>18.0</v>
      </c>
      <c r="G76" s="46">
        <f>F76-4</f>
        <v>14</v>
      </c>
      <c r="H76" s="26"/>
      <c r="I76" s="26"/>
      <c r="J76" s="26"/>
      <c r="K76" s="26"/>
    </row>
    <row r="77">
      <c r="A77" s="55" t="s">
        <v>1545</v>
      </c>
      <c r="B77" s="24">
        <v>0.14047453703703705</v>
      </c>
      <c r="C77" s="24">
        <f>B77-TIME('Time Shifts'!$B$47,'Time Shifts'!$C$47,'Time Shifts'!$D$47)</f>
        <v>0.1286342593</v>
      </c>
      <c r="D77" s="55" t="s">
        <v>82</v>
      </c>
      <c r="E77" s="55" t="s">
        <v>87</v>
      </c>
      <c r="F77" s="46">
        <v>18.0</v>
      </c>
      <c r="G77" s="46">
        <f>F77-1</f>
        <v>17</v>
      </c>
      <c r="H77" s="26"/>
      <c r="I77" s="26"/>
      <c r="J77" s="26"/>
      <c r="K77" s="26"/>
    </row>
    <row r="78">
      <c r="A78" s="55" t="s">
        <v>1545</v>
      </c>
      <c r="B78" s="24">
        <v>0.14050925925925925</v>
      </c>
      <c r="C78" s="24">
        <f>B78-TIME('Time Shifts'!$B$47,'Time Shifts'!$C$47,'Time Shifts'!$D$47)</f>
        <v>0.1286689815</v>
      </c>
      <c r="D78" s="55" t="s">
        <v>84</v>
      </c>
      <c r="E78" s="55" t="s">
        <v>87</v>
      </c>
      <c r="F78" s="46">
        <v>17.0</v>
      </c>
      <c r="G78" s="46">
        <f>F78-2</f>
        <v>15</v>
      </c>
      <c r="H78" s="26"/>
      <c r="I78" s="26"/>
      <c r="J78" s="26"/>
      <c r="K78" s="26"/>
    </row>
    <row r="79">
      <c r="A79" s="55" t="s">
        <v>1545</v>
      </c>
      <c r="B79" s="24">
        <v>0.140625</v>
      </c>
      <c r="C79" s="24">
        <f>B79-TIME('Time Shifts'!$B$47,'Time Shifts'!$C$47,'Time Shifts'!$D$47)</f>
        <v>0.1287847222</v>
      </c>
      <c r="D79" s="55" t="s">
        <v>964</v>
      </c>
      <c r="E79" s="55" t="s">
        <v>87</v>
      </c>
      <c r="F79" s="46">
        <v>13.0</v>
      </c>
      <c r="G79" s="46">
        <f>F79-1</f>
        <v>12</v>
      </c>
      <c r="H79" s="26"/>
      <c r="I79" s="26"/>
      <c r="J79" s="26"/>
      <c r="K79" s="26"/>
    </row>
    <row r="80">
      <c r="A80" s="55" t="s">
        <v>1545</v>
      </c>
      <c r="B80" s="24">
        <v>0.14063657407407407</v>
      </c>
      <c r="C80" s="24">
        <f>B80-TIME('Time Shifts'!$B$47,'Time Shifts'!$C$47,'Time Shifts'!$D$47)</f>
        <v>0.1287962963</v>
      </c>
      <c r="D80" s="55" t="s">
        <v>74</v>
      </c>
      <c r="E80" s="55" t="s">
        <v>87</v>
      </c>
      <c r="F80" s="46">
        <v>11.0</v>
      </c>
      <c r="G80" s="46">
        <f>F80-4</f>
        <v>7</v>
      </c>
      <c r="H80" s="26"/>
      <c r="I80" s="26"/>
      <c r="J80" s="26"/>
      <c r="K80" s="26"/>
    </row>
    <row r="81">
      <c r="A81" s="55" t="s">
        <v>1545</v>
      </c>
      <c r="B81" s="24">
        <v>0.14091435185185186</v>
      </c>
      <c r="C81" s="24">
        <f>B81-TIME('Time Shifts'!$B$47,'Time Shifts'!$C$47,'Time Shifts'!$D$47)</f>
        <v>0.1290740741</v>
      </c>
      <c r="D81" s="55" t="s">
        <v>66</v>
      </c>
      <c r="E81" s="55" t="s">
        <v>87</v>
      </c>
      <c r="F81" s="46">
        <v>2.0</v>
      </c>
      <c r="G81" s="46">
        <f>F81-0</f>
        <v>2</v>
      </c>
      <c r="H81" s="26"/>
      <c r="I81" s="26"/>
      <c r="J81" s="26"/>
      <c r="K81" s="26"/>
    </row>
    <row r="82">
      <c r="A82" s="55" t="s">
        <v>1545</v>
      </c>
      <c r="B82" s="24">
        <v>0.14168981481481482</v>
      </c>
      <c r="C82" s="24">
        <f>B82-TIME('Time Shifts'!$B$47,'Time Shifts'!$C$47,'Time Shifts'!$D$47)</f>
        <v>0.129849537</v>
      </c>
      <c r="D82" s="55" t="s">
        <v>69</v>
      </c>
      <c r="E82" s="55" t="s">
        <v>89</v>
      </c>
      <c r="F82" s="46">
        <v>14.0</v>
      </c>
      <c r="G82" s="46">
        <f>F82-7</f>
        <v>7</v>
      </c>
      <c r="H82" s="26"/>
      <c r="I82" s="26"/>
      <c r="J82" s="55"/>
      <c r="K82" s="55" t="s">
        <v>90</v>
      </c>
    </row>
    <row r="83">
      <c r="A83" s="55" t="s">
        <v>1545</v>
      </c>
      <c r="B83" s="24">
        <v>0.14190972222222223</v>
      </c>
      <c r="C83" s="24">
        <f>B83-TIME('Time Shifts'!$B$47,'Time Shifts'!$C$47,'Time Shifts'!$D$47)</f>
        <v>0.1300694444</v>
      </c>
      <c r="D83" s="55" t="s">
        <v>69</v>
      </c>
      <c r="E83" s="55" t="s">
        <v>91</v>
      </c>
      <c r="F83" s="46">
        <v>14.0</v>
      </c>
      <c r="G83" s="46"/>
      <c r="H83" s="55"/>
      <c r="I83" s="26" t="s">
        <v>1561</v>
      </c>
      <c r="J83" s="26"/>
      <c r="K83" s="26"/>
    </row>
    <row r="84">
      <c r="A84" s="55" t="s">
        <v>1545</v>
      </c>
      <c r="B84" s="24">
        <v>0.14491898148148147</v>
      </c>
      <c r="C84" s="24">
        <f>B84-TIME('Time Shifts'!$B$47,'Time Shifts'!$C$47,'Time Shifts'!$D$47)</f>
        <v>0.1330787037</v>
      </c>
      <c r="D84" s="55" t="s">
        <v>70</v>
      </c>
      <c r="E84" s="55" t="s">
        <v>93</v>
      </c>
      <c r="F84" s="29">
        <v>10.0</v>
      </c>
      <c r="G84" s="46">
        <v>2.0</v>
      </c>
      <c r="H84" s="26"/>
      <c r="I84" s="26"/>
      <c r="J84" s="55"/>
      <c r="K84" s="55" t="s">
        <v>1562</v>
      </c>
    </row>
    <row r="85">
      <c r="A85" s="55" t="s">
        <v>1545</v>
      </c>
      <c r="B85" s="24">
        <v>0.14491898148148147</v>
      </c>
      <c r="C85" s="24">
        <f>B85-TIME('Time Shifts'!$B$47,'Time Shifts'!$C$47,'Time Shifts'!$D$47)</f>
        <v>0.1330787037</v>
      </c>
      <c r="D85" s="55" t="s">
        <v>70</v>
      </c>
      <c r="E85" s="55" t="s">
        <v>93</v>
      </c>
      <c r="F85" s="46">
        <v>18.0</v>
      </c>
      <c r="G85" s="46">
        <f t="shared" ref="G85:G86" si="7">F85-7</f>
        <v>11</v>
      </c>
      <c r="H85" s="26"/>
      <c r="I85" s="26"/>
      <c r="J85" s="55"/>
      <c r="K85" s="55" t="s">
        <v>1563</v>
      </c>
    </row>
    <row r="86">
      <c r="A86" s="55" t="s">
        <v>1545</v>
      </c>
      <c r="B86" s="24">
        <v>0.1452314814814815</v>
      </c>
      <c r="C86" s="24">
        <f>B86-TIME('Time Shifts'!$B$47,'Time Shifts'!$C$47,'Time Shifts'!$D$47)</f>
        <v>0.1333912037</v>
      </c>
      <c r="D86" s="55" t="s">
        <v>70</v>
      </c>
      <c r="E86" s="55" t="s">
        <v>93</v>
      </c>
      <c r="F86" s="46">
        <v>13.0</v>
      </c>
      <c r="G86" s="46">
        <f t="shared" si="7"/>
        <v>6</v>
      </c>
      <c r="H86" s="26"/>
      <c r="I86" s="26"/>
      <c r="J86" s="55"/>
      <c r="K86" s="55" t="s">
        <v>421</v>
      </c>
    </row>
    <row r="87">
      <c r="A87" s="55" t="s">
        <v>1545</v>
      </c>
      <c r="B87" s="24">
        <v>0.1452314814814815</v>
      </c>
      <c r="C87" s="24">
        <f>B87-TIME('Time Shifts'!$B$47,'Time Shifts'!$C$47,'Time Shifts'!$D$47)</f>
        <v>0.1333912037</v>
      </c>
      <c r="D87" s="55" t="s">
        <v>70</v>
      </c>
      <c r="E87" s="55" t="s">
        <v>93</v>
      </c>
      <c r="F87" s="29" t="s">
        <v>75</v>
      </c>
      <c r="G87" s="46" t="s">
        <v>75</v>
      </c>
      <c r="H87" s="26"/>
      <c r="I87" s="26"/>
      <c r="J87" s="55"/>
      <c r="K87" s="55" t="s">
        <v>160</v>
      </c>
    </row>
    <row r="88">
      <c r="A88" s="55" t="s">
        <v>1545</v>
      </c>
      <c r="B88" s="24">
        <v>0.14543981481481483</v>
      </c>
      <c r="C88" s="24">
        <f>B88-TIME('Time Shifts'!$B$47,'Time Shifts'!$C$47,'Time Shifts'!$D$47)</f>
        <v>0.133599537</v>
      </c>
      <c r="D88" s="55" t="s">
        <v>70</v>
      </c>
      <c r="E88" s="55" t="s">
        <v>91</v>
      </c>
      <c r="F88" s="46">
        <v>5.0</v>
      </c>
      <c r="G88" s="46"/>
      <c r="H88" s="55"/>
      <c r="I88" s="26" t="s">
        <v>1564</v>
      </c>
      <c r="J88" s="26"/>
      <c r="K88" s="26"/>
    </row>
    <row r="89">
      <c r="A89" s="55" t="s">
        <v>1545</v>
      </c>
      <c r="B89" s="24">
        <v>0.1458449074074074</v>
      </c>
      <c r="C89" s="24">
        <f>B89-TIME('Time Shifts'!$B$47,'Time Shifts'!$C$47,'Time Shifts'!$D$47)</f>
        <v>0.1340046296</v>
      </c>
      <c r="D89" s="55" t="s">
        <v>66</v>
      </c>
      <c r="E89" s="55" t="s">
        <v>89</v>
      </c>
      <c r="F89" s="29" t="s">
        <v>88</v>
      </c>
      <c r="G89" s="46">
        <v>1.0</v>
      </c>
      <c r="H89" s="26"/>
      <c r="I89" s="26"/>
      <c r="J89" s="55"/>
      <c r="K89" s="55" t="s">
        <v>171</v>
      </c>
    </row>
    <row r="90">
      <c r="A90" s="55" t="s">
        <v>1545</v>
      </c>
      <c r="B90" s="24">
        <v>0.1458449074074074</v>
      </c>
      <c r="C90" s="24">
        <f>B90-TIME('Time Shifts'!$B$47,'Time Shifts'!$C$47,'Time Shifts'!$D$47)</f>
        <v>0.1340046296</v>
      </c>
      <c r="D90" s="55" t="s">
        <v>66</v>
      </c>
      <c r="E90" s="26" t="s">
        <v>89</v>
      </c>
      <c r="F90" s="29">
        <f>G90+7</f>
        <v>9</v>
      </c>
      <c r="G90" s="46">
        <v>2.0</v>
      </c>
      <c r="H90" s="26"/>
      <c r="I90" s="26"/>
      <c r="J90" s="55"/>
      <c r="K90" s="55" t="s">
        <v>171</v>
      </c>
    </row>
    <row r="91">
      <c r="A91" s="55" t="s">
        <v>1545</v>
      </c>
      <c r="B91" s="24">
        <v>0.14627314814814815</v>
      </c>
      <c r="C91" s="24">
        <f>B91-TIME('Time Shifts'!$B$47,'Time Shifts'!$C$47,'Time Shifts'!$D$47)</f>
        <v>0.1344328704</v>
      </c>
      <c r="D91" s="55" t="s">
        <v>66</v>
      </c>
      <c r="E91" s="26" t="s">
        <v>93</v>
      </c>
      <c r="F91" s="29">
        <f t="shared" ref="F91:F92" si="8">G91+8</f>
        <v>10</v>
      </c>
      <c r="G91" s="46">
        <v>2.0</v>
      </c>
      <c r="H91" s="26"/>
      <c r="I91" s="26"/>
      <c r="J91" s="55"/>
      <c r="K91" s="55" t="s">
        <v>110</v>
      </c>
    </row>
    <row r="92">
      <c r="A92" s="55" t="s">
        <v>1545</v>
      </c>
      <c r="B92" s="24">
        <v>0.14699074074074073</v>
      </c>
      <c r="C92" s="24">
        <f>B92-TIME('Time Shifts'!$B$47,'Time Shifts'!$C$47,'Time Shifts'!$D$47)</f>
        <v>0.135150463</v>
      </c>
      <c r="D92" s="55" t="s">
        <v>82</v>
      </c>
      <c r="E92" s="26" t="s">
        <v>89</v>
      </c>
      <c r="F92" s="29">
        <f t="shared" si="8"/>
        <v>10</v>
      </c>
      <c r="G92" s="46">
        <v>2.0</v>
      </c>
      <c r="H92" s="26"/>
      <c r="I92" s="26"/>
      <c r="J92" s="55"/>
      <c r="K92" s="55" t="s">
        <v>151</v>
      </c>
    </row>
    <row r="93">
      <c r="A93" s="55" t="s">
        <v>1545</v>
      </c>
      <c r="B93" s="24">
        <v>0.14759259259259258</v>
      </c>
      <c r="C93" s="24">
        <f>B93-TIME('Time Shifts'!$B$47,'Time Shifts'!$C$47,'Time Shifts'!$D$47)</f>
        <v>0.1357523148</v>
      </c>
      <c r="D93" s="55" t="s">
        <v>84</v>
      </c>
      <c r="E93" s="55" t="s">
        <v>93</v>
      </c>
      <c r="F93" s="46">
        <v>23.0</v>
      </c>
      <c r="G93" s="46">
        <f>F93-7</f>
        <v>16</v>
      </c>
      <c r="H93" s="26"/>
      <c r="I93" s="26"/>
      <c r="J93" s="55"/>
      <c r="K93" s="55" t="s">
        <v>564</v>
      </c>
    </row>
    <row r="94">
      <c r="A94" s="55" t="s">
        <v>1545</v>
      </c>
      <c r="B94" s="24">
        <v>0.14780092592592592</v>
      </c>
      <c r="C94" s="24">
        <f>B94-TIME('Time Shifts'!$B$47,'Time Shifts'!$C$47,'Time Shifts'!$D$47)</f>
        <v>0.1359606481</v>
      </c>
      <c r="D94" s="55" t="s">
        <v>84</v>
      </c>
      <c r="E94" s="55" t="s">
        <v>91</v>
      </c>
      <c r="F94" s="46">
        <v>20.0</v>
      </c>
      <c r="G94" s="46"/>
      <c r="H94" s="55"/>
      <c r="I94" s="26" t="s">
        <v>1565</v>
      </c>
      <c r="J94" s="26"/>
      <c r="K94" s="26"/>
    </row>
    <row r="95">
      <c r="A95" s="55" t="s">
        <v>1545</v>
      </c>
      <c r="B95" s="24">
        <v>0.14804398148148148</v>
      </c>
      <c r="C95" s="24">
        <f>B95-TIME('Time Shifts'!$B$47,'Time Shifts'!$C$47,'Time Shifts'!$D$47)</f>
        <v>0.1362037037</v>
      </c>
      <c r="D95" s="55" t="s">
        <v>84</v>
      </c>
      <c r="E95" s="55" t="s">
        <v>93</v>
      </c>
      <c r="F95" s="29" t="s">
        <v>88</v>
      </c>
      <c r="G95" s="46">
        <v>1.0</v>
      </c>
      <c r="H95" s="26"/>
      <c r="I95" s="26"/>
      <c r="J95" s="55"/>
      <c r="K95" s="55" t="s">
        <v>564</v>
      </c>
    </row>
    <row r="96">
      <c r="A96" s="55" t="s">
        <v>1545</v>
      </c>
      <c r="B96" s="24">
        <v>0.14866898148148147</v>
      </c>
      <c r="C96" s="24">
        <f>B96-TIME('Time Shifts'!$B$47,'Time Shifts'!$C$47,'Time Shifts'!$D$47)</f>
        <v>0.1368287037</v>
      </c>
      <c r="D96" s="55" t="s">
        <v>964</v>
      </c>
      <c r="E96" s="55" t="s">
        <v>91</v>
      </c>
      <c r="F96" s="46">
        <v>11.0</v>
      </c>
      <c r="G96" s="46"/>
      <c r="H96" s="55"/>
      <c r="I96" s="26" t="s">
        <v>1559</v>
      </c>
      <c r="J96" s="55"/>
      <c r="K96" s="55" t="s">
        <v>263</v>
      </c>
    </row>
    <row r="97">
      <c r="A97" s="55" t="s">
        <v>1545</v>
      </c>
      <c r="B97" s="24">
        <v>0.1489236111111111</v>
      </c>
      <c r="C97" s="24">
        <f>B97-TIME('Time Shifts'!$B$47,'Time Shifts'!$C$47,'Time Shifts'!$D$47)</f>
        <v>0.1370833333</v>
      </c>
      <c r="D97" s="55" t="s">
        <v>74</v>
      </c>
      <c r="E97" s="55" t="s">
        <v>93</v>
      </c>
      <c r="F97" s="46">
        <v>14.0</v>
      </c>
      <c r="G97" s="46">
        <f>F97-7</f>
        <v>7</v>
      </c>
      <c r="H97" s="26"/>
      <c r="I97" s="26"/>
      <c r="J97" s="55"/>
      <c r="K97" s="55" t="s">
        <v>1043</v>
      </c>
    </row>
    <row r="98">
      <c r="A98" s="55" t="s">
        <v>1545</v>
      </c>
      <c r="B98" s="24">
        <v>0.14913194444444444</v>
      </c>
      <c r="C98" s="24">
        <f>B98-TIME('Time Shifts'!$B$47,'Time Shifts'!$C$47,'Time Shifts'!$D$47)</f>
        <v>0.1372916667</v>
      </c>
      <c r="D98" s="55" t="s">
        <v>74</v>
      </c>
      <c r="E98" s="55" t="s">
        <v>91</v>
      </c>
      <c r="F98" s="46">
        <v>27.0</v>
      </c>
      <c r="G98" s="46"/>
      <c r="H98" s="55"/>
      <c r="I98" s="55" t="s">
        <v>1566</v>
      </c>
      <c r="J98" s="46">
        <v>1.0</v>
      </c>
      <c r="K98" s="26"/>
    </row>
    <row r="99">
      <c r="A99" s="55" t="s">
        <v>1545</v>
      </c>
      <c r="B99" s="24">
        <v>0.14925925925925926</v>
      </c>
      <c r="C99" s="24">
        <f>B99-TIME('Time Shifts'!$B$47,'Time Shifts'!$C$47,'Time Shifts'!$D$47)</f>
        <v>0.1374189815</v>
      </c>
      <c r="D99" s="55" t="s">
        <v>74</v>
      </c>
      <c r="E99" s="55" t="s">
        <v>93</v>
      </c>
      <c r="F99" s="46">
        <v>13.0</v>
      </c>
      <c r="G99" s="46">
        <f>F99-7</f>
        <v>6</v>
      </c>
      <c r="H99" s="26"/>
      <c r="I99" s="26"/>
      <c r="J99" s="55"/>
      <c r="K99" s="55" t="s">
        <v>1010</v>
      </c>
    </row>
    <row r="100">
      <c r="A100" s="55" t="s">
        <v>1545</v>
      </c>
      <c r="B100" s="24">
        <v>0.14939814814814814</v>
      </c>
      <c r="C100" s="24">
        <f>B100-TIME('Time Shifts'!$B$47,'Time Shifts'!$C$47,'Time Shifts'!$D$47)</f>
        <v>0.1375578704</v>
      </c>
      <c r="D100" s="55" t="s">
        <v>74</v>
      </c>
      <c r="E100" s="55" t="s">
        <v>91</v>
      </c>
      <c r="F100" s="46">
        <v>8.0</v>
      </c>
      <c r="G100" s="46"/>
      <c r="H100" s="55"/>
      <c r="I100" s="55" t="s">
        <v>1567</v>
      </c>
      <c r="J100" s="46">
        <v>1.0</v>
      </c>
      <c r="K100" s="26"/>
    </row>
    <row r="101">
      <c r="A101" s="55" t="s">
        <v>1545</v>
      </c>
      <c r="B101" s="24">
        <v>0.1517939814814815</v>
      </c>
      <c r="C101" s="24">
        <f>B101-TIME('Time Shifts'!$B$47,'Time Shifts'!$C$47,'Time Shifts'!$D$47)</f>
        <v>0.1399537037</v>
      </c>
      <c r="D101" s="55" t="s">
        <v>70</v>
      </c>
      <c r="E101" s="55" t="s">
        <v>93</v>
      </c>
      <c r="F101" s="29" t="s">
        <v>75</v>
      </c>
      <c r="G101" s="46" t="s">
        <v>75</v>
      </c>
      <c r="H101" s="26"/>
      <c r="I101" s="26"/>
      <c r="J101" s="55"/>
      <c r="K101" s="55" t="s">
        <v>160</v>
      </c>
    </row>
    <row r="102">
      <c r="A102" s="55" t="s">
        <v>1545</v>
      </c>
      <c r="B102" s="24">
        <v>0.1517939814814815</v>
      </c>
      <c r="C102" s="24">
        <f>B102-TIME('Time Shifts'!$B$47,'Time Shifts'!$C$47,'Time Shifts'!$D$47)</f>
        <v>0.1399537037</v>
      </c>
      <c r="D102" s="55" t="s">
        <v>70</v>
      </c>
      <c r="E102" s="26" t="s">
        <v>93</v>
      </c>
      <c r="F102" s="29">
        <f>G102+7</f>
        <v>21</v>
      </c>
      <c r="G102" s="46">
        <v>14.0</v>
      </c>
      <c r="H102" s="26"/>
      <c r="I102" s="26"/>
      <c r="J102" s="55"/>
      <c r="K102" s="55" t="s">
        <v>1568</v>
      </c>
    </row>
    <row r="103">
      <c r="A103" s="55" t="s">
        <v>1545</v>
      </c>
      <c r="B103" s="24">
        <v>0.15189814814814814</v>
      </c>
      <c r="C103" s="24">
        <f>B103-TIME('Time Shifts'!$B$47,'Time Shifts'!$C$47,'Time Shifts'!$D$47)</f>
        <v>0.1400578704</v>
      </c>
      <c r="D103" s="55" t="s">
        <v>70</v>
      </c>
      <c r="E103" s="55" t="s">
        <v>91</v>
      </c>
      <c r="F103" s="46">
        <v>8.0</v>
      </c>
      <c r="G103" s="46"/>
      <c r="H103" s="55"/>
      <c r="I103" s="26" t="s">
        <v>1567</v>
      </c>
      <c r="J103" s="26"/>
      <c r="K103" s="26"/>
    </row>
    <row r="104">
      <c r="A104" s="55" t="s">
        <v>1545</v>
      </c>
      <c r="B104" s="24">
        <v>0.15204861111111112</v>
      </c>
      <c r="C104" s="24">
        <f>B104-TIME('Time Shifts'!$B$47,'Time Shifts'!$C$47,'Time Shifts'!$D$47)</f>
        <v>0.1402083333</v>
      </c>
      <c r="D104" s="55" t="s">
        <v>70</v>
      </c>
      <c r="E104" s="55" t="s">
        <v>93</v>
      </c>
      <c r="F104" s="29" t="s">
        <v>75</v>
      </c>
      <c r="G104" s="46" t="s">
        <v>75</v>
      </c>
      <c r="H104" s="26"/>
      <c r="I104" s="26"/>
      <c r="J104" s="55"/>
      <c r="K104" s="55" t="s">
        <v>160</v>
      </c>
    </row>
    <row r="105">
      <c r="A105" s="55" t="s">
        <v>1545</v>
      </c>
      <c r="B105" s="24">
        <v>0.15204861111111112</v>
      </c>
      <c r="C105" s="24">
        <f>B105-TIME('Time Shifts'!$B$47,'Time Shifts'!$C$47,'Time Shifts'!$D$47)</f>
        <v>0.1402083333</v>
      </c>
      <c r="D105" s="55" t="s">
        <v>70</v>
      </c>
      <c r="E105" s="55" t="s">
        <v>93</v>
      </c>
      <c r="F105" s="46">
        <v>11.0</v>
      </c>
      <c r="G105" s="46">
        <f>F105-7</f>
        <v>4</v>
      </c>
      <c r="H105" s="26"/>
      <c r="I105" s="26"/>
      <c r="J105" s="55"/>
      <c r="K105" s="55" t="s">
        <v>1568</v>
      </c>
    </row>
    <row r="106">
      <c r="A106" s="55" t="s">
        <v>1545</v>
      </c>
      <c r="B106" s="24">
        <v>0.15212962962962964</v>
      </c>
      <c r="C106" s="24">
        <f>B106-TIME('Time Shifts'!$B$47,'Time Shifts'!$C$47,'Time Shifts'!$D$47)</f>
        <v>0.1402893519</v>
      </c>
      <c r="D106" s="55" t="s">
        <v>70</v>
      </c>
      <c r="E106" s="55" t="s">
        <v>91</v>
      </c>
      <c r="F106" s="46">
        <v>12.0</v>
      </c>
      <c r="G106" s="46"/>
      <c r="H106" s="55"/>
      <c r="I106" s="26" t="s">
        <v>1569</v>
      </c>
      <c r="J106" s="26"/>
      <c r="K106" s="26"/>
    </row>
    <row r="107">
      <c r="A107" s="55" t="s">
        <v>1545</v>
      </c>
      <c r="B107" s="24">
        <v>0.15241898148148147</v>
      </c>
      <c r="C107" s="24">
        <f>B107-TIME('Time Shifts'!$B$47,'Time Shifts'!$C$47,'Time Shifts'!$D$47)</f>
        <v>0.1405787037</v>
      </c>
      <c r="D107" s="55" t="s">
        <v>70</v>
      </c>
      <c r="E107" s="55" t="s">
        <v>93</v>
      </c>
      <c r="F107" s="29" t="s">
        <v>75</v>
      </c>
      <c r="G107" s="46" t="s">
        <v>75</v>
      </c>
      <c r="H107" s="26"/>
      <c r="I107" s="26"/>
      <c r="J107" s="55"/>
      <c r="K107" s="55" t="s">
        <v>160</v>
      </c>
    </row>
    <row r="108">
      <c r="A108" s="55" t="s">
        <v>1545</v>
      </c>
      <c r="B108" s="24">
        <v>0.15241898148148147</v>
      </c>
      <c r="C108" s="24">
        <f>B108-TIME('Time Shifts'!$B$47,'Time Shifts'!$C$47,'Time Shifts'!$D$47)</f>
        <v>0.1405787037</v>
      </c>
      <c r="D108" s="55" t="s">
        <v>70</v>
      </c>
      <c r="E108" s="55" t="s">
        <v>93</v>
      </c>
      <c r="F108" s="46">
        <v>13.0</v>
      </c>
      <c r="G108" s="46">
        <f>F108-7</f>
        <v>6</v>
      </c>
      <c r="H108" s="26"/>
      <c r="I108" s="26"/>
      <c r="J108" s="55"/>
      <c r="K108" s="55" t="s">
        <v>421</v>
      </c>
    </row>
    <row r="109">
      <c r="A109" s="55" t="s">
        <v>1545</v>
      </c>
      <c r="B109" s="24">
        <v>0.15261574074074075</v>
      </c>
      <c r="C109" s="24">
        <f>B109-TIME('Time Shifts'!$B$47,'Time Shifts'!$C$47,'Time Shifts'!$D$47)</f>
        <v>0.140775463</v>
      </c>
      <c r="D109" s="55" t="s">
        <v>70</v>
      </c>
      <c r="E109" s="55" t="s">
        <v>91</v>
      </c>
      <c r="F109" s="46">
        <v>10.0</v>
      </c>
      <c r="G109" s="46"/>
      <c r="H109" s="55"/>
      <c r="I109" s="26" t="s">
        <v>1570</v>
      </c>
      <c r="J109" s="26"/>
      <c r="K109" s="26"/>
    </row>
    <row r="110">
      <c r="A110" s="55" t="s">
        <v>1545</v>
      </c>
      <c r="B110" s="24">
        <v>0.15268518518518517</v>
      </c>
      <c r="C110" s="24">
        <f>B110-TIME('Time Shifts'!$B$47,'Time Shifts'!$C$47,'Time Shifts'!$D$47)</f>
        <v>0.1408449074</v>
      </c>
      <c r="D110" s="55" t="s">
        <v>70</v>
      </c>
      <c r="E110" s="55" t="s">
        <v>93</v>
      </c>
      <c r="F110" s="29" t="s">
        <v>75</v>
      </c>
      <c r="G110" s="46" t="s">
        <v>75</v>
      </c>
      <c r="H110" s="26"/>
      <c r="I110" s="26"/>
      <c r="J110" s="55"/>
      <c r="K110" s="55" t="s">
        <v>160</v>
      </c>
    </row>
    <row r="111">
      <c r="A111" s="55" t="s">
        <v>1545</v>
      </c>
      <c r="B111" s="24">
        <v>0.15268518518518517</v>
      </c>
      <c r="C111" s="24">
        <f>B111-TIME('Time Shifts'!$B$47,'Time Shifts'!$C$47,'Time Shifts'!$D$47)</f>
        <v>0.1408449074</v>
      </c>
      <c r="D111" s="55" t="s">
        <v>70</v>
      </c>
      <c r="E111" s="55" t="s">
        <v>93</v>
      </c>
      <c r="F111" s="29" t="s">
        <v>75</v>
      </c>
      <c r="G111" s="46" t="s">
        <v>75</v>
      </c>
      <c r="H111" s="26"/>
      <c r="I111" s="26"/>
      <c r="J111" s="55"/>
      <c r="K111" s="55" t="s">
        <v>421</v>
      </c>
    </row>
    <row r="112">
      <c r="A112" s="55" t="s">
        <v>1545</v>
      </c>
      <c r="B112" s="24">
        <v>0.15275462962962963</v>
      </c>
      <c r="C112" s="24">
        <f>B112-TIME('Time Shifts'!$B$47,'Time Shifts'!$C$47,'Time Shifts'!$D$47)</f>
        <v>0.1409143519</v>
      </c>
      <c r="D112" s="55" t="s">
        <v>70</v>
      </c>
      <c r="E112" s="55" t="s">
        <v>91</v>
      </c>
      <c r="F112" s="46">
        <v>6.0</v>
      </c>
      <c r="G112" s="46"/>
      <c r="H112" s="55"/>
      <c r="I112" s="55" t="s">
        <v>1571</v>
      </c>
      <c r="J112" s="46">
        <v>1.0</v>
      </c>
      <c r="K112" s="26"/>
    </row>
    <row r="113">
      <c r="A113" s="55" t="s">
        <v>1545</v>
      </c>
      <c r="B113" s="24">
        <v>0.1537037037037037</v>
      </c>
      <c r="C113" s="24">
        <f>B113-TIME('Time Shifts'!$B$47,'Time Shifts'!$C$47,'Time Shifts'!$D$47)</f>
        <v>0.1418634259</v>
      </c>
      <c r="D113" s="55" t="s">
        <v>66</v>
      </c>
      <c r="E113" s="55" t="s">
        <v>89</v>
      </c>
      <c r="F113" s="46">
        <v>24.0</v>
      </c>
      <c r="G113" s="46">
        <f t="shared" ref="G113:G114" si="9">F113-7</f>
        <v>17</v>
      </c>
      <c r="H113" s="26"/>
      <c r="I113" s="26"/>
      <c r="J113" s="55"/>
      <c r="K113" s="55" t="s">
        <v>171</v>
      </c>
    </row>
    <row r="114">
      <c r="A114" s="55" t="s">
        <v>1545</v>
      </c>
      <c r="B114" s="24">
        <v>0.15373842592592593</v>
      </c>
      <c r="C114" s="24">
        <f>B114-TIME('Time Shifts'!$B$47,'Time Shifts'!$C$47,'Time Shifts'!$D$47)</f>
        <v>0.1418981481</v>
      </c>
      <c r="D114" s="55" t="s">
        <v>66</v>
      </c>
      <c r="E114" s="55" t="s">
        <v>89</v>
      </c>
      <c r="F114" s="46">
        <v>14.0</v>
      </c>
      <c r="G114" s="46">
        <f t="shared" si="9"/>
        <v>7</v>
      </c>
      <c r="H114" s="26"/>
      <c r="I114" s="26"/>
      <c r="J114" s="55"/>
      <c r="K114" s="55" t="s">
        <v>171</v>
      </c>
    </row>
    <row r="115">
      <c r="A115" s="55" t="s">
        <v>1545</v>
      </c>
      <c r="B115" s="24">
        <v>0.15386574074074075</v>
      </c>
      <c r="C115" s="24">
        <f>B115-TIME('Time Shifts'!$B$47,'Time Shifts'!$C$47,'Time Shifts'!$D$47)</f>
        <v>0.142025463</v>
      </c>
      <c r="D115" s="55" t="s">
        <v>66</v>
      </c>
      <c r="E115" s="55" t="s">
        <v>91</v>
      </c>
      <c r="F115" s="46">
        <v>10.0</v>
      </c>
      <c r="G115" s="46"/>
      <c r="H115" s="55"/>
      <c r="I115" s="26" t="s">
        <v>1570</v>
      </c>
      <c r="J115" s="26"/>
      <c r="K115" s="26"/>
    </row>
    <row r="116">
      <c r="A116" s="55" t="s">
        <v>1545</v>
      </c>
      <c r="B116" s="24">
        <v>0.15390046296296298</v>
      </c>
      <c r="C116" s="24">
        <f>B116-TIME('Time Shifts'!$B$47,'Time Shifts'!$C$47,'Time Shifts'!$D$47)</f>
        <v>0.1420601852</v>
      </c>
      <c r="D116" s="55" t="s">
        <v>66</v>
      </c>
      <c r="E116" s="55" t="s">
        <v>91</v>
      </c>
      <c r="F116" s="46">
        <v>8.0</v>
      </c>
      <c r="G116" s="46"/>
      <c r="H116" s="55"/>
      <c r="I116" s="26" t="s">
        <v>1567</v>
      </c>
      <c r="J116" s="26"/>
      <c r="K116" s="26"/>
    </row>
    <row r="117">
      <c r="A117" s="55" t="s">
        <v>1545</v>
      </c>
      <c r="B117" s="24">
        <v>0.15407407407407409</v>
      </c>
      <c r="C117" s="24">
        <f>B117-TIME('Time Shifts'!$B$47,'Time Shifts'!$C$47,'Time Shifts'!$D$47)</f>
        <v>0.1422337963</v>
      </c>
      <c r="D117" s="55" t="s">
        <v>66</v>
      </c>
      <c r="E117" s="55" t="s">
        <v>93</v>
      </c>
      <c r="F117" s="46">
        <v>16.0</v>
      </c>
      <c r="G117" s="46">
        <f>F117-8</f>
        <v>8</v>
      </c>
      <c r="H117" s="26"/>
      <c r="I117" s="26"/>
      <c r="J117" s="55"/>
      <c r="K117" s="55" t="s">
        <v>110</v>
      </c>
    </row>
    <row r="118">
      <c r="A118" s="55" t="s">
        <v>1545</v>
      </c>
      <c r="B118" s="24">
        <v>0.1541898148148148</v>
      </c>
      <c r="C118" s="24">
        <f>B118-TIME('Time Shifts'!$B$47,'Time Shifts'!$C$47,'Time Shifts'!$D$47)</f>
        <v>0.142349537</v>
      </c>
      <c r="D118" s="55" t="s">
        <v>66</v>
      </c>
      <c r="E118" s="55" t="s">
        <v>91</v>
      </c>
      <c r="F118" s="46">
        <v>6.0</v>
      </c>
      <c r="G118" s="46"/>
      <c r="H118" s="55"/>
      <c r="I118" s="26" t="s">
        <v>1571</v>
      </c>
      <c r="J118" s="26"/>
      <c r="K118" s="26"/>
    </row>
    <row r="119">
      <c r="A119" s="55" t="s">
        <v>1545</v>
      </c>
      <c r="B119" s="24">
        <v>0.15518518518518518</v>
      </c>
      <c r="C119" s="24">
        <f>B119-TIME('Time Shifts'!$B$47,'Time Shifts'!$C$47,'Time Shifts'!$D$47)</f>
        <v>0.1433449074</v>
      </c>
      <c r="D119" s="55" t="s">
        <v>82</v>
      </c>
      <c r="E119" s="55" t="s">
        <v>91</v>
      </c>
      <c r="F119" s="46">
        <v>12.0</v>
      </c>
      <c r="G119" s="46"/>
      <c r="H119" s="55"/>
      <c r="I119" s="55" t="s">
        <v>1569</v>
      </c>
      <c r="J119" s="29">
        <v>0.5</v>
      </c>
      <c r="K119" s="55" t="s">
        <v>653</v>
      </c>
    </row>
    <row r="120">
      <c r="A120" s="55" t="s">
        <v>1545</v>
      </c>
      <c r="B120" s="24">
        <v>0.15525462962962963</v>
      </c>
      <c r="C120" s="24">
        <f>B120-TIME('Time Shifts'!$B$47,'Time Shifts'!$C$47,'Time Shifts'!$D$47)</f>
        <v>0.1434143519</v>
      </c>
      <c r="D120" s="55" t="s">
        <v>69</v>
      </c>
      <c r="E120" s="55" t="s">
        <v>91</v>
      </c>
      <c r="F120" s="46">
        <v>22.0</v>
      </c>
      <c r="G120" s="46"/>
      <c r="H120" s="55"/>
      <c r="I120" s="55" t="s">
        <v>1572</v>
      </c>
      <c r="J120" s="29">
        <v>0.5</v>
      </c>
      <c r="K120" s="55" t="s">
        <v>104</v>
      </c>
    </row>
    <row r="121">
      <c r="A121" s="55" t="s">
        <v>1545</v>
      </c>
      <c r="B121" s="24">
        <v>0.1577199074074074</v>
      </c>
      <c r="C121" s="24">
        <f>B121-TIME('Time Shifts'!$B$47,'Time Shifts'!$C$47,'Time Shifts'!$D$47)</f>
        <v>0.1458796296</v>
      </c>
      <c r="D121" s="55" t="s">
        <v>157</v>
      </c>
      <c r="E121" s="55" t="s">
        <v>67</v>
      </c>
      <c r="F121" s="29" t="s">
        <v>88</v>
      </c>
      <c r="G121" s="46">
        <v>1.0</v>
      </c>
      <c r="H121" s="26"/>
      <c r="I121" s="26"/>
      <c r="J121" s="26"/>
      <c r="K121" s="26"/>
    </row>
    <row r="122">
      <c r="A122" s="55" t="s">
        <v>1545</v>
      </c>
      <c r="B122" s="24">
        <v>0.15899305555555557</v>
      </c>
      <c r="C122" s="24">
        <f>B122-TIME('Time Shifts'!$B$47,'Time Shifts'!$C$47,'Time Shifts'!$D$47)</f>
        <v>0.1471527778</v>
      </c>
      <c r="D122" s="55" t="s">
        <v>66</v>
      </c>
      <c r="E122" s="55" t="s">
        <v>125</v>
      </c>
      <c r="F122" s="29" t="s">
        <v>75</v>
      </c>
      <c r="G122" s="46" t="s">
        <v>75</v>
      </c>
      <c r="H122" s="26"/>
      <c r="I122" s="26"/>
      <c r="J122" s="55"/>
      <c r="K122" s="55" t="s">
        <v>85</v>
      </c>
    </row>
    <row r="123">
      <c r="A123" s="55" t="s">
        <v>1545</v>
      </c>
      <c r="B123" s="24">
        <v>0.15899305555555557</v>
      </c>
      <c r="C123" s="24">
        <f>B123-TIME('Time Shifts'!$B$47,'Time Shifts'!$C$47,'Time Shifts'!$D$47)</f>
        <v>0.1471527778</v>
      </c>
      <c r="D123" s="55" t="s">
        <v>66</v>
      </c>
      <c r="E123" s="55" t="s">
        <v>125</v>
      </c>
      <c r="F123" s="46">
        <v>9.0</v>
      </c>
      <c r="G123" s="46">
        <f>F123-0</f>
        <v>9</v>
      </c>
      <c r="H123" s="26"/>
      <c r="I123" s="26"/>
      <c r="J123" s="55"/>
      <c r="K123" s="55" t="s">
        <v>86</v>
      </c>
    </row>
    <row r="124">
      <c r="A124" s="55" t="s">
        <v>1545</v>
      </c>
      <c r="B124" s="24">
        <v>0.15914351851851852</v>
      </c>
      <c r="C124" s="24">
        <f>B124-TIME('Time Shifts'!$B$47,'Time Shifts'!$C$47,'Time Shifts'!$D$47)</f>
        <v>0.1473032407</v>
      </c>
      <c r="D124" s="55" t="s">
        <v>66</v>
      </c>
      <c r="E124" s="55" t="s">
        <v>67</v>
      </c>
      <c r="F124" s="46">
        <v>16.0</v>
      </c>
      <c r="G124" s="46">
        <f t="shared" ref="G124:G125" si="10">F124-1</f>
        <v>15</v>
      </c>
      <c r="H124" s="26"/>
      <c r="I124" s="26"/>
      <c r="J124" s="26"/>
      <c r="K124" s="26"/>
    </row>
    <row r="125">
      <c r="A125" s="55" t="s">
        <v>1545</v>
      </c>
      <c r="B125" s="24">
        <v>0.16133101851851853</v>
      </c>
      <c r="C125" s="24">
        <f>B125-TIME('Time Shifts'!$B$47,'Time Shifts'!$C$47,'Time Shifts'!$D$47)</f>
        <v>0.1494907407</v>
      </c>
      <c r="D125" s="55" t="s">
        <v>66</v>
      </c>
      <c r="E125" s="55" t="s">
        <v>67</v>
      </c>
      <c r="F125" s="46">
        <v>3.0</v>
      </c>
      <c r="G125" s="46">
        <f t="shared" si="10"/>
        <v>2</v>
      </c>
      <c r="H125" s="26"/>
      <c r="I125" s="26"/>
      <c r="J125" s="26"/>
      <c r="K125" s="26"/>
    </row>
    <row r="126">
      <c r="A126" s="55" t="s">
        <v>1545</v>
      </c>
      <c r="B126" s="24">
        <v>0.1625925925925926</v>
      </c>
      <c r="C126" s="24">
        <f>B126-TIME('Time Shifts'!$B$47,'Time Shifts'!$C$47,'Time Shifts'!$D$47)</f>
        <v>0.1507523148</v>
      </c>
      <c r="D126" s="55" t="s">
        <v>70</v>
      </c>
      <c r="E126" s="55" t="s">
        <v>67</v>
      </c>
      <c r="F126" s="46">
        <v>18.0</v>
      </c>
      <c r="G126" s="46">
        <f>F126-4</f>
        <v>14</v>
      </c>
      <c r="H126" s="26"/>
      <c r="I126" s="26"/>
      <c r="J126" s="26"/>
      <c r="K126" s="26"/>
    </row>
    <row r="127">
      <c r="A127" s="55" t="s">
        <v>1545</v>
      </c>
      <c r="B127" s="24">
        <v>0.16261574074074073</v>
      </c>
      <c r="C127" s="24">
        <f>B127-TIME('Time Shifts'!$B$47,'Time Shifts'!$C$47,'Time Shifts'!$D$47)</f>
        <v>0.150775463</v>
      </c>
      <c r="D127" s="55" t="s">
        <v>84</v>
      </c>
      <c r="E127" s="55" t="s">
        <v>67</v>
      </c>
      <c r="F127" s="46">
        <v>16.0</v>
      </c>
      <c r="G127" s="46">
        <f>F127-2</f>
        <v>14</v>
      </c>
      <c r="H127" s="26"/>
      <c r="I127" s="26"/>
      <c r="J127" s="26"/>
      <c r="K127" s="26"/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hidden="1" min="2" max="2" width="7.29"/>
    <col customWidth="1" min="3" max="3" width="7.29"/>
    <col customWidth="1" min="4" max="4" width="9.71"/>
    <col customWidth="1" min="5" max="5" width="16.0"/>
    <col customWidth="1" min="6" max="6" width="10.71"/>
    <col customWidth="1" min="7" max="7" width="12.71"/>
    <col customWidth="1" min="8" max="8" width="5.14"/>
    <col customWidth="1" min="9" max="9" width="20.0"/>
    <col customWidth="1" min="10" max="10" width="6.43"/>
    <col customWidth="1" min="11" max="11" width="49.0"/>
  </cols>
  <sheetData>
    <row r="1">
      <c r="A1" s="77" t="s">
        <v>0</v>
      </c>
      <c r="B1" s="39" t="s">
        <v>4304</v>
      </c>
      <c r="C1" s="39" t="s">
        <v>56</v>
      </c>
      <c r="D1" s="39" t="s">
        <v>57</v>
      </c>
      <c r="E1" s="39" t="s">
        <v>58</v>
      </c>
      <c r="F1" s="40" t="s">
        <v>59</v>
      </c>
      <c r="G1" s="40" t="s">
        <v>60</v>
      </c>
      <c r="H1" s="39" t="s">
        <v>61</v>
      </c>
      <c r="I1" s="39" t="s">
        <v>62</v>
      </c>
      <c r="J1" s="39" t="s">
        <v>63</v>
      </c>
      <c r="K1" s="39" t="s">
        <v>64</v>
      </c>
    </row>
    <row r="2">
      <c r="A2" s="55" t="s">
        <v>1573</v>
      </c>
      <c r="B2" s="24">
        <v>0.008657407407407407</v>
      </c>
      <c r="C2" s="24">
        <f t="shared" ref="C2:C147" si="1">B2</f>
        <v>0.008657407407</v>
      </c>
      <c r="D2" s="55" t="s">
        <v>82</v>
      </c>
      <c r="E2" s="55" t="s">
        <v>87</v>
      </c>
      <c r="F2" s="29" t="s">
        <v>68</v>
      </c>
      <c r="G2" s="46">
        <v>20.0</v>
      </c>
      <c r="H2" s="26"/>
      <c r="I2" s="26"/>
      <c r="J2" s="26"/>
      <c r="K2" s="26"/>
    </row>
    <row r="3">
      <c r="A3" s="55" t="s">
        <v>1573</v>
      </c>
      <c r="B3" s="24">
        <v>0.0096875</v>
      </c>
      <c r="C3" s="24">
        <f t="shared" si="1"/>
        <v>0.0096875</v>
      </c>
      <c r="D3" s="55" t="s">
        <v>70</v>
      </c>
      <c r="E3" s="55" t="s">
        <v>87</v>
      </c>
      <c r="F3" s="46">
        <v>22.0</v>
      </c>
      <c r="G3" s="46">
        <f t="shared" ref="G3:G4" si="2">F3-4</f>
        <v>18</v>
      </c>
      <c r="H3" s="26"/>
      <c r="I3" s="26"/>
      <c r="J3" s="26"/>
      <c r="K3" s="26"/>
    </row>
    <row r="4">
      <c r="A4" s="55" t="s">
        <v>1573</v>
      </c>
      <c r="B4" s="24">
        <v>0.009699074074074074</v>
      </c>
      <c r="C4" s="24">
        <f t="shared" si="1"/>
        <v>0.009699074074</v>
      </c>
      <c r="D4" s="55" t="s">
        <v>74</v>
      </c>
      <c r="E4" s="55" t="s">
        <v>87</v>
      </c>
      <c r="F4" s="46">
        <v>22.0</v>
      </c>
      <c r="G4" s="46">
        <f t="shared" si="2"/>
        <v>18</v>
      </c>
      <c r="H4" s="26"/>
      <c r="I4" s="26"/>
      <c r="J4" s="26"/>
      <c r="K4" s="26"/>
    </row>
    <row r="5">
      <c r="A5" s="55" t="s">
        <v>1573</v>
      </c>
      <c r="B5" s="24">
        <v>0.009988425925925927</v>
      </c>
      <c r="C5" s="24">
        <f t="shared" si="1"/>
        <v>0.009988425926</v>
      </c>
      <c r="D5" s="55" t="s">
        <v>66</v>
      </c>
      <c r="E5" s="55" t="s">
        <v>87</v>
      </c>
      <c r="F5" s="46">
        <v>12.0</v>
      </c>
      <c r="G5" s="46">
        <f>F5-0</f>
        <v>12</v>
      </c>
      <c r="H5" s="26"/>
      <c r="I5" s="26"/>
      <c r="J5" s="26"/>
      <c r="K5" s="26"/>
    </row>
    <row r="6">
      <c r="A6" s="55" t="s">
        <v>1573</v>
      </c>
      <c r="B6" s="24">
        <v>0.010011574074074074</v>
      </c>
      <c r="C6" s="24">
        <f t="shared" si="1"/>
        <v>0.01001157407</v>
      </c>
      <c r="D6" s="55" t="s">
        <v>69</v>
      </c>
      <c r="E6" s="55" t="s">
        <v>87</v>
      </c>
      <c r="F6" s="46">
        <v>11.0</v>
      </c>
      <c r="G6" s="46">
        <f>F6-4</f>
        <v>7</v>
      </c>
      <c r="H6" s="26"/>
      <c r="I6" s="26"/>
      <c r="J6" s="26"/>
      <c r="K6" s="26"/>
    </row>
    <row r="7">
      <c r="A7" s="55" t="s">
        <v>1573</v>
      </c>
      <c r="B7" s="24">
        <v>0.010011574074074074</v>
      </c>
      <c r="C7" s="24">
        <f t="shared" si="1"/>
        <v>0.01001157407</v>
      </c>
      <c r="D7" s="55" t="s">
        <v>964</v>
      </c>
      <c r="E7" s="55" t="s">
        <v>87</v>
      </c>
      <c r="F7" s="46">
        <v>11.0</v>
      </c>
      <c r="G7" s="46">
        <f>F7-0</f>
        <v>11</v>
      </c>
      <c r="H7" s="26"/>
      <c r="I7" s="26"/>
      <c r="J7" s="26"/>
      <c r="K7" s="26"/>
    </row>
    <row r="8">
      <c r="A8" s="55" t="s">
        <v>1573</v>
      </c>
      <c r="B8" s="24">
        <v>0.010092592592592592</v>
      </c>
      <c r="C8" s="24">
        <f t="shared" si="1"/>
        <v>0.01009259259</v>
      </c>
      <c r="D8" s="55" t="s">
        <v>84</v>
      </c>
      <c r="E8" s="55" t="s">
        <v>87</v>
      </c>
      <c r="F8" s="46">
        <v>7.0</v>
      </c>
      <c r="G8" s="46">
        <f>F8-2</f>
        <v>5</v>
      </c>
      <c r="H8" s="26"/>
      <c r="I8" s="26"/>
      <c r="J8" s="26"/>
      <c r="K8" s="26"/>
    </row>
    <row r="9">
      <c r="A9" s="55" t="s">
        <v>1573</v>
      </c>
      <c r="B9" s="24">
        <v>0.013275462962962963</v>
      </c>
      <c r="C9" s="24">
        <f t="shared" si="1"/>
        <v>0.01327546296</v>
      </c>
      <c r="D9" s="55" t="s">
        <v>70</v>
      </c>
      <c r="E9" s="55" t="s">
        <v>93</v>
      </c>
      <c r="F9" s="29" t="s">
        <v>88</v>
      </c>
      <c r="G9" s="46">
        <v>1.0</v>
      </c>
      <c r="H9" s="26"/>
      <c r="I9" s="26"/>
      <c r="J9" s="55"/>
      <c r="K9" s="55" t="s">
        <v>148</v>
      </c>
    </row>
    <row r="10">
      <c r="A10" s="55" t="s">
        <v>1573</v>
      </c>
      <c r="B10" s="24">
        <v>0.01355324074074074</v>
      </c>
      <c r="C10" s="24">
        <f t="shared" si="1"/>
        <v>0.01355324074</v>
      </c>
      <c r="D10" s="55" t="s">
        <v>74</v>
      </c>
      <c r="E10" s="55" t="s">
        <v>93</v>
      </c>
      <c r="F10" s="46">
        <v>26.0</v>
      </c>
      <c r="G10" s="46">
        <f>F10-8</f>
        <v>18</v>
      </c>
      <c r="H10" s="26"/>
      <c r="I10" s="26"/>
      <c r="J10" s="55"/>
      <c r="K10" s="55" t="s">
        <v>1010</v>
      </c>
    </row>
    <row r="11">
      <c r="A11" s="55" t="s">
        <v>1573</v>
      </c>
      <c r="B11" s="24">
        <v>0.013981481481481482</v>
      </c>
      <c r="C11" s="24">
        <f t="shared" si="1"/>
        <v>0.01398148148</v>
      </c>
      <c r="D11" s="55" t="s">
        <v>74</v>
      </c>
      <c r="E11" s="55" t="s">
        <v>91</v>
      </c>
      <c r="F11" s="46">
        <v>25.0</v>
      </c>
      <c r="G11" s="46"/>
      <c r="H11" s="55"/>
      <c r="I11" s="26" t="s">
        <v>1574</v>
      </c>
      <c r="J11" s="26"/>
      <c r="K11" s="26"/>
    </row>
    <row r="12">
      <c r="A12" s="55" t="s">
        <v>1573</v>
      </c>
      <c r="B12" s="24">
        <v>0.0146875</v>
      </c>
      <c r="C12" s="24">
        <f t="shared" si="1"/>
        <v>0.0146875</v>
      </c>
      <c r="D12" s="55" t="s">
        <v>66</v>
      </c>
      <c r="E12" s="55" t="s">
        <v>166</v>
      </c>
      <c r="F12" s="29" t="s">
        <v>68</v>
      </c>
      <c r="G12" s="46">
        <v>20.0</v>
      </c>
      <c r="H12" s="26"/>
      <c r="I12" s="26"/>
      <c r="J12" s="55"/>
      <c r="K12" s="55" t="s">
        <v>1575</v>
      </c>
    </row>
    <row r="13">
      <c r="A13" s="55" t="s">
        <v>1573</v>
      </c>
      <c r="B13" s="24">
        <v>0.01480324074074074</v>
      </c>
      <c r="C13" s="24">
        <f t="shared" si="1"/>
        <v>0.01480324074</v>
      </c>
      <c r="D13" s="55" t="s">
        <v>84</v>
      </c>
      <c r="E13" s="55" t="s">
        <v>166</v>
      </c>
      <c r="F13" s="29">
        <v>13.0</v>
      </c>
      <c r="G13" s="46" t="s">
        <v>75</v>
      </c>
      <c r="H13" s="26"/>
      <c r="I13" s="26"/>
      <c r="J13" s="55"/>
      <c r="K13" s="55" t="s">
        <v>1576</v>
      </c>
    </row>
    <row r="14">
      <c r="A14" s="55" t="s">
        <v>1573</v>
      </c>
      <c r="B14" s="24">
        <v>0.014884259259259259</v>
      </c>
      <c r="C14" s="24">
        <f t="shared" si="1"/>
        <v>0.01488425926</v>
      </c>
      <c r="D14" s="55" t="s">
        <v>70</v>
      </c>
      <c r="E14" s="55" t="s">
        <v>166</v>
      </c>
      <c r="F14" s="29">
        <v>11.0</v>
      </c>
      <c r="G14" s="46" t="s">
        <v>75</v>
      </c>
      <c r="H14" s="26"/>
      <c r="I14" s="26"/>
      <c r="J14" s="55"/>
      <c r="K14" s="55" t="s">
        <v>1576</v>
      </c>
    </row>
    <row r="15">
      <c r="A15" s="55" t="s">
        <v>1573</v>
      </c>
      <c r="B15" s="24">
        <v>0.015046296296296295</v>
      </c>
      <c r="C15" s="24">
        <f t="shared" si="1"/>
        <v>0.0150462963</v>
      </c>
      <c r="D15" s="55" t="s">
        <v>82</v>
      </c>
      <c r="E15" s="55" t="s">
        <v>166</v>
      </c>
      <c r="F15" s="46">
        <v>15.0</v>
      </c>
      <c r="G15" s="46">
        <f>F15-6</f>
        <v>9</v>
      </c>
      <c r="H15" s="26"/>
      <c r="I15" s="26"/>
      <c r="J15" s="55"/>
      <c r="K15" s="55" t="s">
        <v>1575</v>
      </c>
    </row>
    <row r="16">
      <c r="A16" s="55" t="s">
        <v>1573</v>
      </c>
      <c r="B16" s="24">
        <v>0.015104166666666667</v>
      </c>
      <c r="C16" s="24">
        <f t="shared" si="1"/>
        <v>0.01510416667</v>
      </c>
      <c r="D16" s="55" t="s">
        <v>74</v>
      </c>
      <c r="E16" s="55" t="s">
        <v>166</v>
      </c>
      <c r="F16" s="46">
        <v>6.0</v>
      </c>
      <c r="G16" s="46">
        <f>F16-0</f>
        <v>6</v>
      </c>
      <c r="H16" s="26"/>
      <c r="I16" s="26"/>
      <c r="J16" s="55"/>
      <c r="K16" s="55" t="s">
        <v>1575</v>
      </c>
    </row>
    <row r="17">
      <c r="A17" s="55" t="s">
        <v>1573</v>
      </c>
      <c r="B17" s="24">
        <v>0.015289351851851853</v>
      </c>
      <c r="C17" s="24">
        <f t="shared" si="1"/>
        <v>0.01528935185</v>
      </c>
      <c r="D17" s="55" t="s">
        <v>69</v>
      </c>
      <c r="E17" s="55" t="s">
        <v>166</v>
      </c>
      <c r="F17" s="29" t="s">
        <v>88</v>
      </c>
      <c r="G17" s="46">
        <v>1.0</v>
      </c>
      <c r="H17" s="26"/>
      <c r="I17" s="26"/>
      <c r="J17" s="55"/>
      <c r="K17" s="55" t="s">
        <v>1575</v>
      </c>
    </row>
    <row r="18">
      <c r="A18" s="55" t="s">
        <v>1573</v>
      </c>
      <c r="B18" s="24">
        <v>0.015393518518518518</v>
      </c>
      <c r="C18" s="24">
        <f t="shared" si="1"/>
        <v>0.01539351852</v>
      </c>
      <c r="D18" s="55" t="s">
        <v>964</v>
      </c>
      <c r="E18" s="55" t="s">
        <v>166</v>
      </c>
      <c r="F18" s="46">
        <v>13.0</v>
      </c>
      <c r="G18" s="46">
        <f>F18-8</f>
        <v>5</v>
      </c>
      <c r="H18" s="26"/>
      <c r="I18" s="26"/>
      <c r="J18" s="55"/>
      <c r="K18" s="55" t="s">
        <v>1575</v>
      </c>
    </row>
    <row r="19">
      <c r="A19" s="55" t="s">
        <v>1573</v>
      </c>
      <c r="B19" s="24">
        <v>0.015925925925925927</v>
      </c>
      <c r="C19" s="24">
        <f t="shared" si="1"/>
        <v>0.01592592593</v>
      </c>
      <c r="D19" s="55" t="s">
        <v>66</v>
      </c>
      <c r="E19" s="55" t="s">
        <v>89</v>
      </c>
      <c r="F19" s="46">
        <v>12.0</v>
      </c>
      <c r="G19" s="46">
        <f t="shared" ref="G19:G20" si="3">F19-7</f>
        <v>5</v>
      </c>
      <c r="H19" s="26"/>
      <c r="I19" s="26"/>
      <c r="J19" s="55"/>
      <c r="K19" s="55" t="s">
        <v>171</v>
      </c>
    </row>
    <row r="20">
      <c r="A20" s="55" t="s">
        <v>1573</v>
      </c>
      <c r="B20" s="24">
        <v>0.01597222222222222</v>
      </c>
      <c r="C20" s="24">
        <f t="shared" si="1"/>
        <v>0.01597222222</v>
      </c>
      <c r="D20" s="55" t="s">
        <v>66</v>
      </c>
      <c r="E20" s="55" t="s">
        <v>89</v>
      </c>
      <c r="F20" s="46">
        <v>15.0</v>
      </c>
      <c r="G20" s="46">
        <f t="shared" si="3"/>
        <v>8</v>
      </c>
      <c r="H20" s="26"/>
      <c r="I20" s="26"/>
      <c r="J20" s="55"/>
      <c r="K20" s="55" t="s">
        <v>171</v>
      </c>
    </row>
    <row r="21">
      <c r="A21" s="55" t="s">
        <v>1573</v>
      </c>
      <c r="B21" s="24">
        <v>0.016122685185185184</v>
      </c>
      <c r="C21" s="24">
        <f t="shared" si="1"/>
        <v>0.01612268519</v>
      </c>
      <c r="D21" s="55" t="s">
        <v>66</v>
      </c>
      <c r="E21" s="55" t="s">
        <v>91</v>
      </c>
      <c r="F21" s="46">
        <v>10.0</v>
      </c>
      <c r="G21" s="46"/>
      <c r="H21" s="55"/>
      <c r="I21" s="26" t="s">
        <v>1577</v>
      </c>
      <c r="J21" s="26"/>
      <c r="K21" s="26"/>
    </row>
    <row r="22">
      <c r="A22" s="55" t="s">
        <v>1573</v>
      </c>
      <c r="B22" s="24">
        <v>0.01855324074074074</v>
      </c>
      <c r="C22" s="24">
        <f t="shared" si="1"/>
        <v>0.01855324074</v>
      </c>
      <c r="D22" s="55" t="s">
        <v>70</v>
      </c>
      <c r="E22" s="55" t="s">
        <v>81</v>
      </c>
      <c r="F22" s="46">
        <v>21.0</v>
      </c>
      <c r="G22" s="46">
        <f>F22-3</f>
        <v>18</v>
      </c>
      <c r="H22" s="26"/>
      <c r="I22" s="26"/>
      <c r="J22" s="55"/>
      <c r="K22" s="55" t="s">
        <v>1578</v>
      </c>
    </row>
    <row r="23">
      <c r="A23" s="55" t="s">
        <v>1573</v>
      </c>
      <c r="B23" s="24">
        <v>0.01855324074074074</v>
      </c>
      <c r="C23" s="24">
        <f t="shared" si="1"/>
        <v>0.01855324074</v>
      </c>
      <c r="D23" s="55" t="s">
        <v>70</v>
      </c>
      <c r="E23" s="55" t="s">
        <v>76</v>
      </c>
      <c r="F23" s="46">
        <v>4.0</v>
      </c>
      <c r="G23" s="46"/>
      <c r="H23" s="26"/>
      <c r="I23" s="26"/>
      <c r="J23" s="26"/>
      <c r="K23" s="26" t="s">
        <v>1579</v>
      </c>
    </row>
    <row r="24">
      <c r="A24" s="55" t="s">
        <v>1573</v>
      </c>
      <c r="B24" s="24">
        <v>0.019178240740740742</v>
      </c>
      <c r="C24" s="24">
        <f t="shared" si="1"/>
        <v>0.01917824074</v>
      </c>
      <c r="D24" s="55" t="s">
        <v>84</v>
      </c>
      <c r="E24" s="55" t="s">
        <v>93</v>
      </c>
      <c r="F24" s="29">
        <v>18.0</v>
      </c>
      <c r="G24" s="46" t="s">
        <v>75</v>
      </c>
      <c r="H24" s="26"/>
      <c r="I24" s="26"/>
      <c r="J24" s="55"/>
      <c r="K24" s="55" t="s">
        <v>1580</v>
      </c>
    </row>
    <row r="25">
      <c r="A25" s="55" t="s">
        <v>1573</v>
      </c>
      <c r="B25" s="24">
        <v>0.019247685185185184</v>
      </c>
      <c r="C25" s="24">
        <f t="shared" si="1"/>
        <v>0.01924768519</v>
      </c>
      <c r="D25" s="55" t="s">
        <v>84</v>
      </c>
      <c r="E25" s="55" t="s">
        <v>93</v>
      </c>
      <c r="F25" s="29">
        <v>19.0</v>
      </c>
      <c r="G25" s="46" t="s">
        <v>75</v>
      </c>
      <c r="H25" s="26"/>
      <c r="I25" s="26"/>
      <c r="J25" s="55"/>
      <c r="K25" s="55" t="s">
        <v>1580</v>
      </c>
    </row>
    <row r="26">
      <c r="A26" s="55" t="s">
        <v>1573</v>
      </c>
      <c r="B26" s="24">
        <v>0.019398148148148147</v>
      </c>
      <c r="C26" s="24">
        <f t="shared" si="1"/>
        <v>0.01939814815</v>
      </c>
      <c r="D26" s="55" t="s">
        <v>84</v>
      </c>
      <c r="E26" s="55" t="s">
        <v>91</v>
      </c>
      <c r="F26" s="46">
        <v>15.0</v>
      </c>
      <c r="G26" s="46"/>
      <c r="H26" s="55"/>
      <c r="I26" s="26" t="s">
        <v>1581</v>
      </c>
      <c r="J26" s="26"/>
      <c r="K26" s="26"/>
    </row>
    <row r="27">
      <c r="A27" s="55" t="s">
        <v>1573</v>
      </c>
      <c r="B27" s="24">
        <v>0.019560185185185184</v>
      </c>
      <c r="C27" s="24">
        <f t="shared" si="1"/>
        <v>0.01956018519</v>
      </c>
      <c r="D27" s="55" t="s">
        <v>84</v>
      </c>
      <c r="E27" s="55" t="s">
        <v>91</v>
      </c>
      <c r="F27" s="46">
        <v>10.0</v>
      </c>
      <c r="G27" s="46"/>
      <c r="H27" s="55"/>
      <c r="I27" s="26" t="s">
        <v>1577</v>
      </c>
      <c r="J27" s="26"/>
      <c r="K27" s="26"/>
    </row>
    <row r="28">
      <c r="A28" s="55" t="s">
        <v>1573</v>
      </c>
      <c r="B28" s="24">
        <v>0.01990740740740741</v>
      </c>
      <c r="C28" s="24">
        <f t="shared" si="1"/>
        <v>0.01990740741</v>
      </c>
      <c r="D28" s="55" t="s">
        <v>84</v>
      </c>
      <c r="E28" s="55" t="s">
        <v>93</v>
      </c>
      <c r="F28" s="29">
        <v>19.0</v>
      </c>
      <c r="G28" s="46" t="s">
        <v>75</v>
      </c>
      <c r="H28" s="26"/>
      <c r="I28" s="26"/>
      <c r="J28" s="55"/>
      <c r="K28" s="55" t="s">
        <v>1582</v>
      </c>
    </row>
    <row r="29">
      <c r="A29" s="55" t="s">
        <v>1573</v>
      </c>
      <c r="B29" s="24">
        <v>0.019930555555555556</v>
      </c>
      <c r="C29" s="24">
        <f t="shared" si="1"/>
        <v>0.01993055556</v>
      </c>
      <c r="D29" s="55" t="s">
        <v>84</v>
      </c>
      <c r="E29" s="26" t="s">
        <v>93</v>
      </c>
      <c r="F29" s="29">
        <f>G29+7</f>
        <v>26</v>
      </c>
      <c r="G29" s="46">
        <v>19.0</v>
      </c>
      <c r="H29" s="26"/>
      <c r="I29" s="26"/>
      <c r="J29" s="55"/>
      <c r="K29" s="55" t="s">
        <v>1582</v>
      </c>
    </row>
    <row r="30">
      <c r="A30" s="55" t="s">
        <v>1573</v>
      </c>
      <c r="B30" s="24">
        <v>0.020625</v>
      </c>
      <c r="C30" s="24">
        <f t="shared" si="1"/>
        <v>0.020625</v>
      </c>
      <c r="D30" s="55" t="s">
        <v>82</v>
      </c>
      <c r="E30" s="55" t="s">
        <v>91</v>
      </c>
      <c r="F30" s="46">
        <v>12.0</v>
      </c>
      <c r="G30" s="46"/>
      <c r="H30" s="55"/>
      <c r="I30" s="55" t="s">
        <v>1583</v>
      </c>
      <c r="J30" s="29">
        <v>1.0</v>
      </c>
      <c r="K30" s="55" t="s">
        <v>1584</v>
      </c>
    </row>
    <row r="31">
      <c r="A31" s="55" t="s">
        <v>1573</v>
      </c>
      <c r="B31" s="24">
        <v>0.021516203703703704</v>
      </c>
      <c r="C31" s="24">
        <f t="shared" si="1"/>
        <v>0.0215162037</v>
      </c>
      <c r="D31" s="55" t="s">
        <v>66</v>
      </c>
      <c r="E31" s="26" t="s">
        <v>89</v>
      </c>
      <c r="F31" s="29">
        <f>G31+7</f>
        <v>26</v>
      </c>
      <c r="G31" s="46">
        <v>19.0</v>
      </c>
      <c r="H31" s="26"/>
      <c r="I31" s="26"/>
      <c r="J31" s="55"/>
      <c r="K31" s="55" t="s">
        <v>171</v>
      </c>
    </row>
    <row r="32">
      <c r="A32" s="55" t="s">
        <v>1573</v>
      </c>
      <c r="B32" s="24">
        <v>0.021655092592592594</v>
      </c>
      <c r="C32" s="24">
        <f t="shared" si="1"/>
        <v>0.02165509259</v>
      </c>
      <c r="D32" s="55" t="s">
        <v>66</v>
      </c>
      <c r="E32" s="55" t="s">
        <v>89</v>
      </c>
      <c r="F32" s="46">
        <v>19.0</v>
      </c>
      <c r="G32" s="46">
        <f>F32-7</f>
        <v>12</v>
      </c>
      <c r="H32" s="26"/>
      <c r="I32" s="26"/>
      <c r="J32" s="55"/>
      <c r="K32" s="55" t="s">
        <v>171</v>
      </c>
    </row>
    <row r="33">
      <c r="A33" s="55" t="s">
        <v>1573</v>
      </c>
      <c r="B33" s="24">
        <v>0.021782407407407407</v>
      </c>
      <c r="C33" s="24">
        <f t="shared" si="1"/>
        <v>0.02178240741</v>
      </c>
      <c r="D33" s="55" t="s">
        <v>66</v>
      </c>
      <c r="E33" s="55" t="s">
        <v>91</v>
      </c>
      <c r="F33" s="46">
        <v>14.0</v>
      </c>
      <c r="G33" s="46"/>
      <c r="H33" s="55"/>
      <c r="I33" s="26" t="s">
        <v>1585</v>
      </c>
      <c r="J33" s="26"/>
      <c r="K33" s="26"/>
    </row>
    <row r="34">
      <c r="A34" s="55" t="s">
        <v>1573</v>
      </c>
      <c r="B34" s="24">
        <v>0.021828703703703704</v>
      </c>
      <c r="C34" s="24">
        <f t="shared" si="1"/>
        <v>0.0218287037</v>
      </c>
      <c r="D34" s="55" t="s">
        <v>66</v>
      </c>
      <c r="E34" s="55" t="s">
        <v>91</v>
      </c>
      <c r="F34" s="46">
        <v>13.0</v>
      </c>
      <c r="G34" s="46"/>
      <c r="H34" s="55"/>
      <c r="I34" s="26" t="s">
        <v>1586</v>
      </c>
      <c r="J34" s="26"/>
      <c r="K34" s="26"/>
    </row>
    <row r="35">
      <c r="A35" s="55" t="s">
        <v>1573</v>
      </c>
      <c r="B35" s="24">
        <v>0.02287037037037037</v>
      </c>
      <c r="C35" s="24">
        <f t="shared" si="1"/>
        <v>0.02287037037</v>
      </c>
      <c r="D35" s="55" t="s">
        <v>69</v>
      </c>
      <c r="E35" s="55" t="s">
        <v>89</v>
      </c>
      <c r="F35" s="46">
        <v>15.0</v>
      </c>
      <c r="G35" s="46">
        <f>F35-7</f>
        <v>8</v>
      </c>
      <c r="H35" s="26"/>
      <c r="I35" s="26"/>
      <c r="J35" s="55"/>
      <c r="K35" s="55" t="s">
        <v>223</v>
      </c>
    </row>
    <row r="36">
      <c r="A36" s="55" t="s">
        <v>1573</v>
      </c>
      <c r="B36" s="24">
        <v>0.023333333333333334</v>
      </c>
      <c r="C36" s="24">
        <f t="shared" si="1"/>
        <v>0.02333333333</v>
      </c>
      <c r="D36" s="55" t="s">
        <v>69</v>
      </c>
      <c r="E36" s="55" t="s">
        <v>91</v>
      </c>
      <c r="F36" s="46">
        <v>12.0</v>
      </c>
      <c r="G36" s="46"/>
      <c r="H36" s="55"/>
      <c r="I36" s="26" t="s">
        <v>1587</v>
      </c>
      <c r="J36" s="55"/>
      <c r="K36" s="55" t="s">
        <v>263</v>
      </c>
    </row>
    <row r="37">
      <c r="A37" s="55" t="s">
        <v>1573</v>
      </c>
      <c r="B37" s="24">
        <v>0.023668981481481482</v>
      </c>
      <c r="C37" s="24">
        <f t="shared" si="1"/>
        <v>0.02366898148</v>
      </c>
      <c r="D37" s="55" t="s">
        <v>964</v>
      </c>
      <c r="E37" s="55" t="s">
        <v>120</v>
      </c>
      <c r="F37" s="46">
        <v>6.0</v>
      </c>
      <c r="G37" s="46"/>
      <c r="H37" s="26"/>
      <c r="I37" s="26"/>
      <c r="J37" s="55"/>
      <c r="K37" s="55" t="s">
        <v>1588</v>
      </c>
    </row>
    <row r="38">
      <c r="A38" s="55" t="s">
        <v>1573</v>
      </c>
      <c r="B38" s="24">
        <v>0.02508101851851852</v>
      </c>
      <c r="C38" s="24">
        <f t="shared" si="1"/>
        <v>0.02508101852</v>
      </c>
      <c r="D38" s="55" t="s">
        <v>70</v>
      </c>
      <c r="E38" s="55" t="s">
        <v>93</v>
      </c>
      <c r="F38" s="46">
        <v>24.0</v>
      </c>
      <c r="G38" s="46">
        <f>F38-7</f>
        <v>17</v>
      </c>
      <c r="H38" s="26"/>
      <c r="I38" s="26"/>
      <c r="J38" s="55"/>
      <c r="K38" s="55" t="s">
        <v>160</v>
      </c>
    </row>
    <row r="39">
      <c r="A39" s="55" t="s">
        <v>1573</v>
      </c>
      <c r="B39" s="24">
        <v>0.02508101851851852</v>
      </c>
      <c r="C39" s="24">
        <f t="shared" si="1"/>
        <v>0.02508101852</v>
      </c>
      <c r="D39" s="55" t="s">
        <v>70</v>
      </c>
      <c r="E39" s="55" t="s">
        <v>93</v>
      </c>
      <c r="F39" s="29" t="s">
        <v>75</v>
      </c>
      <c r="G39" s="46" t="s">
        <v>75</v>
      </c>
      <c r="H39" s="26"/>
      <c r="I39" s="26"/>
      <c r="J39" s="55"/>
      <c r="K39" s="55" t="s">
        <v>1589</v>
      </c>
    </row>
    <row r="40">
      <c r="A40" s="55" t="s">
        <v>1573</v>
      </c>
      <c r="B40" s="24">
        <v>0.02528935185185185</v>
      </c>
      <c r="C40" s="24">
        <f t="shared" si="1"/>
        <v>0.02528935185</v>
      </c>
      <c r="D40" s="55" t="s">
        <v>70</v>
      </c>
      <c r="E40" s="55" t="s">
        <v>91</v>
      </c>
      <c r="F40" s="46">
        <v>6.0</v>
      </c>
      <c r="G40" s="46"/>
      <c r="H40" s="55"/>
      <c r="I40" s="26" t="s">
        <v>1590</v>
      </c>
      <c r="J40" s="26"/>
      <c r="K40" s="26"/>
    </row>
    <row r="41">
      <c r="A41" s="55" t="s">
        <v>1573</v>
      </c>
      <c r="B41" s="24">
        <v>0.025868055555555554</v>
      </c>
      <c r="C41" s="24">
        <f t="shared" si="1"/>
        <v>0.02586805556</v>
      </c>
      <c r="D41" s="55" t="s">
        <v>70</v>
      </c>
      <c r="E41" s="55" t="s">
        <v>81</v>
      </c>
      <c r="F41" s="46">
        <v>14.0</v>
      </c>
      <c r="G41" s="46">
        <f>F41-3</f>
        <v>11</v>
      </c>
      <c r="H41" s="26"/>
      <c r="I41" s="26"/>
      <c r="J41" s="55"/>
      <c r="K41" s="55" t="s">
        <v>1578</v>
      </c>
    </row>
    <row r="42">
      <c r="A42" s="55" t="s">
        <v>1573</v>
      </c>
      <c r="B42" s="24">
        <v>0.025868055555555554</v>
      </c>
      <c r="C42" s="24">
        <f t="shared" si="1"/>
        <v>0.02586805556</v>
      </c>
      <c r="D42" s="55" t="s">
        <v>70</v>
      </c>
      <c r="E42" s="55" t="s">
        <v>76</v>
      </c>
      <c r="F42" s="46">
        <v>3.0</v>
      </c>
      <c r="G42" s="46"/>
      <c r="H42" s="26"/>
      <c r="I42" s="26"/>
      <c r="J42" s="26"/>
      <c r="K42" s="26" t="s">
        <v>1579</v>
      </c>
    </row>
    <row r="43">
      <c r="A43" s="55" t="s">
        <v>1573</v>
      </c>
      <c r="B43" s="24">
        <v>0.02684027777777778</v>
      </c>
      <c r="C43" s="24">
        <f t="shared" si="1"/>
        <v>0.02684027778</v>
      </c>
      <c r="D43" s="55" t="s">
        <v>70</v>
      </c>
      <c r="E43" s="55" t="s">
        <v>81</v>
      </c>
      <c r="F43" s="29">
        <v>14.0</v>
      </c>
      <c r="G43" s="46" t="s">
        <v>75</v>
      </c>
      <c r="H43" s="26"/>
      <c r="I43" s="26"/>
      <c r="J43" s="55"/>
      <c r="K43" s="55" t="s">
        <v>1591</v>
      </c>
    </row>
    <row r="44">
      <c r="A44" s="55" t="s">
        <v>1573</v>
      </c>
      <c r="B44" s="24">
        <v>0.02741898148148148</v>
      </c>
      <c r="C44" s="24">
        <f t="shared" si="1"/>
        <v>0.02741898148</v>
      </c>
      <c r="D44" s="55" t="s">
        <v>84</v>
      </c>
      <c r="E44" s="55" t="s">
        <v>93</v>
      </c>
      <c r="F44" s="29">
        <v>18.0</v>
      </c>
      <c r="G44" s="46" t="s">
        <v>75</v>
      </c>
      <c r="H44" s="26"/>
      <c r="I44" s="26"/>
      <c r="J44" s="55"/>
      <c r="K44" s="55" t="s">
        <v>1592</v>
      </c>
    </row>
    <row r="45">
      <c r="A45" s="55" t="s">
        <v>1573</v>
      </c>
      <c r="B45" s="24">
        <v>0.02746527777777778</v>
      </c>
      <c r="C45" s="24">
        <f t="shared" si="1"/>
        <v>0.02746527778</v>
      </c>
      <c r="D45" s="55" t="s">
        <v>84</v>
      </c>
      <c r="E45" s="55" t="s">
        <v>93</v>
      </c>
      <c r="F45" s="29">
        <v>23.0</v>
      </c>
      <c r="G45" s="46" t="s">
        <v>75</v>
      </c>
      <c r="H45" s="26"/>
      <c r="I45" s="26"/>
      <c r="J45" s="55"/>
      <c r="K45" s="55" t="s">
        <v>1592</v>
      </c>
    </row>
    <row r="46">
      <c r="A46" s="55" t="s">
        <v>1573</v>
      </c>
      <c r="B46" s="24">
        <v>0.027777777777777776</v>
      </c>
      <c r="C46" s="24">
        <f t="shared" si="1"/>
        <v>0.02777777778</v>
      </c>
      <c r="D46" s="55" t="s">
        <v>84</v>
      </c>
      <c r="E46" s="55" t="s">
        <v>91</v>
      </c>
      <c r="F46" s="46">
        <v>34.0</v>
      </c>
      <c r="G46" s="46"/>
      <c r="H46" s="55"/>
      <c r="I46" s="26" t="s">
        <v>1593</v>
      </c>
      <c r="J46" s="26"/>
      <c r="K46" s="26"/>
    </row>
    <row r="47">
      <c r="A47" s="55" t="s">
        <v>1573</v>
      </c>
      <c r="B47" s="24">
        <v>0.02789351851851852</v>
      </c>
      <c r="C47" s="24">
        <f t="shared" si="1"/>
        <v>0.02789351852</v>
      </c>
      <c r="D47" s="55" t="s">
        <v>84</v>
      </c>
      <c r="E47" s="55" t="s">
        <v>91</v>
      </c>
      <c r="F47" s="46">
        <v>12.0</v>
      </c>
      <c r="G47" s="46"/>
      <c r="H47" s="55"/>
      <c r="I47" s="26" t="s">
        <v>1594</v>
      </c>
      <c r="J47" s="26"/>
      <c r="K47" s="26"/>
    </row>
    <row r="48">
      <c r="A48" s="55" t="s">
        <v>1573</v>
      </c>
      <c r="B48" s="24">
        <v>0.029247685185185186</v>
      </c>
      <c r="C48" s="24">
        <f t="shared" si="1"/>
        <v>0.02924768519</v>
      </c>
      <c r="D48" s="55" t="s">
        <v>74</v>
      </c>
      <c r="E48" s="55" t="s">
        <v>91</v>
      </c>
      <c r="F48" s="46">
        <v>3.0</v>
      </c>
      <c r="G48" s="46"/>
      <c r="H48" s="55"/>
      <c r="I48" s="26" t="s">
        <v>1595</v>
      </c>
      <c r="J48" s="55"/>
      <c r="K48" s="55" t="s">
        <v>1596</v>
      </c>
    </row>
    <row r="49">
      <c r="A49" s="55" t="s">
        <v>1573</v>
      </c>
      <c r="B49" s="24">
        <v>0.029768518518518517</v>
      </c>
      <c r="C49" s="24">
        <f t="shared" si="1"/>
        <v>0.02976851852</v>
      </c>
      <c r="D49" s="55" t="s">
        <v>74</v>
      </c>
      <c r="E49" s="55" t="s">
        <v>93</v>
      </c>
      <c r="F49" s="46">
        <v>16.0</v>
      </c>
      <c r="G49" s="46">
        <f>F49-8</f>
        <v>8</v>
      </c>
      <c r="H49" s="26"/>
      <c r="I49" s="26"/>
      <c r="J49" s="55"/>
      <c r="K49" s="55" t="s">
        <v>1043</v>
      </c>
    </row>
    <row r="50">
      <c r="A50" s="55" t="s">
        <v>1573</v>
      </c>
      <c r="B50" s="24">
        <v>0.029768518518518517</v>
      </c>
      <c r="C50" s="24">
        <f t="shared" si="1"/>
        <v>0.02976851852</v>
      </c>
      <c r="D50" s="55" t="s">
        <v>74</v>
      </c>
      <c r="E50" s="55" t="s">
        <v>76</v>
      </c>
      <c r="F50" s="46">
        <v>1.0</v>
      </c>
      <c r="G50" s="46"/>
      <c r="H50" s="26"/>
      <c r="I50" s="26"/>
      <c r="J50" s="26"/>
      <c r="K50" s="26"/>
    </row>
    <row r="51">
      <c r="A51" s="55" t="s">
        <v>1573</v>
      </c>
      <c r="B51" s="24">
        <v>0.029895833333333333</v>
      </c>
      <c r="C51" s="24">
        <f t="shared" si="1"/>
        <v>0.02989583333</v>
      </c>
      <c r="D51" s="55" t="s">
        <v>74</v>
      </c>
      <c r="E51" s="55" t="s">
        <v>91</v>
      </c>
      <c r="F51" s="46">
        <v>33.0</v>
      </c>
      <c r="G51" s="46"/>
      <c r="H51" s="55"/>
      <c r="I51" s="26" t="s">
        <v>1597</v>
      </c>
      <c r="J51" s="55"/>
      <c r="K51" s="55" t="s">
        <v>491</v>
      </c>
    </row>
    <row r="52">
      <c r="A52" s="55" t="s">
        <v>1573</v>
      </c>
      <c r="B52" s="24">
        <v>0.030439814814814815</v>
      </c>
      <c r="C52" s="24">
        <f t="shared" si="1"/>
        <v>0.03043981481</v>
      </c>
      <c r="D52" s="55" t="s">
        <v>74</v>
      </c>
      <c r="E52" s="55" t="s">
        <v>93</v>
      </c>
      <c r="F52" s="46">
        <v>26.0</v>
      </c>
      <c r="G52" s="46">
        <f>F52-8</f>
        <v>18</v>
      </c>
      <c r="H52" s="26"/>
      <c r="I52" s="26"/>
      <c r="J52" s="55"/>
      <c r="K52" s="55" t="s">
        <v>1010</v>
      </c>
    </row>
    <row r="53">
      <c r="A53" s="55" t="s">
        <v>1573</v>
      </c>
      <c r="B53" s="24">
        <v>0.03048611111111111</v>
      </c>
      <c r="C53" s="24">
        <f t="shared" si="1"/>
        <v>0.03048611111</v>
      </c>
      <c r="D53" s="55" t="s">
        <v>74</v>
      </c>
      <c r="E53" s="55" t="s">
        <v>91</v>
      </c>
      <c r="F53" s="46">
        <v>10.0</v>
      </c>
      <c r="G53" s="46"/>
      <c r="H53" s="55"/>
      <c r="I53" s="26" t="s">
        <v>1598</v>
      </c>
      <c r="J53" s="26"/>
      <c r="K53" s="26"/>
    </row>
    <row r="54">
      <c r="A54" s="55" t="s">
        <v>1573</v>
      </c>
      <c r="B54" s="24">
        <v>0.03144675925925926</v>
      </c>
      <c r="C54" s="24">
        <f t="shared" si="1"/>
        <v>0.03144675926</v>
      </c>
      <c r="D54" s="55" t="s">
        <v>70</v>
      </c>
      <c r="E54" s="55" t="s">
        <v>93</v>
      </c>
      <c r="F54" s="46">
        <v>23.0</v>
      </c>
      <c r="G54" s="46">
        <f>F54-7</f>
        <v>16</v>
      </c>
      <c r="H54" s="26"/>
      <c r="I54" s="26"/>
      <c r="J54" s="55"/>
      <c r="K54" s="55" t="s">
        <v>160</v>
      </c>
    </row>
    <row r="55">
      <c r="A55" s="55" t="s">
        <v>1573</v>
      </c>
      <c r="B55" s="24">
        <v>0.03144675925925926</v>
      </c>
      <c r="C55" s="24">
        <f t="shared" si="1"/>
        <v>0.03144675926</v>
      </c>
      <c r="D55" s="55" t="s">
        <v>70</v>
      </c>
      <c r="E55" s="55" t="s">
        <v>93</v>
      </c>
      <c r="F55" s="29" t="s">
        <v>88</v>
      </c>
      <c r="G55" s="46">
        <v>1.0</v>
      </c>
      <c r="H55" s="26"/>
      <c r="I55" s="26"/>
      <c r="J55" s="55"/>
      <c r="K55" s="55" t="s">
        <v>421</v>
      </c>
    </row>
    <row r="56">
      <c r="A56" s="55" t="s">
        <v>1573</v>
      </c>
      <c r="B56" s="24">
        <v>0.031956018518518516</v>
      </c>
      <c r="C56" s="24">
        <f t="shared" si="1"/>
        <v>0.03195601852</v>
      </c>
      <c r="D56" s="55" t="s">
        <v>70</v>
      </c>
      <c r="E56" s="55" t="s">
        <v>93</v>
      </c>
      <c r="F56" s="29" t="s">
        <v>75</v>
      </c>
      <c r="G56" s="46" t="s">
        <v>75</v>
      </c>
      <c r="H56" s="26"/>
      <c r="I56" s="26"/>
      <c r="J56" s="55"/>
      <c r="K56" s="55" t="s">
        <v>160</v>
      </c>
    </row>
    <row r="57">
      <c r="A57" s="55" t="s">
        <v>1573</v>
      </c>
      <c r="B57" s="24">
        <v>0.031956018518518516</v>
      </c>
      <c r="C57" s="24">
        <f t="shared" si="1"/>
        <v>0.03195601852</v>
      </c>
      <c r="D57" s="55" t="s">
        <v>70</v>
      </c>
      <c r="E57" s="55" t="s">
        <v>93</v>
      </c>
      <c r="F57" s="46">
        <v>18.0</v>
      </c>
      <c r="G57" s="46">
        <f>F57-7</f>
        <v>11</v>
      </c>
      <c r="H57" s="26"/>
      <c r="I57" s="26"/>
      <c r="J57" s="55"/>
      <c r="K57" s="55" t="s">
        <v>421</v>
      </c>
    </row>
    <row r="58">
      <c r="A58" s="55" t="s">
        <v>1573</v>
      </c>
      <c r="B58" s="24">
        <v>0.031956018518518516</v>
      </c>
      <c r="C58" s="24">
        <f t="shared" si="1"/>
        <v>0.03195601852</v>
      </c>
      <c r="D58" s="55" t="s">
        <v>70</v>
      </c>
      <c r="E58" s="55" t="s">
        <v>76</v>
      </c>
      <c r="F58" s="46">
        <v>1.0</v>
      </c>
      <c r="G58" s="46"/>
      <c r="H58" s="26"/>
      <c r="I58" s="26"/>
      <c r="J58" s="26"/>
      <c r="K58" s="26" t="s">
        <v>1579</v>
      </c>
    </row>
    <row r="59">
      <c r="A59" s="55" t="s">
        <v>1573</v>
      </c>
      <c r="B59" s="24">
        <v>0.03203703703703704</v>
      </c>
      <c r="C59" s="24">
        <f t="shared" si="1"/>
        <v>0.03203703704</v>
      </c>
      <c r="D59" s="55" t="s">
        <v>70</v>
      </c>
      <c r="E59" s="55" t="s">
        <v>91</v>
      </c>
      <c r="F59" s="46">
        <v>9.0</v>
      </c>
      <c r="G59" s="46"/>
      <c r="H59" s="55"/>
      <c r="I59" s="26" t="s">
        <v>1599</v>
      </c>
      <c r="J59" s="26"/>
      <c r="K59" s="26"/>
    </row>
    <row r="60">
      <c r="A60" s="55" t="s">
        <v>1573</v>
      </c>
      <c r="B60" s="24">
        <v>0.03309027777777778</v>
      </c>
      <c r="C60" s="24">
        <f t="shared" si="1"/>
        <v>0.03309027778</v>
      </c>
      <c r="D60" s="55" t="s">
        <v>82</v>
      </c>
      <c r="E60" s="55" t="s">
        <v>91</v>
      </c>
      <c r="F60" s="46">
        <v>22.0</v>
      </c>
      <c r="G60" s="46"/>
      <c r="H60" s="55"/>
      <c r="I60" s="26" t="s">
        <v>1600</v>
      </c>
      <c r="J60" s="55"/>
      <c r="K60" s="55" t="s">
        <v>1601</v>
      </c>
    </row>
    <row r="61">
      <c r="A61" s="55" t="s">
        <v>1573</v>
      </c>
      <c r="B61" s="24">
        <v>0.03521990740740741</v>
      </c>
      <c r="C61" s="24">
        <f t="shared" si="1"/>
        <v>0.03521990741</v>
      </c>
      <c r="D61" s="55" t="s">
        <v>70</v>
      </c>
      <c r="E61" s="55" t="s">
        <v>93</v>
      </c>
      <c r="F61" s="29" t="s">
        <v>88</v>
      </c>
      <c r="G61" s="46">
        <v>1.0</v>
      </c>
      <c r="H61" s="26"/>
      <c r="I61" s="26"/>
      <c r="J61" s="55"/>
      <c r="K61" s="55" t="s">
        <v>1602</v>
      </c>
    </row>
    <row r="62">
      <c r="A62" s="55" t="s">
        <v>1573</v>
      </c>
      <c r="B62" s="24">
        <v>0.03521990740740741</v>
      </c>
      <c r="C62" s="24">
        <f t="shared" si="1"/>
        <v>0.03521990741</v>
      </c>
      <c r="D62" s="55" t="s">
        <v>70</v>
      </c>
      <c r="E62" s="55" t="s">
        <v>93</v>
      </c>
      <c r="F62" s="29" t="s">
        <v>68</v>
      </c>
      <c r="G62" s="29">
        <v>20.0</v>
      </c>
      <c r="H62" s="26" t="s">
        <v>137</v>
      </c>
      <c r="I62" s="26"/>
      <c r="J62" s="55"/>
      <c r="K62" s="55" t="s">
        <v>160</v>
      </c>
    </row>
    <row r="63">
      <c r="A63" s="55" t="s">
        <v>1573</v>
      </c>
      <c r="B63" s="24">
        <v>0.036458333333333336</v>
      </c>
      <c r="C63" s="24">
        <f t="shared" si="1"/>
        <v>0.03645833333</v>
      </c>
      <c r="D63" s="55" t="s">
        <v>66</v>
      </c>
      <c r="E63" s="55" t="s">
        <v>93</v>
      </c>
      <c r="F63" s="29" t="s">
        <v>75</v>
      </c>
      <c r="G63" s="46" t="s">
        <v>75</v>
      </c>
      <c r="H63" s="26"/>
      <c r="I63" s="26"/>
      <c r="J63" s="55"/>
      <c r="K63" s="55" t="s">
        <v>1603</v>
      </c>
    </row>
    <row r="64">
      <c r="A64" s="55" t="s">
        <v>1573</v>
      </c>
      <c r="B64" s="24">
        <v>0.036458333333333336</v>
      </c>
      <c r="C64" s="24">
        <f t="shared" si="1"/>
        <v>0.03645833333</v>
      </c>
      <c r="D64" s="55" t="s">
        <v>66</v>
      </c>
      <c r="E64" s="55" t="s">
        <v>93</v>
      </c>
      <c r="F64" s="29" t="s">
        <v>75</v>
      </c>
      <c r="G64" s="46" t="s">
        <v>75</v>
      </c>
      <c r="H64" s="26"/>
      <c r="I64" s="26"/>
      <c r="J64" s="55"/>
      <c r="K64" s="55" t="s">
        <v>85</v>
      </c>
    </row>
    <row r="65">
      <c r="A65" s="55" t="s">
        <v>1573</v>
      </c>
      <c r="B65" s="24">
        <v>0.036550925925925924</v>
      </c>
      <c r="C65" s="24">
        <f t="shared" si="1"/>
        <v>0.03655092593</v>
      </c>
      <c r="D65" s="55" t="s">
        <v>66</v>
      </c>
      <c r="E65" s="55" t="s">
        <v>93</v>
      </c>
      <c r="F65" s="29" t="s">
        <v>75</v>
      </c>
      <c r="G65" s="46" t="s">
        <v>75</v>
      </c>
      <c r="H65" s="26"/>
      <c r="I65" s="26"/>
      <c r="J65" s="55"/>
      <c r="K65" s="55" t="s">
        <v>85</v>
      </c>
    </row>
    <row r="66">
      <c r="A66" s="55" t="s">
        <v>1573</v>
      </c>
      <c r="B66" s="24">
        <v>0.036550925925925924</v>
      </c>
      <c r="C66" s="24">
        <f t="shared" si="1"/>
        <v>0.03655092593</v>
      </c>
      <c r="D66" s="55" t="s">
        <v>66</v>
      </c>
      <c r="E66" s="55" t="s">
        <v>93</v>
      </c>
      <c r="F66" s="29">
        <v>20.0</v>
      </c>
      <c r="G66" s="46" t="s">
        <v>75</v>
      </c>
      <c r="H66" s="26"/>
      <c r="I66" s="26"/>
      <c r="J66" s="55"/>
      <c r="K66" s="55" t="s">
        <v>1603</v>
      </c>
    </row>
    <row r="67">
      <c r="A67" s="55" t="s">
        <v>1573</v>
      </c>
      <c r="B67" s="24">
        <v>0.03665509259259259</v>
      </c>
      <c r="C67" s="24">
        <f t="shared" si="1"/>
        <v>0.03665509259</v>
      </c>
      <c r="D67" s="55" t="s">
        <v>66</v>
      </c>
      <c r="E67" s="55" t="s">
        <v>91</v>
      </c>
      <c r="F67" s="46">
        <v>11.0</v>
      </c>
      <c r="G67" s="46"/>
      <c r="H67" s="55"/>
      <c r="I67" s="26" t="s">
        <v>1604</v>
      </c>
      <c r="J67" s="26"/>
      <c r="K67" s="26"/>
    </row>
    <row r="68">
      <c r="A68" s="55" t="s">
        <v>1573</v>
      </c>
      <c r="B68" s="24">
        <v>0.03667824074074074</v>
      </c>
      <c r="C68" s="24">
        <f t="shared" si="1"/>
        <v>0.03667824074</v>
      </c>
      <c r="D68" s="55" t="s">
        <v>66</v>
      </c>
      <c r="E68" s="55" t="s">
        <v>91</v>
      </c>
      <c r="F68" s="46">
        <v>7.0</v>
      </c>
      <c r="G68" s="46"/>
      <c r="H68" s="55"/>
      <c r="I68" s="26" t="s">
        <v>1605</v>
      </c>
      <c r="J68" s="26"/>
      <c r="K68" s="26"/>
    </row>
    <row r="69">
      <c r="A69" s="55" t="s">
        <v>1573</v>
      </c>
      <c r="B69" s="24">
        <v>0.03847222222222222</v>
      </c>
      <c r="C69" s="24">
        <f t="shared" si="1"/>
        <v>0.03847222222</v>
      </c>
      <c r="D69" s="55" t="s">
        <v>69</v>
      </c>
      <c r="E69" s="55" t="s">
        <v>91</v>
      </c>
      <c r="F69" s="46">
        <v>12.0</v>
      </c>
      <c r="G69" s="46"/>
      <c r="H69" s="55"/>
      <c r="I69" s="26" t="s">
        <v>1606</v>
      </c>
      <c r="J69" s="55"/>
      <c r="K69" s="55" t="s">
        <v>104</v>
      </c>
    </row>
    <row r="70">
      <c r="A70" s="55" t="s">
        <v>1573</v>
      </c>
      <c r="B70" s="24">
        <v>0.03961805555555555</v>
      </c>
      <c r="C70" s="24">
        <f t="shared" si="1"/>
        <v>0.03961805556</v>
      </c>
      <c r="D70" s="55" t="s">
        <v>964</v>
      </c>
      <c r="E70" s="55" t="s">
        <v>91</v>
      </c>
      <c r="F70" s="46">
        <v>14.0</v>
      </c>
      <c r="G70" s="46"/>
      <c r="H70" s="55"/>
      <c r="I70" s="26" t="s">
        <v>1607</v>
      </c>
      <c r="J70" s="55"/>
      <c r="K70" s="55" t="s">
        <v>1608</v>
      </c>
    </row>
    <row r="71">
      <c r="A71" s="55" t="s">
        <v>1573</v>
      </c>
      <c r="B71" s="24">
        <v>0.042199074074074076</v>
      </c>
      <c r="C71" s="24">
        <f t="shared" si="1"/>
        <v>0.04219907407</v>
      </c>
      <c r="D71" s="55" t="s">
        <v>84</v>
      </c>
      <c r="E71" s="55" t="s">
        <v>81</v>
      </c>
      <c r="F71" s="46">
        <v>24.0</v>
      </c>
      <c r="G71" s="46">
        <f>F71-5</f>
        <v>19</v>
      </c>
      <c r="H71" s="26"/>
      <c r="I71" s="26"/>
      <c r="J71" s="55"/>
      <c r="K71" s="55" t="s">
        <v>1578</v>
      </c>
    </row>
    <row r="72">
      <c r="A72" s="55" t="s">
        <v>1573</v>
      </c>
      <c r="B72" s="24">
        <v>0.042199074074074076</v>
      </c>
      <c r="C72" s="24">
        <f t="shared" si="1"/>
        <v>0.04219907407</v>
      </c>
      <c r="D72" s="55" t="s">
        <v>84</v>
      </c>
      <c r="E72" s="55" t="s">
        <v>76</v>
      </c>
      <c r="F72" s="46">
        <v>2.0</v>
      </c>
      <c r="G72" s="46"/>
      <c r="H72" s="26"/>
      <c r="I72" s="26"/>
      <c r="J72" s="26"/>
      <c r="K72" s="26" t="s">
        <v>1579</v>
      </c>
    </row>
    <row r="73">
      <c r="A73" s="55" t="s">
        <v>1573</v>
      </c>
      <c r="B73" s="24">
        <v>0.04262731481481481</v>
      </c>
      <c r="C73" s="24">
        <f t="shared" si="1"/>
        <v>0.04262731481</v>
      </c>
      <c r="D73" s="55" t="s">
        <v>84</v>
      </c>
      <c r="E73" s="55" t="s">
        <v>93</v>
      </c>
      <c r="F73" s="46">
        <v>12.0</v>
      </c>
      <c r="G73" s="46">
        <f>F73-7</f>
        <v>5</v>
      </c>
      <c r="H73" s="26"/>
      <c r="I73" s="26"/>
      <c r="J73" s="55"/>
      <c r="K73" s="55" t="s">
        <v>564</v>
      </c>
    </row>
    <row r="74">
      <c r="A74" s="55" t="s">
        <v>1573</v>
      </c>
      <c r="B74" s="24">
        <v>0.04262731481481481</v>
      </c>
      <c r="C74" s="24">
        <f t="shared" si="1"/>
        <v>0.04262731481</v>
      </c>
      <c r="D74" s="55" t="s">
        <v>84</v>
      </c>
      <c r="E74" s="55" t="s">
        <v>76</v>
      </c>
      <c r="F74" s="46">
        <v>4.0</v>
      </c>
      <c r="G74" s="46"/>
      <c r="H74" s="26"/>
      <c r="I74" s="26"/>
      <c r="J74" s="26"/>
      <c r="K74" s="26" t="s">
        <v>1579</v>
      </c>
    </row>
    <row r="75">
      <c r="A75" s="55" t="s">
        <v>1573</v>
      </c>
      <c r="B75" s="24">
        <v>0.04275462962962963</v>
      </c>
      <c r="C75" s="24">
        <f t="shared" si="1"/>
        <v>0.04275462963</v>
      </c>
      <c r="D75" s="55" t="s">
        <v>84</v>
      </c>
      <c r="E75" s="55" t="s">
        <v>93</v>
      </c>
      <c r="F75" s="46">
        <v>11.0</v>
      </c>
      <c r="G75" s="46">
        <f>F75-7</f>
        <v>4</v>
      </c>
      <c r="H75" s="26"/>
      <c r="I75" s="26"/>
      <c r="J75" s="55"/>
      <c r="K75" s="55" t="s">
        <v>564</v>
      </c>
    </row>
    <row r="76">
      <c r="A76" s="55" t="s">
        <v>1573</v>
      </c>
      <c r="B76" s="24">
        <v>0.04275462962962963</v>
      </c>
      <c r="C76" s="24">
        <f t="shared" si="1"/>
        <v>0.04275462963</v>
      </c>
      <c r="D76" s="55" t="s">
        <v>84</v>
      </c>
      <c r="E76" s="55" t="s">
        <v>76</v>
      </c>
      <c r="F76" s="46">
        <v>4.0</v>
      </c>
      <c r="G76" s="46"/>
      <c r="H76" s="26"/>
      <c r="I76" s="26"/>
      <c r="J76" s="26"/>
      <c r="K76" s="26" t="s">
        <v>1579</v>
      </c>
    </row>
    <row r="77">
      <c r="A77" s="55" t="s">
        <v>1573</v>
      </c>
      <c r="B77" s="24">
        <v>0.04296296296296296</v>
      </c>
      <c r="C77" s="24">
        <f t="shared" si="1"/>
        <v>0.04296296296</v>
      </c>
      <c r="D77" s="55" t="s">
        <v>84</v>
      </c>
      <c r="E77" s="55" t="s">
        <v>91</v>
      </c>
      <c r="F77" s="46">
        <v>17.0</v>
      </c>
      <c r="G77" s="46"/>
      <c r="H77" s="55"/>
      <c r="I77" s="55" t="s">
        <v>1609</v>
      </c>
      <c r="J77" s="29">
        <v>1.0</v>
      </c>
      <c r="K77" s="55" t="s">
        <v>119</v>
      </c>
    </row>
    <row r="78">
      <c r="A78" s="55" t="s">
        <v>1573</v>
      </c>
      <c r="B78" s="24">
        <v>0.04434027777777778</v>
      </c>
      <c r="C78" s="24">
        <f t="shared" si="1"/>
        <v>0.04434027778</v>
      </c>
      <c r="D78" s="55" t="s">
        <v>70</v>
      </c>
      <c r="E78" s="55" t="s">
        <v>93</v>
      </c>
      <c r="F78" s="46">
        <v>22.0</v>
      </c>
      <c r="G78" s="46">
        <f>F78-7</f>
        <v>15</v>
      </c>
      <c r="H78" s="26"/>
      <c r="I78" s="26"/>
      <c r="J78" s="55"/>
      <c r="K78" s="55" t="s">
        <v>99</v>
      </c>
    </row>
    <row r="79">
      <c r="A79" s="55" t="s">
        <v>1573</v>
      </c>
      <c r="B79" s="24">
        <v>0.04434027777777778</v>
      </c>
      <c r="C79" s="24">
        <f t="shared" si="1"/>
        <v>0.04434027778</v>
      </c>
      <c r="D79" s="55" t="s">
        <v>70</v>
      </c>
      <c r="E79" s="55" t="s">
        <v>76</v>
      </c>
      <c r="F79" s="46">
        <v>3.0</v>
      </c>
      <c r="G79" s="46"/>
      <c r="H79" s="26"/>
      <c r="I79" s="26"/>
      <c r="J79" s="26"/>
      <c r="K79" s="26" t="s">
        <v>1579</v>
      </c>
    </row>
    <row r="80">
      <c r="A80" s="55" t="s">
        <v>1573</v>
      </c>
      <c r="B80" s="24">
        <v>0.04452546296296296</v>
      </c>
      <c r="C80" s="24">
        <f t="shared" si="1"/>
        <v>0.04452546296</v>
      </c>
      <c r="D80" s="55" t="s">
        <v>70</v>
      </c>
      <c r="E80" s="55" t="s">
        <v>91</v>
      </c>
      <c r="F80" s="46">
        <v>9.0</v>
      </c>
      <c r="G80" s="46"/>
      <c r="H80" s="55"/>
      <c r="I80" s="26" t="s">
        <v>1610</v>
      </c>
      <c r="J80" s="26"/>
      <c r="K80" s="26"/>
    </row>
    <row r="81">
      <c r="A81" s="55" t="s">
        <v>1573</v>
      </c>
      <c r="B81" s="24">
        <v>0.04501157407407407</v>
      </c>
      <c r="C81" s="24">
        <f t="shared" si="1"/>
        <v>0.04501157407</v>
      </c>
      <c r="D81" s="55" t="s">
        <v>70</v>
      </c>
      <c r="E81" s="55" t="s">
        <v>93</v>
      </c>
      <c r="F81" s="29" t="s">
        <v>68</v>
      </c>
      <c r="G81" s="29">
        <v>20.0</v>
      </c>
      <c r="H81" s="26" t="s">
        <v>137</v>
      </c>
      <c r="I81" s="26"/>
      <c r="J81" s="55"/>
      <c r="K81" s="55" t="s">
        <v>99</v>
      </c>
    </row>
    <row r="82">
      <c r="A82" s="55" t="s">
        <v>1573</v>
      </c>
      <c r="B82" s="24">
        <v>0.04525462962962963</v>
      </c>
      <c r="C82" s="24">
        <f t="shared" si="1"/>
        <v>0.04525462963</v>
      </c>
      <c r="D82" s="55" t="s">
        <v>70</v>
      </c>
      <c r="E82" s="55" t="s">
        <v>91</v>
      </c>
      <c r="F82" s="46">
        <v>6.0</v>
      </c>
      <c r="G82" s="46"/>
      <c r="H82" s="55"/>
      <c r="I82" s="26" t="s">
        <v>1611</v>
      </c>
      <c r="J82" s="26"/>
      <c r="K82" s="26"/>
    </row>
    <row r="83">
      <c r="A83" s="55" t="s">
        <v>1573</v>
      </c>
      <c r="B83" s="24">
        <v>0.04567129629629629</v>
      </c>
      <c r="C83" s="24">
        <f t="shared" si="1"/>
        <v>0.0456712963</v>
      </c>
      <c r="D83" s="55" t="s">
        <v>70</v>
      </c>
      <c r="E83" s="55" t="s">
        <v>93</v>
      </c>
      <c r="F83" s="46">
        <v>13.0</v>
      </c>
      <c r="G83" s="46">
        <f>F83-7</f>
        <v>6</v>
      </c>
      <c r="H83" s="26"/>
      <c r="I83" s="26"/>
      <c r="J83" s="55"/>
      <c r="K83" s="55" t="s">
        <v>99</v>
      </c>
    </row>
    <row r="84">
      <c r="A84" s="55" t="s">
        <v>1573</v>
      </c>
      <c r="B84" s="24">
        <v>0.04567129629629629</v>
      </c>
      <c r="C84" s="24">
        <f t="shared" si="1"/>
        <v>0.0456712963</v>
      </c>
      <c r="D84" s="55" t="s">
        <v>70</v>
      </c>
      <c r="E84" s="55" t="s">
        <v>76</v>
      </c>
      <c r="F84" s="46">
        <v>3.0</v>
      </c>
      <c r="G84" s="46"/>
      <c r="H84" s="26"/>
      <c r="I84" s="26"/>
      <c r="J84" s="26"/>
      <c r="K84" s="26" t="s">
        <v>1579</v>
      </c>
    </row>
    <row r="85">
      <c r="A85" s="55" t="s">
        <v>1573</v>
      </c>
      <c r="B85" s="24">
        <v>0.04577546296296296</v>
      </c>
      <c r="C85" s="24">
        <f t="shared" si="1"/>
        <v>0.04577546296</v>
      </c>
      <c r="D85" s="55" t="s">
        <v>70</v>
      </c>
      <c r="E85" s="55" t="s">
        <v>91</v>
      </c>
      <c r="F85" s="46">
        <v>10.0</v>
      </c>
      <c r="G85" s="46"/>
      <c r="H85" s="26"/>
      <c r="I85" s="26"/>
      <c r="J85" s="55"/>
      <c r="K85" s="55"/>
    </row>
    <row r="86">
      <c r="A86" s="55" t="s">
        <v>1573</v>
      </c>
      <c r="B86" s="24">
        <v>0.04594907407407407</v>
      </c>
      <c r="C86" s="24">
        <f t="shared" si="1"/>
        <v>0.04594907407</v>
      </c>
      <c r="D86" s="55" t="s">
        <v>70</v>
      </c>
      <c r="E86" s="55" t="s">
        <v>93</v>
      </c>
      <c r="F86" s="46">
        <v>13.0</v>
      </c>
      <c r="G86" s="46">
        <f>F86-7</f>
        <v>6</v>
      </c>
      <c r="H86" s="26"/>
      <c r="I86" s="26"/>
      <c r="J86" s="55"/>
      <c r="K86" s="55" t="s">
        <v>99</v>
      </c>
    </row>
    <row r="87">
      <c r="A87" s="55" t="s">
        <v>1573</v>
      </c>
      <c r="B87" s="24">
        <v>0.04594907407407407</v>
      </c>
      <c r="C87" s="24">
        <f t="shared" si="1"/>
        <v>0.04594907407</v>
      </c>
      <c r="D87" s="55" t="s">
        <v>70</v>
      </c>
      <c r="E87" s="55" t="s">
        <v>76</v>
      </c>
      <c r="F87" s="46">
        <v>4.0</v>
      </c>
      <c r="G87" s="46"/>
      <c r="H87" s="26"/>
      <c r="I87" s="26"/>
      <c r="J87" s="26"/>
      <c r="K87" s="26" t="s">
        <v>1579</v>
      </c>
    </row>
    <row r="88">
      <c r="A88" s="55" t="s">
        <v>1573</v>
      </c>
      <c r="B88" s="24">
        <v>0.04608796296296296</v>
      </c>
      <c r="C88" s="24">
        <f t="shared" si="1"/>
        <v>0.04608796296</v>
      </c>
      <c r="D88" s="55" t="s">
        <v>70</v>
      </c>
      <c r="E88" s="55" t="s">
        <v>91</v>
      </c>
      <c r="F88" s="46">
        <v>6.0</v>
      </c>
      <c r="G88" s="46"/>
      <c r="H88" s="55"/>
      <c r="I88" s="26" t="s">
        <v>1611</v>
      </c>
      <c r="J88" s="26"/>
      <c r="K88" s="26"/>
    </row>
    <row r="89">
      <c r="A89" s="55" t="s">
        <v>1573</v>
      </c>
      <c r="B89" s="24">
        <v>0.04645833333333333</v>
      </c>
      <c r="C89" s="24">
        <f t="shared" si="1"/>
        <v>0.04645833333</v>
      </c>
      <c r="D89" s="55" t="s">
        <v>74</v>
      </c>
      <c r="E89" s="55" t="s">
        <v>93</v>
      </c>
      <c r="F89" s="29">
        <v>25.0</v>
      </c>
      <c r="G89" s="46">
        <f t="shared" ref="G89:G93" si="4">F89-8</f>
        <v>17</v>
      </c>
      <c r="H89" s="26"/>
      <c r="I89" s="26"/>
      <c r="J89" s="55"/>
      <c r="K89" s="55" t="s">
        <v>1612</v>
      </c>
    </row>
    <row r="90">
      <c r="A90" s="55" t="s">
        <v>1573</v>
      </c>
      <c r="B90" s="24">
        <v>0.04645833333333333</v>
      </c>
      <c r="C90" s="24">
        <f t="shared" si="1"/>
        <v>0.04645833333</v>
      </c>
      <c r="D90" s="55" t="s">
        <v>74</v>
      </c>
      <c r="E90" s="55" t="s">
        <v>93</v>
      </c>
      <c r="F90" s="29">
        <v>20.0</v>
      </c>
      <c r="G90" s="46">
        <f t="shared" si="4"/>
        <v>12</v>
      </c>
      <c r="H90" s="26"/>
      <c r="I90" s="26"/>
      <c r="J90" s="55"/>
      <c r="K90" s="55" t="s">
        <v>85</v>
      </c>
    </row>
    <row r="91">
      <c r="A91" s="55" t="s">
        <v>1573</v>
      </c>
      <c r="B91" s="24">
        <v>0.046469907407407404</v>
      </c>
      <c r="C91" s="24">
        <f t="shared" si="1"/>
        <v>0.04646990741</v>
      </c>
      <c r="D91" s="55" t="s">
        <v>74</v>
      </c>
      <c r="E91" s="55" t="s">
        <v>93</v>
      </c>
      <c r="F91" s="29">
        <v>25.0</v>
      </c>
      <c r="G91" s="46">
        <f t="shared" si="4"/>
        <v>17</v>
      </c>
      <c r="H91" s="26"/>
      <c r="I91" s="26"/>
      <c r="J91" s="55"/>
      <c r="K91" s="55" t="s">
        <v>1612</v>
      </c>
    </row>
    <row r="92">
      <c r="A92" s="55" t="s">
        <v>1573</v>
      </c>
      <c r="B92" s="24">
        <v>0.046469907407407404</v>
      </c>
      <c r="C92" s="24">
        <f t="shared" si="1"/>
        <v>0.04646990741</v>
      </c>
      <c r="D92" s="55" t="s">
        <v>74</v>
      </c>
      <c r="E92" s="55" t="s">
        <v>93</v>
      </c>
      <c r="F92" s="29">
        <v>20.0</v>
      </c>
      <c r="G92" s="46">
        <f t="shared" si="4"/>
        <v>12</v>
      </c>
      <c r="H92" s="26"/>
      <c r="I92" s="26"/>
      <c r="J92" s="55"/>
      <c r="K92" s="55" t="s">
        <v>85</v>
      </c>
    </row>
    <row r="93">
      <c r="A93" s="55" t="s">
        <v>1573</v>
      </c>
      <c r="B93" s="24">
        <v>0.046481481481481485</v>
      </c>
      <c r="C93" s="24">
        <f t="shared" si="1"/>
        <v>0.04648148148</v>
      </c>
      <c r="D93" s="55" t="s">
        <v>74</v>
      </c>
      <c r="E93" s="55" t="s">
        <v>93</v>
      </c>
      <c r="F93" s="29">
        <v>11.0</v>
      </c>
      <c r="G93" s="46">
        <f t="shared" si="4"/>
        <v>3</v>
      </c>
      <c r="H93" s="26"/>
      <c r="I93" s="26"/>
      <c r="J93" s="55"/>
      <c r="K93" s="55" t="s">
        <v>1612</v>
      </c>
    </row>
    <row r="94">
      <c r="A94" s="55" t="s">
        <v>1573</v>
      </c>
      <c r="B94" s="24">
        <v>0.046481481481481485</v>
      </c>
      <c r="C94" s="24">
        <f t="shared" si="1"/>
        <v>0.04648148148</v>
      </c>
      <c r="D94" s="55" t="s">
        <v>74</v>
      </c>
      <c r="E94" s="55" t="s">
        <v>93</v>
      </c>
      <c r="F94" s="29" t="s">
        <v>75</v>
      </c>
      <c r="G94" s="46" t="s">
        <v>75</v>
      </c>
      <c r="H94" s="26"/>
      <c r="I94" s="26"/>
      <c r="J94" s="55"/>
      <c r="K94" s="55" t="s">
        <v>85</v>
      </c>
    </row>
    <row r="95">
      <c r="A95" s="55" t="s">
        <v>1573</v>
      </c>
      <c r="B95" s="24">
        <v>0.04681712962962963</v>
      </c>
      <c r="C95" s="24">
        <f t="shared" si="1"/>
        <v>0.04681712963</v>
      </c>
      <c r="D95" s="55" t="s">
        <v>74</v>
      </c>
      <c r="E95" s="55" t="s">
        <v>93</v>
      </c>
      <c r="F95" s="29" t="s">
        <v>75</v>
      </c>
      <c r="G95" s="46" t="s">
        <v>75</v>
      </c>
      <c r="H95" s="26"/>
      <c r="I95" s="26"/>
      <c r="J95" s="55"/>
      <c r="K95" s="55" t="s">
        <v>85</v>
      </c>
    </row>
    <row r="96">
      <c r="A96" s="55" t="s">
        <v>1573</v>
      </c>
      <c r="B96" s="24">
        <v>0.04681712962962963</v>
      </c>
      <c r="C96" s="24">
        <f t="shared" si="1"/>
        <v>0.04681712963</v>
      </c>
      <c r="D96" s="55" t="s">
        <v>74</v>
      </c>
      <c r="E96" s="55" t="s">
        <v>93</v>
      </c>
      <c r="F96" s="46">
        <v>22.0</v>
      </c>
      <c r="G96" s="46">
        <f>F96-8</f>
        <v>14</v>
      </c>
      <c r="H96" s="26"/>
      <c r="I96" s="26"/>
      <c r="J96" s="55"/>
      <c r="K96" s="55" t="s">
        <v>1298</v>
      </c>
    </row>
    <row r="97">
      <c r="A97" s="55" t="s">
        <v>1573</v>
      </c>
      <c r="B97" s="24">
        <v>0.04685185185185185</v>
      </c>
      <c r="C97" s="24">
        <f t="shared" si="1"/>
        <v>0.04685185185</v>
      </c>
      <c r="D97" s="55" t="s">
        <v>74</v>
      </c>
      <c r="E97" s="55" t="s">
        <v>93</v>
      </c>
      <c r="F97" s="29" t="s">
        <v>75</v>
      </c>
      <c r="G97" s="46" t="s">
        <v>75</v>
      </c>
      <c r="H97" s="26"/>
      <c r="I97" s="26"/>
      <c r="J97" s="55"/>
      <c r="K97" s="55" t="s">
        <v>85</v>
      </c>
    </row>
    <row r="98">
      <c r="A98" s="55" t="s">
        <v>1573</v>
      </c>
      <c r="B98" s="24">
        <v>0.04685185185185185</v>
      </c>
      <c r="C98" s="24">
        <f t="shared" si="1"/>
        <v>0.04685185185</v>
      </c>
      <c r="D98" s="55" t="s">
        <v>74</v>
      </c>
      <c r="E98" s="55" t="s">
        <v>93</v>
      </c>
      <c r="F98" s="46">
        <v>26.0</v>
      </c>
      <c r="G98" s="46">
        <f>F98-8</f>
        <v>18</v>
      </c>
      <c r="H98" s="26"/>
      <c r="I98" s="26"/>
      <c r="J98" s="55"/>
      <c r="K98" s="55" t="s">
        <v>1300</v>
      </c>
    </row>
    <row r="99">
      <c r="A99" s="55" t="s">
        <v>1573</v>
      </c>
      <c r="B99" s="24">
        <v>0.046875</v>
      </c>
      <c r="C99" s="24">
        <f t="shared" si="1"/>
        <v>0.046875</v>
      </c>
      <c r="D99" s="55" t="s">
        <v>74</v>
      </c>
      <c r="E99" s="55" t="s">
        <v>93</v>
      </c>
      <c r="F99" s="29" t="s">
        <v>75</v>
      </c>
      <c r="G99" s="46" t="s">
        <v>75</v>
      </c>
      <c r="H99" s="26"/>
      <c r="I99" s="26"/>
      <c r="J99" s="55"/>
      <c r="K99" s="55" t="s">
        <v>85</v>
      </c>
    </row>
    <row r="100">
      <c r="A100" s="55" t="s">
        <v>1573</v>
      </c>
      <c r="B100" s="24">
        <v>0.046875</v>
      </c>
      <c r="C100" s="24">
        <f t="shared" si="1"/>
        <v>0.046875</v>
      </c>
      <c r="D100" s="55" t="s">
        <v>74</v>
      </c>
      <c r="E100" s="55" t="s">
        <v>93</v>
      </c>
      <c r="F100" s="46">
        <v>25.0</v>
      </c>
      <c r="G100" s="46">
        <f>F100-8</f>
        <v>17</v>
      </c>
      <c r="H100" s="26"/>
      <c r="I100" s="26"/>
      <c r="J100" s="55"/>
      <c r="K100" s="55" t="s">
        <v>1300</v>
      </c>
    </row>
    <row r="101">
      <c r="A101" s="55" t="s">
        <v>1573</v>
      </c>
      <c r="B101" s="24">
        <v>0.047094907407407405</v>
      </c>
      <c r="C101" s="24">
        <f t="shared" si="1"/>
        <v>0.04709490741</v>
      </c>
      <c r="D101" s="55" t="s">
        <v>74</v>
      </c>
      <c r="E101" s="55" t="s">
        <v>91</v>
      </c>
      <c r="F101" s="46">
        <v>22.0</v>
      </c>
      <c r="G101" s="46"/>
      <c r="H101" s="55"/>
      <c r="I101" s="55" t="s">
        <v>1613</v>
      </c>
      <c r="J101" s="29">
        <v>1.0</v>
      </c>
      <c r="K101" s="55" t="s">
        <v>119</v>
      </c>
    </row>
    <row r="102">
      <c r="A102" s="55" t="s">
        <v>1573</v>
      </c>
      <c r="B102" s="24">
        <v>0.04797453703703704</v>
      </c>
      <c r="C102" s="24">
        <f t="shared" si="1"/>
        <v>0.04797453704</v>
      </c>
      <c r="D102" s="55" t="s">
        <v>74</v>
      </c>
      <c r="E102" s="55" t="s">
        <v>91</v>
      </c>
      <c r="F102" s="46">
        <v>7.0</v>
      </c>
      <c r="G102" s="46"/>
      <c r="H102" s="55"/>
      <c r="I102" s="26" t="s">
        <v>1614</v>
      </c>
      <c r="J102" s="26"/>
      <c r="K102" s="26"/>
    </row>
    <row r="103">
      <c r="A103" s="55" t="s">
        <v>1573</v>
      </c>
      <c r="B103" s="24">
        <v>0.04797453703703704</v>
      </c>
      <c r="C103" s="24">
        <f t="shared" si="1"/>
        <v>0.04797453704</v>
      </c>
      <c r="D103" s="55" t="s">
        <v>74</v>
      </c>
      <c r="E103" s="55" t="s">
        <v>91</v>
      </c>
      <c r="F103" s="46">
        <v>7.0</v>
      </c>
      <c r="G103" s="46"/>
      <c r="H103" s="55"/>
      <c r="I103" s="26" t="s">
        <v>1614</v>
      </c>
      <c r="J103" s="26"/>
      <c r="K103" s="26"/>
    </row>
    <row r="104">
      <c r="A104" s="55" t="s">
        <v>1573</v>
      </c>
      <c r="B104" s="24">
        <v>0.04809027777777778</v>
      </c>
      <c r="C104" s="24">
        <f t="shared" si="1"/>
        <v>0.04809027778</v>
      </c>
      <c r="D104" s="55" t="s">
        <v>74</v>
      </c>
      <c r="E104" s="55" t="s">
        <v>91</v>
      </c>
      <c r="F104" s="46">
        <v>5.0</v>
      </c>
      <c r="G104" s="46"/>
      <c r="H104" s="55"/>
      <c r="I104" s="26" t="s">
        <v>1615</v>
      </c>
      <c r="J104" s="55"/>
      <c r="K104" s="55" t="s">
        <v>1596</v>
      </c>
    </row>
    <row r="105">
      <c r="A105" s="55" t="s">
        <v>1573</v>
      </c>
      <c r="B105" s="24">
        <v>0.048622685185185185</v>
      </c>
      <c r="C105" s="24">
        <f t="shared" si="1"/>
        <v>0.04862268519</v>
      </c>
      <c r="D105" s="55" t="s">
        <v>82</v>
      </c>
      <c r="E105" s="55" t="s">
        <v>91</v>
      </c>
      <c r="F105" s="46">
        <v>15.0</v>
      </c>
      <c r="G105" s="46"/>
      <c r="H105" s="55"/>
      <c r="I105" s="26" t="s">
        <v>1616</v>
      </c>
      <c r="J105" s="55"/>
      <c r="K105" s="55" t="s">
        <v>1617</v>
      </c>
    </row>
    <row r="106">
      <c r="A106" s="55" t="s">
        <v>1573</v>
      </c>
      <c r="B106" s="24">
        <v>0.049699074074074076</v>
      </c>
      <c r="C106" s="24">
        <f t="shared" si="1"/>
        <v>0.04969907407</v>
      </c>
      <c r="D106" s="55" t="s">
        <v>66</v>
      </c>
      <c r="E106" s="55" t="s">
        <v>91</v>
      </c>
      <c r="F106" s="46">
        <v>20.0</v>
      </c>
      <c r="G106" s="46"/>
      <c r="H106" s="55"/>
      <c r="I106" s="26" t="s">
        <v>1618</v>
      </c>
      <c r="J106" s="55"/>
      <c r="K106" s="55" t="s">
        <v>1419</v>
      </c>
    </row>
    <row r="107">
      <c r="A107" s="55" t="s">
        <v>1573</v>
      </c>
      <c r="B107" s="24">
        <v>0.05005787037037037</v>
      </c>
      <c r="C107" s="24">
        <f t="shared" si="1"/>
        <v>0.05005787037</v>
      </c>
      <c r="D107" s="55" t="s">
        <v>66</v>
      </c>
      <c r="E107" s="55" t="s">
        <v>91</v>
      </c>
      <c r="F107" s="46">
        <v>6.0</v>
      </c>
      <c r="G107" s="46"/>
      <c r="H107" s="26"/>
      <c r="I107" s="26"/>
      <c r="J107" s="55"/>
      <c r="K107" s="55" t="s">
        <v>274</v>
      </c>
    </row>
    <row r="108">
      <c r="A108" s="55" t="s">
        <v>1573</v>
      </c>
      <c r="B108" s="24">
        <v>0.050555555555555555</v>
      </c>
      <c r="C108" s="24">
        <f t="shared" si="1"/>
        <v>0.05055555556</v>
      </c>
      <c r="D108" s="55" t="s">
        <v>69</v>
      </c>
      <c r="E108" s="55" t="s">
        <v>89</v>
      </c>
      <c r="F108" s="29" t="s">
        <v>75</v>
      </c>
      <c r="G108" s="46" t="s">
        <v>75</v>
      </c>
      <c r="H108" s="26"/>
      <c r="I108" s="26"/>
      <c r="J108" s="55"/>
      <c r="K108" s="55" t="s">
        <v>85</v>
      </c>
    </row>
    <row r="109">
      <c r="A109" s="55" t="s">
        <v>1573</v>
      </c>
      <c r="B109" s="24">
        <v>0.050555555555555555</v>
      </c>
      <c r="C109" s="24">
        <f t="shared" si="1"/>
        <v>0.05055555556</v>
      </c>
      <c r="D109" s="55" t="s">
        <v>69</v>
      </c>
      <c r="E109" s="55" t="s">
        <v>89</v>
      </c>
      <c r="F109" s="46">
        <v>17.0</v>
      </c>
      <c r="G109" s="46">
        <f>F109-7</f>
        <v>10</v>
      </c>
      <c r="H109" s="26"/>
      <c r="I109" s="26"/>
      <c r="J109" s="55"/>
      <c r="K109" s="55" t="s">
        <v>241</v>
      </c>
    </row>
    <row r="110">
      <c r="A110" s="55" t="s">
        <v>1573</v>
      </c>
      <c r="B110" s="24">
        <v>0.050659722222222224</v>
      </c>
      <c r="C110" s="24">
        <f t="shared" si="1"/>
        <v>0.05065972222</v>
      </c>
      <c r="D110" s="55" t="s">
        <v>69</v>
      </c>
      <c r="E110" s="55" t="s">
        <v>91</v>
      </c>
      <c r="F110" s="46">
        <v>12.0</v>
      </c>
      <c r="G110" s="46"/>
      <c r="H110" s="55"/>
      <c r="I110" s="55" t="s">
        <v>1619</v>
      </c>
      <c r="J110" s="29">
        <v>1.0</v>
      </c>
      <c r="K110" s="55" t="s">
        <v>119</v>
      </c>
    </row>
    <row r="111">
      <c r="A111" s="55" t="s">
        <v>1573</v>
      </c>
      <c r="B111" s="24">
        <v>0.0515625</v>
      </c>
      <c r="C111" s="24">
        <f t="shared" si="1"/>
        <v>0.0515625</v>
      </c>
      <c r="D111" s="55" t="s">
        <v>69</v>
      </c>
      <c r="E111" s="55" t="s">
        <v>89</v>
      </c>
      <c r="F111" s="46">
        <v>20.0</v>
      </c>
      <c r="G111" s="46">
        <f>F111-7</f>
        <v>13</v>
      </c>
      <c r="H111" s="26"/>
      <c r="I111" s="26"/>
      <c r="J111" s="55"/>
      <c r="K111" s="55" t="s">
        <v>1498</v>
      </c>
    </row>
    <row r="112">
      <c r="A112" s="55" t="s">
        <v>1573</v>
      </c>
      <c r="B112" s="24">
        <v>0.0515625</v>
      </c>
      <c r="C112" s="24">
        <f t="shared" si="1"/>
        <v>0.0515625</v>
      </c>
      <c r="D112" s="55" t="s">
        <v>69</v>
      </c>
      <c r="E112" s="55" t="s">
        <v>76</v>
      </c>
      <c r="F112" s="46">
        <v>4.0</v>
      </c>
      <c r="G112" s="46"/>
      <c r="H112" s="26"/>
      <c r="I112" s="26"/>
      <c r="J112" s="26"/>
      <c r="K112" s="26" t="s">
        <v>1579</v>
      </c>
    </row>
    <row r="113">
      <c r="A113" s="55" t="s">
        <v>1573</v>
      </c>
      <c r="B113" s="24">
        <v>0.05185185185185185</v>
      </c>
      <c r="C113" s="24">
        <f t="shared" si="1"/>
        <v>0.05185185185</v>
      </c>
      <c r="D113" s="55" t="s">
        <v>69</v>
      </c>
      <c r="E113" s="55" t="s">
        <v>91</v>
      </c>
      <c r="F113" s="46">
        <v>14.0</v>
      </c>
      <c r="G113" s="46"/>
      <c r="H113" s="55"/>
      <c r="I113" s="26" t="s">
        <v>1620</v>
      </c>
      <c r="J113" s="26"/>
      <c r="K113" s="26"/>
    </row>
    <row r="114">
      <c r="A114" s="55" t="s">
        <v>1573</v>
      </c>
      <c r="B114" s="24">
        <v>0.052523148148148145</v>
      </c>
      <c r="C114" s="24">
        <f t="shared" si="1"/>
        <v>0.05252314815</v>
      </c>
      <c r="D114" s="55" t="s">
        <v>964</v>
      </c>
      <c r="E114" s="55" t="s">
        <v>81</v>
      </c>
      <c r="F114" s="46">
        <v>9.0</v>
      </c>
      <c r="G114" s="46">
        <f>F114-6</f>
        <v>3</v>
      </c>
      <c r="H114" s="26"/>
      <c r="I114" s="26"/>
      <c r="J114" s="55"/>
      <c r="K114" s="55" t="s">
        <v>1621</v>
      </c>
    </row>
    <row r="115">
      <c r="A115" s="55" t="s">
        <v>1573</v>
      </c>
      <c r="B115" s="24">
        <v>0.05292824074074074</v>
      </c>
      <c r="C115" s="24">
        <f t="shared" si="1"/>
        <v>0.05292824074</v>
      </c>
      <c r="D115" s="55" t="s">
        <v>964</v>
      </c>
      <c r="E115" s="55" t="s">
        <v>91</v>
      </c>
      <c r="F115" s="46">
        <v>7.0</v>
      </c>
      <c r="G115" s="46"/>
      <c r="H115" s="55"/>
      <c r="I115" s="26" t="s">
        <v>1622</v>
      </c>
      <c r="J115" s="55"/>
      <c r="K115" s="55" t="s">
        <v>263</v>
      </c>
    </row>
    <row r="116">
      <c r="A116" s="55" t="s">
        <v>1573</v>
      </c>
      <c r="B116" s="24">
        <v>0.05390046296296296</v>
      </c>
      <c r="C116" s="24">
        <f t="shared" si="1"/>
        <v>0.05390046296</v>
      </c>
      <c r="D116" s="55" t="s">
        <v>82</v>
      </c>
      <c r="E116" s="55" t="s">
        <v>81</v>
      </c>
      <c r="F116" s="46">
        <v>13.0</v>
      </c>
      <c r="G116" s="46">
        <f>F116-5</f>
        <v>8</v>
      </c>
      <c r="H116" s="26"/>
      <c r="I116" s="26"/>
      <c r="J116" s="55"/>
      <c r="K116" s="55" t="s">
        <v>1623</v>
      </c>
    </row>
    <row r="117">
      <c r="A117" s="55" t="s">
        <v>1573</v>
      </c>
      <c r="B117" s="24">
        <v>0.05578703703703704</v>
      </c>
      <c r="C117" s="24">
        <f t="shared" si="1"/>
        <v>0.05578703704</v>
      </c>
      <c r="D117" s="55" t="s">
        <v>70</v>
      </c>
      <c r="E117" s="55" t="s">
        <v>93</v>
      </c>
      <c r="F117" s="46">
        <v>21.0</v>
      </c>
      <c r="G117" s="46">
        <f t="shared" ref="G117:G118" si="5">F117-7</f>
        <v>14</v>
      </c>
      <c r="H117" s="26"/>
      <c r="I117" s="26"/>
      <c r="J117" s="55"/>
      <c r="K117" s="55" t="s">
        <v>160</v>
      </c>
    </row>
    <row r="118">
      <c r="A118" s="55" t="s">
        <v>1573</v>
      </c>
      <c r="B118" s="24">
        <v>0.05578703703703704</v>
      </c>
      <c r="C118" s="24">
        <f t="shared" si="1"/>
        <v>0.05578703704</v>
      </c>
      <c r="D118" s="55" t="s">
        <v>70</v>
      </c>
      <c r="E118" s="55" t="s">
        <v>93</v>
      </c>
      <c r="F118" s="46">
        <v>18.0</v>
      </c>
      <c r="G118" s="46">
        <f t="shared" si="5"/>
        <v>11</v>
      </c>
      <c r="H118" s="26"/>
      <c r="I118" s="26"/>
      <c r="J118" s="55"/>
      <c r="K118" s="55" t="s">
        <v>1568</v>
      </c>
    </row>
    <row r="119">
      <c r="A119" s="55" t="s">
        <v>1573</v>
      </c>
      <c r="B119" s="24">
        <v>0.05578703703703704</v>
      </c>
      <c r="C119" s="24">
        <f t="shared" si="1"/>
        <v>0.05578703704</v>
      </c>
      <c r="D119" s="55" t="s">
        <v>70</v>
      </c>
      <c r="E119" s="55" t="s">
        <v>76</v>
      </c>
      <c r="F119" s="46">
        <v>2.0</v>
      </c>
      <c r="G119" s="46"/>
      <c r="H119" s="26"/>
      <c r="I119" s="26"/>
      <c r="J119" s="26"/>
      <c r="K119" s="26" t="s">
        <v>1579</v>
      </c>
    </row>
    <row r="120">
      <c r="A120" s="55" t="s">
        <v>1573</v>
      </c>
      <c r="B120" s="24">
        <v>0.05616898148148148</v>
      </c>
      <c r="C120" s="24">
        <f t="shared" si="1"/>
        <v>0.05616898148</v>
      </c>
      <c r="D120" s="55" t="s">
        <v>70</v>
      </c>
      <c r="E120" s="55" t="s">
        <v>91</v>
      </c>
      <c r="F120" s="46">
        <v>7.0</v>
      </c>
      <c r="G120" s="46"/>
      <c r="H120" s="55"/>
      <c r="I120" s="26" t="s">
        <v>1624</v>
      </c>
      <c r="J120" s="26"/>
      <c r="K120" s="26"/>
    </row>
    <row r="121">
      <c r="A121" s="55" t="s">
        <v>1573</v>
      </c>
      <c r="B121" s="24">
        <v>0.056296296296296296</v>
      </c>
      <c r="C121" s="24">
        <f t="shared" si="1"/>
        <v>0.0562962963</v>
      </c>
      <c r="D121" s="55" t="s">
        <v>70</v>
      </c>
      <c r="E121" s="55" t="s">
        <v>93</v>
      </c>
      <c r="F121" s="29" t="s">
        <v>75</v>
      </c>
      <c r="G121" s="46" t="s">
        <v>75</v>
      </c>
      <c r="H121" s="26"/>
      <c r="I121" s="26"/>
      <c r="J121" s="55"/>
      <c r="K121" s="55" t="s">
        <v>160</v>
      </c>
    </row>
    <row r="122">
      <c r="A122" s="55" t="s">
        <v>1573</v>
      </c>
      <c r="B122" s="24">
        <v>0.056296296296296296</v>
      </c>
      <c r="C122" s="24">
        <f t="shared" si="1"/>
        <v>0.0562962963</v>
      </c>
      <c r="D122" s="55" t="s">
        <v>70</v>
      </c>
      <c r="E122" s="26" t="s">
        <v>93</v>
      </c>
      <c r="F122" s="29">
        <f>G122+7</f>
        <v>9</v>
      </c>
      <c r="G122" s="46">
        <v>2.0</v>
      </c>
      <c r="H122" s="26"/>
      <c r="I122" s="26"/>
      <c r="J122" s="55"/>
      <c r="K122" s="55" t="s">
        <v>1568</v>
      </c>
    </row>
    <row r="123">
      <c r="A123" s="55" t="s">
        <v>1573</v>
      </c>
      <c r="B123" s="24">
        <v>0.05641203703703704</v>
      </c>
      <c r="C123" s="24">
        <f t="shared" si="1"/>
        <v>0.05641203704</v>
      </c>
      <c r="D123" s="55" t="s">
        <v>70</v>
      </c>
      <c r="E123" s="55" t="s">
        <v>93</v>
      </c>
      <c r="F123" s="29" t="s">
        <v>75</v>
      </c>
      <c r="G123" s="46" t="s">
        <v>75</v>
      </c>
      <c r="H123" s="26"/>
      <c r="I123" s="26"/>
      <c r="J123" s="55"/>
      <c r="K123" s="55" t="s">
        <v>160</v>
      </c>
    </row>
    <row r="124">
      <c r="A124" s="55" t="s">
        <v>1573</v>
      </c>
      <c r="B124" s="24">
        <v>0.05641203703703704</v>
      </c>
      <c r="C124" s="24">
        <f t="shared" si="1"/>
        <v>0.05641203704</v>
      </c>
      <c r="D124" s="55" t="s">
        <v>70</v>
      </c>
      <c r="E124" s="55" t="s">
        <v>93</v>
      </c>
      <c r="F124" s="29">
        <v>14.0</v>
      </c>
      <c r="G124" s="46" t="s">
        <v>75</v>
      </c>
      <c r="H124" s="26"/>
      <c r="I124" s="26"/>
      <c r="J124" s="55"/>
      <c r="K124" s="55" t="s">
        <v>1625</v>
      </c>
    </row>
    <row r="125">
      <c r="A125" s="55" t="s">
        <v>1573</v>
      </c>
      <c r="B125" s="24">
        <v>0.056886574074074076</v>
      </c>
      <c r="C125" s="24">
        <f t="shared" si="1"/>
        <v>0.05688657407</v>
      </c>
      <c r="D125" s="55" t="s">
        <v>74</v>
      </c>
      <c r="E125" s="55" t="s">
        <v>93</v>
      </c>
      <c r="F125" s="29" t="s">
        <v>68</v>
      </c>
      <c r="G125" s="29">
        <v>20.0</v>
      </c>
      <c r="H125" s="26" t="s">
        <v>137</v>
      </c>
      <c r="I125" s="26"/>
      <c r="J125" s="55"/>
      <c r="K125" s="55" t="s">
        <v>1043</v>
      </c>
    </row>
    <row r="126">
      <c r="A126" s="55" t="s">
        <v>1573</v>
      </c>
      <c r="B126" s="24">
        <v>0.05699074074074074</v>
      </c>
      <c r="C126" s="24">
        <f t="shared" si="1"/>
        <v>0.05699074074</v>
      </c>
      <c r="D126" s="55" t="s">
        <v>74</v>
      </c>
      <c r="E126" s="55" t="s">
        <v>91</v>
      </c>
      <c r="F126" s="46">
        <v>23.0</v>
      </c>
      <c r="G126" s="46"/>
      <c r="H126" s="55"/>
      <c r="I126" s="55" t="s">
        <v>1626</v>
      </c>
      <c r="J126" s="29">
        <v>1.0</v>
      </c>
      <c r="K126" s="55" t="s">
        <v>119</v>
      </c>
    </row>
    <row r="127">
      <c r="A127" s="55" t="s">
        <v>1573</v>
      </c>
      <c r="B127" s="24">
        <v>0.05931712962962963</v>
      </c>
      <c r="C127" s="24">
        <f t="shared" si="1"/>
        <v>0.05931712963</v>
      </c>
      <c r="D127" s="55" t="s">
        <v>964</v>
      </c>
      <c r="E127" s="55" t="s">
        <v>130</v>
      </c>
      <c r="F127" s="46">
        <v>13.0</v>
      </c>
      <c r="G127" s="46">
        <f>F127--1</f>
        <v>14</v>
      </c>
      <c r="H127" s="26"/>
      <c r="I127" s="26"/>
      <c r="J127" s="26"/>
      <c r="K127" s="26"/>
    </row>
    <row r="128">
      <c r="A128" s="55" t="s">
        <v>1573</v>
      </c>
      <c r="B128" s="24">
        <v>0.05997685185185185</v>
      </c>
      <c r="C128" s="24">
        <f t="shared" si="1"/>
        <v>0.05997685185</v>
      </c>
      <c r="D128" s="55" t="s">
        <v>964</v>
      </c>
      <c r="E128" s="55" t="s">
        <v>127</v>
      </c>
      <c r="F128" s="46">
        <v>15.0</v>
      </c>
      <c r="G128" s="46">
        <f>F128-3</f>
        <v>12</v>
      </c>
      <c r="H128" s="26"/>
      <c r="I128" s="26"/>
      <c r="J128" s="26"/>
      <c r="K128" s="26"/>
    </row>
    <row r="129">
      <c r="A129" s="55" t="s">
        <v>1573</v>
      </c>
      <c r="B129" s="24">
        <v>0.06112268518518518</v>
      </c>
      <c r="C129" s="24">
        <f t="shared" si="1"/>
        <v>0.06112268519</v>
      </c>
      <c r="D129" s="55" t="s">
        <v>70</v>
      </c>
      <c r="E129" s="55" t="s">
        <v>155</v>
      </c>
      <c r="F129" s="46">
        <v>44.0</v>
      </c>
      <c r="G129" s="46"/>
      <c r="H129" s="26"/>
      <c r="I129" s="26"/>
      <c r="J129" s="55"/>
      <c r="K129" s="55" t="s">
        <v>1627</v>
      </c>
    </row>
    <row r="130">
      <c r="A130" s="55" t="s">
        <v>1573</v>
      </c>
      <c r="B130" s="24">
        <v>0.06112268518518518</v>
      </c>
      <c r="C130" s="24">
        <f t="shared" si="1"/>
        <v>0.06112268519</v>
      </c>
      <c r="D130" s="55" t="s">
        <v>82</v>
      </c>
      <c r="E130" s="55" t="s">
        <v>155</v>
      </c>
      <c r="F130" s="46">
        <v>23.0</v>
      </c>
      <c r="G130" s="46"/>
      <c r="H130" s="26"/>
      <c r="I130" s="26"/>
      <c r="J130" s="55"/>
      <c r="K130" s="55" t="s">
        <v>1628</v>
      </c>
    </row>
    <row r="131">
      <c r="A131" s="55" t="s">
        <v>1573</v>
      </c>
      <c r="B131" s="24">
        <v>0.06112268518518518</v>
      </c>
      <c r="C131" s="24">
        <f t="shared" si="1"/>
        <v>0.06112268519</v>
      </c>
      <c r="D131" s="55" t="s">
        <v>964</v>
      </c>
      <c r="E131" s="55" t="s">
        <v>155</v>
      </c>
      <c r="F131" s="29" t="s">
        <v>75</v>
      </c>
      <c r="G131" s="46" t="s">
        <v>75</v>
      </c>
      <c r="H131" s="26"/>
      <c r="I131" s="26"/>
      <c r="J131" s="55"/>
      <c r="K131" s="55" t="s">
        <v>1432</v>
      </c>
    </row>
    <row r="132">
      <c r="A132" s="55" t="s">
        <v>1573</v>
      </c>
      <c r="B132" s="24">
        <v>0.06112268518518518</v>
      </c>
      <c r="C132" s="24">
        <f t="shared" si="1"/>
        <v>0.06112268519</v>
      </c>
      <c r="D132" s="55" t="s">
        <v>84</v>
      </c>
      <c r="E132" s="55" t="s">
        <v>155</v>
      </c>
      <c r="F132" s="46">
        <v>15.0</v>
      </c>
      <c r="G132" s="46"/>
      <c r="H132" s="26"/>
      <c r="I132" s="26"/>
      <c r="J132" s="55"/>
      <c r="K132" s="55" t="s">
        <v>1629</v>
      </c>
    </row>
    <row r="133">
      <c r="A133" s="55" t="s">
        <v>1573</v>
      </c>
      <c r="B133" s="24">
        <v>0.061273148148148146</v>
      </c>
      <c r="C133" s="24">
        <f t="shared" si="1"/>
        <v>0.06127314815</v>
      </c>
      <c r="D133" s="55" t="s">
        <v>74</v>
      </c>
      <c r="E133" s="55" t="s">
        <v>67</v>
      </c>
      <c r="F133" s="46">
        <v>4.0</v>
      </c>
      <c r="G133" s="46">
        <f>F133-0</f>
        <v>4</v>
      </c>
      <c r="H133" s="26"/>
      <c r="I133" s="26"/>
      <c r="J133" s="26"/>
      <c r="K133" s="26"/>
    </row>
    <row r="134">
      <c r="A134" s="55" t="s">
        <v>1573</v>
      </c>
      <c r="B134" s="24">
        <v>0.06131944444444445</v>
      </c>
      <c r="C134" s="24">
        <f t="shared" si="1"/>
        <v>0.06131944444</v>
      </c>
      <c r="D134" s="55" t="s">
        <v>74</v>
      </c>
      <c r="E134" s="55" t="s">
        <v>83</v>
      </c>
      <c r="F134" s="29">
        <v>13.0</v>
      </c>
      <c r="G134" s="46">
        <v>4.0</v>
      </c>
      <c r="H134" s="26"/>
      <c r="I134" s="26"/>
      <c r="J134" s="26"/>
      <c r="K134" s="26"/>
    </row>
    <row r="135">
      <c r="A135" s="55" t="s">
        <v>1573</v>
      </c>
      <c r="B135" s="24">
        <v>0.06263888888888888</v>
      </c>
      <c r="C135" s="24">
        <f t="shared" si="1"/>
        <v>0.06263888889</v>
      </c>
      <c r="D135" s="55" t="s">
        <v>69</v>
      </c>
      <c r="E135" s="55" t="s">
        <v>83</v>
      </c>
      <c r="F135" s="29">
        <v>4.0</v>
      </c>
      <c r="G135" s="46">
        <v>3.0</v>
      </c>
      <c r="H135" s="26"/>
      <c r="I135" s="26"/>
      <c r="J135" s="26"/>
      <c r="K135" s="26"/>
    </row>
    <row r="136">
      <c r="A136" s="55" t="s">
        <v>1573</v>
      </c>
      <c r="B136" s="24">
        <v>0.06493055555555556</v>
      </c>
      <c r="C136" s="24">
        <f t="shared" si="1"/>
        <v>0.06493055556</v>
      </c>
      <c r="D136" s="55" t="s">
        <v>66</v>
      </c>
      <c r="E136" s="55" t="s">
        <v>83</v>
      </c>
      <c r="F136" s="46">
        <v>11.0</v>
      </c>
      <c r="G136" s="46">
        <f>F136-5</f>
        <v>6</v>
      </c>
      <c r="H136" s="26"/>
      <c r="I136" s="26"/>
      <c r="J136" s="26"/>
      <c r="K136" s="26"/>
    </row>
    <row r="137">
      <c r="A137" s="55" t="s">
        <v>1573</v>
      </c>
      <c r="B137" s="24">
        <v>0.0678125</v>
      </c>
      <c r="C137" s="24">
        <f t="shared" si="1"/>
        <v>0.0678125</v>
      </c>
      <c r="D137" s="55" t="s">
        <v>74</v>
      </c>
      <c r="E137" s="55" t="s">
        <v>67</v>
      </c>
      <c r="F137" s="46">
        <v>18.0</v>
      </c>
      <c r="G137" s="46">
        <f>F137-0</f>
        <v>18</v>
      </c>
      <c r="H137" s="26"/>
      <c r="I137" s="26"/>
      <c r="J137" s="26"/>
      <c r="K137" s="26"/>
    </row>
    <row r="138">
      <c r="A138" s="55" t="s">
        <v>1573</v>
      </c>
      <c r="B138" s="24">
        <v>0.07064814814814815</v>
      </c>
      <c r="C138" s="24">
        <f t="shared" si="1"/>
        <v>0.07064814815</v>
      </c>
      <c r="D138" s="55" t="s">
        <v>964</v>
      </c>
      <c r="E138" s="55" t="s">
        <v>67</v>
      </c>
      <c r="F138" s="46">
        <v>10.0</v>
      </c>
      <c r="G138" s="46">
        <f t="shared" ref="G138:G139" si="6">F138-8</f>
        <v>2</v>
      </c>
      <c r="H138" s="26"/>
      <c r="I138" s="26"/>
      <c r="J138" s="26"/>
      <c r="K138" s="26"/>
    </row>
    <row r="139">
      <c r="A139" s="55" t="s">
        <v>1573</v>
      </c>
      <c r="B139" s="24">
        <v>0.07127314814814815</v>
      </c>
      <c r="C139" s="24">
        <f t="shared" si="1"/>
        <v>0.07127314815</v>
      </c>
      <c r="D139" s="55" t="s">
        <v>82</v>
      </c>
      <c r="E139" s="55" t="s">
        <v>83</v>
      </c>
      <c r="F139" s="46">
        <v>27.0</v>
      </c>
      <c r="G139" s="46">
        <f t="shared" si="6"/>
        <v>19</v>
      </c>
      <c r="H139" s="26"/>
      <c r="I139" s="26"/>
      <c r="J139" s="26"/>
      <c r="K139" s="26"/>
    </row>
    <row r="140">
      <c r="A140" s="55" t="s">
        <v>1573</v>
      </c>
      <c r="B140" s="24">
        <v>0.07431712962962964</v>
      </c>
      <c r="C140" s="24">
        <f t="shared" si="1"/>
        <v>0.07431712963</v>
      </c>
      <c r="D140" s="55" t="s">
        <v>74</v>
      </c>
      <c r="E140" s="55" t="s">
        <v>83</v>
      </c>
      <c r="F140" s="46">
        <v>25.0</v>
      </c>
      <c r="G140" s="46">
        <f>F140-9</f>
        <v>16</v>
      </c>
      <c r="H140" s="26"/>
      <c r="I140" s="26"/>
      <c r="J140" s="26"/>
      <c r="K140" s="26"/>
    </row>
    <row r="141">
      <c r="A141" s="55" t="s">
        <v>1573</v>
      </c>
      <c r="B141" s="24">
        <v>0.07431712962962964</v>
      </c>
      <c r="C141" s="24">
        <f t="shared" si="1"/>
        <v>0.07431712963</v>
      </c>
      <c r="D141" s="55" t="s">
        <v>69</v>
      </c>
      <c r="E141" s="55" t="s">
        <v>83</v>
      </c>
      <c r="F141" s="46">
        <v>11.0</v>
      </c>
      <c r="G141" s="46">
        <f>F141-1</f>
        <v>10</v>
      </c>
      <c r="H141" s="26"/>
      <c r="I141" s="26"/>
      <c r="J141" s="26"/>
      <c r="K141" s="26"/>
    </row>
    <row r="142">
      <c r="A142" s="55" t="s">
        <v>1573</v>
      </c>
      <c r="B142" s="24">
        <v>0.07575231481481481</v>
      </c>
      <c r="C142" s="24">
        <f t="shared" si="1"/>
        <v>0.07575231481</v>
      </c>
      <c r="D142" s="55" t="s">
        <v>70</v>
      </c>
      <c r="E142" s="55" t="s">
        <v>83</v>
      </c>
      <c r="F142" s="46">
        <v>23.0</v>
      </c>
      <c r="G142" s="46">
        <f>F142-5</f>
        <v>18</v>
      </c>
      <c r="H142" s="26"/>
      <c r="I142" s="26"/>
      <c r="J142" s="26"/>
      <c r="K142" s="26"/>
    </row>
    <row r="143">
      <c r="A143" s="55" t="s">
        <v>1573</v>
      </c>
      <c r="B143" s="24">
        <v>0.07643518518518519</v>
      </c>
      <c r="C143" s="24">
        <f t="shared" si="1"/>
        <v>0.07643518519</v>
      </c>
      <c r="D143" s="55" t="s">
        <v>66</v>
      </c>
      <c r="E143" s="55" t="s">
        <v>128</v>
      </c>
      <c r="F143" s="29" t="s">
        <v>68</v>
      </c>
      <c r="G143" s="46">
        <v>20.0</v>
      </c>
      <c r="H143" s="26"/>
      <c r="I143" s="26"/>
      <c r="J143" s="26"/>
      <c r="K143" s="26"/>
    </row>
    <row r="144">
      <c r="A144" s="55" t="s">
        <v>1573</v>
      </c>
      <c r="B144" s="24">
        <v>0.07652777777777778</v>
      </c>
      <c r="C144" s="24">
        <f t="shared" si="1"/>
        <v>0.07652777778</v>
      </c>
      <c r="D144" s="55" t="s">
        <v>69</v>
      </c>
      <c r="E144" s="55" t="s">
        <v>128</v>
      </c>
      <c r="F144" s="46">
        <v>16.0</v>
      </c>
      <c r="G144" s="46">
        <f>F144-7</f>
        <v>9</v>
      </c>
      <c r="H144" s="26"/>
      <c r="I144" s="26"/>
      <c r="J144" s="26"/>
      <c r="K144" s="26"/>
    </row>
    <row r="145">
      <c r="A145" s="55" t="s">
        <v>1573</v>
      </c>
      <c r="B145" s="24">
        <v>0.08662037037037038</v>
      </c>
      <c r="C145" s="24">
        <f t="shared" si="1"/>
        <v>0.08662037037</v>
      </c>
      <c r="D145" s="55" t="s">
        <v>69</v>
      </c>
      <c r="E145" s="55" t="s">
        <v>100</v>
      </c>
      <c r="F145" s="29" t="s">
        <v>88</v>
      </c>
      <c r="G145" s="46">
        <v>1.0</v>
      </c>
      <c r="H145" s="55"/>
      <c r="I145" s="26" t="s">
        <v>1630</v>
      </c>
      <c r="J145" s="55"/>
      <c r="K145" s="55" t="s">
        <v>1631</v>
      </c>
    </row>
    <row r="146">
      <c r="A146" s="55" t="s">
        <v>1573</v>
      </c>
      <c r="B146" s="24">
        <v>0.08662037037037038</v>
      </c>
      <c r="C146" s="24">
        <f t="shared" si="1"/>
        <v>0.08662037037</v>
      </c>
      <c r="D146" s="55" t="s">
        <v>70</v>
      </c>
      <c r="E146" s="55" t="s">
        <v>100</v>
      </c>
      <c r="F146" s="46">
        <v>21.0</v>
      </c>
      <c r="G146" s="46">
        <f>F146-7</f>
        <v>14</v>
      </c>
      <c r="H146" s="55"/>
      <c r="I146" s="26" t="s">
        <v>1632</v>
      </c>
      <c r="J146" s="55"/>
      <c r="K146" s="55" t="s">
        <v>1631</v>
      </c>
    </row>
    <row r="147">
      <c r="A147" s="55" t="s">
        <v>1573</v>
      </c>
      <c r="B147" s="24">
        <v>0.08662037037037038</v>
      </c>
      <c r="C147" s="24">
        <f t="shared" si="1"/>
        <v>0.08662037037</v>
      </c>
      <c r="D147" s="55" t="s">
        <v>66</v>
      </c>
      <c r="E147" s="55" t="s">
        <v>100</v>
      </c>
      <c r="F147" s="46">
        <v>7.0</v>
      </c>
      <c r="G147" s="46">
        <f>F147-0</f>
        <v>7</v>
      </c>
      <c r="H147" s="55"/>
      <c r="I147" s="26" t="s">
        <v>1633</v>
      </c>
      <c r="J147" s="55"/>
      <c r="K147" s="55" t="s">
        <v>1631</v>
      </c>
    </row>
    <row r="148">
      <c r="A148" s="55" t="s">
        <v>1573</v>
      </c>
      <c r="B148" s="24">
        <v>0.10644675925925925</v>
      </c>
      <c r="C148" s="24">
        <f>B148-TIME('Time Shifts'!$B$48,'Time Shifts'!$C$48,'Time Shifts'!$D$48)</f>
        <v>0.09376157407</v>
      </c>
      <c r="D148" s="55" t="s">
        <v>70</v>
      </c>
      <c r="E148" s="55" t="s">
        <v>67</v>
      </c>
      <c r="F148" s="29" t="s">
        <v>75</v>
      </c>
      <c r="G148" s="46" t="s">
        <v>75</v>
      </c>
      <c r="H148" s="26"/>
      <c r="I148" s="26"/>
      <c r="J148" s="55"/>
      <c r="K148" s="55" t="s">
        <v>85</v>
      </c>
    </row>
    <row r="149">
      <c r="A149" s="55" t="s">
        <v>1573</v>
      </c>
      <c r="B149" s="24">
        <v>0.10644675925925925</v>
      </c>
      <c r="C149" s="24">
        <f>B149-TIME('Time Shifts'!$B$48,'Time Shifts'!$C$48,'Time Shifts'!$D$48)</f>
        <v>0.09376157407</v>
      </c>
      <c r="D149" s="55" t="s">
        <v>70</v>
      </c>
      <c r="E149" s="55" t="s">
        <v>67</v>
      </c>
      <c r="F149" s="46">
        <v>21.0</v>
      </c>
      <c r="G149" s="46">
        <f>F149-3</f>
        <v>18</v>
      </c>
      <c r="H149" s="26"/>
      <c r="I149" s="26"/>
      <c r="J149" s="55"/>
      <c r="K149" s="55" t="s">
        <v>86</v>
      </c>
    </row>
    <row r="150">
      <c r="A150" s="55" t="s">
        <v>1573</v>
      </c>
      <c r="B150" s="24">
        <v>0.11135416666666667</v>
      </c>
      <c r="C150" s="24">
        <f>B150-TIME('Time Shifts'!$B$48,'Time Shifts'!$C$48,'Time Shifts'!$D$48)</f>
        <v>0.09866898148</v>
      </c>
      <c r="D150" s="55" t="s">
        <v>74</v>
      </c>
      <c r="E150" s="55" t="s">
        <v>87</v>
      </c>
      <c r="F150" s="46">
        <v>20.0</v>
      </c>
      <c r="G150" s="46">
        <f>F150-4</f>
        <v>16</v>
      </c>
      <c r="H150" s="26"/>
      <c r="I150" s="26"/>
      <c r="J150" s="26"/>
      <c r="K150" s="26"/>
    </row>
    <row r="151">
      <c r="A151" s="55" t="s">
        <v>1573</v>
      </c>
      <c r="B151" s="24">
        <v>0.11141203703703703</v>
      </c>
      <c r="C151" s="24">
        <f>B151-TIME('Time Shifts'!$B$48,'Time Shifts'!$C$48,'Time Shifts'!$D$48)</f>
        <v>0.09872685185</v>
      </c>
      <c r="D151" s="55" t="s">
        <v>964</v>
      </c>
      <c r="E151" s="55" t="s">
        <v>87</v>
      </c>
      <c r="F151" s="46">
        <v>17.0</v>
      </c>
      <c r="G151" s="46">
        <f t="shared" ref="G151:G152" si="7">F151-1</f>
        <v>16</v>
      </c>
      <c r="H151" s="26"/>
      <c r="I151" s="26"/>
      <c r="J151" s="26"/>
      <c r="K151" s="26"/>
    </row>
    <row r="152">
      <c r="A152" s="55" t="s">
        <v>1573</v>
      </c>
      <c r="B152" s="24">
        <v>0.11144675925925926</v>
      </c>
      <c r="C152" s="24">
        <f>B152-TIME('Time Shifts'!$B$48,'Time Shifts'!$C$48,'Time Shifts'!$D$48)</f>
        <v>0.09876157407</v>
      </c>
      <c r="D152" s="55" t="s">
        <v>82</v>
      </c>
      <c r="E152" s="55" t="s">
        <v>87</v>
      </c>
      <c r="F152" s="46">
        <v>15.0</v>
      </c>
      <c r="G152" s="46">
        <f t="shared" si="7"/>
        <v>14</v>
      </c>
      <c r="H152" s="26"/>
      <c r="I152" s="26"/>
      <c r="J152" s="26"/>
      <c r="K152" s="26"/>
    </row>
    <row r="153">
      <c r="A153" s="55" t="s">
        <v>1573</v>
      </c>
      <c r="B153" s="24">
        <v>0.11163194444444445</v>
      </c>
      <c r="C153" s="24">
        <f>B153-TIME('Time Shifts'!$B$48,'Time Shifts'!$C$48,'Time Shifts'!$D$48)</f>
        <v>0.09894675926</v>
      </c>
      <c r="D153" s="55" t="s">
        <v>70</v>
      </c>
      <c r="E153" s="55" t="s">
        <v>87</v>
      </c>
      <c r="F153" s="46">
        <v>14.0</v>
      </c>
      <c r="G153" s="46">
        <f>F153-4</f>
        <v>10</v>
      </c>
      <c r="H153" s="26"/>
      <c r="I153" s="26"/>
      <c r="J153" s="26"/>
      <c r="K153" s="26"/>
    </row>
    <row r="154">
      <c r="A154" s="55" t="s">
        <v>1573</v>
      </c>
      <c r="B154" s="24">
        <v>0.11163194444444445</v>
      </c>
      <c r="C154" s="24">
        <f>B154-TIME('Time Shifts'!$B$48,'Time Shifts'!$C$48,'Time Shifts'!$D$48)</f>
        <v>0.09894675926</v>
      </c>
      <c r="D154" s="55" t="s">
        <v>66</v>
      </c>
      <c r="E154" s="55" t="s">
        <v>87</v>
      </c>
      <c r="F154" s="46">
        <v>14.0</v>
      </c>
      <c r="G154" s="46">
        <f>F154-0</f>
        <v>14</v>
      </c>
      <c r="H154" s="26"/>
      <c r="I154" s="26"/>
      <c r="J154" s="26"/>
      <c r="K154" s="26"/>
    </row>
    <row r="155">
      <c r="A155" s="55" t="s">
        <v>1573</v>
      </c>
      <c r="B155" s="24">
        <v>0.1116550925925926</v>
      </c>
      <c r="C155" s="24">
        <f>B155-TIME('Time Shifts'!$B$48,'Time Shifts'!$C$48,'Time Shifts'!$D$48)</f>
        <v>0.09896990741</v>
      </c>
      <c r="D155" s="55" t="s">
        <v>69</v>
      </c>
      <c r="E155" s="55" t="s">
        <v>87</v>
      </c>
      <c r="F155" s="46">
        <v>12.0</v>
      </c>
      <c r="G155" s="46">
        <f>F155-4</f>
        <v>8</v>
      </c>
      <c r="H155" s="26"/>
      <c r="I155" s="26"/>
      <c r="J155" s="26"/>
      <c r="K155" s="26"/>
    </row>
    <row r="156">
      <c r="A156" s="55" t="s">
        <v>1573</v>
      </c>
      <c r="B156" s="24">
        <v>0.09805555555555556</v>
      </c>
      <c r="C156" s="24">
        <f>B156-TIME('Time Shifts'!$B$48,'Time Shifts'!$C$48,'Time Shifts'!$D$48)</f>
        <v>0.08537037037</v>
      </c>
      <c r="D156" s="55" t="s">
        <v>84</v>
      </c>
      <c r="E156" s="55" t="s">
        <v>87</v>
      </c>
      <c r="F156" s="46">
        <v>5.0</v>
      </c>
      <c r="G156" s="46">
        <f>F156-2</f>
        <v>3</v>
      </c>
      <c r="H156" s="26"/>
      <c r="I156" s="26"/>
      <c r="J156" s="26"/>
      <c r="K156" s="26"/>
    </row>
    <row r="157">
      <c r="A157" s="55" t="s">
        <v>1573</v>
      </c>
      <c r="B157" s="24">
        <v>0.11440972222222222</v>
      </c>
      <c r="C157" s="24">
        <f>B157-TIME('Time Shifts'!$B$48,'Time Shifts'!$C$48,'Time Shifts'!$D$48)</f>
        <v>0.101724537</v>
      </c>
      <c r="D157" s="55" t="s">
        <v>66</v>
      </c>
      <c r="E157" s="55" t="s">
        <v>154</v>
      </c>
      <c r="F157" s="29">
        <v>3.0</v>
      </c>
      <c r="G157" s="46">
        <v>5.0</v>
      </c>
      <c r="H157" s="26"/>
      <c r="I157" s="26"/>
      <c r="J157" s="26"/>
      <c r="K157" s="26"/>
    </row>
    <row r="158">
      <c r="A158" s="55" t="s">
        <v>1573</v>
      </c>
      <c r="B158" s="24">
        <v>0.11649305555555556</v>
      </c>
      <c r="C158" s="24">
        <f>B158-TIME('Time Shifts'!$B$48,'Time Shifts'!$C$48,'Time Shifts'!$D$48)</f>
        <v>0.1038078704</v>
      </c>
      <c r="D158" s="55" t="s">
        <v>964</v>
      </c>
      <c r="E158" s="55" t="s">
        <v>1634</v>
      </c>
      <c r="F158" s="46">
        <v>15.0</v>
      </c>
      <c r="G158" s="46"/>
      <c r="H158" s="26"/>
      <c r="I158" s="26"/>
      <c r="J158" s="26"/>
      <c r="K158" s="26"/>
    </row>
    <row r="159">
      <c r="A159" s="55" t="s">
        <v>1573</v>
      </c>
      <c r="B159" s="24">
        <v>0.11822916666666666</v>
      </c>
      <c r="C159" s="24">
        <f>B159-TIME('Time Shifts'!$B$48,'Time Shifts'!$C$48,'Time Shifts'!$D$48)</f>
        <v>0.1055439815</v>
      </c>
      <c r="D159" s="55" t="s">
        <v>74</v>
      </c>
      <c r="E159" s="55" t="s">
        <v>93</v>
      </c>
      <c r="F159" s="29">
        <v>13.0</v>
      </c>
      <c r="G159" s="46">
        <v>7.0</v>
      </c>
      <c r="H159" s="26"/>
      <c r="I159" s="26"/>
      <c r="J159" s="55"/>
      <c r="K159" s="55" t="s">
        <v>1635</v>
      </c>
    </row>
    <row r="160">
      <c r="A160" s="55" t="s">
        <v>1573</v>
      </c>
      <c r="B160" s="24">
        <v>0.11822916666666666</v>
      </c>
      <c r="C160" s="24">
        <f>B160-TIME('Time Shifts'!$B$48,'Time Shifts'!$C$48,'Time Shifts'!$D$48)</f>
        <v>0.1055439815</v>
      </c>
      <c r="D160" s="55" t="s">
        <v>74</v>
      </c>
      <c r="E160" s="55" t="s">
        <v>93</v>
      </c>
      <c r="F160" s="29">
        <v>13.0</v>
      </c>
      <c r="G160" s="46">
        <v>7.0</v>
      </c>
      <c r="H160" s="26"/>
      <c r="I160" s="26"/>
      <c r="J160" s="55"/>
      <c r="K160" s="55" t="s">
        <v>1635</v>
      </c>
    </row>
    <row r="161">
      <c r="A161" s="55" t="s">
        <v>1573</v>
      </c>
      <c r="B161" s="24">
        <v>0.11822916666666666</v>
      </c>
      <c r="C161" s="24">
        <f>B161-TIME('Time Shifts'!$B$48,'Time Shifts'!$C$48,'Time Shifts'!$D$48)</f>
        <v>0.1055439815</v>
      </c>
      <c r="D161" s="55" t="s">
        <v>74</v>
      </c>
      <c r="E161" s="55" t="s">
        <v>93</v>
      </c>
      <c r="F161" s="29">
        <v>20.0</v>
      </c>
      <c r="G161" s="46">
        <v>14.0</v>
      </c>
      <c r="H161" s="26"/>
      <c r="I161" s="26"/>
      <c r="J161" s="55"/>
      <c r="K161" s="55" t="s">
        <v>1635</v>
      </c>
    </row>
    <row r="162">
      <c r="A162" s="55" t="s">
        <v>1573</v>
      </c>
      <c r="B162" s="24">
        <v>0.11868055555555555</v>
      </c>
      <c r="C162" s="24">
        <f>B162-TIME('Time Shifts'!$B$48,'Time Shifts'!$C$48,'Time Shifts'!$D$48)</f>
        <v>0.1059953704</v>
      </c>
      <c r="D162" s="55" t="s">
        <v>74</v>
      </c>
      <c r="E162" s="55" t="s">
        <v>91</v>
      </c>
      <c r="F162" s="46">
        <v>30.0</v>
      </c>
      <c r="G162" s="46"/>
      <c r="H162" s="55"/>
      <c r="I162" s="26" t="s">
        <v>1636</v>
      </c>
      <c r="J162" s="26"/>
      <c r="K162" s="26"/>
    </row>
    <row r="163">
      <c r="A163" s="55" t="s">
        <v>1573</v>
      </c>
      <c r="B163" s="24">
        <v>0.11934027777777778</v>
      </c>
      <c r="C163" s="24">
        <f>B163-TIME('Time Shifts'!$B$48,'Time Shifts'!$C$48,'Time Shifts'!$D$48)</f>
        <v>0.1066550926</v>
      </c>
      <c r="D163" s="55" t="s">
        <v>82</v>
      </c>
      <c r="E163" s="55" t="s">
        <v>67</v>
      </c>
      <c r="F163" s="46">
        <v>8.0</v>
      </c>
      <c r="G163" s="46">
        <f>F163-3</f>
        <v>5</v>
      </c>
      <c r="H163" s="26"/>
      <c r="I163" s="26"/>
      <c r="J163" s="26"/>
      <c r="K163" s="26"/>
    </row>
    <row r="164">
      <c r="A164" s="55" t="s">
        <v>1573</v>
      </c>
      <c r="B164" s="24">
        <v>0.12726851851851853</v>
      </c>
      <c r="C164" s="24">
        <f>B164-TIME('Time Shifts'!$B$48,'Time Shifts'!$C$48,'Time Shifts'!$D$48)</f>
        <v>0.1145833333</v>
      </c>
      <c r="D164" s="55" t="s">
        <v>69</v>
      </c>
      <c r="E164" s="55" t="s">
        <v>129</v>
      </c>
      <c r="F164" s="46">
        <v>18.0</v>
      </c>
      <c r="G164" s="46">
        <f>F164-4</f>
        <v>14</v>
      </c>
      <c r="H164" s="26"/>
      <c r="I164" s="26"/>
      <c r="J164" s="26"/>
      <c r="K164" s="26"/>
    </row>
    <row r="165">
      <c r="A165" s="55" t="s">
        <v>1573</v>
      </c>
      <c r="B165" s="24">
        <v>0.1478935185185185</v>
      </c>
      <c r="C165" s="24">
        <f>B165-TIME('Time Shifts'!$B$48,'Time Shifts'!$C$48,'Time Shifts'!$D$48)</f>
        <v>0.1352083333</v>
      </c>
      <c r="D165" s="55" t="s">
        <v>69</v>
      </c>
      <c r="E165" s="26" t="s">
        <v>425</v>
      </c>
      <c r="F165" s="29">
        <f t="shared" ref="F165:F166" si="8">G165+4</f>
        <v>6</v>
      </c>
      <c r="G165" s="46">
        <v>2.0</v>
      </c>
      <c r="H165" s="26"/>
      <c r="I165" s="26"/>
      <c r="J165" s="55"/>
      <c r="K165" s="55" t="s">
        <v>85</v>
      </c>
    </row>
    <row r="166">
      <c r="A166" s="55" t="s">
        <v>1573</v>
      </c>
      <c r="B166" s="24">
        <v>0.1478935185185185</v>
      </c>
      <c r="C166" s="24">
        <f>B166-TIME('Time Shifts'!$B$48,'Time Shifts'!$C$48,'Time Shifts'!$D$48)</f>
        <v>0.1352083333</v>
      </c>
      <c r="D166" s="55" t="s">
        <v>69</v>
      </c>
      <c r="E166" s="26" t="s">
        <v>425</v>
      </c>
      <c r="F166" s="29">
        <f t="shared" si="8"/>
        <v>8</v>
      </c>
      <c r="G166" s="46">
        <v>4.0</v>
      </c>
      <c r="H166" s="26"/>
      <c r="I166" s="26"/>
      <c r="J166" s="55"/>
      <c r="K166" s="55" t="s">
        <v>1637</v>
      </c>
    </row>
    <row r="167">
      <c r="A167" s="55" t="s">
        <v>1573</v>
      </c>
      <c r="B167" s="24">
        <v>0.1478935185185185</v>
      </c>
      <c r="C167" s="24">
        <f>B167-TIME('Time Shifts'!$B$48,'Time Shifts'!$C$48,'Time Shifts'!$D$48)</f>
        <v>0.1352083333</v>
      </c>
      <c r="D167" s="55" t="s">
        <v>69</v>
      </c>
      <c r="E167" s="55" t="s">
        <v>425</v>
      </c>
      <c r="F167" s="29">
        <v>23.0</v>
      </c>
      <c r="G167" s="46">
        <v>19.0</v>
      </c>
      <c r="H167" s="26"/>
      <c r="I167" s="26"/>
      <c r="J167" s="55"/>
      <c r="K167" s="55" t="s">
        <v>1638</v>
      </c>
    </row>
    <row r="168">
      <c r="A168" s="55" t="s">
        <v>1573</v>
      </c>
      <c r="B168" s="24">
        <v>0.1552199074074074</v>
      </c>
      <c r="C168" s="24">
        <f>B168-TIME('Time Shifts'!$B$48,'Time Shifts'!$C$48,'Time Shifts'!$D$48)</f>
        <v>0.1425347222</v>
      </c>
      <c r="D168" s="55" t="s">
        <v>69</v>
      </c>
      <c r="E168" s="55" t="s">
        <v>126</v>
      </c>
      <c r="F168" s="46">
        <v>20.0</v>
      </c>
      <c r="G168" s="46">
        <f>F168-4</f>
        <v>16</v>
      </c>
      <c r="H168" s="26"/>
      <c r="I168" s="26"/>
      <c r="J168" s="26"/>
      <c r="K168" s="26"/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hidden="1" min="2" max="2" width="7.29"/>
    <col customWidth="1" min="3" max="3" width="7.29"/>
    <col customWidth="1" min="4" max="4" width="9.71"/>
    <col customWidth="1" min="5" max="5" width="16.0"/>
    <col customWidth="1" min="6" max="6" width="10.71"/>
    <col customWidth="1" min="7" max="7" width="12.71"/>
    <col customWidth="1" min="8" max="8" width="5.14"/>
    <col customWidth="1" min="9" max="9" width="13.14"/>
    <col customWidth="1" min="10" max="10" width="6.43"/>
    <col customWidth="1" min="11" max="11" width="36.29"/>
  </cols>
  <sheetData>
    <row r="1">
      <c r="A1" s="77" t="s">
        <v>0</v>
      </c>
      <c r="B1" s="39" t="s">
        <v>4304</v>
      </c>
      <c r="C1" s="39" t="s">
        <v>56</v>
      </c>
      <c r="D1" s="39" t="s">
        <v>57</v>
      </c>
      <c r="E1" s="39" t="s">
        <v>58</v>
      </c>
      <c r="F1" s="40" t="s">
        <v>59</v>
      </c>
      <c r="G1" s="40" t="s">
        <v>60</v>
      </c>
      <c r="H1" s="39" t="s">
        <v>61</v>
      </c>
      <c r="I1" s="39" t="s">
        <v>62</v>
      </c>
      <c r="J1" s="39" t="s">
        <v>63</v>
      </c>
      <c r="K1" s="39" t="s">
        <v>64</v>
      </c>
    </row>
    <row r="2">
      <c r="A2" s="55" t="s">
        <v>1639</v>
      </c>
      <c r="B2" s="24">
        <v>0.013587962962962963</v>
      </c>
      <c r="C2" s="24">
        <f t="shared" ref="C2:C7" si="1">B2</f>
        <v>0.01358796296</v>
      </c>
      <c r="D2" s="55" t="s">
        <v>69</v>
      </c>
      <c r="E2" s="55" t="s">
        <v>365</v>
      </c>
      <c r="F2" s="46">
        <v>4.0</v>
      </c>
      <c r="G2" s="46">
        <f t="shared" ref="G2:G3" si="2">F2-1</f>
        <v>3</v>
      </c>
      <c r="H2" s="26"/>
      <c r="I2" s="26"/>
      <c r="J2" s="26"/>
      <c r="K2" s="26"/>
    </row>
    <row r="3">
      <c r="A3" s="55" t="s">
        <v>1639</v>
      </c>
      <c r="B3" s="24">
        <v>0.014224537037037037</v>
      </c>
      <c r="C3" s="24">
        <f t="shared" si="1"/>
        <v>0.01422453704</v>
      </c>
      <c r="D3" s="55" t="s">
        <v>69</v>
      </c>
      <c r="E3" s="55" t="s">
        <v>365</v>
      </c>
      <c r="F3" s="46">
        <v>11.0</v>
      </c>
      <c r="G3" s="46">
        <f t="shared" si="2"/>
        <v>10</v>
      </c>
      <c r="H3" s="26"/>
      <c r="I3" s="26"/>
      <c r="J3" s="26"/>
      <c r="K3" s="26"/>
    </row>
    <row r="4">
      <c r="A4" s="55" t="s">
        <v>1639</v>
      </c>
      <c r="B4" s="24">
        <v>0.029131944444444443</v>
      </c>
      <c r="C4" s="24">
        <f t="shared" si="1"/>
        <v>0.02913194444</v>
      </c>
      <c r="D4" s="55" t="s">
        <v>69</v>
      </c>
      <c r="E4" s="55" t="s">
        <v>67</v>
      </c>
      <c r="F4" s="46">
        <v>10.0</v>
      </c>
      <c r="G4" s="46">
        <f t="shared" ref="G4:G5" si="3">F4-4</f>
        <v>6</v>
      </c>
      <c r="H4" s="26"/>
      <c r="I4" s="26"/>
      <c r="J4" s="26"/>
      <c r="K4" s="26"/>
    </row>
    <row r="5">
      <c r="A5" s="55" t="s">
        <v>1639</v>
      </c>
      <c r="B5" s="24">
        <v>0.03701388888888889</v>
      </c>
      <c r="C5" s="24">
        <f t="shared" si="1"/>
        <v>0.03701388889</v>
      </c>
      <c r="D5" s="55" t="s">
        <v>82</v>
      </c>
      <c r="E5" s="55" t="s">
        <v>67</v>
      </c>
      <c r="F5" s="46">
        <v>21.0</v>
      </c>
      <c r="G5" s="46">
        <f t="shared" si="3"/>
        <v>17</v>
      </c>
      <c r="H5" s="26"/>
      <c r="I5" s="26"/>
      <c r="J5" s="26"/>
      <c r="K5" s="26"/>
    </row>
    <row r="6">
      <c r="A6" s="55" t="s">
        <v>1639</v>
      </c>
      <c r="B6" s="24">
        <v>0.04241898148148148</v>
      </c>
      <c r="C6" s="24">
        <f t="shared" si="1"/>
        <v>0.04241898148</v>
      </c>
      <c r="D6" s="55" t="s">
        <v>74</v>
      </c>
      <c r="E6" s="55" t="s">
        <v>67</v>
      </c>
      <c r="F6" s="46">
        <v>8.0</v>
      </c>
      <c r="G6" s="46">
        <f>F6-0</f>
        <v>8</v>
      </c>
      <c r="H6" s="26"/>
      <c r="I6" s="26"/>
      <c r="J6" s="26"/>
      <c r="K6" s="26"/>
    </row>
    <row r="7">
      <c r="A7" s="55" t="s">
        <v>1639</v>
      </c>
      <c r="B7" s="24">
        <v>0.05369212962962963</v>
      </c>
      <c r="C7" s="24">
        <f t="shared" si="1"/>
        <v>0.05369212963</v>
      </c>
      <c r="D7" s="55" t="s">
        <v>964</v>
      </c>
      <c r="E7" s="55" t="s">
        <v>80</v>
      </c>
      <c r="F7" s="46">
        <v>8.0</v>
      </c>
      <c r="G7" s="46">
        <f>F7-3</f>
        <v>5</v>
      </c>
      <c r="H7" s="26"/>
      <c r="I7" s="26"/>
      <c r="J7" s="26"/>
      <c r="K7" s="26"/>
    </row>
    <row r="8">
      <c r="A8" s="55" t="s">
        <v>1639</v>
      </c>
      <c r="B8" s="24">
        <v>0.07741898148148148</v>
      </c>
      <c r="C8" s="24">
        <f>B8-TIME('Time Shifts'!$B$49,'Time Shifts'!$C$49,'Time Shifts'!$D$49)</f>
        <v>0.06640046296</v>
      </c>
      <c r="D8" s="55" t="s">
        <v>69</v>
      </c>
      <c r="E8" s="55" t="s">
        <v>127</v>
      </c>
      <c r="F8" s="46">
        <v>21.0</v>
      </c>
      <c r="G8" s="46">
        <f>F8-4</f>
        <v>17</v>
      </c>
      <c r="H8" s="26"/>
      <c r="I8" s="26"/>
      <c r="J8" s="26"/>
      <c r="K8" s="26"/>
    </row>
    <row r="9">
      <c r="A9" s="55" t="s">
        <v>1639</v>
      </c>
      <c r="B9" s="24">
        <v>0.07744212962962962</v>
      </c>
      <c r="C9" s="24">
        <f>B9-TIME('Time Shifts'!$B$49,'Time Shifts'!$C$49,'Time Shifts'!$D$49)</f>
        <v>0.06642361111</v>
      </c>
      <c r="D9" s="55" t="s">
        <v>70</v>
      </c>
      <c r="E9" s="55" t="s">
        <v>127</v>
      </c>
      <c r="F9" s="29" t="s">
        <v>88</v>
      </c>
      <c r="G9" s="46">
        <v>1.0</v>
      </c>
      <c r="H9" s="26"/>
      <c r="I9" s="26"/>
      <c r="J9" s="26"/>
      <c r="K9" s="26"/>
    </row>
    <row r="10">
      <c r="A10" s="55" t="s">
        <v>1639</v>
      </c>
      <c r="B10" s="24">
        <v>0.07825231481481482</v>
      </c>
      <c r="C10" s="24">
        <f>B10-TIME('Time Shifts'!$B$49,'Time Shifts'!$C$49,'Time Shifts'!$D$49)</f>
        <v>0.0672337963</v>
      </c>
      <c r="D10" s="55" t="s">
        <v>82</v>
      </c>
      <c r="E10" s="55" t="s">
        <v>67</v>
      </c>
      <c r="F10" s="46">
        <v>21.0</v>
      </c>
      <c r="G10" s="46">
        <f>F10-4</f>
        <v>17</v>
      </c>
      <c r="H10" s="26"/>
      <c r="I10" s="26"/>
      <c r="J10" s="26"/>
      <c r="K10" s="26"/>
    </row>
    <row r="11">
      <c r="A11" s="55" t="s">
        <v>1639</v>
      </c>
      <c r="B11" s="24">
        <v>0.09502314814814815</v>
      </c>
      <c r="C11" s="24">
        <f>B11-TIME('Time Shifts'!$B$49,'Time Shifts'!$C$49,'Time Shifts'!$D$49)</f>
        <v>0.08400462963</v>
      </c>
      <c r="D11" s="55" t="s">
        <v>70</v>
      </c>
      <c r="E11" s="55" t="s">
        <v>127</v>
      </c>
      <c r="F11" s="46">
        <v>18.0</v>
      </c>
      <c r="G11" s="46">
        <f>F11-1</f>
        <v>17</v>
      </c>
      <c r="H11" s="26"/>
      <c r="I11" s="26"/>
      <c r="J11" s="26"/>
      <c r="K11" s="26"/>
    </row>
    <row r="12">
      <c r="A12" s="55" t="s">
        <v>1639</v>
      </c>
      <c r="B12" s="24">
        <v>0.12361111111111112</v>
      </c>
      <c r="C12" s="24">
        <f>B12-TIME('Time Shifts'!$B$49,'Time Shifts'!$C$49,'Time Shifts'!$D$49)</f>
        <v>0.1125925926</v>
      </c>
      <c r="D12" s="55" t="s">
        <v>69</v>
      </c>
      <c r="E12" s="55" t="s">
        <v>425</v>
      </c>
      <c r="F12" s="29" t="s">
        <v>75</v>
      </c>
      <c r="G12" s="46" t="s">
        <v>75</v>
      </c>
      <c r="H12" s="26"/>
      <c r="I12" s="26"/>
      <c r="J12" s="55"/>
      <c r="K12" s="55" t="s">
        <v>1408</v>
      </c>
    </row>
    <row r="13">
      <c r="A13" s="55" t="s">
        <v>1639</v>
      </c>
      <c r="B13" s="24">
        <v>0.12361111111111112</v>
      </c>
      <c r="C13" s="24">
        <f>B13-TIME('Time Shifts'!$B$49,'Time Shifts'!$C$49,'Time Shifts'!$D$49)</f>
        <v>0.1125925926</v>
      </c>
      <c r="D13" s="55" t="s">
        <v>69</v>
      </c>
      <c r="E13" s="55" t="s">
        <v>425</v>
      </c>
      <c r="F13" s="46">
        <v>23.0</v>
      </c>
      <c r="G13" s="46">
        <f>F13-4-3</f>
        <v>16</v>
      </c>
      <c r="H13" s="26"/>
      <c r="I13" s="26"/>
      <c r="J13" s="55"/>
      <c r="K13" s="55" t="s">
        <v>1640</v>
      </c>
    </row>
    <row r="14">
      <c r="A14" s="55" t="s">
        <v>1639</v>
      </c>
      <c r="B14" s="24">
        <v>0.12431712962962962</v>
      </c>
      <c r="C14" s="24">
        <f>B14-TIME('Time Shifts'!$B$49,'Time Shifts'!$C$49,'Time Shifts'!$D$49)</f>
        <v>0.1132986111</v>
      </c>
      <c r="D14" s="55" t="s">
        <v>69</v>
      </c>
      <c r="E14" s="55" t="s">
        <v>80</v>
      </c>
      <c r="F14" s="46">
        <v>9.0</v>
      </c>
      <c r="G14" s="46">
        <f t="shared" ref="G14:G15" si="4">F14-4</f>
        <v>5</v>
      </c>
      <c r="H14" s="26"/>
      <c r="I14" s="26"/>
      <c r="J14" s="26"/>
      <c r="K14" s="26"/>
    </row>
    <row r="15">
      <c r="A15" s="55" t="s">
        <v>1639</v>
      </c>
      <c r="B15" s="24">
        <v>0.1254398148148148</v>
      </c>
      <c r="C15" s="24">
        <f>B15-TIME('Time Shifts'!$B$49,'Time Shifts'!$C$49,'Time Shifts'!$D$49)</f>
        <v>0.1144212963</v>
      </c>
      <c r="D15" s="55" t="s">
        <v>69</v>
      </c>
      <c r="E15" s="55" t="s">
        <v>126</v>
      </c>
      <c r="F15" s="46">
        <v>12.0</v>
      </c>
      <c r="G15" s="46">
        <f t="shared" si="4"/>
        <v>8</v>
      </c>
      <c r="H15" s="26"/>
      <c r="I15" s="26"/>
      <c r="J15" s="26"/>
      <c r="K15" s="26"/>
    </row>
    <row r="16">
      <c r="A16" s="55" t="s">
        <v>1639</v>
      </c>
      <c r="B16" s="24">
        <v>0.12671296296296297</v>
      </c>
      <c r="C16" s="24">
        <f>B16-TIME('Time Shifts'!$B$49,'Time Shifts'!$C$49,'Time Shifts'!$D$49)</f>
        <v>0.1156944444</v>
      </c>
      <c r="D16" s="55" t="s">
        <v>74</v>
      </c>
      <c r="E16" s="55" t="s">
        <v>1641</v>
      </c>
      <c r="F16" s="46">
        <v>16.0</v>
      </c>
      <c r="G16" s="46">
        <f t="shared" ref="G16:G17" si="5">F16-3-3</f>
        <v>10</v>
      </c>
      <c r="H16" s="26"/>
      <c r="I16" s="26"/>
      <c r="J16" s="55"/>
      <c r="K16" s="55" t="s">
        <v>160</v>
      </c>
    </row>
    <row r="17">
      <c r="A17" s="55" t="s">
        <v>1639</v>
      </c>
      <c r="B17" s="24">
        <v>0.12671296296296297</v>
      </c>
      <c r="C17" s="24">
        <f>B17-TIME('Time Shifts'!$B$49,'Time Shifts'!$C$49,'Time Shifts'!$D$49)</f>
        <v>0.1156944444</v>
      </c>
      <c r="D17" s="55" t="s">
        <v>74</v>
      </c>
      <c r="E17" s="55" t="s">
        <v>1641</v>
      </c>
      <c r="F17" s="46">
        <v>16.0</v>
      </c>
      <c r="G17" s="46">
        <f t="shared" si="5"/>
        <v>10</v>
      </c>
      <c r="H17" s="26"/>
      <c r="I17" s="26"/>
      <c r="J17" s="55"/>
      <c r="K17" s="55" t="s">
        <v>161</v>
      </c>
    </row>
    <row r="18">
      <c r="A18" s="55" t="s">
        <v>1639</v>
      </c>
      <c r="B18" s="24">
        <v>0.1295949074074074</v>
      </c>
      <c r="C18" s="24">
        <f>B18-TIME('Time Shifts'!$B$49,'Time Shifts'!$C$49,'Time Shifts'!$D$49)</f>
        <v>0.1185763889</v>
      </c>
      <c r="D18" s="55" t="s">
        <v>70</v>
      </c>
      <c r="E18" s="55" t="s">
        <v>131</v>
      </c>
      <c r="F18" s="46">
        <v>17.0</v>
      </c>
      <c r="G18" s="46">
        <f>F18-2</f>
        <v>15</v>
      </c>
      <c r="H18" s="26"/>
      <c r="I18" s="26"/>
      <c r="J18" s="26"/>
      <c r="K18" s="26"/>
    </row>
    <row r="19">
      <c r="A19" s="55" t="s">
        <v>1639</v>
      </c>
      <c r="B19" s="24">
        <v>0.1371527777777778</v>
      </c>
      <c r="C19" s="24">
        <f>B19-TIME('Time Shifts'!$B$49,'Time Shifts'!$C$49,'Time Shifts'!$D$49)</f>
        <v>0.1261342593</v>
      </c>
      <c r="D19" s="55" t="s">
        <v>964</v>
      </c>
      <c r="E19" s="55" t="s">
        <v>83</v>
      </c>
      <c r="F19" s="46">
        <v>14.0</v>
      </c>
      <c r="G19" s="46">
        <f>F19--1</f>
        <v>15</v>
      </c>
      <c r="H19" s="26"/>
      <c r="I19" s="26"/>
      <c r="J19" s="26"/>
      <c r="K19" s="26"/>
    </row>
    <row r="20">
      <c r="A20" s="55" t="s">
        <v>1639</v>
      </c>
      <c r="B20" s="24">
        <v>0.1462152777777778</v>
      </c>
      <c r="C20" s="24">
        <f>B20-TIME('Time Shifts'!$B$49,'Time Shifts'!$C$49,'Time Shifts'!$D$49)</f>
        <v>0.1351967593</v>
      </c>
      <c r="D20" s="55" t="s">
        <v>74</v>
      </c>
      <c r="E20" s="55" t="s">
        <v>67</v>
      </c>
      <c r="F20" s="46">
        <v>19.0</v>
      </c>
      <c r="G20" s="46">
        <f t="shared" ref="G20:G21" si="6">F20-0</f>
        <v>19</v>
      </c>
      <c r="H20" s="26"/>
      <c r="I20" s="26"/>
      <c r="J20" s="26"/>
      <c r="K20" s="26"/>
    </row>
    <row r="21">
      <c r="A21" s="55" t="s">
        <v>1639</v>
      </c>
      <c r="B21" s="24">
        <v>0.1497800925925926</v>
      </c>
      <c r="C21" s="24">
        <f>B21-TIME('Time Shifts'!$B$49,'Time Shifts'!$C$49,'Time Shifts'!$D$49)</f>
        <v>0.1387615741</v>
      </c>
      <c r="D21" s="55" t="s">
        <v>74</v>
      </c>
      <c r="E21" s="55" t="s">
        <v>67</v>
      </c>
      <c r="F21" s="46">
        <v>15.0</v>
      </c>
      <c r="G21" s="46">
        <f t="shared" si="6"/>
        <v>15</v>
      </c>
      <c r="H21" s="26"/>
      <c r="I21" s="26"/>
      <c r="J21" s="26"/>
      <c r="K21" s="26"/>
    </row>
    <row r="22">
      <c r="A22" s="55" t="s">
        <v>1639</v>
      </c>
      <c r="B22" s="24">
        <v>0.15011574074074074</v>
      </c>
      <c r="C22" s="24">
        <f>B22-TIME('Time Shifts'!$B$49,'Time Shifts'!$C$49,'Time Shifts'!$D$49)</f>
        <v>0.1390972222</v>
      </c>
      <c r="D22" s="55" t="s">
        <v>74</v>
      </c>
      <c r="E22" s="55" t="s">
        <v>83</v>
      </c>
      <c r="F22" s="46">
        <v>11.0</v>
      </c>
      <c r="G22" s="46">
        <f>F22-9</f>
        <v>2</v>
      </c>
      <c r="H22" s="26"/>
      <c r="I22" s="26"/>
      <c r="J22" s="26"/>
      <c r="K22" s="26"/>
    </row>
    <row r="23">
      <c r="A23" s="55" t="s">
        <v>1639</v>
      </c>
      <c r="B23" s="24">
        <v>0.15300925925925926</v>
      </c>
      <c r="C23" s="24">
        <f>B23-TIME('Time Shifts'!$B$49,'Time Shifts'!$C$49,'Time Shifts'!$D$49)</f>
        <v>0.1419907407</v>
      </c>
      <c r="D23" s="55" t="s">
        <v>82</v>
      </c>
      <c r="E23" s="55" t="s">
        <v>83</v>
      </c>
      <c r="F23" s="29">
        <v>23.0</v>
      </c>
      <c r="G23" s="46">
        <v>14.0</v>
      </c>
      <c r="H23" s="26"/>
      <c r="I23" s="26"/>
      <c r="J23" s="55"/>
      <c r="K23" s="55" t="s">
        <v>85</v>
      </c>
    </row>
    <row r="24">
      <c r="A24" s="55" t="s">
        <v>1639</v>
      </c>
      <c r="B24" s="24">
        <v>0.15300925925925926</v>
      </c>
      <c r="C24" s="24">
        <f>B24-TIME('Time Shifts'!$B$49,'Time Shifts'!$C$49,'Time Shifts'!$D$49)</f>
        <v>0.1419907407</v>
      </c>
      <c r="D24" s="55" t="s">
        <v>82</v>
      </c>
      <c r="E24" s="55" t="s">
        <v>83</v>
      </c>
      <c r="F24" s="29">
        <v>23.0</v>
      </c>
      <c r="G24" s="46">
        <v>14.0</v>
      </c>
      <c r="H24" s="26"/>
      <c r="I24" s="26"/>
      <c r="J24" s="55"/>
      <c r="K24" s="55" t="s">
        <v>86</v>
      </c>
    </row>
    <row r="25">
      <c r="A25" s="55" t="s">
        <v>1639</v>
      </c>
      <c r="B25" s="24">
        <v>0.15358796296296295</v>
      </c>
      <c r="C25" s="24">
        <f>B25-TIME('Time Shifts'!$B$49,'Time Shifts'!$C$49,'Time Shifts'!$D$49)</f>
        <v>0.1425694444</v>
      </c>
      <c r="D25" s="55" t="s">
        <v>74</v>
      </c>
      <c r="E25" s="55" t="s">
        <v>217</v>
      </c>
      <c r="F25" s="46">
        <v>15.0</v>
      </c>
      <c r="G25" s="46">
        <f>F25-10</f>
        <v>5</v>
      </c>
      <c r="H25" s="26"/>
      <c r="I25" s="26"/>
      <c r="J25" s="26"/>
      <c r="K25" s="26"/>
    </row>
    <row r="26">
      <c r="A26" s="55" t="s">
        <v>1639</v>
      </c>
      <c r="B26" s="24">
        <v>0.15380787037037036</v>
      </c>
      <c r="C26" s="24">
        <f>B26-TIME('Time Shifts'!$B$49,'Time Shifts'!$C$49,'Time Shifts'!$D$49)</f>
        <v>0.1427893519</v>
      </c>
      <c r="D26" s="55" t="s">
        <v>69</v>
      </c>
      <c r="E26" s="55" t="s">
        <v>209</v>
      </c>
      <c r="F26" s="46">
        <v>10.0</v>
      </c>
      <c r="G26" s="46">
        <f>F26-3</f>
        <v>7</v>
      </c>
      <c r="H26" s="26"/>
      <c r="I26" s="26"/>
      <c r="J26" s="26"/>
      <c r="K26" s="26"/>
    </row>
    <row r="27">
      <c r="A27" s="55" t="s">
        <v>1639</v>
      </c>
      <c r="B27" s="24">
        <v>0.15403935185185186</v>
      </c>
      <c r="C27" s="24">
        <f>B27-TIME('Time Shifts'!$B$49,'Time Shifts'!$C$49,'Time Shifts'!$D$49)</f>
        <v>0.1430208333</v>
      </c>
      <c r="D27" s="55" t="s">
        <v>84</v>
      </c>
      <c r="E27" s="55" t="s">
        <v>209</v>
      </c>
      <c r="F27" s="29" t="s">
        <v>75</v>
      </c>
      <c r="G27" s="46" t="s">
        <v>75</v>
      </c>
      <c r="H27" s="26"/>
      <c r="I27" s="26"/>
      <c r="J27" s="55"/>
      <c r="K27" s="55" t="s">
        <v>85</v>
      </c>
    </row>
    <row r="28">
      <c r="A28" s="55" t="s">
        <v>1639</v>
      </c>
      <c r="B28" s="24">
        <v>0.15403935185185186</v>
      </c>
      <c r="C28" s="24">
        <f>B28-TIME('Time Shifts'!$B$49,'Time Shifts'!$C$49,'Time Shifts'!$D$49)</f>
        <v>0.1430208333</v>
      </c>
      <c r="D28" s="55" t="s">
        <v>84</v>
      </c>
      <c r="E28" s="55" t="s">
        <v>209</v>
      </c>
      <c r="F28" s="46">
        <v>19.0</v>
      </c>
      <c r="G28" s="46">
        <f>F28-3</f>
        <v>16</v>
      </c>
      <c r="H28" s="26"/>
      <c r="I28" s="26"/>
      <c r="J28" s="55"/>
      <c r="K28" s="55" t="s">
        <v>86</v>
      </c>
    </row>
    <row r="29">
      <c r="A29" s="55" t="s">
        <v>1639</v>
      </c>
      <c r="B29" s="24">
        <v>0.15510416666666665</v>
      </c>
      <c r="C29" s="24">
        <f>B29-TIME('Time Shifts'!$B$49,'Time Shifts'!$C$49,'Time Shifts'!$D$49)</f>
        <v>0.1440856481</v>
      </c>
      <c r="D29" s="55" t="s">
        <v>74</v>
      </c>
      <c r="E29" s="55" t="s">
        <v>83</v>
      </c>
      <c r="F29" s="46">
        <v>21.0</v>
      </c>
      <c r="G29" s="46">
        <f>F29-9</f>
        <v>12</v>
      </c>
      <c r="H29" s="26"/>
      <c r="I29" s="26"/>
      <c r="J29" s="26"/>
      <c r="K29" s="26"/>
    </row>
    <row r="30">
      <c r="A30" s="55" t="s">
        <v>1639</v>
      </c>
      <c r="B30" s="24">
        <v>0.15649305555555557</v>
      </c>
      <c r="C30" s="24">
        <f>B30-TIME('Time Shifts'!$B$49,'Time Shifts'!$C$49,'Time Shifts'!$D$49)</f>
        <v>0.145474537</v>
      </c>
      <c r="D30" s="55" t="s">
        <v>66</v>
      </c>
      <c r="E30" s="55" t="s">
        <v>83</v>
      </c>
      <c r="F30" s="29" t="s">
        <v>75</v>
      </c>
      <c r="G30" s="46" t="s">
        <v>75</v>
      </c>
      <c r="H30" s="26"/>
      <c r="I30" s="26"/>
      <c r="J30" s="55"/>
      <c r="K30" s="55" t="s">
        <v>85</v>
      </c>
    </row>
    <row r="31">
      <c r="A31" s="55" t="s">
        <v>1639</v>
      </c>
      <c r="B31" s="24">
        <v>0.15649305555555557</v>
      </c>
      <c r="C31" s="24">
        <f>B31-TIME('Time Shifts'!$B$49,'Time Shifts'!$C$49,'Time Shifts'!$D$49)</f>
        <v>0.145474537</v>
      </c>
      <c r="D31" s="55" t="s">
        <v>66</v>
      </c>
      <c r="E31" s="55" t="s">
        <v>83</v>
      </c>
      <c r="F31" s="46">
        <v>21.0</v>
      </c>
      <c r="G31" s="46">
        <f>F31-5</f>
        <v>16</v>
      </c>
      <c r="H31" s="26"/>
      <c r="I31" s="26"/>
      <c r="J31" s="55"/>
      <c r="K31" s="55" t="s">
        <v>86</v>
      </c>
    </row>
    <row r="32">
      <c r="A32" s="55" t="s">
        <v>1639</v>
      </c>
      <c r="B32" s="24">
        <v>0.15675925925925926</v>
      </c>
      <c r="C32" s="24">
        <f>B32-TIME('Time Shifts'!$B$49,'Time Shifts'!$C$49,'Time Shifts'!$D$49)</f>
        <v>0.1457407407</v>
      </c>
      <c r="D32" s="55" t="s">
        <v>74</v>
      </c>
      <c r="E32" s="55" t="s">
        <v>217</v>
      </c>
      <c r="F32" s="46">
        <v>29.0</v>
      </c>
      <c r="G32" s="46">
        <f>F32-10</f>
        <v>19</v>
      </c>
      <c r="H32" s="26"/>
      <c r="I32" s="26"/>
      <c r="J32" s="26"/>
      <c r="K32" s="26"/>
    </row>
    <row r="33">
      <c r="A33" s="55" t="s">
        <v>1639</v>
      </c>
      <c r="B33" s="24">
        <v>0.15703703703703703</v>
      </c>
      <c r="C33" s="24">
        <f>B33-TIME('Time Shifts'!$B$49,'Time Shifts'!$C$49,'Time Shifts'!$D$49)</f>
        <v>0.1460185185</v>
      </c>
      <c r="D33" s="55" t="s">
        <v>74</v>
      </c>
      <c r="E33" s="55" t="s">
        <v>81</v>
      </c>
      <c r="F33" s="46">
        <v>19.0</v>
      </c>
      <c r="G33" s="46">
        <f>F33-2</f>
        <v>17</v>
      </c>
      <c r="H33" s="26"/>
      <c r="I33" s="26"/>
      <c r="J33" s="26"/>
      <c r="K33" s="26"/>
    </row>
    <row r="34">
      <c r="A34" s="55" t="s">
        <v>1639</v>
      </c>
      <c r="B34" s="24">
        <v>0.16346064814814815</v>
      </c>
      <c r="C34" s="24">
        <f>B34-TIME('Time Shifts'!$B$49,'Time Shifts'!$C$49,'Time Shifts'!$D$49)</f>
        <v>0.1524421296</v>
      </c>
      <c r="D34" s="55" t="s">
        <v>70</v>
      </c>
      <c r="E34" s="55" t="s">
        <v>83</v>
      </c>
      <c r="F34" s="46">
        <v>13.0</v>
      </c>
      <c r="G34" s="46">
        <f>F34-5</f>
        <v>8</v>
      </c>
      <c r="H34" s="26"/>
      <c r="I34" s="26"/>
      <c r="J34" s="26"/>
      <c r="K34" s="26"/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hidden="1" min="2" max="2" width="7.29"/>
    <col customWidth="1" min="3" max="3" width="7.29"/>
    <col customWidth="1" min="4" max="4" width="9.71"/>
    <col customWidth="1" min="5" max="5" width="14.14"/>
    <col customWidth="1" min="6" max="6" width="10.71"/>
    <col customWidth="1" min="7" max="7" width="12.71"/>
    <col customWidth="1" min="8" max="8" width="12.86"/>
    <col customWidth="1" min="9" max="9" width="13.14"/>
    <col customWidth="1" min="10" max="10" width="6.43"/>
    <col customWidth="1" min="11" max="11" width="28.29"/>
  </cols>
  <sheetData>
    <row r="1">
      <c r="A1" s="77" t="s">
        <v>0</v>
      </c>
      <c r="B1" s="39" t="s">
        <v>4304</v>
      </c>
      <c r="C1" s="39" t="s">
        <v>56</v>
      </c>
      <c r="D1" s="39" t="s">
        <v>57</v>
      </c>
      <c r="E1" s="39" t="s">
        <v>58</v>
      </c>
      <c r="F1" s="40" t="s">
        <v>59</v>
      </c>
      <c r="G1" s="40" t="s">
        <v>60</v>
      </c>
      <c r="H1" s="39" t="s">
        <v>61</v>
      </c>
      <c r="I1" s="39" t="s">
        <v>62</v>
      </c>
      <c r="J1" s="39" t="s">
        <v>63</v>
      </c>
      <c r="K1" s="39" t="s">
        <v>64</v>
      </c>
    </row>
    <row r="2">
      <c r="A2" s="55" t="s">
        <v>1642</v>
      </c>
      <c r="B2" s="24">
        <v>0.01087962962962963</v>
      </c>
      <c r="C2" s="24">
        <f t="shared" ref="C2:C11" si="1">B2</f>
        <v>0.01087962963</v>
      </c>
      <c r="D2" s="55" t="s">
        <v>70</v>
      </c>
      <c r="E2" s="55" t="s">
        <v>67</v>
      </c>
      <c r="F2" s="46">
        <v>21.0</v>
      </c>
      <c r="G2" s="46">
        <f>F2-3</f>
        <v>18</v>
      </c>
      <c r="H2" s="26"/>
      <c r="I2" s="26"/>
      <c r="J2" s="26"/>
      <c r="K2" s="26"/>
    </row>
    <row r="3">
      <c r="A3" s="55" t="s">
        <v>1642</v>
      </c>
      <c r="B3" s="24">
        <v>0.02287037037037037</v>
      </c>
      <c r="C3" s="24">
        <f t="shared" si="1"/>
        <v>0.02287037037</v>
      </c>
      <c r="D3" s="55" t="s">
        <v>82</v>
      </c>
      <c r="E3" s="55" t="s">
        <v>67</v>
      </c>
      <c r="F3" s="29" t="s">
        <v>88</v>
      </c>
      <c r="G3" s="46">
        <v>1.0</v>
      </c>
      <c r="H3" s="26"/>
      <c r="I3" s="26"/>
      <c r="J3" s="26"/>
      <c r="K3" s="26"/>
    </row>
    <row r="4">
      <c r="A4" s="55" t="s">
        <v>1642</v>
      </c>
      <c r="B4" s="24">
        <v>0.03311342592592593</v>
      </c>
      <c r="C4" s="24">
        <f t="shared" si="1"/>
        <v>0.03311342593</v>
      </c>
      <c r="D4" s="55" t="s">
        <v>964</v>
      </c>
      <c r="E4" s="55" t="s">
        <v>67</v>
      </c>
      <c r="F4" s="46">
        <v>13.0</v>
      </c>
      <c r="G4" s="46">
        <f>F4-8</f>
        <v>5</v>
      </c>
      <c r="H4" s="26"/>
      <c r="I4" s="26"/>
      <c r="J4" s="26"/>
      <c r="K4" s="26"/>
    </row>
    <row r="5">
      <c r="A5" s="55" t="s">
        <v>1642</v>
      </c>
      <c r="B5" s="24">
        <v>0.04864583333333333</v>
      </c>
      <c r="C5" s="24">
        <f t="shared" si="1"/>
        <v>0.04864583333</v>
      </c>
      <c r="D5" s="55" t="s">
        <v>82</v>
      </c>
      <c r="E5" s="55" t="s">
        <v>131</v>
      </c>
      <c r="F5" s="46">
        <v>19.0</v>
      </c>
      <c r="G5" s="46">
        <f>F5-6</f>
        <v>13</v>
      </c>
      <c r="H5" s="26"/>
      <c r="I5" s="26"/>
      <c r="J5" s="26"/>
      <c r="K5" s="26"/>
    </row>
    <row r="6">
      <c r="A6" s="55" t="s">
        <v>1642</v>
      </c>
      <c r="B6" s="24">
        <v>0.06363425925925927</v>
      </c>
      <c r="C6" s="24">
        <f t="shared" si="1"/>
        <v>0.06363425926</v>
      </c>
      <c r="D6" s="55" t="s">
        <v>964</v>
      </c>
      <c r="E6" s="55" t="s">
        <v>83</v>
      </c>
      <c r="F6" s="29" t="s">
        <v>75</v>
      </c>
      <c r="G6" s="46" t="s">
        <v>75</v>
      </c>
      <c r="H6" s="26"/>
      <c r="I6" s="26"/>
      <c r="J6" s="55"/>
      <c r="K6" s="55" t="s">
        <v>85</v>
      </c>
    </row>
    <row r="7">
      <c r="A7" s="55" t="s">
        <v>1642</v>
      </c>
      <c r="B7" s="24">
        <v>0.06363425925925927</v>
      </c>
      <c r="C7" s="24">
        <f t="shared" si="1"/>
        <v>0.06363425926</v>
      </c>
      <c r="D7" s="55" t="s">
        <v>964</v>
      </c>
      <c r="E7" s="55" t="s">
        <v>83</v>
      </c>
      <c r="F7" s="29" t="s">
        <v>68</v>
      </c>
      <c r="G7" s="46">
        <v>20.0</v>
      </c>
      <c r="H7" s="26"/>
      <c r="I7" s="26"/>
      <c r="J7" s="55"/>
      <c r="K7" s="55" t="s">
        <v>86</v>
      </c>
    </row>
    <row r="8">
      <c r="A8" s="55" t="s">
        <v>1642</v>
      </c>
      <c r="B8" s="24">
        <v>0.08064814814814815</v>
      </c>
      <c r="C8" s="24">
        <f t="shared" si="1"/>
        <v>0.08064814815</v>
      </c>
      <c r="D8" s="55" t="s">
        <v>66</v>
      </c>
      <c r="E8" s="55" t="s">
        <v>80</v>
      </c>
      <c r="F8" s="46">
        <v>16.0</v>
      </c>
      <c r="G8" s="46">
        <f>F8-7</f>
        <v>9</v>
      </c>
      <c r="H8" s="26"/>
      <c r="I8" s="26"/>
      <c r="J8" s="26"/>
      <c r="K8" s="26"/>
    </row>
    <row r="9">
      <c r="A9" s="55" t="s">
        <v>1642</v>
      </c>
      <c r="B9" s="24">
        <v>0.08532407407407408</v>
      </c>
      <c r="C9" s="24">
        <f t="shared" si="1"/>
        <v>0.08532407407</v>
      </c>
      <c r="D9" s="55" t="s">
        <v>964</v>
      </c>
      <c r="E9" s="55" t="s">
        <v>154</v>
      </c>
      <c r="F9" s="46">
        <v>19.0</v>
      </c>
      <c r="G9" s="46">
        <f t="shared" ref="G9:G10" si="2">F9-5</f>
        <v>14</v>
      </c>
      <c r="H9" s="26"/>
      <c r="I9" s="26"/>
      <c r="J9" s="26"/>
      <c r="K9" s="26"/>
    </row>
    <row r="10">
      <c r="A10" s="55" t="s">
        <v>1642</v>
      </c>
      <c r="B10" s="24">
        <v>0.08901620370370371</v>
      </c>
      <c r="C10" s="24">
        <f t="shared" si="1"/>
        <v>0.0890162037</v>
      </c>
      <c r="D10" s="55" t="s">
        <v>964</v>
      </c>
      <c r="E10" s="55" t="s">
        <v>320</v>
      </c>
      <c r="F10" s="46">
        <v>13.0</v>
      </c>
      <c r="G10" s="46">
        <f t="shared" si="2"/>
        <v>8</v>
      </c>
      <c r="H10" s="26"/>
      <c r="I10" s="26"/>
      <c r="J10" s="26"/>
      <c r="K10" s="26"/>
    </row>
    <row r="11">
      <c r="A11" s="55" t="s">
        <v>1642</v>
      </c>
      <c r="B11" s="24">
        <v>0.08979166666666667</v>
      </c>
      <c r="C11" s="24">
        <f t="shared" si="1"/>
        <v>0.08979166667</v>
      </c>
      <c r="D11" s="55" t="s">
        <v>964</v>
      </c>
      <c r="E11" s="55" t="s">
        <v>67</v>
      </c>
      <c r="F11" s="46">
        <v>18.0</v>
      </c>
      <c r="G11" s="46">
        <f>F11-8</f>
        <v>10</v>
      </c>
      <c r="H11" s="26"/>
      <c r="I11" s="26"/>
      <c r="J11" s="26"/>
      <c r="K11" s="26"/>
    </row>
    <row r="12">
      <c r="A12" s="55" t="s">
        <v>1642</v>
      </c>
      <c r="B12" s="24">
        <v>0.11655092592592593</v>
      </c>
      <c r="C12" s="24">
        <f>B12-TIME('Time Shifts'!$B$50,'Time Shifts'!$C$50,'Time Shifts'!$D$50)</f>
        <v>0.104212963</v>
      </c>
      <c r="D12" s="55" t="s">
        <v>82</v>
      </c>
      <c r="E12" s="55" t="s">
        <v>365</v>
      </c>
      <c r="F12" s="46">
        <v>17.0</v>
      </c>
      <c r="G12" s="46">
        <f>F12-9</f>
        <v>8</v>
      </c>
      <c r="H12" s="26"/>
      <c r="I12" s="26"/>
      <c r="J12" s="26"/>
      <c r="K12" s="26"/>
    </row>
    <row r="13">
      <c r="A13" s="55" t="s">
        <v>1642</v>
      </c>
      <c r="B13" s="24">
        <v>0.1165625</v>
      </c>
      <c r="C13" s="24">
        <f>B13-TIME('Time Shifts'!$B$50,'Time Shifts'!$C$50,'Time Shifts'!$D$50)</f>
        <v>0.104224537</v>
      </c>
      <c r="D13" s="55" t="s">
        <v>70</v>
      </c>
      <c r="E13" s="55" t="s">
        <v>365</v>
      </c>
      <c r="F13" s="46">
        <v>19.0</v>
      </c>
      <c r="G13" s="46">
        <f>F13-6</f>
        <v>13</v>
      </c>
      <c r="H13" s="26"/>
      <c r="I13" s="26"/>
      <c r="J13" s="26"/>
      <c r="K13" s="26"/>
    </row>
    <row r="14">
      <c r="A14" s="55" t="s">
        <v>1642</v>
      </c>
      <c r="B14" s="54">
        <v>0.13480324074074074</v>
      </c>
      <c r="C14" s="24">
        <f>B14-TIME('Time Shifts'!$B$50,'Time Shifts'!$C$50,'Time Shifts'!$D$50)</f>
        <v>0.1224652778</v>
      </c>
      <c r="D14" s="55" t="s">
        <v>964</v>
      </c>
      <c r="E14" s="55" t="s">
        <v>67</v>
      </c>
      <c r="F14" s="46">
        <v>17.0</v>
      </c>
      <c r="G14" s="46">
        <f>F14-8</f>
        <v>9</v>
      </c>
      <c r="H14" s="26"/>
      <c r="I14" s="26"/>
      <c r="J14" s="26"/>
      <c r="K14" s="26"/>
    </row>
    <row r="15">
      <c r="A15" s="55" t="s">
        <v>1642</v>
      </c>
      <c r="B15" s="24">
        <v>0.1348263888888889</v>
      </c>
      <c r="C15" s="24">
        <f>B15-TIME('Time Shifts'!$B$50,'Time Shifts'!$C$50,'Time Shifts'!$D$50)</f>
        <v>0.1224884259</v>
      </c>
      <c r="D15" s="55" t="s">
        <v>66</v>
      </c>
      <c r="E15" s="55" t="s">
        <v>67</v>
      </c>
      <c r="F15" s="29" t="s">
        <v>88</v>
      </c>
      <c r="G15" s="46">
        <v>1.0</v>
      </c>
      <c r="H15" s="26"/>
      <c r="I15" s="26"/>
      <c r="J15" s="26"/>
      <c r="K15" s="26"/>
    </row>
    <row r="16">
      <c r="A16" s="55" t="s">
        <v>1642</v>
      </c>
      <c r="B16" s="24">
        <v>0.1370949074074074</v>
      </c>
      <c r="C16" s="24">
        <f>B16-TIME('Time Shifts'!$B$50,'Time Shifts'!$C$50,'Time Shifts'!$D$50)</f>
        <v>0.1247569444</v>
      </c>
      <c r="D16" s="55" t="s">
        <v>69</v>
      </c>
      <c r="E16" s="55" t="s">
        <v>73</v>
      </c>
      <c r="F16" s="46">
        <v>16.0</v>
      </c>
      <c r="G16" s="46">
        <f t="shared" ref="G16:G17" si="3">F16-7</f>
        <v>9</v>
      </c>
      <c r="H16" s="26"/>
      <c r="I16" s="26"/>
      <c r="J16" s="26"/>
      <c r="K16" s="26"/>
    </row>
    <row r="17">
      <c r="A17" s="55" t="s">
        <v>1642</v>
      </c>
      <c r="B17" s="24">
        <v>0.13936342592592593</v>
      </c>
      <c r="C17" s="24">
        <f>B17-TIME('Time Shifts'!$B$50,'Time Shifts'!$C$50,'Time Shifts'!$D$50)</f>
        <v>0.127025463</v>
      </c>
      <c r="D17" s="55" t="s">
        <v>66</v>
      </c>
      <c r="E17" s="55" t="s">
        <v>80</v>
      </c>
      <c r="F17" s="46">
        <v>24.0</v>
      </c>
      <c r="G17" s="46">
        <f t="shared" si="3"/>
        <v>17</v>
      </c>
      <c r="H17" s="26"/>
      <c r="I17" s="26"/>
      <c r="J17" s="26"/>
      <c r="K17" s="26"/>
    </row>
    <row r="18">
      <c r="A18" s="55" t="s">
        <v>1642</v>
      </c>
      <c r="B18" s="24">
        <v>0.139375</v>
      </c>
      <c r="C18" s="24">
        <f>B18-TIME('Time Shifts'!$B$50,'Time Shifts'!$C$50,'Time Shifts'!$D$50)</f>
        <v>0.127037037</v>
      </c>
      <c r="D18" s="55" t="s">
        <v>70</v>
      </c>
      <c r="E18" s="55" t="s">
        <v>210</v>
      </c>
      <c r="F18" s="46">
        <v>15.0</v>
      </c>
      <c r="G18" s="46">
        <f t="shared" ref="G18:G19" si="4">F18-1</f>
        <v>14</v>
      </c>
      <c r="H18" s="26"/>
      <c r="I18" s="26"/>
      <c r="J18" s="26"/>
      <c r="K18" s="26"/>
    </row>
    <row r="19">
      <c r="A19" s="55" t="s">
        <v>1642</v>
      </c>
      <c r="B19" s="24">
        <v>0.1438773148148148</v>
      </c>
      <c r="C19" s="24">
        <f>B19-TIME('Time Shifts'!$B$50,'Time Shifts'!$C$50,'Time Shifts'!$D$50)</f>
        <v>0.1315393519</v>
      </c>
      <c r="D19" s="55" t="s">
        <v>69</v>
      </c>
      <c r="E19" s="55" t="s">
        <v>131</v>
      </c>
      <c r="F19" s="46">
        <v>16.0</v>
      </c>
      <c r="G19" s="46">
        <f t="shared" si="4"/>
        <v>15</v>
      </c>
      <c r="H19" s="26"/>
      <c r="I19" s="26"/>
      <c r="J19" s="26"/>
      <c r="K19" s="26"/>
    </row>
    <row r="20">
      <c r="A20" s="55" t="s">
        <v>1642</v>
      </c>
      <c r="B20" s="24">
        <v>0.1454050925925926</v>
      </c>
      <c r="C20" s="24">
        <f>B20-TIME('Time Shifts'!$B$50,'Time Shifts'!$C$50,'Time Shifts'!$D$50)</f>
        <v>0.1330671296</v>
      </c>
      <c r="D20" s="55" t="s">
        <v>69</v>
      </c>
      <c r="E20" s="55" t="s">
        <v>209</v>
      </c>
      <c r="F20" s="29">
        <v>8.0</v>
      </c>
      <c r="G20" s="46">
        <v>5.0</v>
      </c>
      <c r="H20" s="26"/>
      <c r="I20" s="26"/>
      <c r="J20" s="55"/>
      <c r="K20" s="55" t="s">
        <v>1643</v>
      </c>
    </row>
    <row r="21">
      <c r="A21" s="55" t="s">
        <v>1642</v>
      </c>
      <c r="B21" s="24">
        <v>0.1466435185185185</v>
      </c>
      <c r="C21" s="24">
        <f>B21-TIME('Time Shifts'!$B$50,'Time Shifts'!$C$50,'Time Shifts'!$D$50)</f>
        <v>0.1343055556</v>
      </c>
      <c r="D21" s="55" t="s">
        <v>69</v>
      </c>
      <c r="E21" s="55" t="s">
        <v>209</v>
      </c>
      <c r="F21" s="29">
        <v>6.0</v>
      </c>
      <c r="G21" s="46">
        <v>3.0</v>
      </c>
      <c r="H21" s="26"/>
      <c r="I21" s="26"/>
      <c r="J21" s="55"/>
      <c r="K21" s="55" t="s">
        <v>1643</v>
      </c>
    </row>
    <row r="22">
      <c r="A22" s="55" t="s">
        <v>1642</v>
      </c>
      <c r="B22" s="24">
        <v>0.1466435185185185</v>
      </c>
      <c r="C22" s="24">
        <f>B22-TIME('Time Shifts'!$B$50,'Time Shifts'!$C$50,'Time Shifts'!$D$50)</f>
        <v>0.1343055556</v>
      </c>
      <c r="D22" s="55" t="s">
        <v>69</v>
      </c>
      <c r="E22" s="55" t="s">
        <v>76</v>
      </c>
      <c r="F22" s="46">
        <v>4.0</v>
      </c>
      <c r="G22" s="46"/>
      <c r="H22" s="26"/>
      <c r="I22" s="26"/>
      <c r="J22" s="55"/>
      <c r="K22" s="55" t="s">
        <v>1579</v>
      </c>
    </row>
    <row r="23">
      <c r="A23" s="55" t="s">
        <v>1642</v>
      </c>
      <c r="B23" s="24">
        <v>0.14739583333333334</v>
      </c>
      <c r="C23" s="24">
        <f>B23-TIME('Time Shifts'!$B$50,'Time Shifts'!$C$50,'Time Shifts'!$D$50)</f>
        <v>0.1350578704</v>
      </c>
      <c r="D23" s="55" t="s">
        <v>69</v>
      </c>
      <c r="E23" s="55" t="s">
        <v>67</v>
      </c>
      <c r="F23" s="46">
        <v>14.0</v>
      </c>
      <c r="G23" s="46">
        <f t="shared" ref="G23:G24" si="5">F23-4</f>
        <v>10</v>
      </c>
      <c r="H23" s="26"/>
      <c r="I23" s="26"/>
      <c r="J23" s="26"/>
      <c r="K23" s="26"/>
    </row>
    <row r="24">
      <c r="A24" s="55" t="s">
        <v>1642</v>
      </c>
      <c r="B24" s="24">
        <v>0.15123842592592593</v>
      </c>
      <c r="C24" s="24">
        <f>B24-TIME('Time Shifts'!$B$50,'Time Shifts'!$C$50,'Time Shifts'!$D$50)</f>
        <v>0.138900463</v>
      </c>
      <c r="D24" s="55" t="s">
        <v>82</v>
      </c>
      <c r="E24" s="55" t="s">
        <v>67</v>
      </c>
      <c r="F24" s="46">
        <v>9.0</v>
      </c>
      <c r="G24" s="46">
        <f t="shared" si="5"/>
        <v>5</v>
      </c>
      <c r="H24" s="26"/>
      <c r="I24" s="26"/>
      <c r="J24" s="26"/>
      <c r="K24" s="26"/>
    </row>
    <row r="25">
      <c r="A25" s="55" t="s">
        <v>1642</v>
      </c>
      <c r="B25" s="24">
        <v>0.1523263888888889</v>
      </c>
      <c r="C25" s="24">
        <f>B25-TIME('Time Shifts'!$B$50,'Time Shifts'!$C$50,'Time Shifts'!$D$50)</f>
        <v>0.1399884259</v>
      </c>
      <c r="D25" s="55" t="s">
        <v>964</v>
      </c>
      <c r="E25" s="55" t="s">
        <v>127</v>
      </c>
      <c r="F25" s="46">
        <v>20.0</v>
      </c>
      <c r="G25" s="46">
        <f>F25-3</f>
        <v>17</v>
      </c>
      <c r="H25" s="26"/>
      <c r="I25" s="26"/>
      <c r="J25" s="26"/>
      <c r="K25" s="26"/>
    </row>
    <row r="26">
      <c r="A26" s="55" t="s">
        <v>1642</v>
      </c>
      <c r="B26" s="24">
        <v>0.1523263888888889</v>
      </c>
      <c r="C26" s="24">
        <f>B26-TIME('Time Shifts'!$B$50,'Time Shifts'!$C$50,'Time Shifts'!$D$50)</f>
        <v>0.1399884259</v>
      </c>
      <c r="D26" s="55" t="s">
        <v>964</v>
      </c>
      <c r="E26" s="55" t="s">
        <v>130</v>
      </c>
      <c r="F26" s="46">
        <v>7.0</v>
      </c>
      <c r="G26" s="46">
        <f>F26--1</f>
        <v>8</v>
      </c>
      <c r="H26" s="26"/>
      <c r="I26" s="26"/>
      <c r="J26" s="26"/>
      <c r="K26" s="26"/>
    </row>
    <row r="27">
      <c r="A27" s="55" t="s">
        <v>1642</v>
      </c>
      <c r="B27" s="24">
        <v>0.15284722222222222</v>
      </c>
      <c r="C27" s="24">
        <f>B27-TIME('Time Shifts'!$B$50,'Time Shifts'!$C$50,'Time Shifts'!$D$50)</f>
        <v>0.1405092593</v>
      </c>
      <c r="D27" s="55" t="s">
        <v>74</v>
      </c>
      <c r="E27" s="55" t="s">
        <v>67</v>
      </c>
      <c r="F27" s="46">
        <v>17.0</v>
      </c>
      <c r="G27" s="46">
        <f>F27-0</f>
        <v>17</v>
      </c>
      <c r="H27" s="26"/>
      <c r="I27" s="26"/>
      <c r="J27" s="26"/>
      <c r="K27" s="26"/>
    </row>
    <row r="28">
      <c r="A28" s="55" t="s">
        <v>1642</v>
      </c>
      <c r="B28" s="24">
        <v>0.1547800925925926</v>
      </c>
      <c r="C28" s="24">
        <f>B28-TIME('Time Shifts'!$B$50,'Time Shifts'!$C$50,'Time Shifts'!$D$50)</f>
        <v>0.1424421296</v>
      </c>
      <c r="D28" s="55" t="s">
        <v>82</v>
      </c>
      <c r="E28" s="55" t="s">
        <v>442</v>
      </c>
      <c r="F28" s="46">
        <v>1.0</v>
      </c>
      <c r="G28" s="46"/>
      <c r="H28" s="26"/>
      <c r="I28" s="26"/>
      <c r="J28" s="55"/>
      <c r="K28" s="55" t="s">
        <v>274</v>
      </c>
    </row>
    <row r="29">
      <c r="A29" s="55" t="s">
        <v>1642</v>
      </c>
      <c r="B29" s="24">
        <v>0.1548263888888889</v>
      </c>
      <c r="C29" s="24">
        <f>B29-TIME('Time Shifts'!$B$50,'Time Shifts'!$C$50,'Time Shifts'!$D$50)</f>
        <v>0.1424884259</v>
      </c>
      <c r="D29" s="55" t="s">
        <v>82</v>
      </c>
      <c r="E29" s="55" t="s">
        <v>442</v>
      </c>
      <c r="F29" s="29">
        <v>8.0</v>
      </c>
      <c r="G29" s="46">
        <v>6.0</v>
      </c>
      <c r="H29" s="26"/>
      <c r="I29" s="26"/>
      <c r="J29" s="26"/>
      <c r="K29" s="26"/>
    </row>
    <row r="30">
      <c r="A30" s="55" t="s">
        <v>1642</v>
      </c>
      <c r="B30" s="24">
        <v>0.15496527777777777</v>
      </c>
      <c r="C30" s="24">
        <f>B30-TIME('Time Shifts'!$B$50,'Time Shifts'!$C$50,'Time Shifts'!$D$50)</f>
        <v>0.1426273148</v>
      </c>
      <c r="D30" s="55" t="s">
        <v>66</v>
      </c>
      <c r="E30" s="55" t="s">
        <v>442</v>
      </c>
      <c r="F30" s="29">
        <v>10.0</v>
      </c>
      <c r="G30" s="46">
        <v>6.0</v>
      </c>
      <c r="H30" s="26"/>
      <c r="I30" s="26"/>
      <c r="J30" s="26"/>
      <c r="K30" s="26"/>
    </row>
    <row r="31">
      <c r="A31" s="55" t="s">
        <v>1642</v>
      </c>
      <c r="B31" s="24">
        <v>0.1550462962962963</v>
      </c>
      <c r="C31" s="24">
        <f>B31-TIME('Time Shifts'!$B$50,'Time Shifts'!$C$50,'Time Shifts'!$D$50)</f>
        <v>0.1427083333</v>
      </c>
      <c r="D31" s="55" t="s">
        <v>70</v>
      </c>
      <c r="E31" s="55" t="s">
        <v>442</v>
      </c>
      <c r="F31" s="29">
        <v>9.0</v>
      </c>
      <c r="G31" s="46">
        <v>6.0</v>
      </c>
      <c r="H31" s="26"/>
      <c r="I31" s="26"/>
      <c r="J31" s="26"/>
      <c r="K31" s="26"/>
    </row>
    <row r="32">
      <c r="A32" s="55" t="s">
        <v>1642</v>
      </c>
      <c r="B32" s="24">
        <v>0.14880787037037038</v>
      </c>
      <c r="C32" s="24">
        <f>B32-TIME('Time Shifts'!$B$50,'Time Shifts'!$C$50,'Time Shifts'!$D$50)</f>
        <v>0.1364699074</v>
      </c>
      <c r="D32" s="55" t="s">
        <v>964</v>
      </c>
      <c r="E32" s="55" t="s">
        <v>442</v>
      </c>
      <c r="F32" s="29">
        <v>6.0</v>
      </c>
      <c r="G32" s="46">
        <v>3.0</v>
      </c>
      <c r="H32" s="26"/>
      <c r="I32" s="26"/>
      <c r="J32" s="26"/>
      <c r="K32" s="26"/>
    </row>
    <row r="33">
      <c r="A33" s="55" t="s">
        <v>1642</v>
      </c>
      <c r="B33" s="24">
        <v>0.15512731481481482</v>
      </c>
      <c r="C33" s="24">
        <f>B33-TIME('Time Shifts'!$B$50,'Time Shifts'!$C$50,'Time Shifts'!$D$50)</f>
        <v>0.1427893519</v>
      </c>
      <c r="D33" s="55" t="s">
        <v>69</v>
      </c>
      <c r="E33" s="55" t="s">
        <v>442</v>
      </c>
      <c r="F33" s="29">
        <v>9.0</v>
      </c>
      <c r="G33" s="46">
        <v>7.0</v>
      </c>
      <c r="H33" s="26"/>
      <c r="I33" s="26"/>
      <c r="J33" s="26"/>
      <c r="K33" s="26"/>
    </row>
    <row r="34">
      <c r="A34" s="55" t="s">
        <v>1642</v>
      </c>
      <c r="B34" s="24">
        <v>0.15518518518518518</v>
      </c>
      <c r="C34" s="24">
        <f>B34-TIME('Time Shifts'!$B$50,'Time Shifts'!$C$50,'Time Shifts'!$D$50)</f>
        <v>0.1428472222</v>
      </c>
      <c r="D34" s="55" t="s">
        <v>74</v>
      </c>
      <c r="E34" s="55" t="s">
        <v>442</v>
      </c>
      <c r="F34" s="29">
        <v>8.0</v>
      </c>
      <c r="G34" s="46">
        <v>6.0</v>
      </c>
      <c r="H34" s="26"/>
      <c r="I34" s="26"/>
      <c r="J34" s="26"/>
      <c r="K34" s="26"/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hidden="1" min="2" max="2" width="7.29"/>
    <col customWidth="1" min="3" max="3" width="7.29"/>
    <col customWidth="1" min="4" max="4" width="9.71"/>
    <col customWidth="1" min="5" max="5" width="16.0"/>
    <col customWidth="1" min="6" max="6" width="10.71"/>
    <col customWidth="1" min="7" max="7" width="12.71"/>
    <col customWidth="1" min="8" max="8" width="5.14"/>
    <col customWidth="1" min="9" max="9" width="27.29"/>
    <col customWidth="1" min="10" max="10" width="6.43"/>
    <col customWidth="1" min="11" max="11" width="43.71"/>
  </cols>
  <sheetData>
    <row r="1">
      <c r="A1" s="77" t="s">
        <v>0</v>
      </c>
      <c r="B1" s="39" t="s">
        <v>4304</v>
      </c>
      <c r="C1" s="39" t="s">
        <v>56</v>
      </c>
      <c r="D1" s="39" t="s">
        <v>57</v>
      </c>
      <c r="E1" s="39" t="s">
        <v>58</v>
      </c>
      <c r="F1" s="40" t="s">
        <v>59</v>
      </c>
      <c r="G1" s="40" t="s">
        <v>60</v>
      </c>
      <c r="H1" s="39" t="s">
        <v>61</v>
      </c>
      <c r="I1" s="39" t="s">
        <v>62</v>
      </c>
      <c r="J1" s="39" t="s">
        <v>63</v>
      </c>
      <c r="K1" s="39" t="s">
        <v>64</v>
      </c>
    </row>
    <row r="2">
      <c r="A2" s="55" t="s">
        <v>1644</v>
      </c>
      <c r="B2" s="24">
        <v>0.011967592592592592</v>
      </c>
      <c r="C2" s="24">
        <f t="shared" ref="C2:C118" si="1">B2</f>
        <v>0.01196759259</v>
      </c>
      <c r="D2" s="55" t="s">
        <v>69</v>
      </c>
      <c r="E2" s="55" t="s">
        <v>67</v>
      </c>
      <c r="F2" s="29" t="s">
        <v>75</v>
      </c>
      <c r="G2" s="46" t="s">
        <v>75</v>
      </c>
      <c r="H2" s="26"/>
      <c r="I2" s="26"/>
      <c r="J2" s="55"/>
      <c r="K2" s="55" t="s">
        <v>85</v>
      </c>
    </row>
    <row r="3">
      <c r="A3" s="55" t="s">
        <v>1644</v>
      </c>
      <c r="B3" s="24">
        <v>0.011967592592592592</v>
      </c>
      <c r="C3" s="24">
        <f t="shared" si="1"/>
        <v>0.01196759259</v>
      </c>
      <c r="D3" s="55" t="s">
        <v>69</v>
      </c>
      <c r="E3" s="55" t="s">
        <v>67</v>
      </c>
      <c r="F3" s="46">
        <v>19.0</v>
      </c>
      <c r="G3" s="46">
        <f t="shared" ref="G3:G4" si="2">F3-5</f>
        <v>14</v>
      </c>
      <c r="H3" s="26"/>
      <c r="I3" s="26"/>
      <c r="J3" s="55"/>
      <c r="K3" s="55" t="s">
        <v>86</v>
      </c>
    </row>
    <row r="4">
      <c r="A4" s="55" t="s">
        <v>1644</v>
      </c>
      <c r="B4" s="24">
        <v>0.015023148148148148</v>
      </c>
      <c r="C4" s="24">
        <f t="shared" si="1"/>
        <v>0.01502314815</v>
      </c>
      <c r="D4" s="55" t="s">
        <v>69</v>
      </c>
      <c r="E4" s="55" t="s">
        <v>154</v>
      </c>
      <c r="F4" s="46">
        <v>15.0</v>
      </c>
      <c r="G4" s="46">
        <f t="shared" si="2"/>
        <v>10</v>
      </c>
      <c r="H4" s="26"/>
      <c r="I4" s="26"/>
      <c r="J4" s="26"/>
      <c r="K4" s="26"/>
    </row>
    <row r="5">
      <c r="A5" s="55" t="s">
        <v>1644</v>
      </c>
      <c r="B5" s="24">
        <v>0.01752314814814815</v>
      </c>
      <c r="C5" s="24">
        <f t="shared" si="1"/>
        <v>0.01752314815</v>
      </c>
      <c r="D5" s="55" t="s">
        <v>964</v>
      </c>
      <c r="E5" s="55" t="s">
        <v>130</v>
      </c>
      <c r="F5" s="46">
        <v>8.0</v>
      </c>
      <c r="G5" s="46">
        <f>F5--1</f>
        <v>9</v>
      </c>
      <c r="H5" s="26"/>
      <c r="I5" s="26"/>
      <c r="J5" s="26"/>
      <c r="K5" s="26"/>
    </row>
    <row r="6">
      <c r="A6" s="55" t="s">
        <v>1644</v>
      </c>
      <c r="B6" s="24">
        <v>0.01824074074074074</v>
      </c>
      <c r="C6" s="24">
        <f t="shared" si="1"/>
        <v>0.01824074074</v>
      </c>
      <c r="D6" s="55" t="s">
        <v>70</v>
      </c>
      <c r="E6" s="55" t="s">
        <v>67</v>
      </c>
      <c r="F6" s="46">
        <v>19.0</v>
      </c>
      <c r="G6" s="46">
        <f>F6-3</f>
        <v>16</v>
      </c>
      <c r="H6" s="26"/>
      <c r="I6" s="26"/>
      <c r="J6" s="26"/>
      <c r="K6" s="26"/>
    </row>
    <row r="7">
      <c r="A7" s="55" t="s">
        <v>1644</v>
      </c>
      <c r="B7" s="24">
        <v>0.020150462962962964</v>
      </c>
      <c r="C7" s="24">
        <f t="shared" si="1"/>
        <v>0.02015046296</v>
      </c>
      <c r="D7" s="55" t="s">
        <v>69</v>
      </c>
      <c r="E7" s="55" t="s">
        <v>67</v>
      </c>
      <c r="F7" s="29" t="s">
        <v>75</v>
      </c>
      <c r="G7" s="46" t="s">
        <v>75</v>
      </c>
      <c r="H7" s="26"/>
      <c r="I7" s="26"/>
      <c r="J7" s="55"/>
      <c r="K7" s="55" t="s">
        <v>85</v>
      </c>
    </row>
    <row r="8">
      <c r="A8" s="55" t="s">
        <v>1644</v>
      </c>
      <c r="B8" s="24">
        <v>0.020150462962962964</v>
      </c>
      <c r="C8" s="24">
        <f t="shared" si="1"/>
        <v>0.02015046296</v>
      </c>
      <c r="D8" s="55" t="s">
        <v>69</v>
      </c>
      <c r="E8" s="55" t="s">
        <v>67</v>
      </c>
      <c r="F8" s="46">
        <v>17.0</v>
      </c>
      <c r="G8" s="46">
        <f>F8-5</f>
        <v>12</v>
      </c>
      <c r="H8" s="26"/>
      <c r="I8" s="26"/>
      <c r="J8" s="55"/>
      <c r="K8" s="55" t="s">
        <v>86</v>
      </c>
    </row>
    <row r="9">
      <c r="A9" s="55" t="s">
        <v>1644</v>
      </c>
      <c r="B9" s="24">
        <v>0.02119212962962963</v>
      </c>
      <c r="C9" s="24">
        <f t="shared" si="1"/>
        <v>0.02119212963</v>
      </c>
      <c r="D9" s="55" t="s">
        <v>964</v>
      </c>
      <c r="E9" s="55" t="s">
        <v>67</v>
      </c>
      <c r="F9" s="46">
        <v>19.0</v>
      </c>
      <c r="G9" s="46">
        <f>F9-8</f>
        <v>11</v>
      </c>
      <c r="H9" s="26"/>
      <c r="I9" s="26"/>
      <c r="J9" s="26"/>
      <c r="K9" s="26"/>
    </row>
    <row r="10">
      <c r="A10" s="55" t="s">
        <v>1644</v>
      </c>
      <c r="B10" s="24">
        <v>0.021875</v>
      </c>
      <c r="C10" s="24">
        <f t="shared" si="1"/>
        <v>0.021875</v>
      </c>
      <c r="D10" s="55" t="s">
        <v>82</v>
      </c>
      <c r="E10" s="55" t="s">
        <v>130</v>
      </c>
      <c r="F10" s="46">
        <v>16.0</v>
      </c>
      <c r="G10" s="46">
        <f>F10-5</f>
        <v>11</v>
      </c>
      <c r="H10" s="26"/>
      <c r="I10" s="26"/>
      <c r="J10" s="26"/>
      <c r="K10" s="26"/>
    </row>
    <row r="11">
      <c r="A11" s="55" t="s">
        <v>1644</v>
      </c>
      <c r="B11" s="24">
        <v>0.02726851851851852</v>
      </c>
      <c r="C11" s="24">
        <f t="shared" si="1"/>
        <v>0.02726851852</v>
      </c>
      <c r="D11" s="55" t="s">
        <v>69</v>
      </c>
      <c r="E11" s="55" t="s">
        <v>67</v>
      </c>
      <c r="F11" s="29" t="s">
        <v>75</v>
      </c>
      <c r="G11" s="46" t="s">
        <v>75</v>
      </c>
      <c r="H11" s="26"/>
      <c r="I11" s="26"/>
      <c r="J11" s="55"/>
      <c r="K11" s="55" t="s">
        <v>85</v>
      </c>
    </row>
    <row r="12">
      <c r="A12" s="55" t="s">
        <v>1644</v>
      </c>
      <c r="B12" s="24">
        <v>0.02726851851851852</v>
      </c>
      <c r="C12" s="24">
        <f t="shared" si="1"/>
        <v>0.02726851852</v>
      </c>
      <c r="D12" s="55" t="s">
        <v>69</v>
      </c>
      <c r="E12" s="55" t="s">
        <v>67</v>
      </c>
      <c r="F12" s="46">
        <v>19.0</v>
      </c>
      <c r="G12" s="46">
        <f>F12-5</f>
        <v>14</v>
      </c>
      <c r="H12" s="26"/>
      <c r="I12" s="26"/>
      <c r="J12" s="55"/>
      <c r="K12" s="55" t="s">
        <v>86</v>
      </c>
    </row>
    <row r="13">
      <c r="A13" s="55" t="s">
        <v>1644</v>
      </c>
      <c r="B13" s="24">
        <v>0.028912037037037038</v>
      </c>
      <c r="C13" s="24">
        <f t="shared" si="1"/>
        <v>0.02891203704</v>
      </c>
      <c r="D13" s="55" t="s">
        <v>66</v>
      </c>
      <c r="E13" s="55" t="s">
        <v>125</v>
      </c>
      <c r="F13" s="29" t="s">
        <v>68</v>
      </c>
      <c r="G13" s="46">
        <v>20.0</v>
      </c>
      <c r="H13" s="26"/>
      <c r="I13" s="26"/>
      <c r="J13" s="55"/>
      <c r="K13" s="55" t="s">
        <v>966</v>
      </c>
    </row>
    <row r="14">
      <c r="A14" s="55" t="s">
        <v>1644</v>
      </c>
      <c r="B14" s="24">
        <v>0.029027777777777777</v>
      </c>
      <c r="C14" s="24">
        <f t="shared" si="1"/>
        <v>0.02902777778</v>
      </c>
      <c r="D14" s="55" t="s">
        <v>964</v>
      </c>
      <c r="E14" s="55" t="s">
        <v>125</v>
      </c>
      <c r="F14" s="46">
        <v>21.0</v>
      </c>
      <c r="G14" s="46">
        <f>F14-1-10</f>
        <v>10</v>
      </c>
      <c r="H14" s="26"/>
      <c r="I14" s="26"/>
      <c r="J14" s="55"/>
      <c r="K14" s="55" t="s">
        <v>966</v>
      </c>
    </row>
    <row r="15">
      <c r="A15" s="55" t="s">
        <v>1644</v>
      </c>
      <c r="B15" s="24">
        <v>0.029027777777777777</v>
      </c>
      <c r="C15" s="24">
        <f t="shared" si="1"/>
        <v>0.02902777778</v>
      </c>
      <c r="D15" s="55" t="s">
        <v>70</v>
      </c>
      <c r="E15" s="55" t="s">
        <v>125</v>
      </c>
      <c r="F15" s="46">
        <v>34.0</v>
      </c>
      <c r="G15" s="46">
        <f>F15-8-10</f>
        <v>16</v>
      </c>
      <c r="H15" s="26"/>
      <c r="I15" s="26"/>
      <c r="J15" s="55"/>
      <c r="K15" s="55" t="s">
        <v>966</v>
      </c>
    </row>
    <row r="16">
      <c r="A16" s="55" t="s">
        <v>1644</v>
      </c>
      <c r="B16" s="24">
        <v>0.029027777777777777</v>
      </c>
      <c r="C16" s="24">
        <f t="shared" si="1"/>
        <v>0.02902777778</v>
      </c>
      <c r="D16" s="55" t="s">
        <v>69</v>
      </c>
      <c r="E16" s="55" t="s">
        <v>125</v>
      </c>
      <c r="F16" s="46">
        <v>24.0</v>
      </c>
      <c r="G16" s="46">
        <f>F16-5-10</f>
        <v>9</v>
      </c>
      <c r="H16" s="26"/>
      <c r="I16" s="26"/>
      <c r="J16" s="55"/>
      <c r="K16" s="55" t="s">
        <v>966</v>
      </c>
    </row>
    <row r="17">
      <c r="A17" s="55" t="s">
        <v>1644</v>
      </c>
      <c r="B17" s="24">
        <v>0.029027777777777777</v>
      </c>
      <c r="C17" s="24">
        <f t="shared" si="1"/>
        <v>0.02902777778</v>
      </c>
      <c r="D17" s="55" t="s">
        <v>74</v>
      </c>
      <c r="E17" s="55" t="s">
        <v>125</v>
      </c>
      <c r="F17" s="46">
        <v>30.0</v>
      </c>
      <c r="G17" s="46">
        <f>F17-11</f>
        <v>19</v>
      </c>
      <c r="H17" s="26"/>
      <c r="I17" s="26"/>
      <c r="J17" s="55"/>
      <c r="K17" s="55" t="s">
        <v>966</v>
      </c>
    </row>
    <row r="18">
      <c r="A18" s="55" t="s">
        <v>1644</v>
      </c>
      <c r="B18" s="24">
        <v>0.029027777777777777</v>
      </c>
      <c r="C18" s="24">
        <f t="shared" si="1"/>
        <v>0.02902777778</v>
      </c>
      <c r="D18" s="55" t="s">
        <v>82</v>
      </c>
      <c r="E18" s="55" t="s">
        <v>125</v>
      </c>
      <c r="F18" s="46">
        <v>30.0</v>
      </c>
      <c r="G18" s="46">
        <f>F18-1-10</f>
        <v>19</v>
      </c>
      <c r="H18" s="26"/>
      <c r="I18" s="26"/>
      <c r="J18" s="55"/>
      <c r="K18" s="55" t="s">
        <v>966</v>
      </c>
    </row>
    <row r="19">
      <c r="A19" s="55" t="s">
        <v>1644</v>
      </c>
      <c r="B19" s="24">
        <v>0.029131944444444443</v>
      </c>
      <c r="C19" s="24">
        <f t="shared" si="1"/>
        <v>0.02913194444</v>
      </c>
      <c r="D19" s="55" t="s">
        <v>84</v>
      </c>
      <c r="E19" s="55" t="s">
        <v>125</v>
      </c>
      <c r="F19" s="46">
        <v>24.0</v>
      </c>
      <c r="G19" s="46">
        <f>F19-2-10</f>
        <v>12</v>
      </c>
      <c r="H19" s="26"/>
      <c r="I19" s="26"/>
      <c r="J19" s="55"/>
      <c r="K19" s="55" t="s">
        <v>966</v>
      </c>
    </row>
    <row r="20">
      <c r="A20" s="55" t="s">
        <v>1644</v>
      </c>
      <c r="B20" s="24">
        <v>0.03133101851851852</v>
      </c>
      <c r="C20" s="24">
        <f t="shared" si="1"/>
        <v>0.03133101852</v>
      </c>
      <c r="D20" s="55" t="s">
        <v>964</v>
      </c>
      <c r="E20" s="55" t="s">
        <v>154</v>
      </c>
      <c r="F20" s="46">
        <v>21.0</v>
      </c>
      <c r="G20" s="46">
        <f>F20-5</f>
        <v>16</v>
      </c>
      <c r="H20" s="26"/>
      <c r="I20" s="26"/>
      <c r="J20" s="26"/>
      <c r="K20" s="26"/>
    </row>
    <row r="21">
      <c r="A21" s="55" t="s">
        <v>1644</v>
      </c>
      <c r="B21" s="24">
        <v>0.03138888888888889</v>
      </c>
      <c r="C21" s="24">
        <f t="shared" si="1"/>
        <v>0.03138888889</v>
      </c>
      <c r="D21" s="55" t="s">
        <v>70</v>
      </c>
      <c r="E21" s="55" t="s">
        <v>154</v>
      </c>
      <c r="F21" s="46">
        <v>11.0</v>
      </c>
      <c r="G21" s="46">
        <f>F21-3</f>
        <v>8</v>
      </c>
      <c r="H21" s="26"/>
      <c r="I21" s="26"/>
      <c r="J21" s="26"/>
      <c r="K21" s="26"/>
    </row>
    <row r="22">
      <c r="A22" s="55" t="s">
        <v>1644</v>
      </c>
      <c r="B22" s="24">
        <v>0.03141203703703704</v>
      </c>
      <c r="C22" s="24">
        <f t="shared" si="1"/>
        <v>0.03141203704</v>
      </c>
      <c r="D22" s="55" t="s">
        <v>69</v>
      </c>
      <c r="E22" s="55" t="s">
        <v>67</v>
      </c>
      <c r="F22" s="29">
        <v>14.0</v>
      </c>
      <c r="G22" s="46">
        <v>9.0</v>
      </c>
      <c r="H22" s="26"/>
      <c r="I22" s="26"/>
      <c r="J22" s="26"/>
      <c r="K22" s="26"/>
    </row>
    <row r="23">
      <c r="A23" s="55" t="s">
        <v>1644</v>
      </c>
      <c r="B23" s="24">
        <v>0.03423611111111111</v>
      </c>
      <c r="C23" s="24">
        <f t="shared" si="1"/>
        <v>0.03423611111</v>
      </c>
      <c r="D23" s="55" t="s">
        <v>66</v>
      </c>
      <c r="E23" s="55" t="s">
        <v>67</v>
      </c>
      <c r="F23" s="46">
        <v>21.0</v>
      </c>
      <c r="G23" s="58">
        <f>F23-1</f>
        <v>20</v>
      </c>
      <c r="H23" s="26"/>
      <c r="I23" s="26"/>
      <c r="J23" s="26"/>
      <c r="K23" s="26"/>
    </row>
    <row r="24">
      <c r="A24" s="55" t="s">
        <v>1644</v>
      </c>
      <c r="B24" s="24">
        <v>0.03425925925925926</v>
      </c>
      <c r="C24" s="24">
        <f t="shared" si="1"/>
        <v>0.03425925926</v>
      </c>
      <c r="D24" s="55" t="s">
        <v>964</v>
      </c>
      <c r="E24" s="55" t="s">
        <v>67</v>
      </c>
      <c r="F24" s="46">
        <v>24.0</v>
      </c>
      <c r="G24" s="46">
        <f>F24-8</f>
        <v>16</v>
      </c>
      <c r="H24" s="26"/>
      <c r="I24" s="26"/>
      <c r="J24" s="26"/>
      <c r="K24" s="26"/>
    </row>
    <row r="25">
      <c r="A25" s="55" t="s">
        <v>1644</v>
      </c>
      <c r="B25" s="24">
        <v>0.03568287037037037</v>
      </c>
      <c r="C25" s="24">
        <f t="shared" si="1"/>
        <v>0.03568287037</v>
      </c>
      <c r="D25" s="55" t="s">
        <v>69</v>
      </c>
      <c r="E25" s="55" t="s">
        <v>87</v>
      </c>
      <c r="F25" s="46">
        <v>6.0</v>
      </c>
      <c r="G25" s="46">
        <f>F25-4</f>
        <v>2</v>
      </c>
      <c r="H25" s="26"/>
      <c r="I25" s="26"/>
      <c r="J25" s="26"/>
      <c r="K25" s="26"/>
    </row>
    <row r="26">
      <c r="A26" s="55" t="s">
        <v>1644</v>
      </c>
      <c r="B26" s="24">
        <v>0.03571759259259259</v>
      </c>
      <c r="C26" s="24">
        <f t="shared" si="1"/>
        <v>0.03571759259</v>
      </c>
      <c r="D26" s="55" t="s">
        <v>70</v>
      </c>
      <c r="E26" s="55" t="s">
        <v>87</v>
      </c>
      <c r="F26" s="46">
        <v>19.0</v>
      </c>
      <c r="G26" s="46">
        <f>F26-5</f>
        <v>14</v>
      </c>
      <c r="H26" s="26"/>
      <c r="I26" s="26"/>
      <c r="J26" s="26"/>
      <c r="K26" s="26"/>
    </row>
    <row r="27">
      <c r="A27" s="55" t="s">
        <v>1644</v>
      </c>
      <c r="B27" s="24">
        <v>0.03576388888888889</v>
      </c>
      <c r="C27" s="24">
        <f t="shared" si="1"/>
        <v>0.03576388889</v>
      </c>
      <c r="D27" s="55" t="s">
        <v>66</v>
      </c>
      <c r="E27" s="55" t="s">
        <v>87</v>
      </c>
      <c r="F27" s="46">
        <v>18.0</v>
      </c>
      <c r="G27" s="46">
        <f>F27-0</f>
        <v>18</v>
      </c>
      <c r="H27" s="26"/>
      <c r="I27" s="26"/>
      <c r="J27" s="26"/>
      <c r="K27" s="26"/>
    </row>
    <row r="28">
      <c r="A28" s="55" t="s">
        <v>1644</v>
      </c>
      <c r="B28" s="24">
        <v>0.03582175925925926</v>
      </c>
      <c r="C28" s="24">
        <f t="shared" si="1"/>
        <v>0.03582175926</v>
      </c>
      <c r="D28" s="55" t="s">
        <v>84</v>
      </c>
      <c r="E28" s="55" t="s">
        <v>87</v>
      </c>
      <c r="F28" s="46">
        <v>14.0</v>
      </c>
      <c r="G28" s="46">
        <f>F28-2</f>
        <v>12</v>
      </c>
      <c r="H28" s="26"/>
      <c r="I28" s="26"/>
      <c r="J28" s="26"/>
      <c r="K28" s="26"/>
    </row>
    <row r="29">
      <c r="A29" s="55" t="s">
        <v>1644</v>
      </c>
      <c r="B29" s="24">
        <v>0.03584490740740741</v>
      </c>
      <c r="C29" s="24">
        <f t="shared" si="1"/>
        <v>0.03584490741</v>
      </c>
      <c r="D29" s="55" t="s">
        <v>82</v>
      </c>
      <c r="E29" s="55" t="s">
        <v>87</v>
      </c>
      <c r="F29" s="46">
        <v>12.0</v>
      </c>
      <c r="G29" s="46">
        <f t="shared" ref="G29:G30" si="3">F29-1</f>
        <v>11</v>
      </c>
      <c r="H29" s="26"/>
      <c r="I29" s="26"/>
      <c r="J29" s="26"/>
      <c r="K29" s="26"/>
    </row>
    <row r="30">
      <c r="A30" s="55" t="s">
        <v>1644</v>
      </c>
      <c r="B30" s="24">
        <v>0.03584490740740741</v>
      </c>
      <c r="C30" s="24">
        <f t="shared" si="1"/>
        <v>0.03584490741</v>
      </c>
      <c r="D30" s="55" t="s">
        <v>964</v>
      </c>
      <c r="E30" s="55" t="s">
        <v>87</v>
      </c>
      <c r="F30" s="46">
        <v>12.0</v>
      </c>
      <c r="G30" s="46">
        <f t="shared" si="3"/>
        <v>11</v>
      </c>
      <c r="H30" s="26"/>
      <c r="I30" s="26"/>
      <c r="J30" s="26"/>
      <c r="K30" s="26"/>
    </row>
    <row r="31">
      <c r="A31" s="55" t="s">
        <v>1644</v>
      </c>
      <c r="B31" s="24">
        <v>0.035868055555555556</v>
      </c>
      <c r="C31" s="24">
        <f t="shared" si="1"/>
        <v>0.03586805556</v>
      </c>
      <c r="D31" s="55" t="s">
        <v>74</v>
      </c>
      <c r="E31" s="55" t="s">
        <v>87</v>
      </c>
      <c r="F31" s="46">
        <v>12.0</v>
      </c>
      <c r="G31" s="46">
        <f>F31-5</f>
        <v>7</v>
      </c>
      <c r="H31" s="26"/>
      <c r="I31" s="26"/>
      <c r="J31" s="26"/>
      <c r="K31" s="26"/>
    </row>
    <row r="32">
      <c r="A32" s="55" t="s">
        <v>1644</v>
      </c>
      <c r="B32" s="24">
        <v>0.0366087962962963</v>
      </c>
      <c r="C32" s="24">
        <f t="shared" si="1"/>
        <v>0.0366087963</v>
      </c>
      <c r="D32" s="55" t="s">
        <v>66</v>
      </c>
      <c r="E32" s="55" t="s">
        <v>89</v>
      </c>
      <c r="F32" s="46">
        <v>16.0</v>
      </c>
      <c r="G32" s="46">
        <f t="shared" ref="G32:G33" si="4">F32-8</f>
        <v>8</v>
      </c>
      <c r="H32" s="26"/>
      <c r="I32" s="26"/>
      <c r="J32" s="55"/>
      <c r="K32" s="55" t="s">
        <v>171</v>
      </c>
    </row>
    <row r="33">
      <c r="A33" s="55" t="s">
        <v>1644</v>
      </c>
      <c r="B33" s="24">
        <v>0.03685185185185185</v>
      </c>
      <c r="C33" s="24">
        <f t="shared" si="1"/>
        <v>0.03685185185</v>
      </c>
      <c r="D33" s="55" t="s">
        <v>66</v>
      </c>
      <c r="E33" s="55" t="s">
        <v>89</v>
      </c>
      <c r="F33" s="46">
        <v>17.0</v>
      </c>
      <c r="G33" s="46">
        <f t="shared" si="4"/>
        <v>9</v>
      </c>
      <c r="H33" s="26"/>
      <c r="I33" s="26"/>
      <c r="J33" s="55"/>
      <c r="K33" s="55" t="s">
        <v>171</v>
      </c>
    </row>
    <row r="34">
      <c r="A34" s="55" t="s">
        <v>1644</v>
      </c>
      <c r="B34" s="24">
        <v>0.04026620370370371</v>
      </c>
      <c r="C34" s="24">
        <f t="shared" si="1"/>
        <v>0.0402662037</v>
      </c>
      <c r="D34" s="55" t="s">
        <v>69</v>
      </c>
      <c r="E34" s="55" t="s">
        <v>91</v>
      </c>
      <c r="F34" s="46">
        <v>19.0</v>
      </c>
      <c r="G34" s="46"/>
      <c r="H34" s="55"/>
      <c r="I34" s="26" t="s">
        <v>1645</v>
      </c>
      <c r="J34" s="55"/>
      <c r="K34" s="55" t="s">
        <v>560</v>
      </c>
    </row>
    <row r="35">
      <c r="A35" s="55" t="s">
        <v>1644</v>
      </c>
      <c r="B35" s="24">
        <v>0.042743055555555555</v>
      </c>
      <c r="C35" s="24">
        <f t="shared" si="1"/>
        <v>0.04274305556</v>
      </c>
      <c r="D35" s="55" t="s">
        <v>70</v>
      </c>
      <c r="E35" s="26" t="s">
        <v>93</v>
      </c>
      <c r="F35" s="29">
        <f>G35+8</f>
        <v>10</v>
      </c>
      <c r="G35" s="46">
        <v>2.0</v>
      </c>
      <c r="H35" s="26"/>
      <c r="I35" s="26"/>
      <c r="J35" s="55"/>
      <c r="K35" s="55" t="s">
        <v>99</v>
      </c>
    </row>
    <row r="36">
      <c r="A36" s="55" t="s">
        <v>1644</v>
      </c>
      <c r="B36" s="24">
        <v>0.04282407407407408</v>
      </c>
      <c r="C36" s="24">
        <f t="shared" si="1"/>
        <v>0.04282407407</v>
      </c>
      <c r="D36" s="55" t="s">
        <v>70</v>
      </c>
      <c r="E36" s="55" t="s">
        <v>93</v>
      </c>
      <c r="F36" s="46">
        <v>20.0</v>
      </c>
      <c r="G36" s="46">
        <f>F36-8</f>
        <v>12</v>
      </c>
      <c r="H36" s="26"/>
      <c r="I36" s="26"/>
      <c r="J36" s="55"/>
      <c r="K36" s="55" t="s">
        <v>160</v>
      </c>
    </row>
    <row r="37">
      <c r="A37" s="55" t="s">
        <v>1644</v>
      </c>
      <c r="B37" s="24">
        <v>0.04282407407407408</v>
      </c>
      <c r="C37" s="24">
        <f t="shared" si="1"/>
        <v>0.04282407407</v>
      </c>
      <c r="D37" s="55" t="s">
        <v>70</v>
      </c>
      <c r="E37" s="55" t="s">
        <v>93</v>
      </c>
      <c r="F37" s="29" t="s">
        <v>88</v>
      </c>
      <c r="G37" s="46">
        <v>1.0</v>
      </c>
      <c r="H37" s="26"/>
      <c r="I37" s="26"/>
      <c r="J37" s="55"/>
      <c r="K37" s="55" t="s">
        <v>421</v>
      </c>
    </row>
    <row r="38">
      <c r="A38" s="55" t="s">
        <v>1644</v>
      </c>
      <c r="B38" s="24">
        <v>0.04380787037037037</v>
      </c>
      <c r="C38" s="24">
        <f t="shared" si="1"/>
        <v>0.04380787037</v>
      </c>
      <c r="D38" s="55" t="s">
        <v>70</v>
      </c>
      <c r="E38" s="55" t="s">
        <v>93</v>
      </c>
      <c r="F38" s="29" t="s">
        <v>75</v>
      </c>
      <c r="G38" s="46" t="s">
        <v>75</v>
      </c>
      <c r="H38" s="26"/>
      <c r="I38" s="26"/>
      <c r="J38" s="55"/>
      <c r="K38" s="55" t="s">
        <v>160</v>
      </c>
    </row>
    <row r="39">
      <c r="A39" s="55" t="s">
        <v>1644</v>
      </c>
      <c r="B39" s="24">
        <v>0.04380787037037037</v>
      </c>
      <c r="C39" s="24">
        <f t="shared" si="1"/>
        <v>0.04380787037</v>
      </c>
      <c r="D39" s="55" t="s">
        <v>70</v>
      </c>
      <c r="E39" s="26" t="s">
        <v>93</v>
      </c>
      <c r="F39" s="29">
        <f>G39+8</f>
        <v>10</v>
      </c>
      <c r="G39" s="46">
        <v>2.0</v>
      </c>
      <c r="H39" s="26"/>
      <c r="I39" s="26"/>
      <c r="J39" s="55"/>
      <c r="K39" s="55" t="s">
        <v>421</v>
      </c>
    </row>
    <row r="40">
      <c r="A40" s="55" t="s">
        <v>1644</v>
      </c>
      <c r="B40" s="24">
        <v>0.04387731481481481</v>
      </c>
      <c r="C40" s="24">
        <f t="shared" si="1"/>
        <v>0.04387731481</v>
      </c>
      <c r="D40" s="55" t="s">
        <v>70</v>
      </c>
      <c r="E40" s="55" t="s">
        <v>93</v>
      </c>
      <c r="F40" s="29" t="s">
        <v>68</v>
      </c>
      <c r="G40" s="29">
        <v>20.0</v>
      </c>
      <c r="H40" s="26" t="s">
        <v>137</v>
      </c>
      <c r="I40" s="26"/>
      <c r="J40" s="55"/>
      <c r="K40" s="55" t="s">
        <v>160</v>
      </c>
    </row>
    <row r="41">
      <c r="A41" s="55" t="s">
        <v>1644</v>
      </c>
      <c r="B41" s="24">
        <v>0.04387731481481481</v>
      </c>
      <c r="C41" s="24">
        <f t="shared" si="1"/>
        <v>0.04387731481</v>
      </c>
      <c r="D41" s="55" t="s">
        <v>70</v>
      </c>
      <c r="E41" s="55" t="s">
        <v>93</v>
      </c>
      <c r="F41" s="29">
        <v>20.0</v>
      </c>
      <c r="G41" s="46">
        <v>12.0</v>
      </c>
      <c r="H41" s="26"/>
      <c r="I41" s="26"/>
      <c r="J41" s="55"/>
      <c r="K41" s="55" t="s">
        <v>421</v>
      </c>
    </row>
    <row r="42">
      <c r="A42" s="55" t="s">
        <v>1644</v>
      </c>
      <c r="B42" s="24">
        <v>0.04415509259259259</v>
      </c>
      <c r="C42" s="24">
        <f t="shared" si="1"/>
        <v>0.04415509259</v>
      </c>
      <c r="D42" s="55" t="s">
        <v>70</v>
      </c>
      <c r="E42" s="55" t="s">
        <v>91</v>
      </c>
      <c r="F42" s="46">
        <v>7.0</v>
      </c>
      <c r="G42" s="46"/>
      <c r="H42" s="55"/>
      <c r="I42" s="26" t="s">
        <v>1646</v>
      </c>
      <c r="J42" s="26"/>
      <c r="K42" s="26"/>
    </row>
    <row r="43">
      <c r="A43" s="55" t="s">
        <v>1644</v>
      </c>
      <c r="B43" s="24">
        <v>0.045300925925925925</v>
      </c>
      <c r="C43" s="24">
        <f t="shared" si="1"/>
        <v>0.04530092593</v>
      </c>
      <c r="D43" s="55" t="s">
        <v>66</v>
      </c>
      <c r="E43" s="55" t="s">
        <v>93</v>
      </c>
      <c r="F43" s="29" t="s">
        <v>75</v>
      </c>
      <c r="G43" s="46" t="s">
        <v>75</v>
      </c>
      <c r="H43" s="26"/>
      <c r="I43" s="26"/>
      <c r="J43" s="55"/>
      <c r="K43" s="55" t="s">
        <v>85</v>
      </c>
    </row>
    <row r="44">
      <c r="A44" s="55" t="s">
        <v>1644</v>
      </c>
      <c r="B44" s="24">
        <v>0.045300925925925925</v>
      </c>
      <c r="C44" s="24">
        <f t="shared" si="1"/>
        <v>0.04530092593</v>
      </c>
      <c r="D44" s="55" t="s">
        <v>66</v>
      </c>
      <c r="E44" s="55" t="s">
        <v>93</v>
      </c>
      <c r="F44" s="46">
        <v>29.0</v>
      </c>
      <c r="G44" s="58">
        <f>F44-9</f>
        <v>20</v>
      </c>
      <c r="H44" s="26"/>
      <c r="I44" s="26"/>
      <c r="J44" s="55"/>
      <c r="K44" s="55" t="s">
        <v>1647</v>
      </c>
    </row>
    <row r="45">
      <c r="A45" s="55" t="s">
        <v>1644</v>
      </c>
      <c r="B45" s="24">
        <v>0.04537037037037037</v>
      </c>
      <c r="C45" s="24">
        <f t="shared" si="1"/>
        <v>0.04537037037</v>
      </c>
      <c r="D45" s="55" t="s">
        <v>66</v>
      </c>
      <c r="E45" s="55" t="s">
        <v>93</v>
      </c>
      <c r="F45" s="29" t="s">
        <v>75</v>
      </c>
      <c r="G45" s="46" t="s">
        <v>75</v>
      </c>
      <c r="H45" s="26"/>
      <c r="I45" s="26"/>
      <c r="J45" s="55"/>
      <c r="K45" s="55" t="s">
        <v>85</v>
      </c>
    </row>
    <row r="46">
      <c r="A46" s="55" t="s">
        <v>1644</v>
      </c>
      <c r="B46" s="24">
        <v>0.04537037037037037</v>
      </c>
      <c r="C46" s="24">
        <f t="shared" si="1"/>
        <v>0.04537037037</v>
      </c>
      <c r="D46" s="55" t="s">
        <v>66</v>
      </c>
      <c r="E46" s="55" t="s">
        <v>93</v>
      </c>
      <c r="F46" s="46">
        <v>19.0</v>
      </c>
      <c r="G46" s="46">
        <f>F46-9</f>
        <v>10</v>
      </c>
      <c r="H46" s="26"/>
      <c r="I46" s="26"/>
      <c r="J46" s="55"/>
      <c r="K46" s="55" t="s">
        <v>1647</v>
      </c>
    </row>
    <row r="47">
      <c r="A47" s="55" t="s">
        <v>1644</v>
      </c>
      <c r="B47" s="24">
        <v>0.04555555555555556</v>
      </c>
      <c r="C47" s="24">
        <f t="shared" si="1"/>
        <v>0.04555555556</v>
      </c>
      <c r="D47" s="55" t="s">
        <v>66</v>
      </c>
      <c r="E47" s="55" t="s">
        <v>91</v>
      </c>
      <c r="F47" s="46">
        <v>15.0</v>
      </c>
      <c r="G47" s="46"/>
      <c r="H47" s="55"/>
      <c r="I47" s="26" t="s">
        <v>1648</v>
      </c>
      <c r="J47" s="26"/>
      <c r="K47" s="26"/>
    </row>
    <row r="48">
      <c r="A48" s="55" t="s">
        <v>1644</v>
      </c>
      <c r="B48" s="24">
        <v>0.04650462962962963</v>
      </c>
      <c r="C48" s="24">
        <f t="shared" si="1"/>
        <v>0.04650462963</v>
      </c>
      <c r="D48" s="55" t="s">
        <v>84</v>
      </c>
      <c r="E48" s="55" t="s">
        <v>93</v>
      </c>
      <c r="F48" s="29" t="s">
        <v>68</v>
      </c>
      <c r="G48" s="29">
        <v>20.0</v>
      </c>
      <c r="H48" s="26" t="s">
        <v>137</v>
      </c>
      <c r="I48" s="26"/>
      <c r="J48" s="55"/>
      <c r="K48" s="55" t="s">
        <v>564</v>
      </c>
    </row>
    <row r="49">
      <c r="A49" s="55" t="s">
        <v>1644</v>
      </c>
      <c r="B49" s="24">
        <v>0.04650462962962963</v>
      </c>
      <c r="C49" s="24">
        <f t="shared" si="1"/>
        <v>0.04650462963</v>
      </c>
      <c r="D49" s="55" t="s">
        <v>84</v>
      </c>
      <c r="E49" s="55" t="s">
        <v>93</v>
      </c>
      <c r="F49" s="29" t="s">
        <v>75</v>
      </c>
      <c r="G49" s="46" t="s">
        <v>75</v>
      </c>
      <c r="H49" s="26"/>
      <c r="I49" s="26"/>
      <c r="J49" s="55"/>
      <c r="K49" s="55" t="s">
        <v>85</v>
      </c>
    </row>
    <row r="50">
      <c r="A50" s="55" t="s">
        <v>1644</v>
      </c>
      <c r="B50" s="24">
        <v>0.04649305555555556</v>
      </c>
      <c r="C50" s="24">
        <f t="shared" si="1"/>
        <v>0.04649305556</v>
      </c>
      <c r="D50" s="55" t="s">
        <v>84</v>
      </c>
      <c r="E50" s="55" t="s">
        <v>93</v>
      </c>
      <c r="F50" s="29" t="s">
        <v>75</v>
      </c>
      <c r="G50" s="46" t="s">
        <v>75</v>
      </c>
      <c r="H50" s="26"/>
      <c r="I50" s="26"/>
      <c r="J50" s="55"/>
      <c r="K50" s="55" t="s">
        <v>85</v>
      </c>
    </row>
    <row r="51">
      <c r="A51" s="55" t="s">
        <v>1644</v>
      </c>
      <c r="B51" s="24">
        <v>0.04649305555555556</v>
      </c>
      <c r="C51" s="24">
        <f t="shared" si="1"/>
        <v>0.04649305556</v>
      </c>
      <c r="D51" s="55" t="s">
        <v>84</v>
      </c>
      <c r="E51" s="55" t="s">
        <v>93</v>
      </c>
      <c r="F51" s="46">
        <v>10.0</v>
      </c>
      <c r="G51" s="46">
        <f>F51-7</f>
        <v>3</v>
      </c>
      <c r="H51" s="26"/>
      <c r="I51" s="26"/>
      <c r="J51" s="55"/>
      <c r="K51" s="55" t="s">
        <v>564</v>
      </c>
    </row>
    <row r="52">
      <c r="A52" s="55" t="s">
        <v>1644</v>
      </c>
      <c r="B52" s="24">
        <v>0.046828703703703706</v>
      </c>
      <c r="C52" s="24">
        <f t="shared" si="1"/>
        <v>0.0468287037</v>
      </c>
      <c r="D52" s="55" t="s">
        <v>84</v>
      </c>
      <c r="E52" s="55" t="s">
        <v>91</v>
      </c>
      <c r="F52" s="46">
        <v>29.0</v>
      </c>
      <c r="G52" s="46"/>
      <c r="H52" s="55"/>
      <c r="I52" s="26" t="s">
        <v>1649</v>
      </c>
      <c r="J52" s="26"/>
      <c r="K52" s="26"/>
    </row>
    <row r="53">
      <c r="A53" s="55" t="s">
        <v>1644</v>
      </c>
      <c r="B53" s="24">
        <v>0.05025462962962963</v>
      </c>
      <c r="C53" s="24">
        <f t="shared" si="1"/>
        <v>0.05025462963</v>
      </c>
      <c r="D53" s="55" t="s">
        <v>964</v>
      </c>
      <c r="E53" s="55" t="s">
        <v>93</v>
      </c>
      <c r="F53" s="29" t="s">
        <v>75</v>
      </c>
      <c r="G53" s="46" t="s">
        <v>75</v>
      </c>
      <c r="H53" s="26"/>
      <c r="I53" s="26"/>
      <c r="J53" s="55"/>
      <c r="K53" s="55" t="s">
        <v>85</v>
      </c>
    </row>
    <row r="54">
      <c r="A54" s="55" t="s">
        <v>1644</v>
      </c>
      <c r="B54" s="24">
        <v>0.05025462962962963</v>
      </c>
      <c r="C54" s="24">
        <f t="shared" si="1"/>
        <v>0.05025462963</v>
      </c>
      <c r="D54" s="55" t="s">
        <v>964</v>
      </c>
      <c r="E54" s="55" t="s">
        <v>93</v>
      </c>
      <c r="F54" s="46">
        <v>18.0</v>
      </c>
      <c r="G54" s="46">
        <f>F54-3</f>
        <v>15</v>
      </c>
      <c r="H54" s="26"/>
      <c r="I54" s="26"/>
      <c r="J54" s="55"/>
      <c r="K54" s="55" t="s">
        <v>1650</v>
      </c>
    </row>
    <row r="55">
      <c r="A55" s="55" t="s">
        <v>1644</v>
      </c>
      <c r="B55" s="24">
        <v>0.05056712962962963</v>
      </c>
      <c r="C55" s="24">
        <f t="shared" si="1"/>
        <v>0.05056712963</v>
      </c>
      <c r="D55" s="55" t="s">
        <v>964</v>
      </c>
      <c r="E55" s="55" t="s">
        <v>91</v>
      </c>
      <c r="F55" s="46">
        <v>10.0</v>
      </c>
      <c r="G55" s="46"/>
      <c r="H55" s="55"/>
      <c r="I55" s="26" t="s">
        <v>1651</v>
      </c>
      <c r="J55" s="26"/>
      <c r="K55" s="26"/>
    </row>
    <row r="56">
      <c r="A56" s="55" t="s">
        <v>1644</v>
      </c>
      <c r="B56" s="24">
        <v>0.050833333333333335</v>
      </c>
      <c r="C56" s="24">
        <f t="shared" si="1"/>
        <v>0.05083333333</v>
      </c>
      <c r="D56" s="55" t="s">
        <v>74</v>
      </c>
      <c r="E56" s="55" t="s">
        <v>93</v>
      </c>
      <c r="F56" s="29" t="s">
        <v>75</v>
      </c>
      <c r="G56" s="46" t="s">
        <v>75</v>
      </c>
      <c r="H56" s="26"/>
      <c r="I56" s="26"/>
      <c r="J56" s="55"/>
      <c r="K56" s="55" t="s">
        <v>85</v>
      </c>
    </row>
    <row r="57">
      <c r="A57" s="55" t="s">
        <v>1644</v>
      </c>
      <c r="B57" s="24">
        <v>0.050833333333333335</v>
      </c>
      <c r="C57" s="24">
        <f t="shared" si="1"/>
        <v>0.05083333333</v>
      </c>
      <c r="D57" s="55" t="s">
        <v>74</v>
      </c>
      <c r="E57" s="55" t="s">
        <v>93</v>
      </c>
      <c r="F57" s="46">
        <v>15.0</v>
      </c>
      <c r="G57" s="46">
        <f>F57-9</f>
        <v>6</v>
      </c>
      <c r="H57" s="26"/>
      <c r="I57" s="26"/>
      <c r="J57" s="55"/>
      <c r="K57" s="55" t="s">
        <v>1300</v>
      </c>
    </row>
    <row r="58">
      <c r="A58" s="55" t="s">
        <v>1644</v>
      </c>
      <c r="B58" s="24">
        <v>0.051041666666666666</v>
      </c>
      <c r="C58" s="24">
        <f t="shared" si="1"/>
        <v>0.05104166667</v>
      </c>
      <c r="D58" s="55" t="s">
        <v>74</v>
      </c>
      <c r="E58" s="55" t="s">
        <v>93</v>
      </c>
      <c r="F58" s="29" t="s">
        <v>75</v>
      </c>
      <c r="G58" s="46" t="s">
        <v>75</v>
      </c>
      <c r="H58" s="26"/>
      <c r="I58" s="26"/>
      <c r="J58" s="55"/>
      <c r="K58" s="55" t="s">
        <v>85</v>
      </c>
    </row>
    <row r="59">
      <c r="A59" s="55" t="s">
        <v>1644</v>
      </c>
      <c r="B59" s="24">
        <v>0.051041666666666666</v>
      </c>
      <c r="C59" s="24">
        <f t="shared" si="1"/>
        <v>0.05104166667</v>
      </c>
      <c r="D59" s="55" t="s">
        <v>74</v>
      </c>
      <c r="E59" s="55" t="s">
        <v>93</v>
      </c>
      <c r="F59" s="46">
        <v>28.0</v>
      </c>
      <c r="G59" s="46">
        <f>F59-9</f>
        <v>19</v>
      </c>
      <c r="H59" s="26"/>
      <c r="I59" s="26"/>
      <c r="J59" s="55"/>
      <c r="K59" s="55" t="s">
        <v>1298</v>
      </c>
    </row>
    <row r="60">
      <c r="A60" s="55" t="s">
        <v>1644</v>
      </c>
      <c r="B60" s="24">
        <v>0.05125</v>
      </c>
      <c r="C60" s="24">
        <f t="shared" si="1"/>
        <v>0.05125</v>
      </c>
      <c r="D60" s="55" t="s">
        <v>74</v>
      </c>
      <c r="E60" s="55" t="s">
        <v>91</v>
      </c>
      <c r="F60" s="46">
        <v>30.0</v>
      </c>
      <c r="G60" s="46"/>
      <c r="H60" s="55"/>
      <c r="I60" s="26" t="s">
        <v>1652</v>
      </c>
      <c r="J60" s="55"/>
      <c r="K60" s="55" t="s">
        <v>491</v>
      </c>
    </row>
    <row r="61">
      <c r="A61" s="55" t="s">
        <v>1644</v>
      </c>
      <c r="B61" s="24">
        <v>0.0528125</v>
      </c>
      <c r="C61" s="24">
        <f t="shared" si="1"/>
        <v>0.0528125</v>
      </c>
      <c r="D61" s="55" t="s">
        <v>70</v>
      </c>
      <c r="E61" s="55" t="s">
        <v>93</v>
      </c>
      <c r="F61" s="46">
        <v>14.0</v>
      </c>
      <c r="G61" s="46">
        <f>F61-8</f>
        <v>6</v>
      </c>
      <c r="H61" s="26"/>
      <c r="I61" s="26"/>
      <c r="J61" s="55"/>
      <c r="K61" s="55" t="s">
        <v>148</v>
      </c>
    </row>
    <row r="62">
      <c r="A62" s="55" t="s">
        <v>1644</v>
      </c>
      <c r="B62" s="24">
        <v>0.05296296296296296</v>
      </c>
      <c r="C62" s="24">
        <f t="shared" si="1"/>
        <v>0.05296296296</v>
      </c>
      <c r="D62" s="55" t="s">
        <v>70</v>
      </c>
      <c r="E62" s="26" t="s">
        <v>93</v>
      </c>
      <c r="F62" s="29">
        <f>G62+8</f>
        <v>27</v>
      </c>
      <c r="G62" s="46">
        <v>19.0</v>
      </c>
      <c r="H62" s="26"/>
      <c r="I62" s="26"/>
      <c r="J62" s="55"/>
      <c r="K62" s="55" t="s">
        <v>148</v>
      </c>
    </row>
    <row r="63">
      <c r="A63" s="55" t="s">
        <v>1644</v>
      </c>
      <c r="B63" s="24">
        <v>0.05309027777777778</v>
      </c>
      <c r="C63" s="24">
        <f t="shared" si="1"/>
        <v>0.05309027778</v>
      </c>
      <c r="D63" s="55" t="s">
        <v>70</v>
      </c>
      <c r="E63" s="55" t="s">
        <v>91</v>
      </c>
      <c r="F63" s="46">
        <v>7.0</v>
      </c>
      <c r="G63" s="46"/>
      <c r="H63" s="55"/>
      <c r="I63" s="26" t="s">
        <v>1646</v>
      </c>
      <c r="J63" s="26"/>
      <c r="K63" s="26"/>
    </row>
    <row r="64">
      <c r="A64" s="55" t="s">
        <v>1644</v>
      </c>
      <c r="B64" s="24">
        <v>0.05355324074074074</v>
      </c>
      <c r="C64" s="24">
        <f t="shared" si="1"/>
        <v>0.05355324074</v>
      </c>
      <c r="D64" s="55" t="s">
        <v>70</v>
      </c>
      <c r="E64" s="55" t="s">
        <v>93</v>
      </c>
      <c r="F64" s="29" t="s">
        <v>68</v>
      </c>
      <c r="G64" s="29">
        <v>20.0</v>
      </c>
      <c r="H64" s="26" t="s">
        <v>137</v>
      </c>
      <c r="I64" s="26"/>
      <c r="J64" s="55"/>
      <c r="K64" s="55" t="s">
        <v>99</v>
      </c>
    </row>
    <row r="65">
      <c r="A65" s="55" t="s">
        <v>1644</v>
      </c>
      <c r="B65" s="24">
        <v>0.05365740740740741</v>
      </c>
      <c r="C65" s="24">
        <f t="shared" si="1"/>
        <v>0.05365740741</v>
      </c>
      <c r="D65" s="55" t="s">
        <v>70</v>
      </c>
      <c r="E65" s="55" t="s">
        <v>91</v>
      </c>
      <c r="F65" s="46">
        <v>11.0</v>
      </c>
      <c r="G65" s="46"/>
      <c r="H65" s="55"/>
      <c r="I65" s="26" t="s">
        <v>1653</v>
      </c>
      <c r="J65" s="26"/>
      <c r="K65" s="26"/>
    </row>
    <row r="66">
      <c r="A66" s="55" t="s">
        <v>1644</v>
      </c>
      <c r="B66" s="24">
        <v>0.05388888888888889</v>
      </c>
      <c r="C66" s="24">
        <f t="shared" si="1"/>
        <v>0.05388888889</v>
      </c>
      <c r="D66" s="55" t="s">
        <v>70</v>
      </c>
      <c r="E66" s="55" t="s">
        <v>93</v>
      </c>
      <c r="F66" s="46">
        <v>18.0</v>
      </c>
      <c r="G66" s="46">
        <f>F66-8</f>
        <v>10</v>
      </c>
      <c r="H66" s="55"/>
      <c r="I66" s="26"/>
      <c r="J66" s="55"/>
      <c r="K66" s="55" t="s">
        <v>99</v>
      </c>
    </row>
    <row r="67">
      <c r="A67" s="55" t="s">
        <v>1644</v>
      </c>
      <c r="B67" s="24">
        <v>0.0540625</v>
      </c>
      <c r="C67" s="24">
        <f t="shared" si="1"/>
        <v>0.0540625</v>
      </c>
      <c r="D67" s="55" t="s">
        <v>70</v>
      </c>
      <c r="E67" s="55" t="s">
        <v>91</v>
      </c>
      <c r="F67" s="46">
        <v>11.0</v>
      </c>
      <c r="G67" s="46"/>
      <c r="H67" s="55"/>
      <c r="I67" s="26" t="s">
        <v>1653</v>
      </c>
      <c r="J67" s="26"/>
      <c r="K67" s="26"/>
    </row>
    <row r="68">
      <c r="A68" s="55" t="s">
        <v>1644</v>
      </c>
      <c r="B68" s="24">
        <v>0.05431712962962963</v>
      </c>
      <c r="C68" s="24">
        <f t="shared" si="1"/>
        <v>0.05431712963</v>
      </c>
      <c r="D68" s="55" t="s">
        <v>66</v>
      </c>
      <c r="E68" s="55" t="s">
        <v>93</v>
      </c>
      <c r="F68" s="46">
        <v>28.0</v>
      </c>
      <c r="G68" s="46">
        <f t="shared" ref="G68:G69" si="5">F68-9</f>
        <v>19</v>
      </c>
      <c r="H68" s="26"/>
      <c r="I68" s="26"/>
      <c r="J68" s="55"/>
      <c r="K68" s="55" t="s">
        <v>1086</v>
      </c>
    </row>
    <row r="69">
      <c r="A69" s="55" t="s">
        <v>1644</v>
      </c>
      <c r="B69" s="24">
        <v>0.054328703703703705</v>
      </c>
      <c r="C69" s="24">
        <f t="shared" si="1"/>
        <v>0.0543287037</v>
      </c>
      <c r="D69" s="55" t="s">
        <v>66</v>
      </c>
      <c r="E69" s="55" t="s">
        <v>93</v>
      </c>
      <c r="F69" s="46">
        <v>29.0</v>
      </c>
      <c r="G69" s="58">
        <f t="shared" si="5"/>
        <v>20</v>
      </c>
      <c r="H69" s="26"/>
      <c r="I69" s="26"/>
      <c r="J69" s="55"/>
      <c r="K69" s="55" t="s">
        <v>1086</v>
      </c>
    </row>
    <row r="70">
      <c r="A70" s="55" t="s">
        <v>1644</v>
      </c>
      <c r="B70" s="24">
        <v>0.05452546296296296</v>
      </c>
      <c r="C70" s="24">
        <f t="shared" si="1"/>
        <v>0.05452546296</v>
      </c>
      <c r="D70" s="55" t="s">
        <v>66</v>
      </c>
      <c r="E70" s="55" t="s">
        <v>91</v>
      </c>
      <c r="F70" s="46">
        <v>14.0</v>
      </c>
      <c r="G70" s="46"/>
      <c r="H70" s="55"/>
      <c r="I70" s="26" t="s">
        <v>1654</v>
      </c>
      <c r="J70" s="26"/>
      <c r="K70" s="26"/>
    </row>
    <row r="71">
      <c r="A71" s="55" t="s">
        <v>1644</v>
      </c>
      <c r="B71" s="24">
        <v>0.05466435185185185</v>
      </c>
      <c r="C71" s="24">
        <f t="shared" si="1"/>
        <v>0.05466435185</v>
      </c>
      <c r="D71" s="55" t="s">
        <v>66</v>
      </c>
      <c r="E71" s="55" t="s">
        <v>91</v>
      </c>
      <c r="F71" s="46">
        <v>19.0</v>
      </c>
      <c r="G71" s="46"/>
      <c r="H71" s="55"/>
      <c r="I71" s="55" t="s">
        <v>1655</v>
      </c>
      <c r="J71" s="29">
        <v>1.0</v>
      </c>
      <c r="K71" s="55" t="s">
        <v>119</v>
      </c>
    </row>
    <row r="72">
      <c r="A72" s="55" t="s">
        <v>1644</v>
      </c>
      <c r="B72" s="24">
        <v>0.05618055555555555</v>
      </c>
      <c r="C72" s="24">
        <f t="shared" si="1"/>
        <v>0.05618055556</v>
      </c>
      <c r="D72" s="55" t="s">
        <v>69</v>
      </c>
      <c r="E72" s="55" t="s">
        <v>67</v>
      </c>
      <c r="F72" s="46">
        <v>12.0</v>
      </c>
      <c r="G72" s="46">
        <f>F72-5</f>
        <v>7</v>
      </c>
      <c r="H72" s="26"/>
      <c r="I72" s="26"/>
      <c r="J72" s="26"/>
      <c r="K72" s="26"/>
    </row>
    <row r="73">
      <c r="A73" s="55" t="s">
        <v>1644</v>
      </c>
      <c r="B73" s="24">
        <v>0.05717592592592593</v>
      </c>
      <c r="C73" s="24">
        <f t="shared" si="1"/>
        <v>0.05717592593</v>
      </c>
      <c r="D73" s="55" t="s">
        <v>964</v>
      </c>
      <c r="E73" s="55" t="s">
        <v>93</v>
      </c>
      <c r="F73" s="46">
        <v>22.0</v>
      </c>
      <c r="G73" s="46">
        <f>F73-3</f>
        <v>19</v>
      </c>
      <c r="H73" s="26"/>
      <c r="I73" s="26"/>
      <c r="J73" s="55"/>
      <c r="K73" s="55" t="s">
        <v>1650</v>
      </c>
    </row>
    <row r="74">
      <c r="A74" s="55" t="s">
        <v>1644</v>
      </c>
      <c r="B74" s="24">
        <v>0.0574537037037037</v>
      </c>
      <c r="C74" s="24">
        <f t="shared" si="1"/>
        <v>0.0574537037</v>
      </c>
      <c r="D74" s="55" t="s">
        <v>964</v>
      </c>
      <c r="E74" s="55" t="s">
        <v>91</v>
      </c>
      <c r="F74" s="46">
        <v>10.0</v>
      </c>
      <c r="G74" s="46"/>
      <c r="H74" s="55"/>
      <c r="I74" s="26" t="s">
        <v>1656</v>
      </c>
      <c r="J74" s="26"/>
      <c r="K74" s="26"/>
    </row>
    <row r="75">
      <c r="A75" s="55" t="s">
        <v>1644</v>
      </c>
      <c r="B75" s="24">
        <v>0.057604166666666665</v>
      </c>
      <c r="C75" s="24">
        <f t="shared" si="1"/>
        <v>0.05760416667</v>
      </c>
      <c r="D75" s="55" t="s">
        <v>70</v>
      </c>
      <c r="E75" s="55" t="s">
        <v>79</v>
      </c>
      <c r="F75" s="46">
        <v>11.0</v>
      </c>
      <c r="G75" s="46">
        <f>F75-6</f>
        <v>5</v>
      </c>
      <c r="H75" s="26"/>
      <c r="I75" s="26"/>
      <c r="J75" s="26"/>
      <c r="K75" s="26"/>
    </row>
    <row r="76">
      <c r="A76" s="55" t="s">
        <v>1644</v>
      </c>
      <c r="B76" s="24">
        <v>0.057604166666666665</v>
      </c>
      <c r="C76" s="24">
        <f t="shared" si="1"/>
        <v>0.05760416667</v>
      </c>
      <c r="D76" s="55" t="s">
        <v>84</v>
      </c>
      <c r="E76" s="55" t="s">
        <v>79</v>
      </c>
      <c r="F76" s="29" t="s">
        <v>75</v>
      </c>
      <c r="G76" s="46" t="s">
        <v>75</v>
      </c>
      <c r="H76" s="26"/>
      <c r="I76" s="26"/>
      <c r="J76" s="26"/>
      <c r="K76" s="26"/>
    </row>
    <row r="77">
      <c r="A77" s="55" t="s">
        <v>1644</v>
      </c>
      <c r="B77" s="24">
        <v>0.057650462962962966</v>
      </c>
      <c r="C77" s="24">
        <f t="shared" si="1"/>
        <v>0.05765046296</v>
      </c>
      <c r="D77" s="55" t="s">
        <v>66</v>
      </c>
      <c r="E77" s="55" t="s">
        <v>89</v>
      </c>
      <c r="F77" s="29" t="s">
        <v>75</v>
      </c>
      <c r="G77" s="46" t="s">
        <v>75</v>
      </c>
      <c r="H77" s="26"/>
      <c r="I77" s="26"/>
      <c r="J77" s="55"/>
      <c r="K77" s="55" t="s">
        <v>171</v>
      </c>
    </row>
    <row r="78">
      <c r="A78" s="55" t="s">
        <v>1644</v>
      </c>
      <c r="B78" s="24">
        <v>0.057650462962962966</v>
      </c>
      <c r="C78" s="24">
        <f t="shared" si="1"/>
        <v>0.05765046296</v>
      </c>
      <c r="D78" s="55" t="s">
        <v>66</v>
      </c>
      <c r="E78" s="55" t="s">
        <v>89</v>
      </c>
      <c r="F78" s="29" t="s">
        <v>75</v>
      </c>
      <c r="G78" s="46" t="s">
        <v>75</v>
      </c>
      <c r="H78" s="26"/>
      <c r="I78" s="26"/>
      <c r="J78" s="55"/>
      <c r="K78" s="55" t="s">
        <v>171</v>
      </c>
    </row>
    <row r="79">
      <c r="A79" s="55" t="s">
        <v>1644</v>
      </c>
      <c r="B79" s="24">
        <v>0.05767361111111111</v>
      </c>
      <c r="C79" s="24">
        <f t="shared" si="1"/>
        <v>0.05767361111</v>
      </c>
      <c r="D79" s="55" t="s">
        <v>74</v>
      </c>
      <c r="E79" s="55" t="s">
        <v>93</v>
      </c>
      <c r="F79" s="46">
        <v>20.0</v>
      </c>
      <c r="G79" s="46">
        <f>F79-9</f>
        <v>11</v>
      </c>
      <c r="H79" s="26"/>
      <c r="I79" s="26"/>
      <c r="J79" s="55"/>
      <c r="K79" s="55" t="s">
        <v>1010</v>
      </c>
    </row>
    <row r="80">
      <c r="A80" s="55" t="s">
        <v>1644</v>
      </c>
      <c r="B80" s="24">
        <v>0.057743055555555554</v>
      </c>
      <c r="C80" s="24">
        <f t="shared" si="1"/>
        <v>0.05774305556</v>
      </c>
      <c r="D80" s="55" t="s">
        <v>66</v>
      </c>
      <c r="E80" s="55" t="s">
        <v>91</v>
      </c>
      <c r="F80" s="46">
        <v>16.0</v>
      </c>
      <c r="G80" s="46"/>
      <c r="H80" s="55"/>
      <c r="I80" s="26" t="s">
        <v>1657</v>
      </c>
      <c r="J80" s="26"/>
      <c r="K80" s="26"/>
    </row>
    <row r="81">
      <c r="A81" s="55" t="s">
        <v>1644</v>
      </c>
      <c r="B81" s="24">
        <v>0.05778935185185185</v>
      </c>
      <c r="C81" s="24">
        <f t="shared" si="1"/>
        <v>0.05778935185</v>
      </c>
      <c r="D81" s="55" t="s">
        <v>74</v>
      </c>
      <c r="E81" s="55" t="s">
        <v>91</v>
      </c>
      <c r="F81" s="46">
        <v>12.0</v>
      </c>
      <c r="G81" s="46"/>
      <c r="H81" s="55"/>
      <c r="I81" s="26" t="s">
        <v>1658</v>
      </c>
      <c r="J81" s="26"/>
      <c r="K81" s="26"/>
    </row>
    <row r="82">
      <c r="A82" s="55" t="s">
        <v>1644</v>
      </c>
      <c r="B82" s="24">
        <v>0.05803240740740741</v>
      </c>
      <c r="C82" s="24">
        <f t="shared" si="1"/>
        <v>0.05803240741</v>
      </c>
      <c r="D82" s="55" t="s">
        <v>69</v>
      </c>
      <c r="E82" s="26" t="s">
        <v>89</v>
      </c>
      <c r="F82" s="29">
        <f>G82+8</f>
        <v>27</v>
      </c>
      <c r="G82" s="46">
        <v>19.0</v>
      </c>
      <c r="H82" s="26"/>
      <c r="I82" s="26"/>
      <c r="J82" s="55"/>
      <c r="K82" s="55" t="s">
        <v>267</v>
      </c>
    </row>
    <row r="83">
      <c r="A83" s="55" t="s">
        <v>1644</v>
      </c>
      <c r="B83" s="24">
        <v>0.057951388888888886</v>
      </c>
      <c r="C83" s="24">
        <f t="shared" si="1"/>
        <v>0.05795138889</v>
      </c>
      <c r="D83" s="55" t="s">
        <v>69</v>
      </c>
      <c r="E83" s="55" t="s">
        <v>91</v>
      </c>
      <c r="F83" s="46">
        <v>13.0</v>
      </c>
      <c r="G83" s="46"/>
      <c r="H83" s="55"/>
      <c r="I83" s="26" t="s">
        <v>1659</v>
      </c>
      <c r="J83" s="26"/>
      <c r="K83" s="26"/>
    </row>
    <row r="84">
      <c r="A84" s="55" t="s">
        <v>1644</v>
      </c>
      <c r="B84" s="24">
        <v>0.058194444444444444</v>
      </c>
      <c r="C84" s="24">
        <f t="shared" si="1"/>
        <v>0.05819444444</v>
      </c>
      <c r="D84" s="55" t="s">
        <v>82</v>
      </c>
      <c r="E84" s="55" t="s">
        <v>89</v>
      </c>
      <c r="F84" s="29" t="s">
        <v>68</v>
      </c>
      <c r="G84" s="29">
        <v>20.0</v>
      </c>
      <c r="H84" s="26" t="s">
        <v>137</v>
      </c>
      <c r="I84" s="26"/>
      <c r="J84" s="55"/>
      <c r="K84" s="55" t="s">
        <v>151</v>
      </c>
    </row>
    <row r="85">
      <c r="A85" s="55" t="s">
        <v>1644</v>
      </c>
      <c r="B85" s="24">
        <v>0.05828703703703704</v>
      </c>
      <c r="C85" s="24">
        <f t="shared" si="1"/>
        <v>0.05828703704</v>
      </c>
      <c r="D85" s="55" t="s">
        <v>82</v>
      </c>
      <c r="E85" s="55" t="s">
        <v>91</v>
      </c>
      <c r="F85" s="46">
        <v>18.0</v>
      </c>
      <c r="G85" s="46"/>
      <c r="H85" s="55"/>
      <c r="I85" s="26" t="s">
        <v>1660</v>
      </c>
      <c r="J85" s="26"/>
      <c r="K85" s="26"/>
    </row>
    <row r="86">
      <c r="A86" s="55" t="s">
        <v>1644</v>
      </c>
      <c r="B86" s="24">
        <v>0.05831018518518519</v>
      </c>
      <c r="C86" s="24">
        <f t="shared" si="1"/>
        <v>0.05831018519</v>
      </c>
      <c r="D86" s="55" t="s">
        <v>66</v>
      </c>
      <c r="E86" s="55" t="s">
        <v>89</v>
      </c>
      <c r="F86" s="29" t="s">
        <v>75</v>
      </c>
      <c r="G86" s="46" t="s">
        <v>75</v>
      </c>
      <c r="H86" s="26"/>
      <c r="I86" s="26"/>
      <c r="J86" s="55"/>
      <c r="K86" s="55" t="s">
        <v>171</v>
      </c>
    </row>
    <row r="87">
      <c r="A87" s="55" t="s">
        <v>1644</v>
      </c>
      <c r="B87" s="24">
        <v>0.05831018518518519</v>
      </c>
      <c r="C87" s="24">
        <f t="shared" si="1"/>
        <v>0.05831018519</v>
      </c>
      <c r="D87" s="55" t="s">
        <v>66</v>
      </c>
      <c r="E87" s="55" t="s">
        <v>89</v>
      </c>
      <c r="F87" s="46">
        <v>21.0</v>
      </c>
      <c r="G87" s="46">
        <f>F87-8</f>
        <v>13</v>
      </c>
      <c r="H87" s="26"/>
      <c r="I87" s="26"/>
      <c r="J87" s="55"/>
      <c r="K87" s="55" t="s">
        <v>171</v>
      </c>
    </row>
    <row r="88">
      <c r="A88" s="55" t="s">
        <v>1644</v>
      </c>
      <c r="B88" s="24">
        <v>0.05834490740740741</v>
      </c>
      <c r="C88" s="24">
        <f t="shared" si="1"/>
        <v>0.05834490741</v>
      </c>
      <c r="D88" s="55" t="s">
        <v>66</v>
      </c>
      <c r="E88" s="55" t="s">
        <v>91</v>
      </c>
      <c r="F88" s="46">
        <v>19.0</v>
      </c>
      <c r="G88" s="46"/>
      <c r="H88" s="55"/>
      <c r="I88" s="26" t="s">
        <v>1661</v>
      </c>
      <c r="J88" s="26"/>
      <c r="K88" s="26"/>
    </row>
    <row r="89">
      <c r="A89" s="55" t="s">
        <v>1644</v>
      </c>
      <c r="B89" s="24">
        <v>0.058923611111111114</v>
      </c>
      <c r="C89" s="24">
        <f t="shared" si="1"/>
        <v>0.05892361111</v>
      </c>
      <c r="D89" s="55" t="s">
        <v>74</v>
      </c>
      <c r="E89" s="55" t="s">
        <v>93</v>
      </c>
      <c r="F89" s="29" t="s">
        <v>75</v>
      </c>
      <c r="G89" s="46" t="s">
        <v>75</v>
      </c>
      <c r="H89" s="26"/>
      <c r="I89" s="26"/>
      <c r="J89" s="55"/>
      <c r="K89" s="55" t="s">
        <v>160</v>
      </c>
    </row>
    <row r="90">
      <c r="A90" s="55" t="s">
        <v>1644</v>
      </c>
      <c r="B90" s="24">
        <v>0.058923611111111114</v>
      </c>
      <c r="C90" s="24">
        <f t="shared" si="1"/>
        <v>0.05892361111</v>
      </c>
      <c r="D90" s="55" t="s">
        <v>74</v>
      </c>
      <c r="E90" s="55" t="s">
        <v>93</v>
      </c>
      <c r="F90" s="46">
        <v>13.0</v>
      </c>
      <c r="G90" s="46">
        <f>F90-7</f>
        <v>6</v>
      </c>
      <c r="H90" s="26"/>
      <c r="I90" s="26"/>
      <c r="J90" s="55"/>
      <c r="K90" s="55" t="s">
        <v>1662</v>
      </c>
    </row>
    <row r="91">
      <c r="A91" s="55" t="s">
        <v>1644</v>
      </c>
      <c r="B91" s="24">
        <v>0.059375</v>
      </c>
      <c r="C91" s="24">
        <f t="shared" si="1"/>
        <v>0.059375</v>
      </c>
      <c r="D91" s="55" t="s">
        <v>964</v>
      </c>
      <c r="E91" s="55" t="s">
        <v>93</v>
      </c>
      <c r="F91" s="46">
        <v>16.0</v>
      </c>
      <c r="G91" s="46">
        <f>F91-3</f>
        <v>13</v>
      </c>
      <c r="H91" s="26"/>
      <c r="I91" s="26"/>
      <c r="J91" s="55"/>
      <c r="K91" s="55" t="s">
        <v>1650</v>
      </c>
    </row>
    <row r="92">
      <c r="A92" s="55" t="s">
        <v>1644</v>
      </c>
      <c r="B92" s="24">
        <v>0.05962962962962963</v>
      </c>
      <c r="C92" s="24">
        <f t="shared" si="1"/>
        <v>0.05962962963</v>
      </c>
      <c r="D92" s="55" t="s">
        <v>66</v>
      </c>
      <c r="E92" s="55" t="s">
        <v>89</v>
      </c>
      <c r="F92" s="29" t="s">
        <v>68</v>
      </c>
      <c r="G92" s="29">
        <v>20.0</v>
      </c>
      <c r="H92" s="26" t="s">
        <v>137</v>
      </c>
      <c r="I92" s="26"/>
      <c r="J92" s="55"/>
      <c r="K92" s="55" t="s">
        <v>171</v>
      </c>
    </row>
    <row r="93">
      <c r="A93" s="55" t="s">
        <v>1644</v>
      </c>
      <c r="B93" s="24">
        <v>0.05962962962962963</v>
      </c>
      <c r="C93" s="24">
        <f t="shared" si="1"/>
        <v>0.05962962963</v>
      </c>
      <c r="D93" s="55" t="s">
        <v>66</v>
      </c>
      <c r="E93" s="55" t="s">
        <v>89</v>
      </c>
      <c r="F93" s="46">
        <v>20.0</v>
      </c>
      <c r="G93" s="46">
        <f>F93-8</f>
        <v>12</v>
      </c>
      <c r="H93" s="26"/>
      <c r="I93" s="26"/>
      <c r="J93" s="55"/>
      <c r="K93" s="55" t="s">
        <v>171</v>
      </c>
    </row>
    <row r="94">
      <c r="A94" s="55" t="s">
        <v>1644</v>
      </c>
      <c r="B94" s="24">
        <v>0.059722222222222225</v>
      </c>
      <c r="C94" s="24">
        <f t="shared" si="1"/>
        <v>0.05972222222</v>
      </c>
      <c r="D94" s="55" t="s">
        <v>964</v>
      </c>
      <c r="E94" s="55" t="s">
        <v>91</v>
      </c>
      <c r="F94" s="46">
        <v>15.0</v>
      </c>
      <c r="G94" s="46"/>
      <c r="H94" s="55"/>
      <c r="I94" s="26" t="s">
        <v>1663</v>
      </c>
      <c r="J94" s="55"/>
      <c r="K94" s="55" t="s">
        <v>263</v>
      </c>
    </row>
    <row r="95">
      <c r="A95" s="55" t="s">
        <v>1644</v>
      </c>
      <c r="B95" s="24">
        <v>0.059814814814814814</v>
      </c>
      <c r="C95" s="24">
        <f t="shared" si="1"/>
        <v>0.05981481481</v>
      </c>
      <c r="D95" s="55" t="s">
        <v>66</v>
      </c>
      <c r="E95" s="55" t="s">
        <v>91</v>
      </c>
      <c r="F95" s="46">
        <v>13.0</v>
      </c>
      <c r="G95" s="46"/>
      <c r="H95" s="55"/>
      <c r="I95" s="26" t="s">
        <v>1659</v>
      </c>
      <c r="J95" s="26"/>
      <c r="K95" s="26"/>
    </row>
    <row r="96">
      <c r="A96" s="55" t="s">
        <v>1644</v>
      </c>
      <c r="B96" s="24">
        <v>0.059895833333333336</v>
      </c>
      <c r="C96" s="24">
        <f t="shared" si="1"/>
        <v>0.05989583333</v>
      </c>
      <c r="D96" s="55" t="s">
        <v>66</v>
      </c>
      <c r="E96" s="55" t="s">
        <v>91</v>
      </c>
      <c r="F96" s="46">
        <v>13.0</v>
      </c>
      <c r="G96" s="46"/>
      <c r="H96" s="55"/>
      <c r="I96" s="55" t="s">
        <v>1659</v>
      </c>
      <c r="J96" s="29">
        <v>1.0</v>
      </c>
      <c r="K96" s="55" t="s">
        <v>1664</v>
      </c>
    </row>
    <row r="97">
      <c r="A97" s="55" t="s">
        <v>1644</v>
      </c>
      <c r="B97" s="24">
        <v>0.06024305555555556</v>
      </c>
      <c r="C97" s="24">
        <f t="shared" si="1"/>
        <v>0.06024305556</v>
      </c>
      <c r="D97" s="55" t="s">
        <v>964</v>
      </c>
      <c r="E97" s="55" t="s">
        <v>120</v>
      </c>
      <c r="F97" s="46">
        <v>12.0</v>
      </c>
      <c r="G97" s="46"/>
      <c r="H97" s="26"/>
      <c r="I97" s="26"/>
      <c r="J97" s="55"/>
      <c r="K97" s="55" t="s">
        <v>1665</v>
      </c>
    </row>
    <row r="98">
      <c r="A98" s="55" t="s">
        <v>1644</v>
      </c>
      <c r="B98" s="24">
        <v>0.06111111111111111</v>
      </c>
      <c r="C98" s="24">
        <f t="shared" si="1"/>
        <v>0.06111111111</v>
      </c>
      <c r="D98" s="55" t="s">
        <v>69</v>
      </c>
      <c r="E98" s="55" t="s">
        <v>120</v>
      </c>
      <c r="F98" s="29" t="s">
        <v>75</v>
      </c>
      <c r="G98" s="46" t="s">
        <v>75</v>
      </c>
      <c r="H98" s="26"/>
      <c r="I98" s="26"/>
      <c r="J98" s="55"/>
      <c r="K98" s="55" t="s">
        <v>1666</v>
      </c>
    </row>
    <row r="99">
      <c r="A99" s="55" t="s">
        <v>1644</v>
      </c>
      <c r="B99" s="24">
        <v>0.06226851851851852</v>
      </c>
      <c r="C99" s="24">
        <f t="shared" si="1"/>
        <v>0.06226851852</v>
      </c>
      <c r="D99" s="55" t="s">
        <v>69</v>
      </c>
      <c r="E99" s="55" t="s">
        <v>67</v>
      </c>
      <c r="F99" s="29" t="s">
        <v>75</v>
      </c>
      <c r="G99" s="46" t="s">
        <v>75</v>
      </c>
      <c r="H99" s="26"/>
      <c r="I99" s="26"/>
      <c r="J99" s="55"/>
      <c r="K99" s="55" t="s">
        <v>85</v>
      </c>
    </row>
    <row r="100">
      <c r="A100" s="55" t="s">
        <v>1644</v>
      </c>
      <c r="B100" s="24">
        <v>0.06226851851851852</v>
      </c>
      <c r="C100" s="24">
        <f t="shared" si="1"/>
        <v>0.06226851852</v>
      </c>
      <c r="D100" s="55" t="s">
        <v>69</v>
      </c>
      <c r="E100" s="55" t="s">
        <v>67</v>
      </c>
      <c r="F100" s="46">
        <v>24.0</v>
      </c>
      <c r="G100" s="46">
        <f>F100-5</f>
        <v>19</v>
      </c>
      <c r="H100" s="26"/>
      <c r="I100" s="26"/>
      <c r="J100" s="55"/>
      <c r="K100" s="55" t="s">
        <v>86</v>
      </c>
    </row>
    <row r="101">
      <c r="A101" s="55" t="s">
        <v>1644</v>
      </c>
      <c r="B101" s="24">
        <v>0.06356481481481481</v>
      </c>
      <c r="C101" s="24">
        <f t="shared" si="1"/>
        <v>0.06356481481</v>
      </c>
      <c r="D101" s="55" t="s">
        <v>157</v>
      </c>
      <c r="E101" s="55" t="s">
        <v>67</v>
      </c>
      <c r="F101" s="46">
        <v>17.0</v>
      </c>
      <c r="G101" s="46">
        <f>F101-3</f>
        <v>14</v>
      </c>
      <c r="H101" s="26"/>
      <c r="I101" s="26"/>
      <c r="J101" s="26"/>
      <c r="K101" s="26"/>
    </row>
    <row r="102">
      <c r="A102" s="55" t="s">
        <v>1644</v>
      </c>
      <c r="B102" s="24">
        <v>0.06511574074074074</v>
      </c>
      <c r="C102" s="24">
        <f t="shared" si="1"/>
        <v>0.06511574074</v>
      </c>
      <c r="D102" s="55" t="s">
        <v>69</v>
      </c>
      <c r="E102" s="55" t="s">
        <v>67</v>
      </c>
      <c r="F102" s="29" t="s">
        <v>75</v>
      </c>
      <c r="G102" s="46" t="s">
        <v>75</v>
      </c>
      <c r="H102" s="26"/>
      <c r="I102" s="26"/>
      <c r="J102" s="55"/>
      <c r="K102" s="55" t="s">
        <v>85</v>
      </c>
    </row>
    <row r="103">
      <c r="A103" s="55" t="s">
        <v>1644</v>
      </c>
      <c r="B103" s="24">
        <v>0.06511574074074074</v>
      </c>
      <c r="C103" s="24">
        <f t="shared" si="1"/>
        <v>0.06511574074</v>
      </c>
      <c r="D103" s="55" t="s">
        <v>69</v>
      </c>
      <c r="E103" s="55" t="s">
        <v>67</v>
      </c>
      <c r="F103" s="46">
        <v>8.0</v>
      </c>
      <c r="G103" s="46">
        <f>F103-5</f>
        <v>3</v>
      </c>
      <c r="H103" s="26"/>
      <c r="I103" s="26"/>
      <c r="J103" s="55"/>
      <c r="K103" s="55" t="s">
        <v>86</v>
      </c>
    </row>
    <row r="104">
      <c r="A104" s="55" t="s">
        <v>1644</v>
      </c>
      <c r="B104" s="24">
        <v>0.06898148148148148</v>
      </c>
      <c r="C104" s="24">
        <f t="shared" si="1"/>
        <v>0.06898148148</v>
      </c>
      <c r="D104" s="55" t="s">
        <v>157</v>
      </c>
      <c r="E104" s="55" t="s">
        <v>67</v>
      </c>
      <c r="F104" s="46">
        <v>6.0</v>
      </c>
      <c r="G104" s="46">
        <f>F104-3</f>
        <v>3</v>
      </c>
      <c r="H104" s="26"/>
      <c r="I104" s="26"/>
      <c r="J104" s="26"/>
      <c r="K104" s="26"/>
    </row>
    <row r="105">
      <c r="A105" s="55" t="s">
        <v>1644</v>
      </c>
      <c r="B105" s="24">
        <v>0.07068287037037037</v>
      </c>
      <c r="C105" s="24">
        <f t="shared" si="1"/>
        <v>0.07068287037</v>
      </c>
      <c r="D105" s="55" t="s">
        <v>69</v>
      </c>
      <c r="E105" s="55" t="s">
        <v>67</v>
      </c>
      <c r="F105" s="29" t="s">
        <v>88</v>
      </c>
      <c r="G105" s="46">
        <v>1.0</v>
      </c>
      <c r="H105" s="26"/>
      <c r="I105" s="26"/>
      <c r="J105" s="26"/>
      <c r="K105" s="26"/>
    </row>
    <row r="106">
      <c r="A106" s="55" t="s">
        <v>1644</v>
      </c>
      <c r="B106" s="24">
        <v>0.07068287037037037</v>
      </c>
      <c r="C106" s="24">
        <f t="shared" si="1"/>
        <v>0.07068287037</v>
      </c>
      <c r="D106" s="55" t="s">
        <v>66</v>
      </c>
      <c r="E106" s="55" t="s">
        <v>67</v>
      </c>
      <c r="F106" s="46">
        <v>17.0</v>
      </c>
      <c r="G106" s="46">
        <f>F106-1</f>
        <v>16</v>
      </c>
      <c r="H106" s="26"/>
      <c r="I106" s="26"/>
      <c r="J106" s="26"/>
      <c r="K106" s="26"/>
    </row>
    <row r="107">
      <c r="A107" s="55" t="s">
        <v>1644</v>
      </c>
      <c r="B107" s="24">
        <v>0.07280092592592592</v>
      </c>
      <c r="C107" s="24">
        <f t="shared" si="1"/>
        <v>0.07280092593</v>
      </c>
      <c r="D107" s="55" t="s">
        <v>964</v>
      </c>
      <c r="E107" s="55" t="s">
        <v>67</v>
      </c>
      <c r="F107" s="46">
        <v>15.0</v>
      </c>
      <c r="G107" s="46">
        <f>F107-8</f>
        <v>7</v>
      </c>
      <c r="H107" s="26"/>
      <c r="I107" s="26"/>
      <c r="J107" s="26"/>
      <c r="K107" s="26"/>
    </row>
    <row r="108">
      <c r="A108" s="55" t="s">
        <v>1644</v>
      </c>
      <c r="B108" s="24">
        <v>0.07413194444444444</v>
      </c>
      <c r="C108" s="24">
        <f t="shared" si="1"/>
        <v>0.07413194444</v>
      </c>
      <c r="D108" s="55" t="s">
        <v>74</v>
      </c>
      <c r="E108" s="55" t="s">
        <v>83</v>
      </c>
      <c r="F108" s="46">
        <v>28.0</v>
      </c>
      <c r="G108" s="46">
        <f>F108-9</f>
        <v>19</v>
      </c>
      <c r="H108" s="26"/>
      <c r="I108" s="26"/>
      <c r="J108" s="26"/>
      <c r="K108" s="26"/>
    </row>
    <row r="109">
      <c r="A109" s="55" t="s">
        <v>1644</v>
      </c>
      <c r="B109" s="24">
        <v>0.07864583333333333</v>
      </c>
      <c r="C109" s="24">
        <f t="shared" si="1"/>
        <v>0.07864583333</v>
      </c>
      <c r="D109" s="55" t="s">
        <v>157</v>
      </c>
      <c r="E109" s="55" t="s">
        <v>67</v>
      </c>
      <c r="F109" s="29" t="s">
        <v>75</v>
      </c>
      <c r="G109" s="46" t="s">
        <v>75</v>
      </c>
      <c r="H109" s="26"/>
      <c r="I109" s="26"/>
      <c r="J109" s="55"/>
      <c r="K109" s="55" t="s">
        <v>85</v>
      </c>
    </row>
    <row r="110">
      <c r="A110" s="55" t="s">
        <v>1644</v>
      </c>
      <c r="B110" s="24">
        <v>0.07864583333333333</v>
      </c>
      <c r="C110" s="24">
        <f t="shared" si="1"/>
        <v>0.07864583333</v>
      </c>
      <c r="D110" s="55" t="s">
        <v>157</v>
      </c>
      <c r="E110" s="55" t="s">
        <v>67</v>
      </c>
      <c r="F110" s="46">
        <v>16.0</v>
      </c>
      <c r="G110" s="46">
        <f>F110-3</f>
        <v>13</v>
      </c>
      <c r="H110" s="26"/>
      <c r="I110" s="26"/>
      <c r="J110" s="55"/>
      <c r="K110" s="55" t="s">
        <v>86</v>
      </c>
    </row>
    <row r="111">
      <c r="A111" s="55" t="s">
        <v>1644</v>
      </c>
      <c r="B111" s="24">
        <v>0.08412037037037037</v>
      </c>
      <c r="C111" s="24">
        <f t="shared" si="1"/>
        <v>0.08412037037</v>
      </c>
      <c r="D111" s="55" t="s">
        <v>84</v>
      </c>
      <c r="E111" s="55" t="s">
        <v>125</v>
      </c>
      <c r="F111" s="46">
        <v>6.0</v>
      </c>
      <c r="G111" s="46">
        <f>F111-2</f>
        <v>4</v>
      </c>
      <c r="H111" s="26"/>
      <c r="I111" s="26"/>
      <c r="J111" s="26"/>
      <c r="K111" s="26"/>
    </row>
    <row r="112">
      <c r="A112" s="55" t="s">
        <v>1644</v>
      </c>
      <c r="B112" s="24">
        <v>0.08412037037037037</v>
      </c>
      <c r="C112" s="24">
        <f t="shared" si="1"/>
        <v>0.08412037037</v>
      </c>
      <c r="D112" s="55" t="s">
        <v>66</v>
      </c>
      <c r="E112" s="55" t="s">
        <v>125</v>
      </c>
      <c r="F112" s="46">
        <v>15.0</v>
      </c>
      <c r="G112" s="46">
        <f>F112-0</f>
        <v>15</v>
      </c>
      <c r="H112" s="26"/>
      <c r="I112" s="26"/>
      <c r="J112" s="26"/>
      <c r="K112" s="26"/>
    </row>
    <row r="113">
      <c r="A113" s="55" t="s">
        <v>1644</v>
      </c>
      <c r="B113" s="24">
        <v>0.08412037037037037</v>
      </c>
      <c r="C113" s="24">
        <f t="shared" si="1"/>
        <v>0.08412037037</v>
      </c>
      <c r="D113" s="55" t="s">
        <v>70</v>
      </c>
      <c r="E113" s="55" t="s">
        <v>125</v>
      </c>
      <c r="F113" s="46">
        <v>17.0</v>
      </c>
      <c r="G113" s="46">
        <f>F113-8</f>
        <v>9</v>
      </c>
      <c r="H113" s="26"/>
      <c r="I113" s="26"/>
      <c r="J113" s="26"/>
      <c r="K113" s="26"/>
    </row>
    <row r="114">
      <c r="A114" s="55" t="s">
        <v>1644</v>
      </c>
      <c r="B114" s="24">
        <v>0.08412037037037037</v>
      </c>
      <c r="C114" s="24">
        <f t="shared" si="1"/>
        <v>0.08412037037</v>
      </c>
      <c r="D114" s="55" t="s">
        <v>82</v>
      </c>
      <c r="E114" s="55" t="s">
        <v>125</v>
      </c>
      <c r="F114" s="46">
        <v>17.0</v>
      </c>
      <c r="G114" s="46">
        <f>F114-2</f>
        <v>15</v>
      </c>
      <c r="H114" s="26"/>
      <c r="I114" s="26"/>
      <c r="J114" s="26"/>
      <c r="K114" s="26"/>
    </row>
    <row r="115">
      <c r="A115" s="55" t="s">
        <v>1644</v>
      </c>
      <c r="B115" s="24">
        <v>0.08412037037037037</v>
      </c>
      <c r="C115" s="24">
        <f t="shared" si="1"/>
        <v>0.08412037037</v>
      </c>
      <c r="D115" s="55" t="s">
        <v>74</v>
      </c>
      <c r="E115" s="55" t="s">
        <v>125</v>
      </c>
      <c r="F115" s="29" t="s">
        <v>75</v>
      </c>
      <c r="G115" s="46" t="s">
        <v>75</v>
      </c>
      <c r="H115" s="26"/>
      <c r="I115" s="26"/>
      <c r="J115" s="55"/>
      <c r="K115" s="55" t="s">
        <v>85</v>
      </c>
    </row>
    <row r="116">
      <c r="A116" s="55" t="s">
        <v>1644</v>
      </c>
      <c r="B116" s="24">
        <v>0.08412037037037037</v>
      </c>
      <c r="C116" s="24">
        <f t="shared" si="1"/>
        <v>0.08412037037</v>
      </c>
      <c r="D116" s="55" t="s">
        <v>74</v>
      </c>
      <c r="E116" s="55" t="s">
        <v>125</v>
      </c>
      <c r="F116" s="46">
        <v>21.0</v>
      </c>
      <c r="G116" s="46">
        <f>F116-11</f>
        <v>10</v>
      </c>
      <c r="H116" s="26"/>
      <c r="I116" s="26"/>
      <c r="J116" s="55"/>
      <c r="K116" s="55" t="s">
        <v>86</v>
      </c>
    </row>
    <row r="117">
      <c r="A117" s="55" t="s">
        <v>1644</v>
      </c>
      <c r="B117" s="24">
        <v>0.08412037037037037</v>
      </c>
      <c r="C117" s="24">
        <f t="shared" si="1"/>
        <v>0.08412037037</v>
      </c>
      <c r="D117" s="55" t="s">
        <v>69</v>
      </c>
      <c r="E117" s="55" t="s">
        <v>125</v>
      </c>
      <c r="F117" s="46">
        <v>8.0</v>
      </c>
      <c r="G117" s="46">
        <f>F117-4</f>
        <v>4</v>
      </c>
      <c r="H117" s="26"/>
      <c r="I117" s="26"/>
      <c r="J117" s="26"/>
      <c r="K117" s="26"/>
    </row>
    <row r="118">
      <c r="A118" s="55" t="s">
        <v>1644</v>
      </c>
      <c r="B118" s="24">
        <v>0.08412037037037037</v>
      </c>
      <c r="C118" s="24">
        <f t="shared" si="1"/>
        <v>0.08412037037</v>
      </c>
      <c r="D118" s="55" t="s">
        <v>964</v>
      </c>
      <c r="E118" s="55" t="s">
        <v>125</v>
      </c>
      <c r="F118" s="46">
        <v>20.0</v>
      </c>
      <c r="G118" s="46">
        <f>F118-1</f>
        <v>19</v>
      </c>
      <c r="H118" s="26"/>
      <c r="I118" s="26"/>
      <c r="J118" s="26"/>
      <c r="K118" s="26"/>
    </row>
    <row r="119">
      <c r="A119" s="55" t="s">
        <v>1644</v>
      </c>
      <c r="B119" s="24">
        <v>0.10140046296296296</v>
      </c>
      <c r="C119" s="24">
        <f>B119-TIME('Time Shifts'!$B$51,'Time Shifts'!$C$51,'Time Shifts'!$D$51)</f>
        <v>0.08696759259</v>
      </c>
      <c r="D119" s="55" t="s">
        <v>66</v>
      </c>
      <c r="E119" s="55" t="s">
        <v>209</v>
      </c>
      <c r="F119" s="46">
        <v>11.0</v>
      </c>
      <c r="G119" s="46">
        <f>F119-0</f>
        <v>11</v>
      </c>
      <c r="H119" s="26"/>
      <c r="I119" s="26"/>
      <c r="J119" s="26"/>
      <c r="K119" s="26"/>
    </row>
    <row r="120">
      <c r="A120" s="55" t="s">
        <v>1644</v>
      </c>
      <c r="B120" s="24">
        <v>0.10413194444444444</v>
      </c>
      <c r="C120" s="24">
        <f>B120-TIME('Time Shifts'!$B$51,'Time Shifts'!$C$51,'Time Shifts'!$D$51)</f>
        <v>0.08969907407</v>
      </c>
      <c r="D120" s="55" t="s">
        <v>82</v>
      </c>
      <c r="E120" s="55" t="s">
        <v>100</v>
      </c>
      <c r="F120" s="46">
        <v>11.0</v>
      </c>
      <c r="G120" s="46">
        <f>F120-2</f>
        <v>9</v>
      </c>
      <c r="H120" s="26"/>
      <c r="I120" s="26"/>
      <c r="J120" s="26"/>
      <c r="K120" s="26"/>
    </row>
    <row r="121">
      <c r="A121" s="55" t="s">
        <v>1644</v>
      </c>
      <c r="B121" s="24">
        <v>0.1051736111111111</v>
      </c>
      <c r="C121" s="24">
        <f>B121-TIME('Time Shifts'!$B$51,'Time Shifts'!$C$51,'Time Shifts'!$D$51)</f>
        <v>0.09074074074</v>
      </c>
      <c r="D121" s="55" t="s">
        <v>82</v>
      </c>
      <c r="E121" s="55" t="s">
        <v>210</v>
      </c>
      <c r="F121" s="46">
        <v>19.0</v>
      </c>
      <c r="G121" s="46">
        <f t="shared" ref="G121:G122" si="6">F121-4</f>
        <v>15</v>
      </c>
      <c r="H121" s="26"/>
      <c r="I121" s="26"/>
      <c r="J121" s="26"/>
      <c r="K121" s="26"/>
    </row>
    <row r="122">
      <c r="A122" s="55" t="s">
        <v>1644</v>
      </c>
      <c r="B122" s="24">
        <v>0.10693287037037037</v>
      </c>
      <c r="C122" s="24">
        <f>B122-TIME('Time Shifts'!$B$51,'Time Shifts'!$C$51,'Time Shifts'!$D$51)</f>
        <v>0.0925</v>
      </c>
      <c r="D122" s="55" t="s">
        <v>69</v>
      </c>
      <c r="E122" s="55" t="s">
        <v>80</v>
      </c>
      <c r="F122" s="46">
        <v>12.0</v>
      </c>
      <c r="G122" s="46">
        <f t="shared" si="6"/>
        <v>8</v>
      </c>
      <c r="H122" s="26"/>
      <c r="I122" s="26"/>
      <c r="J122" s="26"/>
      <c r="K122" s="26"/>
    </row>
    <row r="123">
      <c r="A123" s="55" t="s">
        <v>1644</v>
      </c>
      <c r="B123" s="24">
        <v>0.11015046296296296</v>
      </c>
      <c r="C123" s="24">
        <f>B123-TIME('Time Shifts'!$B$51,'Time Shifts'!$C$51,'Time Shifts'!$D$51)</f>
        <v>0.09571759259</v>
      </c>
      <c r="D123" s="55" t="s">
        <v>74</v>
      </c>
      <c r="E123" s="55" t="s">
        <v>127</v>
      </c>
      <c r="F123" s="46">
        <v>17.0</v>
      </c>
      <c r="G123" s="46">
        <f>F123-0</f>
        <v>17</v>
      </c>
      <c r="H123" s="26"/>
      <c r="I123" s="26"/>
      <c r="J123" s="26"/>
      <c r="K123" s="26"/>
    </row>
    <row r="124">
      <c r="A124" s="55" t="s">
        <v>1644</v>
      </c>
      <c r="B124" s="24">
        <v>0.11269675925925926</v>
      </c>
      <c r="C124" s="24">
        <f>B124-TIME('Time Shifts'!$B$51,'Time Shifts'!$C$51,'Time Shifts'!$D$51)</f>
        <v>0.09826388889</v>
      </c>
      <c r="D124" s="55" t="s">
        <v>82</v>
      </c>
      <c r="E124" s="55" t="s">
        <v>80</v>
      </c>
      <c r="F124" s="46">
        <v>16.0</v>
      </c>
      <c r="G124" s="46">
        <f>F124-7</f>
        <v>9</v>
      </c>
      <c r="H124" s="26"/>
      <c r="I124" s="26"/>
      <c r="J124" s="26"/>
      <c r="K124" s="26"/>
    </row>
    <row r="125">
      <c r="A125" s="55" t="s">
        <v>1644</v>
      </c>
      <c r="B125" s="24">
        <v>0.1174074074074074</v>
      </c>
      <c r="C125" s="24">
        <f>B125-TIME('Time Shifts'!$B$51,'Time Shifts'!$C$51,'Time Shifts'!$D$51)</f>
        <v>0.102974537</v>
      </c>
      <c r="D125" s="55" t="s">
        <v>74</v>
      </c>
      <c r="E125" s="55" t="s">
        <v>79</v>
      </c>
      <c r="F125" s="29" t="s">
        <v>75</v>
      </c>
      <c r="G125" s="46" t="s">
        <v>75</v>
      </c>
      <c r="H125" s="26"/>
      <c r="I125" s="26"/>
      <c r="J125" s="55"/>
      <c r="K125" s="55" t="s">
        <v>85</v>
      </c>
    </row>
    <row r="126">
      <c r="A126" s="55" t="s">
        <v>1644</v>
      </c>
      <c r="B126" s="24">
        <v>0.1174074074074074</v>
      </c>
      <c r="C126" s="24">
        <f>B126-TIME('Time Shifts'!$B$51,'Time Shifts'!$C$51,'Time Shifts'!$D$51)</f>
        <v>0.102974537</v>
      </c>
      <c r="D126" s="55" t="s">
        <v>74</v>
      </c>
      <c r="E126" s="55" t="s">
        <v>79</v>
      </c>
      <c r="F126" s="46">
        <v>20.0</v>
      </c>
      <c r="G126" s="46">
        <f>F126-3</f>
        <v>17</v>
      </c>
      <c r="H126" s="26"/>
      <c r="I126" s="26"/>
      <c r="J126" s="55"/>
      <c r="K126" s="55"/>
    </row>
    <row r="127">
      <c r="A127" s="55" t="s">
        <v>1644</v>
      </c>
      <c r="B127" s="24">
        <v>0.11796296296296296</v>
      </c>
      <c r="C127" s="24">
        <f>B127-TIME('Time Shifts'!$B$51,'Time Shifts'!$C$51,'Time Shifts'!$D$51)</f>
        <v>0.1035300926</v>
      </c>
      <c r="D127" s="55" t="s">
        <v>74</v>
      </c>
      <c r="E127" s="55" t="s">
        <v>79</v>
      </c>
      <c r="F127" s="29" t="s">
        <v>75</v>
      </c>
      <c r="G127" s="46" t="s">
        <v>75</v>
      </c>
      <c r="H127" s="26"/>
      <c r="I127" s="26"/>
      <c r="J127" s="55"/>
      <c r="K127" s="55"/>
    </row>
    <row r="128">
      <c r="A128" s="55" t="s">
        <v>1644</v>
      </c>
      <c r="B128" s="24">
        <v>0.11796296296296296</v>
      </c>
      <c r="C128" s="24">
        <f>B128-TIME('Time Shifts'!$B$51,'Time Shifts'!$C$51,'Time Shifts'!$D$51)</f>
        <v>0.1035300926</v>
      </c>
      <c r="D128" s="55" t="s">
        <v>74</v>
      </c>
      <c r="E128" s="55" t="s">
        <v>79</v>
      </c>
      <c r="F128" s="46">
        <v>19.0</v>
      </c>
      <c r="G128" s="46">
        <f>F128-3</f>
        <v>16</v>
      </c>
      <c r="H128" s="26"/>
      <c r="I128" s="26"/>
      <c r="J128" s="55"/>
      <c r="K128" s="55" t="s">
        <v>86</v>
      </c>
    </row>
    <row r="129">
      <c r="A129" s="55" t="s">
        <v>1644</v>
      </c>
      <c r="B129" s="24">
        <v>0.12037037037037036</v>
      </c>
      <c r="C129" s="24">
        <f>B129-TIME('Time Shifts'!$B$51,'Time Shifts'!$C$51,'Time Shifts'!$D$51)</f>
        <v>0.1059375</v>
      </c>
      <c r="D129" s="55" t="s">
        <v>1667</v>
      </c>
      <c r="E129" s="55" t="s">
        <v>93</v>
      </c>
      <c r="F129" s="29" t="s">
        <v>68</v>
      </c>
      <c r="G129" s="29">
        <v>20.0</v>
      </c>
      <c r="H129" s="55" t="s">
        <v>137</v>
      </c>
      <c r="I129" s="26" t="s">
        <v>1540</v>
      </c>
      <c r="J129" s="55"/>
      <c r="K129" s="55" t="s">
        <v>1668</v>
      </c>
    </row>
    <row r="130">
      <c r="A130" s="55" t="s">
        <v>1644</v>
      </c>
      <c r="B130" s="24">
        <v>0.12075231481481481</v>
      </c>
      <c r="C130" s="24">
        <f>B130-TIME('Time Shifts'!$B$51,'Time Shifts'!$C$51,'Time Shifts'!$D$51)</f>
        <v>0.1063194444</v>
      </c>
      <c r="D130" s="55" t="s">
        <v>74</v>
      </c>
      <c r="E130" s="55" t="s">
        <v>81</v>
      </c>
      <c r="F130" s="46">
        <v>21.0</v>
      </c>
      <c r="G130" s="46">
        <f>F130-2</f>
        <v>19</v>
      </c>
      <c r="H130" s="26"/>
      <c r="I130" s="26"/>
      <c r="J130" s="55"/>
      <c r="K130" s="55" t="s">
        <v>1669</v>
      </c>
    </row>
    <row r="131">
      <c r="A131" s="55" t="s">
        <v>1644</v>
      </c>
      <c r="B131" s="24">
        <v>0.12091435185185186</v>
      </c>
      <c r="C131" s="24">
        <f>B131-TIME('Time Shifts'!$B$51,'Time Shifts'!$C$51,'Time Shifts'!$D$51)</f>
        <v>0.1064814815</v>
      </c>
      <c r="D131" s="55" t="s">
        <v>1667</v>
      </c>
      <c r="E131" s="55" t="s">
        <v>91</v>
      </c>
      <c r="F131" s="46">
        <v>7.0</v>
      </c>
      <c r="G131" s="46"/>
      <c r="H131" s="55"/>
      <c r="I131" s="26" t="s">
        <v>1670</v>
      </c>
      <c r="J131" s="26"/>
      <c r="K131" s="26"/>
    </row>
    <row r="132">
      <c r="A132" s="55" t="s">
        <v>1644</v>
      </c>
      <c r="B132" s="24">
        <v>0.12170138888888889</v>
      </c>
      <c r="C132" s="24">
        <f>B132-TIME('Time Shifts'!$B$51,'Time Shifts'!$C$51,'Time Shifts'!$D$51)</f>
        <v>0.1072685185</v>
      </c>
      <c r="D132" s="55" t="s">
        <v>1667</v>
      </c>
      <c r="E132" s="55" t="s">
        <v>166</v>
      </c>
      <c r="F132" s="29">
        <v>12.0</v>
      </c>
      <c r="G132" s="46">
        <v>14.0</v>
      </c>
      <c r="H132" s="26"/>
      <c r="I132" s="26"/>
      <c r="J132" s="55"/>
      <c r="K132" s="55" t="s">
        <v>1671</v>
      </c>
    </row>
    <row r="133">
      <c r="A133" s="55" t="s">
        <v>1644</v>
      </c>
      <c r="B133" s="24">
        <v>0.12462962962962963</v>
      </c>
      <c r="C133" s="24">
        <f>B133-TIME('Time Shifts'!$B$51,'Time Shifts'!$C$51,'Time Shifts'!$D$51)</f>
        <v>0.1101967593</v>
      </c>
      <c r="D133" s="55" t="s">
        <v>74</v>
      </c>
      <c r="E133" s="55" t="s">
        <v>100</v>
      </c>
      <c r="F133" s="46">
        <v>18.0</v>
      </c>
      <c r="G133" s="46">
        <f>F133-8</f>
        <v>10</v>
      </c>
      <c r="H133" s="26"/>
      <c r="I133" s="26"/>
      <c r="J133" s="55"/>
      <c r="K133" s="55" t="s">
        <v>1672</v>
      </c>
    </row>
    <row r="134">
      <c r="A134" s="55" t="s">
        <v>1644</v>
      </c>
      <c r="B134" s="24">
        <v>0.12462962962962963</v>
      </c>
      <c r="C134" s="24">
        <f>B134-TIME('Time Shifts'!$B$51,'Time Shifts'!$C$51,'Time Shifts'!$D$51)</f>
        <v>0.1101967593</v>
      </c>
      <c r="D134" s="55" t="s">
        <v>69</v>
      </c>
      <c r="E134" s="55" t="s">
        <v>100</v>
      </c>
      <c r="F134" s="46">
        <v>18.0</v>
      </c>
      <c r="G134" s="46">
        <f>F134-4</f>
        <v>14</v>
      </c>
      <c r="H134" s="26"/>
      <c r="I134" s="26"/>
      <c r="J134" s="55"/>
      <c r="K134" s="55" t="s">
        <v>1672</v>
      </c>
    </row>
    <row r="135">
      <c r="A135" s="55" t="s">
        <v>1644</v>
      </c>
      <c r="B135" s="24">
        <v>0.12818287037037038</v>
      </c>
      <c r="C135" s="24">
        <f>B135-TIME('Time Shifts'!$B$51,'Time Shifts'!$C$51,'Time Shifts'!$D$51)</f>
        <v>0.11375</v>
      </c>
      <c r="D135" s="55" t="s">
        <v>1667</v>
      </c>
      <c r="E135" s="55" t="s">
        <v>67</v>
      </c>
      <c r="F135" s="29" t="s">
        <v>88</v>
      </c>
      <c r="G135" s="46">
        <v>1.0</v>
      </c>
      <c r="H135" s="26"/>
      <c r="I135" s="26"/>
      <c r="J135" s="26"/>
      <c r="K135" s="26"/>
    </row>
    <row r="136">
      <c r="A136" s="55" t="s">
        <v>1644</v>
      </c>
      <c r="B136" s="24">
        <v>0.13392361111111112</v>
      </c>
      <c r="C136" s="24">
        <f>B136-TIME('Time Shifts'!$B$51,'Time Shifts'!$C$51,'Time Shifts'!$D$51)</f>
        <v>0.1194907407</v>
      </c>
      <c r="D136" s="55" t="s">
        <v>70</v>
      </c>
      <c r="E136" s="55" t="s">
        <v>125</v>
      </c>
      <c r="F136" s="29" t="s">
        <v>68</v>
      </c>
      <c r="G136" s="46">
        <v>20.0</v>
      </c>
      <c r="H136" s="26"/>
      <c r="I136" s="26"/>
      <c r="J136" s="26"/>
      <c r="K136" s="26"/>
    </row>
    <row r="137">
      <c r="A137" s="55" t="s">
        <v>1644</v>
      </c>
      <c r="B137" s="24">
        <v>0.13392361111111112</v>
      </c>
      <c r="C137" s="24">
        <f>B137-TIME('Time Shifts'!$B$51,'Time Shifts'!$C$51,'Time Shifts'!$D$51)</f>
        <v>0.1194907407</v>
      </c>
      <c r="D137" s="55" t="s">
        <v>964</v>
      </c>
      <c r="E137" s="55" t="s">
        <v>125</v>
      </c>
      <c r="F137" s="29" t="s">
        <v>68</v>
      </c>
      <c r="G137" s="46">
        <v>20.0</v>
      </c>
      <c r="H137" s="26"/>
      <c r="I137" s="26"/>
      <c r="J137" s="26"/>
      <c r="K137" s="26"/>
    </row>
    <row r="138">
      <c r="A138" s="55" t="s">
        <v>1644</v>
      </c>
      <c r="B138" s="24">
        <v>0.13392361111111112</v>
      </c>
      <c r="C138" s="24">
        <f>B138-TIME('Time Shifts'!$B$51,'Time Shifts'!$C$51,'Time Shifts'!$D$51)</f>
        <v>0.1194907407</v>
      </c>
      <c r="D138" s="55" t="s">
        <v>82</v>
      </c>
      <c r="E138" s="55" t="s">
        <v>125</v>
      </c>
      <c r="F138" s="29">
        <v>4.0</v>
      </c>
      <c r="G138" s="46">
        <v>2.0</v>
      </c>
      <c r="H138" s="26"/>
      <c r="I138" s="26"/>
      <c r="J138" s="26"/>
      <c r="K138" s="26"/>
    </row>
    <row r="139">
      <c r="A139" s="55" t="s">
        <v>1644</v>
      </c>
      <c r="B139" s="24">
        <v>0.13392361111111112</v>
      </c>
      <c r="C139" s="24">
        <f>B139-TIME('Time Shifts'!$B$51,'Time Shifts'!$C$51,'Time Shifts'!$D$51)</f>
        <v>0.1194907407</v>
      </c>
      <c r="D139" s="55" t="s">
        <v>74</v>
      </c>
      <c r="E139" s="55" t="s">
        <v>125</v>
      </c>
      <c r="F139" s="46">
        <v>23.0</v>
      </c>
      <c r="G139" s="46">
        <f>F139-11</f>
        <v>12</v>
      </c>
      <c r="H139" s="26"/>
      <c r="I139" s="26"/>
      <c r="J139" s="26"/>
      <c r="K139" s="26"/>
    </row>
    <row r="140">
      <c r="A140" s="55" t="s">
        <v>1644</v>
      </c>
      <c r="B140" s="24">
        <v>0.13392361111111112</v>
      </c>
      <c r="C140" s="24">
        <f>B140-TIME('Time Shifts'!$B$51,'Time Shifts'!$C$51,'Time Shifts'!$D$51)</f>
        <v>0.1194907407</v>
      </c>
      <c r="D140" s="55" t="s">
        <v>66</v>
      </c>
      <c r="E140" s="55" t="s">
        <v>125</v>
      </c>
      <c r="F140" s="46">
        <v>19.0</v>
      </c>
      <c r="G140" s="46">
        <f>F140-0</f>
        <v>19</v>
      </c>
      <c r="H140" s="26"/>
      <c r="I140" s="26"/>
      <c r="J140" s="26"/>
      <c r="K140" s="26"/>
    </row>
    <row r="141">
      <c r="A141" s="55" t="s">
        <v>1644</v>
      </c>
      <c r="B141" s="24">
        <v>0.13392361111111112</v>
      </c>
      <c r="C141" s="24">
        <f>B141-TIME('Time Shifts'!$B$51,'Time Shifts'!$C$51,'Time Shifts'!$D$51)</f>
        <v>0.1194907407</v>
      </c>
      <c r="D141" s="55" t="s">
        <v>84</v>
      </c>
      <c r="E141" s="55" t="s">
        <v>125</v>
      </c>
      <c r="F141" s="46">
        <v>11.0</v>
      </c>
      <c r="G141" s="46">
        <f>F141-2</f>
        <v>9</v>
      </c>
      <c r="H141" s="26"/>
      <c r="I141" s="26"/>
      <c r="J141" s="26"/>
      <c r="K141" s="26"/>
    </row>
    <row r="142">
      <c r="A142" s="55" t="s">
        <v>1644</v>
      </c>
      <c r="B142" s="24">
        <v>0.13392361111111112</v>
      </c>
      <c r="C142" s="24">
        <f>B142-TIME('Time Shifts'!$B$51,'Time Shifts'!$C$51,'Time Shifts'!$D$51)</f>
        <v>0.1194907407</v>
      </c>
      <c r="D142" s="55" t="s">
        <v>69</v>
      </c>
      <c r="E142" s="55" t="s">
        <v>125</v>
      </c>
      <c r="F142" s="46">
        <v>11.0</v>
      </c>
      <c r="G142" s="46">
        <f>F142-4</f>
        <v>7</v>
      </c>
      <c r="H142" s="26"/>
      <c r="I142" s="26"/>
      <c r="J142" s="26"/>
      <c r="K142" s="26"/>
    </row>
    <row r="143">
      <c r="A143" s="55" t="s">
        <v>1644</v>
      </c>
      <c r="B143" s="24">
        <v>0.13659722222222223</v>
      </c>
      <c r="C143" s="24">
        <f>B143-TIME('Time Shifts'!$B$51,'Time Shifts'!$C$51,'Time Shifts'!$D$51)</f>
        <v>0.1221643519</v>
      </c>
      <c r="D143" s="55" t="s">
        <v>74</v>
      </c>
      <c r="E143" s="55" t="s">
        <v>67</v>
      </c>
      <c r="F143" s="46">
        <v>5.0</v>
      </c>
      <c r="G143" s="46">
        <f>F143-0</f>
        <v>5</v>
      </c>
      <c r="H143" s="26"/>
      <c r="I143" s="26"/>
      <c r="J143" s="26"/>
      <c r="K143" s="26"/>
    </row>
    <row r="144">
      <c r="A144" s="55" t="s">
        <v>1644</v>
      </c>
      <c r="B144" s="24">
        <v>0.13747685185185185</v>
      </c>
      <c r="C144" s="24">
        <f>B144-TIME('Time Shifts'!$B$51,'Time Shifts'!$C$51,'Time Shifts'!$D$51)</f>
        <v>0.1230439815</v>
      </c>
      <c r="D144" s="55" t="s">
        <v>66</v>
      </c>
      <c r="E144" s="55" t="s">
        <v>67</v>
      </c>
      <c r="F144" s="29" t="s">
        <v>68</v>
      </c>
      <c r="G144" s="46">
        <v>20.0</v>
      </c>
      <c r="H144" s="26"/>
      <c r="I144" s="26"/>
      <c r="J144" s="26"/>
      <c r="K144" s="26"/>
    </row>
    <row r="145">
      <c r="A145" s="55" t="s">
        <v>1644</v>
      </c>
      <c r="B145" s="24">
        <v>0.14172453703703702</v>
      </c>
      <c r="C145" s="24">
        <f>B145-TIME('Time Shifts'!$B$51,'Time Shifts'!$C$51,'Time Shifts'!$D$51)</f>
        <v>0.1272916667</v>
      </c>
      <c r="D145" s="55" t="s">
        <v>70</v>
      </c>
      <c r="E145" s="55" t="s">
        <v>365</v>
      </c>
      <c r="F145" s="46">
        <v>19.0</v>
      </c>
      <c r="G145" s="46">
        <f>F145-6</f>
        <v>13</v>
      </c>
      <c r="H145" s="26"/>
      <c r="I145" s="26"/>
      <c r="J145" s="26"/>
      <c r="K145" s="26"/>
    </row>
    <row r="146">
      <c r="A146" s="55" t="s">
        <v>1644</v>
      </c>
      <c r="B146" s="24">
        <v>0.15217592592592594</v>
      </c>
      <c r="C146" s="24">
        <f>B146-TIME('Time Shifts'!$B$51,'Time Shifts'!$C$51,'Time Shifts'!$D$51)</f>
        <v>0.1377430556</v>
      </c>
      <c r="D146" s="55" t="s">
        <v>82</v>
      </c>
      <c r="E146" s="55" t="s">
        <v>87</v>
      </c>
      <c r="F146" s="29" t="s">
        <v>88</v>
      </c>
      <c r="G146" s="46">
        <v>1.0</v>
      </c>
      <c r="H146" s="26"/>
      <c r="I146" s="26"/>
      <c r="J146" s="26"/>
      <c r="K146" s="26"/>
    </row>
    <row r="147">
      <c r="A147" s="55" t="s">
        <v>1644</v>
      </c>
      <c r="B147" s="24">
        <v>0.15217592592592594</v>
      </c>
      <c r="C147" s="24">
        <f>B147-TIME('Time Shifts'!$B$51,'Time Shifts'!$C$51,'Time Shifts'!$D$51)</f>
        <v>0.1377430556</v>
      </c>
      <c r="D147" s="55" t="s">
        <v>69</v>
      </c>
      <c r="E147" s="55" t="s">
        <v>87</v>
      </c>
      <c r="F147" s="29" t="s">
        <v>68</v>
      </c>
      <c r="G147" s="46">
        <v>20.0</v>
      </c>
      <c r="H147" s="26"/>
      <c r="I147" s="26"/>
      <c r="J147" s="26"/>
      <c r="K147" s="26"/>
    </row>
    <row r="148">
      <c r="A148" s="55" t="s">
        <v>1644</v>
      </c>
      <c r="B148" s="24">
        <v>0.1522800925925926</v>
      </c>
      <c r="C148" s="24">
        <f>B148-TIME('Time Shifts'!$B$51,'Time Shifts'!$C$51,'Time Shifts'!$D$51)</f>
        <v>0.1378472222</v>
      </c>
      <c r="D148" s="55" t="s">
        <v>70</v>
      </c>
      <c r="E148" s="55" t="s">
        <v>87</v>
      </c>
      <c r="F148" s="29">
        <v>26.0</v>
      </c>
      <c r="G148" s="46" t="s">
        <v>75</v>
      </c>
      <c r="H148" s="26"/>
      <c r="I148" s="26"/>
      <c r="J148" s="55"/>
      <c r="K148" s="55" t="s">
        <v>1415</v>
      </c>
    </row>
    <row r="149">
      <c r="A149" s="55" t="s">
        <v>1644</v>
      </c>
      <c r="B149" s="24">
        <v>0.15238425925925925</v>
      </c>
      <c r="C149" s="24">
        <f>B149-TIME('Time Shifts'!$B$51,'Time Shifts'!$C$51,'Time Shifts'!$D$51)</f>
        <v>0.1379513889</v>
      </c>
      <c r="D149" s="55" t="s">
        <v>964</v>
      </c>
      <c r="E149" s="55" t="s">
        <v>87</v>
      </c>
      <c r="F149" s="46">
        <v>18.0</v>
      </c>
      <c r="G149" s="46">
        <f>F149-1</f>
        <v>17</v>
      </c>
      <c r="H149" s="26"/>
      <c r="I149" s="26"/>
      <c r="J149" s="26"/>
      <c r="K149" s="26"/>
    </row>
    <row r="150">
      <c r="A150" s="55" t="s">
        <v>1644</v>
      </c>
      <c r="B150" s="24">
        <v>0.15239583333333334</v>
      </c>
      <c r="C150" s="24">
        <f>B150-TIME('Time Shifts'!$B$51,'Time Shifts'!$C$51,'Time Shifts'!$D$51)</f>
        <v>0.137962963</v>
      </c>
      <c r="D150" s="55" t="s">
        <v>66</v>
      </c>
      <c r="E150" s="55" t="s">
        <v>87</v>
      </c>
      <c r="F150" s="46">
        <v>19.0</v>
      </c>
      <c r="G150" s="46">
        <f>F150-0</f>
        <v>19</v>
      </c>
      <c r="H150" s="26"/>
      <c r="I150" s="26"/>
      <c r="J150" s="26"/>
      <c r="K150" s="26"/>
    </row>
    <row r="151">
      <c r="A151" s="55" t="s">
        <v>1644</v>
      </c>
      <c r="B151" s="24">
        <v>0.15259259259259259</v>
      </c>
      <c r="C151" s="24">
        <f>B151-TIME('Time Shifts'!$B$51,'Time Shifts'!$C$51,'Time Shifts'!$D$51)</f>
        <v>0.1381597222</v>
      </c>
      <c r="D151" s="55" t="s">
        <v>84</v>
      </c>
      <c r="E151" s="55" t="s">
        <v>87</v>
      </c>
      <c r="F151" s="46">
        <v>9.0</v>
      </c>
      <c r="G151" s="46">
        <f>F151-2</f>
        <v>7</v>
      </c>
      <c r="H151" s="26"/>
      <c r="I151" s="26"/>
      <c r="J151" s="26"/>
      <c r="K151" s="26"/>
    </row>
    <row r="152">
      <c r="A152" s="55" t="s">
        <v>1644</v>
      </c>
      <c r="B152" s="24">
        <v>0.15263888888888888</v>
      </c>
      <c r="C152" s="24">
        <f>B152-TIME('Time Shifts'!$B$51,'Time Shifts'!$C$51,'Time Shifts'!$D$51)</f>
        <v>0.1382060185</v>
      </c>
      <c r="D152" s="55" t="s">
        <v>74</v>
      </c>
      <c r="E152" s="55" t="s">
        <v>87</v>
      </c>
      <c r="F152" s="46">
        <v>7.0</v>
      </c>
      <c r="G152" s="46">
        <f>F152-5</f>
        <v>2</v>
      </c>
      <c r="H152" s="26"/>
      <c r="I152" s="26"/>
      <c r="J152" s="26"/>
      <c r="K152" s="26"/>
    </row>
    <row r="153">
      <c r="A153" s="55" t="s">
        <v>1644</v>
      </c>
      <c r="B153" s="24">
        <v>0.155625</v>
      </c>
      <c r="C153" s="24">
        <f>B153-TIME('Time Shifts'!$B$51,'Time Shifts'!$C$51,'Time Shifts'!$D$51)</f>
        <v>0.1411921296</v>
      </c>
      <c r="D153" s="55" t="s">
        <v>964</v>
      </c>
      <c r="E153" s="55" t="s">
        <v>93</v>
      </c>
      <c r="F153" s="46">
        <v>11.0</v>
      </c>
      <c r="G153" s="46">
        <f>F153-3</f>
        <v>8</v>
      </c>
      <c r="H153" s="26"/>
      <c r="I153" s="26"/>
      <c r="J153" s="55"/>
      <c r="K153" s="55" t="s">
        <v>1650</v>
      </c>
    </row>
    <row r="154">
      <c r="A154" s="55" t="s">
        <v>1644</v>
      </c>
      <c r="B154" s="24">
        <v>0.15743055555555555</v>
      </c>
      <c r="C154" s="24">
        <f>B154-TIME('Time Shifts'!$B$51,'Time Shifts'!$C$51,'Time Shifts'!$D$51)</f>
        <v>0.1429976852</v>
      </c>
      <c r="D154" s="55" t="s">
        <v>66</v>
      </c>
      <c r="E154" s="55" t="s">
        <v>81</v>
      </c>
      <c r="F154" s="46">
        <v>20.0</v>
      </c>
      <c r="G154" s="46">
        <f>F154-5</f>
        <v>15</v>
      </c>
      <c r="H154" s="26"/>
      <c r="I154" s="26"/>
      <c r="J154" s="55"/>
      <c r="K154" s="55" t="s">
        <v>254</v>
      </c>
    </row>
    <row r="155">
      <c r="A155" s="55" t="s">
        <v>1644</v>
      </c>
      <c r="B155" s="24">
        <v>0.15861111111111112</v>
      </c>
      <c r="C155" s="24">
        <f>B155-TIME('Time Shifts'!$B$51,'Time Shifts'!$C$51,'Time Shifts'!$D$51)</f>
        <v>0.1441782407</v>
      </c>
      <c r="D155" s="55" t="s">
        <v>66</v>
      </c>
      <c r="E155" s="55" t="s">
        <v>81</v>
      </c>
      <c r="F155" s="29" t="s">
        <v>68</v>
      </c>
      <c r="G155" s="46">
        <v>20.0</v>
      </c>
      <c r="H155" s="26"/>
      <c r="I155" s="26"/>
      <c r="J155" s="55"/>
      <c r="K155" s="55" t="s">
        <v>254</v>
      </c>
    </row>
    <row r="156">
      <c r="A156" s="55" t="s">
        <v>1644</v>
      </c>
      <c r="B156" s="24">
        <v>0.1594675925925926</v>
      </c>
      <c r="C156" s="24">
        <f>B156-TIME('Time Shifts'!$B$51,'Time Shifts'!$C$51,'Time Shifts'!$D$51)</f>
        <v>0.1450347222</v>
      </c>
      <c r="D156" s="55" t="s">
        <v>66</v>
      </c>
      <c r="E156" s="55" t="s">
        <v>91</v>
      </c>
      <c r="F156" s="46">
        <v>22.0</v>
      </c>
      <c r="G156" s="46"/>
      <c r="H156" s="26"/>
      <c r="I156" s="26"/>
      <c r="J156" s="26"/>
      <c r="K156" s="26"/>
    </row>
    <row r="157">
      <c r="A157" s="55" t="s">
        <v>1644</v>
      </c>
      <c r="B157" s="24">
        <v>0.16087962962962962</v>
      </c>
      <c r="C157" s="24">
        <f>B157-TIME('Time Shifts'!$B$51,'Time Shifts'!$C$51,'Time Shifts'!$D$51)</f>
        <v>0.1464467593</v>
      </c>
      <c r="D157" s="55" t="s">
        <v>74</v>
      </c>
      <c r="E157" s="55" t="s">
        <v>125</v>
      </c>
      <c r="F157" s="46">
        <v>15.0</v>
      </c>
      <c r="G157" s="46">
        <f>F157-11</f>
        <v>4</v>
      </c>
      <c r="H157" s="26"/>
      <c r="I157" s="26"/>
      <c r="J157" s="26"/>
      <c r="K157" s="26"/>
    </row>
    <row r="158">
      <c r="A158" s="55" t="s">
        <v>1644</v>
      </c>
      <c r="B158" s="24">
        <v>0.1622800925925926</v>
      </c>
      <c r="C158" s="24">
        <f>B158-TIME('Time Shifts'!$B$51,'Time Shifts'!$C$51,'Time Shifts'!$D$51)</f>
        <v>0.1478472222</v>
      </c>
      <c r="D158" s="55" t="s">
        <v>74</v>
      </c>
      <c r="E158" s="55" t="s">
        <v>81</v>
      </c>
      <c r="F158" s="29">
        <v>10.0</v>
      </c>
      <c r="G158" s="46">
        <f>F158-2</f>
        <v>8</v>
      </c>
      <c r="H158" s="26"/>
      <c r="I158" s="26"/>
      <c r="J158" s="55"/>
      <c r="K158" s="55" t="s">
        <v>254</v>
      </c>
    </row>
    <row r="159">
      <c r="A159" s="55" t="s">
        <v>1644</v>
      </c>
      <c r="B159" s="24">
        <v>0.16273148148148148</v>
      </c>
      <c r="C159" s="24">
        <f>B159-TIME('Time Shifts'!$B$51,'Time Shifts'!$C$51,'Time Shifts'!$D$51)</f>
        <v>0.1482986111</v>
      </c>
      <c r="D159" s="55" t="s">
        <v>74</v>
      </c>
      <c r="E159" s="55" t="s">
        <v>125</v>
      </c>
      <c r="F159" s="29" t="s">
        <v>75</v>
      </c>
      <c r="G159" s="46" t="s">
        <v>75</v>
      </c>
      <c r="H159" s="26"/>
      <c r="I159" s="26"/>
      <c r="J159" s="55"/>
      <c r="K159" s="55" t="s">
        <v>85</v>
      </c>
    </row>
    <row r="160">
      <c r="A160" s="55" t="s">
        <v>1644</v>
      </c>
      <c r="B160" s="24">
        <v>0.16273148148148148</v>
      </c>
      <c r="C160" s="24">
        <f>B160-TIME('Time Shifts'!$B$51,'Time Shifts'!$C$51,'Time Shifts'!$D$51)</f>
        <v>0.1482986111</v>
      </c>
      <c r="D160" s="55" t="s">
        <v>74</v>
      </c>
      <c r="E160" s="55" t="s">
        <v>125</v>
      </c>
      <c r="F160" s="46">
        <v>18.0</v>
      </c>
      <c r="G160" s="46">
        <f>F160-11</f>
        <v>7</v>
      </c>
      <c r="H160" s="26"/>
      <c r="I160" s="26"/>
      <c r="J160" s="55"/>
      <c r="K160" s="55" t="s">
        <v>86</v>
      </c>
    </row>
    <row r="161">
      <c r="A161" s="55" t="s">
        <v>1644</v>
      </c>
      <c r="B161" s="24">
        <v>0.1647685185185185</v>
      </c>
      <c r="C161" s="24">
        <f>B161-TIME('Time Shifts'!$B$51,'Time Shifts'!$C$51,'Time Shifts'!$D$51)</f>
        <v>0.1503356481</v>
      </c>
      <c r="D161" s="55" t="s">
        <v>69</v>
      </c>
      <c r="E161" s="55" t="s">
        <v>80</v>
      </c>
      <c r="F161" s="46">
        <v>7.0</v>
      </c>
      <c r="G161" s="46">
        <f>F161-4</f>
        <v>3</v>
      </c>
      <c r="H161" s="26"/>
      <c r="I161" s="26"/>
      <c r="J161" s="26"/>
      <c r="K161" s="26"/>
    </row>
    <row r="162">
      <c r="A162" s="55" t="s">
        <v>1644</v>
      </c>
      <c r="B162" s="24">
        <v>0.1663425925925926</v>
      </c>
      <c r="C162" s="24">
        <f>B162-TIME('Time Shifts'!$B$51,'Time Shifts'!$C$51,'Time Shifts'!$D$51)</f>
        <v>0.1519097222</v>
      </c>
      <c r="D162" s="55" t="s">
        <v>74</v>
      </c>
      <c r="E162" s="55" t="s">
        <v>100</v>
      </c>
      <c r="F162" s="46">
        <v>19.0</v>
      </c>
      <c r="G162" s="46">
        <f>F162-8</f>
        <v>11</v>
      </c>
      <c r="H162" s="55"/>
      <c r="I162" s="26" t="s">
        <v>1673</v>
      </c>
      <c r="J162" s="26"/>
      <c r="K162" s="26"/>
    </row>
    <row r="163">
      <c r="A163" s="55" t="s">
        <v>1644</v>
      </c>
      <c r="B163" s="24">
        <v>0.16679398148148147</v>
      </c>
      <c r="C163" s="24">
        <f>B163-TIME('Time Shifts'!$B$51,'Time Shifts'!$C$51,'Time Shifts'!$D$51)</f>
        <v>0.1523611111</v>
      </c>
      <c r="D163" s="55" t="s">
        <v>74</v>
      </c>
      <c r="E163" s="55" t="s">
        <v>81</v>
      </c>
      <c r="F163" s="46">
        <v>18.0</v>
      </c>
      <c r="G163" s="46">
        <f>F163-2</f>
        <v>16</v>
      </c>
      <c r="H163" s="26"/>
      <c r="I163" s="26"/>
      <c r="J163" s="55"/>
      <c r="K163" s="55" t="s">
        <v>254</v>
      </c>
    </row>
    <row r="164">
      <c r="A164" s="55" t="s">
        <v>1644</v>
      </c>
      <c r="B164" s="24">
        <v>0.1676388888888889</v>
      </c>
      <c r="C164" s="24">
        <f>B164-TIME('Time Shifts'!$B$51,'Time Shifts'!$C$51,'Time Shifts'!$D$51)</f>
        <v>0.1532060185</v>
      </c>
      <c r="D164" s="55" t="s">
        <v>74</v>
      </c>
      <c r="E164" s="55" t="s">
        <v>79</v>
      </c>
      <c r="F164" s="46">
        <v>10.0</v>
      </c>
      <c r="G164" s="46">
        <f t="shared" ref="G164:G165" si="7">F164-3</f>
        <v>7</v>
      </c>
      <c r="H164" s="26"/>
      <c r="I164" s="26"/>
      <c r="J164" s="26"/>
      <c r="K164" s="26"/>
    </row>
    <row r="165">
      <c r="A165" s="55" t="s">
        <v>1644</v>
      </c>
      <c r="B165" s="24">
        <v>0.16832175925925927</v>
      </c>
      <c r="C165" s="24">
        <f>B165-TIME('Time Shifts'!$B$51,'Time Shifts'!$C$51,'Time Shifts'!$D$51)</f>
        <v>0.1538888889</v>
      </c>
      <c r="D165" s="55" t="s">
        <v>74</v>
      </c>
      <c r="E165" s="55" t="s">
        <v>79</v>
      </c>
      <c r="F165" s="46">
        <v>9.0</v>
      </c>
      <c r="G165" s="46">
        <f t="shared" si="7"/>
        <v>6</v>
      </c>
      <c r="H165" s="55"/>
      <c r="I165" s="26" t="s">
        <v>1674</v>
      </c>
      <c r="J165" s="55"/>
      <c r="K165" s="55" t="s">
        <v>1675</v>
      </c>
    </row>
    <row r="166">
      <c r="A166" s="55" t="s">
        <v>1644</v>
      </c>
      <c r="B166" s="24">
        <v>0.17331018518518518</v>
      </c>
      <c r="C166" s="24">
        <f>B166-TIME('Time Shifts'!$B$51,'Time Shifts'!$C$51,'Time Shifts'!$D$51)</f>
        <v>0.1588773148</v>
      </c>
      <c r="D166" s="55" t="s">
        <v>69</v>
      </c>
      <c r="E166" s="55" t="s">
        <v>89</v>
      </c>
      <c r="F166" s="29">
        <v>25.0</v>
      </c>
      <c r="G166" s="46">
        <v>17.0</v>
      </c>
      <c r="H166" s="26"/>
      <c r="I166" s="26"/>
      <c r="J166" s="55"/>
      <c r="K166" s="55" t="s">
        <v>811</v>
      </c>
    </row>
    <row r="167">
      <c r="A167" s="55" t="s">
        <v>1644</v>
      </c>
      <c r="B167" s="24">
        <v>0.17351851851851852</v>
      </c>
      <c r="C167" s="24">
        <f>B167-TIME('Time Shifts'!$B$51,'Time Shifts'!$C$51,'Time Shifts'!$D$51)</f>
        <v>0.1590856481</v>
      </c>
      <c r="D167" s="55" t="s">
        <v>69</v>
      </c>
      <c r="E167" s="55" t="s">
        <v>91</v>
      </c>
      <c r="F167" s="46">
        <v>36.0</v>
      </c>
      <c r="G167" s="46"/>
      <c r="H167" s="55"/>
      <c r="I167" s="26" t="s">
        <v>1676</v>
      </c>
      <c r="J167" s="26"/>
      <c r="K167" s="26"/>
    </row>
    <row r="168">
      <c r="A168" s="55" t="s">
        <v>1644</v>
      </c>
      <c r="B168" s="24">
        <v>0.17590277777777777</v>
      </c>
      <c r="C168" s="24">
        <f>B168-TIME('Time Shifts'!$B$51,'Time Shifts'!$C$51,'Time Shifts'!$D$51)</f>
        <v>0.1614699074</v>
      </c>
      <c r="D168" s="55" t="s">
        <v>74</v>
      </c>
      <c r="E168" s="55" t="s">
        <v>93</v>
      </c>
      <c r="F168" s="46">
        <v>16.0</v>
      </c>
      <c r="G168" s="46">
        <f t="shared" ref="G168:G169" si="8">F168-9</f>
        <v>7</v>
      </c>
      <c r="H168" s="26"/>
      <c r="I168" s="26"/>
      <c r="J168" s="55"/>
      <c r="K168" s="55" t="s">
        <v>1010</v>
      </c>
    </row>
    <row r="169">
      <c r="A169" s="55" t="s">
        <v>1644</v>
      </c>
      <c r="B169" s="24">
        <v>0.17599537037037036</v>
      </c>
      <c r="C169" s="24">
        <f>B169-TIME('Time Shifts'!$B$51,'Time Shifts'!$C$51,'Time Shifts'!$D$51)</f>
        <v>0.1615625</v>
      </c>
      <c r="D169" s="55" t="s">
        <v>74</v>
      </c>
      <c r="E169" s="55" t="s">
        <v>93</v>
      </c>
      <c r="F169" s="46">
        <v>17.0</v>
      </c>
      <c r="G169" s="46">
        <f t="shared" si="8"/>
        <v>8</v>
      </c>
      <c r="H169" s="26"/>
      <c r="I169" s="26"/>
      <c r="J169" s="55"/>
      <c r="K169" s="55" t="s">
        <v>1010</v>
      </c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hidden="1" min="2" max="2" width="7.57"/>
    <col customWidth="1" min="3" max="3" width="7.29"/>
    <col customWidth="1" min="4" max="4" width="18.86"/>
    <col customWidth="1" min="5" max="5" width="16.0"/>
    <col customWidth="1" min="6" max="6" width="10.71"/>
    <col customWidth="1" min="7" max="7" width="12.71"/>
    <col customWidth="1" min="8" max="8" width="5.14"/>
    <col customWidth="1" min="9" max="9" width="62.71"/>
    <col customWidth="1" min="10" max="10" width="6.43"/>
    <col customWidth="1" min="11" max="11" width="62.86"/>
  </cols>
  <sheetData>
    <row r="1">
      <c r="A1" s="77" t="s">
        <v>0</v>
      </c>
      <c r="B1" s="39" t="s">
        <v>4304</v>
      </c>
      <c r="C1" s="39" t="s">
        <v>56</v>
      </c>
      <c r="D1" s="39" t="s">
        <v>57</v>
      </c>
      <c r="E1" s="39" t="s">
        <v>58</v>
      </c>
      <c r="F1" s="40" t="s">
        <v>59</v>
      </c>
      <c r="G1" s="40" t="s">
        <v>60</v>
      </c>
      <c r="H1" s="39" t="s">
        <v>61</v>
      </c>
      <c r="I1" s="39" t="s">
        <v>62</v>
      </c>
      <c r="J1" s="39" t="s">
        <v>63</v>
      </c>
      <c r="K1" s="39" t="s">
        <v>64</v>
      </c>
    </row>
    <row r="2">
      <c r="A2" s="55" t="s">
        <v>1677</v>
      </c>
      <c r="B2" s="24">
        <v>0.00920138888888889</v>
      </c>
      <c r="C2" s="24">
        <f t="shared" ref="C2:C145" si="1">B2</f>
        <v>0.009201388889</v>
      </c>
      <c r="D2" s="55" t="s">
        <v>69</v>
      </c>
      <c r="E2" s="55" t="s">
        <v>120</v>
      </c>
      <c r="F2" s="46">
        <v>13.0</v>
      </c>
      <c r="G2" s="26"/>
      <c r="H2" s="26"/>
      <c r="I2" s="26"/>
      <c r="J2" s="55"/>
      <c r="K2" s="55" t="s">
        <v>1678</v>
      </c>
    </row>
    <row r="3">
      <c r="A3" s="55" t="s">
        <v>1677</v>
      </c>
      <c r="B3" s="24">
        <v>0.010358796296296297</v>
      </c>
      <c r="C3" s="24">
        <f t="shared" si="1"/>
        <v>0.0103587963</v>
      </c>
      <c r="D3" s="55" t="s">
        <v>964</v>
      </c>
      <c r="E3" s="55" t="s">
        <v>120</v>
      </c>
      <c r="F3" s="46">
        <v>16.0</v>
      </c>
      <c r="G3" s="26"/>
      <c r="H3" s="26"/>
      <c r="I3" s="26"/>
      <c r="J3" s="55"/>
      <c r="K3" s="55" t="s">
        <v>1679</v>
      </c>
    </row>
    <row r="4">
      <c r="A4" s="55" t="s">
        <v>1677</v>
      </c>
      <c r="B4" s="24">
        <v>0.011550925925925926</v>
      </c>
      <c r="C4" s="24">
        <f t="shared" si="1"/>
        <v>0.01155092593</v>
      </c>
      <c r="D4" s="55" t="s">
        <v>69</v>
      </c>
      <c r="E4" s="55" t="s">
        <v>81</v>
      </c>
      <c r="F4" s="46">
        <v>19.0</v>
      </c>
      <c r="G4" s="26">
        <f>F4-3</f>
        <v>16</v>
      </c>
      <c r="H4" s="26"/>
      <c r="I4" s="26"/>
      <c r="J4" s="26"/>
      <c r="K4" s="26"/>
    </row>
    <row r="5">
      <c r="A5" s="55" t="s">
        <v>1677</v>
      </c>
      <c r="B5" s="24">
        <v>0.012824074074074075</v>
      </c>
      <c r="C5" s="24">
        <f t="shared" si="1"/>
        <v>0.01282407407</v>
      </c>
      <c r="D5" s="55" t="s">
        <v>70</v>
      </c>
      <c r="E5" s="55" t="s">
        <v>83</v>
      </c>
      <c r="F5" s="29">
        <v>24.0</v>
      </c>
      <c r="G5" s="46">
        <v>19.0</v>
      </c>
      <c r="H5" s="26"/>
      <c r="I5" s="26"/>
      <c r="J5" s="26"/>
      <c r="K5" s="26"/>
    </row>
    <row r="6">
      <c r="A6" s="55" t="s">
        <v>1677</v>
      </c>
      <c r="B6" s="24">
        <v>0.013657407407407408</v>
      </c>
      <c r="C6" s="24">
        <f t="shared" si="1"/>
        <v>0.01365740741</v>
      </c>
      <c r="D6" s="55" t="s">
        <v>74</v>
      </c>
      <c r="E6" s="55" t="s">
        <v>67</v>
      </c>
      <c r="F6" s="46">
        <v>16.0</v>
      </c>
      <c r="G6" s="26">
        <f>F6-0</f>
        <v>16</v>
      </c>
      <c r="H6" s="26"/>
      <c r="I6" s="26"/>
      <c r="J6" s="26"/>
      <c r="K6" s="26"/>
    </row>
    <row r="7">
      <c r="A7" s="55" t="s">
        <v>1677</v>
      </c>
      <c r="B7" s="24">
        <v>0.01369212962962963</v>
      </c>
      <c r="C7" s="24">
        <f t="shared" si="1"/>
        <v>0.01369212963</v>
      </c>
      <c r="D7" s="55" t="s">
        <v>69</v>
      </c>
      <c r="E7" s="55" t="s">
        <v>67</v>
      </c>
      <c r="F7" s="46">
        <v>21.0</v>
      </c>
      <c r="G7" s="26">
        <f>F7-5</f>
        <v>16</v>
      </c>
      <c r="H7" s="26"/>
      <c r="I7" s="26"/>
      <c r="J7" s="26"/>
      <c r="K7" s="26"/>
    </row>
    <row r="8">
      <c r="A8" s="55" t="s">
        <v>1677</v>
      </c>
      <c r="B8" s="24">
        <v>0.015219907407407408</v>
      </c>
      <c r="C8" s="24">
        <f t="shared" si="1"/>
        <v>0.01521990741</v>
      </c>
      <c r="D8" s="55" t="s">
        <v>964</v>
      </c>
      <c r="E8" s="55" t="s">
        <v>120</v>
      </c>
      <c r="F8" s="46">
        <v>25.0</v>
      </c>
      <c r="G8" s="26"/>
      <c r="H8" s="26"/>
      <c r="I8" s="26"/>
      <c r="J8" s="55"/>
      <c r="K8" s="55" t="s">
        <v>1680</v>
      </c>
    </row>
    <row r="9">
      <c r="A9" s="55" t="s">
        <v>1677</v>
      </c>
      <c r="B9" s="24">
        <v>0.019930555555555556</v>
      </c>
      <c r="C9" s="24">
        <f t="shared" si="1"/>
        <v>0.01993055556</v>
      </c>
      <c r="D9" s="55" t="s">
        <v>66</v>
      </c>
      <c r="E9" s="55" t="s">
        <v>67</v>
      </c>
      <c r="F9" s="46">
        <v>12.0</v>
      </c>
      <c r="G9" s="26">
        <f>F9-1</f>
        <v>11</v>
      </c>
      <c r="H9" s="26"/>
      <c r="I9" s="26"/>
      <c r="J9" s="26"/>
      <c r="K9" s="26"/>
    </row>
    <row r="10">
      <c r="A10" s="55" t="s">
        <v>1677</v>
      </c>
      <c r="B10" s="24">
        <v>0.020625</v>
      </c>
      <c r="C10" s="24">
        <f t="shared" si="1"/>
        <v>0.020625</v>
      </c>
      <c r="D10" s="55" t="s">
        <v>69</v>
      </c>
      <c r="E10" s="55" t="s">
        <v>67</v>
      </c>
      <c r="F10" s="46">
        <v>22.0</v>
      </c>
      <c r="G10" s="26">
        <f>F10-5</f>
        <v>17</v>
      </c>
      <c r="H10" s="26"/>
      <c r="I10" s="26"/>
      <c r="J10" s="26"/>
      <c r="K10" s="26"/>
    </row>
    <row r="11">
      <c r="A11" s="55" t="s">
        <v>1677</v>
      </c>
      <c r="B11" s="24">
        <v>0.020439814814814813</v>
      </c>
      <c r="C11" s="24">
        <f t="shared" si="1"/>
        <v>0.02043981481</v>
      </c>
      <c r="D11" s="55" t="s">
        <v>82</v>
      </c>
      <c r="E11" s="55" t="s">
        <v>67</v>
      </c>
      <c r="F11" s="46">
        <v>10.0</v>
      </c>
      <c r="G11" s="26">
        <f>F11-4</f>
        <v>6</v>
      </c>
      <c r="H11" s="26"/>
      <c r="I11" s="26"/>
      <c r="J11" s="26"/>
      <c r="K11" s="26"/>
    </row>
    <row r="12">
      <c r="A12" s="55" t="s">
        <v>1677</v>
      </c>
      <c r="B12" s="24">
        <v>0.024826388888888887</v>
      </c>
      <c r="C12" s="24">
        <f t="shared" si="1"/>
        <v>0.02482638889</v>
      </c>
      <c r="D12" s="55" t="s">
        <v>84</v>
      </c>
      <c r="E12" s="55" t="s">
        <v>79</v>
      </c>
      <c r="F12" s="46">
        <v>14.0</v>
      </c>
      <c r="G12" s="26">
        <f>F12-6</f>
        <v>8</v>
      </c>
      <c r="H12" s="26"/>
      <c r="I12" s="26"/>
      <c r="J12" s="26"/>
      <c r="K12" s="26"/>
    </row>
    <row r="13">
      <c r="A13" s="55" t="s">
        <v>1677</v>
      </c>
      <c r="B13" s="24">
        <v>0.024872685185185185</v>
      </c>
      <c r="C13" s="24">
        <f t="shared" si="1"/>
        <v>0.02487268519</v>
      </c>
      <c r="D13" s="55" t="s">
        <v>66</v>
      </c>
      <c r="E13" s="55" t="s">
        <v>79</v>
      </c>
      <c r="F13" s="46">
        <v>8.0</v>
      </c>
      <c r="G13" s="26">
        <f>F13-0</f>
        <v>8</v>
      </c>
      <c r="H13" s="26"/>
      <c r="I13" s="26"/>
      <c r="J13" s="26"/>
      <c r="K13" s="26"/>
    </row>
    <row r="14">
      <c r="A14" s="55" t="s">
        <v>1677</v>
      </c>
      <c r="B14" s="24">
        <v>0.024872685185185185</v>
      </c>
      <c r="C14" s="24">
        <f t="shared" si="1"/>
        <v>0.02487268519</v>
      </c>
      <c r="D14" s="55" t="s">
        <v>70</v>
      </c>
      <c r="E14" s="55" t="s">
        <v>79</v>
      </c>
      <c r="F14" s="46">
        <v>10.0</v>
      </c>
      <c r="G14" s="26">
        <f>F14-6</f>
        <v>4</v>
      </c>
      <c r="H14" s="26"/>
      <c r="I14" s="26"/>
      <c r="J14" s="26"/>
      <c r="K14" s="26"/>
    </row>
    <row r="15">
      <c r="A15" s="55" t="s">
        <v>1677</v>
      </c>
      <c r="B15" s="24">
        <v>0.02488425925925926</v>
      </c>
      <c r="C15" s="24">
        <f t="shared" si="1"/>
        <v>0.02488425926</v>
      </c>
      <c r="D15" s="55" t="s">
        <v>82</v>
      </c>
      <c r="E15" s="55" t="s">
        <v>79</v>
      </c>
      <c r="F15" s="46">
        <v>6.0</v>
      </c>
      <c r="G15" s="26">
        <f>F15-1</f>
        <v>5</v>
      </c>
      <c r="H15" s="26"/>
      <c r="I15" s="26"/>
      <c r="J15" s="26"/>
      <c r="K15" s="26"/>
    </row>
    <row r="16">
      <c r="A16" s="55" t="s">
        <v>1677</v>
      </c>
      <c r="B16" s="24">
        <v>0.024918981481481483</v>
      </c>
      <c r="C16" s="24">
        <f t="shared" si="1"/>
        <v>0.02491898148</v>
      </c>
      <c r="D16" s="55" t="s">
        <v>74</v>
      </c>
      <c r="E16" s="55" t="s">
        <v>79</v>
      </c>
      <c r="F16" s="29">
        <v>16.0</v>
      </c>
      <c r="G16" s="46">
        <f>F16-4</f>
        <v>12</v>
      </c>
      <c r="H16" s="26"/>
      <c r="I16" s="26"/>
      <c r="J16" s="26"/>
      <c r="K16" s="26"/>
    </row>
    <row r="17">
      <c r="A17" s="55" t="s">
        <v>1677</v>
      </c>
      <c r="B17" s="24">
        <v>0.024953703703703704</v>
      </c>
      <c r="C17" s="24">
        <f t="shared" si="1"/>
        <v>0.0249537037</v>
      </c>
      <c r="D17" s="55" t="s">
        <v>69</v>
      </c>
      <c r="E17" s="55" t="s">
        <v>79</v>
      </c>
      <c r="F17" s="46">
        <v>8.0</v>
      </c>
      <c r="G17" s="26">
        <f>F17-3</f>
        <v>5</v>
      </c>
      <c r="H17" s="26"/>
      <c r="I17" s="26"/>
      <c r="J17" s="26"/>
      <c r="K17" s="26"/>
    </row>
    <row r="18">
      <c r="A18" s="55" t="s">
        <v>1677</v>
      </c>
      <c r="B18" s="24">
        <v>0.024965277777777777</v>
      </c>
      <c r="C18" s="24">
        <f t="shared" si="1"/>
        <v>0.02496527778</v>
      </c>
      <c r="D18" s="55" t="s">
        <v>964</v>
      </c>
      <c r="E18" s="55" t="s">
        <v>79</v>
      </c>
      <c r="F18" s="46">
        <v>18.0</v>
      </c>
      <c r="G18" s="26">
        <f>F18-0</f>
        <v>18</v>
      </c>
      <c r="H18" s="26"/>
      <c r="I18" s="26"/>
      <c r="J18" s="26"/>
      <c r="K18" s="26"/>
    </row>
    <row r="19">
      <c r="A19" s="55" t="s">
        <v>1677</v>
      </c>
      <c r="B19" s="24">
        <v>0.02662037037037037</v>
      </c>
      <c r="C19" s="24">
        <f t="shared" si="1"/>
        <v>0.02662037037</v>
      </c>
      <c r="D19" s="55" t="s">
        <v>69</v>
      </c>
      <c r="E19" s="55" t="s">
        <v>209</v>
      </c>
      <c r="F19" s="46">
        <v>12.0</v>
      </c>
      <c r="G19" s="26">
        <f>F19-3</f>
        <v>9</v>
      </c>
      <c r="H19" s="26"/>
      <c r="I19" s="26"/>
      <c r="J19" s="26"/>
      <c r="K19" s="26"/>
    </row>
    <row r="20">
      <c r="A20" s="55" t="s">
        <v>1677</v>
      </c>
      <c r="B20" s="24">
        <v>0.02732638888888889</v>
      </c>
      <c r="C20" s="24">
        <f t="shared" si="1"/>
        <v>0.02732638889</v>
      </c>
      <c r="D20" s="55" t="s">
        <v>84</v>
      </c>
      <c r="E20" s="55" t="s">
        <v>79</v>
      </c>
      <c r="F20" s="46">
        <v>20.0</v>
      </c>
      <c r="G20" s="26">
        <f>F20-6</f>
        <v>14</v>
      </c>
      <c r="H20" s="26"/>
      <c r="I20" s="26"/>
      <c r="J20" s="26"/>
      <c r="K20" s="26"/>
    </row>
    <row r="21">
      <c r="A21" s="55" t="s">
        <v>1677</v>
      </c>
      <c r="B21" s="24">
        <v>0.027372685185185184</v>
      </c>
      <c r="C21" s="24">
        <f t="shared" si="1"/>
        <v>0.02737268519</v>
      </c>
      <c r="D21" s="55" t="s">
        <v>66</v>
      </c>
      <c r="E21" s="55" t="s">
        <v>79</v>
      </c>
      <c r="F21" s="46">
        <v>17.0</v>
      </c>
      <c r="G21" s="26">
        <f>F21-0</f>
        <v>17</v>
      </c>
      <c r="H21" s="26"/>
      <c r="I21" s="26"/>
      <c r="J21" s="26"/>
      <c r="K21" s="26"/>
    </row>
    <row r="22">
      <c r="A22" s="55" t="s">
        <v>1677</v>
      </c>
      <c r="B22" s="24">
        <v>0.027395833333333335</v>
      </c>
      <c r="C22" s="24">
        <f t="shared" si="1"/>
        <v>0.02739583333</v>
      </c>
      <c r="D22" s="55" t="s">
        <v>70</v>
      </c>
      <c r="E22" s="55" t="s">
        <v>79</v>
      </c>
      <c r="F22" s="46">
        <v>19.0</v>
      </c>
      <c r="G22" s="26">
        <f>F22-6</f>
        <v>13</v>
      </c>
      <c r="H22" s="26"/>
      <c r="I22" s="26"/>
      <c r="J22" s="26"/>
      <c r="K22" s="26"/>
    </row>
    <row r="23">
      <c r="A23" s="55" t="s">
        <v>1677</v>
      </c>
      <c r="B23" s="24">
        <v>0.027407407407407408</v>
      </c>
      <c r="C23" s="24">
        <f t="shared" si="1"/>
        <v>0.02740740741</v>
      </c>
      <c r="D23" s="55" t="s">
        <v>82</v>
      </c>
      <c r="E23" s="55" t="s">
        <v>79</v>
      </c>
      <c r="F23" s="46">
        <v>10.0</v>
      </c>
      <c r="G23" s="26">
        <f>F23-1</f>
        <v>9</v>
      </c>
      <c r="H23" s="26"/>
      <c r="I23" s="26"/>
      <c r="J23" s="26"/>
      <c r="K23" s="26"/>
    </row>
    <row r="24">
      <c r="A24" s="55" t="s">
        <v>1677</v>
      </c>
      <c r="B24" s="24">
        <v>0.02741898148148148</v>
      </c>
      <c r="C24" s="24">
        <f t="shared" si="1"/>
        <v>0.02741898148</v>
      </c>
      <c r="D24" s="55" t="s">
        <v>74</v>
      </c>
      <c r="E24" s="55" t="s">
        <v>79</v>
      </c>
      <c r="F24" s="46">
        <v>13.0</v>
      </c>
      <c r="G24" s="26">
        <f t="shared" ref="G24:G25" si="2">F24-3</f>
        <v>10</v>
      </c>
      <c r="H24" s="26"/>
      <c r="I24" s="26"/>
      <c r="J24" s="26"/>
      <c r="K24" s="26"/>
    </row>
    <row r="25">
      <c r="A25" s="55" t="s">
        <v>1677</v>
      </c>
      <c r="B25" s="24">
        <v>0.027430555555555555</v>
      </c>
      <c r="C25" s="24">
        <f t="shared" si="1"/>
        <v>0.02743055556</v>
      </c>
      <c r="D25" s="55" t="s">
        <v>69</v>
      </c>
      <c r="E25" s="55" t="s">
        <v>79</v>
      </c>
      <c r="F25" s="46">
        <v>8.0</v>
      </c>
      <c r="G25" s="26">
        <f t="shared" si="2"/>
        <v>5</v>
      </c>
      <c r="H25" s="26"/>
      <c r="I25" s="26"/>
      <c r="J25" s="26"/>
      <c r="K25" s="26"/>
    </row>
    <row r="26">
      <c r="A26" s="55" t="s">
        <v>1677</v>
      </c>
      <c r="B26" s="24">
        <v>0.027453703703703702</v>
      </c>
      <c r="C26" s="24">
        <f t="shared" si="1"/>
        <v>0.0274537037</v>
      </c>
      <c r="D26" s="55" t="s">
        <v>964</v>
      </c>
      <c r="E26" s="55" t="s">
        <v>79</v>
      </c>
      <c r="F26" s="46">
        <v>13.0</v>
      </c>
      <c r="G26" s="26">
        <f>F26-0</f>
        <v>13</v>
      </c>
      <c r="H26" s="26"/>
      <c r="I26" s="26"/>
      <c r="J26" s="26"/>
      <c r="K26" s="26"/>
    </row>
    <row r="27">
      <c r="A27" s="55" t="s">
        <v>1677</v>
      </c>
      <c r="B27" s="24">
        <v>0.02847222222222222</v>
      </c>
      <c r="C27" s="24">
        <f t="shared" si="1"/>
        <v>0.02847222222</v>
      </c>
      <c r="D27" s="55" t="s">
        <v>84</v>
      </c>
      <c r="E27" s="55" t="s">
        <v>79</v>
      </c>
      <c r="F27" s="46">
        <v>25.0</v>
      </c>
      <c r="G27" s="26">
        <f>F27-6</f>
        <v>19</v>
      </c>
      <c r="H27" s="26"/>
      <c r="I27" s="26"/>
      <c r="J27" s="26"/>
      <c r="K27" s="26"/>
    </row>
    <row r="28">
      <c r="A28" s="55" t="s">
        <v>1677</v>
      </c>
      <c r="B28" s="24">
        <v>0.02849537037037037</v>
      </c>
      <c r="C28" s="24">
        <f t="shared" si="1"/>
        <v>0.02849537037</v>
      </c>
      <c r="D28" s="55" t="s">
        <v>66</v>
      </c>
      <c r="E28" s="55" t="s">
        <v>79</v>
      </c>
      <c r="F28" s="46">
        <v>5.0</v>
      </c>
      <c r="G28" s="26">
        <f>F28-0</f>
        <v>5</v>
      </c>
      <c r="H28" s="26"/>
      <c r="I28" s="26"/>
      <c r="J28" s="26"/>
      <c r="K28" s="26"/>
    </row>
    <row r="29">
      <c r="A29" s="55" t="s">
        <v>1677</v>
      </c>
      <c r="B29" s="24">
        <v>0.028530092592592593</v>
      </c>
      <c r="C29" s="24">
        <f t="shared" si="1"/>
        <v>0.02853009259</v>
      </c>
      <c r="D29" s="55" t="s">
        <v>70</v>
      </c>
      <c r="E29" s="55" t="s">
        <v>79</v>
      </c>
      <c r="F29" s="46">
        <v>22.0</v>
      </c>
      <c r="G29" s="26">
        <f>F29-6</f>
        <v>16</v>
      </c>
      <c r="H29" s="26"/>
      <c r="I29" s="26"/>
      <c r="J29" s="26"/>
      <c r="K29" s="26"/>
    </row>
    <row r="30">
      <c r="A30" s="55" t="s">
        <v>1677</v>
      </c>
      <c r="B30" s="24">
        <v>0.02855324074074074</v>
      </c>
      <c r="C30" s="24">
        <f t="shared" si="1"/>
        <v>0.02855324074</v>
      </c>
      <c r="D30" s="55" t="s">
        <v>82</v>
      </c>
      <c r="E30" s="55" t="s">
        <v>79</v>
      </c>
      <c r="F30" s="46">
        <v>4.0</v>
      </c>
      <c r="G30" s="26">
        <f>F30-1</f>
        <v>3</v>
      </c>
      <c r="H30" s="26"/>
      <c r="I30" s="26"/>
      <c r="J30" s="26"/>
      <c r="K30" s="26"/>
    </row>
    <row r="31">
      <c r="A31" s="55" t="s">
        <v>1677</v>
      </c>
      <c r="B31" s="24">
        <v>0.028576388888888887</v>
      </c>
      <c r="C31" s="24">
        <f t="shared" si="1"/>
        <v>0.02857638889</v>
      </c>
      <c r="D31" s="55" t="s">
        <v>74</v>
      </c>
      <c r="E31" s="55" t="s">
        <v>79</v>
      </c>
      <c r="F31" s="46">
        <v>20.0</v>
      </c>
      <c r="G31" s="26">
        <f t="shared" ref="G31:G32" si="3">F31-3</f>
        <v>17</v>
      </c>
      <c r="H31" s="26"/>
      <c r="I31" s="26"/>
      <c r="J31" s="26"/>
      <c r="K31" s="26"/>
    </row>
    <row r="32">
      <c r="A32" s="55" t="s">
        <v>1677</v>
      </c>
      <c r="B32" s="24">
        <v>0.028587962962962964</v>
      </c>
      <c r="C32" s="24">
        <f t="shared" si="1"/>
        <v>0.02858796296</v>
      </c>
      <c r="D32" s="55" t="s">
        <v>69</v>
      </c>
      <c r="E32" s="55" t="s">
        <v>79</v>
      </c>
      <c r="F32" s="46">
        <v>20.0</v>
      </c>
      <c r="G32" s="26">
        <f t="shared" si="3"/>
        <v>17</v>
      </c>
      <c r="H32" s="26"/>
      <c r="I32" s="26"/>
      <c r="J32" s="26"/>
      <c r="K32" s="26"/>
    </row>
    <row r="33">
      <c r="A33" s="55" t="s">
        <v>1677</v>
      </c>
      <c r="B33" s="24">
        <v>0.02861111111111111</v>
      </c>
      <c r="C33" s="24">
        <f t="shared" si="1"/>
        <v>0.02861111111</v>
      </c>
      <c r="D33" s="55" t="s">
        <v>964</v>
      </c>
      <c r="E33" s="55" t="s">
        <v>79</v>
      </c>
      <c r="F33" s="46">
        <v>10.0</v>
      </c>
      <c r="G33" s="26">
        <f>F33-0</f>
        <v>10</v>
      </c>
      <c r="H33" s="26"/>
      <c r="I33" s="26"/>
      <c r="J33" s="26"/>
      <c r="K33" s="26"/>
    </row>
    <row r="34">
      <c r="A34" s="55" t="s">
        <v>1677</v>
      </c>
      <c r="B34" s="24">
        <v>0.03175925925925926</v>
      </c>
      <c r="C34" s="24">
        <f t="shared" si="1"/>
        <v>0.03175925926</v>
      </c>
      <c r="D34" s="55" t="s">
        <v>964</v>
      </c>
      <c r="E34" s="55" t="s">
        <v>67</v>
      </c>
      <c r="F34" s="46">
        <v>18.0</v>
      </c>
      <c r="G34" s="26">
        <f>F34-8</f>
        <v>10</v>
      </c>
      <c r="H34" s="26"/>
      <c r="I34" s="26"/>
      <c r="J34" s="26"/>
      <c r="K34" s="26"/>
    </row>
    <row r="35">
      <c r="A35" s="55" t="s">
        <v>1677</v>
      </c>
      <c r="B35" s="24">
        <v>0.032199074074074074</v>
      </c>
      <c r="C35" s="24">
        <f t="shared" si="1"/>
        <v>0.03219907407</v>
      </c>
      <c r="D35" s="55" t="s">
        <v>84</v>
      </c>
      <c r="E35" s="55" t="s">
        <v>67</v>
      </c>
      <c r="F35" s="29" t="s">
        <v>68</v>
      </c>
      <c r="G35" s="46">
        <v>20.0</v>
      </c>
      <c r="H35" s="26"/>
      <c r="I35" s="26"/>
      <c r="J35" s="26"/>
      <c r="K35" s="26"/>
    </row>
    <row r="36">
      <c r="A36" s="55" t="s">
        <v>1677</v>
      </c>
      <c r="B36" s="24">
        <v>0.033275462962962965</v>
      </c>
      <c r="C36" s="24">
        <f t="shared" si="1"/>
        <v>0.03327546296</v>
      </c>
      <c r="D36" s="55" t="s">
        <v>82</v>
      </c>
      <c r="E36" s="55" t="s">
        <v>154</v>
      </c>
      <c r="F36" s="46">
        <v>8.0</v>
      </c>
      <c r="G36" s="26">
        <f>F36-4</f>
        <v>4</v>
      </c>
      <c r="H36" s="26"/>
      <c r="I36" s="26"/>
      <c r="J36" s="26"/>
      <c r="K36" s="26"/>
    </row>
    <row r="37">
      <c r="A37" s="55" t="s">
        <v>1677</v>
      </c>
      <c r="B37" s="24">
        <v>0.035520833333333335</v>
      </c>
      <c r="C37" s="24">
        <f t="shared" si="1"/>
        <v>0.03552083333</v>
      </c>
      <c r="D37" s="55" t="s">
        <v>964</v>
      </c>
      <c r="E37" s="55" t="s">
        <v>130</v>
      </c>
      <c r="F37" s="29">
        <v>1.0</v>
      </c>
      <c r="G37" s="46">
        <v>2.0</v>
      </c>
      <c r="H37" s="26"/>
      <c r="I37" s="26"/>
      <c r="J37" s="26"/>
      <c r="K37" s="26"/>
    </row>
    <row r="38">
      <c r="A38" s="55" t="s">
        <v>1677</v>
      </c>
      <c r="B38" s="24">
        <v>0.04556712962962963</v>
      </c>
      <c r="C38" s="24">
        <f t="shared" si="1"/>
        <v>0.04556712963</v>
      </c>
      <c r="D38" s="55" t="s">
        <v>964</v>
      </c>
      <c r="E38" s="55" t="s">
        <v>67</v>
      </c>
      <c r="F38" s="46">
        <v>16.0</v>
      </c>
      <c r="G38" s="26">
        <f>F38-8</f>
        <v>8</v>
      </c>
      <c r="H38" s="26"/>
      <c r="I38" s="26"/>
      <c r="J38" s="26"/>
      <c r="K38" s="26"/>
    </row>
    <row r="39">
      <c r="A39" s="55" t="s">
        <v>1677</v>
      </c>
      <c r="B39" s="24">
        <v>0.04559027777777778</v>
      </c>
      <c r="C39" s="24">
        <f t="shared" si="1"/>
        <v>0.04559027778</v>
      </c>
      <c r="D39" s="55" t="s">
        <v>69</v>
      </c>
      <c r="E39" s="55" t="s">
        <v>67</v>
      </c>
      <c r="F39" s="46">
        <v>9.0</v>
      </c>
      <c r="G39" s="26">
        <f>F39-5</f>
        <v>4</v>
      </c>
      <c r="H39" s="26"/>
      <c r="I39" s="26"/>
      <c r="J39" s="26"/>
      <c r="K39" s="26"/>
    </row>
    <row r="40">
      <c r="A40" s="55" t="s">
        <v>1677</v>
      </c>
      <c r="B40" s="24">
        <v>0.04671296296296296</v>
      </c>
      <c r="C40" s="24">
        <f t="shared" si="1"/>
        <v>0.04671296296</v>
      </c>
      <c r="D40" s="55" t="s">
        <v>66</v>
      </c>
      <c r="E40" s="55" t="s">
        <v>67</v>
      </c>
      <c r="F40" s="29" t="s">
        <v>88</v>
      </c>
      <c r="G40" s="46">
        <v>1.0</v>
      </c>
      <c r="H40" s="26"/>
      <c r="I40" s="26"/>
      <c r="J40" s="26"/>
      <c r="K40" s="26"/>
    </row>
    <row r="41">
      <c r="A41" s="55" t="s">
        <v>1677</v>
      </c>
      <c r="B41" s="24">
        <v>0.0528125</v>
      </c>
      <c r="C41" s="24">
        <f t="shared" si="1"/>
        <v>0.0528125</v>
      </c>
      <c r="D41" s="55" t="s">
        <v>70</v>
      </c>
      <c r="E41" s="55" t="s">
        <v>87</v>
      </c>
      <c r="F41" s="46">
        <v>19.0</v>
      </c>
      <c r="G41" s="26">
        <f>F41-5</f>
        <v>14</v>
      </c>
      <c r="H41" s="26"/>
      <c r="I41" s="26"/>
      <c r="J41" s="26"/>
      <c r="K41" s="26"/>
    </row>
    <row r="42">
      <c r="A42" s="55" t="s">
        <v>1677</v>
      </c>
      <c r="B42" s="24">
        <v>0.05282407407407407</v>
      </c>
      <c r="C42" s="24">
        <f t="shared" si="1"/>
        <v>0.05282407407</v>
      </c>
      <c r="D42" s="55" t="s">
        <v>82</v>
      </c>
      <c r="E42" s="55" t="s">
        <v>87</v>
      </c>
      <c r="F42" s="46">
        <v>19.0</v>
      </c>
      <c r="G42" s="26">
        <f t="shared" ref="G42:G43" si="4">F42-1</f>
        <v>18</v>
      </c>
      <c r="H42" s="26"/>
      <c r="I42" s="26"/>
      <c r="J42" s="26"/>
      <c r="K42" s="26"/>
    </row>
    <row r="43">
      <c r="A43" s="55" t="s">
        <v>1677</v>
      </c>
      <c r="B43" s="24">
        <v>0.052835648148148145</v>
      </c>
      <c r="C43" s="24">
        <f t="shared" si="1"/>
        <v>0.05283564815</v>
      </c>
      <c r="D43" s="55" t="s">
        <v>964</v>
      </c>
      <c r="E43" s="55" t="s">
        <v>87</v>
      </c>
      <c r="F43" s="46">
        <v>15.0</v>
      </c>
      <c r="G43" s="26">
        <f t="shared" si="4"/>
        <v>14</v>
      </c>
      <c r="H43" s="26"/>
      <c r="I43" s="26"/>
      <c r="J43" s="26"/>
      <c r="K43" s="26"/>
    </row>
    <row r="44">
      <c r="A44" s="55" t="s">
        <v>1677</v>
      </c>
      <c r="B44" s="24">
        <v>0.053113425925925925</v>
      </c>
      <c r="C44" s="24">
        <f t="shared" si="1"/>
        <v>0.05311342593</v>
      </c>
      <c r="D44" s="55" t="s">
        <v>66</v>
      </c>
      <c r="E44" s="55" t="s">
        <v>87</v>
      </c>
      <c r="F44" s="46">
        <v>14.0</v>
      </c>
      <c r="G44" s="26">
        <f>F44-0</f>
        <v>14</v>
      </c>
      <c r="H44" s="26"/>
      <c r="I44" s="26"/>
      <c r="J44" s="26"/>
      <c r="K44" s="26"/>
    </row>
    <row r="45">
      <c r="A45" s="55" t="s">
        <v>1677</v>
      </c>
      <c r="B45" s="24">
        <v>0.053148148148148146</v>
      </c>
      <c r="C45" s="24">
        <f t="shared" si="1"/>
        <v>0.05314814815</v>
      </c>
      <c r="D45" s="55" t="s">
        <v>69</v>
      </c>
      <c r="E45" s="55" t="s">
        <v>87</v>
      </c>
      <c r="F45" s="46">
        <v>12.0</v>
      </c>
      <c r="G45" s="26">
        <f>F45-4</f>
        <v>8</v>
      </c>
      <c r="H45" s="26"/>
      <c r="I45" s="26"/>
      <c r="J45" s="26"/>
      <c r="K45" s="26"/>
    </row>
    <row r="46">
      <c r="A46" s="55" t="s">
        <v>1677</v>
      </c>
      <c r="B46" s="24">
        <v>0.05317129629629629</v>
      </c>
      <c r="C46" s="24">
        <f t="shared" si="1"/>
        <v>0.0531712963</v>
      </c>
      <c r="D46" s="55" t="s">
        <v>74</v>
      </c>
      <c r="E46" s="55" t="s">
        <v>87</v>
      </c>
      <c r="F46" s="46">
        <v>11.0</v>
      </c>
      <c r="G46" s="26">
        <f>F46-5</f>
        <v>6</v>
      </c>
      <c r="H46" s="26"/>
      <c r="I46" s="26"/>
      <c r="J46" s="26"/>
      <c r="K46" s="26"/>
    </row>
    <row r="47">
      <c r="A47" s="55" t="s">
        <v>1677</v>
      </c>
      <c r="B47" s="24">
        <v>0.053217592592592594</v>
      </c>
      <c r="C47" s="24">
        <f t="shared" si="1"/>
        <v>0.05321759259</v>
      </c>
      <c r="D47" s="55" t="s">
        <v>84</v>
      </c>
      <c r="E47" s="55" t="s">
        <v>87</v>
      </c>
      <c r="F47" s="46">
        <v>5.0</v>
      </c>
      <c r="G47" s="26">
        <f>F47-2</f>
        <v>3</v>
      </c>
      <c r="H47" s="26"/>
      <c r="I47" s="26"/>
      <c r="J47" s="26"/>
      <c r="K47" s="26"/>
    </row>
    <row r="48">
      <c r="A48" s="55" t="s">
        <v>1677</v>
      </c>
      <c r="B48" s="24">
        <v>0.05537037037037037</v>
      </c>
      <c r="C48" s="24">
        <f t="shared" si="1"/>
        <v>0.05537037037</v>
      </c>
      <c r="D48" s="55" t="s">
        <v>70</v>
      </c>
      <c r="E48" s="55" t="s">
        <v>78</v>
      </c>
      <c r="F48" s="46">
        <v>22.0</v>
      </c>
      <c r="G48" s="26">
        <f t="shared" ref="G48:G49" si="5">F48-8</f>
        <v>14</v>
      </c>
      <c r="H48" s="26"/>
      <c r="I48" s="26"/>
      <c r="J48" s="26"/>
      <c r="K48" s="26"/>
    </row>
    <row r="49">
      <c r="A49" s="55" t="s">
        <v>1677</v>
      </c>
      <c r="B49" s="24">
        <v>0.055879629629629626</v>
      </c>
      <c r="C49" s="24">
        <f t="shared" si="1"/>
        <v>0.05587962963</v>
      </c>
      <c r="D49" s="55" t="s">
        <v>70</v>
      </c>
      <c r="E49" s="55" t="s">
        <v>93</v>
      </c>
      <c r="F49" s="46">
        <v>16.0</v>
      </c>
      <c r="G49" s="26">
        <f t="shared" si="5"/>
        <v>8</v>
      </c>
      <c r="H49" s="26"/>
      <c r="I49" s="26"/>
      <c r="J49" s="55"/>
      <c r="K49" s="55" t="s">
        <v>99</v>
      </c>
    </row>
    <row r="50">
      <c r="A50" s="55" t="s">
        <v>1677</v>
      </c>
      <c r="B50" s="24">
        <v>0.055879629629629626</v>
      </c>
      <c r="C50" s="24">
        <f t="shared" si="1"/>
        <v>0.05587962963</v>
      </c>
      <c r="D50" s="55" t="s">
        <v>70</v>
      </c>
      <c r="E50" s="55" t="s">
        <v>76</v>
      </c>
      <c r="F50" s="46">
        <v>2.0</v>
      </c>
      <c r="G50" s="26"/>
      <c r="H50" s="26"/>
      <c r="I50" s="26"/>
      <c r="J50" s="55"/>
      <c r="K50" s="55" t="s">
        <v>1579</v>
      </c>
    </row>
    <row r="51">
      <c r="A51" s="55" t="s">
        <v>1677</v>
      </c>
      <c r="B51" s="24">
        <v>0.05623842592592593</v>
      </c>
      <c r="C51" s="24">
        <f t="shared" si="1"/>
        <v>0.05623842593</v>
      </c>
      <c r="D51" s="55" t="s">
        <v>70</v>
      </c>
      <c r="E51" s="55" t="s">
        <v>93</v>
      </c>
      <c r="F51" s="29">
        <v>23.0</v>
      </c>
      <c r="G51" s="46">
        <v>15.0</v>
      </c>
      <c r="H51" s="26"/>
      <c r="I51" s="26"/>
      <c r="J51" s="55"/>
      <c r="K51" s="55" t="s">
        <v>99</v>
      </c>
    </row>
    <row r="52">
      <c r="A52" s="55" t="s">
        <v>1677</v>
      </c>
      <c r="B52" s="24">
        <v>0.05663194444444444</v>
      </c>
      <c r="C52" s="24">
        <f t="shared" si="1"/>
        <v>0.05663194444</v>
      </c>
      <c r="D52" s="55" t="s">
        <v>70</v>
      </c>
      <c r="E52" s="55" t="s">
        <v>91</v>
      </c>
      <c r="F52" s="46">
        <v>9.0</v>
      </c>
      <c r="G52" s="26"/>
      <c r="H52" s="55"/>
      <c r="I52" s="26" t="s">
        <v>1681</v>
      </c>
      <c r="J52" s="26"/>
      <c r="K52" s="26"/>
    </row>
    <row r="53">
      <c r="A53" s="55" t="s">
        <v>1677</v>
      </c>
      <c r="B53" s="24">
        <v>0.05684027777777778</v>
      </c>
      <c r="C53" s="24">
        <f t="shared" si="1"/>
        <v>0.05684027778</v>
      </c>
      <c r="D53" s="55" t="s">
        <v>70</v>
      </c>
      <c r="E53" s="55" t="s">
        <v>93</v>
      </c>
      <c r="F53" s="46">
        <v>18.0</v>
      </c>
      <c r="G53" s="26">
        <f>F53-8</f>
        <v>10</v>
      </c>
      <c r="H53" s="26"/>
      <c r="I53" s="26"/>
      <c r="J53" s="55"/>
      <c r="K53" s="55" t="s">
        <v>99</v>
      </c>
    </row>
    <row r="54">
      <c r="A54" s="55" t="s">
        <v>1677</v>
      </c>
      <c r="B54" s="24">
        <v>0.05684027777777778</v>
      </c>
      <c r="C54" s="24">
        <f t="shared" si="1"/>
        <v>0.05684027778</v>
      </c>
      <c r="D54" s="55" t="s">
        <v>70</v>
      </c>
      <c r="E54" s="55" t="s">
        <v>76</v>
      </c>
      <c r="F54" s="46">
        <v>1.0</v>
      </c>
      <c r="G54" s="26"/>
      <c r="H54" s="26"/>
      <c r="I54" s="26"/>
      <c r="J54" s="55"/>
      <c r="K54" s="55" t="s">
        <v>1579</v>
      </c>
    </row>
    <row r="55">
      <c r="A55" s="55" t="s">
        <v>1677</v>
      </c>
      <c r="B55" s="24">
        <v>0.05732638888888889</v>
      </c>
      <c r="C55" s="24">
        <f t="shared" si="1"/>
        <v>0.05732638889</v>
      </c>
      <c r="D55" s="55" t="s">
        <v>70</v>
      </c>
      <c r="E55" s="55" t="s">
        <v>91</v>
      </c>
      <c r="F55" s="46">
        <v>9.0</v>
      </c>
      <c r="G55" s="26"/>
      <c r="H55" s="55"/>
      <c r="I55" s="26" t="s">
        <v>1682</v>
      </c>
      <c r="J55" s="26"/>
      <c r="K55" s="26"/>
    </row>
    <row r="56">
      <c r="A56" s="55" t="s">
        <v>1677</v>
      </c>
      <c r="B56" s="24">
        <v>0.05763888888888889</v>
      </c>
      <c r="C56" s="24">
        <f t="shared" si="1"/>
        <v>0.05763888889</v>
      </c>
      <c r="D56" s="55" t="s">
        <v>70</v>
      </c>
      <c r="E56" s="55" t="s">
        <v>93</v>
      </c>
      <c r="F56" s="29">
        <v>21.0</v>
      </c>
      <c r="G56" s="46">
        <v>13.0</v>
      </c>
      <c r="H56" s="26"/>
      <c r="I56" s="26"/>
      <c r="J56" s="55"/>
      <c r="K56" s="55" t="s">
        <v>99</v>
      </c>
    </row>
    <row r="57">
      <c r="A57" s="55" t="s">
        <v>1677</v>
      </c>
      <c r="B57" s="24">
        <v>0.05769675925925926</v>
      </c>
      <c r="C57" s="24">
        <f t="shared" si="1"/>
        <v>0.05769675926</v>
      </c>
      <c r="D57" s="55" t="s">
        <v>70</v>
      </c>
      <c r="E57" s="55" t="s">
        <v>91</v>
      </c>
      <c r="F57" s="46">
        <v>6.0</v>
      </c>
      <c r="G57" s="26"/>
      <c r="H57" s="55"/>
      <c r="I57" s="26" t="s">
        <v>1683</v>
      </c>
      <c r="J57" s="26"/>
      <c r="K57" s="26"/>
    </row>
    <row r="58">
      <c r="A58" s="55" t="s">
        <v>1677</v>
      </c>
      <c r="B58" s="24">
        <v>0.061828703703703705</v>
      </c>
      <c r="C58" s="24">
        <f t="shared" si="1"/>
        <v>0.0618287037</v>
      </c>
      <c r="D58" s="55" t="s">
        <v>66</v>
      </c>
      <c r="E58" s="55" t="s">
        <v>81</v>
      </c>
      <c r="F58" s="46">
        <v>24.0</v>
      </c>
      <c r="G58" s="26">
        <f>F58-6</f>
        <v>18</v>
      </c>
      <c r="H58" s="55"/>
      <c r="I58" s="26" t="s">
        <v>1684</v>
      </c>
      <c r="J58" s="55"/>
      <c r="K58" s="55" t="s">
        <v>1685</v>
      </c>
    </row>
    <row r="59">
      <c r="A59" s="55" t="s">
        <v>1677</v>
      </c>
      <c r="B59" s="24">
        <v>0.061863425925925926</v>
      </c>
      <c r="C59" s="24">
        <f t="shared" si="1"/>
        <v>0.06186342593</v>
      </c>
      <c r="D59" s="55" t="s">
        <v>84</v>
      </c>
      <c r="E59" s="55" t="s">
        <v>81</v>
      </c>
      <c r="F59" s="46">
        <v>19.0</v>
      </c>
      <c r="G59" s="26">
        <f>F59-2</f>
        <v>17</v>
      </c>
      <c r="H59" s="55"/>
      <c r="I59" s="26" t="s">
        <v>1686</v>
      </c>
      <c r="J59" s="55"/>
      <c r="K59" s="55" t="s">
        <v>1685</v>
      </c>
    </row>
    <row r="60">
      <c r="A60" s="55" t="s">
        <v>1677</v>
      </c>
      <c r="B60" s="24">
        <v>0.06201388888888889</v>
      </c>
      <c r="C60" s="24">
        <f t="shared" si="1"/>
        <v>0.06201388889</v>
      </c>
      <c r="D60" s="55" t="s">
        <v>82</v>
      </c>
      <c r="E60" s="55" t="s">
        <v>81</v>
      </c>
      <c r="F60" s="46">
        <v>16.0</v>
      </c>
      <c r="G60" s="26">
        <f>F60-6</f>
        <v>10</v>
      </c>
      <c r="H60" s="55"/>
      <c r="I60" s="26" t="s">
        <v>1687</v>
      </c>
      <c r="J60" s="55"/>
      <c r="K60" s="55" t="s">
        <v>1688</v>
      </c>
    </row>
    <row r="61">
      <c r="A61" s="55" t="s">
        <v>1677</v>
      </c>
      <c r="B61" s="24">
        <v>0.06222222222222222</v>
      </c>
      <c r="C61" s="24">
        <f t="shared" si="1"/>
        <v>0.06222222222</v>
      </c>
      <c r="D61" s="55" t="s">
        <v>74</v>
      </c>
      <c r="E61" s="55" t="s">
        <v>81</v>
      </c>
      <c r="F61" s="46">
        <v>9.0</v>
      </c>
      <c r="G61" s="26">
        <f t="shared" ref="G61:G62" si="6">F61-2</f>
        <v>7</v>
      </c>
      <c r="H61" s="55"/>
      <c r="I61" s="26" t="s">
        <v>1689</v>
      </c>
      <c r="J61" s="55"/>
      <c r="K61" s="55" t="s">
        <v>1685</v>
      </c>
    </row>
    <row r="62">
      <c r="A62" s="55" t="s">
        <v>1677</v>
      </c>
      <c r="B62" s="24">
        <v>0.06226851851851852</v>
      </c>
      <c r="C62" s="24">
        <f t="shared" si="1"/>
        <v>0.06226851852</v>
      </c>
      <c r="D62" s="55" t="s">
        <v>69</v>
      </c>
      <c r="E62" s="55" t="s">
        <v>81</v>
      </c>
      <c r="F62" s="46">
        <v>21.0</v>
      </c>
      <c r="G62" s="26">
        <f t="shared" si="6"/>
        <v>19</v>
      </c>
      <c r="H62" s="55"/>
      <c r="I62" s="26" t="s">
        <v>1690</v>
      </c>
      <c r="J62" s="55"/>
      <c r="K62" s="55" t="s">
        <v>1685</v>
      </c>
    </row>
    <row r="63">
      <c r="A63" s="55" t="s">
        <v>1677</v>
      </c>
      <c r="B63" s="24">
        <v>0.06229166666666667</v>
      </c>
      <c r="C63" s="24">
        <f t="shared" si="1"/>
        <v>0.06229166667</v>
      </c>
      <c r="D63" s="55" t="s">
        <v>964</v>
      </c>
      <c r="E63" s="55" t="s">
        <v>81</v>
      </c>
      <c r="F63" s="46">
        <v>7.0</v>
      </c>
      <c r="G63" s="26">
        <f t="shared" ref="G63:G64" si="7">F63-3</f>
        <v>4</v>
      </c>
      <c r="H63" s="55"/>
      <c r="I63" s="26" t="s">
        <v>1691</v>
      </c>
      <c r="J63" s="55"/>
      <c r="K63" s="55" t="s">
        <v>1685</v>
      </c>
    </row>
    <row r="64">
      <c r="A64" s="55" t="s">
        <v>1677</v>
      </c>
      <c r="B64" s="24">
        <v>0.0633912037037037</v>
      </c>
      <c r="C64" s="24">
        <f t="shared" si="1"/>
        <v>0.0633912037</v>
      </c>
      <c r="D64" s="55" t="s">
        <v>964</v>
      </c>
      <c r="E64" s="55" t="s">
        <v>81</v>
      </c>
      <c r="F64" s="46">
        <v>21.0</v>
      </c>
      <c r="G64" s="26">
        <f t="shared" si="7"/>
        <v>18</v>
      </c>
      <c r="H64" s="26"/>
      <c r="I64" s="26"/>
      <c r="J64" s="55"/>
      <c r="K64" s="55" t="s">
        <v>765</v>
      </c>
    </row>
    <row r="65">
      <c r="A65" s="55" t="s">
        <v>1677</v>
      </c>
      <c r="B65" s="24">
        <v>0.0633912037037037</v>
      </c>
      <c r="C65" s="24">
        <f t="shared" si="1"/>
        <v>0.0633912037</v>
      </c>
      <c r="D65" s="55" t="s">
        <v>964</v>
      </c>
      <c r="E65" s="55" t="s">
        <v>81</v>
      </c>
      <c r="F65" s="29" t="s">
        <v>75</v>
      </c>
      <c r="G65" s="46" t="s">
        <v>75</v>
      </c>
      <c r="H65" s="26"/>
      <c r="I65" s="26"/>
      <c r="J65" s="55"/>
      <c r="K65" s="55" t="s">
        <v>85</v>
      </c>
    </row>
    <row r="66">
      <c r="A66" s="55" t="s">
        <v>1677</v>
      </c>
      <c r="B66" s="24">
        <v>0.06322916666666667</v>
      </c>
      <c r="C66" s="24">
        <f t="shared" si="1"/>
        <v>0.06322916667</v>
      </c>
      <c r="D66" s="55" t="s">
        <v>69</v>
      </c>
      <c r="E66" s="55" t="s">
        <v>81</v>
      </c>
      <c r="F66" s="46">
        <v>16.0</v>
      </c>
      <c r="G66" s="26">
        <f>F66-2</f>
        <v>14</v>
      </c>
      <c r="H66" s="26"/>
      <c r="I66" s="26"/>
      <c r="J66" s="55"/>
      <c r="K66" s="55" t="s">
        <v>254</v>
      </c>
    </row>
    <row r="67">
      <c r="A67" s="55" t="s">
        <v>1677</v>
      </c>
      <c r="B67" s="24">
        <v>0.0634375</v>
      </c>
      <c r="C67" s="24">
        <f t="shared" si="1"/>
        <v>0.0634375</v>
      </c>
      <c r="D67" s="55" t="s">
        <v>74</v>
      </c>
      <c r="E67" s="55" t="s">
        <v>81</v>
      </c>
      <c r="F67" s="29" t="s">
        <v>75</v>
      </c>
      <c r="G67" s="46" t="s">
        <v>75</v>
      </c>
      <c r="H67" s="26"/>
      <c r="I67" s="26"/>
      <c r="J67" s="55"/>
      <c r="K67" s="55" t="s">
        <v>254</v>
      </c>
    </row>
    <row r="68">
      <c r="A68" s="55" t="s">
        <v>1677</v>
      </c>
      <c r="B68" s="24">
        <v>0.0634837962962963</v>
      </c>
      <c r="C68" s="24">
        <f t="shared" si="1"/>
        <v>0.0634837963</v>
      </c>
      <c r="D68" s="55" t="s">
        <v>82</v>
      </c>
      <c r="E68" s="55" t="s">
        <v>81</v>
      </c>
      <c r="F68" s="29" t="s">
        <v>68</v>
      </c>
      <c r="G68" s="46">
        <v>20.0</v>
      </c>
      <c r="H68" s="26"/>
      <c r="I68" s="26"/>
      <c r="J68" s="55"/>
      <c r="K68" s="55" t="s">
        <v>1692</v>
      </c>
    </row>
    <row r="69">
      <c r="A69" s="55" t="s">
        <v>1677</v>
      </c>
      <c r="B69" s="24">
        <v>0.0634837962962963</v>
      </c>
      <c r="C69" s="24">
        <f t="shared" si="1"/>
        <v>0.0634837963</v>
      </c>
      <c r="D69" s="55" t="s">
        <v>82</v>
      </c>
      <c r="E69" s="55" t="s">
        <v>81</v>
      </c>
      <c r="F69" s="29" t="s">
        <v>75</v>
      </c>
      <c r="G69" s="46" t="s">
        <v>75</v>
      </c>
      <c r="H69" s="26"/>
      <c r="I69" s="26"/>
      <c r="J69" s="55"/>
      <c r="K69" s="55" t="s">
        <v>85</v>
      </c>
    </row>
    <row r="70">
      <c r="A70" s="55" t="s">
        <v>1677</v>
      </c>
      <c r="B70" s="24">
        <v>0.06565972222222222</v>
      </c>
      <c r="C70" s="24">
        <f t="shared" si="1"/>
        <v>0.06565972222</v>
      </c>
      <c r="D70" s="55" t="s">
        <v>964</v>
      </c>
      <c r="E70" s="55" t="s">
        <v>93</v>
      </c>
      <c r="F70" s="29" t="s">
        <v>68</v>
      </c>
      <c r="G70" s="29">
        <v>20.0</v>
      </c>
      <c r="H70" s="26" t="s">
        <v>137</v>
      </c>
      <c r="I70" s="26"/>
      <c r="J70" s="55"/>
      <c r="K70" s="55" t="s">
        <v>1650</v>
      </c>
    </row>
    <row r="71">
      <c r="A71" s="55" t="s">
        <v>1677</v>
      </c>
      <c r="B71" s="24">
        <v>0.06613425925925925</v>
      </c>
      <c r="C71" s="24">
        <f t="shared" si="1"/>
        <v>0.06613425926</v>
      </c>
      <c r="D71" s="55" t="s">
        <v>964</v>
      </c>
      <c r="E71" s="55" t="s">
        <v>91</v>
      </c>
      <c r="F71" s="46">
        <v>22.0</v>
      </c>
      <c r="G71" s="26"/>
      <c r="H71" s="55"/>
      <c r="I71" s="26" t="s">
        <v>1693</v>
      </c>
      <c r="J71" s="26"/>
      <c r="K71" s="26"/>
    </row>
    <row r="72">
      <c r="A72" s="55" t="s">
        <v>1677</v>
      </c>
      <c r="B72" s="24">
        <v>0.06672453703703704</v>
      </c>
      <c r="C72" s="24">
        <f t="shared" si="1"/>
        <v>0.06672453704</v>
      </c>
      <c r="D72" s="55" t="s">
        <v>1694</v>
      </c>
      <c r="E72" s="55" t="s">
        <v>81</v>
      </c>
      <c r="F72" s="46">
        <v>18.0</v>
      </c>
      <c r="G72" s="26">
        <f>F72-1</f>
        <v>17</v>
      </c>
      <c r="H72" s="55"/>
      <c r="I72" s="26" t="s">
        <v>1695</v>
      </c>
      <c r="J72" s="55"/>
      <c r="K72" s="55" t="s">
        <v>1685</v>
      </c>
    </row>
    <row r="73">
      <c r="A73" s="55" t="s">
        <v>1677</v>
      </c>
      <c r="B73" s="24">
        <v>0.06945601851851851</v>
      </c>
      <c r="C73" s="24">
        <f t="shared" si="1"/>
        <v>0.06945601852</v>
      </c>
      <c r="D73" s="55" t="s">
        <v>1507</v>
      </c>
      <c r="E73" s="55" t="s">
        <v>87</v>
      </c>
      <c r="F73" s="46">
        <v>15.0</v>
      </c>
      <c r="G73" s="26">
        <f>F73-2</f>
        <v>13</v>
      </c>
      <c r="H73" s="26"/>
      <c r="I73" s="26"/>
      <c r="J73" s="55"/>
      <c r="K73" s="55" t="s">
        <v>1696</v>
      </c>
    </row>
    <row r="74">
      <c r="A74" s="55" t="s">
        <v>1677</v>
      </c>
      <c r="B74" s="24">
        <v>0.0724074074074074</v>
      </c>
      <c r="C74" s="24">
        <f t="shared" si="1"/>
        <v>0.07240740741</v>
      </c>
      <c r="D74" s="55" t="s">
        <v>66</v>
      </c>
      <c r="E74" s="55" t="s">
        <v>81</v>
      </c>
      <c r="F74" s="46">
        <v>21.0</v>
      </c>
      <c r="G74" s="26">
        <f>F74-5</f>
        <v>16</v>
      </c>
      <c r="H74" s="26"/>
      <c r="I74" s="26"/>
      <c r="J74" s="55"/>
      <c r="K74" s="55" t="s">
        <v>254</v>
      </c>
    </row>
    <row r="75">
      <c r="A75" s="55" t="s">
        <v>1677</v>
      </c>
      <c r="B75" s="24">
        <v>0.07482638888888889</v>
      </c>
      <c r="C75" s="24">
        <f t="shared" si="1"/>
        <v>0.07482638889</v>
      </c>
      <c r="D75" s="55" t="s">
        <v>84</v>
      </c>
      <c r="E75" s="55" t="s">
        <v>93</v>
      </c>
      <c r="F75" s="29">
        <v>24.0</v>
      </c>
      <c r="G75" s="46">
        <v>19.0</v>
      </c>
      <c r="H75" s="26"/>
      <c r="I75" s="26"/>
      <c r="J75" s="55"/>
      <c r="K75" s="55" t="s">
        <v>1697</v>
      </c>
    </row>
    <row r="76">
      <c r="A76" s="55" t="s">
        <v>1677</v>
      </c>
      <c r="B76" s="24">
        <v>0.07503472222222222</v>
      </c>
      <c r="C76" s="24">
        <f t="shared" si="1"/>
        <v>0.07503472222</v>
      </c>
      <c r="D76" s="55" t="s">
        <v>84</v>
      </c>
      <c r="E76" s="55" t="s">
        <v>91</v>
      </c>
      <c r="F76" s="46">
        <v>18.0</v>
      </c>
      <c r="G76" s="26"/>
      <c r="H76" s="55"/>
      <c r="I76" s="26" t="s">
        <v>1698</v>
      </c>
      <c r="J76" s="26"/>
      <c r="K76" s="26"/>
    </row>
    <row r="77">
      <c r="A77" s="55" t="s">
        <v>1677</v>
      </c>
      <c r="B77" s="24">
        <v>0.0758912037037037</v>
      </c>
      <c r="C77" s="24">
        <f t="shared" si="1"/>
        <v>0.0758912037</v>
      </c>
      <c r="D77" s="55" t="s">
        <v>70</v>
      </c>
      <c r="E77" s="26" t="s">
        <v>93</v>
      </c>
      <c r="F77" s="55">
        <f t="shared" ref="F77:F78" si="8">G77+9</f>
        <v>12</v>
      </c>
      <c r="G77" s="46">
        <v>3.0</v>
      </c>
      <c r="H77" s="26"/>
      <c r="I77" s="26"/>
      <c r="J77" s="55"/>
      <c r="K77" s="55" t="s">
        <v>85</v>
      </c>
    </row>
    <row r="78">
      <c r="A78" s="55" t="s">
        <v>1677</v>
      </c>
      <c r="B78" s="24">
        <v>0.0758912037037037</v>
      </c>
      <c r="C78" s="24">
        <f t="shared" si="1"/>
        <v>0.0758912037</v>
      </c>
      <c r="D78" s="55" t="s">
        <v>70</v>
      </c>
      <c r="E78" s="26" t="s">
        <v>93</v>
      </c>
      <c r="F78" s="55">
        <f t="shared" si="8"/>
        <v>17</v>
      </c>
      <c r="G78" s="46">
        <v>8.0</v>
      </c>
      <c r="H78" s="26"/>
      <c r="I78" s="26"/>
      <c r="J78" s="55"/>
      <c r="K78" s="55" t="s">
        <v>294</v>
      </c>
    </row>
    <row r="79">
      <c r="A79" s="55" t="s">
        <v>1677</v>
      </c>
      <c r="B79" s="24">
        <v>0.0758912037037037</v>
      </c>
      <c r="C79" s="24">
        <f t="shared" si="1"/>
        <v>0.0758912037</v>
      </c>
      <c r="D79" s="55" t="s">
        <v>70</v>
      </c>
      <c r="E79" s="55" t="s">
        <v>76</v>
      </c>
      <c r="F79" s="46">
        <v>1.0</v>
      </c>
      <c r="G79" s="26"/>
      <c r="H79" s="26"/>
      <c r="I79" s="26"/>
      <c r="J79" s="55"/>
      <c r="K79" s="55" t="s">
        <v>1579</v>
      </c>
    </row>
    <row r="80">
      <c r="A80" s="55" t="s">
        <v>1677</v>
      </c>
      <c r="B80" s="24">
        <v>0.0762037037037037</v>
      </c>
      <c r="C80" s="24">
        <f t="shared" si="1"/>
        <v>0.0762037037</v>
      </c>
      <c r="D80" s="55" t="s">
        <v>70</v>
      </c>
      <c r="E80" s="26" t="s">
        <v>93</v>
      </c>
      <c r="F80" s="55">
        <f t="shared" ref="F80:F81" si="9">G80+8</f>
        <v>11</v>
      </c>
      <c r="G80" s="46">
        <v>3.0</v>
      </c>
      <c r="H80" s="26"/>
      <c r="I80" s="26"/>
      <c r="J80" s="55"/>
      <c r="K80" s="55" t="s">
        <v>85</v>
      </c>
    </row>
    <row r="81">
      <c r="A81" s="55" t="s">
        <v>1677</v>
      </c>
      <c r="B81" s="24">
        <v>0.0762037037037037</v>
      </c>
      <c r="C81" s="24">
        <f t="shared" si="1"/>
        <v>0.0762037037</v>
      </c>
      <c r="D81" s="55" t="s">
        <v>70</v>
      </c>
      <c r="E81" s="26" t="s">
        <v>93</v>
      </c>
      <c r="F81" s="55">
        <f t="shared" si="9"/>
        <v>12</v>
      </c>
      <c r="G81" s="46">
        <v>4.0</v>
      </c>
      <c r="H81" s="26"/>
      <c r="I81" s="26"/>
      <c r="J81" s="55"/>
      <c r="K81" s="55" t="s">
        <v>294</v>
      </c>
    </row>
    <row r="82">
      <c r="A82" s="55" t="s">
        <v>1677</v>
      </c>
      <c r="B82" s="24">
        <v>0.07667824074074074</v>
      </c>
      <c r="C82" s="24">
        <f t="shared" si="1"/>
        <v>0.07667824074</v>
      </c>
      <c r="D82" s="55" t="s">
        <v>70</v>
      </c>
      <c r="E82" s="55" t="s">
        <v>93</v>
      </c>
      <c r="F82" s="29" t="s">
        <v>75</v>
      </c>
      <c r="G82" s="46" t="s">
        <v>75</v>
      </c>
      <c r="H82" s="26"/>
      <c r="I82" s="26"/>
      <c r="J82" s="55"/>
      <c r="K82" s="55" t="s">
        <v>85</v>
      </c>
    </row>
    <row r="83">
      <c r="A83" s="55" t="s">
        <v>1677</v>
      </c>
      <c r="B83" s="24">
        <v>0.07667824074074074</v>
      </c>
      <c r="C83" s="24">
        <f t="shared" si="1"/>
        <v>0.07667824074</v>
      </c>
      <c r="D83" s="55" t="s">
        <v>70</v>
      </c>
      <c r="E83" s="55" t="s">
        <v>93</v>
      </c>
      <c r="F83" s="46">
        <v>22.0</v>
      </c>
      <c r="G83" s="26">
        <f>F83-8</f>
        <v>14</v>
      </c>
      <c r="H83" s="26"/>
      <c r="I83" s="26"/>
      <c r="J83" s="55"/>
      <c r="K83" s="55" t="s">
        <v>294</v>
      </c>
    </row>
    <row r="84">
      <c r="A84" s="55" t="s">
        <v>1677</v>
      </c>
      <c r="B84" s="24">
        <v>0.07667824074074074</v>
      </c>
      <c r="C84" s="24">
        <f t="shared" si="1"/>
        <v>0.07667824074</v>
      </c>
      <c r="D84" s="55" t="s">
        <v>70</v>
      </c>
      <c r="E84" s="55" t="s">
        <v>76</v>
      </c>
      <c r="F84" s="46">
        <v>4.0</v>
      </c>
      <c r="G84" s="26"/>
      <c r="H84" s="26"/>
      <c r="I84" s="26"/>
      <c r="J84" s="55"/>
      <c r="K84" s="55" t="s">
        <v>1579</v>
      </c>
    </row>
    <row r="85">
      <c r="A85" s="55" t="s">
        <v>1677</v>
      </c>
      <c r="B85" s="24">
        <v>0.07675925925925926</v>
      </c>
      <c r="C85" s="24">
        <f t="shared" si="1"/>
        <v>0.07675925926</v>
      </c>
      <c r="D85" s="55" t="s">
        <v>70</v>
      </c>
      <c r="E85" s="55" t="s">
        <v>91</v>
      </c>
      <c r="F85" s="46">
        <v>10.0</v>
      </c>
      <c r="G85" s="26"/>
      <c r="H85" s="55"/>
      <c r="I85" s="26" t="s">
        <v>1699</v>
      </c>
      <c r="J85" s="26"/>
      <c r="K85" s="26"/>
    </row>
    <row r="86">
      <c r="A86" s="55" t="s">
        <v>1677</v>
      </c>
      <c r="B86" s="24">
        <v>0.07697916666666667</v>
      </c>
      <c r="C86" s="24">
        <f t="shared" si="1"/>
        <v>0.07697916667</v>
      </c>
      <c r="D86" s="55" t="s">
        <v>70</v>
      </c>
      <c r="E86" s="26" t="s">
        <v>93</v>
      </c>
      <c r="F86" s="55">
        <f t="shared" ref="F86:F87" si="10">G86+8</f>
        <v>11</v>
      </c>
      <c r="G86" s="46">
        <v>3.0</v>
      </c>
      <c r="H86" s="26"/>
      <c r="I86" s="26"/>
      <c r="J86" s="55"/>
      <c r="K86" s="55" t="s">
        <v>85</v>
      </c>
    </row>
    <row r="87">
      <c r="A87" s="55" t="s">
        <v>1677</v>
      </c>
      <c r="B87" s="24">
        <v>0.07697916666666667</v>
      </c>
      <c r="C87" s="24">
        <f t="shared" si="1"/>
        <v>0.07697916667</v>
      </c>
      <c r="D87" s="55" t="s">
        <v>70</v>
      </c>
      <c r="E87" s="26" t="s">
        <v>93</v>
      </c>
      <c r="F87" s="55">
        <f t="shared" si="10"/>
        <v>11</v>
      </c>
      <c r="G87" s="46">
        <v>3.0</v>
      </c>
      <c r="H87" s="26"/>
      <c r="I87" s="26"/>
      <c r="J87" s="55"/>
      <c r="K87" s="55" t="s">
        <v>294</v>
      </c>
    </row>
    <row r="88">
      <c r="A88" s="55" t="s">
        <v>1677</v>
      </c>
      <c r="B88" s="24">
        <v>0.07833333333333334</v>
      </c>
      <c r="C88" s="24">
        <f t="shared" si="1"/>
        <v>0.07833333333</v>
      </c>
      <c r="D88" s="55" t="s">
        <v>82</v>
      </c>
      <c r="E88" s="55" t="s">
        <v>91</v>
      </c>
      <c r="F88" s="46">
        <v>25.0</v>
      </c>
      <c r="G88" s="26"/>
      <c r="H88" s="55"/>
      <c r="I88" s="55" t="s">
        <v>1700</v>
      </c>
      <c r="J88" s="29">
        <v>3.0</v>
      </c>
      <c r="K88" s="55" t="s">
        <v>698</v>
      </c>
    </row>
    <row r="89">
      <c r="A89" s="55" t="s">
        <v>1677</v>
      </c>
      <c r="B89" s="24">
        <v>0.07864583333333333</v>
      </c>
      <c r="C89" s="24">
        <f t="shared" si="1"/>
        <v>0.07864583333</v>
      </c>
      <c r="D89" s="55" t="s">
        <v>82</v>
      </c>
      <c r="E89" s="55" t="s">
        <v>131</v>
      </c>
      <c r="F89" s="46">
        <v>15.0</v>
      </c>
      <c r="G89" s="26">
        <f>F89-6</f>
        <v>9</v>
      </c>
      <c r="H89" s="26"/>
      <c r="I89" s="26"/>
      <c r="J89" s="26"/>
      <c r="K89" s="26"/>
    </row>
    <row r="90">
      <c r="A90" s="55" t="s">
        <v>1677</v>
      </c>
      <c r="B90" s="24">
        <v>0.08023148148148149</v>
      </c>
      <c r="C90" s="24">
        <f t="shared" si="1"/>
        <v>0.08023148148</v>
      </c>
      <c r="D90" s="55" t="s">
        <v>74</v>
      </c>
      <c r="E90" s="55" t="s">
        <v>93</v>
      </c>
      <c r="F90" s="46">
        <v>18.0</v>
      </c>
      <c r="G90" s="26">
        <f>F90-9</f>
        <v>9</v>
      </c>
      <c r="H90" s="26"/>
      <c r="I90" s="26"/>
      <c r="J90" s="55"/>
      <c r="K90" s="55" t="s">
        <v>1043</v>
      </c>
    </row>
    <row r="91">
      <c r="A91" s="55" t="s">
        <v>1677</v>
      </c>
      <c r="B91" s="24">
        <v>0.08168981481481481</v>
      </c>
      <c r="C91" s="24">
        <f t="shared" si="1"/>
        <v>0.08168981481</v>
      </c>
      <c r="D91" s="55" t="s">
        <v>74</v>
      </c>
      <c r="E91" s="55" t="s">
        <v>91</v>
      </c>
      <c r="F91" s="46">
        <v>28.0</v>
      </c>
      <c r="G91" s="26"/>
      <c r="H91" s="55"/>
      <c r="I91" s="26" t="s">
        <v>1701</v>
      </c>
      <c r="J91" s="55"/>
      <c r="K91" s="55" t="s">
        <v>491</v>
      </c>
    </row>
    <row r="92">
      <c r="A92" s="55" t="s">
        <v>1677</v>
      </c>
      <c r="B92" s="24">
        <v>0.08114583333333333</v>
      </c>
      <c r="C92" s="24">
        <f t="shared" si="1"/>
        <v>0.08114583333</v>
      </c>
      <c r="D92" s="55" t="s">
        <v>66</v>
      </c>
      <c r="E92" s="55" t="s">
        <v>81</v>
      </c>
      <c r="F92" s="46">
        <v>18.0</v>
      </c>
      <c r="G92" s="26">
        <f>F92-5</f>
        <v>13</v>
      </c>
      <c r="H92" s="55"/>
      <c r="I92" s="26" t="s">
        <v>1702</v>
      </c>
      <c r="J92" s="55"/>
      <c r="K92" s="55" t="s">
        <v>1703</v>
      </c>
    </row>
    <row r="93">
      <c r="A93" s="55" t="s">
        <v>1677</v>
      </c>
      <c r="B93" s="24">
        <v>0.08114583333333333</v>
      </c>
      <c r="C93" s="24">
        <f t="shared" si="1"/>
        <v>0.08114583333</v>
      </c>
      <c r="D93" s="55" t="s">
        <v>66</v>
      </c>
      <c r="E93" s="55" t="s">
        <v>76</v>
      </c>
      <c r="F93" s="46">
        <v>3.0</v>
      </c>
      <c r="G93" s="26"/>
      <c r="H93" s="26"/>
      <c r="I93" s="26"/>
      <c r="J93" s="55"/>
      <c r="K93" s="55" t="s">
        <v>1579</v>
      </c>
    </row>
    <row r="94">
      <c r="A94" s="55" t="s">
        <v>1677</v>
      </c>
      <c r="B94" s="24">
        <v>0.08127314814814815</v>
      </c>
      <c r="C94" s="24">
        <f t="shared" si="1"/>
        <v>0.08127314815</v>
      </c>
      <c r="D94" s="55" t="s">
        <v>82</v>
      </c>
      <c r="E94" s="55" t="s">
        <v>81</v>
      </c>
      <c r="F94" s="29">
        <v>25.0</v>
      </c>
      <c r="G94" s="46" t="s">
        <v>75</v>
      </c>
      <c r="H94" s="55"/>
      <c r="I94" s="26" t="s">
        <v>1704</v>
      </c>
      <c r="J94" s="55"/>
      <c r="K94" s="55" t="s">
        <v>1705</v>
      </c>
    </row>
    <row r="95">
      <c r="A95" s="55" t="s">
        <v>1677</v>
      </c>
      <c r="B95" s="24">
        <v>0.08157407407407408</v>
      </c>
      <c r="C95" s="24">
        <f t="shared" si="1"/>
        <v>0.08157407407</v>
      </c>
      <c r="D95" s="55" t="s">
        <v>66</v>
      </c>
      <c r="E95" s="55" t="s">
        <v>81</v>
      </c>
      <c r="F95" s="29">
        <v>16.0</v>
      </c>
      <c r="G95" s="46" t="s">
        <v>75</v>
      </c>
      <c r="H95" s="26"/>
      <c r="I95" s="26"/>
      <c r="J95" s="55"/>
      <c r="K95" s="55" t="s">
        <v>1706</v>
      </c>
    </row>
    <row r="96">
      <c r="A96" s="55" t="s">
        <v>1677</v>
      </c>
      <c r="B96" s="24">
        <v>0.08157407407407408</v>
      </c>
      <c r="C96" s="24">
        <f t="shared" si="1"/>
        <v>0.08157407407</v>
      </c>
      <c r="D96" s="55" t="s">
        <v>66</v>
      </c>
      <c r="E96" s="55" t="s">
        <v>81</v>
      </c>
      <c r="F96" s="29" t="s">
        <v>75</v>
      </c>
      <c r="G96" s="46" t="s">
        <v>75</v>
      </c>
      <c r="H96" s="26"/>
      <c r="I96" s="26"/>
      <c r="J96" s="55"/>
      <c r="K96" s="55" t="s">
        <v>85</v>
      </c>
    </row>
    <row r="97">
      <c r="A97" s="55" t="s">
        <v>1677</v>
      </c>
      <c r="B97" s="24">
        <v>0.08230324074074075</v>
      </c>
      <c r="C97" s="24">
        <f t="shared" si="1"/>
        <v>0.08230324074</v>
      </c>
      <c r="D97" s="55" t="s">
        <v>82</v>
      </c>
      <c r="E97" s="55" t="s">
        <v>81</v>
      </c>
      <c r="F97" s="29">
        <v>26.0</v>
      </c>
      <c r="G97" s="46" t="s">
        <v>75</v>
      </c>
      <c r="H97" s="26"/>
      <c r="I97" s="26"/>
      <c r="J97" s="55"/>
      <c r="K97" s="55" t="s">
        <v>1707</v>
      </c>
    </row>
    <row r="98">
      <c r="A98" s="55" t="s">
        <v>1677</v>
      </c>
      <c r="B98" s="24">
        <v>0.08230324074074075</v>
      </c>
      <c r="C98" s="24">
        <f t="shared" si="1"/>
        <v>0.08230324074</v>
      </c>
      <c r="D98" s="55" t="s">
        <v>82</v>
      </c>
      <c r="E98" s="55" t="s">
        <v>81</v>
      </c>
      <c r="F98" s="29" t="s">
        <v>75</v>
      </c>
      <c r="G98" s="46" t="s">
        <v>75</v>
      </c>
      <c r="H98" s="26"/>
      <c r="I98" s="26"/>
      <c r="J98" s="55"/>
      <c r="K98" s="55" t="s">
        <v>85</v>
      </c>
    </row>
    <row r="99">
      <c r="A99" s="55" t="s">
        <v>1677</v>
      </c>
      <c r="B99" s="24">
        <v>0.08226851851851852</v>
      </c>
      <c r="C99" s="24">
        <f t="shared" si="1"/>
        <v>0.08226851852</v>
      </c>
      <c r="D99" s="55" t="s">
        <v>66</v>
      </c>
      <c r="E99" s="55" t="s">
        <v>81</v>
      </c>
      <c r="F99" s="29" t="s">
        <v>68</v>
      </c>
      <c r="G99" s="46">
        <v>20.0</v>
      </c>
      <c r="H99" s="55"/>
      <c r="I99" s="26" t="s">
        <v>1708</v>
      </c>
      <c r="J99" s="55"/>
      <c r="K99" s="55" t="s">
        <v>1709</v>
      </c>
    </row>
    <row r="100">
      <c r="A100" s="55" t="s">
        <v>1677</v>
      </c>
      <c r="B100" s="24">
        <v>0.08226851851851852</v>
      </c>
      <c r="C100" s="24">
        <f t="shared" si="1"/>
        <v>0.08226851852</v>
      </c>
      <c r="D100" s="55" t="s">
        <v>66</v>
      </c>
      <c r="E100" s="55" t="s">
        <v>76</v>
      </c>
      <c r="F100" s="29"/>
      <c r="G100" s="46"/>
      <c r="H100" s="55"/>
      <c r="I100" s="26"/>
      <c r="J100" s="55"/>
      <c r="K100" s="55" t="s">
        <v>1579</v>
      </c>
    </row>
    <row r="101">
      <c r="A101" s="55" t="s">
        <v>1677</v>
      </c>
      <c r="B101" s="24">
        <v>0.0824074074074074</v>
      </c>
      <c r="C101" s="24">
        <f t="shared" si="1"/>
        <v>0.08240740741</v>
      </c>
      <c r="D101" s="55" t="s">
        <v>82</v>
      </c>
      <c r="E101" s="55" t="s">
        <v>81</v>
      </c>
      <c r="F101" s="29">
        <v>24.0</v>
      </c>
      <c r="G101" s="46" t="s">
        <v>75</v>
      </c>
      <c r="H101" s="55"/>
      <c r="I101" s="26" t="s">
        <v>1710</v>
      </c>
      <c r="J101" s="55"/>
      <c r="K101" s="55" t="s">
        <v>1709</v>
      </c>
    </row>
    <row r="102">
      <c r="A102" s="55" t="s">
        <v>1677</v>
      </c>
      <c r="B102" s="24">
        <v>0.08275462962962964</v>
      </c>
      <c r="C102" s="24">
        <f t="shared" si="1"/>
        <v>0.08275462963</v>
      </c>
      <c r="D102" s="55" t="s">
        <v>66</v>
      </c>
      <c r="E102" s="55" t="s">
        <v>81</v>
      </c>
      <c r="F102" s="29" t="s">
        <v>75</v>
      </c>
      <c r="G102" s="46" t="s">
        <v>75</v>
      </c>
      <c r="H102" s="26"/>
      <c r="I102" s="26"/>
      <c r="J102" s="55"/>
      <c r="K102" s="55" t="s">
        <v>85</v>
      </c>
    </row>
    <row r="103">
      <c r="A103" s="55" t="s">
        <v>1677</v>
      </c>
      <c r="B103" s="24">
        <v>0.08275462962962964</v>
      </c>
      <c r="C103" s="24">
        <f t="shared" si="1"/>
        <v>0.08275462963</v>
      </c>
      <c r="D103" s="55" t="s">
        <v>66</v>
      </c>
      <c r="E103" s="55" t="s">
        <v>81</v>
      </c>
      <c r="F103" s="29">
        <v>14.0</v>
      </c>
      <c r="G103" s="46" t="s">
        <v>75</v>
      </c>
      <c r="H103" s="26"/>
      <c r="I103" s="26"/>
      <c r="J103" s="55"/>
      <c r="K103" s="55" t="s">
        <v>1711</v>
      </c>
    </row>
    <row r="104">
      <c r="A104" s="55" t="s">
        <v>1677</v>
      </c>
      <c r="B104" s="24">
        <v>0.08282407407407408</v>
      </c>
      <c r="C104" s="24">
        <f t="shared" si="1"/>
        <v>0.08282407407</v>
      </c>
      <c r="D104" s="55" t="s">
        <v>82</v>
      </c>
      <c r="E104" s="55" t="s">
        <v>81</v>
      </c>
      <c r="F104" s="29">
        <v>28.0</v>
      </c>
      <c r="G104" s="46" t="s">
        <v>75</v>
      </c>
      <c r="H104" s="26"/>
      <c r="I104" s="26"/>
      <c r="J104" s="55"/>
      <c r="K104" s="55" t="s">
        <v>1707</v>
      </c>
    </row>
    <row r="105">
      <c r="A105" s="55" t="s">
        <v>1677</v>
      </c>
      <c r="B105" s="24">
        <v>0.08282407407407408</v>
      </c>
      <c r="C105" s="24">
        <f t="shared" si="1"/>
        <v>0.08282407407</v>
      </c>
      <c r="D105" s="55" t="s">
        <v>82</v>
      </c>
      <c r="E105" s="55" t="s">
        <v>81</v>
      </c>
      <c r="F105" s="29" t="s">
        <v>75</v>
      </c>
      <c r="G105" s="46" t="s">
        <v>75</v>
      </c>
      <c r="H105" s="26"/>
      <c r="I105" s="26"/>
      <c r="J105" s="55"/>
      <c r="K105" s="55" t="s">
        <v>85</v>
      </c>
    </row>
    <row r="106">
      <c r="A106" s="55" t="s">
        <v>1677</v>
      </c>
      <c r="B106" s="24">
        <v>0.0842824074074074</v>
      </c>
      <c r="C106" s="24">
        <f t="shared" si="1"/>
        <v>0.08428240741</v>
      </c>
      <c r="D106" s="55" t="s">
        <v>964</v>
      </c>
      <c r="E106" s="55" t="s">
        <v>93</v>
      </c>
      <c r="F106" s="46">
        <v>23.0</v>
      </c>
      <c r="G106" s="58">
        <f>F106-3</f>
        <v>20</v>
      </c>
      <c r="H106" s="26"/>
      <c r="I106" s="26"/>
      <c r="J106" s="55"/>
      <c r="K106" s="55" t="s">
        <v>1650</v>
      </c>
    </row>
    <row r="107">
      <c r="A107" s="55" t="s">
        <v>1677</v>
      </c>
      <c r="B107" s="24">
        <v>0.08452546296296297</v>
      </c>
      <c r="C107" s="24">
        <f t="shared" si="1"/>
        <v>0.08452546296</v>
      </c>
      <c r="D107" s="55" t="s">
        <v>964</v>
      </c>
      <c r="E107" s="55" t="s">
        <v>91</v>
      </c>
      <c r="F107" s="46">
        <v>9.0</v>
      </c>
      <c r="G107" s="26"/>
      <c r="H107" s="55"/>
      <c r="I107" s="26" t="s">
        <v>1681</v>
      </c>
      <c r="J107" s="26"/>
      <c r="K107" s="26"/>
    </row>
    <row r="108">
      <c r="A108" s="55" t="s">
        <v>1677</v>
      </c>
      <c r="B108" s="24">
        <v>0.08626157407407407</v>
      </c>
      <c r="C108" s="24">
        <f t="shared" si="1"/>
        <v>0.08626157407</v>
      </c>
      <c r="D108" s="55" t="s">
        <v>1507</v>
      </c>
      <c r="E108" s="55" t="s">
        <v>93</v>
      </c>
      <c r="F108" s="29" t="s">
        <v>75</v>
      </c>
      <c r="G108" s="46" t="s">
        <v>75</v>
      </c>
      <c r="H108" s="26"/>
      <c r="I108" s="26"/>
      <c r="J108" s="55"/>
      <c r="K108" s="55" t="s">
        <v>1712</v>
      </c>
    </row>
    <row r="109">
      <c r="A109" s="55" t="s">
        <v>1677</v>
      </c>
      <c r="B109" s="24">
        <v>0.08626157407407407</v>
      </c>
      <c r="C109" s="24">
        <f t="shared" si="1"/>
        <v>0.08626157407</v>
      </c>
      <c r="D109" s="55" t="s">
        <v>1507</v>
      </c>
      <c r="E109" s="55" t="s">
        <v>93</v>
      </c>
      <c r="F109" s="46">
        <v>20.0</v>
      </c>
      <c r="G109" s="26">
        <f>F109-7</f>
        <v>13</v>
      </c>
      <c r="H109" s="26"/>
      <c r="I109" s="26"/>
      <c r="J109" s="55"/>
      <c r="K109" s="55" t="s">
        <v>1713</v>
      </c>
    </row>
    <row r="110">
      <c r="A110" s="55" t="s">
        <v>1677</v>
      </c>
      <c r="B110" s="24">
        <v>0.08640046296296296</v>
      </c>
      <c r="C110" s="24">
        <f t="shared" si="1"/>
        <v>0.08640046296</v>
      </c>
      <c r="D110" s="55" t="s">
        <v>1507</v>
      </c>
      <c r="E110" s="55" t="s">
        <v>93</v>
      </c>
      <c r="F110" s="29" t="s">
        <v>75</v>
      </c>
      <c r="G110" s="46" t="s">
        <v>75</v>
      </c>
      <c r="H110" s="26"/>
      <c r="I110" s="26"/>
      <c r="J110" s="55"/>
      <c r="K110" s="55" t="s">
        <v>1712</v>
      </c>
    </row>
    <row r="111">
      <c r="A111" s="55" t="s">
        <v>1677</v>
      </c>
      <c r="B111" s="24">
        <v>0.08640046296296296</v>
      </c>
      <c r="C111" s="24">
        <f t="shared" si="1"/>
        <v>0.08640046296</v>
      </c>
      <c r="D111" s="55" t="s">
        <v>1507</v>
      </c>
      <c r="E111" s="55" t="s">
        <v>93</v>
      </c>
      <c r="F111" s="46">
        <v>22.0</v>
      </c>
      <c r="G111" s="26">
        <f>F111-7</f>
        <v>15</v>
      </c>
      <c r="H111" s="26"/>
      <c r="I111" s="26"/>
      <c r="J111" s="55"/>
      <c r="K111" s="55" t="s">
        <v>1714</v>
      </c>
    </row>
    <row r="112">
      <c r="A112" s="55" t="s">
        <v>1677</v>
      </c>
      <c r="B112" s="24">
        <v>0.08646990740740741</v>
      </c>
      <c r="C112" s="24">
        <f t="shared" si="1"/>
        <v>0.08646990741</v>
      </c>
      <c r="D112" s="55" t="s">
        <v>1507</v>
      </c>
      <c r="E112" s="55" t="s">
        <v>91</v>
      </c>
      <c r="F112" s="46">
        <v>10.0</v>
      </c>
      <c r="G112" s="26"/>
      <c r="H112" s="55"/>
      <c r="I112" s="26" t="s">
        <v>1715</v>
      </c>
      <c r="J112" s="55"/>
      <c r="K112" s="55" t="s">
        <v>1696</v>
      </c>
    </row>
    <row r="113">
      <c r="A113" s="55" t="s">
        <v>1677</v>
      </c>
      <c r="B113" s="24">
        <v>0.08640046296296296</v>
      </c>
      <c r="C113" s="24">
        <f t="shared" si="1"/>
        <v>0.08640046296</v>
      </c>
      <c r="D113" s="55" t="s">
        <v>1507</v>
      </c>
      <c r="E113" s="55" t="s">
        <v>93</v>
      </c>
      <c r="F113" s="46">
        <v>21.0</v>
      </c>
      <c r="G113" s="26">
        <f>F113-7</f>
        <v>14</v>
      </c>
      <c r="H113" s="26"/>
      <c r="I113" s="26"/>
      <c r="J113" s="55"/>
      <c r="K113" s="55" t="s">
        <v>1714</v>
      </c>
    </row>
    <row r="114">
      <c r="A114" s="55" t="s">
        <v>1677</v>
      </c>
      <c r="B114" s="24">
        <v>0.08640046296296296</v>
      </c>
      <c r="C114" s="24">
        <f t="shared" si="1"/>
        <v>0.08640046296</v>
      </c>
      <c r="D114" s="55" t="s">
        <v>1507</v>
      </c>
      <c r="E114" s="55" t="s">
        <v>93</v>
      </c>
      <c r="F114" s="29" t="s">
        <v>75</v>
      </c>
      <c r="G114" s="46" t="s">
        <v>75</v>
      </c>
      <c r="H114" s="26"/>
      <c r="I114" s="26"/>
      <c r="J114" s="55"/>
      <c r="K114" s="55" t="s">
        <v>1712</v>
      </c>
    </row>
    <row r="115">
      <c r="A115" s="55" t="s">
        <v>1677</v>
      </c>
      <c r="B115" s="24">
        <v>0.08662037037037038</v>
      </c>
      <c r="C115" s="24">
        <f t="shared" si="1"/>
        <v>0.08662037037</v>
      </c>
      <c r="D115" s="55" t="s">
        <v>1507</v>
      </c>
      <c r="E115" s="55" t="s">
        <v>91</v>
      </c>
      <c r="F115" s="46">
        <v>12.0</v>
      </c>
      <c r="G115" s="26"/>
      <c r="H115" s="55"/>
      <c r="I115" s="26" t="s">
        <v>1716</v>
      </c>
      <c r="J115" s="55"/>
      <c r="K115" s="55" t="s">
        <v>1696</v>
      </c>
    </row>
    <row r="116">
      <c r="A116" s="55" t="s">
        <v>1677</v>
      </c>
      <c r="B116" s="24">
        <v>0.08798611111111111</v>
      </c>
      <c r="C116" s="24">
        <f t="shared" si="1"/>
        <v>0.08798611111</v>
      </c>
      <c r="D116" s="55" t="s">
        <v>66</v>
      </c>
      <c r="E116" s="55" t="s">
        <v>89</v>
      </c>
      <c r="F116" s="46">
        <v>20.0</v>
      </c>
      <c r="G116" s="26">
        <f>F116-9</f>
        <v>11</v>
      </c>
      <c r="H116" s="26"/>
      <c r="I116" s="26"/>
      <c r="J116" s="55"/>
      <c r="K116" s="55" t="s">
        <v>171</v>
      </c>
    </row>
    <row r="117">
      <c r="A117" s="55" t="s">
        <v>1677</v>
      </c>
      <c r="B117" s="24">
        <v>0.08804398148148149</v>
      </c>
      <c r="C117" s="24">
        <f t="shared" si="1"/>
        <v>0.08804398148</v>
      </c>
      <c r="D117" s="55" t="s">
        <v>66</v>
      </c>
      <c r="E117" s="55" t="s">
        <v>91</v>
      </c>
      <c r="F117" s="46">
        <v>11.0</v>
      </c>
      <c r="G117" s="26"/>
      <c r="H117" s="55"/>
      <c r="I117" s="26" t="s">
        <v>1717</v>
      </c>
      <c r="J117" s="26"/>
      <c r="K117" s="26"/>
    </row>
    <row r="118">
      <c r="A118" s="55" t="s">
        <v>1677</v>
      </c>
      <c r="B118" s="24">
        <v>0.08809027777777778</v>
      </c>
      <c r="C118" s="24">
        <f t="shared" si="1"/>
        <v>0.08809027778</v>
      </c>
      <c r="D118" s="55" t="s">
        <v>66</v>
      </c>
      <c r="E118" s="55" t="s">
        <v>89</v>
      </c>
      <c r="F118" s="46">
        <v>19.0</v>
      </c>
      <c r="G118" s="26">
        <f>F118-9</f>
        <v>10</v>
      </c>
      <c r="H118" s="26"/>
      <c r="I118" s="26"/>
      <c r="J118" s="55"/>
      <c r="K118" s="55" t="s">
        <v>171</v>
      </c>
    </row>
    <row r="119">
      <c r="A119" s="55" t="s">
        <v>1677</v>
      </c>
      <c r="B119" s="24">
        <v>0.088125</v>
      </c>
      <c r="C119" s="24">
        <f t="shared" si="1"/>
        <v>0.088125</v>
      </c>
      <c r="D119" s="55" t="s">
        <v>66</v>
      </c>
      <c r="E119" s="55" t="s">
        <v>91</v>
      </c>
      <c r="F119" s="46">
        <v>8.0</v>
      </c>
      <c r="G119" s="26"/>
      <c r="H119" s="55"/>
      <c r="I119" s="26" t="s">
        <v>1718</v>
      </c>
      <c r="J119" s="26"/>
      <c r="K119" s="26"/>
    </row>
    <row r="120">
      <c r="A120" s="55" t="s">
        <v>1677</v>
      </c>
      <c r="B120" s="24">
        <v>0.08891203703703704</v>
      </c>
      <c r="C120" s="24">
        <f t="shared" si="1"/>
        <v>0.08891203704</v>
      </c>
      <c r="D120" s="55" t="s">
        <v>69</v>
      </c>
      <c r="E120" s="55" t="s">
        <v>93</v>
      </c>
      <c r="F120" s="29" t="s">
        <v>75</v>
      </c>
      <c r="G120" s="46" t="s">
        <v>75</v>
      </c>
      <c r="H120" s="26"/>
      <c r="I120" s="26"/>
      <c r="J120" s="55"/>
      <c r="K120" s="55" t="s">
        <v>85</v>
      </c>
    </row>
    <row r="121">
      <c r="A121" s="55" t="s">
        <v>1677</v>
      </c>
      <c r="B121" s="24">
        <v>0.08891203703703704</v>
      </c>
      <c r="C121" s="24">
        <f t="shared" si="1"/>
        <v>0.08891203704</v>
      </c>
      <c r="D121" s="55" t="s">
        <v>69</v>
      </c>
      <c r="E121" s="55" t="s">
        <v>93</v>
      </c>
      <c r="F121" s="46">
        <v>19.0</v>
      </c>
      <c r="G121" s="26">
        <f>F121-7</f>
        <v>12</v>
      </c>
      <c r="H121" s="26"/>
      <c r="I121" s="26"/>
      <c r="J121" s="55"/>
      <c r="K121" s="55" t="s">
        <v>1719</v>
      </c>
    </row>
    <row r="122">
      <c r="A122" s="55" t="s">
        <v>1677</v>
      </c>
      <c r="B122" s="24">
        <v>0.08923611111111111</v>
      </c>
      <c r="C122" s="24">
        <f t="shared" si="1"/>
        <v>0.08923611111</v>
      </c>
      <c r="D122" s="55" t="s">
        <v>69</v>
      </c>
      <c r="E122" s="55" t="s">
        <v>91</v>
      </c>
      <c r="F122" s="46">
        <v>13.0</v>
      </c>
      <c r="G122" s="26"/>
      <c r="H122" s="55"/>
      <c r="I122" s="26" t="s">
        <v>1720</v>
      </c>
      <c r="J122" s="26"/>
      <c r="K122" s="26"/>
    </row>
    <row r="123">
      <c r="A123" s="55" t="s">
        <v>1677</v>
      </c>
      <c r="B123" s="24">
        <v>0.08929398148148149</v>
      </c>
      <c r="C123" s="24">
        <f t="shared" si="1"/>
        <v>0.08929398148</v>
      </c>
      <c r="D123" s="55" t="s">
        <v>69</v>
      </c>
      <c r="E123" s="55" t="s">
        <v>89</v>
      </c>
      <c r="F123" s="29">
        <v>15.0</v>
      </c>
      <c r="G123" s="46">
        <v>7.0</v>
      </c>
      <c r="H123" s="26"/>
      <c r="I123" s="26"/>
      <c r="J123" s="55"/>
      <c r="K123" s="55" t="s">
        <v>1721</v>
      </c>
    </row>
    <row r="124">
      <c r="A124" s="55" t="s">
        <v>1677</v>
      </c>
      <c r="B124" s="24">
        <v>0.09039351851851851</v>
      </c>
      <c r="C124" s="24">
        <f t="shared" si="1"/>
        <v>0.09039351852</v>
      </c>
      <c r="D124" s="55" t="s">
        <v>66</v>
      </c>
      <c r="E124" s="55" t="s">
        <v>81</v>
      </c>
      <c r="F124" s="29">
        <v>21.0</v>
      </c>
      <c r="G124" s="46" t="s">
        <v>75</v>
      </c>
      <c r="H124" s="26"/>
      <c r="I124" s="26"/>
      <c r="J124" s="55"/>
      <c r="K124" s="55" t="s">
        <v>1722</v>
      </c>
    </row>
    <row r="125">
      <c r="A125" s="55" t="s">
        <v>1677</v>
      </c>
      <c r="B125" s="24">
        <v>0.09039351851851851</v>
      </c>
      <c r="C125" s="24">
        <f t="shared" si="1"/>
        <v>0.09039351852</v>
      </c>
      <c r="D125" s="55" t="s">
        <v>66</v>
      </c>
      <c r="E125" s="55" t="s">
        <v>81</v>
      </c>
      <c r="F125" s="29" t="s">
        <v>75</v>
      </c>
      <c r="G125" s="46" t="s">
        <v>75</v>
      </c>
      <c r="H125" s="26"/>
      <c r="I125" s="26"/>
      <c r="J125" s="55"/>
      <c r="K125" s="55" t="s">
        <v>85</v>
      </c>
    </row>
    <row r="126">
      <c r="A126" s="55" t="s">
        <v>1677</v>
      </c>
      <c r="B126" s="24">
        <v>0.09144675925925926</v>
      </c>
      <c r="C126" s="24">
        <f t="shared" si="1"/>
        <v>0.09144675926</v>
      </c>
      <c r="D126" s="55" t="s">
        <v>74</v>
      </c>
      <c r="E126" s="55" t="s">
        <v>93</v>
      </c>
      <c r="F126" s="29">
        <v>23.0</v>
      </c>
      <c r="G126" s="46" t="s">
        <v>75</v>
      </c>
      <c r="H126" s="26"/>
      <c r="I126" s="26"/>
      <c r="J126" s="55"/>
      <c r="K126" s="55" t="s">
        <v>1723</v>
      </c>
    </row>
    <row r="127">
      <c r="A127" s="55" t="s">
        <v>1677</v>
      </c>
      <c r="B127" s="24">
        <v>0.09163194444444445</v>
      </c>
      <c r="C127" s="24">
        <f t="shared" si="1"/>
        <v>0.09163194444</v>
      </c>
      <c r="D127" s="55" t="s">
        <v>74</v>
      </c>
      <c r="E127" s="55" t="s">
        <v>91</v>
      </c>
      <c r="F127" s="46">
        <v>27.0</v>
      </c>
      <c r="G127" s="26"/>
      <c r="H127" s="55"/>
      <c r="I127" s="26" t="s">
        <v>1724</v>
      </c>
      <c r="J127" s="26"/>
      <c r="K127" s="26"/>
    </row>
    <row r="128">
      <c r="A128" s="55" t="s">
        <v>1677</v>
      </c>
      <c r="B128" s="24">
        <v>0.09206018518518519</v>
      </c>
      <c r="C128" s="24">
        <f t="shared" si="1"/>
        <v>0.09206018519</v>
      </c>
      <c r="D128" s="55" t="s">
        <v>84</v>
      </c>
      <c r="E128" s="55" t="s">
        <v>93</v>
      </c>
      <c r="F128" s="29" t="s">
        <v>75</v>
      </c>
      <c r="G128" s="46" t="s">
        <v>75</v>
      </c>
      <c r="H128" s="26"/>
      <c r="I128" s="26"/>
      <c r="J128" s="55"/>
      <c r="K128" s="55" t="s">
        <v>85</v>
      </c>
    </row>
    <row r="129">
      <c r="A129" s="55" t="s">
        <v>1677</v>
      </c>
      <c r="B129" s="24">
        <v>0.09206018518518519</v>
      </c>
      <c r="C129" s="24">
        <f t="shared" si="1"/>
        <v>0.09206018519</v>
      </c>
      <c r="D129" s="55" t="s">
        <v>84</v>
      </c>
      <c r="E129" s="55" t="s">
        <v>93</v>
      </c>
      <c r="F129" s="46">
        <v>23.0</v>
      </c>
      <c r="G129" s="26">
        <f>F129-7</f>
        <v>16</v>
      </c>
      <c r="H129" s="26"/>
      <c r="I129" s="26"/>
      <c r="J129" s="55"/>
      <c r="K129" s="55" t="s">
        <v>564</v>
      </c>
    </row>
    <row r="130">
      <c r="A130" s="55" t="s">
        <v>1677</v>
      </c>
      <c r="B130" s="24">
        <v>0.09231481481481481</v>
      </c>
      <c r="C130" s="24">
        <f t="shared" si="1"/>
        <v>0.09231481481</v>
      </c>
      <c r="D130" s="55" t="s">
        <v>84</v>
      </c>
      <c r="E130" s="55" t="s">
        <v>91</v>
      </c>
      <c r="F130" s="46">
        <v>10.0</v>
      </c>
      <c r="G130" s="26"/>
      <c r="H130" s="55"/>
      <c r="I130" s="26" t="s">
        <v>1725</v>
      </c>
      <c r="J130" s="26"/>
      <c r="K130" s="26"/>
    </row>
    <row r="131">
      <c r="A131" s="55" t="s">
        <v>1677</v>
      </c>
      <c r="B131" s="24">
        <v>0.0926388888888889</v>
      </c>
      <c r="C131" s="24">
        <f t="shared" si="1"/>
        <v>0.09263888889</v>
      </c>
      <c r="D131" s="55" t="s">
        <v>84</v>
      </c>
      <c r="E131" s="55" t="s">
        <v>93</v>
      </c>
      <c r="F131" s="29" t="s">
        <v>75</v>
      </c>
      <c r="G131" s="46" t="s">
        <v>75</v>
      </c>
      <c r="H131" s="26"/>
      <c r="I131" s="26"/>
      <c r="J131" s="55"/>
      <c r="K131" s="55" t="s">
        <v>85</v>
      </c>
    </row>
    <row r="132">
      <c r="A132" s="55" t="s">
        <v>1677</v>
      </c>
      <c r="B132" s="24">
        <v>0.0926388888888889</v>
      </c>
      <c r="C132" s="24">
        <f t="shared" si="1"/>
        <v>0.09263888889</v>
      </c>
      <c r="D132" s="55" t="s">
        <v>84</v>
      </c>
      <c r="E132" s="55" t="s">
        <v>93</v>
      </c>
      <c r="F132" s="46">
        <v>22.0</v>
      </c>
      <c r="G132" s="26">
        <f>F132-7</f>
        <v>15</v>
      </c>
      <c r="H132" s="26"/>
      <c r="I132" s="26"/>
      <c r="J132" s="55"/>
      <c r="K132" s="55" t="s">
        <v>564</v>
      </c>
    </row>
    <row r="133">
      <c r="A133" s="55" t="s">
        <v>1677</v>
      </c>
      <c r="B133" s="24">
        <v>0.09273148148148148</v>
      </c>
      <c r="C133" s="24">
        <f t="shared" si="1"/>
        <v>0.09273148148</v>
      </c>
      <c r="D133" s="55" t="s">
        <v>84</v>
      </c>
      <c r="E133" s="55" t="s">
        <v>91</v>
      </c>
      <c r="F133" s="46">
        <v>19.0</v>
      </c>
      <c r="G133" s="26"/>
      <c r="H133" s="55"/>
      <c r="I133" s="26" t="s">
        <v>1726</v>
      </c>
      <c r="J133" s="26"/>
      <c r="K133" s="26"/>
    </row>
    <row r="134">
      <c r="A134" s="55" t="s">
        <v>1677</v>
      </c>
      <c r="B134" s="24">
        <v>0.09365740740740741</v>
      </c>
      <c r="C134" s="24">
        <f t="shared" si="1"/>
        <v>0.09365740741</v>
      </c>
      <c r="D134" s="55" t="s">
        <v>84</v>
      </c>
      <c r="E134" s="55" t="s">
        <v>93</v>
      </c>
      <c r="F134" s="46">
        <v>20.0</v>
      </c>
      <c r="G134" s="26">
        <f>F134-7</f>
        <v>13</v>
      </c>
      <c r="H134" s="26"/>
      <c r="I134" s="26"/>
      <c r="J134" s="55"/>
      <c r="K134" s="55" t="s">
        <v>1727</v>
      </c>
    </row>
    <row r="135">
      <c r="A135" s="55" t="s">
        <v>1677</v>
      </c>
      <c r="B135" s="24">
        <v>0.09384259259259259</v>
      </c>
      <c r="C135" s="24">
        <f t="shared" si="1"/>
        <v>0.09384259259</v>
      </c>
      <c r="D135" s="55" t="s">
        <v>84</v>
      </c>
      <c r="E135" s="55" t="s">
        <v>91</v>
      </c>
      <c r="F135" s="46">
        <v>15.0</v>
      </c>
      <c r="G135" s="26"/>
      <c r="H135" s="55"/>
      <c r="I135" s="26" t="s">
        <v>1728</v>
      </c>
      <c r="J135" s="26"/>
      <c r="K135" s="26"/>
    </row>
    <row r="136">
      <c r="A136" s="55" t="s">
        <v>1677</v>
      </c>
      <c r="B136" s="24">
        <v>0.09523148148148149</v>
      </c>
      <c r="C136" s="24">
        <f t="shared" si="1"/>
        <v>0.09523148148</v>
      </c>
      <c r="D136" s="55" t="s">
        <v>69</v>
      </c>
      <c r="E136" s="55" t="s">
        <v>91</v>
      </c>
      <c r="F136" s="46">
        <v>16.0</v>
      </c>
      <c r="G136" s="26"/>
      <c r="H136" s="55"/>
      <c r="I136" s="26" t="s">
        <v>1729</v>
      </c>
      <c r="J136" s="55"/>
      <c r="K136" s="55" t="s">
        <v>239</v>
      </c>
    </row>
    <row r="137">
      <c r="A137" s="55" t="s">
        <v>1677</v>
      </c>
      <c r="B137" s="24">
        <v>0.09929398148148148</v>
      </c>
      <c r="C137" s="24">
        <f t="shared" si="1"/>
        <v>0.09929398148</v>
      </c>
      <c r="D137" s="55" t="s">
        <v>70</v>
      </c>
      <c r="E137" s="55" t="s">
        <v>93</v>
      </c>
      <c r="F137" s="29" t="s">
        <v>75</v>
      </c>
      <c r="G137" s="46">
        <v>12.0</v>
      </c>
      <c r="H137" s="26"/>
      <c r="I137" s="26"/>
      <c r="J137" s="55"/>
      <c r="K137" s="55" t="s">
        <v>1730</v>
      </c>
    </row>
    <row r="138">
      <c r="A138" s="55" t="s">
        <v>1677</v>
      </c>
      <c r="B138" s="24">
        <v>0.09929398148148148</v>
      </c>
      <c r="C138" s="24">
        <f t="shared" si="1"/>
        <v>0.09929398148</v>
      </c>
      <c r="D138" s="55" t="s">
        <v>70</v>
      </c>
      <c r="E138" s="55" t="s">
        <v>91</v>
      </c>
      <c r="F138" s="46">
        <v>6.0</v>
      </c>
      <c r="G138" s="26"/>
      <c r="H138" s="55"/>
      <c r="I138" s="26" t="s">
        <v>1683</v>
      </c>
      <c r="J138" s="26"/>
      <c r="K138" s="26"/>
    </row>
    <row r="139">
      <c r="A139" s="55" t="s">
        <v>1677</v>
      </c>
      <c r="B139" s="24">
        <v>0.09972222222222223</v>
      </c>
      <c r="C139" s="24">
        <f t="shared" si="1"/>
        <v>0.09972222222</v>
      </c>
      <c r="D139" s="55" t="s">
        <v>70</v>
      </c>
      <c r="E139" s="55" t="s">
        <v>93</v>
      </c>
      <c r="F139" s="29" t="s">
        <v>75</v>
      </c>
      <c r="G139" s="46" t="s">
        <v>75</v>
      </c>
      <c r="H139" s="26"/>
      <c r="I139" s="26"/>
      <c r="J139" s="55"/>
      <c r="K139" s="55" t="s">
        <v>85</v>
      </c>
    </row>
    <row r="140">
      <c r="A140" s="55" t="s">
        <v>1677</v>
      </c>
      <c r="B140" s="24">
        <v>0.09972222222222223</v>
      </c>
      <c r="C140" s="24">
        <f t="shared" si="1"/>
        <v>0.09972222222</v>
      </c>
      <c r="D140" s="55" t="s">
        <v>70</v>
      </c>
      <c r="E140" s="55" t="s">
        <v>93</v>
      </c>
      <c r="F140" s="46">
        <v>23.0</v>
      </c>
      <c r="G140" s="26">
        <f>F140-8</f>
        <v>15</v>
      </c>
      <c r="H140" s="26"/>
      <c r="I140" s="26"/>
      <c r="J140" s="55"/>
      <c r="K140" s="55" t="s">
        <v>204</v>
      </c>
    </row>
    <row r="141">
      <c r="A141" s="55" t="s">
        <v>1677</v>
      </c>
      <c r="B141" s="24">
        <v>0.09981481481481481</v>
      </c>
      <c r="C141" s="24">
        <f t="shared" si="1"/>
        <v>0.09981481481</v>
      </c>
      <c r="D141" s="55" t="s">
        <v>70</v>
      </c>
      <c r="E141" s="55" t="s">
        <v>91</v>
      </c>
      <c r="F141" s="46">
        <v>13.0</v>
      </c>
      <c r="G141" s="26"/>
      <c r="H141" s="55"/>
      <c r="I141" s="26" t="s">
        <v>1720</v>
      </c>
      <c r="J141" s="26"/>
      <c r="K141" s="26"/>
    </row>
    <row r="142">
      <c r="A142" s="55" t="s">
        <v>1677</v>
      </c>
      <c r="B142" s="24">
        <v>0.10054398148148148</v>
      </c>
      <c r="C142" s="24">
        <f t="shared" si="1"/>
        <v>0.1005439815</v>
      </c>
      <c r="D142" s="55" t="s">
        <v>82</v>
      </c>
      <c r="E142" s="55" t="s">
        <v>89</v>
      </c>
      <c r="F142" s="29">
        <v>26.0</v>
      </c>
      <c r="G142" s="46" t="s">
        <v>75</v>
      </c>
      <c r="H142" s="26"/>
      <c r="I142" s="26"/>
      <c r="J142" s="55"/>
      <c r="K142" s="55" t="s">
        <v>1731</v>
      </c>
    </row>
    <row r="143">
      <c r="A143" s="55" t="s">
        <v>1677</v>
      </c>
      <c r="B143" s="24">
        <v>0.10063657407407407</v>
      </c>
      <c r="C143" s="24">
        <f t="shared" si="1"/>
        <v>0.1006365741</v>
      </c>
      <c r="D143" s="55" t="s">
        <v>82</v>
      </c>
      <c r="E143" s="55" t="s">
        <v>91</v>
      </c>
      <c r="F143" s="46">
        <v>10.0</v>
      </c>
      <c r="G143" s="26"/>
      <c r="H143" s="55"/>
      <c r="I143" s="26" t="s">
        <v>1732</v>
      </c>
      <c r="J143" s="26"/>
      <c r="K143" s="26"/>
    </row>
    <row r="144">
      <c r="A144" s="55" t="s">
        <v>1677</v>
      </c>
      <c r="B144" s="24">
        <v>0.10123842592592593</v>
      </c>
      <c r="C144" s="24">
        <f t="shared" si="1"/>
        <v>0.1012384259</v>
      </c>
      <c r="D144" s="55" t="s">
        <v>1507</v>
      </c>
      <c r="E144" s="55" t="s">
        <v>93</v>
      </c>
      <c r="F144" s="46">
        <v>13.0</v>
      </c>
      <c r="G144" s="26">
        <f>F144-7</f>
        <v>6</v>
      </c>
      <c r="H144" s="26"/>
      <c r="I144" s="26"/>
      <c r="J144" s="55"/>
      <c r="K144" s="55" t="s">
        <v>1733</v>
      </c>
    </row>
    <row r="145">
      <c r="A145" s="55" t="s">
        <v>1677</v>
      </c>
      <c r="B145" s="24">
        <v>0.10168981481481482</v>
      </c>
      <c r="C145" s="24">
        <f t="shared" si="1"/>
        <v>0.1016898148</v>
      </c>
      <c r="D145" s="55" t="s">
        <v>70</v>
      </c>
      <c r="E145" s="55" t="s">
        <v>67</v>
      </c>
      <c r="F145" s="46">
        <v>15.0</v>
      </c>
      <c r="G145" s="26">
        <f>F145-3</f>
        <v>12</v>
      </c>
      <c r="H145" s="26"/>
      <c r="I145" s="26"/>
      <c r="J145" s="26"/>
      <c r="K145" s="26"/>
    </row>
    <row r="146">
      <c r="A146" s="55" t="s">
        <v>1677</v>
      </c>
      <c r="B146" s="24">
        <v>0.11664351851851852</v>
      </c>
      <c r="C146" s="24">
        <f>B146-TIME('Time Shifts'!$B$52,'Time Shifts'!$C$52,'Time Shifts'!$D$52)</f>
        <v>0.1040972222</v>
      </c>
      <c r="D146" s="55" t="s">
        <v>74</v>
      </c>
      <c r="E146" s="55" t="s">
        <v>83</v>
      </c>
      <c r="F146" s="46">
        <v>22.0</v>
      </c>
      <c r="G146" s="26">
        <f>F146-9</f>
        <v>13</v>
      </c>
      <c r="H146" s="26"/>
      <c r="I146" s="26"/>
      <c r="J146" s="26"/>
      <c r="K146" s="26"/>
    </row>
    <row r="147">
      <c r="A147" s="55" t="s">
        <v>1677</v>
      </c>
      <c r="B147" s="24">
        <v>0.12208333333333334</v>
      </c>
      <c r="C147" s="24">
        <f>B147-TIME('Time Shifts'!$B$52,'Time Shifts'!$C$52,'Time Shifts'!$D$52)</f>
        <v>0.109537037</v>
      </c>
      <c r="D147" s="55" t="s">
        <v>69</v>
      </c>
      <c r="E147" s="55" t="s">
        <v>83</v>
      </c>
      <c r="F147" s="46">
        <v>10.0</v>
      </c>
      <c r="G147" s="26">
        <f>F147-1</f>
        <v>9</v>
      </c>
      <c r="H147" s="26"/>
      <c r="I147" s="26"/>
      <c r="J147" s="26"/>
      <c r="K147" s="26"/>
    </row>
    <row r="148">
      <c r="A148" s="55" t="s">
        <v>1677</v>
      </c>
      <c r="B148" s="24">
        <v>0.12344907407407407</v>
      </c>
      <c r="C148" s="24">
        <f>B148-TIME('Time Shifts'!$B$52,'Time Shifts'!$C$52,'Time Shifts'!$D$52)</f>
        <v>0.1109027778</v>
      </c>
      <c r="D148" s="55" t="s">
        <v>964</v>
      </c>
      <c r="E148" s="55" t="s">
        <v>120</v>
      </c>
      <c r="F148" s="46">
        <v>13.0</v>
      </c>
      <c r="G148" s="26"/>
      <c r="H148" s="26"/>
      <c r="I148" s="26"/>
      <c r="J148" s="55"/>
      <c r="K148" s="55" t="s">
        <v>1734</v>
      </c>
    </row>
    <row r="149">
      <c r="A149" s="55" t="s">
        <v>1677</v>
      </c>
      <c r="B149" s="24">
        <v>0.12365740740740741</v>
      </c>
      <c r="C149" s="24">
        <f>B149-TIME('Time Shifts'!$B$52,'Time Shifts'!$C$52,'Time Shifts'!$D$52)</f>
        <v>0.1111111111</v>
      </c>
      <c r="D149" s="55" t="s">
        <v>66</v>
      </c>
      <c r="E149" s="55" t="s">
        <v>155</v>
      </c>
      <c r="F149" s="29" t="s">
        <v>75</v>
      </c>
      <c r="G149" s="46" t="s">
        <v>75</v>
      </c>
      <c r="H149" s="26"/>
      <c r="I149" s="26"/>
      <c r="J149" s="55"/>
      <c r="K149" s="55" t="s">
        <v>1735</v>
      </c>
    </row>
    <row r="150">
      <c r="A150" s="55" t="s">
        <v>1677</v>
      </c>
      <c r="B150" s="24">
        <v>0.12365740740740741</v>
      </c>
      <c r="C150" s="24">
        <f>B150-TIME('Time Shifts'!$B$52,'Time Shifts'!$C$52,'Time Shifts'!$D$52)</f>
        <v>0.1111111111</v>
      </c>
      <c r="D150" s="55" t="s">
        <v>82</v>
      </c>
      <c r="E150" s="55" t="s">
        <v>155</v>
      </c>
      <c r="F150" s="29" t="s">
        <v>75</v>
      </c>
      <c r="G150" s="46" t="s">
        <v>75</v>
      </c>
      <c r="H150" s="26"/>
      <c r="I150" s="26"/>
      <c r="J150" s="55"/>
      <c r="K150" s="55" t="s">
        <v>1736</v>
      </c>
    </row>
    <row r="151">
      <c r="A151" s="55" t="s">
        <v>1677</v>
      </c>
      <c r="B151" s="24">
        <v>0.12365740740740741</v>
      </c>
      <c r="C151" s="24">
        <f>B151-TIME('Time Shifts'!$B$52,'Time Shifts'!$C$52,'Time Shifts'!$D$52)</f>
        <v>0.1111111111</v>
      </c>
      <c r="D151" s="55" t="s">
        <v>69</v>
      </c>
      <c r="E151" s="55" t="s">
        <v>155</v>
      </c>
      <c r="F151" s="29" t="s">
        <v>75</v>
      </c>
      <c r="G151" s="46" t="s">
        <v>75</v>
      </c>
      <c r="H151" s="26"/>
      <c r="I151" s="26"/>
      <c r="J151" s="55"/>
      <c r="K151" s="55" t="s">
        <v>1737</v>
      </c>
    </row>
    <row r="152">
      <c r="A152" s="55" t="s">
        <v>1677</v>
      </c>
      <c r="B152" s="24">
        <v>0.12365740740740741</v>
      </c>
      <c r="C152" s="24">
        <f>B152-TIME('Time Shifts'!$B$52,'Time Shifts'!$C$52,'Time Shifts'!$D$52)</f>
        <v>0.1111111111</v>
      </c>
      <c r="D152" s="55" t="s">
        <v>74</v>
      </c>
      <c r="E152" s="55" t="s">
        <v>155</v>
      </c>
      <c r="F152" s="29" t="s">
        <v>75</v>
      </c>
      <c r="G152" s="46" t="s">
        <v>75</v>
      </c>
      <c r="H152" s="26"/>
      <c r="I152" s="26"/>
      <c r="J152" s="55"/>
      <c r="K152" s="55" t="s">
        <v>1738</v>
      </c>
    </row>
    <row r="153">
      <c r="A153" s="55" t="s">
        <v>1677</v>
      </c>
      <c r="B153" s="24">
        <v>0.12365740740740741</v>
      </c>
      <c r="C153" s="24">
        <f>B153-TIME('Time Shifts'!$B$52,'Time Shifts'!$C$52,'Time Shifts'!$D$52)</f>
        <v>0.1111111111</v>
      </c>
      <c r="D153" s="55" t="s">
        <v>964</v>
      </c>
      <c r="E153" s="55" t="s">
        <v>155</v>
      </c>
      <c r="F153" s="29" t="s">
        <v>75</v>
      </c>
      <c r="G153" s="46" t="s">
        <v>75</v>
      </c>
      <c r="H153" s="26"/>
      <c r="I153" s="26"/>
      <c r="J153" s="55"/>
      <c r="K153" s="55" t="s">
        <v>1739</v>
      </c>
    </row>
    <row r="154">
      <c r="A154" s="55" t="s">
        <v>1677</v>
      </c>
      <c r="B154" s="24">
        <v>0.12596064814814814</v>
      </c>
      <c r="C154" s="24">
        <f>B154-TIME('Time Shifts'!$B$52,'Time Shifts'!$C$52,'Time Shifts'!$D$52)</f>
        <v>0.1134143519</v>
      </c>
      <c r="D154" s="55" t="s">
        <v>964</v>
      </c>
      <c r="E154" s="55" t="s">
        <v>154</v>
      </c>
      <c r="F154" s="29" t="s">
        <v>68</v>
      </c>
      <c r="G154" s="46">
        <v>20.0</v>
      </c>
      <c r="H154" s="26"/>
      <c r="I154" s="26"/>
      <c r="J154" s="26"/>
      <c r="K154" s="26"/>
    </row>
    <row r="155">
      <c r="A155" s="55" t="s">
        <v>1677</v>
      </c>
      <c r="B155" s="24">
        <v>0.1259837962962963</v>
      </c>
      <c r="C155" s="24">
        <f>B155-TIME('Time Shifts'!$B$52,'Time Shifts'!$C$52,'Time Shifts'!$D$52)</f>
        <v>0.1134375</v>
      </c>
      <c r="D155" s="55" t="s">
        <v>69</v>
      </c>
      <c r="E155" s="55" t="s">
        <v>154</v>
      </c>
      <c r="F155" s="46">
        <v>21.0</v>
      </c>
      <c r="G155" s="26">
        <f>F155-5</f>
        <v>16</v>
      </c>
      <c r="H155" s="26"/>
      <c r="I155" s="26"/>
      <c r="J155" s="26"/>
      <c r="K155" s="26"/>
    </row>
    <row r="156">
      <c r="A156" s="55" t="s">
        <v>1677</v>
      </c>
      <c r="B156" s="24">
        <v>0.12599537037037037</v>
      </c>
      <c r="C156" s="24">
        <f>B156-TIME('Time Shifts'!$B$52,'Time Shifts'!$C$52,'Time Shifts'!$D$52)</f>
        <v>0.1134490741</v>
      </c>
      <c r="D156" s="55" t="s">
        <v>70</v>
      </c>
      <c r="E156" s="55" t="s">
        <v>154</v>
      </c>
      <c r="F156" s="46">
        <v>13.0</v>
      </c>
      <c r="G156" s="26">
        <f>F156-3</f>
        <v>10</v>
      </c>
      <c r="H156" s="26"/>
      <c r="I156" s="26"/>
      <c r="J156" s="26"/>
      <c r="K156" s="26"/>
    </row>
    <row r="157">
      <c r="A157" s="55" t="s">
        <v>1677</v>
      </c>
      <c r="B157" s="24">
        <v>0.12770833333333334</v>
      </c>
      <c r="C157" s="24">
        <f>B157-TIME('Time Shifts'!$B$52,'Time Shifts'!$C$52,'Time Shifts'!$D$52)</f>
        <v>0.115162037</v>
      </c>
      <c r="D157" s="55" t="s">
        <v>84</v>
      </c>
      <c r="E157" s="55" t="s">
        <v>125</v>
      </c>
      <c r="F157" s="46">
        <v>31.0</v>
      </c>
      <c r="G157" s="26">
        <f>F157-10-2</f>
        <v>19</v>
      </c>
      <c r="H157" s="26"/>
      <c r="I157" s="26"/>
      <c r="J157" s="55"/>
      <c r="K157" s="55" t="s">
        <v>966</v>
      </c>
    </row>
    <row r="158">
      <c r="A158" s="55" t="s">
        <v>1677</v>
      </c>
      <c r="B158" s="24">
        <v>0.1277662037037037</v>
      </c>
      <c r="C158" s="24">
        <f>B158-TIME('Time Shifts'!$B$52,'Time Shifts'!$C$52,'Time Shifts'!$D$52)</f>
        <v>0.1152199074</v>
      </c>
      <c r="D158" s="55" t="s">
        <v>66</v>
      </c>
      <c r="E158" s="55" t="s">
        <v>125</v>
      </c>
      <c r="F158" s="46">
        <v>21.0</v>
      </c>
      <c r="G158" s="26">
        <f>F158-10-0</f>
        <v>11</v>
      </c>
      <c r="H158" s="26"/>
      <c r="I158" s="26"/>
      <c r="J158" s="55"/>
      <c r="K158" s="55" t="s">
        <v>966</v>
      </c>
    </row>
    <row r="159">
      <c r="A159" s="55" t="s">
        <v>1677</v>
      </c>
      <c r="B159" s="24">
        <v>0.12782407407407406</v>
      </c>
      <c r="C159" s="24">
        <f>B159-TIME('Time Shifts'!$B$52,'Time Shifts'!$C$52,'Time Shifts'!$D$52)</f>
        <v>0.1152777778</v>
      </c>
      <c r="D159" s="55" t="s">
        <v>70</v>
      </c>
      <c r="E159" s="55" t="s">
        <v>125</v>
      </c>
      <c r="F159" s="46">
        <v>19.0</v>
      </c>
      <c r="G159" s="26">
        <f>F159-8</f>
        <v>11</v>
      </c>
      <c r="H159" s="26"/>
      <c r="I159" s="26"/>
      <c r="J159" s="26"/>
      <c r="K159" s="26"/>
    </row>
    <row r="160">
      <c r="A160" s="55" t="s">
        <v>1677</v>
      </c>
      <c r="B160" s="24">
        <v>0.12784722222222222</v>
      </c>
      <c r="C160" s="24">
        <f>B160-TIME('Time Shifts'!$B$52,'Time Shifts'!$C$52,'Time Shifts'!$D$52)</f>
        <v>0.1153009259</v>
      </c>
      <c r="D160" s="55" t="s">
        <v>82</v>
      </c>
      <c r="E160" s="55" t="s">
        <v>125</v>
      </c>
      <c r="F160" s="29" t="s">
        <v>88</v>
      </c>
      <c r="G160" s="46">
        <v>1.0</v>
      </c>
      <c r="H160" s="26"/>
      <c r="I160" s="26"/>
      <c r="J160" s="55"/>
      <c r="K160" s="55" t="s">
        <v>85</v>
      </c>
    </row>
    <row r="161">
      <c r="A161" s="55" t="s">
        <v>1677</v>
      </c>
      <c r="B161" s="24">
        <v>0.12784722222222222</v>
      </c>
      <c r="C161" s="24">
        <f>B161-TIME('Time Shifts'!$B$52,'Time Shifts'!$C$52,'Time Shifts'!$D$52)</f>
        <v>0.1153009259</v>
      </c>
      <c r="D161" s="55" t="s">
        <v>82</v>
      </c>
      <c r="E161" s="55" t="s">
        <v>125</v>
      </c>
      <c r="F161" s="46">
        <v>21.0</v>
      </c>
      <c r="G161" s="26">
        <f>F161-10-2</f>
        <v>9</v>
      </c>
      <c r="H161" s="26"/>
      <c r="I161" s="26"/>
      <c r="J161" s="55"/>
      <c r="K161" s="55" t="s">
        <v>1276</v>
      </c>
    </row>
    <row r="162">
      <c r="A162" s="55" t="s">
        <v>1677</v>
      </c>
      <c r="B162" s="24">
        <v>0.12784722222222222</v>
      </c>
      <c r="C162" s="24">
        <f>B162-TIME('Time Shifts'!$B$52,'Time Shifts'!$C$52,'Time Shifts'!$D$52)</f>
        <v>0.1153009259</v>
      </c>
      <c r="D162" s="55" t="s">
        <v>74</v>
      </c>
      <c r="E162" s="55" t="s">
        <v>125</v>
      </c>
      <c r="F162" s="46">
        <v>24.0</v>
      </c>
      <c r="G162" s="26">
        <f>F162-11</f>
        <v>13</v>
      </c>
      <c r="H162" s="26"/>
      <c r="I162" s="26"/>
      <c r="J162" s="55"/>
      <c r="K162" s="55" t="s">
        <v>966</v>
      </c>
    </row>
    <row r="163">
      <c r="A163" s="55" t="s">
        <v>1677</v>
      </c>
      <c r="B163" s="24">
        <v>0.12805555555555556</v>
      </c>
      <c r="C163" s="24">
        <f>B163-TIME('Time Shifts'!$B$52,'Time Shifts'!$C$52,'Time Shifts'!$D$52)</f>
        <v>0.1155092593</v>
      </c>
      <c r="D163" s="55" t="s">
        <v>69</v>
      </c>
      <c r="E163" s="55" t="s">
        <v>125</v>
      </c>
      <c r="F163" s="46">
        <v>30.0</v>
      </c>
      <c r="G163" s="26">
        <f>F163-10-4</f>
        <v>16</v>
      </c>
      <c r="H163" s="26"/>
      <c r="I163" s="26"/>
      <c r="J163" s="55"/>
      <c r="K163" s="55" t="s">
        <v>966</v>
      </c>
    </row>
    <row r="164">
      <c r="A164" s="55" t="s">
        <v>1677</v>
      </c>
      <c r="B164" s="24">
        <v>0.1280787037037037</v>
      </c>
      <c r="C164" s="24">
        <f>B164-TIME('Time Shifts'!$B$52,'Time Shifts'!$C$52,'Time Shifts'!$D$52)</f>
        <v>0.1155324074</v>
      </c>
      <c r="D164" s="55" t="s">
        <v>964</v>
      </c>
      <c r="E164" s="55" t="s">
        <v>125</v>
      </c>
      <c r="F164" s="46">
        <v>14.0</v>
      </c>
      <c r="G164" s="26">
        <f>F164-10-1</f>
        <v>3</v>
      </c>
      <c r="H164" s="26"/>
      <c r="I164" s="26"/>
      <c r="J164" s="55"/>
      <c r="K164" s="55" t="s">
        <v>966</v>
      </c>
    </row>
    <row r="165">
      <c r="A165" s="55" t="s">
        <v>1677</v>
      </c>
      <c r="B165" s="24">
        <v>0.12905092592592593</v>
      </c>
      <c r="C165" s="24">
        <f>B165-TIME('Time Shifts'!$B$52,'Time Shifts'!$C$52,'Time Shifts'!$D$52)</f>
        <v>0.1165046296</v>
      </c>
      <c r="D165" s="55" t="s">
        <v>964</v>
      </c>
      <c r="E165" s="55" t="s">
        <v>130</v>
      </c>
      <c r="F165" s="29">
        <v>5.0</v>
      </c>
      <c r="G165" s="46">
        <f>F165--1</f>
        <v>6</v>
      </c>
      <c r="H165" s="26"/>
      <c r="I165" s="26"/>
      <c r="J165" s="26"/>
      <c r="K165" s="26"/>
    </row>
    <row r="166">
      <c r="A166" s="55" t="s">
        <v>1677</v>
      </c>
      <c r="B166" s="24">
        <v>0.13033564814814816</v>
      </c>
      <c r="C166" s="24">
        <f>B166-TIME('Time Shifts'!$B$52,'Time Shifts'!$C$52,'Time Shifts'!$D$52)</f>
        <v>0.1177893519</v>
      </c>
      <c r="D166" s="55" t="s">
        <v>74</v>
      </c>
      <c r="E166" s="55" t="s">
        <v>131</v>
      </c>
      <c r="F166" s="46">
        <v>14.0</v>
      </c>
      <c r="G166" s="26">
        <f>F166-3</f>
        <v>11</v>
      </c>
      <c r="H166" s="26"/>
      <c r="I166" s="26"/>
      <c r="J166" s="26"/>
      <c r="K166" s="26"/>
    </row>
    <row r="167">
      <c r="A167" s="55" t="s">
        <v>1677</v>
      </c>
      <c r="B167" s="24">
        <v>0.13314814814814815</v>
      </c>
      <c r="C167" s="24">
        <f>B167-TIME('Time Shifts'!$B$52,'Time Shifts'!$C$52,'Time Shifts'!$D$52)</f>
        <v>0.1206018519</v>
      </c>
      <c r="D167" s="55" t="s">
        <v>66</v>
      </c>
      <c r="E167" s="55" t="s">
        <v>67</v>
      </c>
      <c r="F167" s="29" t="s">
        <v>68</v>
      </c>
      <c r="G167" s="46">
        <v>20.0</v>
      </c>
      <c r="H167" s="26"/>
      <c r="I167" s="26"/>
      <c r="J167" s="26"/>
      <c r="K167" s="26"/>
    </row>
    <row r="168">
      <c r="A168" s="55" t="s">
        <v>1677</v>
      </c>
      <c r="B168" s="24">
        <v>0.1346875</v>
      </c>
      <c r="C168" s="24">
        <f>B168-TIME('Time Shifts'!$B$52,'Time Shifts'!$C$52,'Time Shifts'!$D$52)</f>
        <v>0.1221412037</v>
      </c>
      <c r="D168" s="55" t="s">
        <v>964</v>
      </c>
      <c r="E168" s="55" t="s">
        <v>67</v>
      </c>
      <c r="F168" s="46">
        <v>27.0</v>
      </c>
      <c r="G168" s="26">
        <f>F168-8</f>
        <v>19</v>
      </c>
      <c r="H168" s="26"/>
      <c r="I168" s="26"/>
      <c r="J168" s="26"/>
      <c r="K168" s="26"/>
    </row>
    <row r="169">
      <c r="A169" s="55" t="s">
        <v>1677</v>
      </c>
      <c r="B169" s="24">
        <v>0.1359375</v>
      </c>
      <c r="C169" s="24">
        <f>B169-TIME('Time Shifts'!$B$52,'Time Shifts'!$C$52,'Time Shifts'!$D$52)</f>
        <v>0.1233912037</v>
      </c>
      <c r="D169" s="55" t="s">
        <v>964</v>
      </c>
      <c r="E169" s="55" t="s">
        <v>67</v>
      </c>
      <c r="F169" s="29" t="s">
        <v>75</v>
      </c>
      <c r="G169" s="46" t="s">
        <v>75</v>
      </c>
      <c r="H169" s="26"/>
      <c r="I169" s="26"/>
      <c r="J169" s="55"/>
      <c r="K169" s="55" t="s">
        <v>85</v>
      </c>
    </row>
    <row r="170">
      <c r="A170" s="55" t="s">
        <v>1677</v>
      </c>
      <c r="B170" s="24">
        <v>0.1359375</v>
      </c>
      <c r="C170" s="24">
        <f>B170-TIME('Time Shifts'!$B$52,'Time Shifts'!$C$52,'Time Shifts'!$D$52)</f>
        <v>0.1233912037</v>
      </c>
      <c r="D170" s="55" t="s">
        <v>964</v>
      </c>
      <c r="E170" s="55" t="s">
        <v>67</v>
      </c>
      <c r="F170" s="46">
        <v>11.0</v>
      </c>
      <c r="G170" s="26">
        <f>F170-8</f>
        <v>3</v>
      </c>
      <c r="H170" s="26"/>
      <c r="I170" s="26"/>
      <c r="J170" s="55"/>
      <c r="K170" s="55" t="s">
        <v>86</v>
      </c>
    </row>
    <row r="171">
      <c r="A171" s="55" t="s">
        <v>1677</v>
      </c>
      <c r="B171" s="24">
        <v>0.13662037037037036</v>
      </c>
      <c r="C171" s="24">
        <f>B171-TIME('Time Shifts'!$B$52,'Time Shifts'!$C$52,'Time Shifts'!$D$52)</f>
        <v>0.1240740741</v>
      </c>
      <c r="D171" s="55" t="s">
        <v>66</v>
      </c>
      <c r="E171" s="55" t="s">
        <v>125</v>
      </c>
      <c r="F171" s="29" t="s">
        <v>68</v>
      </c>
      <c r="G171" s="46">
        <v>20.0</v>
      </c>
      <c r="H171" s="26"/>
      <c r="I171" s="26"/>
      <c r="J171" s="55"/>
      <c r="K171" s="55" t="s">
        <v>966</v>
      </c>
    </row>
    <row r="172">
      <c r="A172" s="55" t="s">
        <v>1677</v>
      </c>
      <c r="B172" s="24">
        <v>0.13668981481481482</v>
      </c>
      <c r="C172" s="24">
        <f>B172-TIME('Time Shifts'!$B$52,'Time Shifts'!$C$52,'Time Shifts'!$D$52)</f>
        <v>0.1241435185</v>
      </c>
      <c r="D172" s="55" t="s">
        <v>84</v>
      </c>
      <c r="E172" s="55" t="s">
        <v>125</v>
      </c>
      <c r="F172" s="46">
        <v>27.0</v>
      </c>
      <c r="G172" s="26">
        <f>F172-10-2</f>
        <v>15</v>
      </c>
      <c r="H172" s="26"/>
      <c r="I172" s="26"/>
      <c r="J172" s="55"/>
      <c r="K172" s="55" t="s">
        <v>966</v>
      </c>
    </row>
    <row r="173">
      <c r="A173" s="55" t="s">
        <v>1677</v>
      </c>
      <c r="B173" s="24">
        <v>0.1367013888888889</v>
      </c>
      <c r="C173" s="24">
        <f>B173-TIME('Time Shifts'!$B$52,'Time Shifts'!$C$52,'Time Shifts'!$D$52)</f>
        <v>0.1241550926</v>
      </c>
      <c r="D173" s="55" t="s">
        <v>70</v>
      </c>
      <c r="E173" s="55" t="s">
        <v>125</v>
      </c>
      <c r="F173" s="46">
        <v>25.0</v>
      </c>
      <c r="G173" s="26">
        <f>F173-8-10</f>
        <v>7</v>
      </c>
      <c r="H173" s="26"/>
      <c r="I173" s="26"/>
      <c r="J173" s="55"/>
      <c r="K173" s="55" t="s">
        <v>966</v>
      </c>
    </row>
    <row r="174">
      <c r="A174" s="55" t="s">
        <v>1677</v>
      </c>
      <c r="B174" s="24">
        <v>0.13671296296296295</v>
      </c>
      <c r="C174" s="24">
        <f>B174-TIME('Time Shifts'!$B$52,'Time Shifts'!$C$52,'Time Shifts'!$D$52)</f>
        <v>0.1241666667</v>
      </c>
      <c r="D174" s="55" t="s">
        <v>82</v>
      </c>
      <c r="E174" s="55" t="s">
        <v>125</v>
      </c>
      <c r="F174" s="46">
        <v>25.0</v>
      </c>
      <c r="G174" s="26">
        <f>F174-10-2</f>
        <v>13</v>
      </c>
      <c r="H174" s="26"/>
      <c r="I174" s="26"/>
      <c r="J174" s="55"/>
      <c r="K174" s="55" t="s">
        <v>966</v>
      </c>
    </row>
    <row r="175">
      <c r="A175" s="55" t="s">
        <v>1677</v>
      </c>
      <c r="B175" s="24">
        <v>0.13672453703703705</v>
      </c>
      <c r="C175" s="24">
        <f>B175-TIME('Time Shifts'!$B$52,'Time Shifts'!$C$52,'Time Shifts'!$D$52)</f>
        <v>0.1241782407</v>
      </c>
      <c r="D175" s="55" t="s">
        <v>74</v>
      </c>
      <c r="E175" s="55" t="s">
        <v>125</v>
      </c>
      <c r="F175" s="46">
        <v>40.0</v>
      </c>
      <c r="G175" s="26">
        <f>F175-10-11</f>
        <v>19</v>
      </c>
      <c r="H175" s="26"/>
      <c r="I175" s="26"/>
      <c r="J175" s="55"/>
      <c r="K175" s="55" t="s">
        <v>966</v>
      </c>
    </row>
    <row r="176">
      <c r="A176" s="55" t="s">
        <v>1677</v>
      </c>
      <c r="B176" s="24">
        <v>0.13681712962962964</v>
      </c>
      <c r="C176" s="24">
        <f>B176-TIME('Time Shifts'!$B$52,'Time Shifts'!$C$52,'Time Shifts'!$D$52)</f>
        <v>0.1242708333</v>
      </c>
      <c r="D176" s="55" t="s">
        <v>69</v>
      </c>
      <c r="E176" s="55" t="s">
        <v>125</v>
      </c>
      <c r="F176" s="46">
        <v>28.0</v>
      </c>
      <c r="G176" s="26">
        <f>F176-10-7</f>
        <v>11</v>
      </c>
      <c r="H176" s="26"/>
      <c r="I176" s="26"/>
      <c r="J176" s="55"/>
      <c r="K176" s="55" t="s">
        <v>966</v>
      </c>
    </row>
    <row r="177">
      <c r="A177" s="55" t="s">
        <v>1677</v>
      </c>
      <c r="B177" s="24">
        <v>0.1368287037037037</v>
      </c>
      <c r="C177" s="24">
        <f>B177-TIME('Time Shifts'!$B$52,'Time Shifts'!$C$52,'Time Shifts'!$D$52)</f>
        <v>0.1242824074</v>
      </c>
      <c r="D177" s="55" t="s">
        <v>964</v>
      </c>
      <c r="E177" s="55" t="s">
        <v>125</v>
      </c>
      <c r="F177" s="46">
        <v>22.0</v>
      </c>
      <c r="G177" s="26">
        <f>F177-10-1</f>
        <v>11</v>
      </c>
      <c r="H177" s="26"/>
      <c r="I177" s="26"/>
      <c r="J177" s="55"/>
      <c r="K177" s="55" t="s">
        <v>966</v>
      </c>
    </row>
    <row r="178">
      <c r="A178" s="55" t="s">
        <v>1677</v>
      </c>
      <c r="B178" s="24">
        <v>0.14274305555555555</v>
      </c>
      <c r="C178" s="24">
        <f>B178-TIME('Time Shifts'!$B$52,'Time Shifts'!$C$52,'Time Shifts'!$D$52)</f>
        <v>0.1301967593</v>
      </c>
      <c r="D178" s="55" t="s">
        <v>66</v>
      </c>
      <c r="E178" s="55" t="s">
        <v>125</v>
      </c>
      <c r="F178" s="46">
        <v>18.0</v>
      </c>
      <c r="G178" s="26">
        <f>F178-0</f>
        <v>18</v>
      </c>
      <c r="H178" s="26"/>
      <c r="I178" s="26"/>
      <c r="J178" s="26"/>
      <c r="K178" s="26"/>
    </row>
    <row r="179">
      <c r="A179" s="55" t="s">
        <v>1677</v>
      </c>
      <c r="B179" s="24">
        <v>0.14337962962962963</v>
      </c>
      <c r="C179" s="24">
        <f>B179-TIME('Time Shifts'!$B$52,'Time Shifts'!$C$52,'Time Shifts'!$D$52)</f>
        <v>0.1308333333</v>
      </c>
      <c r="D179" s="55" t="s">
        <v>964</v>
      </c>
      <c r="E179" s="55" t="s">
        <v>125</v>
      </c>
      <c r="F179" s="46">
        <v>18.0</v>
      </c>
      <c r="G179" s="26">
        <f>F179-1</f>
        <v>17</v>
      </c>
      <c r="H179" s="26"/>
      <c r="I179" s="26"/>
      <c r="J179" s="26"/>
      <c r="K179" s="26"/>
    </row>
    <row r="180">
      <c r="A180" s="55" t="s">
        <v>1677</v>
      </c>
      <c r="B180" s="24">
        <v>0.14340277777777777</v>
      </c>
      <c r="C180" s="24">
        <f>B180-TIME('Time Shifts'!$B$52,'Time Shifts'!$C$52,'Time Shifts'!$D$52)</f>
        <v>0.1308564815</v>
      </c>
      <c r="D180" s="55" t="s">
        <v>69</v>
      </c>
      <c r="E180" s="55" t="s">
        <v>125</v>
      </c>
      <c r="F180" s="46">
        <v>15.0</v>
      </c>
      <c r="G180" s="26">
        <f>F180-4</f>
        <v>11</v>
      </c>
      <c r="H180" s="26"/>
      <c r="I180" s="26"/>
      <c r="J180" s="26"/>
      <c r="K180" s="26"/>
    </row>
    <row r="181">
      <c r="A181" s="55" t="s">
        <v>1677</v>
      </c>
      <c r="B181" s="24">
        <v>0.14341435185185186</v>
      </c>
      <c r="C181" s="24">
        <f>B181-TIME('Time Shifts'!$B$52,'Time Shifts'!$C$52,'Time Shifts'!$D$52)</f>
        <v>0.1308680556</v>
      </c>
      <c r="D181" s="55" t="s">
        <v>74</v>
      </c>
      <c r="E181" s="55" t="s">
        <v>125</v>
      </c>
      <c r="F181" s="46">
        <v>30.0</v>
      </c>
      <c r="G181" s="26">
        <f>F181-11</f>
        <v>19</v>
      </c>
      <c r="H181" s="26"/>
      <c r="I181" s="26"/>
      <c r="J181" s="26"/>
      <c r="K181" s="26"/>
    </row>
    <row r="182">
      <c r="A182" s="55" t="s">
        <v>1677</v>
      </c>
      <c r="B182" s="24">
        <v>0.14341435185185186</v>
      </c>
      <c r="C182" s="24">
        <f>B182-TIME('Time Shifts'!$B$52,'Time Shifts'!$C$52,'Time Shifts'!$D$52)</f>
        <v>0.1308680556</v>
      </c>
      <c r="D182" s="55" t="s">
        <v>82</v>
      </c>
      <c r="E182" s="55" t="s">
        <v>125</v>
      </c>
      <c r="F182" s="46">
        <v>14.0</v>
      </c>
      <c r="G182" s="26">
        <f>F182-2</f>
        <v>12</v>
      </c>
      <c r="H182" s="26"/>
      <c r="I182" s="26"/>
      <c r="J182" s="26"/>
      <c r="K182" s="26"/>
    </row>
    <row r="183">
      <c r="A183" s="55" t="s">
        <v>1677</v>
      </c>
      <c r="B183" s="24">
        <v>0.1434375</v>
      </c>
      <c r="C183" s="24">
        <f>B183-TIME('Time Shifts'!$B$52,'Time Shifts'!$C$52,'Time Shifts'!$D$52)</f>
        <v>0.1308912037</v>
      </c>
      <c r="D183" s="55" t="s">
        <v>70</v>
      </c>
      <c r="E183" s="55" t="s">
        <v>125</v>
      </c>
      <c r="F183" s="46">
        <v>20.0</v>
      </c>
      <c r="G183" s="26">
        <f>F183-8</f>
        <v>12</v>
      </c>
      <c r="H183" s="26"/>
      <c r="I183" s="26"/>
      <c r="J183" s="26"/>
      <c r="K183" s="26"/>
    </row>
    <row r="184">
      <c r="A184" s="55" t="s">
        <v>1677</v>
      </c>
      <c r="B184" s="24">
        <v>0.14949074074074073</v>
      </c>
      <c r="C184" s="24">
        <f>B184-TIME('Time Shifts'!$B$52,'Time Shifts'!$C$52,'Time Shifts'!$D$52)</f>
        <v>0.1369444444</v>
      </c>
      <c r="D184" s="55" t="s">
        <v>82</v>
      </c>
      <c r="E184" s="55" t="s">
        <v>127</v>
      </c>
      <c r="F184" s="46">
        <v>20.0</v>
      </c>
      <c r="G184" s="26">
        <f>F184-4</f>
        <v>16</v>
      </c>
      <c r="H184" s="26"/>
      <c r="I184" s="26"/>
      <c r="J184" s="26"/>
      <c r="K184" s="26"/>
    </row>
    <row r="185">
      <c r="A185" s="55" t="s">
        <v>1677</v>
      </c>
      <c r="B185" s="24">
        <v>0.15528935185185186</v>
      </c>
      <c r="C185" s="24">
        <f>B185-TIME('Time Shifts'!$B$52,'Time Shifts'!$C$52,'Time Shifts'!$D$52)</f>
        <v>0.1427430556</v>
      </c>
      <c r="D185" s="55" t="s">
        <v>964</v>
      </c>
      <c r="E185" s="55" t="s">
        <v>71</v>
      </c>
      <c r="F185" s="46">
        <v>24.0</v>
      </c>
      <c r="G185" s="26">
        <f>F185-8</f>
        <v>16</v>
      </c>
      <c r="H185" s="26"/>
      <c r="I185" s="26"/>
      <c r="J185" s="26"/>
      <c r="K185" s="26"/>
    </row>
    <row r="186">
      <c r="A186" s="55" t="s">
        <v>1677</v>
      </c>
      <c r="B186" s="24">
        <v>0.1687962962962963</v>
      </c>
      <c r="C186" s="24">
        <f>B186-TIME('Time Shifts'!$B$52,'Time Shifts'!$C$52,'Time Shifts'!$D$52)</f>
        <v>0.15625</v>
      </c>
      <c r="D186" s="55" t="s">
        <v>69</v>
      </c>
      <c r="E186" s="55" t="s">
        <v>67</v>
      </c>
      <c r="F186" s="46">
        <v>19.0</v>
      </c>
      <c r="G186" s="26">
        <f>F186-5</f>
        <v>14</v>
      </c>
      <c r="H186" s="26"/>
      <c r="I186" s="26"/>
      <c r="J186" s="26"/>
      <c r="K186" s="26"/>
    </row>
    <row r="187">
      <c r="A187" s="55" t="s">
        <v>1677</v>
      </c>
      <c r="B187" s="24">
        <v>0.16943287037037036</v>
      </c>
      <c r="C187" s="24">
        <f>B187-TIME('Time Shifts'!$B$52,'Time Shifts'!$C$52,'Time Shifts'!$D$52)</f>
        <v>0.1568865741</v>
      </c>
      <c r="D187" s="55" t="s">
        <v>69</v>
      </c>
      <c r="E187" s="55" t="s">
        <v>129</v>
      </c>
      <c r="F187" s="46">
        <v>13.0</v>
      </c>
      <c r="G187" s="26">
        <f>F187-4</f>
        <v>9</v>
      </c>
      <c r="H187" s="26"/>
      <c r="I187" s="26"/>
      <c r="J187" s="26"/>
      <c r="K187" s="26"/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29"/>
    <col customWidth="1" min="2" max="2" width="7.29"/>
    <col customWidth="1" min="3" max="3" width="10.29"/>
    <col customWidth="1" min="4" max="4" width="15.57"/>
    <col customWidth="1" min="5" max="5" width="10.43"/>
    <col customWidth="1" min="6" max="6" width="12.43"/>
    <col customWidth="1" min="7" max="7" width="5.14"/>
    <col customWidth="1" min="8" max="8" width="23.14"/>
    <col customWidth="1" min="9" max="9" width="6.29"/>
    <col customWidth="1" min="10" max="10" width="56.71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1740</v>
      </c>
      <c r="B2" s="19">
        <v>0.02113425925925926</v>
      </c>
      <c r="C2" s="10" t="s">
        <v>964</v>
      </c>
      <c r="D2" s="10" t="s">
        <v>132</v>
      </c>
      <c r="E2" s="13">
        <v>7.0</v>
      </c>
      <c r="F2" s="13">
        <f>E2--1</f>
        <v>8</v>
      </c>
    </row>
    <row r="3">
      <c r="A3" s="10" t="s">
        <v>1740</v>
      </c>
      <c r="B3" s="19">
        <v>0.024340277777777777</v>
      </c>
      <c r="C3" s="10" t="s">
        <v>66</v>
      </c>
      <c r="D3" s="10" t="s">
        <v>67</v>
      </c>
      <c r="E3" s="13">
        <v>14.0</v>
      </c>
      <c r="F3" s="13">
        <f t="shared" ref="F3:F4" si="1">E3-1</f>
        <v>13</v>
      </c>
    </row>
    <row r="4">
      <c r="A4" s="10" t="s">
        <v>1740</v>
      </c>
      <c r="B4" s="19">
        <v>0.033414351851851855</v>
      </c>
      <c r="C4" s="10" t="s">
        <v>66</v>
      </c>
      <c r="D4" s="10" t="s">
        <v>67</v>
      </c>
      <c r="E4" s="13">
        <v>19.0</v>
      </c>
      <c r="F4" s="16">
        <f t="shared" si="1"/>
        <v>18</v>
      </c>
    </row>
    <row r="5">
      <c r="A5" s="10" t="s">
        <v>1740</v>
      </c>
      <c r="B5" s="19">
        <v>0.03388888888888889</v>
      </c>
      <c r="C5" s="10" t="s">
        <v>66</v>
      </c>
      <c r="D5" s="10" t="s">
        <v>80</v>
      </c>
      <c r="E5" s="13">
        <v>16.0</v>
      </c>
      <c r="F5" s="16">
        <f>E5-8</f>
        <v>8</v>
      </c>
    </row>
    <row r="6">
      <c r="A6" s="10" t="s">
        <v>1740</v>
      </c>
      <c r="B6" s="19">
        <v>0.03709490740740741</v>
      </c>
      <c r="C6" s="10" t="s">
        <v>66</v>
      </c>
      <c r="D6" s="10" t="s">
        <v>67</v>
      </c>
      <c r="E6" s="13">
        <v>19.0</v>
      </c>
      <c r="F6" s="16">
        <f>E6-1</f>
        <v>18</v>
      </c>
    </row>
    <row r="7">
      <c r="A7" s="10" t="s">
        <v>1740</v>
      </c>
      <c r="B7" s="19">
        <v>0.03775462962962963</v>
      </c>
      <c r="C7" s="10" t="s">
        <v>82</v>
      </c>
      <c r="D7" s="10" t="s">
        <v>71</v>
      </c>
      <c r="E7" s="13">
        <v>12.0</v>
      </c>
      <c r="F7" s="13">
        <f>E7-7</f>
        <v>5</v>
      </c>
    </row>
    <row r="8">
      <c r="A8" s="10" t="s">
        <v>1740</v>
      </c>
      <c r="B8" s="19">
        <v>0.03818287037037037</v>
      </c>
      <c r="C8" s="10" t="s">
        <v>74</v>
      </c>
      <c r="D8" s="10" t="s">
        <v>67</v>
      </c>
      <c r="E8" s="13">
        <v>10.0</v>
      </c>
      <c r="F8" s="16">
        <f>E8-0</f>
        <v>10</v>
      </c>
    </row>
    <row r="9">
      <c r="A9" s="10" t="s">
        <v>1740</v>
      </c>
      <c r="B9" s="19">
        <v>0.03940972222222222</v>
      </c>
      <c r="C9" s="10" t="s">
        <v>82</v>
      </c>
      <c r="D9" s="10" t="s">
        <v>71</v>
      </c>
      <c r="E9" s="13">
        <v>19.0</v>
      </c>
      <c r="F9" s="16">
        <f>E9-7</f>
        <v>12</v>
      </c>
    </row>
    <row r="10">
      <c r="A10" s="10" t="s">
        <v>1740</v>
      </c>
      <c r="B10" s="19">
        <v>0.047511574074074074</v>
      </c>
      <c r="C10" s="10" t="s">
        <v>66</v>
      </c>
      <c r="D10" s="10" t="s">
        <v>80</v>
      </c>
      <c r="E10" s="13">
        <v>17.0</v>
      </c>
      <c r="F10" s="16">
        <f>E10-8</f>
        <v>9</v>
      </c>
    </row>
    <row r="11">
      <c r="A11" s="10" t="s">
        <v>1740</v>
      </c>
      <c r="B11" s="19">
        <v>0.047511574074074074</v>
      </c>
      <c r="C11" s="10" t="s">
        <v>964</v>
      </c>
      <c r="D11" s="10" t="s">
        <v>80</v>
      </c>
      <c r="E11" s="13">
        <v>19.0</v>
      </c>
      <c r="F11" s="13">
        <f>E11-3</f>
        <v>16</v>
      </c>
    </row>
    <row r="12">
      <c r="A12" s="10" t="s">
        <v>1740</v>
      </c>
      <c r="B12" s="19">
        <v>0.056539351851851855</v>
      </c>
      <c r="C12" s="10" t="s">
        <v>74</v>
      </c>
      <c r="D12" s="10" t="s">
        <v>127</v>
      </c>
      <c r="E12" s="13">
        <v>15.0</v>
      </c>
      <c r="F12" s="16">
        <f>E12-0</f>
        <v>15</v>
      </c>
    </row>
    <row r="13">
      <c r="A13" s="10" t="s">
        <v>1740</v>
      </c>
      <c r="B13" s="19">
        <v>0.057118055555555554</v>
      </c>
      <c r="C13" s="10" t="s">
        <v>74</v>
      </c>
      <c r="D13" s="10" t="s">
        <v>80</v>
      </c>
      <c r="E13" s="13">
        <v>11.0</v>
      </c>
      <c r="F13" s="16">
        <f>E13-3</f>
        <v>8</v>
      </c>
    </row>
    <row r="14">
      <c r="A14" s="10" t="s">
        <v>1740</v>
      </c>
      <c r="B14" s="19">
        <v>0.06138888888888889</v>
      </c>
      <c r="C14" s="10" t="s">
        <v>964</v>
      </c>
      <c r="D14" s="10" t="s">
        <v>71</v>
      </c>
      <c r="E14" s="13">
        <v>21.0</v>
      </c>
      <c r="F14" s="16">
        <f t="shared" ref="F14:F15" si="2">E14-8</f>
        <v>13</v>
      </c>
    </row>
    <row r="15">
      <c r="A15" s="10" t="s">
        <v>1740</v>
      </c>
      <c r="B15" s="19">
        <v>0.06475694444444445</v>
      </c>
      <c r="C15" s="10" t="s">
        <v>964</v>
      </c>
      <c r="D15" s="10" t="s">
        <v>67</v>
      </c>
      <c r="E15" s="13">
        <v>12.0</v>
      </c>
      <c r="F15" s="16">
        <f t="shared" si="2"/>
        <v>4</v>
      </c>
    </row>
    <row r="16">
      <c r="A16" s="10" t="s">
        <v>1740</v>
      </c>
      <c r="B16" s="19">
        <v>0.06505787037037038</v>
      </c>
      <c r="C16" s="10" t="s">
        <v>66</v>
      </c>
      <c r="D16" s="10" t="s">
        <v>67</v>
      </c>
      <c r="E16" s="13">
        <v>17.0</v>
      </c>
      <c r="F16" s="16">
        <f>E16-1</f>
        <v>16</v>
      </c>
    </row>
    <row r="17">
      <c r="A17" s="10" t="s">
        <v>1740</v>
      </c>
      <c r="B17" s="19">
        <v>0.06505787037037038</v>
      </c>
      <c r="C17" s="10" t="s">
        <v>964</v>
      </c>
      <c r="D17" s="10" t="s">
        <v>67</v>
      </c>
      <c r="E17" s="13" t="s">
        <v>75</v>
      </c>
      <c r="F17" s="13" t="s">
        <v>75</v>
      </c>
      <c r="J17" s="10" t="s">
        <v>160</v>
      </c>
    </row>
    <row r="18">
      <c r="A18" s="10" t="s">
        <v>1740</v>
      </c>
      <c r="B18" s="19">
        <v>0.06505787037037038</v>
      </c>
      <c r="C18" s="10" t="s">
        <v>964</v>
      </c>
      <c r="D18" s="10" t="s">
        <v>67</v>
      </c>
      <c r="E18" s="13">
        <v>15.0</v>
      </c>
      <c r="F18" s="16">
        <f>E18-8</f>
        <v>7</v>
      </c>
      <c r="J18" s="10" t="s">
        <v>161</v>
      </c>
    </row>
    <row r="19">
      <c r="A19" s="10" t="s">
        <v>1740</v>
      </c>
      <c r="B19" s="19">
        <v>0.06717592592592593</v>
      </c>
      <c r="C19" s="10" t="s">
        <v>157</v>
      </c>
      <c r="D19" s="10" t="s">
        <v>125</v>
      </c>
      <c r="E19" s="13">
        <v>20.0</v>
      </c>
      <c r="F19" s="13">
        <v>18.0</v>
      </c>
    </row>
    <row r="20">
      <c r="A20" s="10" t="s">
        <v>1740</v>
      </c>
      <c r="B20" s="19">
        <v>0.06730324074074075</v>
      </c>
      <c r="C20" s="10" t="s">
        <v>157</v>
      </c>
      <c r="D20" s="10" t="s">
        <v>67</v>
      </c>
      <c r="E20" s="13" t="s">
        <v>68</v>
      </c>
      <c r="F20" s="13">
        <v>20.0</v>
      </c>
    </row>
    <row r="21">
      <c r="A21" s="10" t="s">
        <v>1740</v>
      </c>
      <c r="B21" s="19">
        <v>0.09079861111111111</v>
      </c>
      <c r="C21" s="10" t="s">
        <v>69</v>
      </c>
      <c r="D21" s="10" t="s">
        <v>87</v>
      </c>
      <c r="E21" s="13" t="s">
        <v>68</v>
      </c>
      <c r="F21" s="13">
        <v>20.0</v>
      </c>
    </row>
    <row r="22">
      <c r="A22" s="10" t="s">
        <v>1740</v>
      </c>
      <c r="B22" s="19">
        <v>0.08456018518518518</v>
      </c>
      <c r="C22" s="10" t="s">
        <v>74</v>
      </c>
      <c r="D22" s="10" t="s">
        <v>87</v>
      </c>
      <c r="E22" s="13">
        <v>22.0</v>
      </c>
      <c r="F22" s="16">
        <f>E22-5</f>
        <v>17</v>
      </c>
    </row>
    <row r="23">
      <c r="A23" s="10" t="s">
        <v>1740</v>
      </c>
      <c r="B23" s="19">
        <v>0.09092592592592592</v>
      </c>
      <c r="C23" s="10" t="s">
        <v>84</v>
      </c>
      <c r="D23" s="10" t="s">
        <v>87</v>
      </c>
      <c r="E23" s="13">
        <v>19.0</v>
      </c>
      <c r="F23" s="16">
        <f>E23-2</f>
        <v>17</v>
      </c>
    </row>
    <row r="24">
      <c r="A24" s="10" t="s">
        <v>1740</v>
      </c>
      <c r="B24" s="19">
        <v>0.0909375</v>
      </c>
      <c r="C24" s="10" t="s">
        <v>70</v>
      </c>
      <c r="D24" s="10" t="s">
        <v>87</v>
      </c>
      <c r="E24" s="13">
        <v>18.0</v>
      </c>
      <c r="F24" s="16">
        <f>E24-5</f>
        <v>13</v>
      </c>
    </row>
    <row r="25">
      <c r="A25" s="10" t="s">
        <v>1740</v>
      </c>
      <c r="B25" s="19">
        <v>0.09108796296296297</v>
      </c>
      <c r="C25" s="10" t="s">
        <v>66</v>
      </c>
      <c r="D25" s="10" t="s">
        <v>87</v>
      </c>
      <c r="E25" s="13">
        <v>10.0</v>
      </c>
      <c r="F25" s="16">
        <f>E25-0</f>
        <v>10</v>
      </c>
    </row>
    <row r="26">
      <c r="A26" s="10" t="s">
        <v>1740</v>
      </c>
      <c r="B26" s="19">
        <v>0.09118055555555556</v>
      </c>
      <c r="C26" s="10" t="s">
        <v>82</v>
      </c>
      <c r="D26" s="10" t="s">
        <v>87</v>
      </c>
      <c r="E26" s="13">
        <v>5.0</v>
      </c>
      <c r="F26" s="16">
        <f>E26-1</f>
        <v>4</v>
      </c>
    </row>
    <row r="27">
      <c r="A27" s="10" t="s">
        <v>1740</v>
      </c>
      <c r="B27" s="19">
        <v>0.09119212962962962</v>
      </c>
      <c r="C27" s="10" t="s">
        <v>964</v>
      </c>
      <c r="D27" s="10" t="s">
        <v>87</v>
      </c>
      <c r="E27" s="13">
        <v>6.0</v>
      </c>
      <c r="F27" s="16">
        <f t="shared" ref="F27:F28" si="3">E27-0</f>
        <v>6</v>
      </c>
    </row>
    <row r="28">
      <c r="A28" s="10" t="s">
        <v>1740</v>
      </c>
      <c r="B28" s="19">
        <v>0.0925</v>
      </c>
      <c r="C28" s="10" t="s">
        <v>74</v>
      </c>
      <c r="D28" s="10" t="s">
        <v>67</v>
      </c>
      <c r="E28" s="13">
        <v>4.0</v>
      </c>
      <c r="F28" s="16">
        <f t="shared" si="3"/>
        <v>4</v>
      </c>
    </row>
    <row r="29">
      <c r="A29" s="10" t="s">
        <v>1740</v>
      </c>
      <c r="B29" s="19">
        <v>0.095</v>
      </c>
      <c r="C29" s="10" t="s">
        <v>74</v>
      </c>
      <c r="D29" s="10" t="s">
        <v>93</v>
      </c>
      <c r="E29" s="13">
        <v>29.0</v>
      </c>
      <c r="F29" s="13" t="s">
        <v>75</v>
      </c>
      <c r="J29" s="10" t="s">
        <v>1741</v>
      </c>
    </row>
    <row r="30">
      <c r="A30" s="10" t="s">
        <v>1740</v>
      </c>
      <c r="B30" s="19">
        <v>0.09513888888888888</v>
      </c>
      <c r="C30" s="10" t="s">
        <v>84</v>
      </c>
      <c r="D30" s="10" t="s">
        <v>93</v>
      </c>
      <c r="E30" s="13">
        <v>25.0</v>
      </c>
      <c r="F30" s="16">
        <f>E30-9</f>
        <v>16</v>
      </c>
      <c r="J30" s="10" t="s">
        <v>553</v>
      </c>
    </row>
    <row r="31">
      <c r="A31" s="10" t="s">
        <v>1740</v>
      </c>
      <c r="B31" s="19">
        <v>0.09515046296296296</v>
      </c>
      <c r="C31" s="10" t="s">
        <v>74</v>
      </c>
      <c r="D31" s="10" t="s">
        <v>91</v>
      </c>
      <c r="E31" s="13">
        <v>31.0</v>
      </c>
      <c r="F31" s="16"/>
      <c r="H31" s="10" t="s">
        <v>1742</v>
      </c>
    </row>
    <row r="32">
      <c r="A32" s="10" t="s">
        <v>1740</v>
      </c>
      <c r="B32" s="19">
        <v>0.09519675925925926</v>
      </c>
      <c r="C32" s="10" t="s">
        <v>84</v>
      </c>
      <c r="D32" s="10" t="s">
        <v>91</v>
      </c>
      <c r="E32" s="13">
        <v>15.0</v>
      </c>
      <c r="F32" s="16"/>
      <c r="H32" s="10" t="s">
        <v>1743</v>
      </c>
    </row>
    <row r="33">
      <c r="A33" s="10" t="s">
        <v>1740</v>
      </c>
      <c r="B33" s="19">
        <v>0.09702546296296297</v>
      </c>
      <c r="C33" s="10" t="s">
        <v>70</v>
      </c>
      <c r="D33" s="10" t="s">
        <v>93</v>
      </c>
      <c r="E33" s="13">
        <v>27.0</v>
      </c>
      <c r="F33" s="13">
        <v>19.0</v>
      </c>
      <c r="J33" s="10" t="s">
        <v>448</v>
      </c>
    </row>
    <row r="34">
      <c r="A34" s="10" t="s">
        <v>1740</v>
      </c>
      <c r="B34" s="19">
        <v>0.09719907407407408</v>
      </c>
      <c r="C34" s="10" t="s">
        <v>70</v>
      </c>
      <c r="D34" s="10" t="s">
        <v>91</v>
      </c>
      <c r="E34" s="13">
        <v>8.0</v>
      </c>
      <c r="F34" s="16"/>
      <c r="H34" s="10" t="s">
        <v>1744</v>
      </c>
    </row>
    <row r="35">
      <c r="A35" s="10" t="s">
        <v>1740</v>
      </c>
      <c r="B35" s="19">
        <v>0.09752314814814815</v>
      </c>
      <c r="C35" s="10" t="s">
        <v>70</v>
      </c>
      <c r="D35" s="10" t="s">
        <v>93</v>
      </c>
      <c r="E35" s="13">
        <v>27.0</v>
      </c>
      <c r="F35" s="13">
        <v>19.0</v>
      </c>
      <c r="J35" s="10" t="s">
        <v>448</v>
      </c>
    </row>
    <row r="36">
      <c r="A36" s="10" t="s">
        <v>1740</v>
      </c>
      <c r="B36" s="19">
        <v>0.09766203703703703</v>
      </c>
      <c r="C36" s="10" t="s">
        <v>70</v>
      </c>
      <c r="D36" s="10" t="s">
        <v>91</v>
      </c>
      <c r="E36" s="13">
        <v>7.0</v>
      </c>
      <c r="F36" s="16"/>
      <c r="H36" s="10" t="s">
        <v>1745</v>
      </c>
    </row>
    <row r="37">
      <c r="A37" s="10" t="s">
        <v>1740</v>
      </c>
      <c r="B37" s="19">
        <v>0.10064814814814815</v>
      </c>
      <c r="C37" s="10" t="s">
        <v>964</v>
      </c>
      <c r="D37" s="10" t="s">
        <v>93</v>
      </c>
      <c r="E37" s="13">
        <v>15.0</v>
      </c>
      <c r="F37" s="16">
        <f>E37-5</f>
        <v>10</v>
      </c>
      <c r="J37" s="10" t="s">
        <v>1650</v>
      </c>
    </row>
    <row r="38">
      <c r="A38" s="10" t="s">
        <v>1740</v>
      </c>
      <c r="B38" s="19">
        <v>0.10076388888888889</v>
      </c>
      <c r="C38" s="10" t="s">
        <v>964</v>
      </c>
      <c r="D38" s="10" t="s">
        <v>91</v>
      </c>
      <c r="E38" s="13">
        <v>7.0</v>
      </c>
      <c r="F38" s="16"/>
      <c r="H38" s="10" t="s">
        <v>1745</v>
      </c>
    </row>
    <row r="39">
      <c r="A39" s="10" t="s">
        <v>1740</v>
      </c>
      <c r="B39" s="19">
        <v>0.101875</v>
      </c>
      <c r="C39" s="10" t="s">
        <v>964</v>
      </c>
      <c r="D39" s="10" t="s">
        <v>100</v>
      </c>
      <c r="E39" s="13">
        <v>7.0</v>
      </c>
      <c r="F39" s="16">
        <f>E39-1</f>
        <v>6</v>
      </c>
      <c r="H39" s="10" t="s">
        <v>1746</v>
      </c>
      <c r="J39" s="10" t="s">
        <v>1747</v>
      </c>
    </row>
    <row r="40">
      <c r="A40" s="10" t="s">
        <v>1740</v>
      </c>
      <c r="B40" s="19">
        <v>0.1025462962962963</v>
      </c>
      <c r="C40" s="10" t="s">
        <v>69</v>
      </c>
      <c r="D40" s="10" t="s">
        <v>89</v>
      </c>
      <c r="E40" s="13">
        <v>14.0</v>
      </c>
      <c r="F40" s="16">
        <f>E40-8</f>
        <v>6</v>
      </c>
      <c r="J40" s="10" t="s">
        <v>1721</v>
      </c>
    </row>
    <row r="41">
      <c r="A41" s="10" t="s">
        <v>1740</v>
      </c>
      <c r="B41" s="19">
        <v>0.10319444444444445</v>
      </c>
      <c r="C41" s="10" t="s">
        <v>74</v>
      </c>
      <c r="D41" s="10" t="s">
        <v>67</v>
      </c>
      <c r="E41" s="13">
        <v>7.0</v>
      </c>
      <c r="F41" s="16">
        <f>E41-0</f>
        <v>7</v>
      </c>
    </row>
    <row r="42">
      <c r="A42" s="10" t="s">
        <v>1740</v>
      </c>
      <c r="B42" s="19">
        <v>0.10333333333333333</v>
      </c>
      <c r="C42" s="10" t="s">
        <v>74</v>
      </c>
      <c r="D42" s="10" t="s">
        <v>93</v>
      </c>
      <c r="E42" s="13">
        <v>29.0</v>
      </c>
      <c r="F42" s="13" t="s">
        <v>75</v>
      </c>
      <c r="J42" s="10" t="s">
        <v>1723</v>
      </c>
    </row>
    <row r="43">
      <c r="A43" s="10" t="s">
        <v>1740</v>
      </c>
      <c r="B43" s="19">
        <v>0.10341435185185185</v>
      </c>
      <c r="C43" s="10" t="s">
        <v>74</v>
      </c>
      <c r="D43" s="10" t="s">
        <v>91</v>
      </c>
      <c r="E43" s="13">
        <v>37.0</v>
      </c>
      <c r="F43" s="16"/>
      <c r="H43" s="10" t="s">
        <v>1748</v>
      </c>
      <c r="J43" s="10" t="s">
        <v>491</v>
      </c>
    </row>
    <row r="44">
      <c r="A44" s="10" t="s">
        <v>1740</v>
      </c>
      <c r="B44" s="19">
        <v>0.10445601851851852</v>
      </c>
      <c r="C44" s="10" t="s">
        <v>84</v>
      </c>
      <c r="D44" s="10" t="s">
        <v>79</v>
      </c>
      <c r="E44" s="13">
        <v>17.0</v>
      </c>
      <c r="F44" s="16">
        <f>E44-6</f>
        <v>11</v>
      </c>
      <c r="J44" s="10" t="s">
        <v>86</v>
      </c>
    </row>
    <row r="45">
      <c r="A45" s="10" t="s">
        <v>1740</v>
      </c>
      <c r="B45" s="19">
        <v>0.10445601851851852</v>
      </c>
      <c r="C45" s="10" t="s">
        <v>84</v>
      </c>
      <c r="D45" s="10" t="s">
        <v>79</v>
      </c>
      <c r="E45" s="13" t="s">
        <v>75</v>
      </c>
      <c r="F45" s="13" t="s">
        <v>75</v>
      </c>
      <c r="J45" s="10" t="s">
        <v>85</v>
      </c>
    </row>
    <row r="46">
      <c r="A46" s="10" t="s">
        <v>1740</v>
      </c>
      <c r="B46" s="19">
        <v>0.10528935185185186</v>
      </c>
      <c r="C46" s="10" t="s">
        <v>70</v>
      </c>
      <c r="D46" s="10" t="s">
        <v>93</v>
      </c>
      <c r="E46" s="13">
        <v>27.0</v>
      </c>
      <c r="F46" s="13">
        <v>19.0</v>
      </c>
      <c r="J46" s="10" t="s">
        <v>148</v>
      </c>
    </row>
    <row r="47">
      <c r="A47" s="10" t="s">
        <v>1740</v>
      </c>
      <c r="B47" s="19">
        <v>0.10541666666666667</v>
      </c>
      <c r="C47" s="10" t="s">
        <v>70</v>
      </c>
      <c r="D47" s="10" t="s">
        <v>91</v>
      </c>
      <c r="E47" s="13">
        <v>13.0</v>
      </c>
      <c r="F47" s="16"/>
      <c r="H47" s="10" t="s">
        <v>1749</v>
      </c>
    </row>
    <row r="48">
      <c r="A48" s="10" t="s">
        <v>1740</v>
      </c>
      <c r="B48" s="19">
        <v>0.10543981481481482</v>
      </c>
      <c r="C48" s="10" t="s">
        <v>70</v>
      </c>
      <c r="D48" s="10" t="s">
        <v>93</v>
      </c>
      <c r="E48" s="13">
        <v>20.0</v>
      </c>
      <c r="F48" s="16">
        <f>E48-8</f>
        <v>12</v>
      </c>
      <c r="J48" s="10" t="s">
        <v>148</v>
      </c>
    </row>
    <row r="49">
      <c r="A49" s="10" t="s">
        <v>1740</v>
      </c>
      <c r="B49" s="19">
        <v>0.10564814814814814</v>
      </c>
      <c r="C49" s="10" t="s">
        <v>70</v>
      </c>
      <c r="D49" s="10" t="s">
        <v>91</v>
      </c>
      <c r="E49" s="13">
        <v>10.0</v>
      </c>
      <c r="F49" s="16"/>
      <c r="H49" s="10" t="s">
        <v>1750</v>
      </c>
    </row>
    <row r="50">
      <c r="A50" s="10" t="s">
        <v>1740</v>
      </c>
      <c r="B50" s="19">
        <v>0.10585648148148148</v>
      </c>
      <c r="C50" s="10" t="s">
        <v>70</v>
      </c>
      <c r="D50" s="10" t="s">
        <v>93</v>
      </c>
      <c r="E50" s="13" t="s">
        <v>88</v>
      </c>
      <c r="F50" s="13">
        <v>1.0</v>
      </c>
      <c r="J50" s="10" t="s">
        <v>99</v>
      </c>
    </row>
    <row r="51">
      <c r="A51" s="10" t="s">
        <v>1740</v>
      </c>
      <c r="B51" s="19">
        <v>0.10611111111111111</v>
      </c>
      <c r="C51" s="10" t="s">
        <v>70</v>
      </c>
      <c r="D51" s="10" t="s">
        <v>93</v>
      </c>
      <c r="E51" s="13">
        <v>21.0</v>
      </c>
      <c r="F51" s="16">
        <f>E51-8</f>
        <v>13</v>
      </c>
      <c r="J51" s="10" t="s">
        <v>99</v>
      </c>
    </row>
    <row r="52">
      <c r="A52" s="10" t="s">
        <v>1740</v>
      </c>
      <c r="B52" s="19">
        <v>0.10611111111111111</v>
      </c>
      <c r="C52" s="10" t="s">
        <v>70</v>
      </c>
      <c r="D52" s="10" t="s">
        <v>76</v>
      </c>
      <c r="E52" s="13">
        <v>3.0</v>
      </c>
      <c r="F52" s="16"/>
      <c r="J52" s="10" t="s">
        <v>1579</v>
      </c>
    </row>
    <row r="53">
      <c r="A53" s="10" t="s">
        <v>1740</v>
      </c>
      <c r="B53" s="19">
        <v>0.10623842592592593</v>
      </c>
      <c r="C53" s="10" t="s">
        <v>70</v>
      </c>
      <c r="D53" s="10" t="s">
        <v>91</v>
      </c>
      <c r="E53" s="13">
        <v>10.0</v>
      </c>
      <c r="F53" s="16"/>
      <c r="H53" s="10" t="s">
        <v>1750</v>
      </c>
      <c r="J53" s="10" t="s">
        <v>1751</v>
      </c>
    </row>
    <row r="54">
      <c r="A54" s="10" t="s">
        <v>1740</v>
      </c>
      <c r="B54" s="19">
        <v>0.10766203703703704</v>
      </c>
      <c r="C54" s="10" t="s">
        <v>74</v>
      </c>
      <c r="D54" s="10" t="s">
        <v>81</v>
      </c>
      <c r="E54" s="13">
        <v>15.0</v>
      </c>
      <c r="F54" s="13" t="s">
        <v>75</v>
      </c>
      <c r="J54" s="10" t="s">
        <v>1752</v>
      </c>
    </row>
    <row r="55">
      <c r="A55" s="10" t="s">
        <v>1740</v>
      </c>
      <c r="B55" s="19">
        <v>0.1083912037037037</v>
      </c>
      <c r="C55" s="10" t="s">
        <v>74</v>
      </c>
      <c r="D55" s="10" t="s">
        <v>81</v>
      </c>
      <c r="E55" s="13" t="s">
        <v>88</v>
      </c>
      <c r="F55" s="13">
        <v>1.0</v>
      </c>
      <c r="J55" s="10" t="s">
        <v>1753</v>
      </c>
    </row>
    <row r="56">
      <c r="A56" s="10" t="s">
        <v>1740</v>
      </c>
      <c r="B56" s="19">
        <v>0.10969907407407407</v>
      </c>
      <c r="C56" s="10" t="s">
        <v>66</v>
      </c>
      <c r="D56" s="10" t="s">
        <v>91</v>
      </c>
      <c r="E56" s="13">
        <v>28.0</v>
      </c>
      <c r="F56" s="16"/>
      <c r="H56" s="10" t="s">
        <v>1754</v>
      </c>
      <c r="J56" s="10" t="s">
        <v>1419</v>
      </c>
    </row>
    <row r="57">
      <c r="A57" s="10" t="s">
        <v>1740</v>
      </c>
      <c r="B57" s="19">
        <v>0.11091435185185185</v>
      </c>
      <c r="C57" s="10" t="s">
        <v>964</v>
      </c>
      <c r="D57" s="10" t="s">
        <v>91</v>
      </c>
      <c r="E57" s="13">
        <v>14.0</v>
      </c>
      <c r="F57" s="16"/>
      <c r="H57" s="10" t="s">
        <v>1755</v>
      </c>
      <c r="J57" s="10" t="s">
        <v>1608</v>
      </c>
    </row>
    <row r="58">
      <c r="A58" s="10" t="s">
        <v>1740</v>
      </c>
      <c r="B58" s="19">
        <v>0.11253472222222222</v>
      </c>
      <c r="C58" s="10" t="s">
        <v>964</v>
      </c>
      <c r="D58" s="10" t="s">
        <v>93</v>
      </c>
      <c r="E58" s="13">
        <v>7.0</v>
      </c>
      <c r="F58" s="16">
        <f>E58-5</f>
        <v>2</v>
      </c>
      <c r="H58" s="10" t="s">
        <v>1756</v>
      </c>
      <c r="I58" s="10">
        <v>1.0</v>
      </c>
      <c r="J58" s="10" t="s">
        <v>1650</v>
      </c>
    </row>
    <row r="59">
      <c r="A59" s="10" t="s">
        <v>1740</v>
      </c>
      <c r="B59" s="19">
        <v>0.11418981481481481</v>
      </c>
      <c r="C59" s="10" t="s">
        <v>69</v>
      </c>
      <c r="D59" s="10" t="s">
        <v>89</v>
      </c>
      <c r="E59" s="13">
        <v>11.0</v>
      </c>
      <c r="F59" s="16">
        <f t="shared" ref="F59:F60" si="4">E59-8</f>
        <v>3</v>
      </c>
      <c r="J59" s="10" t="s">
        <v>223</v>
      </c>
    </row>
    <row r="60">
      <c r="A60" s="10" t="s">
        <v>1740</v>
      </c>
      <c r="B60" s="19">
        <v>0.11460648148148148</v>
      </c>
      <c r="C60" s="10" t="s">
        <v>69</v>
      </c>
      <c r="D60" s="10" t="s">
        <v>89</v>
      </c>
      <c r="E60" s="13">
        <v>17.0</v>
      </c>
      <c r="F60" s="16">
        <f t="shared" si="4"/>
        <v>9</v>
      </c>
      <c r="J60" s="10" t="s">
        <v>1757</v>
      </c>
    </row>
    <row r="61">
      <c r="A61" s="10" t="s">
        <v>1740</v>
      </c>
      <c r="B61" s="19">
        <v>0.11487268518518519</v>
      </c>
      <c r="C61" s="10" t="s">
        <v>69</v>
      </c>
      <c r="D61" s="10" t="s">
        <v>91</v>
      </c>
      <c r="E61" s="13">
        <v>27.0</v>
      </c>
      <c r="F61" s="16"/>
      <c r="H61" s="10" t="s">
        <v>1758</v>
      </c>
    </row>
    <row r="62">
      <c r="A62" s="10" t="s">
        <v>1740</v>
      </c>
      <c r="B62" s="19">
        <v>0.11626157407407407</v>
      </c>
      <c r="C62" s="10" t="s">
        <v>74</v>
      </c>
      <c r="D62" s="10" t="s">
        <v>125</v>
      </c>
      <c r="E62" s="13">
        <v>29.0</v>
      </c>
      <c r="F62" s="13">
        <v>18.0</v>
      </c>
    </row>
    <row r="63">
      <c r="A63" s="10" t="s">
        <v>1740</v>
      </c>
      <c r="B63" s="19">
        <v>0.11649305555555556</v>
      </c>
      <c r="C63" s="10" t="s">
        <v>74</v>
      </c>
      <c r="D63" s="10" t="s">
        <v>93</v>
      </c>
      <c r="E63" s="16">
        <f>F63+9</f>
        <v>19</v>
      </c>
      <c r="F63" s="13">
        <v>10.0</v>
      </c>
      <c r="J63" s="10" t="s">
        <v>1010</v>
      </c>
    </row>
    <row r="64">
      <c r="A64" s="10" t="s">
        <v>1740</v>
      </c>
      <c r="B64" s="19">
        <v>0.11649305555555556</v>
      </c>
      <c r="C64" s="10" t="s">
        <v>74</v>
      </c>
      <c r="D64" s="10" t="s">
        <v>76</v>
      </c>
      <c r="E64" s="13">
        <v>1.0</v>
      </c>
      <c r="F64" s="16"/>
      <c r="J64" s="10" t="s">
        <v>1579</v>
      </c>
    </row>
    <row r="65">
      <c r="A65" s="10" t="s">
        <v>1740</v>
      </c>
      <c r="B65" s="19">
        <v>0.11673611111111111</v>
      </c>
      <c r="C65" s="10" t="s">
        <v>74</v>
      </c>
      <c r="D65" s="10" t="s">
        <v>91</v>
      </c>
      <c r="E65" s="13">
        <v>8.0</v>
      </c>
      <c r="F65" s="16"/>
      <c r="H65" s="10" t="s">
        <v>1759</v>
      </c>
    </row>
    <row r="66">
      <c r="A66" s="10" t="s">
        <v>1740</v>
      </c>
      <c r="B66" s="19">
        <v>0.11733796296296296</v>
      </c>
      <c r="C66" s="10" t="s">
        <v>84</v>
      </c>
      <c r="D66" s="10" t="s">
        <v>93</v>
      </c>
      <c r="E66" s="13">
        <v>22.0</v>
      </c>
      <c r="F66" s="16">
        <f t="shared" ref="F66:F67" si="5">E66-7</f>
        <v>15</v>
      </c>
      <c r="J66" s="10" t="s">
        <v>553</v>
      </c>
    </row>
    <row r="67">
      <c r="A67" s="10" t="s">
        <v>1740</v>
      </c>
      <c r="B67" s="19">
        <v>0.11741898148148149</v>
      </c>
      <c r="C67" s="10" t="s">
        <v>84</v>
      </c>
      <c r="D67" s="10" t="s">
        <v>93</v>
      </c>
      <c r="E67" s="13">
        <v>21.0</v>
      </c>
      <c r="F67" s="16">
        <f t="shared" si="5"/>
        <v>14</v>
      </c>
      <c r="J67" s="10" t="s">
        <v>553</v>
      </c>
    </row>
    <row r="68">
      <c r="A68" s="10" t="s">
        <v>1740</v>
      </c>
      <c r="B68" s="19">
        <v>0.11746527777777778</v>
      </c>
      <c r="C68" s="10" t="s">
        <v>84</v>
      </c>
      <c r="D68" s="10" t="s">
        <v>91</v>
      </c>
      <c r="E68" s="13">
        <v>22.0</v>
      </c>
      <c r="F68" s="16"/>
      <c r="H68" s="10" t="s">
        <v>1760</v>
      </c>
    </row>
    <row r="69">
      <c r="A69" s="10" t="s">
        <v>1740</v>
      </c>
      <c r="B69" s="19">
        <v>0.11765046296296296</v>
      </c>
      <c r="C69" s="10" t="s">
        <v>84</v>
      </c>
      <c r="D69" s="10" t="s">
        <v>91</v>
      </c>
      <c r="E69" s="13">
        <v>14.0</v>
      </c>
      <c r="F69" s="16"/>
      <c r="H69" s="10" t="s">
        <v>1761</v>
      </c>
    </row>
    <row r="70">
      <c r="A70" s="10" t="s">
        <v>1740</v>
      </c>
      <c r="B70" s="19">
        <v>0.11828703703703704</v>
      </c>
      <c r="C70" s="10" t="s">
        <v>70</v>
      </c>
      <c r="D70" s="10" t="s">
        <v>93</v>
      </c>
      <c r="E70" s="13">
        <v>11.0</v>
      </c>
      <c r="F70" s="16">
        <f>E70-8</f>
        <v>3</v>
      </c>
      <c r="J70" s="10" t="s">
        <v>148</v>
      </c>
    </row>
    <row r="71">
      <c r="A71" s="10" t="s">
        <v>1740</v>
      </c>
      <c r="B71" s="19">
        <v>0.11851851851851852</v>
      </c>
      <c r="C71" s="10" t="s">
        <v>70</v>
      </c>
      <c r="D71" s="10" t="s">
        <v>93</v>
      </c>
      <c r="E71" s="13" t="s">
        <v>68</v>
      </c>
      <c r="F71" s="13">
        <v>20.0</v>
      </c>
      <c r="G71" s="10" t="s">
        <v>137</v>
      </c>
      <c r="J71" s="10" t="s">
        <v>148</v>
      </c>
    </row>
    <row r="72">
      <c r="A72" s="10" t="s">
        <v>1740</v>
      </c>
      <c r="B72" s="19">
        <v>0.11857638888888888</v>
      </c>
      <c r="C72" s="10" t="s">
        <v>70</v>
      </c>
      <c r="D72" s="10" t="s">
        <v>91</v>
      </c>
      <c r="E72" s="13">
        <v>7.0</v>
      </c>
      <c r="F72" s="16"/>
      <c r="H72" s="10" t="s">
        <v>1762</v>
      </c>
    </row>
    <row r="73">
      <c r="A73" s="10" t="s">
        <v>1740</v>
      </c>
      <c r="B73" s="19">
        <v>0.1189236111111111</v>
      </c>
      <c r="C73" s="10" t="s">
        <v>70</v>
      </c>
      <c r="D73" s="10" t="s">
        <v>93</v>
      </c>
      <c r="E73" s="13">
        <v>14.0</v>
      </c>
      <c r="F73" s="16">
        <f>E73-8</f>
        <v>6</v>
      </c>
      <c r="J73" s="10" t="s">
        <v>99</v>
      </c>
    </row>
    <row r="74">
      <c r="A74" s="10" t="s">
        <v>1740</v>
      </c>
      <c r="B74" s="19">
        <v>0.1189236111111111</v>
      </c>
      <c r="C74" s="10" t="s">
        <v>70</v>
      </c>
      <c r="D74" s="10" t="s">
        <v>76</v>
      </c>
      <c r="E74" s="13">
        <v>2.0</v>
      </c>
      <c r="F74" s="16"/>
      <c r="J74" s="10" t="s">
        <v>1579</v>
      </c>
    </row>
    <row r="75">
      <c r="A75" s="10" t="s">
        <v>1740</v>
      </c>
      <c r="B75" s="19">
        <v>0.11921296296296297</v>
      </c>
      <c r="C75" s="10" t="s">
        <v>70</v>
      </c>
      <c r="D75" s="10" t="s">
        <v>91</v>
      </c>
      <c r="E75" s="13">
        <v>10.0</v>
      </c>
      <c r="F75" s="16"/>
      <c r="H75" s="10" t="s">
        <v>1763</v>
      </c>
    </row>
    <row r="76">
      <c r="A76" s="10" t="s">
        <v>1740</v>
      </c>
      <c r="B76" s="19">
        <v>0.11927083333333334</v>
      </c>
      <c r="C76" s="10" t="s">
        <v>70</v>
      </c>
      <c r="D76" s="10" t="s">
        <v>93</v>
      </c>
      <c r="E76" s="13">
        <v>13.0</v>
      </c>
      <c r="F76" s="16">
        <f>E76-8</f>
        <v>5</v>
      </c>
      <c r="J76" s="10" t="s">
        <v>99</v>
      </c>
    </row>
    <row r="77">
      <c r="A77" s="10" t="s">
        <v>1740</v>
      </c>
      <c r="B77" s="19">
        <v>0.11927083333333334</v>
      </c>
      <c r="C77" s="10" t="s">
        <v>70</v>
      </c>
      <c r="D77" s="10" t="s">
        <v>76</v>
      </c>
      <c r="E77" s="13">
        <v>2.0</v>
      </c>
      <c r="F77" s="16"/>
      <c r="J77" s="10" t="s">
        <v>1579</v>
      </c>
    </row>
    <row r="78">
      <c r="A78" s="10" t="s">
        <v>1740</v>
      </c>
      <c r="B78" s="19">
        <v>0.11938657407407408</v>
      </c>
      <c r="C78" s="10" t="s">
        <v>70</v>
      </c>
      <c r="D78" s="10" t="s">
        <v>91</v>
      </c>
      <c r="E78" s="13">
        <v>8.0</v>
      </c>
      <c r="F78" s="16"/>
      <c r="H78" s="10" t="s">
        <v>1764</v>
      </c>
    </row>
    <row r="79">
      <c r="A79" s="10" t="s">
        <v>1740</v>
      </c>
      <c r="B79" s="19">
        <v>0.12085648148148148</v>
      </c>
      <c r="C79" s="10" t="s">
        <v>84</v>
      </c>
      <c r="D79" s="10" t="s">
        <v>81</v>
      </c>
      <c r="E79" s="13">
        <v>7.0</v>
      </c>
      <c r="F79" s="16">
        <f>E79-5</f>
        <v>2</v>
      </c>
      <c r="J79" s="10" t="s">
        <v>1765</v>
      </c>
    </row>
    <row r="80">
      <c r="A80" s="10" t="s">
        <v>1740</v>
      </c>
      <c r="B80" s="19">
        <v>0.12291666666666666</v>
      </c>
      <c r="C80" s="10" t="s">
        <v>70</v>
      </c>
      <c r="D80" s="10" t="s">
        <v>81</v>
      </c>
      <c r="E80" s="13">
        <v>18.0</v>
      </c>
      <c r="F80" s="16">
        <f>E80-3</f>
        <v>15</v>
      </c>
      <c r="J80" s="10" t="s">
        <v>1766</v>
      </c>
    </row>
    <row r="81">
      <c r="A81" s="10" t="s">
        <v>1740</v>
      </c>
      <c r="B81" s="19">
        <v>0.12291666666666666</v>
      </c>
      <c r="C81" s="10" t="s">
        <v>70</v>
      </c>
      <c r="D81" s="10" t="s">
        <v>76</v>
      </c>
      <c r="E81" s="13">
        <v>3.0</v>
      </c>
      <c r="F81" s="16"/>
      <c r="J81" s="10" t="s">
        <v>1579</v>
      </c>
    </row>
    <row r="82">
      <c r="A82" s="10" t="s">
        <v>1740</v>
      </c>
      <c r="B82" s="19">
        <v>0.12359953703703704</v>
      </c>
      <c r="C82" s="10" t="s">
        <v>70</v>
      </c>
      <c r="D82" s="10" t="s">
        <v>93</v>
      </c>
      <c r="E82" s="13">
        <v>13.0</v>
      </c>
      <c r="F82" s="16">
        <f>E82-8</f>
        <v>5</v>
      </c>
      <c r="J82" s="10" t="s">
        <v>650</v>
      </c>
    </row>
    <row r="83">
      <c r="A83" s="10" t="s">
        <v>1740</v>
      </c>
      <c r="B83" s="19">
        <v>0.12359953703703704</v>
      </c>
      <c r="C83" s="10" t="s">
        <v>70</v>
      </c>
      <c r="D83" s="10" t="s">
        <v>76</v>
      </c>
      <c r="E83" s="13">
        <v>2.0</v>
      </c>
      <c r="F83" s="16"/>
      <c r="J83" s="10" t="s">
        <v>1579</v>
      </c>
    </row>
    <row r="84">
      <c r="A84" s="10" t="s">
        <v>1740</v>
      </c>
      <c r="B84" s="19">
        <v>0.12372685185185185</v>
      </c>
      <c r="C84" s="10" t="s">
        <v>70</v>
      </c>
      <c r="D84" s="10" t="s">
        <v>91</v>
      </c>
      <c r="E84" s="13">
        <v>8.0</v>
      </c>
      <c r="F84" s="16"/>
      <c r="H84" s="10" t="s">
        <v>1764</v>
      </c>
    </row>
    <row r="85">
      <c r="A85" s="10" t="s">
        <v>1740</v>
      </c>
      <c r="B85" s="19">
        <v>0.12604166666666666</v>
      </c>
      <c r="C85" s="10" t="s">
        <v>66</v>
      </c>
      <c r="D85" s="10" t="s">
        <v>89</v>
      </c>
      <c r="E85" s="13" t="s">
        <v>88</v>
      </c>
      <c r="F85" s="13">
        <v>1.0</v>
      </c>
      <c r="J85" s="10" t="s">
        <v>171</v>
      </c>
    </row>
    <row r="86">
      <c r="A86" s="10" t="s">
        <v>1740</v>
      </c>
      <c r="B86" s="19">
        <v>0.12627314814814813</v>
      </c>
      <c r="C86" s="10" t="s">
        <v>66</v>
      </c>
      <c r="D86" s="10" t="s">
        <v>89</v>
      </c>
      <c r="E86" s="13">
        <v>23.0</v>
      </c>
      <c r="F86" s="13">
        <v>15.0</v>
      </c>
      <c r="J86" s="10" t="s">
        <v>171</v>
      </c>
    </row>
    <row r="87">
      <c r="A87" s="10" t="s">
        <v>1740</v>
      </c>
      <c r="B87" s="19">
        <v>0.12636574074074075</v>
      </c>
      <c r="C87" s="10" t="s">
        <v>66</v>
      </c>
      <c r="D87" s="10" t="s">
        <v>91</v>
      </c>
      <c r="E87" s="13">
        <v>15.0</v>
      </c>
      <c r="F87" s="16"/>
      <c r="H87" s="10" t="s">
        <v>1767</v>
      </c>
    </row>
    <row r="88">
      <c r="A88" s="10" t="s">
        <v>1740</v>
      </c>
      <c r="B88" s="19">
        <v>0.1277199074074074</v>
      </c>
      <c r="C88" s="10" t="s">
        <v>964</v>
      </c>
      <c r="D88" s="10" t="s">
        <v>81</v>
      </c>
      <c r="E88" s="13" t="s">
        <v>75</v>
      </c>
      <c r="F88" s="13" t="s">
        <v>75</v>
      </c>
      <c r="J88" s="10" t="s">
        <v>85</v>
      </c>
    </row>
    <row r="89">
      <c r="A89" s="10" t="s">
        <v>1740</v>
      </c>
      <c r="B89" s="19">
        <v>0.1277199074074074</v>
      </c>
      <c r="C89" s="10" t="s">
        <v>964</v>
      </c>
      <c r="D89" s="10" t="s">
        <v>81</v>
      </c>
      <c r="E89" s="13">
        <v>10.0</v>
      </c>
      <c r="F89" s="16">
        <f>E89-2</f>
        <v>8</v>
      </c>
      <c r="J89" s="10" t="s">
        <v>765</v>
      </c>
    </row>
    <row r="90">
      <c r="A90" s="10" t="s">
        <v>1740</v>
      </c>
      <c r="B90" s="19">
        <v>0.12871527777777778</v>
      </c>
      <c r="C90" s="10" t="s">
        <v>964</v>
      </c>
      <c r="D90" s="10" t="s">
        <v>93</v>
      </c>
      <c r="E90" s="13">
        <v>22.0</v>
      </c>
      <c r="F90" s="16">
        <f>E90-5</f>
        <v>17</v>
      </c>
      <c r="J90" s="10" t="s">
        <v>1650</v>
      </c>
    </row>
    <row r="91">
      <c r="A91" s="10" t="s">
        <v>1740</v>
      </c>
      <c r="B91" s="19">
        <v>0.12890046296296295</v>
      </c>
      <c r="C91" s="10" t="s">
        <v>964</v>
      </c>
      <c r="D91" s="10" t="s">
        <v>91</v>
      </c>
      <c r="E91" s="13">
        <v>14.0</v>
      </c>
      <c r="F91" s="16"/>
      <c r="H91" s="10" t="s">
        <v>1768</v>
      </c>
    </row>
    <row r="92">
      <c r="A92" s="10" t="s">
        <v>1740</v>
      </c>
      <c r="B92" s="19">
        <v>0.13</v>
      </c>
      <c r="C92" s="10" t="s">
        <v>69</v>
      </c>
      <c r="D92" s="10" t="s">
        <v>89</v>
      </c>
      <c r="E92" s="13" t="s">
        <v>68</v>
      </c>
      <c r="F92" s="13">
        <v>20.0</v>
      </c>
      <c r="G92" s="10" t="s">
        <v>137</v>
      </c>
      <c r="J92" s="10" t="s">
        <v>267</v>
      </c>
    </row>
    <row r="93">
      <c r="A93" s="10" t="s">
        <v>1740</v>
      </c>
      <c r="B93" s="19">
        <v>0.13025462962962964</v>
      </c>
      <c r="C93" s="10" t="s">
        <v>69</v>
      </c>
      <c r="D93" s="10" t="s">
        <v>91</v>
      </c>
      <c r="E93" s="13">
        <v>31.0</v>
      </c>
      <c r="F93" s="16"/>
      <c r="H93" s="10" t="s">
        <v>1769</v>
      </c>
      <c r="I93" s="10">
        <v>1.0</v>
      </c>
      <c r="J93" s="10" t="s">
        <v>119</v>
      </c>
    </row>
    <row r="94">
      <c r="A94" s="10" t="s">
        <v>1740</v>
      </c>
      <c r="B94" s="19">
        <v>0.13190972222222222</v>
      </c>
      <c r="C94" s="10" t="s">
        <v>74</v>
      </c>
      <c r="D94" s="10" t="s">
        <v>129</v>
      </c>
      <c r="E94" s="13">
        <v>8.0</v>
      </c>
      <c r="F94" s="16">
        <f>E94-5</f>
        <v>3</v>
      </c>
      <c r="J94" s="10" t="s">
        <v>1770</v>
      </c>
    </row>
    <row r="95">
      <c r="A95" s="10" t="s">
        <v>1740</v>
      </c>
      <c r="B95" s="19">
        <v>0.13190972222222222</v>
      </c>
      <c r="C95" s="10" t="s">
        <v>74</v>
      </c>
      <c r="D95" s="10" t="s">
        <v>76</v>
      </c>
      <c r="E95" s="13">
        <v>3.0</v>
      </c>
      <c r="F95" s="16"/>
      <c r="J95" s="10" t="s">
        <v>1579</v>
      </c>
    </row>
    <row r="96">
      <c r="A96" s="10" t="s">
        <v>1740</v>
      </c>
      <c r="B96" s="19">
        <v>0.13190972222222222</v>
      </c>
      <c r="C96" s="10" t="s">
        <v>74</v>
      </c>
      <c r="D96" s="10" t="s">
        <v>129</v>
      </c>
      <c r="E96" s="13" t="s">
        <v>68</v>
      </c>
      <c r="F96" s="13">
        <v>20.0</v>
      </c>
      <c r="J96" s="10" t="s">
        <v>160</v>
      </c>
    </row>
    <row r="97">
      <c r="A97" s="10" t="s">
        <v>1740</v>
      </c>
      <c r="B97" s="19">
        <v>0.13246527777777778</v>
      </c>
      <c r="C97" s="10" t="s">
        <v>74</v>
      </c>
      <c r="D97" s="10" t="s">
        <v>91</v>
      </c>
      <c r="E97" s="13">
        <v>8.0</v>
      </c>
      <c r="F97" s="16"/>
      <c r="H97" s="10" t="s">
        <v>1771</v>
      </c>
    </row>
    <row r="98">
      <c r="A98" s="10" t="s">
        <v>1740</v>
      </c>
      <c r="B98" s="19">
        <v>0.1330324074074074</v>
      </c>
      <c r="C98" s="10" t="s">
        <v>84</v>
      </c>
      <c r="D98" s="10" t="s">
        <v>81</v>
      </c>
      <c r="E98" s="13">
        <v>16.0</v>
      </c>
      <c r="F98" s="16">
        <f>E98-5</f>
        <v>11</v>
      </c>
      <c r="J98" s="10" t="s">
        <v>1772</v>
      </c>
    </row>
    <row r="99">
      <c r="A99" s="10" t="s">
        <v>1740</v>
      </c>
      <c r="B99" s="19">
        <v>0.13347222222222221</v>
      </c>
      <c r="C99" s="10" t="s">
        <v>70</v>
      </c>
      <c r="D99" s="10" t="s">
        <v>93</v>
      </c>
      <c r="E99" s="13">
        <v>19.0</v>
      </c>
      <c r="F99" s="16">
        <f>E99-8</f>
        <v>11</v>
      </c>
      <c r="J99" s="10" t="s">
        <v>148</v>
      </c>
    </row>
    <row r="100">
      <c r="A100" s="10" t="s">
        <v>1740</v>
      </c>
      <c r="B100" s="19">
        <v>0.13347222222222221</v>
      </c>
      <c r="C100" s="10" t="s">
        <v>70</v>
      </c>
      <c r="D100" s="10" t="s">
        <v>76</v>
      </c>
      <c r="E100" s="13">
        <v>1.0</v>
      </c>
      <c r="F100" s="16"/>
      <c r="J100" s="10" t="s">
        <v>1579</v>
      </c>
    </row>
    <row r="101">
      <c r="A101" s="10" t="s">
        <v>1740</v>
      </c>
      <c r="B101" s="19">
        <v>0.13366898148148149</v>
      </c>
      <c r="C101" s="10" t="s">
        <v>70</v>
      </c>
      <c r="D101" s="10" t="s">
        <v>91</v>
      </c>
      <c r="E101" s="13">
        <v>11.0</v>
      </c>
      <c r="F101" s="16"/>
      <c r="H101" s="10" t="s">
        <v>1773</v>
      </c>
      <c r="I101" s="10">
        <v>1.0</v>
      </c>
      <c r="J101" s="10" t="s">
        <v>119</v>
      </c>
    </row>
    <row r="102">
      <c r="A102" s="10" t="s">
        <v>1740</v>
      </c>
      <c r="B102" s="19">
        <v>0.13518518518518519</v>
      </c>
      <c r="C102" s="10" t="s">
        <v>964</v>
      </c>
      <c r="D102" s="10" t="s">
        <v>120</v>
      </c>
      <c r="E102" s="13">
        <v>21.0</v>
      </c>
      <c r="F102" s="16"/>
      <c r="J102" s="10" t="s">
        <v>1774</v>
      </c>
    </row>
    <row r="103">
      <c r="A103" s="10" t="s">
        <v>1740</v>
      </c>
      <c r="B103" s="19">
        <v>0.1362962962962963</v>
      </c>
      <c r="C103" s="10" t="s">
        <v>82</v>
      </c>
      <c r="D103" s="10" t="s">
        <v>83</v>
      </c>
      <c r="E103" s="13">
        <v>24.0</v>
      </c>
      <c r="F103" s="16">
        <f t="shared" ref="F103:F104" si="6">E103-9</f>
        <v>15</v>
      </c>
    </row>
    <row r="104">
      <c r="A104" s="10" t="s">
        <v>1740</v>
      </c>
      <c r="B104" s="19">
        <v>0.1363425925925926</v>
      </c>
      <c r="C104" s="10" t="s">
        <v>74</v>
      </c>
      <c r="D104" s="10" t="s">
        <v>83</v>
      </c>
      <c r="E104" s="13">
        <v>26.0</v>
      </c>
      <c r="F104" s="16">
        <f t="shared" si="6"/>
        <v>17</v>
      </c>
    </row>
    <row r="105">
      <c r="A105" s="10" t="s">
        <v>1740</v>
      </c>
      <c r="B105" s="19">
        <v>0.13789351851851853</v>
      </c>
      <c r="C105" s="10" t="s">
        <v>69</v>
      </c>
      <c r="D105" s="10" t="s">
        <v>320</v>
      </c>
      <c r="E105" s="13">
        <v>20.0</v>
      </c>
      <c r="F105" s="13">
        <v>15.0</v>
      </c>
    </row>
    <row r="106">
      <c r="A106" s="10" t="s">
        <v>1740</v>
      </c>
      <c r="B106" s="19">
        <v>0.13903935185185184</v>
      </c>
      <c r="C106" s="10" t="s">
        <v>70</v>
      </c>
      <c r="D106" s="10" t="s">
        <v>132</v>
      </c>
      <c r="E106" s="13">
        <v>16.0</v>
      </c>
      <c r="F106" s="16">
        <f>E106-5</f>
        <v>11</v>
      </c>
    </row>
    <row r="107">
      <c r="A107" s="10" t="s">
        <v>1740</v>
      </c>
      <c r="B107" s="19">
        <v>0.14195601851851852</v>
      </c>
      <c r="C107" s="10" t="s">
        <v>74</v>
      </c>
      <c r="D107" s="10" t="s">
        <v>128</v>
      </c>
      <c r="E107" s="13" t="s">
        <v>68</v>
      </c>
      <c r="F107" s="13">
        <v>20.0</v>
      </c>
    </row>
    <row r="108">
      <c r="A108" s="10" t="s">
        <v>1740</v>
      </c>
      <c r="B108" s="19">
        <v>0.1110300925925926</v>
      </c>
      <c r="C108" s="10" t="s">
        <v>964</v>
      </c>
      <c r="D108" s="10" t="s">
        <v>127</v>
      </c>
      <c r="E108" s="13">
        <v>21.0</v>
      </c>
      <c r="F108" s="16">
        <f>E108-3</f>
        <v>18</v>
      </c>
    </row>
    <row r="109">
      <c r="A109" s="10" t="s">
        <v>1740</v>
      </c>
      <c r="B109" s="19">
        <v>0.14991898148148147</v>
      </c>
      <c r="C109" s="10" t="s">
        <v>70</v>
      </c>
      <c r="D109" s="10" t="s">
        <v>131</v>
      </c>
      <c r="E109" s="13">
        <v>14.0</v>
      </c>
      <c r="F109" s="13">
        <f>E109-2</f>
        <v>12</v>
      </c>
    </row>
    <row r="110">
      <c r="A110" s="10" t="s">
        <v>1740</v>
      </c>
      <c r="B110" s="19">
        <v>0.1521412037037037</v>
      </c>
      <c r="C110" s="10" t="s">
        <v>74</v>
      </c>
      <c r="D110" s="10" t="s">
        <v>67</v>
      </c>
      <c r="E110" s="13">
        <v>12.0</v>
      </c>
      <c r="F110" s="16">
        <f>E110-0</f>
        <v>12</v>
      </c>
    </row>
    <row r="111">
      <c r="A111" s="10" t="s">
        <v>1740</v>
      </c>
      <c r="B111" s="19">
        <v>0.15217592592592594</v>
      </c>
      <c r="C111" s="10" t="s">
        <v>69</v>
      </c>
      <c r="D111" s="10" t="s">
        <v>67</v>
      </c>
      <c r="E111" s="13">
        <v>12.0</v>
      </c>
      <c r="F111" s="16">
        <f t="shared" ref="F111:F112" si="7">E111-5</f>
        <v>7</v>
      </c>
    </row>
    <row r="112">
      <c r="A112" s="10" t="s">
        <v>1740</v>
      </c>
      <c r="B112" s="19">
        <v>0.15425925925925926</v>
      </c>
      <c r="C112" s="10" t="s">
        <v>69</v>
      </c>
      <c r="D112" s="10" t="s">
        <v>71</v>
      </c>
      <c r="E112" s="13">
        <v>21.0</v>
      </c>
      <c r="F112" s="16">
        <f t="shared" si="7"/>
        <v>16</v>
      </c>
    </row>
    <row r="113">
      <c r="A113" s="10" t="s">
        <v>1740</v>
      </c>
      <c r="B113" s="19">
        <v>0.16234953703703703</v>
      </c>
      <c r="C113" s="10" t="s">
        <v>74</v>
      </c>
      <c r="D113" s="10" t="s">
        <v>127</v>
      </c>
      <c r="E113" s="13">
        <v>18.0</v>
      </c>
      <c r="F113" s="13">
        <v>18.0</v>
      </c>
    </row>
    <row r="114">
      <c r="A114" s="10" t="s">
        <v>1740</v>
      </c>
      <c r="B114" s="19">
        <v>0.16234953703703703</v>
      </c>
      <c r="C114" s="10" t="s">
        <v>69</v>
      </c>
      <c r="D114" s="10" t="s">
        <v>127</v>
      </c>
      <c r="E114" s="13">
        <v>22.0</v>
      </c>
      <c r="F114" s="13">
        <v>18.0</v>
      </c>
    </row>
    <row r="115">
      <c r="A115" s="10" t="s">
        <v>1740</v>
      </c>
      <c r="B115" s="19">
        <v>0.16810185185185186</v>
      </c>
      <c r="C115" s="10" t="s">
        <v>964</v>
      </c>
      <c r="D115" s="10" t="s">
        <v>365</v>
      </c>
      <c r="E115" s="13" t="s">
        <v>88</v>
      </c>
      <c r="F115" s="13">
        <v>1.0</v>
      </c>
    </row>
    <row r="116">
      <c r="A116" s="10" t="s">
        <v>1740</v>
      </c>
      <c r="B116" s="19">
        <v>0.168125</v>
      </c>
      <c r="C116" s="10" t="s">
        <v>70</v>
      </c>
      <c r="D116" s="10" t="s">
        <v>365</v>
      </c>
      <c r="E116" s="13">
        <v>8.0</v>
      </c>
      <c r="F116" s="16">
        <f>E116-6</f>
        <v>2</v>
      </c>
    </row>
    <row r="117">
      <c r="A117" s="10" t="s">
        <v>1740</v>
      </c>
      <c r="B117" s="19">
        <v>0.16818287037037036</v>
      </c>
      <c r="C117" s="10" t="s">
        <v>66</v>
      </c>
      <c r="D117" s="10" t="s">
        <v>365</v>
      </c>
      <c r="E117" s="13" t="s">
        <v>75</v>
      </c>
      <c r="F117" s="13" t="s">
        <v>75</v>
      </c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29"/>
    <col customWidth="1" min="2" max="2" width="7.29"/>
    <col customWidth="1" min="3" max="3" width="10.29"/>
    <col customWidth="1" min="4" max="4" width="15.57"/>
    <col customWidth="1" min="5" max="5" width="10.43"/>
    <col customWidth="1" min="6" max="6" width="12.43"/>
    <col customWidth="1" min="7" max="7" width="5.14"/>
    <col customWidth="1" min="8" max="8" width="23.14"/>
    <col customWidth="1" min="9" max="9" width="6.29"/>
    <col customWidth="1" min="10" max="10" width="56.71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1775</v>
      </c>
      <c r="B2" s="19">
        <v>0.008449074074074074</v>
      </c>
      <c r="C2" s="10" t="s">
        <v>66</v>
      </c>
      <c r="D2" s="10" t="s">
        <v>67</v>
      </c>
      <c r="E2" s="13">
        <v>13.0</v>
      </c>
      <c r="F2" s="13">
        <f>E2-1</f>
        <v>12</v>
      </c>
    </row>
    <row r="3">
      <c r="A3" s="10" t="s">
        <v>1775</v>
      </c>
      <c r="B3" s="19">
        <v>0.0090625</v>
      </c>
      <c r="C3" s="10" t="s">
        <v>964</v>
      </c>
      <c r="D3" s="10" t="s">
        <v>67</v>
      </c>
      <c r="E3" s="13">
        <v>11.0</v>
      </c>
      <c r="F3" s="13">
        <f>E3-8</f>
        <v>3</v>
      </c>
    </row>
    <row r="4">
      <c r="A4" s="10" t="s">
        <v>1775</v>
      </c>
      <c r="B4" s="19">
        <v>0.03177083333333333</v>
      </c>
      <c r="C4" s="10" t="s">
        <v>70</v>
      </c>
      <c r="D4" s="10" t="s">
        <v>80</v>
      </c>
      <c r="E4" s="13">
        <v>17.0</v>
      </c>
      <c r="F4" s="16">
        <f t="shared" ref="F4:F5" si="1">E4-4</f>
        <v>13</v>
      </c>
    </row>
    <row r="5">
      <c r="A5" s="10" t="s">
        <v>1775</v>
      </c>
      <c r="B5" s="19">
        <v>0.03634259259259259</v>
      </c>
      <c r="C5" s="10" t="s">
        <v>82</v>
      </c>
      <c r="D5" s="10" t="s">
        <v>126</v>
      </c>
      <c r="E5" s="13">
        <v>11.0</v>
      </c>
      <c r="F5" s="16">
        <f t="shared" si="1"/>
        <v>7</v>
      </c>
    </row>
    <row r="6">
      <c r="A6" s="10" t="s">
        <v>1775</v>
      </c>
      <c r="B6" s="19">
        <v>0.03820601851851852</v>
      </c>
      <c r="C6" s="10" t="s">
        <v>69</v>
      </c>
      <c r="D6" s="10" t="s">
        <v>126</v>
      </c>
      <c r="E6" s="13">
        <v>11.0</v>
      </c>
      <c r="F6" s="16">
        <f t="shared" ref="F6:F7" si="2">E6-5</f>
        <v>6</v>
      </c>
    </row>
    <row r="7">
      <c r="A7" s="10" t="s">
        <v>1775</v>
      </c>
      <c r="B7" s="19">
        <v>0.03861111111111111</v>
      </c>
      <c r="C7" s="10" t="s">
        <v>964</v>
      </c>
      <c r="D7" s="10" t="s">
        <v>126</v>
      </c>
      <c r="E7" s="13">
        <v>13.0</v>
      </c>
      <c r="F7" s="13">
        <f t="shared" si="2"/>
        <v>8</v>
      </c>
    </row>
    <row r="8">
      <c r="A8" s="10" t="s">
        <v>1775</v>
      </c>
      <c r="B8" s="19">
        <v>0.03934027777777778</v>
      </c>
      <c r="C8" s="10" t="s">
        <v>82</v>
      </c>
      <c r="D8" s="10" t="s">
        <v>126</v>
      </c>
      <c r="E8" s="13">
        <v>19.0</v>
      </c>
      <c r="F8" s="16">
        <f>E8-4</f>
        <v>15</v>
      </c>
    </row>
    <row r="9">
      <c r="A9" s="10" t="s">
        <v>1775</v>
      </c>
      <c r="B9" s="19">
        <v>0.04009259259259259</v>
      </c>
      <c r="C9" s="10" t="s">
        <v>69</v>
      </c>
      <c r="D9" s="10" t="s">
        <v>126</v>
      </c>
      <c r="E9" s="13">
        <v>19.0</v>
      </c>
      <c r="F9" s="16">
        <f t="shared" ref="F9:F10" si="3">E9-5</f>
        <v>14</v>
      </c>
    </row>
    <row r="10">
      <c r="A10" s="10" t="s">
        <v>1775</v>
      </c>
      <c r="B10" s="19">
        <v>0.04037037037037037</v>
      </c>
      <c r="C10" s="10" t="s">
        <v>964</v>
      </c>
      <c r="D10" s="10" t="s">
        <v>126</v>
      </c>
      <c r="E10" s="13">
        <v>11.0</v>
      </c>
      <c r="F10" s="16">
        <f t="shared" si="3"/>
        <v>6</v>
      </c>
    </row>
    <row r="11">
      <c r="A11" s="10" t="s">
        <v>1775</v>
      </c>
      <c r="B11" s="19">
        <v>0.04078703703703704</v>
      </c>
      <c r="C11" s="10" t="s">
        <v>82</v>
      </c>
      <c r="D11" s="10" t="s">
        <v>126</v>
      </c>
      <c r="E11" s="13">
        <v>19.0</v>
      </c>
      <c r="F11" s="13">
        <f>E11-4</f>
        <v>15</v>
      </c>
    </row>
    <row r="12">
      <c r="A12" s="10" t="s">
        <v>1775</v>
      </c>
      <c r="B12" s="19">
        <v>0.041041666666666664</v>
      </c>
      <c r="C12" s="10" t="s">
        <v>69</v>
      </c>
      <c r="D12" s="10" t="s">
        <v>126</v>
      </c>
      <c r="E12" s="13">
        <v>16.0</v>
      </c>
      <c r="F12" s="16">
        <f t="shared" ref="F12:F13" si="4">E12-5</f>
        <v>11</v>
      </c>
    </row>
    <row r="13">
      <c r="A13" s="10" t="s">
        <v>1775</v>
      </c>
      <c r="B13" s="19">
        <v>0.04137731481481482</v>
      </c>
      <c r="C13" s="10" t="s">
        <v>964</v>
      </c>
      <c r="D13" s="10" t="s">
        <v>126</v>
      </c>
      <c r="E13" s="13">
        <v>15.0</v>
      </c>
      <c r="F13" s="16">
        <f t="shared" si="4"/>
        <v>10</v>
      </c>
    </row>
    <row r="14">
      <c r="A14" s="10" t="s">
        <v>1775</v>
      </c>
      <c r="B14" s="19">
        <v>0.04275462962962963</v>
      </c>
      <c r="C14" s="10" t="s">
        <v>964</v>
      </c>
      <c r="D14" s="10" t="s">
        <v>71</v>
      </c>
      <c r="E14" s="13">
        <v>18.0</v>
      </c>
      <c r="F14" s="16">
        <f>E14-8</f>
        <v>10</v>
      </c>
    </row>
    <row r="15">
      <c r="A15" s="10" t="s">
        <v>1775</v>
      </c>
      <c r="B15" s="19">
        <v>0.044328703703703703</v>
      </c>
      <c r="C15" s="10" t="s">
        <v>82</v>
      </c>
      <c r="D15" s="10" t="s">
        <v>80</v>
      </c>
      <c r="E15" s="13">
        <v>17.0</v>
      </c>
      <c r="F15" s="16">
        <f>E15-4</f>
        <v>13</v>
      </c>
    </row>
    <row r="16">
      <c r="A16" s="10" t="s">
        <v>1775</v>
      </c>
      <c r="B16" s="19">
        <v>0.05091435185185185</v>
      </c>
      <c r="C16" s="10" t="s">
        <v>964</v>
      </c>
      <c r="D16" s="10" t="s">
        <v>67</v>
      </c>
      <c r="E16" s="13">
        <v>16.0</v>
      </c>
      <c r="F16" s="16">
        <f>E16-8</f>
        <v>8</v>
      </c>
    </row>
    <row r="17">
      <c r="A17" s="10" t="s">
        <v>1775</v>
      </c>
      <c r="B17" s="19">
        <v>0.05099537037037037</v>
      </c>
      <c r="C17" s="10" t="s">
        <v>70</v>
      </c>
      <c r="D17" s="10" t="s">
        <v>67</v>
      </c>
      <c r="E17" s="13">
        <v>8.0</v>
      </c>
      <c r="F17" s="13">
        <f>E17-3</f>
        <v>5</v>
      </c>
    </row>
    <row r="18">
      <c r="A18" s="10" t="s">
        <v>1775</v>
      </c>
      <c r="B18" s="19">
        <v>0.05113425925925926</v>
      </c>
      <c r="C18" s="10" t="s">
        <v>69</v>
      </c>
      <c r="D18" s="10" t="s">
        <v>67</v>
      </c>
      <c r="E18" s="13">
        <v>10.0</v>
      </c>
      <c r="F18" s="16">
        <f>E18-5</f>
        <v>5</v>
      </c>
    </row>
    <row r="19">
      <c r="A19" s="10" t="s">
        <v>1775</v>
      </c>
      <c r="B19" s="19">
        <v>0.05376157407407407</v>
      </c>
      <c r="C19" s="10" t="s">
        <v>964</v>
      </c>
      <c r="D19" s="10" t="s">
        <v>128</v>
      </c>
      <c r="E19" s="13" t="s">
        <v>68</v>
      </c>
      <c r="F19" s="13">
        <v>20.0</v>
      </c>
    </row>
    <row r="20">
      <c r="A20" s="10" t="s">
        <v>1775</v>
      </c>
      <c r="B20" s="19">
        <v>0.05803240740740741</v>
      </c>
      <c r="C20" s="10" t="s">
        <v>70</v>
      </c>
      <c r="D20" s="10" t="s">
        <v>67</v>
      </c>
      <c r="E20" s="13">
        <v>12.0</v>
      </c>
      <c r="F20" s="13">
        <f>E20-3</f>
        <v>9</v>
      </c>
    </row>
    <row r="21">
      <c r="A21" s="10" t="s">
        <v>1775</v>
      </c>
      <c r="B21" s="19">
        <v>0.059027777777777776</v>
      </c>
      <c r="C21" s="10" t="s">
        <v>964</v>
      </c>
      <c r="D21" s="10" t="s">
        <v>130</v>
      </c>
      <c r="E21" s="13" t="s">
        <v>88</v>
      </c>
      <c r="F21" s="13">
        <v>1.0</v>
      </c>
    </row>
    <row r="22">
      <c r="A22" s="10" t="s">
        <v>1775</v>
      </c>
      <c r="B22" s="19">
        <v>0.06388888888888888</v>
      </c>
      <c r="C22" s="10" t="s">
        <v>69</v>
      </c>
      <c r="D22" s="10" t="s">
        <v>67</v>
      </c>
      <c r="E22" s="13">
        <v>22.0</v>
      </c>
      <c r="F22" s="16">
        <f>E22-5</f>
        <v>17</v>
      </c>
    </row>
    <row r="23">
      <c r="A23" s="10" t="s">
        <v>1775</v>
      </c>
      <c r="B23" s="19">
        <v>0.06673611111111111</v>
      </c>
      <c r="C23" s="10" t="s">
        <v>82</v>
      </c>
      <c r="D23" s="10" t="s">
        <v>127</v>
      </c>
      <c r="E23" s="13">
        <v>14.0</v>
      </c>
      <c r="F23" s="16">
        <f>E23-4</f>
        <v>10</v>
      </c>
      <c r="J23" s="10" t="s">
        <v>1776</v>
      </c>
    </row>
    <row r="24">
      <c r="A24" s="10" t="s">
        <v>1775</v>
      </c>
      <c r="B24" s="19">
        <v>0.06673611111111111</v>
      </c>
      <c r="C24" s="10" t="s">
        <v>82</v>
      </c>
      <c r="D24" s="10" t="s">
        <v>127</v>
      </c>
      <c r="E24" s="13" t="s">
        <v>75</v>
      </c>
      <c r="F24" s="13" t="s">
        <v>75</v>
      </c>
      <c r="J24" s="10" t="s">
        <v>85</v>
      </c>
    </row>
    <row r="25">
      <c r="A25" s="10" t="s">
        <v>1775</v>
      </c>
      <c r="B25" s="19">
        <v>0.06872685185185186</v>
      </c>
      <c r="C25" s="10" t="s">
        <v>70</v>
      </c>
      <c r="D25" s="10" t="s">
        <v>71</v>
      </c>
      <c r="E25" s="13">
        <v>19.0</v>
      </c>
      <c r="F25" s="16">
        <f>E25-7</f>
        <v>12</v>
      </c>
    </row>
    <row r="26">
      <c r="A26" s="10" t="s">
        <v>1775</v>
      </c>
      <c r="B26" s="19">
        <v>0.06953703703703704</v>
      </c>
      <c r="C26" s="10" t="s">
        <v>66</v>
      </c>
      <c r="D26" s="10" t="s">
        <v>67</v>
      </c>
      <c r="E26" s="13">
        <v>19.0</v>
      </c>
      <c r="F26" s="13">
        <v>18.0</v>
      </c>
    </row>
    <row r="27">
      <c r="A27" s="10" t="s">
        <v>1775</v>
      </c>
      <c r="B27" s="19">
        <v>0.07222222222222222</v>
      </c>
      <c r="C27" s="10" t="s">
        <v>964</v>
      </c>
      <c r="D27" s="10" t="s">
        <v>83</v>
      </c>
      <c r="E27" s="13">
        <v>4.0</v>
      </c>
      <c r="F27" s="16">
        <f>E27--1</f>
        <v>5</v>
      </c>
    </row>
    <row r="28">
      <c r="A28" s="10" t="s">
        <v>1775</v>
      </c>
      <c r="B28" s="19">
        <v>0.0724074074074074</v>
      </c>
      <c r="C28" s="10" t="s">
        <v>74</v>
      </c>
      <c r="D28" s="10" t="s">
        <v>217</v>
      </c>
      <c r="E28" s="13">
        <v>26.0</v>
      </c>
      <c r="F28" s="16">
        <f>E28-11</f>
        <v>15</v>
      </c>
    </row>
    <row r="29">
      <c r="A29" s="10" t="s">
        <v>1775</v>
      </c>
      <c r="B29" s="19">
        <v>0.07309027777777778</v>
      </c>
      <c r="C29" s="10" t="s">
        <v>70</v>
      </c>
      <c r="D29" s="10" t="s">
        <v>67</v>
      </c>
      <c r="E29" s="13" t="s">
        <v>88</v>
      </c>
      <c r="F29" s="13">
        <v>1.0</v>
      </c>
    </row>
    <row r="30">
      <c r="A30" s="10" t="s">
        <v>1775</v>
      </c>
      <c r="B30" s="19">
        <v>0.07313657407407408</v>
      </c>
      <c r="C30" s="10" t="s">
        <v>69</v>
      </c>
      <c r="D30" s="10" t="s">
        <v>67</v>
      </c>
      <c r="E30" s="13">
        <v>24.0</v>
      </c>
      <c r="F30" s="16">
        <f>E30-5</f>
        <v>19</v>
      </c>
    </row>
    <row r="31">
      <c r="A31" s="10" t="s">
        <v>1775</v>
      </c>
      <c r="B31" s="19">
        <v>0.07318287037037037</v>
      </c>
      <c r="C31" s="10" t="s">
        <v>964</v>
      </c>
      <c r="D31" s="10" t="s">
        <v>67</v>
      </c>
      <c r="E31" s="13">
        <v>25.0</v>
      </c>
      <c r="F31" s="16">
        <f>E31-8</f>
        <v>17</v>
      </c>
    </row>
    <row r="32">
      <c r="A32" s="10" t="s">
        <v>1775</v>
      </c>
      <c r="B32" s="19">
        <v>0.07378472222222222</v>
      </c>
      <c r="C32" s="10" t="s">
        <v>74</v>
      </c>
      <c r="D32" s="10" t="s">
        <v>80</v>
      </c>
      <c r="E32" s="13">
        <v>15.0</v>
      </c>
      <c r="F32" s="16">
        <f>E32--3</f>
        <v>18</v>
      </c>
    </row>
    <row r="33">
      <c r="A33" s="10" t="s">
        <v>1775</v>
      </c>
      <c r="B33" s="19">
        <v>0.07454861111111111</v>
      </c>
      <c r="C33" s="10" t="s">
        <v>74</v>
      </c>
      <c r="D33" s="10" t="s">
        <v>67</v>
      </c>
      <c r="E33" s="13">
        <v>12.0</v>
      </c>
      <c r="F33" s="13">
        <f>E33-0</f>
        <v>12</v>
      </c>
    </row>
    <row r="34">
      <c r="A34" s="10" t="s">
        <v>1775</v>
      </c>
      <c r="B34" s="19">
        <v>0.07510416666666667</v>
      </c>
      <c r="C34" s="10" t="s">
        <v>964</v>
      </c>
      <c r="D34" s="10" t="s">
        <v>83</v>
      </c>
      <c r="E34" s="13">
        <v>6.0</v>
      </c>
      <c r="F34" s="16">
        <f>E34--1</f>
        <v>7</v>
      </c>
    </row>
    <row r="35">
      <c r="A35" s="10" t="s">
        <v>1775</v>
      </c>
      <c r="B35" s="19">
        <v>0.0751388888888889</v>
      </c>
      <c r="C35" s="10" t="s">
        <v>82</v>
      </c>
      <c r="D35" s="10" t="s">
        <v>83</v>
      </c>
      <c r="E35" s="13">
        <v>13.0</v>
      </c>
      <c r="F35" s="13">
        <f>E35-9</f>
        <v>4</v>
      </c>
    </row>
    <row r="36">
      <c r="A36" s="10" t="s">
        <v>1775</v>
      </c>
      <c r="B36" s="19">
        <v>0.07574074074074075</v>
      </c>
      <c r="C36" s="10" t="s">
        <v>70</v>
      </c>
      <c r="D36" s="10" t="s">
        <v>83</v>
      </c>
      <c r="E36" s="13">
        <v>23.0</v>
      </c>
      <c r="F36" s="16">
        <f>E36-5</f>
        <v>18</v>
      </c>
    </row>
    <row r="37">
      <c r="A37" s="10" t="s">
        <v>1775</v>
      </c>
      <c r="B37" s="19">
        <v>0.09927083333333334</v>
      </c>
      <c r="C37" s="10" t="s">
        <v>66</v>
      </c>
      <c r="D37" s="10" t="s">
        <v>67</v>
      </c>
      <c r="E37" s="13">
        <v>21.0</v>
      </c>
      <c r="F37" s="16">
        <f>E37-1</f>
        <v>20</v>
      </c>
    </row>
    <row r="38">
      <c r="A38" s="10" t="s">
        <v>1775</v>
      </c>
      <c r="B38" s="19">
        <v>0.1025462962962963</v>
      </c>
      <c r="C38" s="10" t="s">
        <v>74</v>
      </c>
      <c r="D38" s="10" t="s">
        <v>73</v>
      </c>
      <c r="E38" s="13">
        <v>29.0</v>
      </c>
      <c r="F38" s="16">
        <f>E38-11</f>
        <v>18</v>
      </c>
    </row>
    <row r="39">
      <c r="A39" s="10" t="s">
        <v>1775</v>
      </c>
      <c r="B39" s="19">
        <v>0.10297453703703703</v>
      </c>
      <c r="C39" s="10" t="s">
        <v>74</v>
      </c>
      <c r="D39" s="10" t="s">
        <v>67</v>
      </c>
      <c r="E39" s="13">
        <v>5.0</v>
      </c>
      <c r="F39" s="16">
        <f>E39-0</f>
        <v>5</v>
      </c>
    </row>
    <row r="40">
      <c r="A40" s="10" t="s">
        <v>1775</v>
      </c>
      <c r="B40" s="19">
        <v>0.10318287037037037</v>
      </c>
      <c r="C40" s="10" t="s">
        <v>70</v>
      </c>
      <c r="D40" s="10" t="s">
        <v>71</v>
      </c>
      <c r="E40" s="13">
        <v>18.0</v>
      </c>
      <c r="F40" s="16">
        <f>E40-7</f>
        <v>11</v>
      </c>
    </row>
    <row r="41">
      <c r="A41" s="10" t="s">
        <v>1775</v>
      </c>
      <c r="B41" s="19">
        <v>0.1121875</v>
      </c>
      <c r="C41" s="10" t="s">
        <v>70</v>
      </c>
      <c r="D41" s="10" t="s">
        <v>87</v>
      </c>
      <c r="E41" s="13">
        <v>17.0</v>
      </c>
      <c r="F41" s="16">
        <f>E41-5</f>
        <v>12</v>
      </c>
    </row>
    <row r="42">
      <c r="A42" s="10" t="s">
        <v>1775</v>
      </c>
      <c r="B42" s="19">
        <v>0.1121875</v>
      </c>
      <c r="C42" s="10" t="s">
        <v>70</v>
      </c>
      <c r="D42" s="10" t="s">
        <v>76</v>
      </c>
      <c r="E42" s="13">
        <v>4.0</v>
      </c>
      <c r="F42" s="13"/>
      <c r="J42" s="10" t="s">
        <v>1777</v>
      </c>
    </row>
    <row r="43">
      <c r="A43" s="10" t="s">
        <v>1775</v>
      </c>
      <c r="B43" s="19">
        <v>0.11359953703703704</v>
      </c>
      <c r="C43" s="10" t="s">
        <v>70</v>
      </c>
      <c r="D43" s="10" t="s">
        <v>93</v>
      </c>
      <c r="E43" s="13">
        <v>27.0</v>
      </c>
      <c r="F43" s="13">
        <v>19.0</v>
      </c>
      <c r="J43" s="10" t="s">
        <v>1778</v>
      </c>
    </row>
    <row r="44">
      <c r="A44" s="10" t="s">
        <v>1775</v>
      </c>
      <c r="B44" s="19">
        <v>0.11375</v>
      </c>
      <c r="C44" s="10" t="s">
        <v>70</v>
      </c>
      <c r="D44" s="10" t="s">
        <v>91</v>
      </c>
      <c r="E44" s="13">
        <v>8.0</v>
      </c>
      <c r="F44" s="16"/>
      <c r="H44" s="10" t="s">
        <v>1779</v>
      </c>
    </row>
    <row r="45">
      <c r="A45" s="10" t="s">
        <v>1775</v>
      </c>
      <c r="B45" s="19">
        <v>0.11402777777777778</v>
      </c>
      <c r="C45" s="10" t="s">
        <v>70</v>
      </c>
      <c r="D45" s="10" t="s">
        <v>93</v>
      </c>
      <c r="E45" s="13">
        <v>15.0</v>
      </c>
      <c r="F45" s="16">
        <f>E45-8</f>
        <v>7</v>
      </c>
      <c r="J45" s="10" t="s">
        <v>1778</v>
      </c>
    </row>
    <row r="46">
      <c r="A46" s="10" t="s">
        <v>1775</v>
      </c>
      <c r="B46" s="19">
        <v>0.11494212962962963</v>
      </c>
      <c r="C46" s="10" t="s">
        <v>70</v>
      </c>
      <c r="D46" s="10" t="s">
        <v>81</v>
      </c>
      <c r="E46" s="13">
        <v>6.0</v>
      </c>
      <c r="F46" s="13">
        <f>E46-3</f>
        <v>3</v>
      </c>
      <c r="J46" s="10" t="s">
        <v>1780</v>
      </c>
    </row>
    <row r="47">
      <c r="A47" s="10" t="s">
        <v>1775</v>
      </c>
      <c r="B47" s="19">
        <v>0.11711805555555556</v>
      </c>
      <c r="C47" s="10" t="s">
        <v>69</v>
      </c>
      <c r="D47" s="10" t="s">
        <v>91</v>
      </c>
      <c r="E47" s="13">
        <v>17.0</v>
      </c>
      <c r="F47" s="13"/>
      <c r="H47" s="10" t="s">
        <v>1781</v>
      </c>
      <c r="J47" s="10" t="s">
        <v>239</v>
      </c>
    </row>
    <row r="48">
      <c r="A48" s="10" t="s">
        <v>1775</v>
      </c>
      <c r="B48" s="19">
        <v>0.11923611111111111</v>
      </c>
      <c r="C48" s="10" t="s">
        <v>70</v>
      </c>
      <c r="D48" s="10" t="s">
        <v>93</v>
      </c>
      <c r="E48" s="13" t="s">
        <v>75</v>
      </c>
      <c r="F48" s="13" t="s">
        <v>75</v>
      </c>
      <c r="J48" s="10" t="s">
        <v>85</v>
      </c>
    </row>
    <row r="49">
      <c r="A49" s="10" t="s">
        <v>1775</v>
      </c>
      <c r="B49" s="19">
        <v>0.11923611111111111</v>
      </c>
      <c r="C49" s="10" t="s">
        <v>70</v>
      </c>
      <c r="D49" s="10" t="s">
        <v>93</v>
      </c>
      <c r="E49" s="13">
        <v>16.0</v>
      </c>
      <c r="F49" s="16">
        <f>E49-8</f>
        <v>8</v>
      </c>
      <c r="J49" s="10" t="s">
        <v>1782</v>
      </c>
    </row>
    <row r="50">
      <c r="A50" s="10" t="s">
        <v>1775</v>
      </c>
      <c r="B50" s="19">
        <v>0.11938657407407408</v>
      </c>
      <c r="C50" s="10" t="s">
        <v>70</v>
      </c>
      <c r="D50" s="10" t="s">
        <v>91</v>
      </c>
      <c r="E50" s="13">
        <v>6.0</v>
      </c>
      <c r="F50" s="16"/>
      <c r="H50" s="10" t="s">
        <v>1783</v>
      </c>
    </row>
    <row r="51">
      <c r="A51" s="10" t="s">
        <v>1775</v>
      </c>
      <c r="B51" s="19">
        <v>0.12013888888888889</v>
      </c>
      <c r="C51" s="10" t="s">
        <v>70</v>
      </c>
      <c r="D51" s="10" t="s">
        <v>93</v>
      </c>
      <c r="E51" s="13">
        <v>25.0</v>
      </c>
      <c r="F51" s="13">
        <f>E51-8</f>
        <v>17</v>
      </c>
      <c r="J51" s="10" t="s">
        <v>1778</v>
      </c>
    </row>
    <row r="52">
      <c r="A52" s="10" t="s">
        <v>1775</v>
      </c>
      <c r="B52" s="19">
        <v>0.12019675925925925</v>
      </c>
      <c r="C52" s="10" t="s">
        <v>70</v>
      </c>
      <c r="D52" s="10" t="s">
        <v>91</v>
      </c>
      <c r="E52" s="13">
        <v>9.0</v>
      </c>
      <c r="F52" s="16"/>
      <c r="H52" s="10" t="s">
        <v>1784</v>
      </c>
    </row>
    <row r="53">
      <c r="A53" s="10" t="s">
        <v>1775</v>
      </c>
      <c r="B53" s="19">
        <v>0.12078703703703704</v>
      </c>
      <c r="C53" s="10" t="s">
        <v>70</v>
      </c>
      <c r="D53" s="10" t="s">
        <v>93</v>
      </c>
      <c r="E53" s="13">
        <v>19.0</v>
      </c>
      <c r="F53" s="16">
        <f>E53-8</f>
        <v>11</v>
      </c>
      <c r="J53" s="10" t="s">
        <v>1785</v>
      </c>
    </row>
    <row r="54">
      <c r="A54" s="10" t="s">
        <v>1775</v>
      </c>
      <c r="B54" s="19">
        <v>0.12091435185185186</v>
      </c>
      <c r="C54" s="10" t="s">
        <v>70</v>
      </c>
      <c r="D54" s="10" t="s">
        <v>91</v>
      </c>
      <c r="E54" s="13">
        <v>11.0</v>
      </c>
      <c r="F54" s="16"/>
      <c r="H54" s="10" t="s">
        <v>1786</v>
      </c>
    </row>
    <row r="55">
      <c r="A55" s="10" t="s">
        <v>1775</v>
      </c>
      <c r="B55" s="19">
        <v>0.12136574074074075</v>
      </c>
      <c r="C55" s="10" t="s">
        <v>69</v>
      </c>
      <c r="D55" s="10" t="s">
        <v>81</v>
      </c>
      <c r="E55" s="13">
        <v>5.0</v>
      </c>
      <c r="F55" s="13">
        <f>E55-2</f>
        <v>3</v>
      </c>
      <c r="J55" s="10" t="s">
        <v>1787</v>
      </c>
    </row>
    <row r="56">
      <c r="A56" s="10" t="s">
        <v>1775</v>
      </c>
      <c r="B56" s="19">
        <v>0.12359953703703704</v>
      </c>
      <c r="C56" s="10" t="s">
        <v>70</v>
      </c>
      <c r="D56" s="10" t="s">
        <v>93</v>
      </c>
      <c r="E56" s="13">
        <v>16.0</v>
      </c>
      <c r="F56" s="13">
        <f>E56-8</f>
        <v>8</v>
      </c>
      <c r="J56" s="10" t="s">
        <v>1778</v>
      </c>
    </row>
    <row r="57">
      <c r="A57" s="10" t="s">
        <v>1775</v>
      </c>
      <c r="B57" s="19">
        <v>0.12398148148148148</v>
      </c>
      <c r="C57" s="10" t="s">
        <v>70</v>
      </c>
      <c r="D57" s="10" t="s">
        <v>81</v>
      </c>
      <c r="E57" s="13">
        <v>14.0</v>
      </c>
      <c r="F57" s="16">
        <f>E57-3</f>
        <v>11</v>
      </c>
      <c r="J57" s="10" t="s">
        <v>1780</v>
      </c>
    </row>
    <row r="58">
      <c r="A58" s="10" t="s">
        <v>1775</v>
      </c>
      <c r="B58" s="19">
        <v>0.12864583333333332</v>
      </c>
      <c r="C58" s="10" t="s">
        <v>70</v>
      </c>
      <c r="D58" s="10" t="s">
        <v>93</v>
      </c>
      <c r="E58" s="13" t="s">
        <v>75</v>
      </c>
      <c r="F58" s="13" t="s">
        <v>75</v>
      </c>
      <c r="J58" s="10" t="s">
        <v>85</v>
      </c>
    </row>
    <row r="59">
      <c r="A59" s="10" t="s">
        <v>1775</v>
      </c>
      <c r="B59" s="19">
        <v>0.12864583333333332</v>
      </c>
      <c r="C59" s="10" t="s">
        <v>70</v>
      </c>
      <c r="D59" s="10" t="s">
        <v>93</v>
      </c>
      <c r="E59" s="13">
        <v>21.0</v>
      </c>
      <c r="F59" s="16">
        <f>E59-8</f>
        <v>13</v>
      </c>
      <c r="J59" s="10" t="s">
        <v>1778</v>
      </c>
    </row>
    <row r="60">
      <c r="A60" s="10" t="s">
        <v>1775</v>
      </c>
      <c r="B60" s="19">
        <v>0.12871527777777778</v>
      </c>
      <c r="C60" s="10" t="s">
        <v>70</v>
      </c>
      <c r="D60" s="10" t="s">
        <v>91</v>
      </c>
      <c r="E60" s="13">
        <v>9.0</v>
      </c>
      <c r="F60" s="16"/>
      <c r="H60" s="10" t="s">
        <v>1784</v>
      </c>
    </row>
    <row r="61">
      <c r="A61" s="10" t="s">
        <v>1775</v>
      </c>
      <c r="B61" s="19">
        <v>0.1294675925925926</v>
      </c>
      <c r="C61" s="10" t="s">
        <v>70</v>
      </c>
      <c r="D61" s="10" t="s">
        <v>93</v>
      </c>
      <c r="E61" s="13">
        <v>11.0</v>
      </c>
      <c r="F61" s="16">
        <f>E61-8</f>
        <v>3</v>
      </c>
      <c r="J61" s="10" t="s">
        <v>1778</v>
      </c>
    </row>
    <row r="62">
      <c r="A62" s="10" t="s">
        <v>1775</v>
      </c>
      <c r="B62" s="19">
        <v>0.13019675925925925</v>
      </c>
      <c r="C62" s="10" t="s">
        <v>74</v>
      </c>
      <c r="D62" s="10" t="s">
        <v>73</v>
      </c>
      <c r="E62" s="13">
        <v>27.0</v>
      </c>
      <c r="F62" s="16">
        <f>E62-11</f>
        <v>16</v>
      </c>
    </row>
    <row r="63">
      <c r="A63" s="10" t="s">
        <v>1775</v>
      </c>
      <c r="B63" s="19">
        <v>0.13041666666666665</v>
      </c>
      <c r="C63" s="10" t="s">
        <v>964</v>
      </c>
      <c r="D63" s="10" t="s">
        <v>67</v>
      </c>
      <c r="E63" s="13" t="s">
        <v>75</v>
      </c>
      <c r="F63" s="13" t="s">
        <v>75</v>
      </c>
    </row>
    <row r="64">
      <c r="A64" s="10" t="s">
        <v>1775</v>
      </c>
      <c r="B64" s="19">
        <v>0.13185185185185186</v>
      </c>
      <c r="C64" s="10" t="s">
        <v>69</v>
      </c>
      <c r="D64" s="10" t="s">
        <v>91</v>
      </c>
      <c r="E64" s="13">
        <v>17.0</v>
      </c>
      <c r="F64" s="13"/>
      <c r="H64" s="10" t="s">
        <v>1788</v>
      </c>
      <c r="J64" s="10" t="s">
        <v>1330</v>
      </c>
    </row>
    <row r="65">
      <c r="A65" s="10" t="s">
        <v>1775</v>
      </c>
      <c r="B65" s="19">
        <v>0.13230324074074074</v>
      </c>
      <c r="C65" s="10" t="s">
        <v>69</v>
      </c>
      <c r="D65" s="10" t="s">
        <v>91</v>
      </c>
      <c r="E65" s="13">
        <v>13.0</v>
      </c>
      <c r="F65" s="16"/>
      <c r="H65" s="10" t="s">
        <v>1789</v>
      </c>
      <c r="J65" s="10" t="s">
        <v>1330</v>
      </c>
    </row>
    <row r="66">
      <c r="A66" s="10" t="s">
        <v>1775</v>
      </c>
      <c r="B66" s="19">
        <v>0.1335763888888889</v>
      </c>
      <c r="C66" s="10" t="s">
        <v>70</v>
      </c>
      <c r="D66" s="10" t="s">
        <v>93</v>
      </c>
      <c r="E66" s="13" t="s">
        <v>88</v>
      </c>
      <c r="F66" s="13">
        <v>1.0</v>
      </c>
      <c r="J66" s="10" t="s">
        <v>85</v>
      </c>
    </row>
    <row r="67">
      <c r="A67" s="10" t="s">
        <v>1775</v>
      </c>
      <c r="B67" s="19">
        <v>0.1335763888888889</v>
      </c>
      <c r="C67" s="10" t="s">
        <v>70</v>
      </c>
      <c r="D67" s="10" t="s">
        <v>93</v>
      </c>
      <c r="E67" s="13">
        <v>22.0</v>
      </c>
      <c r="F67" s="13">
        <f>E67-8</f>
        <v>14</v>
      </c>
      <c r="J67" s="10" t="s">
        <v>1778</v>
      </c>
    </row>
    <row r="68">
      <c r="A68" s="10" t="s">
        <v>1775</v>
      </c>
      <c r="B68" s="19">
        <v>0.1337037037037037</v>
      </c>
      <c r="C68" s="10" t="s">
        <v>70</v>
      </c>
      <c r="D68" s="10" t="s">
        <v>91</v>
      </c>
      <c r="E68" s="13">
        <v>10.0</v>
      </c>
      <c r="F68" s="16"/>
      <c r="H68" s="10" t="s">
        <v>1790</v>
      </c>
    </row>
    <row r="69">
      <c r="A69" s="10" t="s">
        <v>1775</v>
      </c>
      <c r="B69" s="19">
        <v>0.13393518518518518</v>
      </c>
      <c r="C69" s="10" t="s">
        <v>70</v>
      </c>
      <c r="D69" s="10" t="s">
        <v>93</v>
      </c>
      <c r="E69" s="13">
        <v>19.0</v>
      </c>
      <c r="F69" s="16">
        <f>E69-8</f>
        <v>11</v>
      </c>
      <c r="J69" s="10" t="s">
        <v>1778</v>
      </c>
    </row>
    <row r="70">
      <c r="A70" s="10" t="s">
        <v>1775</v>
      </c>
      <c r="B70" s="19">
        <v>0.13399305555555555</v>
      </c>
      <c r="C70" s="10" t="s">
        <v>70</v>
      </c>
      <c r="D70" s="10" t="s">
        <v>91</v>
      </c>
      <c r="E70" s="13">
        <v>9.0</v>
      </c>
      <c r="F70" s="16"/>
      <c r="H70" s="10" t="s">
        <v>1784</v>
      </c>
    </row>
    <row r="71">
      <c r="A71" s="10" t="s">
        <v>1775</v>
      </c>
      <c r="B71" s="19">
        <v>0.13436342592592593</v>
      </c>
      <c r="C71" s="10" t="s">
        <v>70</v>
      </c>
      <c r="D71" s="10" t="s">
        <v>93</v>
      </c>
      <c r="E71" s="13">
        <v>23.0</v>
      </c>
      <c r="F71" s="13">
        <v>15.0</v>
      </c>
      <c r="J71" s="10" t="s">
        <v>1791</v>
      </c>
    </row>
    <row r="72">
      <c r="A72" s="10" t="s">
        <v>1775</v>
      </c>
      <c r="B72" s="19">
        <v>0.13456018518518517</v>
      </c>
      <c r="C72" s="10" t="s">
        <v>70</v>
      </c>
      <c r="D72" s="10" t="s">
        <v>91</v>
      </c>
      <c r="E72" s="13">
        <v>10.0</v>
      </c>
      <c r="F72" s="13"/>
      <c r="H72" s="10" t="s">
        <v>1790</v>
      </c>
    </row>
    <row r="73">
      <c r="A73" s="10" t="s">
        <v>1775</v>
      </c>
      <c r="B73" s="19">
        <v>0.13471064814814815</v>
      </c>
      <c r="C73" s="10" t="s">
        <v>70</v>
      </c>
      <c r="D73" s="10" t="s">
        <v>93</v>
      </c>
      <c r="E73" s="13">
        <v>17.0</v>
      </c>
      <c r="F73" s="16">
        <f>E73-8</f>
        <v>9</v>
      </c>
      <c r="J73" s="10" t="s">
        <v>1791</v>
      </c>
    </row>
    <row r="74">
      <c r="A74" s="10" t="s">
        <v>1775</v>
      </c>
      <c r="B74" s="19">
        <v>0.13710648148148147</v>
      </c>
      <c r="C74" s="10" t="s">
        <v>74</v>
      </c>
      <c r="D74" s="10" t="s">
        <v>73</v>
      </c>
      <c r="E74" s="13">
        <v>17.0</v>
      </c>
      <c r="F74" s="16">
        <f>E74-11</f>
        <v>6</v>
      </c>
    </row>
    <row r="75">
      <c r="A75" s="10" t="s">
        <v>1775</v>
      </c>
      <c r="B75" s="19">
        <v>0.13767361111111112</v>
      </c>
      <c r="C75" s="10" t="s">
        <v>70</v>
      </c>
      <c r="D75" s="10" t="s">
        <v>93</v>
      </c>
      <c r="E75" s="13" t="s">
        <v>68</v>
      </c>
      <c r="F75" s="13">
        <v>20.0</v>
      </c>
      <c r="J75" s="10" t="s">
        <v>160</v>
      </c>
    </row>
    <row r="76">
      <c r="A76" s="10" t="s">
        <v>1775</v>
      </c>
      <c r="B76" s="19">
        <v>0.13767361111111112</v>
      </c>
      <c r="C76" s="10" t="s">
        <v>70</v>
      </c>
      <c r="D76" s="10" t="s">
        <v>93</v>
      </c>
      <c r="E76" s="13">
        <v>16.0</v>
      </c>
      <c r="F76" s="13">
        <f>E76-8</f>
        <v>8</v>
      </c>
      <c r="J76" s="10" t="s">
        <v>1778</v>
      </c>
    </row>
    <row r="77">
      <c r="A77" s="10" t="s">
        <v>1775</v>
      </c>
      <c r="B77" s="19">
        <v>0.13896990740740742</v>
      </c>
      <c r="C77" s="10" t="s">
        <v>964</v>
      </c>
      <c r="D77" s="10" t="s">
        <v>120</v>
      </c>
      <c r="E77" s="13">
        <v>9.0</v>
      </c>
      <c r="F77" s="16"/>
      <c r="H77" s="10" t="s">
        <v>1792</v>
      </c>
      <c r="J77" s="10" t="s">
        <v>1793</v>
      </c>
    </row>
    <row r="78">
      <c r="A78" s="10" t="s">
        <v>1775</v>
      </c>
      <c r="B78" s="19">
        <v>0.13896990740740742</v>
      </c>
      <c r="C78" s="10" t="s">
        <v>964</v>
      </c>
      <c r="D78" s="10" t="s">
        <v>120</v>
      </c>
      <c r="E78" s="13">
        <v>9.0</v>
      </c>
      <c r="F78" s="16"/>
      <c r="H78" s="10" t="s">
        <v>1794</v>
      </c>
      <c r="J78" s="10" t="s">
        <v>1795</v>
      </c>
    </row>
    <row r="79">
      <c r="A79" s="10" t="s">
        <v>1775</v>
      </c>
      <c r="B79" s="19">
        <v>0.13909722222222223</v>
      </c>
      <c r="C79" s="10" t="s">
        <v>74</v>
      </c>
      <c r="D79" s="10" t="s">
        <v>73</v>
      </c>
      <c r="E79" s="13">
        <v>23.0</v>
      </c>
      <c r="F79" s="16">
        <f>E79-11</f>
        <v>12</v>
      </c>
    </row>
    <row r="80">
      <c r="A80" s="10" t="s">
        <v>1775</v>
      </c>
      <c r="B80" s="19">
        <v>0.14261574074074074</v>
      </c>
      <c r="C80" s="10" t="s">
        <v>69</v>
      </c>
      <c r="D80" s="10" t="s">
        <v>120</v>
      </c>
      <c r="E80" s="13">
        <v>14.0</v>
      </c>
      <c r="F80" s="16"/>
      <c r="H80" s="10" t="s">
        <v>1796</v>
      </c>
      <c r="J80" s="10" t="s">
        <v>1797</v>
      </c>
    </row>
    <row r="81">
      <c r="A81" s="10" t="s">
        <v>1775</v>
      </c>
      <c r="B81" s="19">
        <v>0.1426388888888889</v>
      </c>
      <c r="C81" s="10" t="s">
        <v>69</v>
      </c>
      <c r="D81" s="10" t="s">
        <v>120</v>
      </c>
      <c r="E81" s="13">
        <v>15.0</v>
      </c>
      <c r="F81" s="16"/>
      <c r="H81" s="10" t="s">
        <v>1798</v>
      </c>
      <c r="J81" s="10" t="s">
        <v>1797</v>
      </c>
    </row>
    <row r="82">
      <c r="A82" s="10" t="s">
        <v>1775</v>
      </c>
      <c r="B82" s="19">
        <v>0.14315972222222223</v>
      </c>
      <c r="C82" s="10" t="s">
        <v>66</v>
      </c>
      <c r="D82" s="10" t="s">
        <v>67</v>
      </c>
      <c r="E82" s="13">
        <v>8.0</v>
      </c>
      <c r="F82" s="16">
        <f>E82-1</f>
        <v>7</v>
      </c>
    </row>
    <row r="83">
      <c r="A83" s="10" t="s">
        <v>1775</v>
      </c>
      <c r="B83" s="19">
        <v>0.14583333333333334</v>
      </c>
      <c r="C83" s="10" t="s">
        <v>70</v>
      </c>
      <c r="D83" s="10" t="s">
        <v>67</v>
      </c>
      <c r="E83" s="13">
        <v>22.0</v>
      </c>
      <c r="F83" s="16">
        <f>E83-3</f>
        <v>19</v>
      </c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8.43"/>
    <col customWidth="1" min="2" max="2" width="7.29"/>
    <col customWidth="1" min="3" max="3" width="9.57"/>
    <col customWidth="1" min="4" max="4" width="12.57"/>
    <col customWidth="1" min="5" max="5" width="10.43"/>
    <col customWidth="1" min="6" max="6" width="12.43"/>
    <col customWidth="1" min="7" max="7" width="5.14"/>
    <col customWidth="1" min="8" max="8" width="19.57"/>
    <col customWidth="1" min="9" max="9" width="6.29"/>
    <col customWidth="1" min="10" max="10" width="31.57"/>
  </cols>
  <sheetData>
    <row r="1">
      <c r="A1" s="75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26" t="s">
        <v>1799</v>
      </c>
      <c r="B2" s="24">
        <v>0.017465277777777777</v>
      </c>
      <c r="C2" s="26" t="s">
        <v>66</v>
      </c>
      <c r="D2" s="26" t="s">
        <v>67</v>
      </c>
      <c r="E2" s="46">
        <v>15.0</v>
      </c>
      <c r="F2" s="46">
        <f>E2-1</f>
        <v>14</v>
      </c>
      <c r="G2" s="26"/>
      <c r="H2" s="26"/>
      <c r="I2" s="26"/>
      <c r="J2" s="26"/>
    </row>
    <row r="3">
      <c r="A3" s="26" t="s">
        <v>1799</v>
      </c>
      <c r="B3" s="24">
        <v>0.017592592592592594</v>
      </c>
      <c r="C3" s="26" t="s">
        <v>964</v>
      </c>
      <c r="D3" s="26" t="s">
        <v>67</v>
      </c>
      <c r="E3" s="46">
        <v>14.0</v>
      </c>
      <c r="F3" s="46">
        <f>E3-8</f>
        <v>6</v>
      </c>
      <c r="G3" s="26"/>
      <c r="H3" s="26"/>
      <c r="I3" s="26"/>
      <c r="J3" s="26"/>
    </row>
    <row r="4">
      <c r="A4" s="26" t="s">
        <v>1799</v>
      </c>
      <c r="B4" s="24">
        <v>0.017951388888888888</v>
      </c>
      <c r="C4" s="26" t="s">
        <v>69</v>
      </c>
      <c r="D4" s="26" t="s">
        <v>120</v>
      </c>
      <c r="E4" s="46">
        <v>10.0</v>
      </c>
      <c r="F4" s="46"/>
      <c r="G4" s="26"/>
      <c r="H4" s="26"/>
      <c r="I4" s="26"/>
      <c r="J4" s="26" t="s">
        <v>1800</v>
      </c>
    </row>
    <row r="5">
      <c r="A5" s="26" t="s">
        <v>1799</v>
      </c>
      <c r="B5" s="24">
        <v>0.017997685185185186</v>
      </c>
      <c r="C5" s="26" t="s">
        <v>69</v>
      </c>
      <c r="D5" s="26" t="s">
        <v>120</v>
      </c>
      <c r="E5" s="46">
        <v>13.0</v>
      </c>
      <c r="F5" s="46"/>
      <c r="G5" s="26"/>
      <c r="H5" s="26"/>
      <c r="I5" s="26"/>
      <c r="J5" s="26" t="s">
        <v>1801</v>
      </c>
    </row>
    <row r="6">
      <c r="A6" s="26" t="s">
        <v>1799</v>
      </c>
      <c r="B6" s="24">
        <v>0.03543981481481481</v>
      </c>
      <c r="C6" s="26" t="s">
        <v>74</v>
      </c>
      <c r="D6" s="26" t="s">
        <v>83</v>
      </c>
      <c r="E6" s="46">
        <v>24.0</v>
      </c>
      <c r="F6" s="46">
        <f>E6-9</f>
        <v>15</v>
      </c>
      <c r="G6" s="26"/>
      <c r="H6" s="26"/>
      <c r="I6" s="26"/>
      <c r="J6" s="26"/>
    </row>
    <row r="7">
      <c r="A7" s="26" t="s">
        <v>1799</v>
      </c>
      <c r="B7" s="24">
        <v>0.0408912037037037</v>
      </c>
      <c r="C7" s="26" t="s">
        <v>82</v>
      </c>
      <c r="D7" s="26" t="s">
        <v>131</v>
      </c>
      <c r="E7" s="46">
        <v>9.0</v>
      </c>
      <c r="F7" s="46">
        <f>E7-6</f>
        <v>3</v>
      </c>
      <c r="G7" s="26"/>
      <c r="H7" s="26"/>
      <c r="I7" s="26"/>
      <c r="J7" s="26"/>
    </row>
    <row r="8">
      <c r="A8" s="26" t="s">
        <v>1799</v>
      </c>
      <c r="B8" s="24">
        <v>0.04105324074074074</v>
      </c>
      <c r="C8" s="26" t="s">
        <v>82</v>
      </c>
      <c r="D8" s="26" t="s">
        <v>80</v>
      </c>
      <c r="E8" s="46">
        <v>18.0</v>
      </c>
      <c r="F8" s="46">
        <f>E8-4</f>
        <v>14</v>
      </c>
      <c r="G8" s="26"/>
      <c r="H8" s="26"/>
      <c r="I8" s="26"/>
      <c r="J8" s="26"/>
    </row>
    <row r="9">
      <c r="A9" s="26" t="s">
        <v>1799</v>
      </c>
      <c r="B9" s="24">
        <v>0.04310185185185185</v>
      </c>
      <c r="C9" s="26" t="s">
        <v>82</v>
      </c>
      <c r="D9" s="26" t="s">
        <v>209</v>
      </c>
      <c r="E9" s="46">
        <v>11.0</v>
      </c>
      <c r="F9" s="46">
        <f>E9-1</f>
        <v>10</v>
      </c>
      <c r="G9" s="26"/>
      <c r="H9" s="26"/>
      <c r="I9" s="26"/>
      <c r="J9" s="26"/>
    </row>
    <row r="10">
      <c r="A10" s="26" t="s">
        <v>1799</v>
      </c>
      <c r="B10" s="24">
        <v>0.04357638888888889</v>
      </c>
      <c r="C10" s="26" t="s">
        <v>66</v>
      </c>
      <c r="D10" s="26" t="s">
        <v>80</v>
      </c>
      <c r="E10" s="46">
        <v>18.0</v>
      </c>
      <c r="F10" s="46">
        <f>E10-8</f>
        <v>10</v>
      </c>
      <c r="G10" s="26"/>
      <c r="H10" s="26"/>
      <c r="I10" s="26"/>
      <c r="J10" s="26"/>
    </row>
    <row r="11">
      <c r="A11" s="26" t="s">
        <v>1799</v>
      </c>
      <c r="B11" s="24">
        <v>0.04724537037037037</v>
      </c>
      <c r="C11" s="26" t="s">
        <v>66</v>
      </c>
      <c r="D11" s="26" t="s">
        <v>67</v>
      </c>
      <c r="E11" s="46">
        <v>18.0</v>
      </c>
      <c r="F11" s="46">
        <f>E11-1</f>
        <v>17</v>
      </c>
      <c r="G11" s="26"/>
      <c r="H11" s="26"/>
      <c r="I11" s="26"/>
      <c r="J11" s="26"/>
    </row>
    <row r="12">
      <c r="A12" s="26" t="s">
        <v>1799</v>
      </c>
      <c r="B12" s="24">
        <v>0.04769675925925926</v>
      </c>
      <c r="C12" s="26" t="s">
        <v>70</v>
      </c>
      <c r="D12" s="26" t="s">
        <v>83</v>
      </c>
      <c r="E12" s="46">
        <v>8.0</v>
      </c>
      <c r="F12" s="46">
        <f>E12-5</f>
        <v>3</v>
      </c>
      <c r="G12" s="26"/>
      <c r="H12" s="26"/>
      <c r="I12" s="26"/>
      <c r="J12" s="26"/>
    </row>
    <row r="13">
      <c r="A13" s="26" t="s">
        <v>1799</v>
      </c>
      <c r="B13" s="24">
        <v>0.050138888888888886</v>
      </c>
      <c r="C13" s="26" t="s">
        <v>964</v>
      </c>
      <c r="D13" s="26" t="s">
        <v>130</v>
      </c>
      <c r="E13" s="46">
        <v>1.0</v>
      </c>
      <c r="F13" s="46">
        <f>E13--1</f>
        <v>2</v>
      </c>
      <c r="G13" s="26"/>
      <c r="H13" s="26"/>
      <c r="I13" s="26"/>
      <c r="J13" s="26"/>
    </row>
    <row r="14">
      <c r="A14" s="26" t="s">
        <v>1799</v>
      </c>
      <c r="B14" s="24">
        <v>0.05085648148148148</v>
      </c>
      <c r="C14" s="26" t="s">
        <v>157</v>
      </c>
      <c r="D14" s="26" t="s">
        <v>67</v>
      </c>
      <c r="E14" s="46">
        <v>8.0</v>
      </c>
      <c r="F14" s="46">
        <f>E14-3</f>
        <v>5</v>
      </c>
      <c r="G14" s="26"/>
      <c r="H14" s="26"/>
      <c r="I14" s="26"/>
      <c r="J14" s="26"/>
    </row>
    <row r="15">
      <c r="A15" s="26" t="s">
        <v>1799</v>
      </c>
      <c r="B15" s="24">
        <v>0.05168981481481481</v>
      </c>
      <c r="C15" s="26" t="s">
        <v>66</v>
      </c>
      <c r="D15" s="26" t="s">
        <v>67</v>
      </c>
      <c r="E15" s="46">
        <v>12.0</v>
      </c>
      <c r="F15" s="46">
        <f>E15-1</f>
        <v>11</v>
      </c>
      <c r="G15" s="26"/>
      <c r="H15" s="26"/>
      <c r="I15" s="26"/>
      <c r="J15" s="26"/>
    </row>
    <row r="16">
      <c r="A16" s="26" t="s">
        <v>1799</v>
      </c>
      <c r="B16" s="24">
        <v>0.052766203703703704</v>
      </c>
      <c r="C16" s="26" t="s">
        <v>66</v>
      </c>
      <c r="D16" s="26" t="s">
        <v>210</v>
      </c>
      <c r="E16" s="46">
        <v>20.0</v>
      </c>
      <c r="F16" s="46">
        <f>E16-8</f>
        <v>12</v>
      </c>
      <c r="G16" s="26"/>
      <c r="H16" s="26"/>
      <c r="I16" s="26"/>
      <c r="J16" s="26"/>
    </row>
    <row r="17">
      <c r="A17" s="26" t="s">
        <v>1799</v>
      </c>
      <c r="B17" s="24">
        <v>0.055266203703703706</v>
      </c>
      <c r="C17" s="26" t="s">
        <v>82</v>
      </c>
      <c r="D17" s="26" t="s">
        <v>125</v>
      </c>
      <c r="E17" s="46">
        <v>4.0</v>
      </c>
      <c r="F17" s="46">
        <f>E17-2</f>
        <v>2</v>
      </c>
      <c r="G17" s="26"/>
      <c r="H17" s="26"/>
      <c r="I17" s="26"/>
      <c r="J17" s="26"/>
    </row>
    <row r="18">
      <c r="A18" s="26" t="s">
        <v>1799</v>
      </c>
      <c r="B18" s="24">
        <v>0.05528935185185185</v>
      </c>
      <c r="C18" s="26" t="s">
        <v>964</v>
      </c>
      <c r="D18" s="26" t="s">
        <v>125</v>
      </c>
      <c r="E18" s="46">
        <v>10.0</v>
      </c>
      <c r="F18" s="46">
        <f>E18-1</f>
        <v>9</v>
      </c>
      <c r="G18" s="26"/>
      <c r="H18" s="26"/>
      <c r="I18" s="26"/>
      <c r="J18" s="26"/>
    </row>
    <row r="19">
      <c r="A19" s="26" t="s">
        <v>1799</v>
      </c>
      <c r="B19" s="24">
        <v>0.05530092592592593</v>
      </c>
      <c r="C19" s="26" t="s">
        <v>69</v>
      </c>
      <c r="D19" s="26" t="s">
        <v>125</v>
      </c>
      <c r="E19" s="46">
        <v>11.0</v>
      </c>
      <c r="F19" s="46">
        <f>E19-4</f>
        <v>7</v>
      </c>
      <c r="G19" s="26"/>
      <c r="H19" s="26"/>
      <c r="I19" s="26"/>
      <c r="J19" s="26"/>
    </row>
    <row r="20">
      <c r="A20" s="26" t="s">
        <v>1799</v>
      </c>
      <c r="B20" s="24">
        <v>0.055324074074074074</v>
      </c>
      <c r="C20" s="26" t="s">
        <v>70</v>
      </c>
      <c r="D20" s="26" t="s">
        <v>125</v>
      </c>
      <c r="E20" s="46">
        <v>22.0</v>
      </c>
      <c r="F20" s="46">
        <f>E20-8</f>
        <v>14</v>
      </c>
      <c r="G20" s="26"/>
      <c r="H20" s="26"/>
      <c r="I20" s="26"/>
      <c r="J20" s="26"/>
    </row>
    <row r="21">
      <c r="A21" s="26" t="s">
        <v>1799</v>
      </c>
      <c r="B21" s="24">
        <v>0.05534722222222222</v>
      </c>
      <c r="C21" s="26" t="s">
        <v>74</v>
      </c>
      <c r="D21" s="26" t="s">
        <v>125</v>
      </c>
      <c r="E21" s="46">
        <v>26.0</v>
      </c>
      <c r="F21" s="46">
        <f>E21-11</f>
        <v>15</v>
      </c>
      <c r="G21" s="26"/>
      <c r="H21" s="26"/>
      <c r="I21" s="26"/>
      <c r="J21" s="26"/>
    </row>
    <row r="22">
      <c r="A22" s="26" t="s">
        <v>1799</v>
      </c>
      <c r="B22" s="24">
        <v>0.05696759259259259</v>
      </c>
      <c r="C22" s="26" t="s">
        <v>66</v>
      </c>
      <c r="D22" s="26" t="s">
        <v>67</v>
      </c>
      <c r="E22" s="46">
        <v>13.0</v>
      </c>
      <c r="F22" s="46">
        <f t="shared" ref="F22:F23" si="1">E22-1</f>
        <v>12</v>
      </c>
      <c r="G22" s="26"/>
      <c r="H22" s="26"/>
      <c r="I22" s="26"/>
      <c r="J22" s="26"/>
    </row>
    <row r="23">
      <c r="A23" s="26" t="s">
        <v>1799</v>
      </c>
      <c r="B23" s="24">
        <v>0.060821759259259256</v>
      </c>
      <c r="C23" s="26" t="s">
        <v>70</v>
      </c>
      <c r="D23" s="26" t="s">
        <v>83</v>
      </c>
      <c r="E23" s="46">
        <v>20.0</v>
      </c>
      <c r="F23" s="46">
        <f t="shared" si="1"/>
        <v>19</v>
      </c>
      <c r="G23" s="26"/>
      <c r="H23" s="26"/>
      <c r="I23" s="26"/>
      <c r="J23" s="26"/>
    </row>
    <row r="24">
      <c r="A24" s="26" t="s">
        <v>1799</v>
      </c>
      <c r="B24" s="24">
        <v>0.06086805555555556</v>
      </c>
      <c r="C24" s="26" t="s">
        <v>964</v>
      </c>
      <c r="D24" s="26" t="s">
        <v>67</v>
      </c>
      <c r="E24" s="46">
        <v>27.0</v>
      </c>
      <c r="F24" s="46">
        <f>E24-8</f>
        <v>19</v>
      </c>
      <c r="G24" s="26"/>
      <c r="H24" s="26"/>
      <c r="I24" s="26"/>
      <c r="J24" s="26"/>
    </row>
    <row r="25">
      <c r="A25" s="26" t="s">
        <v>1799</v>
      </c>
      <c r="B25" s="24">
        <v>0.06194444444444445</v>
      </c>
      <c r="C25" s="26" t="s">
        <v>69</v>
      </c>
      <c r="D25" s="26" t="s">
        <v>67</v>
      </c>
      <c r="E25" s="46">
        <v>22.0</v>
      </c>
      <c r="F25" s="46">
        <f>E25-5</f>
        <v>17</v>
      </c>
      <c r="G25" s="26"/>
      <c r="H25" s="26"/>
      <c r="I25" s="26"/>
      <c r="J25" s="26"/>
    </row>
    <row r="26">
      <c r="A26" s="26" t="s">
        <v>1799</v>
      </c>
      <c r="B26" s="24">
        <v>0.06258101851851852</v>
      </c>
      <c r="C26" s="26" t="s">
        <v>74</v>
      </c>
      <c r="D26" s="26" t="s">
        <v>83</v>
      </c>
      <c r="E26" s="46">
        <v>15.0</v>
      </c>
      <c r="F26" s="46">
        <f>E26-9</f>
        <v>6</v>
      </c>
      <c r="G26" s="26"/>
      <c r="H26" s="26"/>
      <c r="I26" s="26"/>
      <c r="J26" s="26" t="s">
        <v>1802</v>
      </c>
    </row>
    <row r="27">
      <c r="A27" s="26" t="s">
        <v>1799</v>
      </c>
      <c r="B27" s="24">
        <v>0.06421296296296296</v>
      </c>
      <c r="C27" s="26" t="s">
        <v>70</v>
      </c>
      <c r="D27" s="55" t="s">
        <v>127</v>
      </c>
      <c r="E27" s="46">
        <v>8.0</v>
      </c>
      <c r="F27" s="46">
        <f>E27-1</f>
        <v>7</v>
      </c>
      <c r="G27" s="26"/>
      <c r="H27" s="26"/>
      <c r="I27" s="26"/>
      <c r="J27" s="26"/>
    </row>
    <row r="28">
      <c r="A28" s="26" t="s">
        <v>1799</v>
      </c>
      <c r="B28" s="24">
        <v>0.06579861111111111</v>
      </c>
      <c r="C28" s="26" t="s">
        <v>69</v>
      </c>
      <c r="D28" s="26" t="s">
        <v>80</v>
      </c>
      <c r="E28" s="46">
        <v>14.0</v>
      </c>
      <c r="F28" s="46">
        <f t="shared" ref="F28:F29" si="2">E28-4</f>
        <v>10</v>
      </c>
      <c r="G28" s="26"/>
      <c r="H28" s="26"/>
      <c r="I28" s="26"/>
      <c r="J28" s="26"/>
    </row>
    <row r="29">
      <c r="A29" s="26" t="s">
        <v>1799</v>
      </c>
      <c r="B29" s="24">
        <v>0.06664351851851852</v>
      </c>
      <c r="C29" s="26" t="s">
        <v>70</v>
      </c>
      <c r="D29" s="26" t="s">
        <v>80</v>
      </c>
      <c r="E29" s="46">
        <v>22.0</v>
      </c>
      <c r="F29" s="46">
        <f t="shared" si="2"/>
        <v>18</v>
      </c>
      <c r="G29" s="26"/>
      <c r="H29" s="26"/>
      <c r="I29" s="26"/>
      <c r="J29" s="26"/>
    </row>
    <row r="30">
      <c r="A30" s="26" t="s">
        <v>1799</v>
      </c>
      <c r="B30" s="24">
        <v>0.06813657407407407</v>
      </c>
      <c r="C30" s="26" t="s">
        <v>66</v>
      </c>
      <c r="D30" s="26" t="s">
        <v>79</v>
      </c>
      <c r="E30" s="46">
        <v>22.0</v>
      </c>
      <c r="F30" s="46">
        <f>E30-3</f>
        <v>19</v>
      </c>
      <c r="G30" s="26"/>
      <c r="H30" s="26"/>
      <c r="I30" s="26"/>
      <c r="J30" s="26"/>
    </row>
    <row r="31">
      <c r="A31" s="26" t="s">
        <v>1799</v>
      </c>
      <c r="B31" s="24">
        <v>0.06886574074074074</v>
      </c>
      <c r="C31" s="26" t="s">
        <v>66</v>
      </c>
      <c r="D31" s="26" t="s">
        <v>83</v>
      </c>
      <c r="E31" s="46">
        <v>23.0</v>
      </c>
      <c r="F31" s="46">
        <f>E31-5</f>
        <v>18</v>
      </c>
      <c r="G31" s="26"/>
      <c r="H31" s="26"/>
      <c r="I31" s="26"/>
      <c r="J31" s="26"/>
    </row>
    <row r="32">
      <c r="A32" s="26" t="s">
        <v>1799</v>
      </c>
      <c r="B32" s="24">
        <v>0.07200231481481481</v>
      </c>
      <c r="C32" s="26" t="s">
        <v>70</v>
      </c>
      <c r="D32" s="26" t="s">
        <v>155</v>
      </c>
      <c r="E32" s="46">
        <v>44.0</v>
      </c>
      <c r="F32" s="46"/>
      <c r="G32" s="26"/>
      <c r="H32" s="26"/>
      <c r="I32" s="26"/>
      <c r="J32" s="26" t="s">
        <v>1627</v>
      </c>
    </row>
    <row r="33">
      <c r="A33" s="26" t="s">
        <v>1799</v>
      </c>
      <c r="B33" s="24">
        <v>0.07739583333333333</v>
      </c>
      <c r="C33" s="26" t="s">
        <v>70</v>
      </c>
      <c r="D33" s="26" t="s">
        <v>93</v>
      </c>
      <c r="E33" s="46">
        <f t="shared" ref="E33:E34" si="3">F33+8</f>
        <v>12</v>
      </c>
      <c r="F33" s="46">
        <v>4.0</v>
      </c>
      <c r="G33" s="26"/>
      <c r="H33" s="26"/>
      <c r="I33" s="26"/>
      <c r="J33" s="26" t="s">
        <v>99</v>
      </c>
    </row>
    <row r="34">
      <c r="A34" s="26" t="s">
        <v>1799</v>
      </c>
      <c r="B34" s="24">
        <v>0.07740740740740741</v>
      </c>
      <c r="C34" s="26" t="s">
        <v>70</v>
      </c>
      <c r="D34" s="26" t="s">
        <v>93</v>
      </c>
      <c r="E34" s="46">
        <f t="shared" si="3"/>
        <v>27</v>
      </c>
      <c r="F34" s="46">
        <v>19.0</v>
      </c>
      <c r="G34" s="26"/>
      <c r="H34" s="26"/>
      <c r="I34" s="26"/>
      <c r="J34" s="26" t="s">
        <v>99</v>
      </c>
    </row>
    <row r="35">
      <c r="A35" s="26" t="s">
        <v>1799</v>
      </c>
      <c r="B35" s="24">
        <v>0.07770833333333334</v>
      </c>
      <c r="C35" s="26" t="s">
        <v>70</v>
      </c>
      <c r="D35" s="26" t="s">
        <v>91</v>
      </c>
      <c r="E35" s="46"/>
      <c r="F35" s="46"/>
      <c r="G35" s="26"/>
      <c r="H35" s="26" t="s">
        <v>1803</v>
      </c>
      <c r="I35" s="26"/>
      <c r="J35" s="26"/>
    </row>
    <row r="36">
      <c r="A36" s="26" t="s">
        <v>1799</v>
      </c>
      <c r="B36" s="24">
        <v>0.07793981481481481</v>
      </c>
      <c r="C36" s="26" t="s">
        <v>70</v>
      </c>
      <c r="D36" s="26" t="s">
        <v>93</v>
      </c>
      <c r="E36" s="46">
        <v>18.0</v>
      </c>
      <c r="F36" s="46">
        <f t="shared" ref="F36:F37" si="4">E36-8</f>
        <v>10</v>
      </c>
      <c r="G36" s="26"/>
      <c r="H36" s="26"/>
      <c r="I36" s="26"/>
      <c r="J36" s="26" t="s">
        <v>99</v>
      </c>
    </row>
    <row r="37">
      <c r="A37" s="26" t="s">
        <v>1799</v>
      </c>
      <c r="B37" s="24">
        <v>0.07797453703703704</v>
      </c>
      <c r="C37" s="26" t="s">
        <v>70</v>
      </c>
      <c r="D37" s="26" t="s">
        <v>93</v>
      </c>
      <c r="E37" s="46">
        <v>17.0</v>
      </c>
      <c r="F37" s="46">
        <f t="shared" si="4"/>
        <v>9</v>
      </c>
      <c r="G37" s="26"/>
      <c r="H37" s="26"/>
      <c r="I37" s="26"/>
      <c r="J37" s="26" t="s">
        <v>99</v>
      </c>
    </row>
    <row r="38">
      <c r="A38" s="26" t="s">
        <v>1799</v>
      </c>
      <c r="B38" s="24">
        <v>0.08493055555555555</v>
      </c>
      <c r="C38" s="26" t="s">
        <v>70</v>
      </c>
      <c r="D38" s="26" t="s">
        <v>154</v>
      </c>
      <c r="E38" s="46">
        <v>19.0</v>
      </c>
      <c r="F38" s="46">
        <f t="shared" ref="F38:F39" si="5">E38-3</f>
        <v>16</v>
      </c>
      <c r="G38" s="26"/>
      <c r="H38" s="26"/>
      <c r="I38" s="26"/>
      <c r="J38" s="26"/>
    </row>
    <row r="39">
      <c r="A39" s="26" t="s">
        <v>1799</v>
      </c>
      <c r="B39" s="24">
        <v>0.0853587962962963</v>
      </c>
      <c r="C39" s="26" t="s">
        <v>70</v>
      </c>
      <c r="D39" s="26" t="s">
        <v>125</v>
      </c>
      <c r="E39" s="46">
        <v>13.0</v>
      </c>
      <c r="F39" s="46">
        <f t="shared" si="5"/>
        <v>10</v>
      </c>
      <c r="G39" s="26"/>
      <c r="H39" s="26"/>
      <c r="I39" s="26"/>
      <c r="J39" s="26"/>
    </row>
    <row r="40">
      <c r="A40" s="26" t="s">
        <v>1799</v>
      </c>
      <c r="B40" s="24">
        <v>0.08559027777777778</v>
      </c>
      <c r="C40" s="26" t="s">
        <v>70</v>
      </c>
      <c r="D40" s="26" t="s">
        <v>155</v>
      </c>
      <c r="E40" s="46" t="s">
        <v>75</v>
      </c>
      <c r="F40" s="46" t="s">
        <v>75</v>
      </c>
      <c r="G40" s="26"/>
      <c r="H40" s="26"/>
      <c r="I40" s="26"/>
      <c r="J40" s="26" t="s">
        <v>1804</v>
      </c>
    </row>
    <row r="41">
      <c r="A41" s="26" t="s">
        <v>1799</v>
      </c>
      <c r="B41" s="24">
        <v>0.1046875</v>
      </c>
      <c r="C41" s="26" t="s">
        <v>66</v>
      </c>
      <c r="D41" s="26" t="s">
        <v>125</v>
      </c>
      <c r="E41" s="46">
        <v>25.0</v>
      </c>
      <c r="F41" s="46">
        <f>E41-10</f>
        <v>15</v>
      </c>
      <c r="G41" s="26"/>
      <c r="H41" s="26"/>
      <c r="I41" s="26"/>
      <c r="J41" s="26" t="s">
        <v>966</v>
      </c>
    </row>
    <row r="42">
      <c r="A42" s="26" t="s">
        <v>1799</v>
      </c>
      <c r="B42" s="24">
        <v>0.1046875</v>
      </c>
      <c r="C42" s="26" t="s">
        <v>84</v>
      </c>
      <c r="D42" s="26" t="s">
        <v>125</v>
      </c>
      <c r="E42" s="46">
        <v>26.0</v>
      </c>
      <c r="F42" s="46">
        <f>E42-2-10</f>
        <v>14</v>
      </c>
      <c r="G42" s="26"/>
      <c r="H42" s="26"/>
      <c r="I42" s="26"/>
      <c r="J42" s="26" t="s">
        <v>966</v>
      </c>
    </row>
    <row r="43">
      <c r="A43" s="26" t="s">
        <v>1799</v>
      </c>
      <c r="B43" s="24">
        <v>0.1047337962962963</v>
      </c>
      <c r="C43" s="26" t="s">
        <v>70</v>
      </c>
      <c r="D43" s="26" t="s">
        <v>125</v>
      </c>
      <c r="E43" s="46">
        <v>27.0</v>
      </c>
      <c r="F43" s="46">
        <f>E43-10-8</f>
        <v>9</v>
      </c>
      <c r="G43" s="26"/>
      <c r="H43" s="26"/>
      <c r="I43" s="26"/>
      <c r="J43" s="26" t="s">
        <v>966</v>
      </c>
    </row>
    <row r="44">
      <c r="A44" s="26" t="s">
        <v>1799</v>
      </c>
      <c r="B44" s="24">
        <v>0.10474537037037036</v>
      </c>
      <c r="C44" s="26" t="s">
        <v>82</v>
      </c>
      <c r="D44" s="26" t="s">
        <v>125</v>
      </c>
      <c r="E44" s="46">
        <v>23.0</v>
      </c>
      <c r="F44" s="46">
        <f>E44-10-2</f>
        <v>11</v>
      </c>
      <c r="G44" s="26"/>
      <c r="H44" s="26"/>
      <c r="I44" s="26"/>
      <c r="J44" s="26" t="s">
        <v>966</v>
      </c>
    </row>
    <row r="45">
      <c r="A45" s="26" t="s">
        <v>1799</v>
      </c>
      <c r="B45" s="24">
        <v>0.10484953703703703</v>
      </c>
      <c r="C45" s="26" t="s">
        <v>74</v>
      </c>
      <c r="D45" s="26" t="s">
        <v>125</v>
      </c>
      <c r="E45" s="46" t="s">
        <v>75</v>
      </c>
      <c r="F45" s="46" t="s">
        <v>75</v>
      </c>
      <c r="G45" s="26"/>
      <c r="H45" s="26"/>
      <c r="I45" s="26"/>
      <c r="J45" s="26" t="s">
        <v>85</v>
      </c>
    </row>
    <row r="46">
      <c r="A46" s="26" t="s">
        <v>1799</v>
      </c>
      <c r="B46" s="24">
        <v>0.1047337962962963</v>
      </c>
      <c r="C46" s="26" t="s">
        <v>74</v>
      </c>
      <c r="D46" s="26" t="s">
        <v>125</v>
      </c>
      <c r="E46" s="46">
        <v>34.0</v>
      </c>
      <c r="F46" s="46">
        <f>E46-10-11</f>
        <v>13</v>
      </c>
      <c r="G46" s="26"/>
      <c r="H46" s="26"/>
      <c r="I46" s="26"/>
      <c r="J46" s="26" t="s">
        <v>1276</v>
      </c>
    </row>
    <row r="47">
      <c r="A47" s="26" t="s">
        <v>1799</v>
      </c>
      <c r="B47" s="24">
        <v>0.10489583333333333</v>
      </c>
      <c r="C47" s="26" t="s">
        <v>69</v>
      </c>
      <c r="D47" s="26" t="s">
        <v>125</v>
      </c>
      <c r="E47" s="46">
        <v>21.0</v>
      </c>
      <c r="F47" s="46">
        <f>E47-4-10</f>
        <v>7</v>
      </c>
      <c r="G47" s="26"/>
      <c r="H47" s="26"/>
      <c r="I47" s="26"/>
      <c r="J47" s="26" t="s">
        <v>966</v>
      </c>
    </row>
    <row r="48">
      <c r="A48" s="26" t="s">
        <v>1799</v>
      </c>
      <c r="B48" s="24">
        <v>0.10490740740740741</v>
      </c>
      <c r="C48" s="26" t="s">
        <v>964</v>
      </c>
      <c r="D48" s="26" t="s">
        <v>125</v>
      </c>
      <c r="E48" s="46">
        <v>26.0</v>
      </c>
      <c r="F48" s="46">
        <f>E48-1-10</f>
        <v>15</v>
      </c>
      <c r="G48" s="26"/>
      <c r="H48" s="26"/>
      <c r="I48" s="26"/>
      <c r="J48" s="26" t="s">
        <v>966</v>
      </c>
    </row>
    <row r="49">
      <c r="A49" s="26" t="s">
        <v>1799</v>
      </c>
      <c r="B49" s="24">
        <v>0.10550925925925926</v>
      </c>
      <c r="C49" s="26" t="s">
        <v>66</v>
      </c>
      <c r="D49" s="26" t="s">
        <v>67</v>
      </c>
      <c r="E49" s="46">
        <v>5.0</v>
      </c>
      <c r="F49" s="46">
        <f>E49-1</f>
        <v>4</v>
      </c>
      <c r="G49" s="26"/>
      <c r="H49" s="26"/>
      <c r="I49" s="26"/>
      <c r="J49" s="26"/>
    </row>
    <row r="50">
      <c r="A50" s="26" t="s">
        <v>1799</v>
      </c>
      <c r="B50" s="24">
        <v>0.10958333333333334</v>
      </c>
      <c r="C50" s="26" t="s">
        <v>84</v>
      </c>
      <c r="D50" s="26" t="s">
        <v>209</v>
      </c>
      <c r="E50" s="46">
        <v>23.0</v>
      </c>
      <c r="F50" s="46">
        <f>E50-4</f>
        <v>19</v>
      </c>
      <c r="G50" s="26"/>
      <c r="H50" s="26"/>
      <c r="I50" s="26"/>
      <c r="J50" s="26"/>
    </row>
    <row r="51">
      <c r="A51" s="26" t="s">
        <v>1799</v>
      </c>
      <c r="B51" s="24">
        <v>0.11180555555555556</v>
      </c>
      <c r="C51" s="26" t="s">
        <v>74</v>
      </c>
      <c r="D51" s="26" t="s">
        <v>67</v>
      </c>
      <c r="E51" s="46" t="s">
        <v>68</v>
      </c>
      <c r="F51" s="46">
        <v>20.0</v>
      </c>
      <c r="G51" s="26"/>
      <c r="H51" s="26"/>
      <c r="I51" s="26"/>
      <c r="J51" s="26"/>
    </row>
    <row r="52">
      <c r="A52" s="26" t="s">
        <v>1799</v>
      </c>
      <c r="B52" s="24">
        <v>0.11383101851851851</v>
      </c>
      <c r="C52" s="26" t="s">
        <v>74</v>
      </c>
      <c r="D52" s="26" t="s">
        <v>87</v>
      </c>
      <c r="E52" s="46">
        <v>20.0</v>
      </c>
      <c r="F52" s="46">
        <f>E52-5</f>
        <v>15</v>
      </c>
      <c r="G52" s="26"/>
      <c r="H52" s="26"/>
      <c r="I52" s="26"/>
      <c r="J52" s="26"/>
    </row>
    <row r="53">
      <c r="A53" s="26" t="s">
        <v>1799</v>
      </c>
      <c r="B53" s="24">
        <v>0.11390046296296297</v>
      </c>
      <c r="C53" s="26" t="s">
        <v>69</v>
      </c>
      <c r="D53" s="26" t="s">
        <v>87</v>
      </c>
      <c r="E53" s="46">
        <v>19.0</v>
      </c>
      <c r="F53" s="46">
        <f>E53-4</f>
        <v>15</v>
      </c>
      <c r="G53" s="26"/>
      <c r="H53" s="26"/>
      <c r="I53" s="26"/>
      <c r="J53" s="26"/>
    </row>
    <row r="54">
      <c r="A54" s="26" t="s">
        <v>1799</v>
      </c>
      <c r="B54" s="24">
        <v>0.11390046296296297</v>
      </c>
      <c r="C54" s="26" t="s">
        <v>964</v>
      </c>
      <c r="D54" s="26" t="s">
        <v>87</v>
      </c>
      <c r="E54" s="46">
        <v>17.0</v>
      </c>
      <c r="F54" s="46">
        <f>E54-1</f>
        <v>16</v>
      </c>
      <c r="G54" s="26"/>
      <c r="H54" s="26"/>
      <c r="I54" s="26"/>
      <c r="J54" s="26"/>
    </row>
    <row r="55">
      <c r="A55" s="26" t="s">
        <v>1799</v>
      </c>
      <c r="B55" s="24">
        <v>0.11392361111111111</v>
      </c>
      <c r="C55" s="26" t="s">
        <v>70</v>
      </c>
      <c r="D55" s="26" t="s">
        <v>87</v>
      </c>
      <c r="E55" s="46">
        <v>18.0</v>
      </c>
      <c r="F55" s="46">
        <f>E55-5</f>
        <v>13</v>
      </c>
      <c r="G55" s="26"/>
      <c r="H55" s="26"/>
      <c r="I55" s="26"/>
      <c r="J55" s="26"/>
    </row>
    <row r="56">
      <c r="A56" s="26" t="s">
        <v>1799</v>
      </c>
      <c r="B56" s="24">
        <v>0.11394675925925926</v>
      </c>
      <c r="C56" s="26" t="s">
        <v>82</v>
      </c>
      <c r="D56" s="26" t="s">
        <v>87</v>
      </c>
      <c r="E56" s="46">
        <v>16.0</v>
      </c>
      <c r="F56" s="46">
        <f>E56-1</f>
        <v>15</v>
      </c>
      <c r="G56" s="26"/>
      <c r="H56" s="26"/>
      <c r="I56" s="26"/>
      <c r="J56" s="26"/>
    </row>
    <row r="57">
      <c r="A57" s="26" t="s">
        <v>1799</v>
      </c>
      <c r="B57" s="24">
        <v>0.11421296296296296</v>
      </c>
      <c r="C57" s="26" t="s">
        <v>84</v>
      </c>
      <c r="D57" s="26" t="s">
        <v>87</v>
      </c>
      <c r="E57" s="46">
        <v>14.0</v>
      </c>
      <c r="F57" s="46">
        <f>E57-2</f>
        <v>12</v>
      </c>
      <c r="G57" s="26"/>
      <c r="H57" s="26"/>
      <c r="I57" s="26"/>
      <c r="J57" s="26"/>
    </row>
    <row r="58">
      <c r="A58" s="26" t="s">
        <v>1799</v>
      </c>
      <c r="B58" s="24">
        <v>0.1142824074074074</v>
      </c>
      <c r="C58" s="26" t="s">
        <v>66</v>
      </c>
      <c r="D58" s="26" t="s">
        <v>87</v>
      </c>
      <c r="E58" s="46">
        <v>4.0</v>
      </c>
      <c r="F58" s="46">
        <f>E58-0</f>
        <v>4</v>
      </c>
      <c r="G58" s="26"/>
      <c r="H58" s="26"/>
      <c r="I58" s="26"/>
      <c r="J58" s="26"/>
    </row>
    <row r="59">
      <c r="A59" s="26" t="s">
        <v>1799</v>
      </c>
      <c r="B59" s="24">
        <v>0.11511574074074074</v>
      </c>
      <c r="C59" s="26" t="s">
        <v>74</v>
      </c>
      <c r="D59" s="26" t="s">
        <v>125</v>
      </c>
      <c r="E59" s="46" t="s">
        <v>68</v>
      </c>
      <c r="F59" s="46">
        <v>20.0</v>
      </c>
      <c r="G59" s="26"/>
      <c r="H59" s="26"/>
      <c r="I59" s="26"/>
      <c r="J59" s="26"/>
    </row>
    <row r="60">
      <c r="A60" s="26" t="s">
        <v>1799</v>
      </c>
      <c r="B60" s="24">
        <v>0.11768518518518518</v>
      </c>
      <c r="C60" s="26" t="s">
        <v>69</v>
      </c>
      <c r="D60" s="26" t="s">
        <v>89</v>
      </c>
      <c r="E60" s="46">
        <v>12.0</v>
      </c>
      <c r="F60" s="46">
        <f>E60-8</f>
        <v>4</v>
      </c>
      <c r="G60" s="26"/>
      <c r="H60" s="26"/>
      <c r="I60" s="26"/>
      <c r="J60" s="26" t="s">
        <v>1805</v>
      </c>
    </row>
    <row r="61">
      <c r="A61" s="26" t="s">
        <v>1799</v>
      </c>
      <c r="B61" s="24">
        <v>0.11813657407407407</v>
      </c>
      <c r="C61" s="26" t="s">
        <v>70</v>
      </c>
      <c r="D61" s="26" t="s">
        <v>67</v>
      </c>
      <c r="E61" s="46">
        <v>22.0</v>
      </c>
      <c r="F61" s="46">
        <f>E61-3</f>
        <v>19</v>
      </c>
      <c r="G61" s="26"/>
      <c r="H61" s="26"/>
      <c r="I61" s="26"/>
      <c r="J61" s="26"/>
    </row>
    <row r="62">
      <c r="A62" s="26" t="s">
        <v>1799</v>
      </c>
      <c r="B62" s="24">
        <v>0.12043981481481482</v>
      </c>
      <c r="C62" s="26" t="s">
        <v>82</v>
      </c>
      <c r="D62" s="26" t="s">
        <v>166</v>
      </c>
      <c r="E62" s="46" t="s">
        <v>75</v>
      </c>
      <c r="F62" s="46" t="s">
        <v>75</v>
      </c>
      <c r="G62" s="26"/>
      <c r="H62" s="26"/>
      <c r="I62" s="26"/>
      <c r="J62" s="26" t="s">
        <v>85</v>
      </c>
    </row>
    <row r="63">
      <c r="A63" s="26" t="s">
        <v>1799</v>
      </c>
      <c r="B63" s="24">
        <v>0.12043981481481482</v>
      </c>
      <c r="C63" s="26" t="s">
        <v>82</v>
      </c>
      <c r="D63" s="26" t="s">
        <v>166</v>
      </c>
      <c r="E63" s="46">
        <v>26.0</v>
      </c>
      <c r="F63" s="46">
        <f>E63-7</f>
        <v>19</v>
      </c>
      <c r="G63" s="26"/>
      <c r="H63" s="26"/>
      <c r="I63" s="26"/>
      <c r="J63" s="26" t="s">
        <v>1806</v>
      </c>
    </row>
    <row r="64">
      <c r="A64" s="26" t="s">
        <v>1799</v>
      </c>
      <c r="B64" s="24">
        <v>0.12236111111111111</v>
      </c>
      <c r="C64" s="26" t="s">
        <v>84</v>
      </c>
      <c r="D64" s="26" t="s">
        <v>166</v>
      </c>
      <c r="E64" s="46" t="s">
        <v>75</v>
      </c>
      <c r="F64" s="46" t="s">
        <v>75</v>
      </c>
      <c r="G64" s="26"/>
      <c r="H64" s="26"/>
      <c r="I64" s="26"/>
      <c r="J64" s="26" t="s">
        <v>85</v>
      </c>
    </row>
    <row r="65">
      <c r="A65" s="26" t="s">
        <v>1799</v>
      </c>
      <c r="B65" s="24">
        <v>0.12236111111111111</v>
      </c>
      <c r="C65" s="26" t="s">
        <v>84</v>
      </c>
      <c r="D65" s="26" t="s">
        <v>166</v>
      </c>
      <c r="E65" s="46">
        <v>16.0</v>
      </c>
      <c r="F65" s="46">
        <f>E65--1</f>
        <v>17</v>
      </c>
      <c r="G65" s="26"/>
      <c r="H65" s="26"/>
      <c r="I65" s="26"/>
      <c r="J65" s="26" t="s">
        <v>1806</v>
      </c>
    </row>
    <row r="66">
      <c r="A66" s="26" t="s">
        <v>1799</v>
      </c>
      <c r="B66" s="24">
        <v>0.1247337962962963</v>
      </c>
      <c r="C66" s="26" t="s">
        <v>74</v>
      </c>
      <c r="D66" s="26" t="s">
        <v>93</v>
      </c>
      <c r="E66" s="46">
        <v>28.0</v>
      </c>
      <c r="F66" s="46">
        <f>E66-9</f>
        <v>19</v>
      </c>
      <c r="G66" s="26"/>
      <c r="H66" s="26"/>
      <c r="I66" s="26"/>
      <c r="J66" s="26" t="s">
        <v>1043</v>
      </c>
    </row>
    <row r="67">
      <c r="A67" s="26" t="s">
        <v>1799</v>
      </c>
      <c r="B67" s="24">
        <v>0.12491898148148148</v>
      </c>
      <c r="C67" s="26" t="s">
        <v>74</v>
      </c>
      <c r="D67" s="26" t="s">
        <v>91</v>
      </c>
      <c r="E67" s="46">
        <v>26.0</v>
      </c>
      <c r="F67" s="46"/>
      <c r="G67" s="26"/>
      <c r="H67" s="26" t="s">
        <v>1807</v>
      </c>
      <c r="I67" s="26"/>
      <c r="J67" s="26"/>
    </row>
    <row r="68">
      <c r="A68" s="26" t="s">
        <v>1799</v>
      </c>
      <c r="B68" s="24">
        <v>0.12540509259259258</v>
      </c>
      <c r="C68" s="26" t="s">
        <v>74</v>
      </c>
      <c r="D68" s="26" t="s">
        <v>125</v>
      </c>
      <c r="E68" s="46">
        <v>22.0</v>
      </c>
      <c r="F68" s="46">
        <f>E68-11</f>
        <v>11</v>
      </c>
      <c r="G68" s="26"/>
      <c r="H68" s="26"/>
      <c r="I68" s="26"/>
      <c r="J68" s="26"/>
    </row>
    <row r="69">
      <c r="A69" s="26" t="s">
        <v>1799</v>
      </c>
      <c r="B69" s="24">
        <v>0.1261574074074074</v>
      </c>
      <c r="C69" s="26" t="s">
        <v>69</v>
      </c>
      <c r="D69" s="26" t="s">
        <v>89</v>
      </c>
      <c r="E69" s="46">
        <v>23.0</v>
      </c>
      <c r="F69" s="46">
        <v>15.0</v>
      </c>
      <c r="G69" s="26"/>
      <c r="H69" s="26"/>
      <c r="I69" s="26"/>
      <c r="J69" s="26" t="s">
        <v>811</v>
      </c>
    </row>
    <row r="70">
      <c r="A70" s="26" t="s">
        <v>1799</v>
      </c>
      <c r="B70" s="24">
        <v>0.12636574074074075</v>
      </c>
      <c r="C70" s="26" t="s">
        <v>69</v>
      </c>
      <c r="D70" s="26" t="s">
        <v>91</v>
      </c>
      <c r="E70" s="46">
        <v>26.0</v>
      </c>
      <c r="F70" s="46"/>
      <c r="G70" s="26"/>
      <c r="H70" s="26" t="s">
        <v>1808</v>
      </c>
      <c r="I70" s="26"/>
      <c r="J70" s="26"/>
    </row>
    <row r="71">
      <c r="A71" s="26" t="s">
        <v>1799</v>
      </c>
      <c r="B71" s="24">
        <v>0.12690972222222222</v>
      </c>
      <c r="C71" s="26" t="s">
        <v>69</v>
      </c>
      <c r="D71" s="26" t="s">
        <v>89</v>
      </c>
      <c r="E71" s="46">
        <v>11.0</v>
      </c>
      <c r="F71" s="46">
        <f>E71-8</f>
        <v>3</v>
      </c>
      <c r="G71" s="26"/>
      <c r="H71" s="26"/>
      <c r="I71" s="26"/>
      <c r="J71" s="26" t="s">
        <v>223</v>
      </c>
    </row>
    <row r="72">
      <c r="A72" s="26" t="s">
        <v>1799</v>
      </c>
      <c r="B72" s="24">
        <v>0.12790509259259258</v>
      </c>
      <c r="C72" s="26" t="s">
        <v>70</v>
      </c>
      <c r="D72" s="26" t="s">
        <v>93</v>
      </c>
      <c r="E72" s="46">
        <f>F72+8</f>
        <v>27</v>
      </c>
      <c r="F72" s="46">
        <v>19.0</v>
      </c>
      <c r="G72" s="26"/>
      <c r="H72" s="26"/>
      <c r="I72" s="26"/>
      <c r="J72" s="26" t="s">
        <v>99</v>
      </c>
    </row>
    <row r="73">
      <c r="A73" s="26" t="s">
        <v>1799</v>
      </c>
      <c r="B73" s="24">
        <v>0.12796296296296297</v>
      </c>
      <c r="C73" s="26" t="s">
        <v>70</v>
      </c>
      <c r="D73" s="26" t="s">
        <v>93</v>
      </c>
      <c r="E73" s="46">
        <v>17.0</v>
      </c>
      <c r="F73" s="46">
        <f>E73-8</f>
        <v>9</v>
      </c>
      <c r="G73" s="26"/>
      <c r="H73" s="26"/>
      <c r="I73" s="26"/>
      <c r="J73" s="26" t="s">
        <v>99</v>
      </c>
    </row>
    <row r="74">
      <c r="A74" s="26" t="s">
        <v>1799</v>
      </c>
      <c r="B74" s="24">
        <v>0.1280787037037037</v>
      </c>
      <c r="C74" s="26" t="s">
        <v>70</v>
      </c>
      <c r="D74" s="26" t="s">
        <v>91</v>
      </c>
      <c r="E74" s="46">
        <v>10.0</v>
      </c>
      <c r="F74" s="46"/>
      <c r="G74" s="26"/>
      <c r="H74" s="26" t="s">
        <v>1809</v>
      </c>
      <c r="I74" s="26"/>
      <c r="J74" s="26"/>
    </row>
    <row r="75">
      <c r="A75" s="26" t="s">
        <v>1799</v>
      </c>
      <c r="B75" s="24">
        <v>0.12810185185185186</v>
      </c>
      <c r="C75" s="26" t="s">
        <v>70</v>
      </c>
      <c r="D75" s="26" t="s">
        <v>91</v>
      </c>
      <c r="E75" s="46">
        <v>6.0</v>
      </c>
      <c r="F75" s="46"/>
      <c r="G75" s="26"/>
      <c r="H75" s="26" t="s">
        <v>1810</v>
      </c>
      <c r="I75" s="26"/>
      <c r="J75" s="26"/>
    </row>
    <row r="76">
      <c r="A76" s="26" t="s">
        <v>1799</v>
      </c>
      <c r="B76" s="24">
        <v>0.12815972222222222</v>
      </c>
      <c r="C76" s="26" t="s">
        <v>70</v>
      </c>
      <c r="D76" s="26" t="s">
        <v>93</v>
      </c>
      <c r="E76" s="46">
        <v>18.0</v>
      </c>
      <c r="F76" s="46">
        <f>E76-8</f>
        <v>10</v>
      </c>
      <c r="G76" s="26"/>
      <c r="H76" s="26"/>
      <c r="I76" s="26"/>
      <c r="J76" s="26" t="s">
        <v>99</v>
      </c>
    </row>
    <row r="77">
      <c r="A77" s="26" t="s">
        <v>1799</v>
      </c>
      <c r="B77" s="24">
        <v>0.12819444444444444</v>
      </c>
      <c r="C77" s="26" t="s">
        <v>70</v>
      </c>
      <c r="D77" s="26" t="s">
        <v>91</v>
      </c>
      <c r="E77" s="46">
        <v>8.0</v>
      </c>
      <c r="F77" s="46"/>
      <c r="G77" s="26"/>
      <c r="H77" s="26" t="s">
        <v>1811</v>
      </c>
      <c r="I77" s="26"/>
      <c r="J77" s="26"/>
    </row>
    <row r="78">
      <c r="A78" s="26" t="s">
        <v>1799</v>
      </c>
      <c r="B78" s="24">
        <v>0.1282986111111111</v>
      </c>
      <c r="C78" s="26" t="s">
        <v>70</v>
      </c>
      <c r="D78" s="26" t="s">
        <v>93</v>
      </c>
      <c r="E78" s="46">
        <f t="shared" ref="E78:E79" si="6">F78+8</f>
        <v>25</v>
      </c>
      <c r="F78" s="46">
        <v>17.0</v>
      </c>
      <c r="G78" s="26"/>
      <c r="H78" s="26"/>
      <c r="I78" s="26"/>
      <c r="J78" s="26" t="s">
        <v>99</v>
      </c>
    </row>
    <row r="79">
      <c r="A79" s="26" t="s">
        <v>1799</v>
      </c>
      <c r="B79" s="24">
        <v>0.12832175925925926</v>
      </c>
      <c r="C79" s="26" t="s">
        <v>70</v>
      </c>
      <c r="D79" s="26" t="s">
        <v>93</v>
      </c>
      <c r="E79" s="46">
        <f t="shared" si="6"/>
        <v>10</v>
      </c>
      <c r="F79" s="46">
        <v>2.0</v>
      </c>
      <c r="G79" s="26"/>
      <c r="H79" s="26"/>
      <c r="I79" s="26"/>
      <c r="J79" s="26" t="s">
        <v>99</v>
      </c>
    </row>
    <row r="80">
      <c r="A80" s="26" t="s">
        <v>1799</v>
      </c>
      <c r="B80" s="24">
        <v>0.12840277777777778</v>
      </c>
      <c r="C80" s="26" t="s">
        <v>70</v>
      </c>
      <c r="D80" s="26" t="s">
        <v>91</v>
      </c>
      <c r="E80" s="46">
        <v>10.0</v>
      </c>
      <c r="F80" s="46"/>
      <c r="G80" s="26"/>
      <c r="H80" s="26" t="s">
        <v>1809</v>
      </c>
      <c r="I80" s="26"/>
      <c r="J80" s="26"/>
    </row>
    <row r="81">
      <c r="A81" s="26" t="s">
        <v>1799</v>
      </c>
      <c r="B81" s="24">
        <v>0.13126157407407407</v>
      </c>
      <c r="C81" s="26" t="s">
        <v>82</v>
      </c>
      <c r="D81" s="26" t="s">
        <v>89</v>
      </c>
      <c r="E81" s="46">
        <f>F81+8</f>
        <v>22</v>
      </c>
      <c r="F81" s="46">
        <v>14.0</v>
      </c>
      <c r="G81" s="26"/>
      <c r="H81" s="26"/>
      <c r="I81" s="26"/>
      <c r="J81" s="26" t="s">
        <v>1812</v>
      </c>
    </row>
    <row r="82">
      <c r="A82" s="26" t="s">
        <v>1799</v>
      </c>
      <c r="B82" s="24">
        <v>0.1314699074074074</v>
      </c>
      <c r="C82" s="26" t="s">
        <v>82</v>
      </c>
      <c r="D82" s="26" t="s">
        <v>91</v>
      </c>
      <c r="E82" s="46">
        <v>10.0</v>
      </c>
      <c r="F82" s="46"/>
      <c r="G82" s="26"/>
      <c r="H82" s="26" t="s">
        <v>1813</v>
      </c>
      <c r="I82" s="26"/>
      <c r="J82" s="26"/>
    </row>
    <row r="83">
      <c r="A83" s="26" t="s">
        <v>1799</v>
      </c>
      <c r="B83" s="24">
        <v>0.13197916666666668</v>
      </c>
      <c r="C83" s="26" t="s">
        <v>70</v>
      </c>
      <c r="D83" s="26" t="s">
        <v>93</v>
      </c>
      <c r="E83" s="46">
        <v>12.0</v>
      </c>
      <c r="F83" s="46">
        <f>E83-8</f>
        <v>4</v>
      </c>
      <c r="G83" s="26"/>
      <c r="H83" s="26"/>
      <c r="I83" s="26"/>
      <c r="J83" s="26" t="s">
        <v>650</v>
      </c>
    </row>
    <row r="84">
      <c r="A84" s="26" t="s">
        <v>1799</v>
      </c>
      <c r="B84" s="24">
        <v>0.13383101851851853</v>
      </c>
      <c r="C84" s="26" t="s">
        <v>66</v>
      </c>
      <c r="D84" s="26" t="s">
        <v>93</v>
      </c>
      <c r="E84" s="46">
        <v>19.0</v>
      </c>
      <c r="F84" s="46">
        <f t="shared" ref="F84:F85" si="7">E84-9</f>
        <v>10</v>
      </c>
      <c r="G84" s="26"/>
      <c r="H84" s="26"/>
      <c r="I84" s="26"/>
      <c r="J84" s="26" t="s">
        <v>1814</v>
      </c>
    </row>
    <row r="85">
      <c r="A85" s="26" t="s">
        <v>1799</v>
      </c>
      <c r="B85" s="24">
        <v>0.13495370370370371</v>
      </c>
      <c r="C85" s="26" t="s">
        <v>66</v>
      </c>
      <c r="D85" s="26" t="s">
        <v>93</v>
      </c>
      <c r="E85" s="46">
        <v>23.0</v>
      </c>
      <c r="F85" s="46">
        <f t="shared" si="7"/>
        <v>14</v>
      </c>
      <c r="G85" s="26"/>
      <c r="H85" s="26"/>
      <c r="I85" s="26"/>
      <c r="J85" s="26" t="s">
        <v>1086</v>
      </c>
    </row>
    <row r="86">
      <c r="A86" s="26" t="s">
        <v>1799</v>
      </c>
      <c r="B86" s="24">
        <v>0.13849537037037038</v>
      </c>
      <c r="C86" s="26" t="s">
        <v>70</v>
      </c>
      <c r="D86" s="26" t="s">
        <v>210</v>
      </c>
      <c r="E86" s="46">
        <v>17.0</v>
      </c>
      <c r="F86" s="46">
        <f>E86-1</f>
        <v>16</v>
      </c>
      <c r="G86" s="26"/>
      <c r="H86" s="26"/>
      <c r="I86" s="26"/>
      <c r="J86" s="26"/>
    </row>
    <row r="87">
      <c r="A87" s="26" t="s">
        <v>1799</v>
      </c>
      <c r="B87" s="24">
        <v>0.14291666666666666</v>
      </c>
      <c r="C87" s="26" t="s">
        <v>66</v>
      </c>
      <c r="D87" s="26" t="s">
        <v>78</v>
      </c>
      <c r="E87" s="46" t="s">
        <v>75</v>
      </c>
      <c r="F87" s="46" t="s">
        <v>75</v>
      </c>
      <c r="G87" s="26"/>
      <c r="H87" s="26"/>
      <c r="I87" s="26"/>
      <c r="J87" s="26"/>
    </row>
    <row r="88">
      <c r="A88" s="26" t="s">
        <v>1799</v>
      </c>
      <c r="B88" s="24">
        <v>0.14324074074074075</v>
      </c>
      <c r="C88" s="26" t="s">
        <v>69</v>
      </c>
      <c r="D88" s="26" t="s">
        <v>209</v>
      </c>
      <c r="E88" s="46" t="s">
        <v>75</v>
      </c>
      <c r="F88" s="46" t="s">
        <v>75</v>
      </c>
      <c r="G88" s="26"/>
      <c r="H88" s="26"/>
      <c r="I88" s="26"/>
      <c r="J88" s="26" t="s">
        <v>85</v>
      </c>
    </row>
    <row r="89">
      <c r="A89" s="26" t="s">
        <v>1799</v>
      </c>
      <c r="B89" s="24">
        <v>0.14324074074074075</v>
      </c>
      <c r="C89" s="26" t="s">
        <v>69</v>
      </c>
      <c r="D89" s="26" t="s">
        <v>209</v>
      </c>
      <c r="E89" s="46">
        <v>10.0</v>
      </c>
      <c r="F89" s="46">
        <f t="shared" ref="F89:F91" si="8">E89-3</f>
        <v>7</v>
      </c>
      <c r="G89" s="26"/>
      <c r="H89" s="26"/>
      <c r="I89" s="26"/>
      <c r="J89" s="26" t="s">
        <v>86</v>
      </c>
    </row>
    <row r="90">
      <c r="A90" s="26" t="s">
        <v>1799</v>
      </c>
      <c r="B90" s="24">
        <v>0.14431712962962964</v>
      </c>
      <c r="C90" s="26" t="s">
        <v>69</v>
      </c>
      <c r="D90" s="26" t="s">
        <v>209</v>
      </c>
      <c r="E90" s="46">
        <v>14.0</v>
      </c>
      <c r="F90" s="46">
        <f t="shared" si="8"/>
        <v>11</v>
      </c>
      <c r="G90" s="26"/>
      <c r="H90" s="26"/>
      <c r="I90" s="26"/>
      <c r="J90" s="26"/>
    </row>
    <row r="91">
      <c r="A91" s="26" t="s">
        <v>1799</v>
      </c>
      <c r="B91" s="24">
        <v>0.1448611111111111</v>
      </c>
      <c r="C91" s="26" t="s">
        <v>70</v>
      </c>
      <c r="D91" s="26" t="s">
        <v>67</v>
      </c>
      <c r="E91" s="46">
        <v>12.0</v>
      </c>
      <c r="F91" s="46">
        <f t="shared" si="8"/>
        <v>9</v>
      </c>
      <c r="G91" s="26"/>
      <c r="H91" s="26"/>
      <c r="I91" s="26"/>
      <c r="J91" s="26"/>
    </row>
    <row r="92">
      <c r="A92" s="26" t="s">
        <v>1799</v>
      </c>
      <c r="B92" s="24">
        <v>0.14524305555555556</v>
      </c>
      <c r="C92" s="26" t="s">
        <v>74</v>
      </c>
      <c r="D92" s="26" t="s">
        <v>67</v>
      </c>
      <c r="E92" s="46">
        <v>16.0</v>
      </c>
      <c r="F92" s="46">
        <f>E92-0</f>
        <v>16</v>
      </c>
      <c r="G92" s="26"/>
      <c r="H92" s="26"/>
      <c r="I92" s="26"/>
      <c r="J92" s="26"/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29"/>
    <col customWidth="1" min="2" max="2" width="7.29"/>
    <col customWidth="1" min="3" max="3" width="9.43"/>
    <col customWidth="1" min="4" max="4" width="15.57"/>
    <col customWidth="1" min="5" max="5" width="10.43"/>
    <col customWidth="1" min="6" max="6" width="12.43"/>
    <col customWidth="1" min="7" max="7" width="5.14"/>
    <col customWidth="1" min="8" max="8" width="19.71"/>
    <col customWidth="1" min="9" max="9" width="6.29"/>
    <col customWidth="1" min="10" max="10" width="37.86"/>
  </cols>
  <sheetData>
    <row r="1">
      <c r="A1" s="77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55" t="s">
        <v>1815</v>
      </c>
      <c r="B2" s="24">
        <v>0.011724537037037037</v>
      </c>
      <c r="C2" s="55" t="s">
        <v>74</v>
      </c>
      <c r="D2" s="55" t="s">
        <v>125</v>
      </c>
      <c r="E2" s="29" t="s">
        <v>68</v>
      </c>
      <c r="F2" s="29">
        <v>20.0</v>
      </c>
      <c r="G2" s="55" t="s">
        <v>137</v>
      </c>
      <c r="H2" s="26"/>
      <c r="I2" s="26"/>
      <c r="J2" s="26"/>
    </row>
    <row r="3">
      <c r="A3" s="55" t="s">
        <v>1815</v>
      </c>
      <c r="B3" s="24">
        <v>0.011724537037037037</v>
      </c>
      <c r="C3" s="55" t="s">
        <v>74</v>
      </c>
      <c r="D3" s="55" t="s">
        <v>125</v>
      </c>
      <c r="E3" s="29" t="s">
        <v>75</v>
      </c>
      <c r="F3" s="29" t="s">
        <v>75</v>
      </c>
      <c r="G3" s="26"/>
      <c r="H3" s="26"/>
      <c r="I3" s="26"/>
      <c r="J3" s="55" t="s">
        <v>85</v>
      </c>
    </row>
    <row r="4">
      <c r="A4" s="55" t="s">
        <v>1815</v>
      </c>
      <c r="B4" s="24">
        <v>0.012766203703703703</v>
      </c>
      <c r="C4" s="55" t="s">
        <v>74</v>
      </c>
      <c r="D4" s="55" t="s">
        <v>67</v>
      </c>
      <c r="E4" s="29">
        <v>7.0</v>
      </c>
      <c r="F4" s="46">
        <f>E4-0</f>
        <v>7</v>
      </c>
      <c r="G4" s="26"/>
      <c r="H4" s="26"/>
      <c r="I4" s="26"/>
      <c r="J4" s="26"/>
    </row>
    <row r="5">
      <c r="A5" s="55" t="s">
        <v>1815</v>
      </c>
      <c r="B5" s="24">
        <v>0.013159722222222222</v>
      </c>
      <c r="C5" s="55" t="s">
        <v>66</v>
      </c>
      <c r="D5" s="55" t="s">
        <v>67</v>
      </c>
      <c r="E5" s="29" t="s">
        <v>88</v>
      </c>
      <c r="F5" s="29">
        <v>1.0</v>
      </c>
      <c r="G5" s="55" t="s">
        <v>137</v>
      </c>
      <c r="H5" s="26"/>
      <c r="I5" s="26"/>
      <c r="J5" s="26"/>
    </row>
    <row r="6">
      <c r="A6" s="55" t="s">
        <v>1815</v>
      </c>
      <c r="B6" s="24">
        <v>0.0153125</v>
      </c>
      <c r="C6" s="55" t="s">
        <v>70</v>
      </c>
      <c r="D6" s="55" t="s">
        <v>87</v>
      </c>
      <c r="E6" s="29">
        <v>18.0</v>
      </c>
      <c r="F6" s="46">
        <f>E6-5</f>
        <v>13</v>
      </c>
      <c r="G6" s="26"/>
      <c r="H6" s="26"/>
      <c r="I6" s="26"/>
      <c r="J6" s="26"/>
    </row>
    <row r="7">
      <c r="A7" s="55" t="s">
        <v>1815</v>
      </c>
      <c r="B7" s="24">
        <v>0.0153125</v>
      </c>
      <c r="C7" s="55" t="s">
        <v>69</v>
      </c>
      <c r="D7" s="55" t="s">
        <v>87</v>
      </c>
      <c r="E7" s="29">
        <v>19.0</v>
      </c>
      <c r="F7" s="46">
        <f>E7-4</f>
        <v>15</v>
      </c>
      <c r="G7" s="26"/>
      <c r="H7" s="26"/>
      <c r="I7" s="26"/>
      <c r="J7" s="26"/>
    </row>
    <row r="8">
      <c r="A8" s="55" t="s">
        <v>1815</v>
      </c>
      <c r="B8" s="24">
        <v>0.015324074074074073</v>
      </c>
      <c r="C8" s="55" t="s">
        <v>82</v>
      </c>
      <c r="D8" s="55" t="s">
        <v>87</v>
      </c>
      <c r="E8" s="29">
        <v>19.0</v>
      </c>
      <c r="F8" s="46">
        <f>E8-2</f>
        <v>17</v>
      </c>
      <c r="G8" s="26"/>
      <c r="H8" s="26"/>
      <c r="I8" s="26"/>
      <c r="J8" s="26"/>
    </row>
    <row r="9">
      <c r="A9" s="55" t="s">
        <v>1815</v>
      </c>
      <c r="B9" s="24">
        <v>0.015462962962962963</v>
      </c>
      <c r="C9" s="55" t="s">
        <v>66</v>
      </c>
      <c r="D9" s="55" t="s">
        <v>87</v>
      </c>
      <c r="E9" s="29">
        <v>14.0</v>
      </c>
      <c r="F9" s="46">
        <f>E9-0</f>
        <v>14</v>
      </c>
      <c r="G9" s="26"/>
      <c r="H9" s="26"/>
      <c r="I9" s="26"/>
      <c r="J9" s="26"/>
    </row>
    <row r="10">
      <c r="A10" s="55" t="s">
        <v>1815</v>
      </c>
      <c r="B10" s="24">
        <v>0.015462962962962963</v>
      </c>
      <c r="C10" s="55" t="s">
        <v>964</v>
      </c>
      <c r="D10" s="55" t="s">
        <v>87</v>
      </c>
      <c r="E10" s="29">
        <v>13.0</v>
      </c>
      <c r="F10" s="46">
        <f>E10-1</f>
        <v>12</v>
      </c>
      <c r="G10" s="26"/>
      <c r="H10" s="26"/>
      <c r="I10" s="26"/>
      <c r="J10" s="26"/>
    </row>
    <row r="11">
      <c r="A11" s="55" t="s">
        <v>1815</v>
      </c>
      <c r="B11" s="24">
        <v>0.015601851851851851</v>
      </c>
      <c r="C11" s="55" t="s">
        <v>74</v>
      </c>
      <c r="D11" s="55" t="s">
        <v>87</v>
      </c>
      <c r="E11" s="29">
        <v>10.0</v>
      </c>
      <c r="F11" s="46">
        <f>E11-5</f>
        <v>5</v>
      </c>
      <c r="G11" s="26"/>
      <c r="H11" s="26"/>
      <c r="I11" s="26"/>
      <c r="J11" s="26"/>
    </row>
    <row r="12">
      <c r="A12" s="55" t="s">
        <v>1815</v>
      </c>
      <c r="B12" s="24">
        <v>0.015648148148148147</v>
      </c>
      <c r="C12" s="55" t="s">
        <v>84</v>
      </c>
      <c r="D12" s="55" t="s">
        <v>87</v>
      </c>
      <c r="E12" s="29">
        <v>6.0</v>
      </c>
      <c r="F12" s="46">
        <f>E12-2</f>
        <v>4</v>
      </c>
      <c r="G12" s="26"/>
      <c r="H12" s="26"/>
      <c r="I12" s="26"/>
      <c r="J12" s="26"/>
    </row>
    <row r="13">
      <c r="A13" s="55" t="s">
        <v>1815</v>
      </c>
      <c r="B13" s="24">
        <v>0.017638888888888888</v>
      </c>
      <c r="C13" s="55" t="s">
        <v>70</v>
      </c>
      <c r="D13" s="55" t="s">
        <v>93</v>
      </c>
      <c r="E13" s="29">
        <f>F13+8</f>
        <v>27</v>
      </c>
      <c r="F13" s="29">
        <v>19.0</v>
      </c>
      <c r="G13" s="26"/>
      <c r="H13" s="26"/>
      <c r="I13" s="26"/>
      <c r="J13" s="55" t="s">
        <v>1816</v>
      </c>
    </row>
    <row r="14">
      <c r="A14" s="55" t="s">
        <v>1815</v>
      </c>
      <c r="B14" s="24">
        <v>0.01804398148148148</v>
      </c>
      <c r="C14" s="55" t="s">
        <v>70</v>
      </c>
      <c r="D14" s="55" t="s">
        <v>91</v>
      </c>
      <c r="E14" s="29">
        <v>9.0</v>
      </c>
      <c r="F14" s="46"/>
      <c r="G14" s="26"/>
      <c r="H14" s="55" t="s">
        <v>1817</v>
      </c>
      <c r="I14" s="26"/>
      <c r="J14" s="26"/>
    </row>
    <row r="15">
      <c r="A15" s="55" t="s">
        <v>1815</v>
      </c>
      <c r="B15" s="24">
        <v>0.018414351851851852</v>
      </c>
      <c r="C15" s="55" t="s">
        <v>70</v>
      </c>
      <c r="D15" s="55" t="s">
        <v>93</v>
      </c>
      <c r="E15" s="29">
        <f>F15+8</f>
        <v>27</v>
      </c>
      <c r="F15" s="29">
        <v>19.0</v>
      </c>
      <c r="G15" s="26"/>
      <c r="H15" s="26"/>
      <c r="I15" s="26"/>
      <c r="J15" s="55" t="s">
        <v>1816</v>
      </c>
    </row>
    <row r="16">
      <c r="A16" s="55" t="s">
        <v>1815</v>
      </c>
      <c r="B16" s="24">
        <v>0.01846064814814815</v>
      </c>
      <c r="C16" s="55" t="s">
        <v>70</v>
      </c>
      <c r="D16" s="55" t="s">
        <v>91</v>
      </c>
      <c r="E16" s="29">
        <v>7.0</v>
      </c>
      <c r="F16" s="46"/>
      <c r="G16" s="26"/>
      <c r="H16" s="55" t="s">
        <v>1818</v>
      </c>
      <c r="I16" s="29">
        <v>1.0</v>
      </c>
      <c r="J16" s="55" t="s">
        <v>1819</v>
      </c>
    </row>
    <row r="17">
      <c r="A17" s="55" t="s">
        <v>1815</v>
      </c>
      <c r="B17" s="24">
        <v>0.01945601851851852</v>
      </c>
      <c r="C17" s="55" t="s">
        <v>70</v>
      </c>
      <c r="D17" s="55" t="s">
        <v>166</v>
      </c>
      <c r="E17" s="29">
        <v>5.0</v>
      </c>
      <c r="F17" s="46">
        <f>E17-3</f>
        <v>2</v>
      </c>
      <c r="G17" s="26"/>
      <c r="H17" s="26"/>
      <c r="I17" s="26"/>
      <c r="J17" s="55" t="s">
        <v>1820</v>
      </c>
    </row>
    <row r="18">
      <c r="A18" s="55" t="s">
        <v>1815</v>
      </c>
      <c r="B18" s="24">
        <v>0.020787037037037038</v>
      </c>
      <c r="C18" s="55" t="s">
        <v>82</v>
      </c>
      <c r="D18" s="55" t="s">
        <v>89</v>
      </c>
      <c r="E18" s="29">
        <v>18.0</v>
      </c>
      <c r="F18" s="46">
        <f>E18-8</f>
        <v>10</v>
      </c>
      <c r="G18" s="26"/>
      <c r="H18" s="26"/>
      <c r="I18" s="26"/>
      <c r="J18" s="55" t="s">
        <v>1821</v>
      </c>
    </row>
    <row r="19">
      <c r="A19" s="55" t="s">
        <v>1815</v>
      </c>
      <c r="B19" s="24">
        <v>0.020925925925925924</v>
      </c>
      <c r="C19" s="55" t="s">
        <v>82</v>
      </c>
      <c r="D19" s="55" t="s">
        <v>91</v>
      </c>
      <c r="E19" s="29">
        <v>7.0</v>
      </c>
      <c r="F19" s="46"/>
      <c r="G19" s="26"/>
      <c r="H19" s="55" t="s">
        <v>1822</v>
      </c>
      <c r="I19" s="26"/>
      <c r="J19" s="26"/>
    </row>
    <row r="20">
      <c r="A20" s="55" t="s">
        <v>1815</v>
      </c>
      <c r="B20" s="24">
        <v>0.02136574074074074</v>
      </c>
      <c r="C20" s="55" t="s">
        <v>70</v>
      </c>
      <c r="D20" s="55" t="s">
        <v>93</v>
      </c>
      <c r="E20" s="29">
        <v>22.0</v>
      </c>
      <c r="F20" s="46">
        <f>E20-8</f>
        <v>14</v>
      </c>
      <c r="G20" s="26"/>
      <c r="H20" s="26"/>
      <c r="I20" s="26"/>
      <c r="J20" s="55" t="s">
        <v>1823</v>
      </c>
    </row>
    <row r="21">
      <c r="A21" s="55" t="s">
        <v>1815</v>
      </c>
      <c r="B21" s="24">
        <v>0.021458333333333333</v>
      </c>
      <c r="C21" s="55" t="s">
        <v>70</v>
      </c>
      <c r="D21" s="55" t="s">
        <v>91</v>
      </c>
      <c r="E21" s="29">
        <v>11.0</v>
      </c>
      <c r="F21" s="46"/>
      <c r="G21" s="26"/>
      <c r="H21" s="55" t="s">
        <v>1824</v>
      </c>
      <c r="I21" s="29">
        <v>1.0</v>
      </c>
      <c r="J21" s="55" t="s">
        <v>1825</v>
      </c>
    </row>
    <row r="22">
      <c r="A22" s="55" t="s">
        <v>1815</v>
      </c>
      <c r="B22" s="24">
        <v>0.026331018518518517</v>
      </c>
      <c r="C22" s="55" t="s">
        <v>84</v>
      </c>
      <c r="D22" s="55" t="s">
        <v>93</v>
      </c>
      <c r="E22" s="29" t="s">
        <v>75</v>
      </c>
      <c r="F22" s="29" t="s">
        <v>75</v>
      </c>
      <c r="G22" s="26"/>
      <c r="H22" s="26"/>
      <c r="I22" s="26"/>
      <c r="J22" s="55" t="s">
        <v>160</v>
      </c>
    </row>
    <row r="23">
      <c r="A23" s="55" t="s">
        <v>1815</v>
      </c>
      <c r="B23" s="24">
        <v>0.026331018518518517</v>
      </c>
      <c r="C23" s="55" t="s">
        <v>84</v>
      </c>
      <c r="D23" s="55" t="s">
        <v>93</v>
      </c>
      <c r="E23" s="29">
        <v>8.0</v>
      </c>
      <c r="F23" s="46">
        <f>E23-6</f>
        <v>2</v>
      </c>
      <c r="G23" s="26"/>
      <c r="H23" s="26"/>
      <c r="I23" s="26"/>
      <c r="J23" s="55" t="s">
        <v>1826</v>
      </c>
    </row>
    <row r="24">
      <c r="A24" s="55" t="s">
        <v>1815</v>
      </c>
      <c r="B24" s="24">
        <v>0.02732638888888889</v>
      </c>
      <c r="C24" s="55" t="s">
        <v>66</v>
      </c>
      <c r="D24" s="55" t="s">
        <v>89</v>
      </c>
      <c r="E24" s="29" t="s">
        <v>75</v>
      </c>
      <c r="F24" s="29" t="s">
        <v>75</v>
      </c>
      <c r="G24" s="26"/>
      <c r="H24" s="26"/>
      <c r="I24" s="26"/>
      <c r="J24" s="55" t="s">
        <v>160</v>
      </c>
    </row>
    <row r="25">
      <c r="A25" s="55" t="s">
        <v>1815</v>
      </c>
      <c r="B25" s="24">
        <v>0.02732638888888889</v>
      </c>
      <c r="C25" s="55" t="s">
        <v>66</v>
      </c>
      <c r="D25" s="55" t="s">
        <v>89</v>
      </c>
      <c r="E25" s="29">
        <v>12.0</v>
      </c>
      <c r="F25" s="29">
        <f>E25-8</f>
        <v>4</v>
      </c>
      <c r="G25" s="26"/>
      <c r="H25" s="26"/>
      <c r="I25" s="26"/>
      <c r="J25" s="26"/>
    </row>
    <row r="26">
      <c r="A26" s="55" t="s">
        <v>1815</v>
      </c>
      <c r="B26" s="24">
        <v>0.027407407407407408</v>
      </c>
      <c r="C26" s="55" t="s">
        <v>66</v>
      </c>
      <c r="D26" s="55" t="s">
        <v>89</v>
      </c>
      <c r="E26" s="29" t="s">
        <v>75</v>
      </c>
      <c r="F26" s="29" t="s">
        <v>75</v>
      </c>
      <c r="G26" s="26"/>
      <c r="H26" s="26"/>
      <c r="I26" s="26"/>
      <c r="J26" s="55" t="s">
        <v>160</v>
      </c>
    </row>
    <row r="27">
      <c r="A27" s="55" t="s">
        <v>1815</v>
      </c>
      <c r="B27" s="24">
        <v>0.027407407407407408</v>
      </c>
      <c r="C27" s="55" t="s">
        <v>66</v>
      </c>
      <c r="D27" s="55" t="s">
        <v>89</v>
      </c>
      <c r="E27" s="29">
        <v>12.0</v>
      </c>
      <c r="F27" s="29">
        <f>E27-8</f>
        <v>4</v>
      </c>
      <c r="G27" s="26"/>
      <c r="H27" s="26"/>
      <c r="I27" s="26"/>
      <c r="J27" s="26"/>
    </row>
    <row r="28">
      <c r="A28" s="55" t="s">
        <v>1815</v>
      </c>
      <c r="B28" s="24">
        <v>0.027476851851851853</v>
      </c>
      <c r="C28" s="55" t="s">
        <v>66</v>
      </c>
      <c r="D28" s="55" t="s">
        <v>76</v>
      </c>
      <c r="E28" s="29">
        <v>2.0</v>
      </c>
      <c r="F28" s="46"/>
      <c r="G28" s="26"/>
      <c r="H28" s="26"/>
      <c r="I28" s="26"/>
      <c r="J28" s="55" t="s">
        <v>1827</v>
      </c>
    </row>
    <row r="29">
      <c r="A29" s="55" t="s">
        <v>1815</v>
      </c>
      <c r="B29" s="24">
        <v>0.027662037037037037</v>
      </c>
      <c r="C29" s="55" t="s">
        <v>66</v>
      </c>
      <c r="D29" s="55" t="s">
        <v>91</v>
      </c>
      <c r="E29" s="29">
        <v>11.0</v>
      </c>
      <c r="F29" s="46"/>
      <c r="G29" s="26"/>
      <c r="H29" s="55" t="s">
        <v>1828</v>
      </c>
      <c r="I29" s="26"/>
      <c r="J29" s="26"/>
    </row>
    <row r="30">
      <c r="A30" s="55" t="s">
        <v>1815</v>
      </c>
      <c r="B30" s="24">
        <v>0.028622685185185185</v>
      </c>
      <c r="C30" s="55" t="s">
        <v>69</v>
      </c>
      <c r="D30" s="55" t="s">
        <v>132</v>
      </c>
      <c r="E30" s="29">
        <v>18.0</v>
      </c>
      <c r="F30" s="46">
        <f>E30-1</f>
        <v>17</v>
      </c>
      <c r="G30" s="26"/>
      <c r="H30" s="26"/>
      <c r="I30" s="26"/>
      <c r="J30" s="26"/>
    </row>
    <row r="31">
      <c r="A31" s="55" t="s">
        <v>1815</v>
      </c>
      <c r="B31" s="24">
        <v>0.02957175925925926</v>
      </c>
      <c r="C31" s="55" t="s">
        <v>84</v>
      </c>
      <c r="D31" s="55" t="s">
        <v>67</v>
      </c>
      <c r="E31" s="29">
        <v>12.0</v>
      </c>
      <c r="F31" s="46">
        <f>E31--2</f>
        <v>14</v>
      </c>
      <c r="G31" s="26"/>
      <c r="H31" s="26"/>
      <c r="I31" s="26"/>
      <c r="J31" s="26"/>
    </row>
    <row r="32">
      <c r="A32" s="55" t="s">
        <v>1815</v>
      </c>
      <c r="B32" s="24">
        <v>0.03203703703703704</v>
      </c>
      <c r="C32" s="55" t="s">
        <v>69</v>
      </c>
      <c r="D32" s="55" t="s">
        <v>130</v>
      </c>
      <c r="E32" s="29">
        <v>17.0</v>
      </c>
      <c r="F32" s="46">
        <f>E32-1</f>
        <v>16</v>
      </c>
      <c r="G32" s="26"/>
      <c r="H32" s="26"/>
      <c r="I32" s="26"/>
      <c r="J32" s="26"/>
    </row>
    <row r="33">
      <c r="A33" s="55" t="s">
        <v>1815</v>
      </c>
      <c r="B33" s="24">
        <v>0.03256944444444444</v>
      </c>
      <c r="C33" s="55" t="s">
        <v>74</v>
      </c>
      <c r="D33" s="55" t="s">
        <v>67</v>
      </c>
      <c r="E33" s="29">
        <v>6.0</v>
      </c>
      <c r="F33" s="29">
        <f>E33-0</f>
        <v>6</v>
      </c>
      <c r="G33" s="26"/>
      <c r="H33" s="26"/>
      <c r="I33" s="26"/>
      <c r="J33" s="26"/>
    </row>
    <row r="34">
      <c r="A34" s="55" t="s">
        <v>1815</v>
      </c>
      <c r="B34" s="24">
        <v>0.034270833333333334</v>
      </c>
      <c r="C34" s="55" t="s">
        <v>66</v>
      </c>
      <c r="D34" s="55" t="s">
        <v>83</v>
      </c>
      <c r="E34" s="29">
        <v>24.0</v>
      </c>
      <c r="F34" s="29">
        <f>E34-5</f>
        <v>19</v>
      </c>
      <c r="G34" s="26"/>
      <c r="H34" s="26"/>
      <c r="I34" s="26"/>
      <c r="J34" s="26"/>
    </row>
    <row r="35">
      <c r="A35" s="55" t="s">
        <v>1815</v>
      </c>
      <c r="B35" s="24">
        <v>0.0352662037037037</v>
      </c>
      <c r="C35" s="55" t="s">
        <v>82</v>
      </c>
      <c r="D35" s="55" t="s">
        <v>361</v>
      </c>
      <c r="E35" s="29">
        <v>27.0</v>
      </c>
      <c r="F35" s="46">
        <f>E35-9</f>
        <v>18</v>
      </c>
      <c r="G35" s="26"/>
      <c r="H35" s="26"/>
      <c r="I35" s="26"/>
      <c r="J35" s="26"/>
    </row>
    <row r="36">
      <c r="A36" s="55" t="s">
        <v>1815</v>
      </c>
      <c r="B36" s="24">
        <v>0.04027777777777778</v>
      </c>
      <c r="C36" s="55" t="s">
        <v>74</v>
      </c>
      <c r="D36" s="55" t="s">
        <v>67</v>
      </c>
      <c r="E36" s="29">
        <v>16.0</v>
      </c>
      <c r="F36" s="46">
        <f>E36-0</f>
        <v>16</v>
      </c>
      <c r="G36" s="26"/>
      <c r="H36" s="26"/>
      <c r="I36" s="26"/>
      <c r="J36" s="26"/>
    </row>
    <row r="37">
      <c r="A37" s="55" t="s">
        <v>1815</v>
      </c>
      <c r="B37" s="24">
        <v>0.04078703703703704</v>
      </c>
      <c r="C37" s="55" t="s">
        <v>82</v>
      </c>
      <c r="D37" s="55" t="s">
        <v>125</v>
      </c>
      <c r="E37" s="29">
        <v>18.0</v>
      </c>
      <c r="F37" s="46">
        <f>E37-2</f>
        <v>16</v>
      </c>
      <c r="G37" s="26"/>
      <c r="H37" s="26"/>
      <c r="I37" s="26"/>
      <c r="J37" s="26"/>
    </row>
    <row r="38">
      <c r="A38" s="55" t="s">
        <v>1815</v>
      </c>
      <c r="B38" s="24">
        <v>0.04200231481481481</v>
      </c>
      <c r="C38" s="55" t="s">
        <v>82</v>
      </c>
      <c r="D38" s="55" t="s">
        <v>166</v>
      </c>
      <c r="E38" s="29">
        <v>12.0</v>
      </c>
      <c r="F38" s="46">
        <f>E38-7</f>
        <v>5</v>
      </c>
      <c r="G38" s="26"/>
      <c r="H38" s="26"/>
      <c r="I38" s="26"/>
      <c r="J38" s="55" t="s">
        <v>1829</v>
      </c>
    </row>
    <row r="39">
      <c r="A39" s="55" t="s">
        <v>1815</v>
      </c>
      <c r="B39" s="24">
        <v>0.04240740740740741</v>
      </c>
      <c r="C39" s="55" t="s">
        <v>70</v>
      </c>
      <c r="D39" s="55" t="s">
        <v>83</v>
      </c>
      <c r="E39" s="29">
        <v>9.0</v>
      </c>
      <c r="F39" s="46">
        <f>E39-5</f>
        <v>4</v>
      </c>
      <c r="G39" s="26"/>
      <c r="H39" s="26"/>
      <c r="I39" s="26"/>
      <c r="J39" s="26"/>
    </row>
    <row r="40">
      <c r="A40" s="55" t="s">
        <v>1815</v>
      </c>
      <c r="B40" s="24">
        <v>0.04435185185185185</v>
      </c>
      <c r="C40" s="55" t="s">
        <v>66</v>
      </c>
      <c r="D40" s="55" t="s">
        <v>100</v>
      </c>
      <c r="E40" s="29">
        <v>3.0</v>
      </c>
      <c r="F40" s="29">
        <f>E40-0</f>
        <v>3</v>
      </c>
      <c r="G40" s="26"/>
      <c r="H40" s="55" t="s">
        <v>1830</v>
      </c>
      <c r="I40" s="26"/>
      <c r="J40" s="55" t="s">
        <v>1831</v>
      </c>
    </row>
    <row r="41">
      <c r="A41" s="55" t="s">
        <v>1815</v>
      </c>
      <c r="B41" s="24">
        <v>0.044375</v>
      </c>
      <c r="C41" s="55" t="s">
        <v>84</v>
      </c>
      <c r="D41" s="55" t="s">
        <v>100</v>
      </c>
      <c r="E41" s="29">
        <v>20.0</v>
      </c>
      <c r="F41" s="46">
        <f>E41-2</f>
        <v>18</v>
      </c>
      <c r="G41" s="26"/>
      <c r="H41" s="55" t="s">
        <v>1832</v>
      </c>
      <c r="I41" s="26"/>
      <c r="J41" s="55" t="s">
        <v>1831</v>
      </c>
    </row>
    <row r="42">
      <c r="A42" s="55" t="s">
        <v>1815</v>
      </c>
      <c r="B42" s="24">
        <v>0.044409722222222225</v>
      </c>
      <c r="C42" s="55" t="s">
        <v>70</v>
      </c>
      <c r="D42" s="55" t="s">
        <v>100</v>
      </c>
      <c r="E42" s="29">
        <v>12.0</v>
      </c>
      <c r="F42" s="46">
        <f>E42-8</f>
        <v>4</v>
      </c>
      <c r="G42" s="26"/>
      <c r="H42" s="55" t="s">
        <v>1833</v>
      </c>
      <c r="I42" s="26"/>
      <c r="J42" s="55" t="s">
        <v>1831</v>
      </c>
    </row>
    <row r="43">
      <c r="A43" s="55" t="s">
        <v>1815</v>
      </c>
      <c r="B43" s="24">
        <v>0.04449074074074074</v>
      </c>
      <c r="C43" s="55" t="s">
        <v>69</v>
      </c>
      <c r="D43" s="55" t="s">
        <v>100</v>
      </c>
      <c r="E43" s="29">
        <v>14.0</v>
      </c>
      <c r="F43" s="46">
        <f>E43-4</f>
        <v>10</v>
      </c>
      <c r="G43" s="26"/>
      <c r="H43" s="55" t="s">
        <v>1834</v>
      </c>
      <c r="I43" s="26"/>
      <c r="J43" s="55" t="s">
        <v>1831</v>
      </c>
    </row>
    <row r="44">
      <c r="A44" s="55" t="s">
        <v>1815</v>
      </c>
      <c r="B44" s="24">
        <v>0.04457175925925926</v>
      </c>
      <c r="C44" s="55" t="s">
        <v>82</v>
      </c>
      <c r="D44" s="55" t="s">
        <v>91</v>
      </c>
      <c r="E44" s="29">
        <v>34.0</v>
      </c>
      <c r="F44" s="46"/>
      <c r="G44" s="26"/>
      <c r="H44" s="26"/>
      <c r="I44" s="26"/>
      <c r="J44" s="55" t="s">
        <v>698</v>
      </c>
    </row>
    <row r="45">
      <c r="A45" s="55" t="s">
        <v>1815</v>
      </c>
      <c r="B45" s="24">
        <v>0.04546296296296296</v>
      </c>
      <c r="C45" s="55" t="s">
        <v>1694</v>
      </c>
      <c r="D45" s="55" t="s">
        <v>100</v>
      </c>
      <c r="E45" s="29" t="s">
        <v>75</v>
      </c>
      <c r="F45" s="29" t="s">
        <v>75</v>
      </c>
      <c r="G45" s="26"/>
      <c r="H45" s="55" t="s">
        <v>1835</v>
      </c>
      <c r="I45" s="26"/>
      <c r="J45" s="55" t="s">
        <v>1836</v>
      </c>
    </row>
    <row r="46">
      <c r="A46" s="55" t="s">
        <v>1815</v>
      </c>
      <c r="B46" s="24">
        <v>0.04621527777777778</v>
      </c>
      <c r="C46" s="55" t="s">
        <v>84</v>
      </c>
      <c r="D46" s="55" t="s">
        <v>87</v>
      </c>
      <c r="E46" s="29">
        <v>18.0</v>
      </c>
      <c r="F46" s="46">
        <f>E46-2</f>
        <v>16</v>
      </c>
      <c r="G46" s="26"/>
      <c r="H46" s="26"/>
      <c r="I46" s="26"/>
      <c r="J46" s="26"/>
    </row>
    <row r="47">
      <c r="A47" s="55" t="s">
        <v>1815</v>
      </c>
      <c r="B47" s="24">
        <v>0.04622685185185185</v>
      </c>
      <c r="C47" s="55" t="s">
        <v>74</v>
      </c>
      <c r="D47" s="55" t="s">
        <v>87</v>
      </c>
      <c r="E47" s="29">
        <v>17.0</v>
      </c>
      <c r="F47" s="46">
        <f t="shared" ref="F47:F48" si="1">E47-5</f>
        <v>12</v>
      </c>
      <c r="G47" s="26"/>
      <c r="H47" s="26"/>
      <c r="I47" s="26"/>
      <c r="J47" s="26"/>
    </row>
    <row r="48">
      <c r="A48" s="55" t="s">
        <v>1815</v>
      </c>
      <c r="B48" s="24">
        <v>0.046238425925925926</v>
      </c>
      <c r="C48" s="55" t="s">
        <v>70</v>
      </c>
      <c r="D48" s="55" t="s">
        <v>87</v>
      </c>
      <c r="E48" s="29">
        <v>15.0</v>
      </c>
      <c r="F48" s="46">
        <f t="shared" si="1"/>
        <v>10</v>
      </c>
      <c r="G48" s="26"/>
      <c r="H48" s="26"/>
      <c r="I48" s="26"/>
      <c r="J48" s="26"/>
    </row>
    <row r="49">
      <c r="A49" s="55" t="s">
        <v>1815</v>
      </c>
      <c r="B49" s="24">
        <v>0.04642361111111111</v>
      </c>
      <c r="C49" s="55" t="s">
        <v>82</v>
      </c>
      <c r="D49" s="55" t="s">
        <v>87</v>
      </c>
      <c r="E49" s="29">
        <v>11.0</v>
      </c>
      <c r="F49" s="46">
        <f t="shared" ref="F49:F50" si="2">E49-1</f>
        <v>10</v>
      </c>
      <c r="G49" s="26"/>
      <c r="H49" s="26"/>
      <c r="I49" s="26"/>
      <c r="J49" s="26"/>
    </row>
    <row r="50">
      <c r="A50" s="55" t="s">
        <v>1815</v>
      </c>
      <c r="B50" s="24">
        <v>0.04650462962962963</v>
      </c>
      <c r="C50" s="55" t="s">
        <v>964</v>
      </c>
      <c r="D50" s="55" t="s">
        <v>87</v>
      </c>
      <c r="E50" s="29">
        <v>9.0</v>
      </c>
      <c r="F50" s="46">
        <f t="shared" si="2"/>
        <v>8</v>
      </c>
      <c r="G50" s="26"/>
      <c r="H50" s="26"/>
      <c r="I50" s="26"/>
      <c r="J50" s="26"/>
    </row>
    <row r="51">
      <c r="A51" s="55" t="s">
        <v>1815</v>
      </c>
      <c r="B51" s="24">
        <v>0.04653935185185185</v>
      </c>
      <c r="C51" s="55" t="s">
        <v>66</v>
      </c>
      <c r="D51" s="55" t="s">
        <v>87</v>
      </c>
      <c r="E51" s="29">
        <v>2.0</v>
      </c>
      <c r="F51" s="29">
        <f>E51-0</f>
        <v>2</v>
      </c>
      <c r="G51" s="26"/>
      <c r="H51" s="26"/>
      <c r="I51" s="26"/>
      <c r="J51" s="26"/>
    </row>
    <row r="52">
      <c r="A52" s="55" t="s">
        <v>1815</v>
      </c>
      <c r="B52" s="24">
        <v>0.04730324074074074</v>
      </c>
      <c r="C52" s="55" t="s">
        <v>66</v>
      </c>
      <c r="D52" s="55" t="s">
        <v>166</v>
      </c>
      <c r="E52" s="29">
        <v>7.0</v>
      </c>
      <c r="F52" s="46">
        <f>E52-2</f>
        <v>5</v>
      </c>
      <c r="G52" s="26"/>
      <c r="H52" s="26"/>
      <c r="I52" s="26"/>
      <c r="J52" s="55" t="s">
        <v>1837</v>
      </c>
    </row>
    <row r="53">
      <c r="A53" s="55" t="s">
        <v>1815</v>
      </c>
      <c r="B53" s="24">
        <v>0.049351851851851855</v>
      </c>
      <c r="C53" s="55" t="s">
        <v>82</v>
      </c>
      <c r="D53" s="55" t="s">
        <v>166</v>
      </c>
      <c r="E53" s="29" t="s">
        <v>75</v>
      </c>
      <c r="F53" s="29" t="s">
        <v>75</v>
      </c>
      <c r="G53" s="26"/>
      <c r="H53" s="26"/>
      <c r="I53" s="26"/>
      <c r="J53" s="55" t="s">
        <v>1838</v>
      </c>
    </row>
    <row r="54">
      <c r="A54" s="55" t="s">
        <v>1815</v>
      </c>
      <c r="B54" s="24">
        <v>0.049699074074074076</v>
      </c>
      <c r="C54" s="55" t="s">
        <v>74</v>
      </c>
      <c r="D54" s="55" t="s">
        <v>125</v>
      </c>
      <c r="E54" s="29">
        <v>26.0</v>
      </c>
      <c r="F54" s="46">
        <f>E54-11</f>
        <v>15</v>
      </c>
      <c r="G54" s="26"/>
      <c r="H54" s="26"/>
      <c r="I54" s="26"/>
      <c r="J54" s="26"/>
    </row>
    <row r="55">
      <c r="A55" s="55" t="s">
        <v>1815</v>
      </c>
      <c r="B55" s="24">
        <v>0.0518287037037037</v>
      </c>
      <c r="C55" s="55" t="s">
        <v>82</v>
      </c>
      <c r="D55" s="55" t="s">
        <v>81</v>
      </c>
      <c r="E55" s="29">
        <v>16.0</v>
      </c>
      <c r="F55" s="46">
        <f>E55-6</f>
        <v>10</v>
      </c>
      <c r="G55" s="26"/>
      <c r="H55" s="26"/>
      <c r="I55" s="26"/>
      <c r="J55" s="55" t="s">
        <v>1839</v>
      </c>
    </row>
    <row r="56">
      <c r="A56" s="55" t="s">
        <v>1815</v>
      </c>
      <c r="B56" s="24">
        <v>0.053564814814814815</v>
      </c>
      <c r="C56" s="55" t="s">
        <v>69</v>
      </c>
      <c r="D56" s="55" t="s">
        <v>100</v>
      </c>
      <c r="E56" s="29">
        <v>11.0</v>
      </c>
      <c r="F56" s="46">
        <f>E56-4</f>
        <v>7</v>
      </c>
      <c r="G56" s="26"/>
      <c r="H56" s="55" t="s">
        <v>1840</v>
      </c>
      <c r="I56" s="26"/>
      <c r="J56" s="55" t="s">
        <v>1841</v>
      </c>
    </row>
    <row r="57">
      <c r="A57" s="55" t="s">
        <v>1815</v>
      </c>
      <c r="B57" s="24">
        <v>0.04663194444444444</v>
      </c>
      <c r="C57" s="55" t="s">
        <v>70</v>
      </c>
      <c r="D57" s="55" t="s">
        <v>100</v>
      </c>
      <c r="E57" s="29">
        <v>24.0</v>
      </c>
      <c r="F57" s="46">
        <f>E57-8</f>
        <v>16</v>
      </c>
      <c r="G57" s="26"/>
      <c r="H57" s="26"/>
      <c r="I57" s="26"/>
      <c r="J57" s="55" t="s">
        <v>1842</v>
      </c>
    </row>
    <row r="58">
      <c r="A58" s="55" t="s">
        <v>1815</v>
      </c>
      <c r="B58" s="24">
        <v>0.05371527777777778</v>
      </c>
      <c r="C58" s="55" t="s">
        <v>82</v>
      </c>
      <c r="D58" s="55" t="s">
        <v>91</v>
      </c>
      <c r="E58" s="29">
        <v>15.0</v>
      </c>
      <c r="F58" s="46"/>
      <c r="G58" s="26"/>
      <c r="H58" s="26"/>
      <c r="I58" s="26"/>
      <c r="J58" s="55" t="s">
        <v>1414</v>
      </c>
    </row>
    <row r="59">
      <c r="A59" s="55" t="s">
        <v>1815</v>
      </c>
      <c r="B59" s="24">
        <v>0.05390046296296296</v>
      </c>
      <c r="C59" s="55" t="s">
        <v>66</v>
      </c>
      <c r="D59" s="55" t="s">
        <v>100</v>
      </c>
      <c r="E59" s="29">
        <v>19.0</v>
      </c>
      <c r="F59" s="29">
        <f>E59-1</f>
        <v>18</v>
      </c>
      <c r="G59" s="26"/>
      <c r="H59" s="55" t="s">
        <v>1843</v>
      </c>
      <c r="I59" s="26"/>
      <c r="J59" s="55" t="s">
        <v>1841</v>
      </c>
    </row>
    <row r="60">
      <c r="A60" s="55" t="s">
        <v>1815</v>
      </c>
      <c r="B60" s="24">
        <v>0.05408564814814815</v>
      </c>
      <c r="C60" s="55" t="s">
        <v>66</v>
      </c>
      <c r="D60" s="55" t="s">
        <v>166</v>
      </c>
      <c r="E60" s="29">
        <v>17.0</v>
      </c>
      <c r="F60" s="46">
        <f t="shared" ref="F60:F61" si="3">E60-2</f>
        <v>15</v>
      </c>
      <c r="G60" s="26"/>
      <c r="H60" s="26"/>
      <c r="I60" s="26"/>
      <c r="J60" s="55" t="s">
        <v>1844</v>
      </c>
    </row>
    <row r="61">
      <c r="A61" s="55" t="s">
        <v>1815</v>
      </c>
      <c r="B61" s="24">
        <v>0.057824074074074076</v>
      </c>
      <c r="C61" s="55" t="s">
        <v>82</v>
      </c>
      <c r="D61" s="55" t="s">
        <v>100</v>
      </c>
      <c r="E61" s="29">
        <v>18.0</v>
      </c>
      <c r="F61" s="46">
        <f t="shared" si="3"/>
        <v>16</v>
      </c>
      <c r="G61" s="26"/>
      <c r="H61" s="26"/>
      <c r="I61" s="26"/>
      <c r="J61" s="55" t="s">
        <v>1841</v>
      </c>
    </row>
    <row r="62">
      <c r="A62" s="55" t="s">
        <v>1815</v>
      </c>
      <c r="B62" s="24">
        <v>0.05800925925925926</v>
      </c>
      <c r="C62" s="55" t="s">
        <v>82</v>
      </c>
      <c r="D62" s="55" t="s">
        <v>91</v>
      </c>
      <c r="E62" s="29">
        <v>28.0</v>
      </c>
      <c r="F62" s="29"/>
      <c r="G62" s="26"/>
      <c r="H62" s="26"/>
      <c r="I62" s="26"/>
      <c r="J62" s="55" t="s">
        <v>1414</v>
      </c>
    </row>
    <row r="63">
      <c r="A63" s="55" t="s">
        <v>1815</v>
      </c>
      <c r="B63" s="24">
        <v>0.05814814814814815</v>
      </c>
      <c r="C63" s="55" t="s">
        <v>82</v>
      </c>
      <c r="D63" s="55" t="s">
        <v>584</v>
      </c>
      <c r="E63" s="29">
        <v>19.0</v>
      </c>
      <c r="F63" s="46">
        <f>E63-1</f>
        <v>18</v>
      </c>
      <c r="G63" s="26"/>
      <c r="H63" s="26"/>
      <c r="I63" s="26"/>
      <c r="J63" s="55" t="s">
        <v>1845</v>
      </c>
    </row>
    <row r="64">
      <c r="A64" s="55" t="s">
        <v>1815</v>
      </c>
      <c r="B64" s="24">
        <v>0.05853009259259259</v>
      </c>
      <c r="C64" s="55" t="s">
        <v>70</v>
      </c>
      <c r="D64" s="55" t="s">
        <v>584</v>
      </c>
      <c r="E64" s="29">
        <v>20.0</v>
      </c>
      <c r="F64" s="29">
        <f>E64-3</f>
        <v>17</v>
      </c>
      <c r="G64" s="26"/>
      <c r="H64" s="26"/>
      <c r="I64" s="26"/>
      <c r="J64" s="55" t="s">
        <v>1845</v>
      </c>
    </row>
    <row r="65">
      <c r="A65" s="55" t="s">
        <v>1815</v>
      </c>
      <c r="B65" s="24">
        <v>0.05865740740740741</v>
      </c>
      <c r="C65" s="55" t="s">
        <v>84</v>
      </c>
      <c r="D65" s="55" t="s">
        <v>584</v>
      </c>
      <c r="E65" s="29">
        <v>19.0</v>
      </c>
      <c r="F65" s="46">
        <f>E65-6</f>
        <v>13</v>
      </c>
      <c r="G65" s="26"/>
      <c r="H65" s="26"/>
      <c r="I65" s="26"/>
      <c r="J65" s="55" t="s">
        <v>1845</v>
      </c>
    </row>
    <row r="66">
      <c r="A66" s="55" t="s">
        <v>1815</v>
      </c>
      <c r="B66" s="24">
        <v>0.05903935185185185</v>
      </c>
      <c r="C66" s="55" t="s">
        <v>66</v>
      </c>
      <c r="D66" s="55" t="s">
        <v>584</v>
      </c>
      <c r="E66" s="29" t="s">
        <v>88</v>
      </c>
      <c r="F66" s="29">
        <v>1.0</v>
      </c>
      <c r="G66" s="26"/>
      <c r="H66" s="26"/>
      <c r="I66" s="26"/>
      <c r="J66" s="55" t="s">
        <v>1845</v>
      </c>
    </row>
    <row r="67">
      <c r="A67" s="55" t="s">
        <v>1815</v>
      </c>
      <c r="B67" s="24">
        <v>0.05925925925925926</v>
      </c>
      <c r="C67" s="55" t="s">
        <v>66</v>
      </c>
      <c r="D67" s="55" t="s">
        <v>81</v>
      </c>
      <c r="E67" s="29">
        <f>F67+5</f>
        <v>20</v>
      </c>
      <c r="F67" s="29">
        <v>15.0</v>
      </c>
      <c r="G67" s="26"/>
      <c r="H67" s="26"/>
      <c r="I67" s="26"/>
      <c r="J67" s="55" t="s">
        <v>85</v>
      </c>
    </row>
    <row r="68">
      <c r="A68" s="55" t="s">
        <v>1815</v>
      </c>
      <c r="B68" s="24">
        <v>0.05925925925925926</v>
      </c>
      <c r="C68" s="55" t="s">
        <v>66</v>
      </c>
      <c r="D68" s="55" t="s">
        <v>81</v>
      </c>
      <c r="E68" s="29">
        <v>22.0</v>
      </c>
      <c r="F68" s="46">
        <f>E68-5</f>
        <v>17</v>
      </c>
      <c r="G68" s="26"/>
      <c r="H68" s="26"/>
      <c r="I68" s="26"/>
      <c r="J68" s="26"/>
    </row>
    <row r="69">
      <c r="A69" s="55" t="s">
        <v>1815</v>
      </c>
      <c r="B69" s="24">
        <v>0.06049768518518518</v>
      </c>
      <c r="C69" s="55" t="s">
        <v>69</v>
      </c>
      <c r="D69" s="55" t="s">
        <v>166</v>
      </c>
      <c r="E69" s="29">
        <v>24.0</v>
      </c>
      <c r="F69" s="29">
        <f>E69-8</f>
        <v>16</v>
      </c>
      <c r="G69" s="26"/>
      <c r="H69" s="26"/>
      <c r="I69" s="26"/>
      <c r="J69" s="26"/>
    </row>
    <row r="70">
      <c r="A70" s="55" t="s">
        <v>1815</v>
      </c>
      <c r="B70" s="24">
        <v>0.06140046296296296</v>
      </c>
      <c r="C70" s="55" t="s">
        <v>84</v>
      </c>
      <c r="D70" s="55" t="s">
        <v>93</v>
      </c>
      <c r="E70" s="29">
        <v>13.0</v>
      </c>
      <c r="F70" s="46">
        <f t="shared" ref="F70:F71" si="4">E70-6</f>
        <v>7</v>
      </c>
      <c r="G70" s="26"/>
      <c r="H70" s="26"/>
      <c r="I70" s="26"/>
      <c r="J70" s="55" t="s">
        <v>1846</v>
      </c>
    </row>
    <row r="71">
      <c r="A71" s="55" t="s">
        <v>1815</v>
      </c>
      <c r="B71" s="24">
        <v>0.061863425925925926</v>
      </c>
      <c r="C71" s="55" t="s">
        <v>84</v>
      </c>
      <c r="D71" s="55" t="s">
        <v>93</v>
      </c>
      <c r="E71" s="29">
        <v>24.0</v>
      </c>
      <c r="F71" s="46">
        <f t="shared" si="4"/>
        <v>18</v>
      </c>
      <c r="G71" s="26"/>
      <c r="H71" s="26"/>
      <c r="I71" s="26"/>
      <c r="J71" s="55" t="s">
        <v>1846</v>
      </c>
    </row>
    <row r="72">
      <c r="A72" s="55" t="s">
        <v>1815</v>
      </c>
      <c r="B72" s="24">
        <v>0.06202546296296296</v>
      </c>
      <c r="C72" s="55" t="s">
        <v>84</v>
      </c>
      <c r="D72" s="55" t="s">
        <v>91</v>
      </c>
      <c r="E72" s="29">
        <v>14.0</v>
      </c>
      <c r="F72" s="29"/>
      <c r="G72" s="26"/>
      <c r="H72" s="55" t="s">
        <v>1847</v>
      </c>
      <c r="I72" s="26"/>
      <c r="J72" s="26"/>
    </row>
    <row r="73">
      <c r="A73" s="55" t="s">
        <v>1815</v>
      </c>
      <c r="B73" s="24">
        <v>0.062233796296296294</v>
      </c>
      <c r="C73" s="55" t="s">
        <v>82</v>
      </c>
      <c r="D73" s="55" t="s">
        <v>81</v>
      </c>
      <c r="E73" s="29">
        <f t="shared" ref="E73:E74" si="5">F73+6</f>
        <v>25</v>
      </c>
      <c r="F73" s="29">
        <v>19.0</v>
      </c>
      <c r="G73" s="26"/>
      <c r="H73" s="26"/>
      <c r="I73" s="26"/>
      <c r="J73" s="26"/>
    </row>
    <row r="74">
      <c r="A74" s="55" t="s">
        <v>1815</v>
      </c>
      <c r="B74" s="24">
        <v>0.062233796296296294</v>
      </c>
      <c r="C74" s="55" t="s">
        <v>82</v>
      </c>
      <c r="D74" s="55" t="s">
        <v>81</v>
      </c>
      <c r="E74" s="29">
        <f t="shared" si="5"/>
        <v>15</v>
      </c>
      <c r="F74" s="29">
        <v>9.0</v>
      </c>
      <c r="G74" s="26"/>
      <c r="H74" s="26"/>
      <c r="I74" s="26"/>
      <c r="J74" s="55" t="s">
        <v>85</v>
      </c>
    </row>
    <row r="75">
      <c r="A75" s="55" t="s">
        <v>1815</v>
      </c>
      <c r="B75" s="24">
        <v>0.06234953703703704</v>
      </c>
      <c r="C75" s="55" t="s">
        <v>82</v>
      </c>
      <c r="D75" s="55" t="s">
        <v>166</v>
      </c>
      <c r="E75" s="29">
        <v>19.0</v>
      </c>
      <c r="F75" s="46">
        <f>E75-7</f>
        <v>12</v>
      </c>
      <c r="G75" s="26"/>
      <c r="H75" s="26"/>
      <c r="I75" s="26"/>
      <c r="J75" s="55" t="s">
        <v>1848</v>
      </c>
    </row>
    <row r="76">
      <c r="A76" s="55" t="s">
        <v>1815</v>
      </c>
      <c r="B76" s="24">
        <v>0.06359953703703704</v>
      </c>
      <c r="C76" s="55" t="s">
        <v>74</v>
      </c>
      <c r="D76" s="55" t="s">
        <v>78</v>
      </c>
      <c r="E76" s="29">
        <v>20.0</v>
      </c>
      <c r="F76" s="46">
        <f>E76-8</f>
        <v>12</v>
      </c>
      <c r="G76" s="26"/>
      <c r="H76" s="26"/>
      <c r="I76" s="26"/>
      <c r="J76" s="26"/>
    </row>
    <row r="77">
      <c r="A77" s="55" t="s">
        <v>1815</v>
      </c>
      <c r="B77" s="24">
        <v>0.06418981481481481</v>
      </c>
      <c r="C77" s="55" t="s">
        <v>74</v>
      </c>
      <c r="D77" s="55" t="s">
        <v>120</v>
      </c>
      <c r="E77" s="29">
        <v>9.0</v>
      </c>
      <c r="F77" s="46"/>
      <c r="G77" s="26"/>
      <c r="H77" s="55" t="s">
        <v>1849</v>
      </c>
      <c r="I77" s="26"/>
      <c r="J77" s="55" t="s">
        <v>1850</v>
      </c>
    </row>
    <row r="78">
      <c r="A78" s="55" t="s">
        <v>1815</v>
      </c>
      <c r="B78" s="24">
        <v>0.06452546296296297</v>
      </c>
      <c r="C78" s="55" t="s">
        <v>74</v>
      </c>
      <c r="D78" s="55" t="s">
        <v>125</v>
      </c>
      <c r="E78" s="29">
        <v>20.0</v>
      </c>
      <c r="F78" s="29">
        <f>E78-11</f>
        <v>9</v>
      </c>
      <c r="G78" s="26"/>
      <c r="H78" s="26"/>
      <c r="I78" s="26"/>
      <c r="J78" s="26"/>
    </row>
    <row r="79">
      <c r="A79" s="55" t="s">
        <v>1815</v>
      </c>
      <c r="B79" s="24">
        <v>0.06475694444444445</v>
      </c>
      <c r="C79" s="55" t="s">
        <v>70</v>
      </c>
      <c r="D79" s="55" t="s">
        <v>67</v>
      </c>
      <c r="E79" s="29">
        <v>22.0</v>
      </c>
      <c r="F79" s="29">
        <f>E79-3</f>
        <v>19</v>
      </c>
      <c r="G79" s="26"/>
      <c r="H79" s="26"/>
      <c r="I79" s="26"/>
      <c r="J79" s="26"/>
    </row>
    <row r="80">
      <c r="A80" s="55" t="s">
        <v>1815</v>
      </c>
      <c r="B80" s="24">
        <v>0.06520833333333333</v>
      </c>
      <c r="C80" s="55" t="s">
        <v>70</v>
      </c>
      <c r="D80" s="55" t="s">
        <v>78</v>
      </c>
      <c r="E80" s="29">
        <v>15.0</v>
      </c>
      <c r="F80" s="46">
        <f>E80-8</f>
        <v>7</v>
      </c>
      <c r="G80" s="26"/>
      <c r="H80" s="26"/>
      <c r="I80" s="26"/>
      <c r="J80" s="26"/>
    </row>
    <row r="81">
      <c r="A81" s="55" t="s">
        <v>1815</v>
      </c>
      <c r="B81" s="24">
        <v>0.06601851851851852</v>
      </c>
      <c r="C81" s="55" t="s">
        <v>74</v>
      </c>
      <c r="D81" s="55" t="s">
        <v>166</v>
      </c>
      <c r="E81" s="46">
        <f>F81+0</f>
        <v>19</v>
      </c>
      <c r="F81" s="29">
        <v>19.0</v>
      </c>
      <c r="G81" s="26"/>
      <c r="H81" s="26"/>
      <c r="I81" s="26"/>
      <c r="J81" s="26"/>
    </row>
    <row r="82">
      <c r="A82" s="55" t="s">
        <v>1815</v>
      </c>
      <c r="B82" s="24">
        <v>0.06680555555555556</v>
      </c>
      <c r="C82" s="55" t="s">
        <v>84</v>
      </c>
      <c r="D82" s="55" t="s">
        <v>81</v>
      </c>
      <c r="E82" s="29">
        <v>8.0</v>
      </c>
      <c r="F82" s="46">
        <f t="shared" ref="F82:F83" si="6">E82-5</f>
        <v>3</v>
      </c>
      <c r="G82" s="26"/>
      <c r="H82" s="55" t="s">
        <v>1851</v>
      </c>
      <c r="I82" s="26"/>
      <c r="J82" s="55" t="s">
        <v>1852</v>
      </c>
    </row>
    <row r="83">
      <c r="A83" s="55" t="s">
        <v>1815</v>
      </c>
      <c r="B83" s="24">
        <v>0.066875</v>
      </c>
      <c r="C83" s="55" t="s">
        <v>84</v>
      </c>
      <c r="D83" s="55" t="s">
        <v>81</v>
      </c>
      <c r="E83" s="29">
        <v>12.0</v>
      </c>
      <c r="F83" s="46">
        <f t="shared" si="6"/>
        <v>7</v>
      </c>
      <c r="G83" s="26"/>
      <c r="H83" s="26"/>
      <c r="I83" s="26"/>
      <c r="J83" s="26"/>
    </row>
    <row r="84">
      <c r="A84" s="55" t="s">
        <v>1815</v>
      </c>
      <c r="B84" s="24">
        <v>0.06777777777777778</v>
      </c>
      <c r="C84" s="55" t="s">
        <v>66</v>
      </c>
      <c r="D84" s="55" t="s">
        <v>67</v>
      </c>
      <c r="E84" s="29">
        <v>11.0</v>
      </c>
      <c r="F84" s="46">
        <f>E84-1</f>
        <v>10</v>
      </c>
      <c r="G84" s="26"/>
      <c r="H84" s="26"/>
      <c r="I84" s="26"/>
      <c r="J84" s="26"/>
    </row>
    <row r="85">
      <c r="A85" s="55" t="s">
        <v>1815</v>
      </c>
      <c r="B85" s="24">
        <v>0.06898148148148148</v>
      </c>
      <c r="C85" s="55" t="s">
        <v>69</v>
      </c>
      <c r="D85" s="55" t="s">
        <v>120</v>
      </c>
      <c r="E85" s="29">
        <v>20.0</v>
      </c>
      <c r="F85" s="46"/>
      <c r="G85" s="26"/>
      <c r="H85" s="55" t="s">
        <v>1853</v>
      </c>
      <c r="I85" s="26"/>
      <c r="J85" s="55" t="s">
        <v>1169</v>
      </c>
    </row>
    <row r="86">
      <c r="A86" s="55" t="s">
        <v>1815</v>
      </c>
      <c r="B86" s="24">
        <v>0.07099537037037038</v>
      </c>
      <c r="C86" s="55" t="s">
        <v>66</v>
      </c>
      <c r="D86" s="55" t="s">
        <v>89</v>
      </c>
      <c r="E86" s="29">
        <v>21.0</v>
      </c>
      <c r="F86" s="46">
        <f>E86-8</f>
        <v>13</v>
      </c>
      <c r="G86" s="26"/>
      <c r="H86" s="26"/>
      <c r="I86" s="26"/>
      <c r="J86" s="55" t="s">
        <v>1854</v>
      </c>
    </row>
    <row r="87">
      <c r="A87" s="55" t="s">
        <v>1815</v>
      </c>
      <c r="B87" s="24">
        <v>0.07112268518518519</v>
      </c>
      <c r="C87" s="55" t="s">
        <v>66</v>
      </c>
      <c r="D87" s="55" t="s">
        <v>91</v>
      </c>
      <c r="E87" s="29">
        <v>6.0</v>
      </c>
      <c r="F87" s="29"/>
      <c r="G87" s="26"/>
      <c r="H87" s="55" t="s">
        <v>1855</v>
      </c>
      <c r="I87" s="26"/>
      <c r="J87" s="26"/>
    </row>
    <row r="88">
      <c r="A88" s="55" t="s">
        <v>1815</v>
      </c>
      <c r="B88" s="24">
        <v>0.0712962962962963</v>
      </c>
      <c r="C88" s="55" t="s">
        <v>66</v>
      </c>
      <c r="D88" s="55" t="s">
        <v>89</v>
      </c>
      <c r="E88" s="29">
        <v>26.0</v>
      </c>
      <c r="F88" s="29">
        <f>E88-8</f>
        <v>18</v>
      </c>
      <c r="G88" s="26"/>
      <c r="H88" s="26"/>
      <c r="I88" s="26"/>
      <c r="J88" s="55" t="s">
        <v>1854</v>
      </c>
    </row>
    <row r="89">
      <c r="A89" s="55" t="s">
        <v>1815</v>
      </c>
      <c r="B89" s="24">
        <v>0.07138888888888889</v>
      </c>
      <c r="C89" s="55" t="s">
        <v>66</v>
      </c>
      <c r="D89" s="55" t="s">
        <v>91</v>
      </c>
      <c r="E89" s="29">
        <v>6.0</v>
      </c>
      <c r="F89" s="46"/>
      <c r="G89" s="26"/>
      <c r="H89" s="55" t="s">
        <v>1855</v>
      </c>
      <c r="I89" s="26"/>
      <c r="J89" s="55" t="s">
        <v>1856</v>
      </c>
    </row>
    <row r="90">
      <c r="A90" s="55" t="s">
        <v>1815</v>
      </c>
      <c r="B90" s="24">
        <v>0.07241898148148149</v>
      </c>
      <c r="C90" s="55" t="s">
        <v>84</v>
      </c>
      <c r="D90" s="55" t="s">
        <v>93</v>
      </c>
      <c r="E90" s="29" t="s">
        <v>75</v>
      </c>
      <c r="F90" s="29" t="s">
        <v>75</v>
      </c>
      <c r="G90" s="26"/>
      <c r="H90" s="26"/>
      <c r="I90" s="26"/>
      <c r="J90" s="55" t="s">
        <v>160</v>
      </c>
    </row>
    <row r="91">
      <c r="A91" s="55" t="s">
        <v>1815</v>
      </c>
      <c r="B91" s="24">
        <v>0.0739236111111111</v>
      </c>
      <c r="C91" s="55" t="s">
        <v>84</v>
      </c>
      <c r="D91" s="55" t="s">
        <v>93</v>
      </c>
      <c r="E91" s="29">
        <v>15.0</v>
      </c>
      <c r="F91" s="46">
        <f>E91-6</f>
        <v>9</v>
      </c>
      <c r="G91" s="26"/>
      <c r="H91" s="26"/>
      <c r="I91" s="26"/>
      <c r="J91" s="55" t="s">
        <v>1857</v>
      </c>
    </row>
    <row r="92">
      <c r="A92" s="55" t="s">
        <v>1815</v>
      </c>
      <c r="B92" s="24">
        <v>0.07255787037037037</v>
      </c>
      <c r="C92" s="55" t="s">
        <v>84</v>
      </c>
      <c r="D92" s="55" t="s">
        <v>91</v>
      </c>
      <c r="E92" s="29">
        <v>17.0</v>
      </c>
      <c r="F92" s="46"/>
      <c r="G92" s="26"/>
      <c r="H92" s="55" t="s">
        <v>1858</v>
      </c>
      <c r="I92" s="29">
        <v>1.0</v>
      </c>
      <c r="J92" s="55" t="s">
        <v>1856</v>
      </c>
    </row>
    <row r="93">
      <c r="A93" s="55" t="s">
        <v>1815</v>
      </c>
      <c r="B93" s="24">
        <v>0.07290509259259259</v>
      </c>
      <c r="C93" s="55" t="s">
        <v>84</v>
      </c>
      <c r="D93" s="55" t="s">
        <v>93</v>
      </c>
      <c r="E93" s="29" t="s">
        <v>75</v>
      </c>
      <c r="F93" s="29" t="s">
        <v>75</v>
      </c>
      <c r="G93" s="26"/>
      <c r="H93" s="26"/>
      <c r="I93" s="26"/>
      <c r="J93" s="55" t="s">
        <v>160</v>
      </c>
    </row>
    <row r="94">
      <c r="A94" s="55" t="s">
        <v>1815</v>
      </c>
      <c r="B94" s="24">
        <v>0.07290509259259259</v>
      </c>
      <c r="C94" s="55" t="s">
        <v>84</v>
      </c>
      <c r="D94" s="55" t="s">
        <v>93</v>
      </c>
      <c r="E94" s="29">
        <v>14.0</v>
      </c>
      <c r="F94" s="46">
        <f>E94-7</f>
        <v>7</v>
      </c>
      <c r="G94" s="26"/>
      <c r="H94" s="26"/>
      <c r="I94" s="26"/>
      <c r="J94" s="55" t="s">
        <v>1857</v>
      </c>
    </row>
    <row r="95">
      <c r="A95" s="55" t="s">
        <v>1815</v>
      </c>
      <c r="B95" s="24">
        <v>0.07298611111111111</v>
      </c>
      <c r="C95" s="55" t="s">
        <v>84</v>
      </c>
      <c r="D95" s="55" t="s">
        <v>91</v>
      </c>
      <c r="E95" s="29">
        <v>11.0</v>
      </c>
      <c r="F95" s="46"/>
      <c r="G95" s="26"/>
      <c r="H95" s="55" t="s">
        <v>1858</v>
      </c>
      <c r="I95" s="29">
        <v>1.0</v>
      </c>
      <c r="J95" s="55" t="s">
        <v>1856</v>
      </c>
    </row>
    <row r="96">
      <c r="A96" s="55" t="s">
        <v>1815</v>
      </c>
      <c r="B96" s="24">
        <v>0.07405092592592592</v>
      </c>
      <c r="C96" s="55" t="s">
        <v>964</v>
      </c>
      <c r="D96" s="55" t="s">
        <v>120</v>
      </c>
      <c r="E96" s="29">
        <v>9.0</v>
      </c>
      <c r="F96" s="46"/>
      <c r="G96" s="26"/>
      <c r="H96" s="55" t="s">
        <v>1859</v>
      </c>
      <c r="I96" s="26"/>
      <c r="J96" s="55" t="s">
        <v>1860</v>
      </c>
    </row>
    <row r="97">
      <c r="A97" s="55" t="s">
        <v>1815</v>
      </c>
      <c r="B97" s="24">
        <v>0.09329861111111111</v>
      </c>
      <c r="C97" s="55" t="s">
        <v>69</v>
      </c>
      <c r="D97" s="55" t="s">
        <v>87</v>
      </c>
      <c r="E97" s="29">
        <v>17.0</v>
      </c>
      <c r="F97" s="46">
        <f>E97-4</f>
        <v>13</v>
      </c>
      <c r="G97" s="26"/>
      <c r="H97" s="26"/>
      <c r="I97" s="26"/>
      <c r="J97" s="26"/>
    </row>
    <row r="98">
      <c r="A98" s="55" t="s">
        <v>1815</v>
      </c>
      <c r="B98" s="24">
        <v>0.09331018518518519</v>
      </c>
      <c r="C98" s="55" t="s">
        <v>82</v>
      </c>
      <c r="D98" s="55" t="s">
        <v>87</v>
      </c>
      <c r="E98" s="29">
        <v>15.0</v>
      </c>
      <c r="F98" s="46">
        <f t="shared" ref="F98:F99" si="7">E98-1</f>
        <v>14</v>
      </c>
      <c r="G98" s="26"/>
      <c r="H98" s="26"/>
      <c r="I98" s="26"/>
      <c r="J98" s="26"/>
    </row>
    <row r="99">
      <c r="A99" s="55" t="s">
        <v>1815</v>
      </c>
      <c r="B99" s="24">
        <v>0.09362268518518518</v>
      </c>
      <c r="C99" s="55" t="s">
        <v>964</v>
      </c>
      <c r="D99" s="55" t="s">
        <v>87</v>
      </c>
      <c r="E99" s="29">
        <v>14.0</v>
      </c>
      <c r="F99" s="46">
        <f t="shared" si="7"/>
        <v>13</v>
      </c>
      <c r="G99" s="26"/>
      <c r="H99" s="26"/>
      <c r="I99" s="26"/>
      <c r="J99" s="26"/>
    </row>
    <row r="100">
      <c r="A100" s="55" t="s">
        <v>1815</v>
      </c>
      <c r="B100" s="24">
        <v>0.09363425925925926</v>
      </c>
      <c r="C100" s="55" t="s">
        <v>70</v>
      </c>
      <c r="D100" s="55" t="s">
        <v>87</v>
      </c>
      <c r="E100" s="29">
        <v>13.0</v>
      </c>
      <c r="F100" s="46">
        <f>E100-5</f>
        <v>8</v>
      </c>
      <c r="G100" s="26"/>
      <c r="H100" s="26"/>
      <c r="I100" s="26"/>
      <c r="J100" s="26"/>
    </row>
    <row r="101">
      <c r="A101" s="55" t="s">
        <v>1815</v>
      </c>
      <c r="B101" s="24">
        <v>0.09376157407407408</v>
      </c>
      <c r="C101" s="55" t="s">
        <v>66</v>
      </c>
      <c r="D101" s="55" t="s">
        <v>87</v>
      </c>
      <c r="E101" s="29">
        <v>11.0</v>
      </c>
      <c r="F101" s="46">
        <f>E101-0</f>
        <v>11</v>
      </c>
      <c r="G101" s="26"/>
      <c r="H101" s="26"/>
      <c r="I101" s="26"/>
      <c r="J101" s="26"/>
    </row>
    <row r="102">
      <c r="A102" s="55" t="s">
        <v>1815</v>
      </c>
      <c r="B102" s="24">
        <v>0.0937962962962963</v>
      </c>
      <c r="C102" s="55" t="s">
        <v>74</v>
      </c>
      <c r="D102" s="55" t="s">
        <v>87</v>
      </c>
      <c r="E102" s="29">
        <v>8.0</v>
      </c>
      <c r="F102" s="46">
        <f>E102-5</f>
        <v>3</v>
      </c>
      <c r="G102" s="26"/>
      <c r="H102" s="26"/>
      <c r="I102" s="26"/>
      <c r="J102" s="26"/>
    </row>
    <row r="103">
      <c r="A103" s="55" t="s">
        <v>1815</v>
      </c>
      <c r="B103" s="24">
        <v>0.09384259259259259</v>
      </c>
      <c r="C103" s="55" t="s">
        <v>84</v>
      </c>
      <c r="D103" s="55" t="s">
        <v>87</v>
      </c>
      <c r="E103" s="29">
        <v>9.0</v>
      </c>
      <c r="F103" s="46">
        <f>E103-2</f>
        <v>7</v>
      </c>
      <c r="G103" s="26"/>
      <c r="H103" s="26"/>
      <c r="I103" s="26"/>
      <c r="J103" s="26"/>
    </row>
    <row r="104">
      <c r="A104" s="55" t="s">
        <v>1815</v>
      </c>
      <c r="B104" s="24">
        <v>0.09570601851851852</v>
      </c>
      <c r="C104" s="55" t="s">
        <v>66</v>
      </c>
      <c r="D104" s="55" t="s">
        <v>166</v>
      </c>
      <c r="E104" s="29">
        <f>F104+2</f>
        <v>5</v>
      </c>
      <c r="F104" s="29">
        <v>3.0</v>
      </c>
      <c r="G104" s="26"/>
      <c r="H104" s="26"/>
      <c r="I104" s="26"/>
      <c r="J104" s="55" t="s">
        <v>85</v>
      </c>
    </row>
    <row r="105">
      <c r="A105" s="55" t="s">
        <v>1815</v>
      </c>
      <c r="B105" s="24">
        <v>0.09570601851851852</v>
      </c>
      <c r="C105" s="55" t="s">
        <v>66</v>
      </c>
      <c r="D105" s="55" t="s">
        <v>166</v>
      </c>
      <c r="E105" s="29" t="s">
        <v>68</v>
      </c>
      <c r="F105" s="29">
        <v>20.0</v>
      </c>
      <c r="G105" s="26"/>
      <c r="H105" s="26"/>
      <c r="I105" s="26"/>
      <c r="J105" s="26"/>
    </row>
    <row r="106">
      <c r="A106" s="55" t="s">
        <v>1815</v>
      </c>
      <c r="B106" s="24">
        <v>0.09815972222222222</v>
      </c>
      <c r="C106" s="55" t="s">
        <v>82</v>
      </c>
      <c r="D106" s="55" t="s">
        <v>89</v>
      </c>
      <c r="E106" s="29">
        <v>16.0</v>
      </c>
      <c r="F106" s="46">
        <f>E106-8</f>
        <v>8</v>
      </c>
      <c r="G106" s="26"/>
      <c r="H106" s="26"/>
      <c r="I106" s="26"/>
      <c r="J106" s="55" t="s">
        <v>1861</v>
      </c>
    </row>
    <row r="107">
      <c r="A107" s="55" t="s">
        <v>1815</v>
      </c>
      <c r="B107" s="24">
        <v>0.09834490740740741</v>
      </c>
      <c r="C107" s="55" t="s">
        <v>82</v>
      </c>
      <c r="D107" s="55" t="s">
        <v>91</v>
      </c>
      <c r="E107" s="29">
        <v>5.0</v>
      </c>
      <c r="F107" s="46"/>
      <c r="G107" s="26"/>
      <c r="H107" s="55" t="s">
        <v>1862</v>
      </c>
      <c r="I107" s="26"/>
      <c r="J107" s="26"/>
    </row>
    <row r="108">
      <c r="A108" s="55" t="s">
        <v>1815</v>
      </c>
      <c r="B108" s="24">
        <v>0.09996527777777778</v>
      </c>
      <c r="C108" s="55" t="s">
        <v>70</v>
      </c>
      <c r="D108" s="55" t="s">
        <v>78</v>
      </c>
      <c r="E108" s="29" t="s">
        <v>68</v>
      </c>
      <c r="F108" s="29">
        <v>20.0</v>
      </c>
      <c r="G108" s="26"/>
      <c r="H108" s="26"/>
      <c r="I108" s="26"/>
      <c r="J108" s="26"/>
    </row>
    <row r="109">
      <c r="A109" s="55" t="s">
        <v>1815</v>
      </c>
      <c r="B109" s="24">
        <v>0.1002662037037037</v>
      </c>
      <c r="C109" s="55" t="s">
        <v>70</v>
      </c>
      <c r="D109" s="55" t="s">
        <v>93</v>
      </c>
      <c r="E109" s="29">
        <v>13.0</v>
      </c>
      <c r="F109" s="46">
        <f t="shared" ref="F109:F110" si="8">E109-8</f>
        <v>5</v>
      </c>
      <c r="G109" s="26"/>
      <c r="H109" s="26"/>
      <c r="I109" s="26"/>
      <c r="J109" s="55" t="s">
        <v>1863</v>
      </c>
    </row>
    <row r="110">
      <c r="A110" s="55" t="s">
        <v>1815</v>
      </c>
      <c r="B110" s="24">
        <v>0.10040509259259259</v>
      </c>
      <c r="C110" s="55" t="s">
        <v>70</v>
      </c>
      <c r="D110" s="55" t="s">
        <v>93</v>
      </c>
      <c r="E110" s="29">
        <v>16.0</v>
      </c>
      <c r="F110" s="46">
        <f t="shared" si="8"/>
        <v>8</v>
      </c>
      <c r="G110" s="26"/>
      <c r="H110" s="26"/>
      <c r="I110" s="26"/>
      <c r="J110" s="55" t="s">
        <v>1863</v>
      </c>
    </row>
    <row r="111">
      <c r="A111" s="55" t="s">
        <v>1815</v>
      </c>
      <c r="B111" s="24">
        <v>0.10049768518518519</v>
      </c>
      <c r="C111" s="55" t="s">
        <v>70</v>
      </c>
      <c r="D111" s="55" t="s">
        <v>91</v>
      </c>
      <c r="E111" s="29">
        <v>9.0</v>
      </c>
      <c r="F111" s="46"/>
      <c r="G111" s="26"/>
      <c r="H111" s="55" t="s">
        <v>1864</v>
      </c>
      <c r="I111" s="26"/>
      <c r="J111" s="26"/>
    </row>
    <row r="112">
      <c r="A112" s="55" t="s">
        <v>1815</v>
      </c>
      <c r="B112" s="24">
        <v>0.10087962962962962</v>
      </c>
      <c r="C112" s="55" t="s">
        <v>70</v>
      </c>
      <c r="D112" s="55" t="s">
        <v>93</v>
      </c>
      <c r="E112" s="29">
        <f t="shared" ref="E112:E114" si="9">F112+8</f>
        <v>11</v>
      </c>
      <c r="F112" s="29">
        <v>3.0</v>
      </c>
      <c r="G112" s="26"/>
      <c r="H112" s="26"/>
      <c r="I112" s="26"/>
      <c r="J112" s="55" t="s">
        <v>1863</v>
      </c>
    </row>
    <row r="113">
      <c r="A113" s="55" t="s">
        <v>1815</v>
      </c>
      <c r="B113" s="24">
        <v>0.10141203703703704</v>
      </c>
      <c r="C113" s="55" t="s">
        <v>70</v>
      </c>
      <c r="D113" s="55" t="s">
        <v>93</v>
      </c>
      <c r="E113" s="29">
        <f t="shared" si="9"/>
        <v>24</v>
      </c>
      <c r="F113" s="29">
        <v>16.0</v>
      </c>
      <c r="G113" s="26"/>
      <c r="H113" s="26"/>
      <c r="I113" s="26"/>
      <c r="J113" s="55" t="s">
        <v>1863</v>
      </c>
    </row>
    <row r="114">
      <c r="A114" s="55" t="s">
        <v>1815</v>
      </c>
      <c r="B114" s="24">
        <v>0.10141203703703704</v>
      </c>
      <c r="C114" s="55" t="s">
        <v>70</v>
      </c>
      <c r="D114" s="55" t="s">
        <v>93</v>
      </c>
      <c r="E114" s="29">
        <f t="shared" si="9"/>
        <v>20</v>
      </c>
      <c r="F114" s="29">
        <v>12.0</v>
      </c>
      <c r="G114" s="26"/>
      <c r="H114" s="26"/>
      <c r="I114" s="26"/>
      <c r="J114" s="55" t="s">
        <v>1863</v>
      </c>
    </row>
    <row r="115">
      <c r="A115" s="55" t="s">
        <v>1815</v>
      </c>
      <c r="B115" s="24">
        <v>0.10149305555555556</v>
      </c>
      <c r="C115" s="55" t="s">
        <v>70</v>
      </c>
      <c r="D115" s="55" t="s">
        <v>91</v>
      </c>
      <c r="E115" s="29">
        <v>9.0</v>
      </c>
      <c r="F115" s="46"/>
      <c r="G115" s="26"/>
      <c r="H115" s="55" t="s">
        <v>1864</v>
      </c>
      <c r="I115" s="26"/>
      <c r="J115" s="26"/>
    </row>
    <row r="116">
      <c r="A116" s="55" t="s">
        <v>1815</v>
      </c>
      <c r="B116" s="24">
        <v>0.1015162037037037</v>
      </c>
      <c r="C116" s="55" t="s">
        <v>70</v>
      </c>
      <c r="D116" s="55" t="s">
        <v>91</v>
      </c>
      <c r="E116" s="29">
        <v>7.0</v>
      </c>
      <c r="F116" s="46"/>
      <c r="G116" s="26"/>
      <c r="H116" s="55" t="s">
        <v>1865</v>
      </c>
      <c r="I116" s="26"/>
      <c r="J116" s="26"/>
    </row>
    <row r="117">
      <c r="A117" s="55" t="s">
        <v>1815</v>
      </c>
      <c r="B117" s="24">
        <v>0.10283564814814815</v>
      </c>
      <c r="C117" s="55" t="s">
        <v>66</v>
      </c>
      <c r="D117" s="55" t="s">
        <v>91</v>
      </c>
      <c r="E117" s="29">
        <v>22.0</v>
      </c>
      <c r="F117" s="46"/>
      <c r="G117" s="26"/>
      <c r="H117" s="55" t="s">
        <v>1866</v>
      </c>
      <c r="I117" s="26"/>
      <c r="J117" s="55" t="s">
        <v>1419</v>
      </c>
    </row>
    <row r="118">
      <c r="A118" s="55" t="s">
        <v>1815</v>
      </c>
      <c r="B118" s="24">
        <v>0.10403935185185186</v>
      </c>
      <c r="C118" s="55" t="s">
        <v>84</v>
      </c>
      <c r="D118" s="55" t="s">
        <v>166</v>
      </c>
      <c r="E118" s="29" t="s">
        <v>75</v>
      </c>
      <c r="F118" s="29" t="s">
        <v>75</v>
      </c>
      <c r="G118" s="26"/>
      <c r="H118" s="26"/>
      <c r="I118" s="26"/>
      <c r="J118" s="55" t="s">
        <v>85</v>
      </c>
    </row>
    <row r="119">
      <c r="A119" s="55" t="s">
        <v>1815</v>
      </c>
      <c r="B119" s="24">
        <v>0.10403935185185186</v>
      </c>
      <c r="C119" s="55" t="s">
        <v>84</v>
      </c>
      <c r="D119" s="55" t="s">
        <v>166</v>
      </c>
      <c r="E119" s="29">
        <v>5.0</v>
      </c>
      <c r="F119" s="46">
        <f>E119--1</f>
        <v>6</v>
      </c>
      <c r="G119" s="26"/>
      <c r="H119" s="26"/>
      <c r="I119" s="26"/>
      <c r="J119" s="55" t="s">
        <v>1867</v>
      </c>
    </row>
    <row r="120">
      <c r="A120" s="55" t="s">
        <v>1815</v>
      </c>
      <c r="B120" s="24">
        <v>0.10532407407407407</v>
      </c>
      <c r="C120" s="55" t="s">
        <v>74</v>
      </c>
      <c r="D120" s="55" t="s">
        <v>71</v>
      </c>
      <c r="E120" s="29">
        <v>13.0</v>
      </c>
      <c r="F120" s="46"/>
      <c r="G120" s="26"/>
      <c r="H120" s="26"/>
      <c r="I120" s="26"/>
      <c r="J120" s="26"/>
    </row>
    <row r="121">
      <c r="A121" s="55" t="s">
        <v>1815</v>
      </c>
      <c r="B121" s="24">
        <v>0.10550925925925926</v>
      </c>
      <c r="C121" s="55" t="s">
        <v>74</v>
      </c>
      <c r="D121" s="55" t="s">
        <v>93</v>
      </c>
      <c r="E121" s="29">
        <v>22.0</v>
      </c>
      <c r="F121" s="46">
        <f>E121-9</f>
        <v>13</v>
      </c>
      <c r="G121" s="26"/>
      <c r="H121" s="26"/>
      <c r="I121" s="26"/>
      <c r="J121" s="55" t="s">
        <v>1868</v>
      </c>
    </row>
    <row r="122">
      <c r="A122" s="55" t="s">
        <v>1815</v>
      </c>
      <c r="B122" s="24">
        <v>0.10567129629629629</v>
      </c>
      <c r="C122" s="55" t="s">
        <v>74</v>
      </c>
      <c r="D122" s="55" t="s">
        <v>91</v>
      </c>
      <c r="E122" s="29">
        <v>31.0</v>
      </c>
      <c r="F122" s="46"/>
      <c r="G122" s="26"/>
      <c r="H122" s="55" t="s">
        <v>1869</v>
      </c>
      <c r="I122" s="29">
        <v>1.0</v>
      </c>
      <c r="J122" s="55" t="s">
        <v>1870</v>
      </c>
    </row>
    <row r="123">
      <c r="A123" s="55" t="s">
        <v>1815</v>
      </c>
      <c r="B123" s="24">
        <v>0.10631944444444444</v>
      </c>
      <c r="C123" s="55" t="s">
        <v>74</v>
      </c>
      <c r="D123" s="55" t="s">
        <v>93</v>
      </c>
      <c r="E123" s="29">
        <v>25.0</v>
      </c>
      <c r="F123" s="46">
        <f>E123-10</f>
        <v>15</v>
      </c>
      <c r="G123" s="26"/>
      <c r="H123" s="26"/>
      <c r="I123" s="26"/>
      <c r="J123" s="55" t="s">
        <v>1871</v>
      </c>
    </row>
    <row r="124">
      <c r="A124" s="55" t="s">
        <v>1815</v>
      </c>
      <c r="B124" s="24">
        <v>0.10706018518518519</v>
      </c>
      <c r="C124" s="55" t="s">
        <v>74</v>
      </c>
      <c r="D124" s="55" t="s">
        <v>91</v>
      </c>
      <c r="E124" s="29">
        <v>10.0</v>
      </c>
      <c r="F124" s="46"/>
      <c r="G124" s="26"/>
      <c r="H124" s="55" t="s">
        <v>1872</v>
      </c>
      <c r="I124" s="26"/>
      <c r="J124" s="26"/>
    </row>
    <row r="125">
      <c r="A125" s="55" t="s">
        <v>1815</v>
      </c>
      <c r="B125" s="24">
        <v>0.10804398148148148</v>
      </c>
      <c r="C125" s="55" t="s">
        <v>69</v>
      </c>
      <c r="D125" s="55" t="s">
        <v>320</v>
      </c>
      <c r="E125" s="29">
        <v>16.0</v>
      </c>
      <c r="F125" s="46">
        <f>E125-5</f>
        <v>11</v>
      </c>
      <c r="G125" s="26"/>
      <c r="H125" s="26"/>
      <c r="I125" s="26"/>
      <c r="J125" s="26"/>
    </row>
    <row r="126">
      <c r="A126" s="55" t="s">
        <v>1815</v>
      </c>
      <c r="B126" s="24">
        <v>0.10972222222222222</v>
      </c>
      <c r="C126" s="55" t="s">
        <v>69</v>
      </c>
      <c r="D126" s="55" t="s">
        <v>100</v>
      </c>
      <c r="E126" s="29">
        <v>20.0</v>
      </c>
      <c r="F126" s="46">
        <f>E126-4</f>
        <v>16</v>
      </c>
      <c r="G126" s="26"/>
      <c r="H126" s="55" t="s">
        <v>1873</v>
      </c>
      <c r="I126" s="26"/>
      <c r="J126" s="55" t="s">
        <v>1874</v>
      </c>
    </row>
    <row r="127">
      <c r="A127" s="55" t="s">
        <v>1815</v>
      </c>
      <c r="B127" s="24">
        <v>0.10972222222222222</v>
      </c>
      <c r="C127" s="55" t="s">
        <v>964</v>
      </c>
      <c r="D127" s="55" t="s">
        <v>100</v>
      </c>
      <c r="E127" s="29">
        <v>17.0</v>
      </c>
      <c r="F127" s="46">
        <f>E127-1</f>
        <v>16</v>
      </c>
      <c r="G127" s="26"/>
      <c r="H127" s="55" t="s">
        <v>1875</v>
      </c>
      <c r="I127" s="26"/>
      <c r="J127" s="55" t="s">
        <v>1874</v>
      </c>
    </row>
    <row r="128">
      <c r="A128" s="55" t="s">
        <v>1815</v>
      </c>
      <c r="B128" s="24">
        <v>0.11020833333333334</v>
      </c>
      <c r="C128" s="55" t="s">
        <v>69</v>
      </c>
      <c r="D128" s="55" t="s">
        <v>91</v>
      </c>
      <c r="E128" s="29">
        <v>19.0</v>
      </c>
      <c r="F128" s="46"/>
      <c r="G128" s="26"/>
      <c r="H128" s="55" t="s">
        <v>1876</v>
      </c>
      <c r="I128" s="26"/>
      <c r="J128" s="55" t="s">
        <v>239</v>
      </c>
    </row>
    <row r="129">
      <c r="A129" s="55" t="s">
        <v>1815</v>
      </c>
      <c r="B129" s="24">
        <v>0.11070601851851852</v>
      </c>
      <c r="C129" s="55" t="s">
        <v>964</v>
      </c>
      <c r="D129" s="55" t="s">
        <v>81</v>
      </c>
      <c r="E129" s="29">
        <f>F129+2</f>
        <v>7</v>
      </c>
      <c r="F129" s="29">
        <v>5.0</v>
      </c>
      <c r="G129" s="26"/>
      <c r="H129" s="26"/>
      <c r="I129" s="26"/>
      <c r="J129" s="55" t="s">
        <v>85</v>
      </c>
    </row>
    <row r="130">
      <c r="A130" s="55" t="s">
        <v>1815</v>
      </c>
      <c r="B130" s="24">
        <v>0.11070601851851852</v>
      </c>
      <c r="C130" s="55" t="s">
        <v>964</v>
      </c>
      <c r="D130" s="55" t="s">
        <v>81</v>
      </c>
      <c r="E130" s="29">
        <v>10.0</v>
      </c>
      <c r="F130" s="46">
        <f>E130-2</f>
        <v>8</v>
      </c>
      <c r="G130" s="26"/>
      <c r="H130" s="26"/>
      <c r="I130" s="26"/>
      <c r="J130" s="26"/>
    </row>
    <row r="131">
      <c r="A131" s="55" t="s">
        <v>1815</v>
      </c>
      <c r="B131" s="24">
        <v>0.11153935185185185</v>
      </c>
      <c r="C131" s="55" t="s">
        <v>82</v>
      </c>
      <c r="D131" s="55" t="s">
        <v>89</v>
      </c>
      <c r="E131" s="29" t="s">
        <v>75</v>
      </c>
      <c r="F131" s="29" t="s">
        <v>75</v>
      </c>
      <c r="G131" s="26"/>
      <c r="H131" s="26"/>
      <c r="I131" s="26"/>
      <c r="J131" s="55" t="s">
        <v>1877</v>
      </c>
    </row>
    <row r="132">
      <c r="A132" s="55" t="s">
        <v>1815</v>
      </c>
      <c r="B132" s="24">
        <v>0.11159722222222222</v>
      </c>
      <c r="C132" s="55" t="s">
        <v>82</v>
      </c>
      <c r="D132" s="55" t="s">
        <v>89</v>
      </c>
      <c r="E132" s="29">
        <v>18.0</v>
      </c>
      <c r="F132" s="46">
        <f t="shared" ref="F132:F133" si="10">E132-5</f>
        <v>13</v>
      </c>
      <c r="G132" s="26"/>
      <c r="H132" s="26"/>
      <c r="I132" s="26"/>
      <c r="J132" s="55" t="s">
        <v>1877</v>
      </c>
    </row>
    <row r="133">
      <c r="A133" s="55" t="s">
        <v>1815</v>
      </c>
      <c r="B133" s="24">
        <v>0.11168981481481481</v>
      </c>
      <c r="C133" s="55" t="s">
        <v>82</v>
      </c>
      <c r="D133" s="55" t="s">
        <v>89</v>
      </c>
      <c r="E133" s="29">
        <v>18.0</v>
      </c>
      <c r="F133" s="46">
        <f t="shared" si="10"/>
        <v>13</v>
      </c>
      <c r="G133" s="26"/>
      <c r="H133" s="26"/>
      <c r="I133" s="26"/>
      <c r="J133" s="55" t="s">
        <v>1877</v>
      </c>
    </row>
    <row r="134">
      <c r="A134" s="55" t="s">
        <v>1815</v>
      </c>
      <c r="B134" s="24">
        <v>0.11178240740740741</v>
      </c>
      <c r="C134" s="55" t="s">
        <v>82</v>
      </c>
      <c r="D134" s="55" t="s">
        <v>91</v>
      </c>
      <c r="E134" s="29">
        <v>8.0</v>
      </c>
      <c r="F134" s="46"/>
      <c r="G134" s="26"/>
      <c r="H134" s="55" t="s">
        <v>1878</v>
      </c>
      <c r="I134" s="26"/>
      <c r="J134" s="26"/>
    </row>
    <row r="135">
      <c r="A135" s="55" t="s">
        <v>1815</v>
      </c>
      <c r="B135" s="24">
        <v>0.11275462962962964</v>
      </c>
      <c r="C135" s="55" t="s">
        <v>964</v>
      </c>
      <c r="D135" s="55" t="s">
        <v>91</v>
      </c>
      <c r="E135" s="29">
        <v>11.0</v>
      </c>
      <c r="F135" s="46"/>
      <c r="G135" s="26"/>
      <c r="H135" s="55" t="s">
        <v>1879</v>
      </c>
      <c r="I135" s="26"/>
      <c r="J135" s="55" t="s">
        <v>263</v>
      </c>
    </row>
    <row r="136">
      <c r="A136" s="55" t="s">
        <v>1815</v>
      </c>
      <c r="B136" s="24">
        <v>0.11351851851851852</v>
      </c>
      <c r="C136" s="55" t="s">
        <v>84</v>
      </c>
      <c r="D136" s="55" t="s">
        <v>93</v>
      </c>
      <c r="E136" s="29">
        <v>8.0</v>
      </c>
      <c r="F136" s="29">
        <v>2.0</v>
      </c>
      <c r="G136" s="26"/>
      <c r="H136" s="26"/>
      <c r="I136" s="26"/>
      <c r="J136" s="55" t="s">
        <v>1880</v>
      </c>
    </row>
    <row r="137">
      <c r="A137" s="55" t="s">
        <v>1815</v>
      </c>
      <c r="B137" s="24">
        <v>0.11434027777777778</v>
      </c>
      <c r="C137" s="55" t="s">
        <v>70</v>
      </c>
      <c r="D137" s="55" t="s">
        <v>93</v>
      </c>
      <c r="E137" s="29">
        <v>13.0</v>
      </c>
      <c r="F137" s="46">
        <f>E137-8</f>
        <v>5</v>
      </c>
      <c r="G137" s="26"/>
      <c r="H137" s="26"/>
      <c r="I137" s="26"/>
      <c r="J137" s="55" t="s">
        <v>1881</v>
      </c>
    </row>
    <row r="138">
      <c r="A138" s="55" t="s">
        <v>1815</v>
      </c>
      <c r="B138" s="24">
        <v>0.11459490740740741</v>
      </c>
      <c r="C138" s="55" t="s">
        <v>70</v>
      </c>
      <c r="D138" s="55" t="s">
        <v>93</v>
      </c>
      <c r="E138" s="29">
        <f>F138+8</f>
        <v>13</v>
      </c>
      <c r="F138" s="29">
        <v>5.0</v>
      </c>
      <c r="G138" s="26"/>
      <c r="H138" s="26"/>
      <c r="I138" s="26"/>
      <c r="J138" s="55" t="s">
        <v>1881</v>
      </c>
    </row>
    <row r="139">
      <c r="A139" s="55" t="s">
        <v>1815</v>
      </c>
      <c r="B139" s="24">
        <v>0.11467592592592593</v>
      </c>
      <c r="C139" s="55" t="s">
        <v>70</v>
      </c>
      <c r="D139" s="55" t="s">
        <v>93</v>
      </c>
      <c r="E139" s="29">
        <v>21.0</v>
      </c>
      <c r="F139" s="46">
        <f>E139-8</f>
        <v>13</v>
      </c>
      <c r="G139" s="26"/>
      <c r="H139" s="26"/>
      <c r="I139" s="26"/>
      <c r="J139" s="55" t="s">
        <v>1881</v>
      </c>
    </row>
    <row r="140">
      <c r="A140" s="55" t="s">
        <v>1815</v>
      </c>
      <c r="B140" s="24">
        <v>0.11479166666666667</v>
      </c>
      <c r="C140" s="55" t="s">
        <v>70</v>
      </c>
      <c r="D140" s="55" t="s">
        <v>91</v>
      </c>
      <c r="E140" s="29">
        <v>6.0</v>
      </c>
      <c r="F140" s="46"/>
      <c r="G140" s="26"/>
      <c r="H140" s="55" t="s">
        <v>1882</v>
      </c>
      <c r="I140" s="26"/>
      <c r="J140" s="26"/>
    </row>
    <row r="141">
      <c r="A141" s="55" t="s">
        <v>1815</v>
      </c>
      <c r="B141" s="24">
        <v>0.11601851851851852</v>
      </c>
      <c r="C141" s="55" t="s">
        <v>70</v>
      </c>
      <c r="D141" s="55" t="s">
        <v>93</v>
      </c>
      <c r="E141" s="29">
        <v>10.0</v>
      </c>
      <c r="F141" s="46">
        <f t="shared" ref="F141:F142" si="11">E141-8</f>
        <v>2</v>
      </c>
      <c r="G141" s="26"/>
      <c r="H141" s="26"/>
      <c r="I141" s="26"/>
      <c r="J141" s="55" t="s">
        <v>85</v>
      </c>
    </row>
    <row r="142">
      <c r="A142" s="55" t="s">
        <v>1815</v>
      </c>
      <c r="B142" s="24">
        <v>0.11601851851851852</v>
      </c>
      <c r="C142" s="55" t="s">
        <v>70</v>
      </c>
      <c r="D142" s="55" t="s">
        <v>93</v>
      </c>
      <c r="E142" s="29">
        <v>15.0</v>
      </c>
      <c r="F142" s="46">
        <f t="shared" si="11"/>
        <v>7</v>
      </c>
      <c r="G142" s="26"/>
      <c r="H142" s="26"/>
      <c r="I142" s="26"/>
      <c r="J142" s="55" t="s">
        <v>1881</v>
      </c>
    </row>
    <row r="143">
      <c r="A143" s="55" t="s">
        <v>1815</v>
      </c>
      <c r="B143" s="24">
        <v>0.11618055555555555</v>
      </c>
      <c r="C143" s="55" t="s">
        <v>70</v>
      </c>
      <c r="D143" s="55" t="s">
        <v>93</v>
      </c>
      <c r="E143" s="29">
        <f t="shared" ref="E143:E144" si="12">F143+8</f>
        <v>21</v>
      </c>
      <c r="F143" s="29">
        <v>13.0</v>
      </c>
      <c r="G143" s="26"/>
      <c r="H143" s="26"/>
      <c r="I143" s="26"/>
      <c r="J143" s="55" t="s">
        <v>1881</v>
      </c>
    </row>
    <row r="144">
      <c r="A144" s="55" t="s">
        <v>1815</v>
      </c>
      <c r="B144" s="24">
        <v>0.11618055555555555</v>
      </c>
      <c r="C144" s="55" t="s">
        <v>70</v>
      </c>
      <c r="D144" s="55" t="s">
        <v>93</v>
      </c>
      <c r="E144" s="29">
        <f t="shared" si="12"/>
        <v>20</v>
      </c>
      <c r="F144" s="29">
        <v>12.0</v>
      </c>
      <c r="G144" s="26"/>
      <c r="H144" s="26"/>
      <c r="I144" s="26"/>
      <c r="J144" s="55" t="s">
        <v>85</v>
      </c>
    </row>
    <row r="145">
      <c r="A145" s="55" t="s">
        <v>1815</v>
      </c>
      <c r="B145" s="24">
        <v>0.11630787037037037</v>
      </c>
      <c r="C145" s="55" t="s">
        <v>70</v>
      </c>
      <c r="D145" s="55" t="s">
        <v>91</v>
      </c>
      <c r="E145" s="29">
        <v>9.0</v>
      </c>
      <c r="F145" s="46"/>
      <c r="G145" s="26"/>
      <c r="H145" s="55" t="s">
        <v>1883</v>
      </c>
      <c r="I145" s="26"/>
      <c r="J145" s="26"/>
    </row>
    <row r="146">
      <c r="A146" s="55" t="s">
        <v>1815</v>
      </c>
      <c r="B146" s="24">
        <v>0.11831018518518518</v>
      </c>
      <c r="C146" s="55" t="s">
        <v>74</v>
      </c>
      <c r="D146" s="55" t="s">
        <v>93</v>
      </c>
      <c r="E146" s="29" t="s">
        <v>75</v>
      </c>
      <c r="F146" s="29" t="s">
        <v>75</v>
      </c>
      <c r="G146" s="26"/>
      <c r="H146" s="26"/>
      <c r="I146" s="26"/>
      <c r="J146" s="55" t="s">
        <v>85</v>
      </c>
    </row>
    <row r="147">
      <c r="A147" s="55" t="s">
        <v>1815</v>
      </c>
      <c r="B147" s="24">
        <v>0.11831018518518518</v>
      </c>
      <c r="C147" s="55" t="s">
        <v>74</v>
      </c>
      <c r="D147" s="55" t="s">
        <v>93</v>
      </c>
      <c r="E147" s="29">
        <v>26.0</v>
      </c>
      <c r="F147" s="29">
        <v>17.0</v>
      </c>
      <c r="G147" s="26"/>
      <c r="H147" s="26"/>
      <c r="I147" s="26"/>
      <c r="J147" s="55" t="s">
        <v>1884</v>
      </c>
    </row>
    <row r="148">
      <c r="A148" s="55" t="s">
        <v>1815</v>
      </c>
      <c r="B148" s="24">
        <v>0.11842592592592592</v>
      </c>
      <c r="C148" s="55" t="s">
        <v>74</v>
      </c>
      <c r="D148" s="55" t="s">
        <v>91</v>
      </c>
      <c r="E148" s="29">
        <v>21.0</v>
      </c>
      <c r="F148" s="46"/>
      <c r="G148" s="26"/>
      <c r="H148" s="55" t="s">
        <v>1885</v>
      </c>
      <c r="I148" s="26"/>
      <c r="J148" s="26"/>
    </row>
    <row r="149">
      <c r="A149" s="55" t="s">
        <v>1815</v>
      </c>
      <c r="B149" s="24">
        <v>0.11891203703703704</v>
      </c>
      <c r="C149" s="55" t="s">
        <v>69</v>
      </c>
      <c r="D149" s="55" t="s">
        <v>89</v>
      </c>
      <c r="E149" s="29" t="s">
        <v>75</v>
      </c>
      <c r="F149" s="29" t="s">
        <v>75</v>
      </c>
      <c r="G149" s="26"/>
      <c r="H149" s="26"/>
      <c r="I149" s="26"/>
      <c r="J149" s="55" t="s">
        <v>85</v>
      </c>
    </row>
    <row r="150">
      <c r="A150" s="55" t="s">
        <v>1815</v>
      </c>
      <c r="B150" s="24">
        <v>0.11891203703703704</v>
      </c>
      <c r="C150" s="55" t="s">
        <v>69</v>
      </c>
      <c r="D150" s="55" t="s">
        <v>89</v>
      </c>
      <c r="E150" s="29">
        <f>F150+8</f>
        <v>25</v>
      </c>
      <c r="F150" s="29">
        <v>17.0</v>
      </c>
      <c r="G150" s="26"/>
      <c r="H150" s="26"/>
      <c r="I150" s="26"/>
      <c r="J150" s="55" t="s">
        <v>1886</v>
      </c>
    </row>
    <row r="151">
      <c r="A151" s="55" t="s">
        <v>1815</v>
      </c>
      <c r="B151" s="24">
        <v>0.11923611111111111</v>
      </c>
      <c r="C151" s="55" t="s">
        <v>69</v>
      </c>
      <c r="D151" s="55" t="s">
        <v>91</v>
      </c>
      <c r="E151" s="29">
        <v>20.0</v>
      </c>
      <c r="F151" s="46"/>
      <c r="G151" s="26"/>
      <c r="H151" s="55" t="s">
        <v>1887</v>
      </c>
      <c r="I151" s="26"/>
      <c r="J151" s="26"/>
    </row>
    <row r="152">
      <c r="A152" s="55" t="s">
        <v>1815</v>
      </c>
      <c r="B152" s="24">
        <v>0.12049768518518518</v>
      </c>
      <c r="C152" s="55" t="s">
        <v>82</v>
      </c>
      <c r="D152" s="55" t="s">
        <v>89</v>
      </c>
      <c r="E152" s="29" t="s">
        <v>75</v>
      </c>
      <c r="F152" s="29" t="s">
        <v>75</v>
      </c>
      <c r="G152" s="26"/>
      <c r="H152" s="26"/>
      <c r="I152" s="26"/>
      <c r="J152" s="55" t="s">
        <v>85</v>
      </c>
    </row>
    <row r="153">
      <c r="A153" s="55" t="s">
        <v>1815</v>
      </c>
      <c r="B153" s="24">
        <v>0.12049768518518518</v>
      </c>
      <c r="C153" s="55" t="s">
        <v>82</v>
      </c>
      <c r="D153" s="55" t="s">
        <v>89</v>
      </c>
      <c r="E153" s="29">
        <v>20.0</v>
      </c>
      <c r="F153" s="46">
        <f>E153-8</f>
        <v>12</v>
      </c>
      <c r="G153" s="26"/>
      <c r="H153" s="26"/>
      <c r="I153" s="26"/>
      <c r="J153" s="55" t="s">
        <v>1888</v>
      </c>
    </row>
    <row r="154">
      <c r="A154" s="55" t="s">
        <v>1815</v>
      </c>
      <c r="B154" s="24">
        <v>0.12136574074074075</v>
      </c>
      <c r="C154" s="55" t="s">
        <v>964</v>
      </c>
      <c r="D154" s="55" t="s">
        <v>91</v>
      </c>
      <c r="E154" s="29">
        <v>19.0</v>
      </c>
      <c r="F154" s="46"/>
      <c r="G154" s="26"/>
      <c r="H154" s="55" t="s">
        <v>1889</v>
      </c>
      <c r="I154" s="26"/>
      <c r="J154" s="55" t="s">
        <v>263</v>
      </c>
    </row>
    <row r="155">
      <c r="A155" s="55" t="s">
        <v>1815</v>
      </c>
      <c r="B155" s="24">
        <v>0.12194444444444444</v>
      </c>
      <c r="C155" s="55" t="s">
        <v>70</v>
      </c>
      <c r="D155" s="55" t="s">
        <v>93</v>
      </c>
      <c r="E155" s="29">
        <v>19.0</v>
      </c>
      <c r="F155" s="29">
        <v>11.0</v>
      </c>
      <c r="G155" s="26"/>
      <c r="H155" s="26"/>
      <c r="I155" s="26"/>
      <c r="J155" s="55" t="s">
        <v>85</v>
      </c>
    </row>
    <row r="156">
      <c r="A156" s="55" t="s">
        <v>1815</v>
      </c>
      <c r="B156" s="24">
        <v>0.12194444444444444</v>
      </c>
      <c r="C156" s="55" t="s">
        <v>70</v>
      </c>
      <c r="D156" s="55" t="s">
        <v>93</v>
      </c>
      <c r="E156" s="29">
        <v>19.0</v>
      </c>
      <c r="F156" s="29">
        <v>11.0</v>
      </c>
      <c r="G156" s="26"/>
      <c r="H156" s="26"/>
      <c r="I156" s="26"/>
      <c r="J156" s="55" t="s">
        <v>1881</v>
      </c>
    </row>
    <row r="157">
      <c r="A157" s="55" t="s">
        <v>1815</v>
      </c>
      <c r="B157" s="24">
        <v>0.12206018518518519</v>
      </c>
      <c r="C157" s="55" t="s">
        <v>70</v>
      </c>
      <c r="D157" s="55" t="s">
        <v>91</v>
      </c>
      <c r="E157" s="29">
        <v>6.0</v>
      </c>
      <c r="F157" s="46"/>
      <c r="G157" s="26"/>
      <c r="H157" s="55" t="s">
        <v>1882</v>
      </c>
      <c r="I157" s="26"/>
      <c r="J157" s="26"/>
    </row>
    <row r="158">
      <c r="A158" s="55" t="s">
        <v>1815</v>
      </c>
      <c r="B158" s="24">
        <v>0.12239583333333333</v>
      </c>
      <c r="C158" s="55" t="s">
        <v>70</v>
      </c>
      <c r="D158" s="55" t="s">
        <v>93</v>
      </c>
      <c r="E158" s="29">
        <v>19.0</v>
      </c>
      <c r="F158" s="46">
        <f>E158-8</f>
        <v>11</v>
      </c>
      <c r="G158" s="26"/>
      <c r="H158" s="26"/>
      <c r="I158" s="26"/>
      <c r="J158" s="55" t="s">
        <v>1881</v>
      </c>
    </row>
    <row r="159">
      <c r="A159" s="55" t="s">
        <v>1815</v>
      </c>
      <c r="B159" s="24">
        <v>0.12239583333333333</v>
      </c>
      <c r="C159" s="55" t="s">
        <v>70</v>
      </c>
      <c r="D159" s="55" t="s">
        <v>93</v>
      </c>
      <c r="E159" s="29" t="s">
        <v>75</v>
      </c>
      <c r="F159" s="29" t="s">
        <v>75</v>
      </c>
      <c r="G159" s="26"/>
      <c r="H159" s="26"/>
      <c r="I159" s="26"/>
      <c r="J159" s="55" t="s">
        <v>85</v>
      </c>
    </row>
    <row r="160">
      <c r="A160" s="55" t="s">
        <v>1815</v>
      </c>
      <c r="B160" s="24">
        <v>0.12248842592592593</v>
      </c>
      <c r="C160" s="55" t="s">
        <v>70</v>
      </c>
      <c r="D160" s="55" t="s">
        <v>91</v>
      </c>
      <c r="E160" s="29">
        <v>7.0</v>
      </c>
      <c r="F160" s="46"/>
      <c r="G160" s="26"/>
      <c r="H160" s="55" t="s">
        <v>1890</v>
      </c>
      <c r="I160" s="26"/>
      <c r="J160" s="26"/>
    </row>
    <row r="161">
      <c r="A161" s="55" t="s">
        <v>1815</v>
      </c>
      <c r="B161" s="24">
        <v>0.12298611111111112</v>
      </c>
      <c r="C161" s="55" t="s">
        <v>70</v>
      </c>
      <c r="D161" s="55" t="s">
        <v>93</v>
      </c>
      <c r="E161" s="29">
        <f>F161+8</f>
        <v>13</v>
      </c>
      <c r="F161" s="29">
        <v>5.0</v>
      </c>
      <c r="G161" s="26"/>
      <c r="H161" s="26"/>
      <c r="I161" s="26"/>
      <c r="J161" s="55" t="s">
        <v>85</v>
      </c>
    </row>
    <row r="162">
      <c r="A162" s="55" t="s">
        <v>1815</v>
      </c>
      <c r="B162" s="24">
        <v>0.12298611111111112</v>
      </c>
      <c r="C162" s="55" t="s">
        <v>70</v>
      </c>
      <c r="D162" s="55" t="s">
        <v>93</v>
      </c>
      <c r="E162" s="29">
        <v>14.0</v>
      </c>
      <c r="F162" s="29">
        <v>6.0</v>
      </c>
      <c r="G162" s="26"/>
      <c r="H162" s="26"/>
      <c r="I162" s="26"/>
      <c r="J162" s="55" t="s">
        <v>1881</v>
      </c>
    </row>
    <row r="163">
      <c r="A163" s="55" t="s">
        <v>1815</v>
      </c>
      <c r="B163" s="24">
        <v>0.12354166666666666</v>
      </c>
      <c r="C163" s="55" t="s">
        <v>84</v>
      </c>
      <c r="D163" s="55" t="s">
        <v>93</v>
      </c>
      <c r="E163" s="29" t="s">
        <v>88</v>
      </c>
      <c r="F163" s="29">
        <v>1.0</v>
      </c>
      <c r="G163" s="26"/>
      <c r="H163" s="26"/>
      <c r="I163" s="26"/>
      <c r="J163" s="55" t="s">
        <v>1880</v>
      </c>
    </row>
    <row r="164">
      <c r="A164" s="55" t="s">
        <v>1815</v>
      </c>
      <c r="B164" s="24">
        <v>0.12496527777777777</v>
      </c>
      <c r="C164" s="55" t="s">
        <v>84</v>
      </c>
      <c r="D164" s="55" t="s">
        <v>93</v>
      </c>
      <c r="E164" s="29" t="s">
        <v>88</v>
      </c>
      <c r="F164" s="29">
        <v>1.0</v>
      </c>
      <c r="G164" s="26"/>
      <c r="H164" s="26"/>
      <c r="I164" s="26"/>
      <c r="J164" s="55" t="s">
        <v>85</v>
      </c>
    </row>
    <row r="165">
      <c r="A165" s="55" t="s">
        <v>1815</v>
      </c>
      <c r="B165" s="24">
        <v>0.12496527777777777</v>
      </c>
      <c r="C165" s="55" t="s">
        <v>84</v>
      </c>
      <c r="D165" s="55" t="s">
        <v>93</v>
      </c>
      <c r="E165" s="29">
        <v>16.0</v>
      </c>
      <c r="F165" s="29">
        <v>10.0</v>
      </c>
      <c r="G165" s="26"/>
      <c r="H165" s="26"/>
      <c r="I165" s="26"/>
      <c r="J165" s="55" t="s">
        <v>1891</v>
      </c>
    </row>
    <row r="166">
      <c r="A166" s="55" t="s">
        <v>1815</v>
      </c>
      <c r="B166" s="24">
        <v>0.12520833333333334</v>
      </c>
      <c r="C166" s="55" t="s">
        <v>84</v>
      </c>
      <c r="D166" s="55" t="s">
        <v>93</v>
      </c>
      <c r="E166" s="29" t="s">
        <v>75</v>
      </c>
      <c r="F166" s="29" t="s">
        <v>75</v>
      </c>
      <c r="G166" s="26"/>
      <c r="H166" s="26"/>
      <c r="I166" s="26"/>
      <c r="J166" s="55" t="s">
        <v>85</v>
      </c>
    </row>
    <row r="167">
      <c r="A167" s="55" t="s">
        <v>1815</v>
      </c>
      <c r="B167" s="24">
        <v>0.12520833333333334</v>
      </c>
      <c r="C167" s="55" t="s">
        <v>84</v>
      </c>
      <c r="D167" s="55" t="s">
        <v>93</v>
      </c>
      <c r="E167" s="29">
        <v>21.0</v>
      </c>
      <c r="F167" s="29">
        <f>E167-6</f>
        <v>15</v>
      </c>
      <c r="G167" s="26"/>
      <c r="H167" s="26"/>
      <c r="I167" s="26"/>
      <c r="J167" s="55" t="s">
        <v>1891</v>
      </c>
    </row>
    <row r="168">
      <c r="A168" s="55" t="s">
        <v>1815</v>
      </c>
      <c r="B168" s="24">
        <v>0.12540509259259258</v>
      </c>
      <c r="C168" s="55" t="s">
        <v>84</v>
      </c>
      <c r="D168" s="55" t="s">
        <v>91</v>
      </c>
      <c r="E168" s="29">
        <v>20.0</v>
      </c>
      <c r="F168" s="46"/>
      <c r="G168" s="26"/>
      <c r="H168" s="55" t="s">
        <v>1892</v>
      </c>
      <c r="I168" s="26"/>
      <c r="J168" s="55"/>
    </row>
    <row r="169">
      <c r="A169" s="55" t="s">
        <v>1815</v>
      </c>
      <c r="B169" s="24">
        <v>0.12613425925925925</v>
      </c>
      <c r="C169" s="55" t="s">
        <v>74</v>
      </c>
      <c r="D169" s="55" t="s">
        <v>93</v>
      </c>
      <c r="E169" s="29">
        <v>18.0</v>
      </c>
      <c r="F169" s="46">
        <f>E169-9</f>
        <v>9</v>
      </c>
      <c r="G169" s="26"/>
      <c r="H169" s="26"/>
      <c r="I169" s="26"/>
      <c r="J169" s="55" t="s">
        <v>1893</v>
      </c>
    </row>
    <row r="170">
      <c r="A170" s="55" t="s">
        <v>1815</v>
      </c>
      <c r="B170" s="24">
        <v>0.12631944444444446</v>
      </c>
      <c r="C170" s="55" t="s">
        <v>74</v>
      </c>
      <c r="D170" s="55" t="s">
        <v>91</v>
      </c>
      <c r="E170" s="29">
        <v>20.0</v>
      </c>
      <c r="F170" s="46"/>
      <c r="G170" s="26"/>
      <c r="H170" s="55" t="s">
        <v>1894</v>
      </c>
      <c r="I170" s="26"/>
      <c r="J170" s="26"/>
    </row>
    <row r="171">
      <c r="A171" s="55" t="s">
        <v>1815</v>
      </c>
      <c r="B171" s="24">
        <v>0.12652777777777777</v>
      </c>
      <c r="C171" s="55" t="s">
        <v>84</v>
      </c>
      <c r="D171" s="55" t="s">
        <v>166</v>
      </c>
      <c r="E171" s="29">
        <v>10.0</v>
      </c>
      <c r="F171" s="46">
        <f t="shared" ref="F171:F172" si="13">E171--1</f>
        <v>11</v>
      </c>
      <c r="G171" s="26"/>
      <c r="H171" s="26"/>
      <c r="I171" s="26"/>
      <c r="J171" s="55" t="s">
        <v>85</v>
      </c>
    </row>
    <row r="172">
      <c r="A172" s="55" t="s">
        <v>1815</v>
      </c>
      <c r="B172" s="24">
        <v>0.12652777777777777</v>
      </c>
      <c r="C172" s="55" t="s">
        <v>84</v>
      </c>
      <c r="D172" s="55" t="s">
        <v>166</v>
      </c>
      <c r="E172" s="29">
        <v>10.0</v>
      </c>
      <c r="F172" s="46">
        <f t="shared" si="13"/>
        <v>11</v>
      </c>
      <c r="G172" s="26"/>
      <c r="H172" s="26"/>
      <c r="I172" s="26"/>
      <c r="J172" s="55"/>
    </row>
    <row r="173">
      <c r="A173" s="55" t="s">
        <v>1815</v>
      </c>
      <c r="B173" s="24">
        <v>0.12671296296296297</v>
      </c>
      <c r="C173" s="55" t="s">
        <v>74</v>
      </c>
      <c r="D173" s="55" t="s">
        <v>93</v>
      </c>
      <c r="E173" s="29">
        <v>17.0</v>
      </c>
      <c r="F173" s="46">
        <f>E173-9</f>
        <v>8</v>
      </c>
      <c r="G173" s="26"/>
      <c r="H173" s="26"/>
      <c r="I173" s="26"/>
      <c r="J173" s="55" t="s">
        <v>1893</v>
      </c>
    </row>
    <row r="174">
      <c r="A174" s="55" t="s">
        <v>1815</v>
      </c>
      <c r="B174" s="24">
        <v>0.1267939814814815</v>
      </c>
      <c r="C174" s="55" t="s">
        <v>74</v>
      </c>
      <c r="D174" s="55" t="s">
        <v>91</v>
      </c>
      <c r="E174" s="29">
        <v>9.0</v>
      </c>
      <c r="F174" s="46"/>
      <c r="G174" s="26"/>
      <c r="H174" s="55" t="s">
        <v>1895</v>
      </c>
      <c r="I174" s="26"/>
      <c r="J174" s="26"/>
    </row>
    <row r="175">
      <c r="A175" s="55" t="s">
        <v>1815</v>
      </c>
      <c r="B175" s="24">
        <v>0.12699074074074074</v>
      </c>
      <c r="C175" s="55" t="s">
        <v>84</v>
      </c>
      <c r="D175" s="55" t="s">
        <v>166</v>
      </c>
      <c r="E175" s="29">
        <f t="shared" ref="E175:E176" si="14">F175+-1</f>
        <v>15</v>
      </c>
      <c r="F175" s="29">
        <v>16.0</v>
      </c>
      <c r="G175" s="26"/>
      <c r="H175" s="26"/>
      <c r="I175" s="26"/>
      <c r="J175" s="55" t="s">
        <v>85</v>
      </c>
    </row>
    <row r="176">
      <c r="A176" s="55" t="s">
        <v>1815</v>
      </c>
      <c r="B176" s="24">
        <v>0.12699074074074074</v>
      </c>
      <c r="C176" s="55" t="s">
        <v>84</v>
      </c>
      <c r="D176" s="55" t="s">
        <v>166</v>
      </c>
      <c r="E176" s="29">
        <f t="shared" si="14"/>
        <v>15</v>
      </c>
      <c r="F176" s="29">
        <v>16.0</v>
      </c>
      <c r="G176" s="26"/>
      <c r="H176" s="26"/>
      <c r="I176" s="26"/>
      <c r="J176" s="26"/>
    </row>
    <row r="177">
      <c r="A177" s="55" t="s">
        <v>1815</v>
      </c>
      <c r="B177" s="24">
        <v>0.12787037037037038</v>
      </c>
      <c r="C177" s="55" t="s">
        <v>69</v>
      </c>
      <c r="D177" s="55" t="s">
        <v>320</v>
      </c>
      <c r="E177" s="29">
        <v>14.0</v>
      </c>
      <c r="F177" s="46">
        <f>E177-5</f>
        <v>9</v>
      </c>
      <c r="G177" s="26"/>
      <c r="H177" s="26"/>
      <c r="I177" s="26"/>
      <c r="J177" s="26"/>
    </row>
    <row r="178">
      <c r="A178" s="55" t="s">
        <v>1815</v>
      </c>
      <c r="B178" s="24">
        <v>0.13019675925925925</v>
      </c>
      <c r="C178" s="55" t="s">
        <v>82</v>
      </c>
      <c r="D178" s="55" t="s">
        <v>195</v>
      </c>
      <c r="E178" s="29">
        <f>F178+0</f>
        <v>6</v>
      </c>
      <c r="F178" s="29">
        <v>6.0</v>
      </c>
      <c r="G178" s="26"/>
      <c r="H178" s="26"/>
      <c r="I178" s="26"/>
      <c r="J178" s="26"/>
    </row>
    <row r="179">
      <c r="A179" s="55" t="s">
        <v>1815</v>
      </c>
      <c r="B179" s="24">
        <v>0.13019675925925925</v>
      </c>
      <c r="C179" s="55" t="s">
        <v>82</v>
      </c>
      <c r="D179" s="55" t="s">
        <v>195</v>
      </c>
      <c r="E179" s="29" t="s">
        <v>88</v>
      </c>
      <c r="F179" s="29">
        <v>1.0</v>
      </c>
      <c r="G179" s="26"/>
      <c r="H179" s="26"/>
      <c r="I179" s="26"/>
      <c r="J179" s="55" t="s">
        <v>85</v>
      </c>
    </row>
    <row r="180">
      <c r="A180" s="55" t="s">
        <v>1815</v>
      </c>
      <c r="B180" s="24">
        <v>0.13125</v>
      </c>
      <c r="C180" s="55" t="s">
        <v>964</v>
      </c>
      <c r="D180" s="55" t="s">
        <v>91</v>
      </c>
      <c r="E180" s="29">
        <v>14.0</v>
      </c>
      <c r="F180" s="46"/>
      <c r="G180" s="26"/>
      <c r="H180" s="55" t="s">
        <v>1896</v>
      </c>
      <c r="I180" s="26"/>
      <c r="J180" s="55" t="s">
        <v>263</v>
      </c>
    </row>
    <row r="181">
      <c r="A181" s="55" t="s">
        <v>1815</v>
      </c>
      <c r="B181" s="24">
        <v>0.1320601851851852</v>
      </c>
      <c r="C181" s="55" t="s">
        <v>964</v>
      </c>
      <c r="D181" s="55" t="s">
        <v>81</v>
      </c>
      <c r="E181" s="29">
        <v>14.0</v>
      </c>
      <c r="F181" s="46">
        <f>E181-2</f>
        <v>12</v>
      </c>
      <c r="G181" s="26"/>
      <c r="H181" s="26"/>
      <c r="I181" s="26"/>
      <c r="J181" s="26"/>
    </row>
    <row r="182">
      <c r="A182" s="55" t="s">
        <v>1815</v>
      </c>
      <c r="B182" s="24">
        <v>0.1325925925925926</v>
      </c>
      <c r="C182" s="55" t="s">
        <v>66</v>
      </c>
      <c r="D182" s="55" t="s">
        <v>89</v>
      </c>
      <c r="E182" s="29">
        <v>18.0</v>
      </c>
      <c r="F182" s="46">
        <f t="shared" ref="F182:F184" si="15">E182-8</f>
        <v>10</v>
      </c>
      <c r="G182" s="26"/>
      <c r="H182" s="26"/>
      <c r="I182" s="26"/>
      <c r="J182" s="55" t="s">
        <v>1897</v>
      </c>
    </row>
    <row r="183">
      <c r="A183" s="55" t="s">
        <v>1815</v>
      </c>
      <c r="B183" s="24">
        <v>0.1327199074074074</v>
      </c>
      <c r="C183" s="55" t="s">
        <v>66</v>
      </c>
      <c r="D183" s="55" t="s">
        <v>89</v>
      </c>
      <c r="E183" s="29">
        <v>20.0</v>
      </c>
      <c r="F183" s="46">
        <f t="shared" si="15"/>
        <v>12</v>
      </c>
      <c r="G183" s="26"/>
      <c r="H183" s="26"/>
      <c r="I183" s="26"/>
      <c r="J183" s="55" t="s">
        <v>1897</v>
      </c>
    </row>
    <row r="184">
      <c r="A184" s="55" t="s">
        <v>1815</v>
      </c>
      <c r="B184" s="24">
        <v>0.13309027777777777</v>
      </c>
      <c r="C184" s="55" t="s">
        <v>66</v>
      </c>
      <c r="D184" s="55" t="s">
        <v>89</v>
      </c>
      <c r="E184" s="29">
        <v>27.0</v>
      </c>
      <c r="F184" s="46">
        <f t="shared" si="15"/>
        <v>19</v>
      </c>
      <c r="G184" s="26"/>
      <c r="H184" s="26"/>
      <c r="I184" s="26"/>
      <c r="J184" s="55" t="s">
        <v>1898</v>
      </c>
    </row>
    <row r="185">
      <c r="A185" s="55" t="s">
        <v>1815</v>
      </c>
      <c r="B185" s="24">
        <v>0.1334375</v>
      </c>
      <c r="C185" s="55" t="s">
        <v>66</v>
      </c>
      <c r="D185" s="55" t="s">
        <v>91</v>
      </c>
      <c r="E185" s="29">
        <v>7.0</v>
      </c>
      <c r="F185" s="46"/>
      <c r="G185" s="26"/>
      <c r="H185" s="55" t="s">
        <v>1899</v>
      </c>
      <c r="I185" s="26"/>
      <c r="J185" s="26"/>
    </row>
    <row r="186">
      <c r="A186" s="55" t="s">
        <v>1815</v>
      </c>
      <c r="B186" s="24">
        <v>0.1335763888888889</v>
      </c>
      <c r="C186" s="55" t="s">
        <v>84</v>
      </c>
      <c r="D186" s="55" t="s">
        <v>166</v>
      </c>
      <c r="E186" s="29" t="s">
        <v>88</v>
      </c>
      <c r="F186" s="29">
        <v>1.0</v>
      </c>
      <c r="G186" s="26"/>
      <c r="H186" s="26"/>
      <c r="I186" s="26"/>
      <c r="J186" s="55" t="s">
        <v>85</v>
      </c>
    </row>
    <row r="187">
      <c r="A187" s="55" t="s">
        <v>1815</v>
      </c>
      <c r="B187" s="24">
        <v>0.1335763888888889</v>
      </c>
      <c r="C187" s="55" t="s">
        <v>84</v>
      </c>
      <c r="D187" s="55" t="s">
        <v>166</v>
      </c>
      <c r="E187" s="29">
        <f>F187+-1</f>
        <v>5</v>
      </c>
      <c r="F187" s="29">
        <v>6.0</v>
      </c>
      <c r="G187" s="26"/>
      <c r="H187" s="26"/>
      <c r="I187" s="26"/>
      <c r="J187" s="26"/>
    </row>
    <row r="188">
      <c r="A188" s="55" t="s">
        <v>1815</v>
      </c>
      <c r="B188" s="24">
        <v>0.13380787037037037</v>
      </c>
      <c r="C188" s="55" t="s">
        <v>66</v>
      </c>
      <c r="D188" s="55" t="s">
        <v>89</v>
      </c>
      <c r="E188" s="29" t="s">
        <v>75</v>
      </c>
      <c r="F188" s="29" t="s">
        <v>75</v>
      </c>
      <c r="G188" s="26"/>
      <c r="H188" s="26"/>
      <c r="I188" s="26"/>
      <c r="J188" s="55" t="s">
        <v>1897</v>
      </c>
    </row>
    <row r="189">
      <c r="A189" s="55" t="s">
        <v>1815</v>
      </c>
      <c r="B189" s="24">
        <v>0.13407407407407407</v>
      </c>
      <c r="C189" s="55" t="s">
        <v>84</v>
      </c>
      <c r="D189" s="55" t="s">
        <v>93</v>
      </c>
      <c r="E189" s="29">
        <v>21.0</v>
      </c>
      <c r="F189" s="29">
        <v>15.0</v>
      </c>
      <c r="G189" s="26"/>
      <c r="H189" s="26"/>
      <c r="I189" s="26"/>
      <c r="J189" s="55" t="s">
        <v>1900</v>
      </c>
    </row>
    <row r="190">
      <c r="A190" s="55" t="s">
        <v>1815</v>
      </c>
      <c r="B190" s="24">
        <v>0.13431712962962963</v>
      </c>
      <c r="C190" s="55" t="s">
        <v>84</v>
      </c>
      <c r="D190" s="55" t="s">
        <v>91</v>
      </c>
      <c r="E190" s="29">
        <v>17.0</v>
      </c>
      <c r="F190" s="46"/>
      <c r="G190" s="26"/>
      <c r="H190" s="55" t="s">
        <v>1901</v>
      </c>
      <c r="I190" s="26"/>
      <c r="J190" s="55" t="s">
        <v>1162</v>
      </c>
    </row>
    <row r="191">
      <c r="A191" s="55" t="s">
        <v>1815</v>
      </c>
      <c r="B191" s="24">
        <v>0.13440972222222222</v>
      </c>
      <c r="C191" s="55" t="s">
        <v>84</v>
      </c>
      <c r="D191" s="55" t="s">
        <v>93</v>
      </c>
      <c r="E191" s="29" t="s">
        <v>75</v>
      </c>
      <c r="F191" s="29" t="s">
        <v>75</v>
      </c>
      <c r="G191" s="26"/>
      <c r="H191" s="26"/>
      <c r="I191" s="26"/>
      <c r="J191" s="55" t="s">
        <v>1902</v>
      </c>
    </row>
    <row r="192">
      <c r="A192" s="55" t="s">
        <v>1815</v>
      </c>
      <c r="B192" s="24">
        <v>0.13547453703703705</v>
      </c>
      <c r="C192" s="55" t="s">
        <v>74</v>
      </c>
      <c r="D192" s="55" t="s">
        <v>78</v>
      </c>
      <c r="E192" s="29">
        <v>27.0</v>
      </c>
      <c r="F192" s="29">
        <v>19.0</v>
      </c>
      <c r="G192" s="26"/>
      <c r="H192" s="26"/>
      <c r="I192" s="26"/>
      <c r="J192" s="26"/>
    </row>
    <row r="193">
      <c r="A193" s="55" t="s">
        <v>1815</v>
      </c>
      <c r="B193" s="24">
        <v>0.13672453703703705</v>
      </c>
      <c r="C193" s="55" t="s">
        <v>69</v>
      </c>
      <c r="D193" s="55" t="s">
        <v>89</v>
      </c>
      <c r="E193" s="29" t="s">
        <v>75</v>
      </c>
      <c r="F193" s="29" t="s">
        <v>75</v>
      </c>
      <c r="G193" s="26"/>
      <c r="H193" s="26"/>
      <c r="I193" s="26"/>
      <c r="J193" s="55" t="s">
        <v>1903</v>
      </c>
    </row>
    <row r="194">
      <c r="A194" s="55" t="s">
        <v>1815</v>
      </c>
      <c r="B194" s="24">
        <v>0.13951388888888888</v>
      </c>
      <c r="C194" s="55" t="s">
        <v>82</v>
      </c>
      <c r="D194" s="55" t="s">
        <v>195</v>
      </c>
      <c r="E194" s="29" t="s">
        <v>75</v>
      </c>
      <c r="F194" s="29" t="s">
        <v>75</v>
      </c>
      <c r="G194" s="26"/>
      <c r="H194" s="26"/>
      <c r="I194" s="26"/>
      <c r="J194" s="55" t="s">
        <v>85</v>
      </c>
    </row>
    <row r="195">
      <c r="A195" s="55" t="s">
        <v>1815</v>
      </c>
      <c r="B195" s="24">
        <v>0.13951388888888888</v>
      </c>
      <c r="C195" s="55" t="s">
        <v>82</v>
      </c>
      <c r="D195" s="55" t="s">
        <v>195</v>
      </c>
      <c r="E195" s="29" t="s">
        <v>75</v>
      </c>
      <c r="F195" s="29" t="s">
        <v>75</v>
      </c>
      <c r="G195" s="26"/>
      <c r="H195" s="26"/>
      <c r="I195" s="26"/>
      <c r="J195" s="26"/>
    </row>
    <row r="196">
      <c r="A196" s="55" t="s">
        <v>1815</v>
      </c>
      <c r="B196" s="24">
        <v>0.14086805555555557</v>
      </c>
      <c r="C196" s="55" t="s">
        <v>84</v>
      </c>
      <c r="D196" s="55" t="s">
        <v>166</v>
      </c>
      <c r="E196" s="29" t="s">
        <v>75</v>
      </c>
      <c r="F196" s="29" t="s">
        <v>75</v>
      </c>
      <c r="G196" s="26"/>
      <c r="H196" s="26"/>
      <c r="I196" s="26"/>
      <c r="J196" s="55" t="s">
        <v>85</v>
      </c>
    </row>
    <row r="197">
      <c r="A197" s="55" t="s">
        <v>1815</v>
      </c>
      <c r="B197" s="24">
        <v>0.14086805555555557</v>
      </c>
      <c r="C197" s="55" t="s">
        <v>84</v>
      </c>
      <c r="D197" s="55" t="s">
        <v>166</v>
      </c>
      <c r="E197" s="29">
        <v>16.0</v>
      </c>
      <c r="F197" s="46">
        <f>E197--1</f>
        <v>17</v>
      </c>
      <c r="G197" s="26"/>
      <c r="H197" s="26"/>
      <c r="I197" s="26"/>
      <c r="J197" s="26"/>
    </row>
    <row r="198">
      <c r="A198" s="55" t="s">
        <v>1815</v>
      </c>
      <c r="B198" s="24">
        <v>0.1419212962962963</v>
      </c>
      <c r="C198" s="55" t="s">
        <v>84</v>
      </c>
      <c r="D198" s="55" t="s">
        <v>93</v>
      </c>
      <c r="E198" s="29" t="s">
        <v>75</v>
      </c>
      <c r="F198" s="29" t="s">
        <v>75</v>
      </c>
      <c r="G198" s="26"/>
      <c r="H198" s="26"/>
      <c r="I198" s="26"/>
      <c r="J198" s="55" t="s">
        <v>85</v>
      </c>
    </row>
    <row r="199">
      <c r="A199" s="55" t="s">
        <v>1815</v>
      </c>
      <c r="B199" s="24">
        <v>0.1419212962962963</v>
      </c>
      <c r="C199" s="55" t="s">
        <v>84</v>
      </c>
      <c r="D199" s="55" t="s">
        <v>93</v>
      </c>
      <c r="E199" s="29">
        <v>23.0</v>
      </c>
      <c r="F199" s="46">
        <f>E199-6</f>
        <v>17</v>
      </c>
      <c r="G199" s="26"/>
      <c r="H199" s="26"/>
      <c r="I199" s="26"/>
      <c r="J199" s="55" t="s">
        <v>1904</v>
      </c>
    </row>
    <row r="200">
      <c r="A200" s="55" t="s">
        <v>1815</v>
      </c>
      <c r="B200" s="24">
        <v>0.14212962962962963</v>
      </c>
      <c r="C200" s="55" t="s">
        <v>84</v>
      </c>
      <c r="D200" s="55" t="s">
        <v>91</v>
      </c>
      <c r="E200" s="29">
        <v>16.0</v>
      </c>
      <c r="F200" s="46"/>
      <c r="G200" s="26"/>
      <c r="H200" s="55" t="s">
        <v>1905</v>
      </c>
      <c r="I200" s="26"/>
      <c r="J200" s="55" t="s">
        <v>1906</v>
      </c>
    </row>
    <row r="201">
      <c r="A201" s="55" t="s">
        <v>1815</v>
      </c>
      <c r="B201" s="24">
        <v>0.14315972222222223</v>
      </c>
      <c r="C201" s="55" t="s">
        <v>964</v>
      </c>
      <c r="D201" s="55" t="s">
        <v>120</v>
      </c>
      <c r="E201" s="29">
        <v>7.0</v>
      </c>
      <c r="F201" s="46"/>
      <c r="G201" s="26"/>
      <c r="H201" s="55" t="s">
        <v>1907</v>
      </c>
      <c r="I201" s="26"/>
      <c r="J201" s="55" t="s">
        <v>1850</v>
      </c>
    </row>
    <row r="202">
      <c r="A202" s="55" t="s">
        <v>1815</v>
      </c>
      <c r="B202" s="24">
        <v>0.14354166666666668</v>
      </c>
      <c r="C202" s="55" t="s">
        <v>70</v>
      </c>
      <c r="D202" s="55" t="s">
        <v>93</v>
      </c>
      <c r="E202" s="29" t="s">
        <v>68</v>
      </c>
      <c r="F202" s="29">
        <v>20.0</v>
      </c>
      <c r="G202" s="26"/>
      <c r="H202" s="26"/>
      <c r="I202" s="26"/>
      <c r="J202" s="55" t="s">
        <v>1881</v>
      </c>
    </row>
    <row r="203">
      <c r="A203" s="55" t="s">
        <v>1815</v>
      </c>
      <c r="B203" s="24">
        <v>0.14354166666666668</v>
      </c>
      <c r="C203" s="55" t="s">
        <v>70</v>
      </c>
      <c r="D203" s="55" t="s">
        <v>93</v>
      </c>
      <c r="E203" s="29" t="s">
        <v>75</v>
      </c>
      <c r="F203" s="29" t="s">
        <v>75</v>
      </c>
      <c r="G203" s="26"/>
      <c r="H203" s="26"/>
      <c r="I203" s="26"/>
      <c r="J203" s="55" t="s">
        <v>85</v>
      </c>
    </row>
    <row r="204">
      <c r="A204" s="55" t="s">
        <v>1815</v>
      </c>
      <c r="B204" s="24">
        <v>0.1438425925925926</v>
      </c>
      <c r="C204" s="55" t="s">
        <v>70</v>
      </c>
      <c r="D204" s="55" t="s">
        <v>91</v>
      </c>
      <c r="E204" s="29">
        <v>9.0</v>
      </c>
      <c r="F204" s="46"/>
      <c r="G204" s="26"/>
      <c r="H204" s="55" t="s">
        <v>1883</v>
      </c>
      <c r="I204" s="26"/>
      <c r="J204" s="26"/>
    </row>
    <row r="205">
      <c r="A205" s="55" t="s">
        <v>1815</v>
      </c>
      <c r="B205" s="24">
        <v>0.14395833333333333</v>
      </c>
      <c r="C205" s="55" t="s">
        <v>70</v>
      </c>
      <c r="D205" s="55" t="s">
        <v>93</v>
      </c>
      <c r="E205" s="29">
        <f>F205+8</f>
        <v>25</v>
      </c>
      <c r="F205" s="29">
        <v>17.0</v>
      </c>
      <c r="G205" s="26"/>
      <c r="H205" s="26"/>
      <c r="I205" s="26"/>
      <c r="J205" s="55" t="s">
        <v>1881</v>
      </c>
    </row>
    <row r="206">
      <c r="A206" s="55" t="s">
        <v>1815</v>
      </c>
      <c r="B206" s="24">
        <v>0.14395833333333333</v>
      </c>
      <c r="C206" s="55" t="s">
        <v>70</v>
      </c>
      <c r="D206" s="55" t="s">
        <v>93</v>
      </c>
      <c r="E206" s="29" t="s">
        <v>75</v>
      </c>
      <c r="F206" s="29" t="s">
        <v>75</v>
      </c>
      <c r="G206" s="26"/>
      <c r="H206" s="26"/>
      <c r="I206" s="26"/>
      <c r="J206" s="55" t="s">
        <v>85</v>
      </c>
    </row>
    <row r="207">
      <c r="A207" s="55" t="s">
        <v>1815</v>
      </c>
      <c r="B207" s="24">
        <v>0.14399305555555555</v>
      </c>
      <c r="C207" s="55" t="s">
        <v>70</v>
      </c>
      <c r="D207" s="55" t="s">
        <v>91</v>
      </c>
      <c r="E207" s="29">
        <v>8.0</v>
      </c>
      <c r="F207" s="46"/>
      <c r="G207" s="26"/>
      <c r="H207" s="55" t="s">
        <v>1908</v>
      </c>
      <c r="I207" s="26"/>
      <c r="J207" s="26"/>
    </row>
    <row r="208">
      <c r="A208" s="55" t="s">
        <v>1815</v>
      </c>
      <c r="B208" s="24">
        <v>0.14421296296296296</v>
      </c>
      <c r="C208" s="55" t="s">
        <v>70</v>
      </c>
      <c r="D208" s="55" t="s">
        <v>93</v>
      </c>
      <c r="E208" s="29">
        <f t="shared" ref="E208:E209" si="16">F208+8</f>
        <v>23</v>
      </c>
      <c r="F208" s="29">
        <v>15.0</v>
      </c>
      <c r="G208" s="26"/>
      <c r="H208" s="26"/>
      <c r="I208" s="26"/>
      <c r="J208" s="55" t="s">
        <v>1881</v>
      </c>
    </row>
    <row r="209">
      <c r="A209" s="55" t="s">
        <v>1815</v>
      </c>
      <c r="B209" s="24">
        <v>0.14421296296296296</v>
      </c>
      <c r="C209" s="55" t="s">
        <v>70</v>
      </c>
      <c r="D209" s="55" t="s">
        <v>93</v>
      </c>
      <c r="E209" s="29">
        <f t="shared" si="16"/>
        <v>21</v>
      </c>
      <c r="F209" s="29">
        <v>13.0</v>
      </c>
      <c r="G209" s="26"/>
      <c r="H209" s="26"/>
      <c r="I209" s="26"/>
      <c r="J209" s="55" t="s">
        <v>85</v>
      </c>
    </row>
    <row r="210">
      <c r="A210" s="55" t="s">
        <v>1815</v>
      </c>
      <c r="B210" s="24">
        <v>0.14425925925925925</v>
      </c>
      <c r="C210" s="55" t="s">
        <v>70</v>
      </c>
      <c r="D210" s="55" t="s">
        <v>91</v>
      </c>
      <c r="E210" s="29">
        <v>7.0</v>
      </c>
      <c r="F210" s="46"/>
      <c r="G210" s="26"/>
      <c r="H210" s="55" t="s">
        <v>1890</v>
      </c>
      <c r="I210" s="26"/>
      <c r="J210" s="26"/>
    </row>
    <row r="211">
      <c r="A211" s="55" t="s">
        <v>1815</v>
      </c>
      <c r="B211" s="24">
        <v>0.1447337962962963</v>
      </c>
      <c r="C211" s="55" t="s">
        <v>66</v>
      </c>
      <c r="D211" s="55" t="s">
        <v>89</v>
      </c>
      <c r="E211" s="29">
        <v>11.0</v>
      </c>
      <c r="F211" s="46">
        <f t="shared" ref="F211:F212" si="17">E211-8</f>
        <v>3</v>
      </c>
      <c r="G211" s="26"/>
      <c r="H211" s="26"/>
      <c r="I211" s="26"/>
      <c r="J211" s="55" t="s">
        <v>1897</v>
      </c>
    </row>
    <row r="212">
      <c r="A212" s="55" t="s">
        <v>1815</v>
      </c>
      <c r="B212" s="24">
        <v>0.14483796296296297</v>
      </c>
      <c r="C212" s="55" t="s">
        <v>66</v>
      </c>
      <c r="D212" s="55" t="s">
        <v>89</v>
      </c>
      <c r="E212" s="29">
        <v>25.0</v>
      </c>
      <c r="F212" s="46">
        <f t="shared" si="17"/>
        <v>17</v>
      </c>
      <c r="G212" s="26"/>
      <c r="H212" s="26"/>
      <c r="I212" s="26"/>
      <c r="J212" s="55" t="s">
        <v>1897</v>
      </c>
    </row>
    <row r="213">
      <c r="A213" s="55" t="s">
        <v>1815</v>
      </c>
      <c r="B213" s="24">
        <v>0.14502314814814815</v>
      </c>
      <c r="C213" s="55" t="s">
        <v>66</v>
      </c>
      <c r="D213" s="55" t="s">
        <v>91</v>
      </c>
      <c r="E213" s="29">
        <v>9.0</v>
      </c>
      <c r="F213" s="46"/>
      <c r="G213" s="26"/>
      <c r="H213" s="55" t="s">
        <v>1883</v>
      </c>
      <c r="I213" s="26"/>
      <c r="J213" s="26"/>
    </row>
    <row r="214">
      <c r="A214" s="55" t="s">
        <v>1815</v>
      </c>
      <c r="B214" s="24">
        <v>0.14533564814814814</v>
      </c>
      <c r="C214" s="55" t="s">
        <v>84</v>
      </c>
      <c r="D214" s="55" t="s">
        <v>93</v>
      </c>
      <c r="E214" s="29" t="s">
        <v>75</v>
      </c>
      <c r="F214" s="29" t="s">
        <v>75</v>
      </c>
      <c r="G214" s="26"/>
      <c r="H214" s="26"/>
      <c r="I214" s="26"/>
      <c r="J214" s="55" t="s">
        <v>85</v>
      </c>
    </row>
    <row r="215">
      <c r="A215" s="55" t="s">
        <v>1815</v>
      </c>
      <c r="B215" s="24">
        <v>0.14533564814814814</v>
      </c>
      <c r="C215" s="55" t="s">
        <v>84</v>
      </c>
      <c r="D215" s="55" t="s">
        <v>93</v>
      </c>
      <c r="E215" s="29">
        <v>20.0</v>
      </c>
      <c r="F215" s="46">
        <f>E215-6</f>
        <v>14</v>
      </c>
      <c r="G215" s="26"/>
      <c r="H215" s="26"/>
      <c r="I215" s="26"/>
      <c r="J215" s="55" t="s">
        <v>1904</v>
      </c>
    </row>
    <row r="216">
      <c r="A216" s="55" t="s">
        <v>1815</v>
      </c>
      <c r="B216" s="24">
        <v>0.14547453703703703</v>
      </c>
      <c r="C216" s="55" t="s">
        <v>84</v>
      </c>
      <c r="D216" s="55" t="s">
        <v>91</v>
      </c>
      <c r="E216" s="29">
        <v>24.0</v>
      </c>
      <c r="F216" s="46"/>
      <c r="G216" s="26"/>
      <c r="H216" s="55" t="s">
        <v>1909</v>
      </c>
      <c r="I216" s="26"/>
      <c r="J216" s="55" t="s">
        <v>1160</v>
      </c>
    </row>
    <row r="217">
      <c r="A217" s="55" t="s">
        <v>1815</v>
      </c>
      <c r="B217" s="24">
        <v>0.1463310185185185</v>
      </c>
      <c r="C217" s="55" t="s">
        <v>74</v>
      </c>
      <c r="D217" s="55" t="s">
        <v>93</v>
      </c>
      <c r="E217" s="29">
        <v>16.0</v>
      </c>
      <c r="F217" s="46">
        <f>E217-9</f>
        <v>7</v>
      </c>
      <c r="G217" s="26"/>
      <c r="H217" s="26"/>
      <c r="I217" s="26"/>
      <c r="J217" s="55" t="s">
        <v>1884</v>
      </c>
    </row>
    <row r="218">
      <c r="A218" s="55" t="s">
        <v>1815</v>
      </c>
      <c r="B218" s="24">
        <v>0.14641203703703703</v>
      </c>
      <c r="C218" s="55" t="s">
        <v>74</v>
      </c>
      <c r="D218" s="55" t="s">
        <v>93</v>
      </c>
      <c r="E218" s="29" t="s">
        <v>75</v>
      </c>
      <c r="F218" s="29" t="s">
        <v>75</v>
      </c>
      <c r="G218" s="26"/>
      <c r="H218" s="26"/>
      <c r="I218" s="26"/>
      <c r="J218" s="55" t="s">
        <v>1884</v>
      </c>
    </row>
    <row r="219">
      <c r="A219" s="55" t="s">
        <v>1815</v>
      </c>
      <c r="B219" s="24">
        <v>0.14806712962962962</v>
      </c>
      <c r="C219" s="55" t="s">
        <v>69</v>
      </c>
      <c r="D219" s="55" t="s">
        <v>120</v>
      </c>
      <c r="E219" s="29">
        <v>7.0</v>
      </c>
      <c r="F219" s="46"/>
      <c r="G219" s="26"/>
      <c r="H219" s="55" t="s">
        <v>1910</v>
      </c>
      <c r="I219" s="26"/>
      <c r="J219" s="55" t="s">
        <v>207</v>
      </c>
    </row>
    <row r="220">
      <c r="A220" s="55" t="s">
        <v>1815</v>
      </c>
      <c r="B220" s="24">
        <v>0.14842592592592593</v>
      </c>
      <c r="C220" s="55" t="s">
        <v>69</v>
      </c>
      <c r="D220" s="55" t="s">
        <v>89</v>
      </c>
      <c r="E220" s="29">
        <v>13.0</v>
      </c>
      <c r="F220" s="46">
        <f>E220-8</f>
        <v>5</v>
      </c>
      <c r="G220" s="26"/>
      <c r="H220" s="26"/>
      <c r="I220" s="26"/>
      <c r="J220" s="55" t="s">
        <v>1911</v>
      </c>
    </row>
    <row r="221">
      <c r="A221" s="55" t="s">
        <v>1815</v>
      </c>
      <c r="B221" s="24">
        <v>0.14869212962962963</v>
      </c>
      <c r="C221" s="55" t="s">
        <v>69</v>
      </c>
      <c r="D221" s="55" t="s">
        <v>89</v>
      </c>
      <c r="E221" s="29" t="s">
        <v>88</v>
      </c>
      <c r="F221" s="29">
        <v>1.0</v>
      </c>
      <c r="G221" s="26"/>
      <c r="H221" s="26"/>
      <c r="I221" s="26"/>
      <c r="J221" s="55" t="s">
        <v>85</v>
      </c>
    </row>
    <row r="222">
      <c r="A222" s="55" t="s">
        <v>1815</v>
      </c>
      <c r="B222" s="24">
        <v>0.15069444444444444</v>
      </c>
      <c r="C222" s="55" t="s">
        <v>69</v>
      </c>
      <c r="D222" s="55" t="s">
        <v>93</v>
      </c>
      <c r="E222" s="29">
        <v>24.0</v>
      </c>
      <c r="F222" s="46">
        <f>E222-6</f>
        <v>18</v>
      </c>
      <c r="G222" s="26"/>
      <c r="H222" s="26"/>
      <c r="I222" s="26"/>
      <c r="J222" s="55" t="s">
        <v>1912</v>
      </c>
    </row>
    <row r="223">
      <c r="A223" s="55" t="s">
        <v>1815</v>
      </c>
      <c r="B223" s="24">
        <v>0.15099537037037036</v>
      </c>
      <c r="C223" s="55" t="s">
        <v>69</v>
      </c>
      <c r="D223" s="55" t="s">
        <v>91</v>
      </c>
      <c r="E223" s="29">
        <v>6.0</v>
      </c>
      <c r="F223" s="46"/>
      <c r="G223" s="26"/>
      <c r="H223" s="55" t="s">
        <v>1882</v>
      </c>
      <c r="I223" s="26"/>
      <c r="J223" s="26"/>
    </row>
    <row r="224">
      <c r="A224" s="55" t="s">
        <v>1815</v>
      </c>
      <c r="B224" s="24">
        <v>0.1515277777777778</v>
      </c>
      <c r="C224" s="55" t="s">
        <v>82</v>
      </c>
      <c r="D224" s="55" t="s">
        <v>100</v>
      </c>
      <c r="E224" s="29">
        <v>10.0</v>
      </c>
      <c r="F224" s="46">
        <f>E224-2</f>
        <v>8</v>
      </c>
      <c r="G224" s="26"/>
      <c r="H224" s="55" t="s">
        <v>1913</v>
      </c>
      <c r="I224" s="26"/>
      <c r="J224" s="55" t="s">
        <v>1162</v>
      </c>
    </row>
    <row r="225">
      <c r="A225" s="55" t="s">
        <v>1815</v>
      </c>
      <c r="B225" s="24">
        <v>0.15157407407407408</v>
      </c>
      <c r="C225" s="55" t="s">
        <v>74</v>
      </c>
      <c r="D225" s="55" t="s">
        <v>100</v>
      </c>
      <c r="E225" s="29">
        <f>F225+8</f>
        <v>12</v>
      </c>
      <c r="F225" s="29">
        <v>4.0</v>
      </c>
      <c r="G225" s="26"/>
      <c r="H225" s="55" t="s">
        <v>1914</v>
      </c>
      <c r="I225" s="26"/>
      <c r="J225" s="26"/>
    </row>
    <row r="226">
      <c r="A226" s="55" t="s">
        <v>1815</v>
      </c>
      <c r="B226" s="24">
        <v>0.15166666666666667</v>
      </c>
      <c r="C226" s="55" t="s">
        <v>69</v>
      </c>
      <c r="D226" s="55" t="s">
        <v>100</v>
      </c>
      <c r="E226" s="29">
        <v>18.0</v>
      </c>
      <c r="F226" s="46">
        <f>E226-4</f>
        <v>14</v>
      </c>
      <c r="G226" s="26"/>
      <c r="H226" s="26"/>
      <c r="I226" s="26"/>
      <c r="J226" s="26"/>
    </row>
    <row r="227">
      <c r="A227" s="55" t="s">
        <v>1815</v>
      </c>
      <c r="B227" s="24">
        <v>0.15208333333333332</v>
      </c>
      <c r="C227" s="55" t="s">
        <v>74</v>
      </c>
      <c r="D227" s="55" t="s">
        <v>93</v>
      </c>
      <c r="E227" s="29" t="s">
        <v>75</v>
      </c>
      <c r="F227" s="29" t="s">
        <v>75</v>
      </c>
      <c r="G227" s="26"/>
      <c r="H227" s="26"/>
      <c r="I227" s="26"/>
      <c r="J227" s="55" t="s">
        <v>1881</v>
      </c>
    </row>
    <row r="228">
      <c r="A228" s="55" t="s">
        <v>1815</v>
      </c>
      <c r="B228" s="24">
        <v>0.15219907407407407</v>
      </c>
      <c r="C228" s="55" t="s">
        <v>82</v>
      </c>
      <c r="D228" s="55" t="s">
        <v>195</v>
      </c>
      <c r="E228" s="29" t="s">
        <v>75</v>
      </c>
      <c r="F228" s="29" t="s">
        <v>75</v>
      </c>
      <c r="G228" s="26"/>
      <c r="H228" s="26"/>
      <c r="I228" s="26"/>
      <c r="J228" s="26"/>
    </row>
    <row r="229">
      <c r="A229" s="55" t="s">
        <v>1815</v>
      </c>
      <c r="B229" s="24">
        <v>0.15288194444444445</v>
      </c>
      <c r="C229" s="55" t="s">
        <v>70</v>
      </c>
      <c r="D229" s="55" t="s">
        <v>93</v>
      </c>
      <c r="E229" s="29">
        <v>24.0</v>
      </c>
      <c r="F229" s="46">
        <f>E229-8</f>
        <v>16</v>
      </c>
      <c r="G229" s="26"/>
      <c r="H229" s="26"/>
      <c r="I229" s="26"/>
      <c r="J229" s="55" t="s">
        <v>1915</v>
      </c>
    </row>
    <row r="230">
      <c r="A230" s="55" t="s">
        <v>1815</v>
      </c>
      <c r="B230" s="24">
        <v>0.15306712962962962</v>
      </c>
      <c r="C230" s="55" t="s">
        <v>70</v>
      </c>
      <c r="D230" s="55" t="s">
        <v>91</v>
      </c>
      <c r="E230" s="29">
        <v>7.0</v>
      </c>
      <c r="F230" s="46"/>
      <c r="G230" s="26"/>
      <c r="H230" s="55" t="s">
        <v>1916</v>
      </c>
      <c r="I230" s="26"/>
      <c r="J230" s="26"/>
    </row>
    <row r="231">
      <c r="A231" s="55" t="s">
        <v>1815</v>
      </c>
      <c r="B231" s="24">
        <v>0.1532060185185185</v>
      </c>
      <c r="C231" s="55" t="s">
        <v>84</v>
      </c>
      <c r="D231" s="55" t="s">
        <v>166</v>
      </c>
      <c r="E231" s="29">
        <v>9.0</v>
      </c>
      <c r="F231" s="46">
        <f>E231--1</f>
        <v>10</v>
      </c>
      <c r="G231" s="26"/>
      <c r="H231" s="26"/>
      <c r="I231" s="26"/>
      <c r="J231" s="26"/>
    </row>
    <row r="232">
      <c r="A232" s="55" t="s">
        <v>1815</v>
      </c>
      <c r="B232" s="24">
        <v>0.15372685185185186</v>
      </c>
      <c r="C232" s="55" t="s">
        <v>70</v>
      </c>
      <c r="D232" s="55" t="s">
        <v>93</v>
      </c>
      <c r="E232" s="29">
        <v>18.0</v>
      </c>
      <c r="F232" s="46">
        <f>E232-8</f>
        <v>10</v>
      </c>
      <c r="G232" s="26"/>
      <c r="H232" s="26"/>
      <c r="I232" s="26"/>
      <c r="J232" s="55" t="s">
        <v>1915</v>
      </c>
    </row>
    <row r="233">
      <c r="A233" s="55" t="s">
        <v>1815</v>
      </c>
      <c r="B233" s="24">
        <v>0.15377314814814816</v>
      </c>
      <c r="C233" s="55" t="s">
        <v>70</v>
      </c>
      <c r="D233" s="55" t="s">
        <v>91</v>
      </c>
      <c r="E233" s="29">
        <v>8.0</v>
      </c>
      <c r="F233" s="46"/>
      <c r="G233" s="26"/>
      <c r="H233" s="55" t="s">
        <v>1916</v>
      </c>
      <c r="I233" s="26"/>
      <c r="J233" s="26"/>
    </row>
    <row r="234">
      <c r="A234" s="55" t="s">
        <v>1815</v>
      </c>
      <c r="B234" s="24">
        <v>0.1538425925925926</v>
      </c>
      <c r="C234" s="55" t="s">
        <v>84</v>
      </c>
      <c r="D234" s="55" t="s">
        <v>166</v>
      </c>
      <c r="E234" s="29">
        <v>13.0</v>
      </c>
      <c r="F234" s="46">
        <f>E234--1</f>
        <v>14</v>
      </c>
      <c r="G234" s="26"/>
      <c r="H234" s="26"/>
      <c r="I234" s="26"/>
      <c r="J234" s="26"/>
    </row>
    <row r="235">
      <c r="A235" s="55" t="s">
        <v>1815</v>
      </c>
      <c r="B235" s="24">
        <v>0.1539699074074074</v>
      </c>
      <c r="C235" s="55" t="s">
        <v>70</v>
      </c>
      <c r="D235" s="55" t="s">
        <v>93</v>
      </c>
      <c r="E235" s="29">
        <v>19.0</v>
      </c>
      <c r="F235" s="46">
        <f>E235-8</f>
        <v>11</v>
      </c>
      <c r="G235" s="26"/>
      <c r="H235" s="26"/>
      <c r="I235" s="26"/>
      <c r="J235" s="55" t="s">
        <v>1917</v>
      </c>
    </row>
    <row r="236">
      <c r="A236" s="55" t="s">
        <v>1815</v>
      </c>
      <c r="B236" s="24">
        <v>0.15407407407407409</v>
      </c>
      <c r="C236" s="55" t="s">
        <v>70</v>
      </c>
      <c r="D236" s="55" t="s">
        <v>91</v>
      </c>
      <c r="E236" s="29">
        <v>10.0</v>
      </c>
      <c r="F236" s="46"/>
      <c r="G236" s="26"/>
      <c r="H236" s="55" t="s">
        <v>1916</v>
      </c>
      <c r="I236" s="26"/>
      <c r="J236" s="26"/>
    </row>
    <row r="237">
      <c r="A237" s="55" t="s">
        <v>1815</v>
      </c>
      <c r="B237" s="24">
        <v>0.15416666666666667</v>
      </c>
      <c r="C237" s="55" t="s">
        <v>84</v>
      </c>
      <c r="D237" s="55" t="s">
        <v>166</v>
      </c>
      <c r="E237" s="29">
        <v>16.0</v>
      </c>
      <c r="F237" s="46">
        <f>E237--1</f>
        <v>17</v>
      </c>
      <c r="G237" s="26"/>
      <c r="H237" s="26"/>
      <c r="I237" s="26"/>
      <c r="J237" s="55" t="s">
        <v>1918</v>
      </c>
    </row>
    <row r="238">
      <c r="A238" s="55" t="s">
        <v>1815</v>
      </c>
      <c r="B238" s="24">
        <v>0.15520833333333334</v>
      </c>
      <c r="C238" s="55" t="s">
        <v>66</v>
      </c>
      <c r="D238" s="55" t="s">
        <v>89</v>
      </c>
      <c r="E238" s="29">
        <v>17.0</v>
      </c>
      <c r="F238" s="46">
        <f t="shared" ref="F238:F239" si="18">E238-8</f>
        <v>9</v>
      </c>
      <c r="G238" s="26"/>
      <c r="H238" s="26"/>
      <c r="I238" s="26"/>
      <c r="J238" s="55" t="s">
        <v>1897</v>
      </c>
    </row>
    <row r="239">
      <c r="A239" s="55" t="s">
        <v>1815</v>
      </c>
      <c r="B239" s="24">
        <v>0.1552662037037037</v>
      </c>
      <c r="C239" s="55" t="s">
        <v>66</v>
      </c>
      <c r="D239" s="55" t="s">
        <v>89</v>
      </c>
      <c r="E239" s="29">
        <v>10.0</v>
      </c>
      <c r="F239" s="46">
        <f t="shared" si="18"/>
        <v>2</v>
      </c>
      <c r="G239" s="26"/>
      <c r="H239" s="26"/>
      <c r="I239" s="26"/>
      <c r="J239" s="55" t="s">
        <v>1897</v>
      </c>
    </row>
    <row r="240">
      <c r="A240" s="55" t="s">
        <v>1815</v>
      </c>
      <c r="B240" s="24">
        <v>0.15579861111111112</v>
      </c>
      <c r="C240" s="55" t="s">
        <v>84</v>
      </c>
      <c r="D240" s="55" t="s">
        <v>93</v>
      </c>
      <c r="E240" s="29" t="s">
        <v>75</v>
      </c>
      <c r="F240" s="29" t="s">
        <v>75</v>
      </c>
      <c r="G240" s="26"/>
      <c r="H240" s="26"/>
      <c r="I240" s="26"/>
      <c r="J240" s="55" t="s">
        <v>85</v>
      </c>
    </row>
    <row r="241">
      <c r="A241" s="55" t="s">
        <v>1815</v>
      </c>
      <c r="B241" s="24">
        <v>0.15579861111111112</v>
      </c>
      <c r="C241" s="55" t="s">
        <v>84</v>
      </c>
      <c r="D241" s="55" t="s">
        <v>93</v>
      </c>
      <c r="E241" s="29">
        <f>F241+6</f>
        <v>11</v>
      </c>
      <c r="F241" s="29">
        <v>5.0</v>
      </c>
      <c r="G241" s="26"/>
      <c r="H241" s="26"/>
      <c r="I241" s="26"/>
      <c r="J241" s="55" t="s">
        <v>1919</v>
      </c>
    </row>
    <row r="242">
      <c r="A242" s="55" t="s">
        <v>1815</v>
      </c>
      <c r="B242" s="24">
        <v>0.15590277777777778</v>
      </c>
      <c r="C242" s="55" t="s">
        <v>84</v>
      </c>
      <c r="D242" s="55" t="s">
        <v>93</v>
      </c>
      <c r="E242" s="29" t="s">
        <v>75</v>
      </c>
      <c r="F242" s="29" t="s">
        <v>75</v>
      </c>
      <c r="G242" s="26"/>
      <c r="H242" s="26"/>
      <c r="I242" s="26"/>
      <c r="J242" s="55" t="s">
        <v>85</v>
      </c>
    </row>
    <row r="243">
      <c r="A243" s="55" t="s">
        <v>1815</v>
      </c>
      <c r="B243" s="24">
        <v>0.15590277777777778</v>
      </c>
      <c r="C243" s="55" t="s">
        <v>84</v>
      </c>
      <c r="D243" s="55" t="s">
        <v>93</v>
      </c>
      <c r="E243" s="29">
        <v>20.0</v>
      </c>
      <c r="F243" s="29">
        <f>E243-6</f>
        <v>14</v>
      </c>
      <c r="G243" s="26"/>
      <c r="H243" s="26"/>
      <c r="I243" s="26"/>
      <c r="J243" s="55" t="s">
        <v>1919</v>
      </c>
    </row>
    <row r="244">
      <c r="A244" s="55" t="s">
        <v>1815</v>
      </c>
      <c r="B244" s="24">
        <v>0.15604166666666666</v>
      </c>
      <c r="C244" s="55" t="s">
        <v>84</v>
      </c>
      <c r="D244" s="55" t="s">
        <v>91</v>
      </c>
      <c r="E244" s="29">
        <v>21.0</v>
      </c>
      <c r="F244" s="46"/>
      <c r="G244" s="26"/>
      <c r="H244" s="55" t="s">
        <v>1885</v>
      </c>
      <c r="I244" s="26"/>
      <c r="J244" s="26"/>
    </row>
    <row r="245">
      <c r="A245" s="55" t="s">
        <v>1815</v>
      </c>
      <c r="B245" s="24">
        <v>0.15650462962962963</v>
      </c>
      <c r="C245" s="55" t="s">
        <v>74</v>
      </c>
      <c r="D245" s="55" t="s">
        <v>93</v>
      </c>
      <c r="E245" s="29">
        <v>26.0</v>
      </c>
      <c r="F245" s="46">
        <f>E245-9</f>
        <v>17</v>
      </c>
      <c r="G245" s="26"/>
      <c r="H245" s="26"/>
      <c r="I245" s="26"/>
      <c r="J245" s="55" t="s">
        <v>1884</v>
      </c>
    </row>
    <row r="246">
      <c r="A246" s="55" t="s">
        <v>1815</v>
      </c>
      <c r="B246" s="24">
        <v>0.1566087962962963</v>
      </c>
      <c r="C246" s="55" t="s">
        <v>74</v>
      </c>
      <c r="D246" s="55" t="s">
        <v>91</v>
      </c>
      <c r="E246" s="29">
        <v>25.0</v>
      </c>
      <c r="F246" s="46"/>
      <c r="G246" s="26"/>
      <c r="H246" s="55" t="s">
        <v>1920</v>
      </c>
      <c r="I246" s="26"/>
      <c r="J246" s="26"/>
    </row>
    <row r="247">
      <c r="A247" s="55" t="s">
        <v>1815</v>
      </c>
      <c r="B247" s="24">
        <v>0.15672453703703704</v>
      </c>
      <c r="C247" s="55" t="s">
        <v>74</v>
      </c>
      <c r="D247" s="55" t="s">
        <v>93</v>
      </c>
      <c r="E247" s="29">
        <v>21.0</v>
      </c>
      <c r="F247" s="46">
        <f>E247-9</f>
        <v>12</v>
      </c>
      <c r="G247" s="26"/>
      <c r="H247" s="26"/>
      <c r="I247" s="26"/>
      <c r="J247" s="55" t="s">
        <v>1884</v>
      </c>
    </row>
    <row r="248">
      <c r="A248" s="55" t="s">
        <v>1815</v>
      </c>
      <c r="B248" s="24">
        <v>0.1567824074074074</v>
      </c>
      <c r="C248" s="55" t="s">
        <v>74</v>
      </c>
      <c r="D248" s="55" t="s">
        <v>91</v>
      </c>
      <c r="E248" s="29">
        <v>8.0</v>
      </c>
      <c r="F248" s="46"/>
      <c r="G248" s="26"/>
      <c r="H248" s="55" t="s">
        <v>1908</v>
      </c>
      <c r="I248" s="26"/>
      <c r="J248" s="26"/>
    </row>
    <row r="249">
      <c r="A249" s="55" t="s">
        <v>1815</v>
      </c>
      <c r="B249" s="24">
        <v>0.1577199074074074</v>
      </c>
      <c r="C249" s="55" t="s">
        <v>69</v>
      </c>
      <c r="D249" s="55" t="s">
        <v>89</v>
      </c>
      <c r="E249" s="29">
        <v>10.0</v>
      </c>
      <c r="F249" s="46">
        <f>E249-8</f>
        <v>2</v>
      </c>
      <c r="G249" s="26"/>
      <c r="H249" s="26"/>
      <c r="I249" s="26"/>
      <c r="J249" s="55" t="s">
        <v>1921</v>
      </c>
    </row>
    <row r="250">
      <c r="A250" s="55" t="s">
        <v>1815</v>
      </c>
      <c r="B250" s="24">
        <v>0.1589236111111111</v>
      </c>
      <c r="C250" s="55" t="s">
        <v>70</v>
      </c>
      <c r="D250" s="55" t="s">
        <v>166</v>
      </c>
      <c r="E250" s="29">
        <v>22.0</v>
      </c>
      <c r="F250" s="46">
        <f>E250-3</f>
        <v>19</v>
      </c>
      <c r="G250" s="26"/>
      <c r="H250" s="26"/>
      <c r="I250" s="26"/>
      <c r="J250" s="26"/>
    </row>
    <row r="251">
      <c r="A251" s="55" t="s">
        <v>1815</v>
      </c>
      <c r="B251" s="24">
        <v>0.16069444444444445</v>
      </c>
      <c r="C251" s="55" t="s">
        <v>82</v>
      </c>
      <c r="D251" s="55" t="s">
        <v>195</v>
      </c>
      <c r="E251" s="29" t="s">
        <v>68</v>
      </c>
      <c r="F251" s="29">
        <v>20.0</v>
      </c>
      <c r="G251" s="26"/>
      <c r="H251" s="55" t="s">
        <v>1922</v>
      </c>
      <c r="I251" s="26"/>
      <c r="J251" s="55" t="s">
        <v>207</v>
      </c>
    </row>
    <row r="252">
      <c r="A252" s="55" t="s">
        <v>1815</v>
      </c>
      <c r="B252" s="24">
        <v>0.16203703703703703</v>
      </c>
      <c r="C252" s="55" t="s">
        <v>70</v>
      </c>
      <c r="D252" s="55" t="s">
        <v>93</v>
      </c>
      <c r="E252" s="29">
        <v>20.0</v>
      </c>
      <c r="F252" s="46">
        <f>E252-8</f>
        <v>12</v>
      </c>
      <c r="G252" s="26"/>
      <c r="H252" s="26"/>
      <c r="I252" s="26"/>
      <c r="J252" s="55" t="s">
        <v>1881</v>
      </c>
    </row>
    <row r="253">
      <c r="A253" s="55" t="s">
        <v>1815</v>
      </c>
      <c r="B253" s="24">
        <v>0.16212962962962962</v>
      </c>
      <c r="C253" s="55" t="s">
        <v>70</v>
      </c>
      <c r="D253" s="55" t="s">
        <v>91</v>
      </c>
      <c r="E253" s="29">
        <v>6.0</v>
      </c>
      <c r="F253" s="46"/>
      <c r="G253" s="26"/>
      <c r="H253" s="55" t="s">
        <v>1882</v>
      </c>
      <c r="I253" s="26"/>
      <c r="J253" s="26"/>
    </row>
    <row r="254">
      <c r="A254" s="55" t="s">
        <v>1815</v>
      </c>
      <c r="B254" s="24">
        <v>0.16217592592592592</v>
      </c>
      <c r="C254" s="55" t="s">
        <v>70</v>
      </c>
      <c r="D254" s="55" t="s">
        <v>93</v>
      </c>
      <c r="E254" s="29">
        <f>F254+8</f>
        <v>26</v>
      </c>
      <c r="F254" s="29">
        <v>18.0</v>
      </c>
      <c r="G254" s="26"/>
      <c r="H254" s="26"/>
      <c r="I254" s="26"/>
      <c r="J254" s="55" t="s">
        <v>1881</v>
      </c>
    </row>
    <row r="255">
      <c r="A255" s="55" t="s">
        <v>1815</v>
      </c>
      <c r="B255" s="24">
        <v>0.16233796296296296</v>
      </c>
      <c r="C255" s="55" t="s">
        <v>70</v>
      </c>
      <c r="D255" s="55" t="s">
        <v>91</v>
      </c>
      <c r="E255" s="29">
        <v>10.0</v>
      </c>
      <c r="F255" s="46"/>
      <c r="G255" s="26"/>
      <c r="H255" s="55" t="s">
        <v>1923</v>
      </c>
      <c r="I255" s="29">
        <v>1.0</v>
      </c>
      <c r="J255" s="55" t="s">
        <v>1924</v>
      </c>
    </row>
    <row r="256">
      <c r="A256" s="55" t="s">
        <v>1815</v>
      </c>
      <c r="B256" s="24">
        <v>0.16416666666666666</v>
      </c>
      <c r="C256" s="55" t="s">
        <v>66</v>
      </c>
      <c r="D256" s="55" t="s">
        <v>195</v>
      </c>
      <c r="E256" s="29" t="s">
        <v>75</v>
      </c>
      <c r="F256" s="29" t="s">
        <v>75</v>
      </c>
      <c r="G256" s="26"/>
      <c r="H256" s="26"/>
      <c r="I256" s="26"/>
      <c r="J256" s="26"/>
    </row>
    <row r="257">
      <c r="A257" s="55" t="s">
        <v>1815</v>
      </c>
      <c r="B257" s="24">
        <v>0.16542824074074075</v>
      </c>
      <c r="C257" s="55" t="s">
        <v>74</v>
      </c>
      <c r="D257" s="55" t="s">
        <v>125</v>
      </c>
      <c r="E257" s="29" t="s">
        <v>75</v>
      </c>
      <c r="F257" s="29" t="s">
        <v>75</v>
      </c>
      <c r="G257" s="26"/>
      <c r="H257" s="26"/>
      <c r="I257" s="26"/>
      <c r="J257" s="55" t="s">
        <v>85</v>
      </c>
    </row>
    <row r="258">
      <c r="A258" s="55" t="s">
        <v>1815</v>
      </c>
      <c r="B258" s="24">
        <v>0.16542824074074075</v>
      </c>
      <c r="C258" s="55" t="s">
        <v>74</v>
      </c>
      <c r="D258" s="55" t="s">
        <v>125</v>
      </c>
      <c r="E258" s="29" t="s">
        <v>68</v>
      </c>
      <c r="F258" s="29">
        <v>20.0</v>
      </c>
      <c r="G258" s="26"/>
      <c r="H258" s="26"/>
      <c r="I258" s="26"/>
      <c r="J258" s="26"/>
    </row>
    <row r="259">
      <c r="A259" s="55" t="s">
        <v>1815</v>
      </c>
      <c r="B259" s="24">
        <v>0.1658564814814815</v>
      </c>
      <c r="C259" s="55" t="s">
        <v>69</v>
      </c>
      <c r="D259" s="55" t="s">
        <v>89</v>
      </c>
      <c r="E259" s="29">
        <v>25.0</v>
      </c>
      <c r="F259" s="29">
        <v>17.0</v>
      </c>
      <c r="G259" s="26"/>
      <c r="H259" s="26"/>
      <c r="I259" s="26"/>
      <c r="J259" s="55" t="s">
        <v>1925</v>
      </c>
    </row>
    <row r="260">
      <c r="A260" s="55" t="s">
        <v>1815</v>
      </c>
      <c r="B260" s="24">
        <v>0.16592592592592592</v>
      </c>
      <c r="C260" s="55" t="s">
        <v>69</v>
      </c>
      <c r="D260" s="55" t="s">
        <v>91</v>
      </c>
      <c r="E260" s="29">
        <v>6.0</v>
      </c>
      <c r="F260" s="46"/>
      <c r="G260" s="26"/>
      <c r="H260" s="55" t="s">
        <v>1926</v>
      </c>
      <c r="I260" s="26"/>
      <c r="J260" s="26"/>
    </row>
    <row r="261">
      <c r="A261" s="55" t="s">
        <v>1815</v>
      </c>
      <c r="B261" s="24">
        <v>0.16642361111111112</v>
      </c>
      <c r="C261" s="55" t="s">
        <v>69</v>
      </c>
      <c r="D261" s="55" t="s">
        <v>89</v>
      </c>
      <c r="E261" s="29">
        <v>27.0</v>
      </c>
      <c r="F261" s="46">
        <f>E261-8</f>
        <v>19</v>
      </c>
      <c r="G261" s="26"/>
      <c r="H261" s="26"/>
      <c r="I261" s="26"/>
      <c r="J261" s="55" t="s">
        <v>1927</v>
      </c>
    </row>
    <row r="262">
      <c r="A262" s="55" t="s">
        <v>1815</v>
      </c>
      <c r="B262" s="24">
        <v>0.16655092592592594</v>
      </c>
      <c r="C262" s="55" t="s">
        <v>69</v>
      </c>
      <c r="D262" s="55" t="s">
        <v>91</v>
      </c>
      <c r="E262" s="29">
        <v>8.0</v>
      </c>
      <c r="F262" s="46"/>
      <c r="G262" s="26"/>
      <c r="H262" s="55" t="s">
        <v>1928</v>
      </c>
      <c r="I262" s="26"/>
      <c r="J262" s="26"/>
    </row>
    <row r="263">
      <c r="A263" s="55" t="s">
        <v>1815</v>
      </c>
      <c r="B263" s="24">
        <v>0.16907407407407407</v>
      </c>
      <c r="C263" s="55" t="s">
        <v>74</v>
      </c>
      <c r="D263" s="55" t="s">
        <v>93</v>
      </c>
      <c r="E263" s="29" t="s">
        <v>75</v>
      </c>
      <c r="F263" s="29" t="s">
        <v>75</v>
      </c>
      <c r="G263" s="26"/>
      <c r="H263" s="26"/>
      <c r="I263" s="26"/>
      <c r="J263" s="55" t="s">
        <v>85</v>
      </c>
    </row>
    <row r="264">
      <c r="A264" s="55" t="s">
        <v>1815</v>
      </c>
      <c r="B264" s="24">
        <v>0.16907407407407407</v>
      </c>
      <c r="C264" s="55" t="s">
        <v>74</v>
      </c>
      <c r="D264" s="55" t="s">
        <v>93</v>
      </c>
      <c r="E264" s="29">
        <v>25.0</v>
      </c>
      <c r="F264" s="46">
        <f>E264-9</f>
        <v>16</v>
      </c>
      <c r="G264" s="26"/>
      <c r="H264" s="26"/>
      <c r="I264" s="26"/>
      <c r="J264" s="26"/>
    </row>
    <row r="265">
      <c r="A265" s="55" t="s">
        <v>1815</v>
      </c>
      <c r="B265" s="24">
        <v>0.16921296296296295</v>
      </c>
      <c r="C265" s="55" t="s">
        <v>74</v>
      </c>
      <c r="D265" s="55" t="s">
        <v>91</v>
      </c>
      <c r="E265" s="29">
        <v>20.0</v>
      </c>
      <c r="F265" s="46"/>
      <c r="G265" s="26"/>
      <c r="H265" s="55" t="s">
        <v>1929</v>
      </c>
      <c r="I265" s="29">
        <v>2.0</v>
      </c>
      <c r="J265" s="55" t="s">
        <v>1930</v>
      </c>
    </row>
    <row r="266">
      <c r="A266" s="55" t="s">
        <v>1815</v>
      </c>
      <c r="B266" s="24">
        <v>0.17271990740740742</v>
      </c>
      <c r="C266" s="55" t="s">
        <v>964</v>
      </c>
      <c r="D266" s="55" t="s">
        <v>120</v>
      </c>
      <c r="E266" s="29">
        <v>15.0</v>
      </c>
      <c r="F266" s="46"/>
      <c r="G266" s="26"/>
      <c r="H266" s="55" t="s">
        <v>1931</v>
      </c>
      <c r="I266" s="26"/>
      <c r="J266" s="55" t="s">
        <v>1194</v>
      </c>
    </row>
    <row r="267">
      <c r="A267" s="55" t="s">
        <v>1815</v>
      </c>
      <c r="B267" s="24">
        <v>0.1731712962962963</v>
      </c>
      <c r="C267" s="55" t="s">
        <v>82</v>
      </c>
      <c r="D267" s="55" t="s">
        <v>83</v>
      </c>
      <c r="E267" s="29">
        <v>21.0</v>
      </c>
      <c r="F267" s="46">
        <f t="shared" ref="F267:F268" si="19">E267-9</f>
        <v>12</v>
      </c>
      <c r="G267" s="26"/>
      <c r="H267" s="26"/>
      <c r="I267" s="26"/>
      <c r="J267" s="26"/>
    </row>
    <row r="268">
      <c r="A268" s="55" t="s">
        <v>1815</v>
      </c>
      <c r="B268" s="24">
        <v>0.17325231481481482</v>
      </c>
      <c r="C268" s="55" t="s">
        <v>74</v>
      </c>
      <c r="D268" s="55" t="s">
        <v>83</v>
      </c>
      <c r="E268" s="29">
        <v>26.0</v>
      </c>
      <c r="F268" s="46">
        <f t="shared" si="19"/>
        <v>17</v>
      </c>
      <c r="G268" s="26"/>
      <c r="H268" s="26"/>
      <c r="I268" s="26"/>
      <c r="J268" s="26"/>
    </row>
    <row r="269">
      <c r="A269" s="55" t="s">
        <v>1815</v>
      </c>
      <c r="B269" s="24">
        <v>0.1744212962962963</v>
      </c>
      <c r="C269" s="55" t="s">
        <v>69</v>
      </c>
      <c r="D269" s="55" t="s">
        <v>83</v>
      </c>
      <c r="E269" s="29">
        <v>4.0</v>
      </c>
      <c r="F269" s="46">
        <f>E269-1</f>
        <v>3</v>
      </c>
      <c r="G269" s="26"/>
      <c r="H269" s="26"/>
      <c r="I269" s="26"/>
      <c r="J269" s="26"/>
    </row>
    <row r="270">
      <c r="A270" s="55" t="s">
        <v>1815</v>
      </c>
      <c r="B270" s="24">
        <v>0.17694444444444443</v>
      </c>
      <c r="C270" s="55" t="s">
        <v>964</v>
      </c>
      <c r="D270" s="55" t="s">
        <v>67</v>
      </c>
      <c r="E270" s="29">
        <v>26.0</v>
      </c>
      <c r="F270" s="46">
        <f>E270-8</f>
        <v>18</v>
      </c>
      <c r="G270" s="26"/>
      <c r="H270" s="26"/>
      <c r="I270" s="26"/>
      <c r="J270" s="26"/>
    </row>
    <row r="271">
      <c r="A271" s="55" t="s">
        <v>1815</v>
      </c>
      <c r="B271" s="24">
        <v>0.17699074074074075</v>
      </c>
      <c r="C271" s="55" t="s">
        <v>66</v>
      </c>
      <c r="D271" s="55" t="s">
        <v>83</v>
      </c>
      <c r="E271" s="29" t="s">
        <v>68</v>
      </c>
      <c r="F271" s="29">
        <v>20.0</v>
      </c>
      <c r="G271" s="26"/>
      <c r="H271" s="26"/>
      <c r="I271" s="26"/>
      <c r="J271" s="26"/>
    </row>
    <row r="272">
      <c r="A272" s="55" t="s">
        <v>1815</v>
      </c>
      <c r="B272" s="24">
        <v>0.17982638888888888</v>
      </c>
      <c r="C272" s="55" t="s">
        <v>964</v>
      </c>
      <c r="D272" s="55" t="s">
        <v>361</v>
      </c>
      <c r="E272" s="29">
        <v>14.0</v>
      </c>
      <c r="F272" s="46">
        <f>E272--1</f>
        <v>15</v>
      </c>
      <c r="G272" s="26"/>
      <c r="H272" s="26"/>
      <c r="I272" s="26"/>
      <c r="J272" s="26"/>
    </row>
    <row r="273">
      <c r="A273" s="55" t="s">
        <v>1815</v>
      </c>
      <c r="B273" s="24">
        <v>0.18015046296296297</v>
      </c>
      <c r="C273" s="55" t="s">
        <v>82</v>
      </c>
      <c r="D273" s="55" t="s">
        <v>361</v>
      </c>
      <c r="E273" s="29">
        <v>13.0</v>
      </c>
      <c r="F273" s="46">
        <f>E273-9</f>
        <v>4</v>
      </c>
      <c r="G273" s="26"/>
      <c r="H273" s="26"/>
      <c r="I273" s="26"/>
      <c r="J273" s="26"/>
    </row>
    <row r="274">
      <c r="A274" s="55" t="s">
        <v>1815</v>
      </c>
      <c r="B274" s="24">
        <v>0.18186342592592591</v>
      </c>
      <c r="C274" s="55" t="s">
        <v>69</v>
      </c>
      <c r="D274" s="55" t="s">
        <v>120</v>
      </c>
      <c r="E274" s="29" t="s">
        <v>75</v>
      </c>
      <c r="F274" s="29" t="s">
        <v>75</v>
      </c>
      <c r="G274" s="26"/>
      <c r="H274" s="26"/>
      <c r="I274" s="26"/>
      <c r="J274" s="55" t="s">
        <v>155</v>
      </c>
    </row>
    <row r="275">
      <c r="A275" s="55" t="s">
        <v>1815</v>
      </c>
      <c r="B275" s="24">
        <v>0.18219907407407407</v>
      </c>
      <c r="C275" s="55" t="s">
        <v>82</v>
      </c>
      <c r="D275" s="55" t="s">
        <v>120</v>
      </c>
      <c r="E275" s="29" t="s">
        <v>75</v>
      </c>
      <c r="F275" s="29" t="s">
        <v>75</v>
      </c>
      <c r="G275" s="26"/>
      <c r="H275" s="26"/>
      <c r="I275" s="26"/>
      <c r="J275" s="55" t="s">
        <v>155</v>
      </c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8.43"/>
    <col customWidth="1" min="2" max="2" width="7.29"/>
    <col customWidth="1" min="3" max="3" width="9.29"/>
    <col customWidth="1" min="4" max="4" width="13.86"/>
    <col customWidth="1" min="5" max="5" width="10.43"/>
    <col customWidth="1" min="6" max="6" width="12.43"/>
    <col customWidth="1" min="7" max="7" width="5.14"/>
    <col customWidth="1" min="8" max="8" width="12.86"/>
    <col customWidth="1" min="9" max="9" width="6.29"/>
    <col customWidth="1" min="10" max="10" width="35.43"/>
  </cols>
  <sheetData>
    <row r="1">
      <c r="A1" s="75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26" t="s">
        <v>1932</v>
      </c>
      <c r="B2" s="24">
        <v>0.01681712962962963</v>
      </c>
      <c r="C2" s="26" t="s">
        <v>69</v>
      </c>
      <c r="D2" s="26" t="s">
        <v>67</v>
      </c>
      <c r="E2" s="46">
        <v>8.0</v>
      </c>
      <c r="F2" s="46">
        <f>E2-5</f>
        <v>3</v>
      </c>
      <c r="G2" s="26"/>
      <c r="H2" s="26"/>
      <c r="I2" s="26"/>
      <c r="J2" s="26"/>
    </row>
    <row r="3">
      <c r="A3" s="26" t="s">
        <v>1932</v>
      </c>
      <c r="B3" s="24">
        <v>0.023078703703703702</v>
      </c>
      <c r="C3" s="26" t="s">
        <v>70</v>
      </c>
      <c r="D3" s="26" t="s">
        <v>79</v>
      </c>
      <c r="E3" s="46">
        <v>22.0</v>
      </c>
      <c r="F3" s="46">
        <f t="shared" ref="F3:F4" si="1">E3-3</f>
        <v>19</v>
      </c>
      <c r="G3" s="26"/>
      <c r="H3" s="26"/>
      <c r="I3" s="26"/>
      <c r="J3" s="26"/>
    </row>
    <row r="4">
      <c r="A4" s="26" t="s">
        <v>1932</v>
      </c>
      <c r="B4" s="24">
        <v>0.023240740740740742</v>
      </c>
      <c r="C4" s="26" t="s">
        <v>69</v>
      </c>
      <c r="D4" s="26" t="s">
        <v>79</v>
      </c>
      <c r="E4" s="46">
        <v>20.0</v>
      </c>
      <c r="F4" s="46">
        <f t="shared" si="1"/>
        <v>17</v>
      </c>
      <c r="G4" s="26"/>
      <c r="H4" s="26"/>
      <c r="I4" s="26"/>
      <c r="J4" s="26"/>
    </row>
    <row r="5">
      <c r="A5" s="26" t="s">
        <v>1932</v>
      </c>
      <c r="B5" s="24">
        <v>0.023703703703703703</v>
      </c>
      <c r="C5" s="26" t="s">
        <v>70</v>
      </c>
      <c r="D5" s="26" t="s">
        <v>67</v>
      </c>
      <c r="E5" s="46" t="s">
        <v>68</v>
      </c>
      <c r="F5" s="46">
        <v>20.0</v>
      </c>
      <c r="G5" s="26"/>
      <c r="H5" s="26"/>
      <c r="I5" s="26"/>
      <c r="J5" s="26"/>
    </row>
    <row r="6">
      <c r="A6" s="26" t="s">
        <v>1932</v>
      </c>
      <c r="B6" s="24">
        <v>0.024618055555555556</v>
      </c>
      <c r="C6" s="26" t="s">
        <v>66</v>
      </c>
      <c r="D6" s="26" t="s">
        <v>79</v>
      </c>
      <c r="E6" s="46">
        <v>6.0</v>
      </c>
      <c r="F6" s="46">
        <f>E6-3</f>
        <v>3</v>
      </c>
      <c r="G6" s="26"/>
      <c r="H6" s="26"/>
      <c r="I6" s="26"/>
      <c r="J6" s="26" t="s">
        <v>274</v>
      </c>
    </row>
    <row r="7">
      <c r="A7" s="26" t="s">
        <v>1932</v>
      </c>
      <c r="B7" s="24">
        <v>0.04797453703703704</v>
      </c>
      <c r="C7" s="26" t="s">
        <v>66</v>
      </c>
      <c r="D7" s="26" t="s">
        <v>71</v>
      </c>
      <c r="E7" s="46">
        <v>17.0</v>
      </c>
      <c r="F7" s="46">
        <f>E7--2</f>
        <v>19</v>
      </c>
      <c r="G7" s="26"/>
      <c r="H7" s="26"/>
      <c r="I7" s="26"/>
      <c r="J7" s="26"/>
    </row>
    <row r="8">
      <c r="A8" s="26" t="s">
        <v>1932</v>
      </c>
      <c r="B8" s="24">
        <v>0.04976851851851852</v>
      </c>
      <c r="C8" s="26" t="s">
        <v>69</v>
      </c>
      <c r="D8" s="26" t="s">
        <v>127</v>
      </c>
      <c r="E8" s="46" t="s">
        <v>75</v>
      </c>
      <c r="F8" s="46" t="s">
        <v>75</v>
      </c>
      <c r="G8" s="26"/>
      <c r="H8" s="26"/>
      <c r="I8" s="26"/>
      <c r="J8" s="26" t="s">
        <v>85</v>
      </c>
    </row>
    <row r="9">
      <c r="A9" s="26" t="s">
        <v>1932</v>
      </c>
      <c r="B9" s="24">
        <v>0.04976851851851852</v>
      </c>
      <c r="C9" s="26" t="s">
        <v>69</v>
      </c>
      <c r="D9" s="26" t="s">
        <v>127</v>
      </c>
      <c r="E9" s="46">
        <v>21.0</v>
      </c>
      <c r="F9" s="46">
        <f t="shared" ref="F9:F10" si="2">E9-4</f>
        <v>17</v>
      </c>
      <c r="G9" s="26"/>
      <c r="H9" s="26"/>
      <c r="I9" s="26"/>
      <c r="J9" s="26" t="s">
        <v>86</v>
      </c>
    </row>
    <row r="10">
      <c r="A10" s="26" t="s">
        <v>1932</v>
      </c>
      <c r="B10" s="24">
        <v>0.051909722222222225</v>
      </c>
      <c r="C10" s="26" t="s">
        <v>69</v>
      </c>
      <c r="D10" s="26" t="s">
        <v>80</v>
      </c>
      <c r="E10" s="46">
        <v>22.0</v>
      </c>
      <c r="F10" s="46">
        <f t="shared" si="2"/>
        <v>18</v>
      </c>
      <c r="G10" s="26"/>
      <c r="H10" s="26"/>
      <c r="I10" s="26"/>
      <c r="J10" s="26"/>
    </row>
    <row r="11">
      <c r="A11" s="26" t="s">
        <v>1932</v>
      </c>
      <c r="B11" s="24">
        <v>0.05538194444444444</v>
      </c>
      <c r="C11" s="26" t="s">
        <v>70</v>
      </c>
      <c r="D11" s="26" t="s">
        <v>67</v>
      </c>
      <c r="E11" s="46">
        <v>10.0</v>
      </c>
      <c r="F11" s="46">
        <f>E11-3</f>
        <v>7</v>
      </c>
      <c r="G11" s="26"/>
      <c r="H11" s="26"/>
      <c r="I11" s="26"/>
      <c r="J11" s="26"/>
    </row>
    <row r="12">
      <c r="A12" s="26" t="s">
        <v>1932</v>
      </c>
      <c r="B12" s="24">
        <v>0.0934375</v>
      </c>
      <c r="C12" s="26" t="s">
        <v>66</v>
      </c>
      <c r="D12" s="26" t="s">
        <v>127</v>
      </c>
      <c r="E12" s="46">
        <v>23.0</v>
      </c>
      <c r="F12" s="46">
        <f>E12-5</f>
        <v>18</v>
      </c>
      <c r="G12" s="26"/>
      <c r="H12" s="26"/>
      <c r="I12" s="26"/>
      <c r="J12" s="26"/>
    </row>
    <row r="13">
      <c r="A13" s="26" t="s">
        <v>1932</v>
      </c>
      <c r="B13" s="24">
        <v>0.0973611111111111</v>
      </c>
      <c r="C13" s="26" t="s">
        <v>70</v>
      </c>
      <c r="D13" s="26" t="s">
        <v>67</v>
      </c>
      <c r="E13" s="46">
        <v>13.0</v>
      </c>
      <c r="F13" s="46">
        <f>E13-3</f>
        <v>10</v>
      </c>
      <c r="G13" s="26"/>
      <c r="H13" s="26"/>
      <c r="I13" s="26"/>
      <c r="J13" s="26"/>
    </row>
    <row r="14">
      <c r="A14" s="26" t="s">
        <v>1932</v>
      </c>
      <c r="B14" s="24">
        <v>0.09771990740740741</v>
      </c>
      <c r="C14" s="26" t="s">
        <v>69</v>
      </c>
      <c r="D14" s="26" t="s">
        <v>67</v>
      </c>
      <c r="E14" s="46">
        <v>8.0</v>
      </c>
      <c r="F14" s="46">
        <f t="shared" ref="F14:F15" si="3">E14-5</f>
        <v>3</v>
      </c>
      <c r="G14" s="26"/>
      <c r="H14" s="26"/>
      <c r="I14" s="26"/>
      <c r="J14" s="26"/>
    </row>
    <row r="15">
      <c r="A15" s="26" t="s">
        <v>1932</v>
      </c>
      <c r="B15" s="24">
        <v>0.09972222222222223</v>
      </c>
      <c r="C15" s="26" t="s">
        <v>70</v>
      </c>
      <c r="D15" s="26" t="s">
        <v>83</v>
      </c>
      <c r="E15" s="46">
        <v>11.0</v>
      </c>
      <c r="F15" s="46">
        <f t="shared" si="3"/>
        <v>6</v>
      </c>
      <c r="G15" s="26"/>
      <c r="H15" s="26"/>
      <c r="I15" s="26"/>
      <c r="J15" s="26"/>
    </row>
    <row r="16">
      <c r="A16" s="26" t="s">
        <v>1932</v>
      </c>
      <c r="B16" s="24">
        <v>0.10061342592592593</v>
      </c>
      <c r="C16" s="26" t="s">
        <v>69</v>
      </c>
      <c r="D16" s="26" t="s">
        <v>73</v>
      </c>
      <c r="E16" s="46">
        <v>16.0</v>
      </c>
      <c r="F16" s="46">
        <f>E16-7</f>
        <v>9</v>
      </c>
      <c r="G16" s="26"/>
      <c r="H16" s="26"/>
      <c r="I16" s="26"/>
      <c r="J16" s="26"/>
    </row>
    <row r="17">
      <c r="A17" s="26" t="s">
        <v>1932</v>
      </c>
      <c r="B17" s="24">
        <v>0.10290509259259259</v>
      </c>
      <c r="C17" s="26" t="s">
        <v>66</v>
      </c>
      <c r="D17" s="26" t="s">
        <v>67</v>
      </c>
      <c r="E17" s="46">
        <v>20.0</v>
      </c>
      <c r="F17" s="46">
        <f>E17-1</f>
        <v>19</v>
      </c>
      <c r="G17" s="26"/>
      <c r="H17" s="26"/>
      <c r="I17" s="26"/>
      <c r="J17" s="26"/>
    </row>
    <row r="18">
      <c r="A18" s="26" t="s">
        <v>1932</v>
      </c>
      <c r="B18" s="24">
        <v>0.1032175925925926</v>
      </c>
      <c r="C18" s="26" t="s">
        <v>74</v>
      </c>
      <c r="D18" s="26" t="s">
        <v>83</v>
      </c>
      <c r="E18" s="46">
        <v>20.0</v>
      </c>
      <c r="F18" s="46">
        <f>E18-9</f>
        <v>11</v>
      </c>
      <c r="G18" s="26"/>
      <c r="H18" s="26"/>
      <c r="I18" s="26"/>
      <c r="J18" s="26"/>
    </row>
    <row r="19">
      <c r="A19" s="26" t="s">
        <v>1932</v>
      </c>
      <c r="B19" s="24">
        <v>0.1032175925925926</v>
      </c>
      <c r="C19" s="26" t="s">
        <v>69</v>
      </c>
      <c r="D19" s="26" t="s">
        <v>83</v>
      </c>
      <c r="E19" s="46" t="s">
        <v>75</v>
      </c>
      <c r="F19" s="46" t="s">
        <v>75</v>
      </c>
      <c r="G19" s="26"/>
      <c r="H19" s="26"/>
      <c r="I19" s="26"/>
      <c r="J19" s="26"/>
    </row>
    <row r="20">
      <c r="A20" s="26" t="s">
        <v>1932</v>
      </c>
      <c r="B20" s="24">
        <v>0.11225694444444445</v>
      </c>
      <c r="C20" s="26" t="s">
        <v>69</v>
      </c>
      <c r="D20" s="26" t="s">
        <v>127</v>
      </c>
      <c r="E20" s="46">
        <v>10.0</v>
      </c>
      <c r="F20" s="46">
        <v>6.0</v>
      </c>
      <c r="G20" s="26"/>
      <c r="H20" s="26"/>
      <c r="I20" s="26"/>
      <c r="J20" s="26"/>
    </row>
    <row r="21">
      <c r="A21" s="26" t="s">
        <v>1932</v>
      </c>
      <c r="B21" s="24">
        <v>0.11413194444444444</v>
      </c>
      <c r="C21" s="26" t="s">
        <v>74</v>
      </c>
      <c r="D21" s="26" t="s">
        <v>80</v>
      </c>
      <c r="E21" s="46" t="s">
        <v>88</v>
      </c>
      <c r="F21" s="46">
        <v>1.0</v>
      </c>
      <c r="G21" s="26"/>
      <c r="H21" s="26"/>
      <c r="I21" s="26"/>
      <c r="J21" s="26" t="s">
        <v>1408</v>
      </c>
    </row>
    <row r="22">
      <c r="A22" s="26" t="s">
        <v>1932</v>
      </c>
      <c r="B22" s="24">
        <v>0.11413194444444444</v>
      </c>
      <c r="C22" s="26" t="s">
        <v>74</v>
      </c>
      <c r="D22" s="26" t="s">
        <v>80</v>
      </c>
      <c r="E22" s="46">
        <v>10.0</v>
      </c>
      <c r="F22" s="46">
        <f>E22--3</f>
        <v>13</v>
      </c>
      <c r="G22" s="26"/>
      <c r="H22" s="26"/>
      <c r="I22" s="26"/>
      <c r="J22" s="26" t="s">
        <v>1933</v>
      </c>
    </row>
    <row r="23">
      <c r="A23" s="26" t="s">
        <v>1932</v>
      </c>
      <c r="B23" s="24">
        <v>0.11424768518518519</v>
      </c>
      <c r="C23" s="26" t="s">
        <v>69</v>
      </c>
      <c r="D23" s="26" t="s">
        <v>80</v>
      </c>
      <c r="E23" s="46">
        <v>9.0</v>
      </c>
      <c r="F23" s="46">
        <f>E23-4</f>
        <v>5</v>
      </c>
      <c r="G23" s="26"/>
      <c r="H23" s="26"/>
      <c r="I23" s="26"/>
      <c r="J23" s="26"/>
    </row>
    <row r="24">
      <c r="A24" s="26" t="s">
        <v>1932</v>
      </c>
      <c r="B24" s="24">
        <v>0.11671296296296296</v>
      </c>
      <c r="C24" s="26" t="s">
        <v>66</v>
      </c>
      <c r="D24" s="26" t="s">
        <v>127</v>
      </c>
      <c r="E24" s="46" t="s">
        <v>75</v>
      </c>
      <c r="F24" s="46" t="s">
        <v>75</v>
      </c>
      <c r="G24" s="26"/>
      <c r="H24" s="26"/>
      <c r="I24" s="26"/>
      <c r="J24" s="26" t="s">
        <v>160</v>
      </c>
    </row>
    <row r="25">
      <c r="A25" s="26" t="s">
        <v>1932</v>
      </c>
      <c r="B25" s="24">
        <v>0.11671296296296296</v>
      </c>
      <c r="C25" s="26" t="s">
        <v>66</v>
      </c>
      <c r="D25" s="26" t="s">
        <v>127</v>
      </c>
      <c r="E25" s="46">
        <v>11.0</v>
      </c>
      <c r="F25" s="46">
        <f>E25-5</f>
        <v>6</v>
      </c>
      <c r="G25" s="26"/>
      <c r="H25" s="26"/>
      <c r="I25" s="26"/>
      <c r="J25" s="26" t="s">
        <v>161</v>
      </c>
    </row>
    <row r="26">
      <c r="A26" s="26" t="s">
        <v>1932</v>
      </c>
      <c r="B26" s="24">
        <v>0.11947916666666666</v>
      </c>
      <c r="C26" s="26" t="s">
        <v>82</v>
      </c>
      <c r="D26" s="26" t="s">
        <v>127</v>
      </c>
      <c r="E26" s="46">
        <v>16.0</v>
      </c>
      <c r="F26" s="46">
        <f>E26-4</f>
        <v>12</v>
      </c>
      <c r="G26" s="26"/>
      <c r="H26" s="26"/>
      <c r="I26" s="26"/>
      <c r="J26" s="26"/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71"/>
    <col customWidth="1" min="3" max="3" width="9.57"/>
    <col customWidth="1" min="4" max="4" width="11.57"/>
    <col customWidth="1" min="5" max="5" width="10.43"/>
    <col customWidth="1" min="6" max="6" width="12.43"/>
    <col customWidth="1" min="7" max="7" width="5.14"/>
    <col customWidth="1" min="8" max="8" width="12.86"/>
    <col customWidth="1" min="9" max="9" width="6.29"/>
    <col customWidth="1" min="10" max="10" width="26.14"/>
  </cols>
  <sheetData>
    <row r="1">
      <c r="A1" s="77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55" t="s">
        <v>1934</v>
      </c>
      <c r="B2" s="24">
        <v>0.027743055555555556</v>
      </c>
      <c r="C2" s="55" t="s">
        <v>66</v>
      </c>
      <c r="D2" s="55" t="s">
        <v>67</v>
      </c>
      <c r="E2" s="29">
        <v>21.0</v>
      </c>
      <c r="F2" s="29">
        <v>19.0</v>
      </c>
      <c r="G2" s="26"/>
      <c r="H2" s="26"/>
      <c r="I2" s="26"/>
      <c r="J2" s="26"/>
    </row>
    <row r="3">
      <c r="A3" s="55" t="s">
        <v>1934</v>
      </c>
      <c r="B3" s="24">
        <v>0.03488425925925926</v>
      </c>
      <c r="C3" s="55" t="s">
        <v>74</v>
      </c>
      <c r="D3" s="55" t="s">
        <v>83</v>
      </c>
      <c r="E3" s="29">
        <v>24.0</v>
      </c>
      <c r="F3" s="46">
        <f>E3-9</f>
        <v>15</v>
      </c>
      <c r="G3" s="26"/>
      <c r="H3" s="26"/>
      <c r="I3" s="26"/>
      <c r="J3" s="26"/>
    </row>
    <row r="4">
      <c r="A4" s="55" t="s">
        <v>1934</v>
      </c>
      <c r="B4" s="24">
        <v>0.041539351851851855</v>
      </c>
      <c r="C4" s="55" t="s">
        <v>70</v>
      </c>
      <c r="D4" s="55" t="s">
        <v>131</v>
      </c>
      <c r="E4" s="29">
        <v>8.0</v>
      </c>
      <c r="F4" s="46">
        <f>E4-2</f>
        <v>6</v>
      </c>
      <c r="G4" s="26"/>
      <c r="H4" s="26"/>
      <c r="I4" s="26"/>
      <c r="J4" s="26"/>
    </row>
    <row r="5">
      <c r="A5" s="55" t="s">
        <v>1934</v>
      </c>
      <c r="B5" s="24">
        <v>0.04625</v>
      </c>
      <c r="C5" s="55" t="s">
        <v>70</v>
      </c>
      <c r="D5" s="55" t="s">
        <v>71</v>
      </c>
      <c r="E5" s="29">
        <v>23.0</v>
      </c>
      <c r="F5" s="46">
        <f>E5-6</f>
        <v>17</v>
      </c>
      <c r="G5" s="26"/>
      <c r="H5" s="26"/>
      <c r="I5" s="26"/>
      <c r="J5" s="26"/>
    </row>
    <row r="6">
      <c r="A6" s="55" t="s">
        <v>1934</v>
      </c>
      <c r="B6" s="24">
        <v>0.0728587962962963</v>
      </c>
      <c r="C6" s="55" t="s">
        <v>66</v>
      </c>
      <c r="D6" s="55" t="s">
        <v>71</v>
      </c>
      <c r="E6" s="29" t="s">
        <v>68</v>
      </c>
      <c r="F6" s="29">
        <v>20.0</v>
      </c>
      <c r="G6" s="26"/>
      <c r="H6" s="26"/>
      <c r="I6" s="26"/>
      <c r="J6" s="26"/>
    </row>
    <row r="7">
      <c r="A7" s="55" t="s">
        <v>1934</v>
      </c>
      <c r="B7" s="24">
        <v>0.07537037037037037</v>
      </c>
      <c r="C7" s="55" t="s">
        <v>66</v>
      </c>
      <c r="D7" s="55" t="s">
        <v>67</v>
      </c>
      <c r="E7" s="29" t="s">
        <v>88</v>
      </c>
      <c r="F7" s="29">
        <v>1.0</v>
      </c>
      <c r="G7" s="26"/>
      <c r="H7" s="26"/>
      <c r="I7" s="26"/>
      <c r="J7" s="26"/>
    </row>
    <row r="8">
      <c r="A8" s="55" t="s">
        <v>1934</v>
      </c>
      <c r="B8" s="24">
        <v>0.10894675925925926</v>
      </c>
      <c r="C8" s="55" t="s">
        <v>66</v>
      </c>
      <c r="D8" s="55" t="s">
        <v>67</v>
      </c>
      <c r="E8" s="29">
        <v>14.0</v>
      </c>
      <c r="F8" s="46">
        <f>E8-2</f>
        <v>12</v>
      </c>
      <c r="G8" s="26"/>
      <c r="H8" s="26"/>
      <c r="I8" s="26"/>
      <c r="J8" s="26"/>
    </row>
    <row r="9">
      <c r="A9" s="55" t="s">
        <v>1934</v>
      </c>
      <c r="B9" s="24">
        <v>0.11077546296296296</v>
      </c>
      <c r="C9" s="55" t="s">
        <v>66</v>
      </c>
      <c r="D9" s="55" t="s">
        <v>127</v>
      </c>
      <c r="E9" s="29">
        <v>23.0</v>
      </c>
      <c r="F9" s="46">
        <f t="shared" ref="F9:F10" si="1">E9-5</f>
        <v>18</v>
      </c>
      <c r="G9" s="26"/>
      <c r="H9" s="26"/>
      <c r="I9" s="26"/>
      <c r="J9" s="26"/>
    </row>
    <row r="10">
      <c r="A10" s="55" t="s">
        <v>1934</v>
      </c>
      <c r="B10" s="24">
        <v>0.12238425925925926</v>
      </c>
      <c r="C10" s="55" t="s">
        <v>70</v>
      </c>
      <c r="D10" s="55" t="s">
        <v>83</v>
      </c>
      <c r="E10" s="29">
        <v>16.0</v>
      </c>
      <c r="F10" s="46">
        <f t="shared" si="1"/>
        <v>11</v>
      </c>
      <c r="G10" s="26"/>
      <c r="H10" s="26"/>
      <c r="I10" s="26"/>
      <c r="J10" s="26"/>
    </row>
    <row r="11">
      <c r="A11" s="55" t="s">
        <v>1934</v>
      </c>
      <c r="B11" s="24">
        <v>0.1271064814814815</v>
      </c>
      <c r="C11" s="55" t="s">
        <v>74</v>
      </c>
      <c r="D11" s="55" t="s">
        <v>127</v>
      </c>
      <c r="E11" s="29">
        <v>13.0</v>
      </c>
      <c r="F11" s="29">
        <v>13.0</v>
      </c>
      <c r="G11" s="26"/>
      <c r="H11" s="26"/>
      <c r="I11" s="26"/>
      <c r="J11" s="26"/>
    </row>
    <row r="12">
      <c r="A12" s="55" t="s">
        <v>1934</v>
      </c>
      <c r="B12" s="24">
        <v>0.1282986111111111</v>
      </c>
      <c r="C12" s="55" t="s">
        <v>69</v>
      </c>
      <c r="D12" s="55" t="s">
        <v>129</v>
      </c>
      <c r="E12" s="29">
        <v>7.0</v>
      </c>
      <c r="F12" s="46">
        <f>E12-4</f>
        <v>3</v>
      </c>
      <c r="G12" s="26"/>
      <c r="H12" s="26"/>
      <c r="I12" s="26"/>
      <c r="J12" s="26"/>
    </row>
    <row r="13">
      <c r="A13" s="55" t="s">
        <v>1934</v>
      </c>
      <c r="B13" s="24">
        <v>0.1287962962962963</v>
      </c>
      <c r="C13" s="55" t="s">
        <v>69</v>
      </c>
      <c r="D13" s="55" t="s">
        <v>129</v>
      </c>
      <c r="E13" s="29" t="s">
        <v>75</v>
      </c>
      <c r="F13" s="29" t="s">
        <v>75</v>
      </c>
      <c r="G13" s="26"/>
      <c r="H13" s="26"/>
      <c r="I13" s="26"/>
      <c r="J13" s="55" t="s">
        <v>85</v>
      </c>
    </row>
    <row r="14">
      <c r="A14" s="55" t="s">
        <v>1934</v>
      </c>
      <c r="B14" s="24">
        <v>0.1287962962962963</v>
      </c>
      <c r="C14" s="55" t="s">
        <v>69</v>
      </c>
      <c r="D14" s="55" t="s">
        <v>129</v>
      </c>
      <c r="E14" s="29">
        <v>10.0</v>
      </c>
      <c r="F14" s="46">
        <f>E14-4</f>
        <v>6</v>
      </c>
      <c r="G14" s="26"/>
      <c r="H14" s="26"/>
      <c r="I14" s="26"/>
      <c r="J14" s="55" t="s">
        <v>86</v>
      </c>
    </row>
    <row r="15">
      <c r="A15" s="55" t="s">
        <v>1934</v>
      </c>
      <c r="B15" s="24">
        <v>0.1501273148148148</v>
      </c>
      <c r="C15" s="55" t="s">
        <v>82</v>
      </c>
      <c r="D15" s="55" t="s">
        <v>442</v>
      </c>
      <c r="E15" s="29">
        <v>8.0</v>
      </c>
      <c r="F15" s="29">
        <v>6.0</v>
      </c>
      <c r="G15" s="26"/>
      <c r="H15" s="26"/>
      <c r="I15" s="26"/>
      <c r="J15" s="26"/>
    </row>
    <row r="16">
      <c r="A16" s="55" t="s">
        <v>1934</v>
      </c>
      <c r="B16" s="24">
        <v>0.15016203703703704</v>
      </c>
      <c r="C16" s="55" t="s">
        <v>964</v>
      </c>
      <c r="D16" s="55" t="s">
        <v>442</v>
      </c>
      <c r="E16" s="29">
        <v>8.0</v>
      </c>
      <c r="F16" s="29">
        <v>5.0</v>
      </c>
      <c r="G16" s="26"/>
      <c r="H16" s="26"/>
      <c r="I16" s="26"/>
      <c r="J16" s="26"/>
    </row>
    <row r="17">
      <c r="A17" s="55" t="s">
        <v>1934</v>
      </c>
      <c r="B17" s="24">
        <v>0.15018518518518517</v>
      </c>
      <c r="C17" s="55" t="s">
        <v>70</v>
      </c>
      <c r="D17" s="55" t="s">
        <v>442</v>
      </c>
      <c r="E17" s="29">
        <v>8.0</v>
      </c>
      <c r="F17" s="29">
        <v>5.0</v>
      </c>
      <c r="G17" s="26"/>
      <c r="H17" s="26"/>
      <c r="I17" s="26"/>
      <c r="J17" s="26"/>
    </row>
    <row r="18">
      <c r="A18" s="55" t="s">
        <v>1934</v>
      </c>
      <c r="B18" s="24">
        <v>0.15020833333333333</v>
      </c>
      <c r="C18" s="55" t="s">
        <v>66</v>
      </c>
      <c r="D18" s="55" t="s">
        <v>442</v>
      </c>
      <c r="E18" s="29">
        <v>6.0</v>
      </c>
      <c r="F18" s="29">
        <v>2.0</v>
      </c>
      <c r="G18" s="26"/>
      <c r="H18" s="26"/>
      <c r="I18" s="26"/>
      <c r="J18" s="26"/>
    </row>
    <row r="19">
      <c r="A19" s="55" t="s">
        <v>1934</v>
      </c>
      <c r="B19" s="24">
        <v>0.1502662037037037</v>
      </c>
      <c r="C19" s="55" t="s">
        <v>74</v>
      </c>
      <c r="D19" s="55" t="s">
        <v>442</v>
      </c>
      <c r="E19" s="29">
        <v>9.0</v>
      </c>
      <c r="F19" s="29">
        <v>7.0</v>
      </c>
      <c r="G19" s="26"/>
      <c r="H19" s="26"/>
      <c r="I19" s="26"/>
      <c r="J19" s="26"/>
    </row>
    <row r="20">
      <c r="A20" s="55" t="s">
        <v>1934</v>
      </c>
      <c r="B20" s="24">
        <v>0.15030092592592592</v>
      </c>
      <c r="C20" s="55" t="s">
        <v>69</v>
      </c>
      <c r="D20" s="55" t="s">
        <v>442</v>
      </c>
      <c r="E20" s="29">
        <v>3.0</v>
      </c>
      <c r="F20" s="29">
        <v>1.0</v>
      </c>
      <c r="G20" s="26"/>
      <c r="H20" s="26"/>
      <c r="I20" s="26"/>
      <c r="J20" s="55" t="s">
        <v>274</v>
      </c>
    </row>
    <row r="21">
      <c r="A21" s="55" t="s">
        <v>1934</v>
      </c>
      <c r="B21" s="24">
        <v>0.15033564814814815</v>
      </c>
      <c r="C21" s="55" t="s">
        <v>69</v>
      </c>
      <c r="D21" s="55" t="s">
        <v>442</v>
      </c>
      <c r="E21" s="29">
        <v>7.0</v>
      </c>
      <c r="F21" s="29">
        <v>5.0</v>
      </c>
      <c r="G21" s="26"/>
      <c r="H21" s="26"/>
      <c r="I21" s="26"/>
      <c r="J21" s="26"/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71"/>
    <col customWidth="1" min="3" max="3" width="9.57"/>
    <col customWidth="1" min="4" max="4" width="14.57"/>
    <col customWidth="1" min="5" max="5" width="10.43"/>
    <col customWidth="1" min="6" max="6" width="12.43"/>
    <col customWidth="1" min="7" max="7" width="5.14"/>
    <col customWidth="1" min="8" max="8" width="12.86"/>
    <col customWidth="1" min="9" max="9" width="6.29"/>
    <col customWidth="1" min="10" max="10" width="26.14"/>
  </cols>
  <sheetData>
    <row r="1">
      <c r="A1" s="77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55" t="s">
        <v>1935</v>
      </c>
      <c r="B2" s="24">
        <v>0.019386574074074073</v>
      </c>
      <c r="C2" s="55" t="s">
        <v>66</v>
      </c>
      <c r="D2" s="55" t="s">
        <v>83</v>
      </c>
      <c r="E2" s="29">
        <v>20.0</v>
      </c>
      <c r="F2" s="29">
        <f>E2-6</f>
        <v>14</v>
      </c>
      <c r="G2" s="26"/>
      <c r="H2" s="26"/>
      <c r="I2" s="26"/>
      <c r="J2" s="26"/>
    </row>
    <row r="3">
      <c r="A3" s="55" t="s">
        <v>1935</v>
      </c>
      <c r="B3" s="24">
        <v>0.01940972222222222</v>
      </c>
      <c r="C3" s="55" t="s">
        <v>964</v>
      </c>
      <c r="D3" s="55" t="s">
        <v>83</v>
      </c>
      <c r="E3" s="29">
        <v>5.0</v>
      </c>
      <c r="F3" s="46">
        <f>E3--1</f>
        <v>6</v>
      </c>
      <c r="G3" s="26"/>
      <c r="H3" s="26"/>
      <c r="I3" s="26"/>
      <c r="J3" s="26"/>
    </row>
    <row r="4">
      <c r="A4" s="55" t="s">
        <v>1935</v>
      </c>
      <c r="B4" s="24">
        <v>0.022164351851851852</v>
      </c>
      <c r="C4" s="55" t="s">
        <v>964</v>
      </c>
      <c r="D4" s="55" t="s">
        <v>67</v>
      </c>
      <c r="E4" s="29">
        <v>19.0</v>
      </c>
      <c r="F4" s="46">
        <f>E4-9</f>
        <v>10</v>
      </c>
      <c r="G4" s="26"/>
      <c r="H4" s="26"/>
      <c r="I4" s="26"/>
      <c r="J4" s="26"/>
    </row>
    <row r="5">
      <c r="A5" s="55" t="s">
        <v>1935</v>
      </c>
      <c r="B5" s="24">
        <v>0.022997685185185184</v>
      </c>
      <c r="C5" s="55" t="s">
        <v>66</v>
      </c>
      <c r="D5" s="55" t="s">
        <v>127</v>
      </c>
      <c r="E5" s="29">
        <v>23.0</v>
      </c>
      <c r="F5" s="46">
        <f>E5-5</f>
        <v>18</v>
      </c>
      <c r="G5" s="26"/>
      <c r="H5" s="26"/>
      <c r="I5" s="26"/>
      <c r="J5" s="26"/>
    </row>
    <row r="6">
      <c r="A6" s="55" t="s">
        <v>1935</v>
      </c>
      <c r="B6" s="24">
        <v>0.03263888888888889</v>
      </c>
      <c r="C6" s="55" t="s">
        <v>964</v>
      </c>
      <c r="D6" s="55" t="s">
        <v>71</v>
      </c>
      <c r="E6" s="29">
        <v>22.0</v>
      </c>
      <c r="F6" s="29">
        <f>E6-9</f>
        <v>13</v>
      </c>
      <c r="G6" s="26"/>
      <c r="H6" s="26"/>
      <c r="I6" s="26"/>
      <c r="J6" s="26"/>
    </row>
    <row r="7">
      <c r="A7" s="55" t="s">
        <v>1935</v>
      </c>
      <c r="B7" s="24">
        <v>0.03460648148148148</v>
      </c>
      <c r="C7" s="55" t="s">
        <v>66</v>
      </c>
      <c r="D7" s="55" t="s">
        <v>365</v>
      </c>
      <c r="E7" s="29">
        <v>6.0</v>
      </c>
      <c r="F7" s="29">
        <f>E7-2</f>
        <v>4</v>
      </c>
      <c r="G7" s="26"/>
      <c r="H7" s="26"/>
      <c r="I7" s="26"/>
      <c r="J7" s="26"/>
    </row>
    <row r="8">
      <c r="A8" s="55" t="s">
        <v>1935</v>
      </c>
      <c r="B8" s="24">
        <v>0.0371875</v>
      </c>
      <c r="C8" s="55" t="s">
        <v>82</v>
      </c>
      <c r="D8" s="55" t="s">
        <v>127</v>
      </c>
      <c r="E8" s="29">
        <v>22.0</v>
      </c>
      <c r="F8" s="46">
        <f>E8-4</f>
        <v>18</v>
      </c>
      <c r="G8" s="26"/>
      <c r="H8" s="26"/>
      <c r="I8" s="26"/>
      <c r="J8" s="26"/>
    </row>
    <row r="9">
      <c r="A9" s="55" t="s">
        <v>1935</v>
      </c>
      <c r="B9" s="24">
        <v>0.037210648148148145</v>
      </c>
      <c r="C9" s="55" t="s">
        <v>70</v>
      </c>
      <c r="D9" s="55" t="s">
        <v>127</v>
      </c>
      <c r="E9" s="29">
        <v>6.0</v>
      </c>
      <c r="F9" s="46">
        <f>E9-1</f>
        <v>5</v>
      </c>
      <c r="G9" s="26"/>
      <c r="H9" s="26"/>
      <c r="I9" s="26"/>
      <c r="J9" s="26"/>
    </row>
    <row r="10">
      <c r="A10" s="55" t="s">
        <v>1935</v>
      </c>
      <c r="B10" s="24">
        <v>0.05075231481481481</v>
      </c>
      <c r="C10" s="55" t="s">
        <v>70</v>
      </c>
      <c r="D10" s="55" t="s">
        <v>67</v>
      </c>
      <c r="E10" s="29" t="s">
        <v>75</v>
      </c>
      <c r="F10" s="29" t="s">
        <v>75</v>
      </c>
      <c r="G10" s="26"/>
      <c r="H10" s="26"/>
      <c r="I10" s="26"/>
      <c r="J10" s="26"/>
    </row>
    <row r="11">
      <c r="A11" s="55" t="s">
        <v>1935</v>
      </c>
      <c r="B11" s="24">
        <v>0.05075231481481481</v>
      </c>
      <c r="C11" s="55" t="s">
        <v>70</v>
      </c>
      <c r="D11" s="55" t="s">
        <v>67</v>
      </c>
      <c r="E11" s="29">
        <v>10.0</v>
      </c>
      <c r="F11" s="29">
        <f t="shared" ref="F11:F12" si="1">E11-3</f>
        <v>7</v>
      </c>
      <c r="G11" s="26"/>
      <c r="H11" s="26"/>
      <c r="I11" s="26"/>
      <c r="J11" s="26"/>
    </row>
    <row r="12">
      <c r="A12" s="55" t="s">
        <v>1935</v>
      </c>
      <c r="B12" s="24">
        <v>0.052037037037037034</v>
      </c>
      <c r="C12" s="55" t="s">
        <v>70</v>
      </c>
      <c r="D12" s="55" t="s">
        <v>67</v>
      </c>
      <c r="E12" s="29">
        <v>12.0</v>
      </c>
      <c r="F12" s="46">
        <f t="shared" si="1"/>
        <v>9</v>
      </c>
      <c r="G12" s="26"/>
      <c r="H12" s="26"/>
      <c r="I12" s="26"/>
      <c r="J12" s="26"/>
    </row>
    <row r="13">
      <c r="A13" s="55" t="s">
        <v>1935</v>
      </c>
      <c r="B13" s="24">
        <v>0.05686342592592593</v>
      </c>
      <c r="C13" s="55" t="s">
        <v>70</v>
      </c>
      <c r="D13" s="55" t="s">
        <v>127</v>
      </c>
      <c r="E13" s="29">
        <v>6.0</v>
      </c>
      <c r="F13" s="29">
        <v>3.0</v>
      </c>
      <c r="G13" s="26"/>
      <c r="H13" s="26"/>
      <c r="I13" s="26"/>
      <c r="J13" s="26"/>
    </row>
    <row r="14">
      <c r="A14" s="55" t="s">
        <v>1935</v>
      </c>
      <c r="B14" s="24">
        <v>0.06689814814814815</v>
      </c>
      <c r="C14" s="55" t="s">
        <v>69</v>
      </c>
      <c r="D14" s="55" t="s">
        <v>67</v>
      </c>
      <c r="E14" s="29">
        <v>8.0</v>
      </c>
      <c r="F14" s="46">
        <f>E14-5</f>
        <v>3</v>
      </c>
      <c r="G14" s="26"/>
      <c r="H14" s="26"/>
      <c r="I14" s="26"/>
      <c r="J14" s="26"/>
    </row>
    <row r="15">
      <c r="A15" s="55" t="s">
        <v>1935</v>
      </c>
      <c r="B15" s="24">
        <v>0.06756944444444445</v>
      </c>
      <c r="C15" s="55" t="s">
        <v>69</v>
      </c>
      <c r="D15" s="55" t="s">
        <v>127</v>
      </c>
      <c r="E15" s="29">
        <v>13.0</v>
      </c>
      <c r="F15" s="29">
        <v>8.0</v>
      </c>
      <c r="G15" s="26"/>
      <c r="H15" s="26"/>
      <c r="I15" s="26"/>
      <c r="J15" s="26"/>
    </row>
    <row r="16">
      <c r="A16" s="55" t="s">
        <v>1935</v>
      </c>
      <c r="B16" s="24">
        <v>0.06756944444444445</v>
      </c>
      <c r="C16" s="55" t="s">
        <v>69</v>
      </c>
      <c r="D16" s="55" t="s">
        <v>127</v>
      </c>
      <c r="E16" s="29">
        <v>13.0</v>
      </c>
      <c r="F16" s="29">
        <v>8.0</v>
      </c>
      <c r="G16" s="26"/>
      <c r="H16" s="26"/>
      <c r="I16" s="26"/>
      <c r="J16" s="26"/>
    </row>
    <row r="17">
      <c r="A17" s="55" t="s">
        <v>1935</v>
      </c>
      <c r="B17" s="24">
        <v>0.07696759259259259</v>
      </c>
      <c r="C17" s="55" t="s">
        <v>84</v>
      </c>
      <c r="D17" s="55" t="s">
        <v>127</v>
      </c>
      <c r="E17" s="29">
        <v>17.0</v>
      </c>
      <c r="F17" s="29">
        <v>15.0</v>
      </c>
      <c r="G17" s="26"/>
      <c r="H17" s="26"/>
      <c r="I17" s="26"/>
      <c r="J17" s="26"/>
    </row>
    <row r="18">
      <c r="A18" s="55" t="s">
        <v>1935</v>
      </c>
      <c r="B18" s="24">
        <v>0.07957175925925926</v>
      </c>
      <c r="C18" s="55" t="s">
        <v>74</v>
      </c>
      <c r="D18" s="55" t="s">
        <v>73</v>
      </c>
      <c r="E18" s="29">
        <v>27.0</v>
      </c>
      <c r="F18" s="29">
        <f>E18-13</f>
        <v>14</v>
      </c>
      <c r="G18" s="26"/>
      <c r="H18" s="26"/>
      <c r="I18" s="26"/>
      <c r="J18" s="26"/>
    </row>
    <row r="19">
      <c r="A19" s="55" t="s">
        <v>1935</v>
      </c>
      <c r="B19" s="24">
        <v>0.11521990740740741</v>
      </c>
      <c r="C19" s="55" t="s">
        <v>84</v>
      </c>
      <c r="D19" s="55" t="s">
        <v>129</v>
      </c>
      <c r="E19" s="29">
        <v>8.0</v>
      </c>
      <c r="F19" s="29">
        <f>E19-2</f>
        <v>6</v>
      </c>
      <c r="G19" s="26"/>
      <c r="H19" s="26"/>
      <c r="I19" s="26"/>
      <c r="J19" s="26"/>
    </row>
    <row r="20">
      <c r="A20" s="55" t="s">
        <v>1935</v>
      </c>
      <c r="B20" s="24">
        <v>0.11668981481481482</v>
      </c>
      <c r="C20" s="55" t="s">
        <v>69</v>
      </c>
      <c r="D20" s="55" t="s">
        <v>126</v>
      </c>
      <c r="E20" s="29">
        <v>11.0</v>
      </c>
      <c r="F20" s="29">
        <f>E20-5</f>
        <v>6</v>
      </c>
      <c r="G20" s="26"/>
      <c r="H20" s="26"/>
      <c r="I20" s="26"/>
      <c r="J20" s="26"/>
    </row>
    <row r="21">
      <c r="A21" s="55" t="s">
        <v>1935</v>
      </c>
      <c r="B21" s="24">
        <v>0.12296296296296297</v>
      </c>
      <c r="C21" s="55" t="s">
        <v>964</v>
      </c>
      <c r="D21" s="55" t="s">
        <v>132</v>
      </c>
      <c r="E21" s="29">
        <v>15.0</v>
      </c>
      <c r="F21" s="29">
        <f>E21--1</f>
        <v>16</v>
      </c>
      <c r="G21" s="26"/>
      <c r="H21" s="26"/>
      <c r="I21" s="26"/>
      <c r="J21" s="26"/>
    </row>
    <row r="22">
      <c r="A22" s="55" t="s">
        <v>1935</v>
      </c>
      <c r="B22" s="24">
        <v>0.13252314814814814</v>
      </c>
      <c r="C22" s="55" t="s">
        <v>66</v>
      </c>
      <c r="D22" s="55" t="s">
        <v>67</v>
      </c>
      <c r="E22" s="29">
        <v>13.0</v>
      </c>
      <c r="F22" s="29">
        <f>E22-2</f>
        <v>11</v>
      </c>
      <c r="G22" s="26"/>
      <c r="H22" s="26"/>
      <c r="I22" s="26"/>
      <c r="J22" s="26"/>
    </row>
    <row r="23">
      <c r="A23" s="55" t="s">
        <v>1935</v>
      </c>
      <c r="B23" s="24">
        <v>0.13443287037037038</v>
      </c>
      <c r="C23" s="55" t="s">
        <v>69</v>
      </c>
      <c r="D23" s="55" t="s">
        <v>210</v>
      </c>
      <c r="E23" s="29" t="s">
        <v>88</v>
      </c>
      <c r="F23" s="29">
        <v>1.0</v>
      </c>
      <c r="G23" s="26"/>
      <c r="H23" s="26"/>
      <c r="I23" s="26"/>
      <c r="J23" s="26"/>
    </row>
    <row r="24">
      <c r="A24" s="55" t="s">
        <v>1935</v>
      </c>
      <c r="B24" s="24">
        <v>0.1350462962962963</v>
      </c>
      <c r="C24" s="55" t="s">
        <v>66</v>
      </c>
      <c r="D24" s="55" t="s">
        <v>210</v>
      </c>
      <c r="E24" s="29">
        <v>27.0</v>
      </c>
      <c r="F24" s="29">
        <f t="shared" ref="F24:F26" si="2">E24-9</f>
        <v>18</v>
      </c>
      <c r="G24" s="26"/>
      <c r="H24" s="26"/>
      <c r="I24" s="26"/>
      <c r="J24" s="26"/>
    </row>
    <row r="25">
      <c r="A25" s="55" t="s">
        <v>1935</v>
      </c>
      <c r="B25" s="24">
        <v>0.13885416666666667</v>
      </c>
      <c r="C25" s="55" t="s">
        <v>66</v>
      </c>
      <c r="D25" s="55" t="s">
        <v>210</v>
      </c>
      <c r="E25" s="29">
        <v>17.0</v>
      </c>
      <c r="F25" s="29">
        <f t="shared" si="2"/>
        <v>8</v>
      </c>
      <c r="G25" s="26"/>
      <c r="H25" s="26"/>
      <c r="I25" s="26"/>
      <c r="J25" s="26"/>
    </row>
    <row r="26">
      <c r="A26" s="55" t="s">
        <v>1935</v>
      </c>
      <c r="B26" s="24">
        <v>0.13976851851851851</v>
      </c>
      <c r="C26" s="55" t="s">
        <v>66</v>
      </c>
      <c r="D26" s="55" t="s">
        <v>80</v>
      </c>
      <c r="E26" s="29">
        <v>19.0</v>
      </c>
      <c r="F26" s="29">
        <f t="shared" si="2"/>
        <v>10</v>
      </c>
      <c r="G26" s="26"/>
      <c r="H26" s="26"/>
      <c r="I26" s="26"/>
      <c r="J26" s="26"/>
    </row>
    <row r="27">
      <c r="A27" s="55" t="s">
        <v>1935</v>
      </c>
      <c r="B27" s="24">
        <v>0.14732638888888888</v>
      </c>
      <c r="C27" s="55" t="s">
        <v>1936</v>
      </c>
      <c r="D27" s="55" t="s">
        <v>125</v>
      </c>
      <c r="E27" s="29">
        <v>14.0</v>
      </c>
      <c r="F27" s="29">
        <f t="shared" ref="F27:F29" si="3">E27-0</f>
        <v>14</v>
      </c>
      <c r="G27" s="26"/>
      <c r="H27" s="26"/>
      <c r="I27" s="26"/>
      <c r="J27" s="26"/>
    </row>
    <row r="28">
      <c r="A28" s="55" t="s">
        <v>1935</v>
      </c>
      <c r="B28" s="24">
        <v>0.14733796296296298</v>
      </c>
      <c r="C28" s="55" t="s">
        <v>1937</v>
      </c>
      <c r="D28" s="55" t="s">
        <v>125</v>
      </c>
      <c r="E28" s="29">
        <v>9.0</v>
      </c>
      <c r="F28" s="29">
        <f t="shared" si="3"/>
        <v>9</v>
      </c>
      <c r="G28" s="26"/>
      <c r="H28" s="26"/>
      <c r="I28" s="26"/>
      <c r="J28" s="26"/>
    </row>
    <row r="29">
      <c r="A29" s="55" t="s">
        <v>1935</v>
      </c>
      <c r="B29" s="24">
        <v>0.14734953703703704</v>
      </c>
      <c r="C29" s="55" t="s">
        <v>1938</v>
      </c>
      <c r="D29" s="55" t="s">
        <v>125</v>
      </c>
      <c r="E29" s="29">
        <v>17.0</v>
      </c>
      <c r="F29" s="29">
        <f t="shared" si="3"/>
        <v>17</v>
      </c>
      <c r="G29" s="26"/>
      <c r="H29" s="26"/>
      <c r="I29" s="26"/>
      <c r="J29" s="26"/>
    </row>
    <row r="30">
      <c r="A30" s="55" t="s">
        <v>1935</v>
      </c>
      <c r="B30" s="24">
        <v>0.14875</v>
      </c>
      <c r="C30" s="55" t="s">
        <v>69</v>
      </c>
      <c r="D30" s="55" t="s">
        <v>67</v>
      </c>
      <c r="E30" s="29" t="s">
        <v>68</v>
      </c>
      <c r="F30" s="29">
        <v>20.0</v>
      </c>
      <c r="G30" s="26"/>
      <c r="H30" s="26"/>
      <c r="I30" s="26"/>
      <c r="J30" s="26"/>
    </row>
    <row r="31">
      <c r="A31" s="55" t="s">
        <v>1935</v>
      </c>
      <c r="B31" s="24">
        <v>0.14878472222222222</v>
      </c>
      <c r="C31" s="55" t="s">
        <v>964</v>
      </c>
      <c r="D31" s="55" t="s">
        <v>67</v>
      </c>
      <c r="E31" s="29">
        <v>11.0</v>
      </c>
      <c r="F31" s="29">
        <f>E31-9</f>
        <v>2</v>
      </c>
      <c r="G31" s="26"/>
      <c r="H31" s="26"/>
      <c r="I31" s="26"/>
      <c r="J31" s="26"/>
    </row>
    <row r="32">
      <c r="A32" s="55" t="s">
        <v>1935</v>
      </c>
      <c r="B32" s="24">
        <v>0.14878472222222222</v>
      </c>
      <c r="C32" s="55" t="s">
        <v>82</v>
      </c>
      <c r="D32" s="55" t="s">
        <v>67</v>
      </c>
      <c r="E32" s="29">
        <v>9.0</v>
      </c>
      <c r="F32" s="29">
        <f>E32-4</f>
        <v>5</v>
      </c>
      <c r="G32" s="26"/>
      <c r="H32" s="26"/>
      <c r="I32" s="26"/>
      <c r="J32" s="26"/>
    </row>
    <row r="33">
      <c r="A33" s="55" t="s">
        <v>1935</v>
      </c>
      <c r="B33" s="24">
        <v>0.15458333333333332</v>
      </c>
      <c r="C33" s="55" t="s">
        <v>66</v>
      </c>
      <c r="D33" s="55" t="s">
        <v>125</v>
      </c>
      <c r="E33" s="29">
        <v>13.0</v>
      </c>
      <c r="F33" s="29">
        <f>E33-0</f>
        <v>13</v>
      </c>
      <c r="G33" s="26"/>
      <c r="H33" s="26"/>
      <c r="I33" s="26"/>
      <c r="J33" s="26"/>
    </row>
    <row r="34">
      <c r="A34" s="55" t="s">
        <v>1935</v>
      </c>
      <c r="B34" s="24">
        <v>0.15461805555555555</v>
      </c>
      <c r="C34" s="55" t="s">
        <v>70</v>
      </c>
      <c r="D34" s="55" t="s">
        <v>125</v>
      </c>
      <c r="E34" s="29">
        <v>27.0</v>
      </c>
      <c r="F34" s="29">
        <f>E34-9</f>
        <v>18</v>
      </c>
      <c r="G34" s="26"/>
      <c r="H34" s="26"/>
      <c r="I34" s="26"/>
      <c r="J34" s="26"/>
    </row>
    <row r="35">
      <c r="A35" s="55" t="s">
        <v>1935</v>
      </c>
      <c r="B35" s="24">
        <v>0.1546412037037037</v>
      </c>
      <c r="C35" s="55" t="s">
        <v>82</v>
      </c>
      <c r="D35" s="55" t="s">
        <v>125</v>
      </c>
      <c r="E35" s="29">
        <v>12.0</v>
      </c>
      <c r="F35" s="29">
        <f>E35-2</f>
        <v>10</v>
      </c>
      <c r="G35" s="26"/>
      <c r="H35" s="26"/>
      <c r="I35" s="26"/>
      <c r="J35" s="26"/>
    </row>
    <row r="36">
      <c r="A36" s="55" t="s">
        <v>1935</v>
      </c>
      <c r="B36" s="24">
        <v>0.15465277777777778</v>
      </c>
      <c r="C36" s="55" t="s">
        <v>74</v>
      </c>
      <c r="D36" s="55" t="s">
        <v>125</v>
      </c>
      <c r="E36" s="29">
        <v>32.0</v>
      </c>
      <c r="F36" s="29">
        <f>E36-13</f>
        <v>19</v>
      </c>
      <c r="G36" s="26"/>
      <c r="H36" s="26"/>
      <c r="I36" s="26"/>
      <c r="J36" s="26"/>
    </row>
    <row r="37">
      <c r="A37" s="55" t="s">
        <v>1935</v>
      </c>
      <c r="B37" s="24">
        <v>0.15466435185185184</v>
      </c>
      <c r="C37" s="55" t="s">
        <v>69</v>
      </c>
      <c r="D37" s="55" t="s">
        <v>125</v>
      </c>
      <c r="E37" s="29">
        <v>17.0</v>
      </c>
      <c r="F37" s="29">
        <f>E37-4</f>
        <v>13</v>
      </c>
      <c r="G37" s="26"/>
      <c r="H37" s="26"/>
      <c r="I37" s="26"/>
      <c r="J37" s="26"/>
    </row>
    <row r="38">
      <c r="A38" s="55" t="s">
        <v>1935</v>
      </c>
      <c r="B38" s="24">
        <v>0.15469907407407407</v>
      </c>
      <c r="C38" s="55" t="s">
        <v>964</v>
      </c>
      <c r="D38" s="55" t="s">
        <v>125</v>
      </c>
      <c r="E38" s="29">
        <v>5.0</v>
      </c>
      <c r="F38" s="29">
        <f>E38-1</f>
        <v>4</v>
      </c>
      <c r="G38" s="26"/>
      <c r="H38" s="26"/>
      <c r="I38" s="26"/>
      <c r="J38" s="26"/>
    </row>
    <row r="39">
      <c r="A39" s="55" t="s">
        <v>1935</v>
      </c>
      <c r="B39" s="24">
        <v>0.15479166666666666</v>
      </c>
      <c r="C39" s="55" t="s">
        <v>84</v>
      </c>
      <c r="D39" s="55" t="s">
        <v>125</v>
      </c>
      <c r="E39" s="29" t="s">
        <v>88</v>
      </c>
      <c r="F39" s="29">
        <v>1.0</v>
      </c>
      <c r="G39" s="26"/>
      <c r="H39" s="26"/>
      <c r="I39" s="26"/>
      <c r="J39" s="26"/>
    </row>
    <row r="40">
      <c r="A40" s="55" t="s">
        <v>1935</v>
      </c>
      <c r="B40" s="24">
        <v>0.15681712962962963</v>
      </c>
      <c r="C40" s="55" t="s">
        <v>84</v>
      </c>
      <c r="D40" s="55" t="s">
        <v>209</v>
      </c>
      <c r="E40" s="29" t="s">
        <v>68</v>
      </c>
      <c r="F40" s="29">
        <v>20.0</v>
      </c>
      <c r="G40" s="26"/>
      <c r="H40" s="26"/>
      <c r="I40" s="26"/>
      <c r="J40" s="26"/>
    </row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57"/>
    <col customWidth="1" min="4" max="4" width="15.57"/>
    <col customWidth="1" min="5" max="5" width="10.43"/>
    <col customWidth="1" min="6" max="6" width="12.43"/>
    <col customWidth="1" min="7" max="7" width="5.14"/>
    <col customWidth="1" min="8" max="8" width="29.57"/>
    <col customWidth="1" min="9" max="9" width="6.29"/>
    <col customWidth="1" min="10" max="10" width="37.57"/>
  </cols>
  <sheetData>
    <row r="1">
      <c r="A1" s="77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55" t="s">
        <v>1939</v>
      </c>
      <c r="B2" s="24">
        <v>0.010578703703703703</v>
      </c>
      <c r="C2" s="55" t="s">
        <v>70</v>
      </c>
      <c r="D2" s="55" t="s">
        <v>87</v>
      </c>
      <c r="E2" s="29">
        <v>20.0</v>
      </c>
      <c r="F2" s="29">
        <f>E2-5</f>
        <v>15</v>
      </c>
      <c r="G2" s="26"/>
      <c r="H2" s="26"/>
      <c r="I2" s="26"/>
      <c r="J2" s="26"/>
    </row>
    <row r="3">
      <c r="A3" s="55" t="s">
        <v>1939</v>
      </c>
      <c r="B3" s="24">
        <v>0.010671296296296297</v>
      </c>
      <c r="C3" s="55" t="s">
        <v>66</v>
      </c>
      <c r="D3" s="55" t="s">
        <v>87</v>
      </c>
      <c r="E3" s="29">
        <v>18.0</v>
      </c>
      <c r="F3" s="46">
        <f>E3-0</f>
        <v>18</v>
      </c>
      <c r="G3" s="26"/>
      <c r="H3" s="26"/>
      <c r="I3" s="26"/>
      <c r="J3" s="26"/>
    </row>
    <row r="4">
      <c r="A4" s="55" t="s">
        <v>1939</v>
      </c>
      <c r="B4" s="24">
        <v>0.01070601851851852</v>
      </c>
      <c r="C4" s="55" t="s">
        <v>84</v>
      </c>
      <c r="D4" s="55" t="s">
        <v>87</v>
      </c>
      <c r="E4" s="29">
        <v>18.0</v>
      </c>
      <c r="F4" s="46">
        <f>E4-2</f>
        <v>16</v>
      </c>
      <c r="G4" s="26"/>
      <c r="H4" s="26"/>
      <c r="I4" s="26"/>
      <c r="J4" s="26"/>
    </row>
    <row r="5">
      <c r="A5" s="55" t="s">
        <v>1939</v>
      </c>
      <c r="B5" s="24">
        <v>0.010798611111111111</v>
      </c>
      <c r="C5" s="55" t="s">
        <v>964</v>
      </c>
      <c r="D5" s="55" t="s">
        <v>87</v>
      </c>
      <c r="E5" s="29">
        <v>17.0</v>
      </c>
      <c r="F5" s="46">
        <f>E5-1</f>
        <v>16</v>
      </c>
      <c r="G5" s="26"/>
      <c r="H5" s="26"/>
      <c r="I5" s="26"/>
      <c r="J5" s="26"/>
    </row>
    <row r="6">
      <c r="A6" s="55" t="s">
        <v>1939</v>
      </c>
      <c r="B6" s="24">
        <v>0.010914351851851852</v>
      </c>
      <c r="C6" s="55" t="s">
        <v>69</v>
      </c>
      <c r="D6" s="55" t="s">
        <v>87</v>
      </c>
      <c r="E6" s="29">
        <v>6.0</v>
      </c>
      <c r="F6" s="29">
        <f>E6-4</f>
        <v>2</v>
      </c>
      <c r="G6" s="26"/>
      <c r="H6" s="26"/>
      <c r="I6" s="26"/>
      <c r="J6" s="26"/>
    </row>
    <row r="7">
      <c r="A7" s="55" t="s">
        <v>1939</v>
      </c>
      <c r="B7" s="24">
        <v>0.010914351851851852</v>
      </c>
      <c r="C7" s="55" t="s">
        <v>82</v>
      </c>
      <c r="D7" s="55" t="s">
        <v>87</v>
      </c>
      <c r="E7" s="29">
        <v>9.0</v>
      </c>
      <c r="F7" s="29">
        <f>E7-1</f>
        <v>8</v>
      </c>
      <c r="G7" s="26"/>
      <c r="H7" s="26"/>
      <c r="I7" s="26"/>
      <c r="J7" s="26"/>
    </row>
    <row r="8">
      <c r="A8" s="55" t="s">
        <v>1939</v>
      </c>
      <c r="B8" s="24">
        <v>0.010960648148148148</v>
      </c>
      <c r="C8" s="55" t="s">
        <v>74</v>
      </c>
      <c r="D8" s="55" t="s">
        <v>87</v>
      </c>
      <c r="E8" s="29" t="s">
        <v>88</v>
      </c>
      <c r="F8" s="29">
        <v>1.0</v>
      </c>
      <c r="G8" s="26"/>
      <c r="H8" s="26"/>
      <c r="I8" s="26"/>
      <c r="J8" s="26"/>
    </row>
    <row r="9">
      <c r="A9" s="55" t="s">
        <v>1939</v>
      </c>
      <c r="B9" s="24">
        <v>0.011770833333333333</v>
      </c>
      <c r="C9" s="55" t="s">
        <v>70</v>
      </c>
      <c r="D9" s="55" t="s">
        <v>78</v>
      </c>
      <c r="E9" s="29">
        <v>14.0</v>
      </c>
      <c r="F9" s="46">
        <f>E9-9</f>
        <v>5</v>
      </c>
      <c r="G9" s="26"/>
      <c r="H9" s="26"/>
      <c r="I9" s="26"/>
      <c r="J9" s="26"/>
    </row>
    <row r="10">
      <c r="A10" s="55" t="s">
        <v>1939</v>
      </c>
      <c r="B10" s="24">
        <v>0.015219907407407408</v>
      </c>
      <c r="C10" s="55" t="s">
        <v>84</v>
      </c>
      <c r="D10" s="55" t="s">
        <v>79</v>
      </c>
      <c r="E10" s="29">
        <v>19.0</v>
      </c>
      <c r="F10" s="29">
        <f>E10-7</f>
        <v>12</v>
      </c>
      <c r="G10" s="26"/>
      <c r="H10" s="26"/>
      <c r="I10" s="26"/>
      <c r="J10" s="26"/>
    </row>
    <row r="11">
      <c r="A11" s="55" t="s">
        <v>1939</v>
      </c>
      <c r="B11" s="24">
        <v>0.015613425925925926</v>
      </c>
      <c r="C11" s="55" t="s">
        <v>84</v>
      </c>
      <c r="D11" s="55" t="s">
        <v>120</v>
      </c>
      <c r="E11" s="29">
        <v>5.0</v>
      </c>
      <c r="F11" s="29"/>
      <c r="G11" s="26"/>
      <c r="H11" s="55" t="s">
        <v>1940</v>
      </c>
      <c r="I11" s="26"/>
      <c r="J11" s="55" t="s">
        <v>1850</v>
      </c>
    </row>
    <row r="12">
      <c r="A12" s="55" t="s">
        <v>1939</v>
      </c>
      <c r="B12" s="24">
        <v>0.017962962962962962</v>
      </c>
      <c r="C12" s="55" t="s">
        <v>66</v>
      </c>
      <c r="D12" s="55" t="s">
        <v>166</v>
      </c>
      <c r="E12" s="29">
        <v>11.0</v>
      </c>
      <c r="F12" s="29" t="s">
        <v>75</v>
      </c>
      <c r="G12" s="26"/>
      <c r="H12" s="26"/>
      <c r="I12" s="26"/>
      <c r="J12" s="55" t="s">
        <v>1941</v>
      </c>
    </row>
    <row r="13">
      <c r="A13" s="55" t="s">
        <v>1939</v>
      </c>
      <c r="B13" s="24">
        <v>0.018125</v>
      </c>
      <c r="C13" s="55" t="s">
        <v>66</v>
      </c>
      <c r="D13" s="55" t="s">
        <v>166</v>
      </c>
      <c r="E13" s="29">
        <v>18.0</v>
      </c>
      <c r="F13" s="29" t="s">
        <v>75</v>
      </c>
      <c r="G13" s="26"/>
      <c r="H13" s="26"/>
      <c r="I13" s="26"/>
      <c r="J13" s="55" t="s">
        <v>1942</v>
      </c>
    </row>
    <row r="14">
      <c r="A14" s="55" t="s">
        <v>1939</v>
      </c>
      <c r="B14" s="24">
        <v>0.01940972222222222</v>
      </c>
      <c r="C14" s="55" t="s">
        <v>82</v>
      </c>
      <c r="D14" s="55" t="s">
        <v>89</v>
      </c>
      <c r="E14" s="29">
        <v>19.0</v>
      </c>
      <c r="F14" s="46">
        <f>E14-9</f>
        <v>10</v>
      </c>
      <c r="G14" s="26"/>
      <c r="H14" s="26"/>
      <c r="I14" s="26"/>
      <c r="J14" s="55" t="s">
        <v>1943</v>
      </c>
    </row>
    <row r="15">
      <c r="A15" s="55" t="s">
        <v>1939</v>
      </c>
      <c r="B15" s="24">
        <v>0.019594907407407408</v>
      </c>
      <c r="C15" s="55" t="s">
        <v>82</v>
      </c>
      <c r="D15" s="55" t="s">
        <v>91</v>
      </c>
      <c r="E15" s="29">
        <v>23.0</v>
      </c>
      <c r="F15" s="29"/>
      <c r="G15" s="26"/>
      <c r="H15" s="55" t="s">
        <v>1944</v>
      </c>
      <c r="I15" s="26"/>
      <c r="J15" s="26"/>
    </row>
    <row r="16">
      <c r="A16" s="55" t="s">
        <v>1939</v>
      </c>
      <c r="B16" s="24">
        <v>0.021064814814814814</v>
      </c>
      <c r="C16" s="55" t="s">
        <v>69</v>
      </c>
      <c r="D16" s="55" t="s">
        <v>67</v>
      </c>
      <c r="E16" s="29" t="s">
        <v>68</v>
      </c>
      <c r="F16" s="29">
        <v>20.0</v>
      </c>
      <c r="G16" s="26"/>
      <c r="H16" s="26"/>
      <c r="I16" s="26"/>
      <c r="J16" s="26"/>
    </row>
    <row r="17">
      <c r="A17" s="55" t="s">
        <v>1939</v>
      </c>
      <c r="B17" s="24">
        <v>0.021805555555555557</v>
      </c>
      <c r="C17" s="55" t="s">
        <v>74</v>
      </c>
      <c r="D17" s="55" t="s">
        <v>93</v>
      </c>
      <c r="E17" s="29" t="s">
        <v>75</v>
      </c>
      <c r="F17" s="29" t="s">
        <v>75</v>
      </c>
      <c r="G17" s="26"/>
      <c r="H17" s="26"/>
      <c r="I17" s="26"/>
      <c r="J17" s="55" t="s">
        <v>85</v>
      </c>
    </row>
    <row r="18">
      <c r="A18" s="55" t="s">
        <v>1939</v>
      </c>
      <c r="B18" s="24">
        <v>0.021805555555555557</v>
      </c>
      <c r="C18" s="55" t="s">
        <v>74</v>
      </c>
      <c r="D18" s="55" t="s">
        <v>93</v>
      </c>
      <c r="E18" s="29">
        <v>26.0</v>
      </c>
      <c r="F18" s="29">
        <f>E18-10</f>
        <v>16</v>
      </c>
      <c r="G18" s="26"/>
      <c r="H18" s="26"/>
      <c r="I18" s="26"/>
      <c r="J18" s="55" t="s">
        <v>1945</v>
      </c>
    </row>
    <row r="19">
      <c r="A19" s="55" t="s">
        <v>1939</v>
      </c>
      <c r="B19" s="24">
        <v>0.02207175925925926</v>
      </c>
      <c r="C19" s="55" t="s">
        <v>74</v>
      </c>
      <c r="D19" s="55" t="s">
        <v>91</v>
      </c>
      <c r="E19" s="29">
        <v>35.0</v>
      </c>
      <c r="F19" s="29"/>
      <c r="G19" s="26"/>
      <c r="H19" s="55" t="s">
        <v>1946</v>
      </c>
      <c r="I19" s="26"/>
      <c r="J19" s="55" t="s">
        <v>1947</v>
      </c>
    </row>
    <row r="20">
      <c r="A20" s="55" t="s">
        <v>1939</v>
      </c>
      <c r="B20" s="24">
        <v>0.02259259259259259</v>
      </c>
      <c r="C20" s="55" t="s">
        <v>74</v>
      </c>
      <c r="D20" s="55" t="s">
        <v>93</v>
      </c>
      <c r="E20" s="29">
        <v>19.0</v>
      </c>
      <c r="F20" s="29">
        <f>E20-10</f>
        <v>9</v>
      </c>
      <c r="G20" s="26"/>
      <c r="H20" s="26"/>
      <c r="I20" s="26"/>
      <c r="J20" s="55" t="s">
        <v>1945</v>
      </c>
    </row>
    <row r="21">
      <c r="A21" s="55" t="s">
        <v>1939</v>
      </c>
      <c r="B21" s="24">
        <v>0.022685185185185187</v>
      </c>
      <c r="C21" s="55" t="s">
        <v>74</v>
      </c>
      <c r="D21" s="55" t="s">
        <v>91</v>
      </c>
      <c r="E21" s="29">
        <v>11.0</v>
      </c>
      <c r="F21" s="29"/>
      <c r="G21" s="26"/>
      <c r="H21" s="55" t="s">
        <v>1948</v>
      </c>
      <c r="I21" s="26"/>
      <c r="J21" s="26"/>
    </row>
    <row r="22">
      <c r="A22" s="55" t="s">
        <v>1939</v>
      </c>
      <c r="B22" s="24">
        <v>0.02546296296296296</v>
      </c>
      <c r="C22" s="55" t="s">
        <v>70</v>
      </c>
      <c r="D22" s="55" t="s">
        <v>93</v>
      </c>
      <c r="E22" s="29">
        <f>F22+10</f>
        <v>26</v>
      </c>
      <c r="F22" s="29">
        <v>16.0</v>
      </c>
      <c r="G22" s="26"/>
      <c r="H22" s="26"/>
      <c r="I22" s="26"/>
      <c r="J22" s="55" t="s">
        <v>1949</v>
      </c>
    </row>
    <row r="23">
      <c r="A23" s="55" t="s">
        <v>1939</v>
      </c>
      <c r="B23" s="24">
        <v>0.02546296296296296</v>
      </c>
      <c r="C23" s="55" t="s">
        <v>70</v>
      </c>
      <c r="D23" s="55" t="s">
        <v>76</v>
      </c>
      <c r="E23" s="29">
        <v>3.0</v>
      </c>
      <c r="F23" s="29"/>
      <c r="G23" s="26"/>
      <c r="H23" s="26"/>
      <c r="I23" s="26"/>
      <c r="J23" s="26" t="s">
        <v>1579</v>
      </c>
    </row>
    <row r="24">
      <c r="A24" s="55" t="s">
        <v>1939</v>
      </c>
      <c r="B24" s="24">
        <v>0.025717592592592594</v>
      </c>
      <c r="C24" s="55" t="s">
        <v>70</v>
      </c>
      <c r="D24" s="55" t="s">
        <v>91</v>
      </c>
      <c r="E24" s="29">
        <v>7.0</v>
      </c>
      <c r="F24" s="29"/>
      <c r="G24" s="26"/>
      <c r="H24" s="55" t="s">
        <v>1950</v>
      </c>
      <c r="I24" s="26"/>
      <c r="J24" s="26"/>
    </row>
    <row r="25">
      <c r="A25" s="55" t="s">
        <v>1939</v>
      </c>
      <c r="B25" s="24">
        <v>0.026064814814814815</v>
      </c>
      <c r="C25" s="55" t="s">
        <v>70</v>
      </c>
      <c r="D25" s="55" t="s">
        <v>93</v>
      </c>
      <c r="E25" s="29">
        <v>22.0</v>
      </c>
      <c r="F25" s="29">
        <f>E25-10</f>
        <v>12</v>
      </c>
      <c r="G25" s="26"/>
      <c r="H25" s="26"/>
      <c r="I25" s="26"/>
      <c r="J25" s="55" t="s">
        <v>1949</v>
      </c>
    </row>
    <row r="26">
      <c r="A26" s="55" t="s">
        <v>1939</v>
      </c>
      <c r="B26" s="24">
        <v>0.026064814814814815</v>
      </c>
      <c r="C26" s="55" t="s">
        <v>70</v>
      </c>
      <c r="D26" s="55" t="s">
        <v>76</v>
      </c>
      <c r="E26" s="29">
        <v>4.0</v>
      </c>
      <c r="F26" s="29"/>
      <c r="G26" s="26"/>
      <c r="H26" s="26"/>
      <c r="I26" s="26"/>
      <c r="J26" s="26" t="s">
        <v>1579</v>
      </c>
    </row>
    <row r="27">
      <c r="A27" s="55" t="s">
        <v>1939</v>
      </c>
      <c r="B27" s="24">
        <v>0.026157407407407407</v>
      </c>
      <c r="C27" s="55" t="s">
        <v>70</v>
      </c>
      <c r="D27" s="55" t="s">
        <v>91</v>
      </c>
      <c r="E27" s="29">
        <v>8.0</v>
      </c>
      <c r="F27" s="29"/>
      <c r="G27" s="26"/>
      <c r="H27" s="55" t="s">
        <v>1951</v>
      </c>
      <c r="I27" s="26"/>
      <c r="J27" s="26"/>
    </row>
    <row r="28">
      <c r="A28" s="55" t="s">
        <v>1939</v>
      </c>
      <c r="B28" s="24">
        <v>0.026898148148148147</v>
      </c>
      <c r="C28" s="55" t="s">
        <v>70</v>
      </c>
      <c r="D28" s="55" t="s">
        <v>93</v>
      </c>
      <c r="E28" s="29">
        <v>26.0</v>
      </c>
      <c r="F28" s="29">
        <f t="shared" ref="F28:F29" si="1">E28-10</f>
        <v>16</v>
      </c>
      <c r="G28" s="26"/>
      <c r="H28" s="26"/>
      <c r="I28" s="26"/>
      <c r="J28" s="55" t="s">
        <v>1949</v>
      </c>
    </row>
    <row r="29">
      <c r="A29" s="55" t="s">
        <v>1939</v>
      </c>
      <c r="B29" s="24">
        <v>0.026712962962962963</v>
      </c>
      <c r="C29" s="55" t="s">
        <v>70</v>
      </c>
      <c r="D29" s="55" t="s">
        <v>93</v>
      </c>
      <c r="E29" s="29">
        <v>17.0</v>
      </c>
      <c r="F29" s="29">
        <f t="shared" si="1"/>
        <v>7</v>
      </c>
      <c r="G29" s="26"/>
      <c r="H29" s="26"/>
      <c r="I29" s="26"/>
      <c r="J29" s="55" t="s">
        <v>1949</v>
      </c>
    </row>
    <row r="30">
      <c r="A30" s="55" t="s">
        <v>1939</v>
      </c>
      <c r="B30" s="24">
        <v>0.026712962962962963</v>
      </c>
      <c r="C30" s="55" t="s">
        <v>70</v>
      </c>
      <c r="D30" s="55" t="s">
        <v>76</v>
      </c>
      <c r="E30" s="29">
        <v>3.0</v>
      </c>
      <c r="F30" s="29"/>
      <c r="G30" s="26"/>
      <c r="H30" s="26"/>
      <c r="I30" s="26"/>
      <c r="J30" s="26" t="s">
        <v>1579</v>
      </c>
    </row>
    <row r="31">
      <c r="A31" s="55" t="s">
        <v>1939</v>
      </c>
      <c r="B31" s="24">
        <v>0.02707175925925926</v>
      </c>
      <c r="C31" s="55" t="s">
        <v>70</v>
      </c>
      <c r="D31" s="55" t="s">
        <v>91</v>
      </c>
      <c r="E31" s="29">
        <v>19.0</v>
      </c>
      <c r="F31" s="29"/>
      <c r="G31" s="26"/>
      <c r="H31" s="55" t="s">
        <v>1952</v>
      </c>
      <c r="I31" s="26"/>
      <c r="J31" s="26"/>
    </row>
    <row r="32">
      <c r="A32" s="55" t="s">
        <v>1939</v>
      </c>
      <c r="B32" s="24">
        <v>0.028136574074074074</v>
      </c>
      <c r="C32" s="55" t="s">
        <v>66</v>
      </c>
      <c r="D32" s="55" t="s">
        <v>127</v>
      </c>
      <c r="E32" s="29" t="s">
        <v>75</v>
      </c>
      <c r="F32" s="29" t="s">
        <v>75</v>
      </c>
      <c r="G32" s="26"/>
      <c r="H32" s="26"/>
      <c r="I32" s="26"/>
      <c r="J32" s="55" t="s">
        <v>160</v>
      </c>
    </row>
    <row r="33">
      <c r="A33" s="55" t="s">
        <v>1939</v>
      </c>
      <c r="B33" s="24">
        <v>0.028136574074074074</v>
      </c>
      <c r="C33" s="55" t="s">
        <v>66</v>
      </c>
      <c r="D33" s="55" t="s">
        <v>127</v>
      </c>
      <c r="E33" s="29">
        <v>9.0</v>
      </c>
      <c r="F33" s="29">
        <f>E33-5</f>
        <v>4</v>
      </c>
      <c r="G33" s="26"/>
      <c r="H33" s="26"/>
      <c r="I33" s="26"/>
      <c r="J33" s="26"/>
    </row>
    <row r="34">
      <c r="A34" s="55" t="s">
        <v>1939</v>
      </c>
      <c r="B34" s="24">
        <v>0.029652777777777778</v>
      </c>
      <c r="C34" s="55" t="s">
        <v>84</v>
      </c>
      <c r="D34" s="55" t="s">
        <v>93</v>
      </c>
      <c r="E34" s="29" t="s">
        <v>75</v>
      </c>
      <c r="F34" s="29" t="s">
        <v>75</v>
      </c>
      <c r="G34" s="26"/>
      <c r="H34" s="26"/>
      <c r="I34" s="26"/>
      <c r="J34" s="55" t="s">
        <v>85</v>
      </c>
    </row>
    <row r="35">
      <c r="A35" s="55" t="s">
        <v>1939</v>
      </c>
      <c r="B35" s="24">
        <v>0.029652777777777778</v>
      </c>
      <c r="C35" s="55" t="s">
        <v>84</v>
      </c>
      <c r="D35" s="55" t="s">
        <v>93</v>
      </c>
      <c r="E35" s="29">
        <v>25.0</v>
      </c>
      <c r="F35" s="29" t="s">
        <v>75</v>
      </c>
      <c r="G35" s="26"/>
      <c r="H35" s="26"/>
      <c r="I35" s="26"/>
      <c r="J35" s="55" t="s">
        <v>1953</v>
      </c>
    </row>
    <row r="36">
      <c r="A36" s="55" t="s">
        <v>1939</v>
      </c>
      <c r="B36" s="24">
        <v>0.030034722222222223</v>
      </c>
      <c r="C36" s="55" t="s">
        <v>84</v>
      </c>
      <c r="D36" s="55" t="s">
        <v>91</v>
      </c>
      <c r="E36" s="29">
        <v>16.0</v>
      </c>
      <c r="F36" s="29"/>
      <c r="G36" s="26"/>
      <c r="H36" s="55" t="s">
        <v>1954</v>
      </c>
      <c r="I36" s="26"/>
      <c r="J36" s="26"/>
    </row>
    <row r="37">
      <c r="A37" s="55" t="s">
        <v>1939</v>
      </c>
      <c r="B37" s="24">
        <v>0.030347222222222223</v>
      </c>
      <c r="C37" s="55" t="s">
        <v>84</v>
      </c>
      <c r="D37" s="55" t="s">
        <v>93</v>
      </c>
      <c r="E37" s="29" t="s">
        <v>75</v>
      </c>
      <c r="F37" s="29" t="s">
        <v>75</v>
      </c>
      <c r="G37" s="26"/>
      <c r="H37" s="26"/>
      <c r="I37" s="26"/>
      <c r="J37" s="55" t="s">
        <v>85</v>
      </c>
    </row>
    <row r="38">
      <c r="A38" s="55" t="s">
        <v>1939</v>
      </c>
      <c r="B38" s="24">
        <v>0.030347222222222223</v>
      </c>
      <c r="C38" s="55" t="s">
        <v>84</v>
      </c>
      <c r="D38" s="55" t="s">
        <v>93</v>
      </c>
      <c r="E38" s="29" t="s">
        <v>68</v>
      </c>
      <c r="F38" s="29">
        <v>20.0</v>
      </c>
      <c r="G38" s="26"/>
      <c r="H38" s="26"/>
      <c r="I38" s="26"/>
      <c r="J38" s="55" t="s">
        <v>1953</v>
      </c>
    </row>
    <row r="39">
      <c r="A39" s="55" t="s">
        <v>1939</v>
      </c>
      <c r="B39" s="24">
        <v>0.030555555555555555</v>
      </c>
      <c r="C39" s="55" t="s">
        <v>84</v>
      </c>
      <c r="D39" s="55" t="s">
        <v>91</v>
      </c>
      <c r="E39" s="29" t="s">
        <v>75</v>
      </c>
      <c r="F39" s="29" t="s">
        <v>75</v>
      </c>
      <c r="G39" s="26"/>
      <c r="H39" s="26"/>
      <c r="I39" s="26"/>
      <c r="J39" s="55" t="s">
        <v>1955</v>
      </c>
    </row>
    <row r="40">
      <c r="A40" s="55" t="s">
        <v>1939</v>
      </c>
      <c r="B40" s="24">
        <v>0.031099537037037037</v>
      </c>
      <c r="C40" s="55" t="s">
        <v>84</v>
      </c>
      <c r="D40" s="55" t="s">
        <v>91</v>
      </c>
      <c r="E40" s="29">
        <v>22.0</v>
      </c>
      <c r="F40" s="29"/>
      <c r="G40" s="26"/>
      <c r="H40" s="55" t="s">
        <v>1956</v>
      </c>
      <c r="I40" s="26"/>
      <c r="J40" s="26"/>
    </row>
    <row r="41">
      <c r="A41" s="55" t="s">
        <v>1939</v>
      </c>
      <c r="B41" s="24">
        <v>0.0321875</v>
      </c>
      <c r="C41" s="55" t="s">
        <v>964</v>
      </c>
      <c r="D41" s="55" t="s">
        <v>91</v>
      </c>
      <c r="E41" s="29">
        <v>19.0</v>
      </c>
      <c r="F41" s="29"/>
      <c r="G41" s="26"/>
      <c r="H41" s="55" t="s">
        <v>1952</v>
      </c>
      <c r="I41" s="26"/>
      <c r="J41" s="55" t="s">
        <v>263</v>
      </c>
    </row>
    <row r="42">
      <c r="A42" s="55" t="s">
        <v>1939</v>
      </c>
      <c r="B42" s="24">
        <v>0.032476851851851854</v>
      </c>
      <c r="C42" s="55" t="s">
        <v>964</v>
      </c>
      <c r="D42" s="55" t="s">
        <v>127</v>
      </c>
      <c r="E42" s="29" t="s">
        <v>75</v>
      </c>
      <c r="F42" s="29" t="s">
        <v>75</v>
      </c>
      <c r="G42" s="26"/>
      <c r="H42" s="26"/>
      <c r="I42" s="26"/>
      <c r="J42" s="55" t="s">
        <v>160</v>
      </c>
    </row>
    <row r="43">
      <c r="A43" s="55" t="s">
        <v>1939</v>
      </c>
      <c r="B43" s="24">
        <v>0.032476851851851854</v>
      </c>
      <c r="C43" s="55" t="s">
        <v>964</v>
      </c>
      <c r="D43" s="55" t="s">
        <v>127</v>
      </c>
      <c r="E43" s="29">
        <v>16.0</v>
      </c>
      <c r="F43" s="29">
        <f>E43-3</f>
        <v>13</v>
      </c>
      <c r="G43" s="26"/>
      <c r="H43" s="26"/>
      <c r="I43" s="26"/>
      <c r="J43" s="26"/>
    </row>
    <row r="44">
      <c r="A44" s="55" t="s">
        <v>1939</v>
      </c>
      <c r="B44" s="24">
        <v>0.03325231481481482</v>
      </c>
      <c r="C44" s="55" t="s">
        <v>964</v>
      </c>
      <c r="D44" s="55" t="s">
        <v>71</v>
      </c>
      <c r="E44" s="29">
        <v>27.0</v>
      </c>
      <c r="F44" s="29">
        <f>E44-9</f>
        <v>18</v>
      </c>
      <c r="G44" s="26"/>
      <c r="H44" s="26"/>
      <c r="I44" s="26"/>
      <c r="J44" s="26"/>
    </row>
    <row r="45">
      <c r="A45" s="55" t="s">
        <v>1939</v>
      </c>
      <c r="B45" s="24">
        <v>0.03423611111111111</v>
      </c>
      <c r="C45" s="55" t="s">
        <v>70</v>
      </c>
      <c r="D45" s="55" t="s">
        <v>100</v>
      </c>
      <c r="E45" s="29">
        <f>F45+9</f>
        <v>28</v>
      </c>
      <c r="F45" s="29">
        <v>19.0</v>
      </c>
      <c r="G45" s="26"/>
      <c r="H45" s="55" t="s">
        <v>1957</v>
      </c>
      <c r="I45" s="26"/>
      <c r="J45" s="55" t="s">
        <v>100</v>
      </c>
    </row>
    <row r="46">
      <c r="A46" s="55" t="s">
        <v>1939</v>
      </c>
      <c r="B46" s="24">
        <v>0.03423611111111111</v>
      </c>
      <c r="C46" s="55" t="s">
        <v>70</v>
      </c>
      <c r="D46" s="55" t="s">
        <v>76</v>
      </c>
      <c r="E46" s="29">
        <v>2.0</v>
      </c>
      <c r="F46" s="29"/>
      <c r="G46" s="26"/>
      <c r="H46" s="26"/>
      <c r="I46" s="26"/>
      <c r="J46" s="26" t="s">
        <v>1579</v>
      </c>
    </row>
    <row r="47">
      <c r="A47" s="55" t="s">
        <v>1939</v>
      </c>
      <c r="B47" s="24">
        <v>0.034340277777777775</v>
      </c>
      <c r="C47" s="55" t="s">
        <v>84</v>
      </c>
      <c r="D47" s="55" t="s">
        <v>100</v>
      </c>
      <c r="E47" s="29">
        <v>21.0</v>
      </c>
      <c r="F47" s="29">
        <f>E47-2</f>
        <v>19</v>
      </c>
      <c r="G47" s="26"/>
      <c r="H47" s="55" t="s">
        <v>1958</v>
      </c>
      <c r="I47" s="26"/>
      <c r="J47" s="26"/>
    </row>
    <row r="48">
      <c r="A48" s="55" t="s">
        <v>1939</v>
      </c>
      <c r="B48" s="24">
        <v>0.034375</v>
      </c>
      <c r="C48" s="55" t="s">
        <v>964</v>
      </c>
      <c r="D48" s="55" t="s">
        <v>100</v>
      </c>
      <c r="E48" s="29">
        <v>13.0</v>
      </c>
      <c r="F48" s="29">
        <f t="shared" ref="F48:F49" si="2">E48-1</f>
        <v>12</v>
      </c>
      <c r="G48" s="26"/>
      <c r="H48" s="26"/>
      <c r="I48" s="26"/>
      <c r="J48" s="55" t="s">
        <v>4361</v>
      </c>
    </row>
    <row r="49">
      <c r="A49" s="55" t="s">
        <v>1939</v>
      </c>
      <c r="B49" s="24">
        <v>0.034386574074074076</v>
      </c>
      <c r="C49" s="55" t="s">
        <v>66</v>
      </c>
      <c r="D49" s="55" t="s">
        <v>100</v>
      </c>
      <c r="E49" s="29">
        <v>16.0</v>
      </c>
      <c r="F49" s="29">
        <f t="shared" si="2"/>
        <v>15</v>
      </c>
      <c r="G49" s="26"/>
      <c r="H49" s="55" t="s">
        <v>1959</v>
      </c>
      <c r="I49" s="26"/>
      <c r="J49" s="26"/>
    </row>
    <row r="50">
      <c r="A50" s="55" t="s">
        <v>1939</v>
      </c>
      <c r="B50" s="24">
        <v>0.035590277777777776</v>
      </c>
      <c r="C50" s="55" t="s">
        <v>82</v>
      </c>
      <c r="D50" s="55" t="s">
        <v>89</v>
      </c>
      <c r="E50" s="29">
        <v>11.0</v>
      </c>
      <c r="F50" s="29">
        <f>E50-9</f>
        <v>2</v>
      </c>
      <c r="G50" s="26"/>
      <c r="H50" s="26"/>
      <c r="I50" s="26"/>
      <c r="J50" s="55" t="s">
        <v>1943</v>
      </c>
    </row>
    <row r="51">
      <c r="A51" s="55" t="s">
        <v>1939</v>
      </c>
      <c r="B51" s="24">
        <v>0.035729166666666666</v>
      </c>
      <c r="C51" s="55" t="s">
        <v>82</v>
      </c>
      <c r="D51" s="55" t="s">
        <v>91</v>
      </c>
      <c r="E51" s="29">
        <v>20.0</v>
      </c>
      <c r="F51" s="29"/>
      <c r="G51" s="26"/>
      <c r="H51" s="55" t="s">
        <v>1960</v>
      </c>
      <c r="I51" s="26"/>
      <c r="J51" s="26"/>
    </row>
    <row r="52">
      <c r="A52" s="55" t="s">
        <v>1939</v>
      </c>
      <c r="B52" s="24">
        <v>0.03891203703703704</v>
      </c>
      <c r="C52" s="55" t="s">
        <v>74</v>
      </c>
      <c r="D52" s="55" t="s">
        <v>91</v>
      </c>
      <c r="E52" s="29">
        <v>3.0</v>
      </c>
      <c r="F52" s="29"/>
      <c r="G52" s="26"/>
      <c r="H52" s="55" t="s">
        <v>1961</v>
      </c>
      <c r="I52" s="26"/>
      <c r="J52" s="55" t="s">
        <v>1596</v>
      </c>
    </row>
    <row r="53">
      <c r="A53" s="55" t="s">
        <v>1939</v>
      </c>
      <c r="B53" s="24">
        <v>0.04128472222222222</v>
      </c>
      <c r="C53" s="55" t="s">
        <v>66</v>
      </c>
      <c r="D53" s="55" t="s">
        <v>127</v>
      </c>
      <c r="E53" s="29">
        <v>16.0</v>
      </c>
      <c r="F53" s="29">
        <f>E53-5</f>
        <v>11</v>
      </c>
      <c r="G53" s="26"/>
      <c r="H53" s="26"/>
      <c r="I53" s="26"/>
      <c r="J53" s="26"/>
    </row>
    <row r="54">
      <c r="A54" s="55" t="s">
        <v>1939</v>
      </c>
      <c r="B54" s="24">
        <v>0.04332175925925926</v>
      </c>
      <c r="C54" s="55" t="s">
        <v>964</v>
      </c>
      <c r="D54" s="55" t="s">
        <v>127</v>
      </c>
      <c r="E54" s="29">
        <v>6.0</v>
      </c>
      <c r="F54" s="29">
        <f>E54-3</f>
        <v>3</v>
      </c>
      <c r="G54" s="26"/>
      <c r="H54" s="26"/>
      <c r="I54" s="26"/>
      <c r="J54" s="26"/>
    </row>
    <row r="55">
      <c r="A55" s="55" t="s">
        <v>1939</v>
      </c>
      <c r="B55" s="24">
        <v>0.044409722222222225</v>
      </c>
      <c r="C55" s="55" t="s">
        <v>69</v>
      </c>
      <c r="D55" s="55" t="s">
        <v>130</v>
      </c>
      <c r="E55" s="29">
        <v>9.0</v>
      </c>
      <c r="F55" s="29">
        <f>E55-1</f>
        <v>8</v>
      </c>
      <c r="G55" s="26"/>
      <c r="H55" s="26"/>
      <c r="I55" s="26"/>
      <c r="J55" s="26"/>
    </row>
    <row r="56">
      <c r="A56" s="55" t="s">
        <v>1939</v>
      </c>
      <c r="B56" s="24">
        <v>0.04511574074074074</v>
      </c>
      <c r="C56" s="55" t="s">
        <v>70</v>
      </c>
      <c r="D56" s="55" t="s">
        <v>83</v>
      </c>
      <c r="E56" s="29">
        <v>25.0</v>
      </c>
      <c r="F56" s="29">
        <v>19.0</v>
      </c>
      <c r="G56" s="26"/>
      <c r="H56" s="26"/>
      <c r="I56" s="26"/>
      <c r="J56" s="26"/>
    </row>
    <row r="57">
      <c r="A57" s="55" t="s">
        <v>1939</v>
      </c>
      <c r="B57" s="24">
        <v>0.05327546296296296</v>
      </c>
      <c r="C57" s="55" t="s">
        <v>69</v>
      </c>
      <c r="D57" s="55" t="s">
        <v>127</v>
      </c>
      <c r="E57" s="29">
        <v>11.0</v>
      </c>
      <c r="F57" s="29">
        <f>E57-5</f>
        <v>6</v>
      </c>
      <c r="G57" s="26"/>
      <c r="H57" s="26"/>
      <c r="I57" s="26"/>
      <c r="J57" s="26"/>
    </row>
    <row r="58">
      <c r="A58" s="55" t="s">
        <v>1939</v>
      </c>
      <c r="B58" s="24">
        <v>0.06065972222222222</v>
      </c>
      <c r="C58" s="55" t="s">
        <v>964</v>
      </c>
      <c r="D58" s="55" t="s">
        <v>127</v>
      </c>
      <c r="E58" s="29">
        <v>19.0</v>
      </c>
      <c r="F58" s="29">
        <f>E58-3</f>
        <v>16</v>
      </c>
      <c r="G58" s="26"/>
      <c r="H58" s="26"/>
      <c r="I58" s="26"/>
      <c r="J58" s="26"/>
    </row>
    <row r="59">
      <c r="A59" s="55" t="s">
        <v>1939</v>
      </c>
      <c r="B59" s="24">
        <v>0.06252314814814815</v>
      </c>
      <c r="C59" s="55" t="s">
        <v>964</v>
      </c>
      <c r="D59" s="55" t="s">
        <v>120</v>
      </c>
      <c r="E59" s="29">
        <v>26.0</v>
      </c>
      <c r="F59" s="29"/>
      <c r="G59" s="26"/>
      <c r="H59" s="55" t="s">
        <v>1962</v>
      </c>
      <c r="I59" s="26"/>
      <c r="J59" s="55" t="s">
        <v>1194</v>
      </c>
    </row>
    <row r="60">
      <c r="A60" s="55" t="s">
        <v>1939</v>
      </c>
      <c r="B60" s="24">
        <v>0.06332175925925926</v>
      </c>
      <c r="C60" s="55" t="s">
        <v>66</v>
      </c>
      <c r="D60" s="55" t="s">
        <v>83</v>
      </c>
      <c r="E60" s="29" t="s">
        <v>68</v>
      </c>
      <c r="F60" s="29">
        <v>20.0</v>
      </c>
      <c r="G60" s="26"/>
      <c r="H60" s="26"/>
      <c r="I60" s="26"/>
      <c r="J60" s="26"/>
    </row>
    <row r="61">
      <c r="A61" s="55" t="s">
        <v>1939</v>
      </c>
      <c r="B61" s="24">
        <v>0.06434027777777777</v>
      </c>
      <c r="C61" s="55" t="s">
        <v>74</v>
      </c>
      <c r="D61" s="55" t="s">
        <v>217</v>
      </c>
      <c r="E61" s="29">
        <v>16.0</v>
      </c>
      <c r="F61" s="29">
        <f>E61-13</f>
        <v>3</v>
      </c>
      <c r="G61" s="26"/>
      <c r="H61" s="26"/>
      <c r="I61" s="26"/>
      <c r="J61" s="26"/>
    </row>
    <row r="62">
      <c r="A62" s="55" t="s">
        <v>1939</v>
      </c>
      <c r="B62" s="24">
        <v>0.06469907407407408</v>
      </c>
      <c r="C62" s="55" t="s">
        <v>74</v>
      </c>
      <c r="D62" s="55" t="s">
        <v>83</v>
      </c>
      <c r="E62" s="29">
        <v>16.0</v>
      </c>
      <c r="F62" s="29">
        <f>E62-9</f>
        <v>7</v>
      </c>
      <c r="G62" s="26"/>
      <c r="H62" s="26"/>
      <c r="I62" s="26"/>
      <c r="J62" s="26"/>
    </row>
    <row r="63">
      <c r="A63" s="55" t="s">
        <v>1939</v>
      </c>
      <c r="B63" s="24">
        <v>0.06495370370370371</v>
      </c>
      <c r="C63" s="55" t="s">
        <v>84</v>
      </c>
      <c r="D63" s="55" t="s">
        <v>209</v>
      </c>
      <c r="E63" s="29">
        <v>15.0</v>
      </c>
      <c r="F63" s="29">
        <f>E63-3</f>
        <v>12</v>
      </c>
      <c r="G63" s="26"/>
      <c r="H63" s="26"/>
      <c r="I63" s="26"/>
      <c r="J63" s="26"/>
    </row>
    <row r="64">
      <c r="A64" s="55" t="s">
        <v>1939</v>
      </c>
      <c r="B64" s="24">
        <v>0.0653125</v>
      </c>
      <c r="C64" s="55" t="s">
        <v>69</v>
      </c>
      <c r="D64" s="55" t="s">
        <v>209</v>
      </c>
      <c r="E64" s="29" t="s">
        <v>75</v>
      </c>
      <c r="F64" s="29"/>
      <c r="G64" s="26"/>
      <c r="H64" s="26"/>
      <c r="I64" s="26"/>
      <c r="J64" s="26"/>
    </row>
    <row r="65">
      <c r="A65" s="55" t="s">
        <v>1939</v>
      </c>
      <c r="B65" s="24">
        <v>0.06891203703703704</v>
      </c>
      <c r="C65" s="55" t="s">
        <v>84</v>
      </c>
      <c r="D65" s="55" t="s">
        <v>125</v>
      </c>
      <c r="E65" s="29" t="s">
        <v>68</v>
      </c>
      <c r="F65" s="29">
        <v>20.0</v>
      </c>
      <c r="G65" s="26"/>
      <c r="H65" s="26"/>
      <c r="I65" s="26"/>
      <c r="J65" s="26"/>
    </row>
    <row r="66">
      <c r="A66" s="55" t="s">
        <v>1939</v>
      </c>
      <c r="B66" s="24">
        <v>0.06899305555555556</v>
      </c>
      <c r="C66" s="55" t="s">
        <v>964</v>
      </c>
      <c r="D66" s="55" t="s">
        <v>125</v>
      </c>
      <c r="E66" s="29" t="s">
        <v>88</v>
      </c>
      <c r="F66" s="29">
        <v>1.0</v>
      </c>
      <c r="G66" s="26"/>
      <c r="H66" s="26"/>
      <c r="I66" s="26"/>
      <c r="J66" s="26"/>
    </row>
    <row r="67">
      <c r="A67" s="55" t="s">
        <v>1939</v>
      </c>
      <c r="B67" s="24">
        <v>0.0690162037037037</v>
      </c>
      <c r="C67" s="55" t="s">
        <v>69</v>
      </c>
      <c r="D67" s="55" t="s">
        <v>125</v>
      </c>
      <c r="E67" s="29">
        <v>20.0</v>
      </c>
      <c r="F67" s="29">
        <f>E67-4</f>
        <v>16</v>
      </c>
      <c r="G67" s="26"/>
      <c r="H67" s="26"/>
      <c r="I67" s="26"/>
      <c r="J67" s="26"/>
    </row>
    <row r="68">
      <c r="A68" s="55" t="s">
        <v>1939</v>
      </c>
      <c r="B68" s="24">
        <v>0.06905092592592593</v>
      </c>
      <c r="C68" s="55" t="s">
        <v>74</v>
      </c>
      <c r="D68" s="55" t="s">
        <v>125</v>
      </c>
      <c r="E68" s="29">
        <v>30.0</v>
      </c>
      <c r="F68" s="29">
        <f>E68-13</f>
        <v>17</v>
      </c>
      <c r="G68" s="26"/>
      <c r="H68" s="26"/>
      <c r="I68" s="26"/>
      <c r="J68" s="26"/>
    </row>
    <row r="69">
      <c r="A69" s="55" t="s">
        <v>1939</v>
      </c>
      <c r="B69" s="24">
        <v>0.06907407407407408</v>
      </c>
      <c r="C69" s="55" t="s">
        <v>82</v>
      </c>
      <c r="D69" s="55" t="s">
        <v>125</v>
      </c>
      <c r="E69" s="29">
        <v>4.0</v>
      </c>
      <c r="F69" s="29">
        <f>E69-2</f>
        <v>2</v>
      </c>
      <c r="G69" s="26"/>
      <c r="H69" s="26"/>
      <c r="I69" s="26"/>
      <c r="J69" s="26"/>
    </row>
    <row r="70">
      <c r="A70" s="55" t="s">
        <v>1939</v>
      </c>
      <c r="B70" s="24">
        <v>0.06907407407407408</v>
      </c>
      <c r="C70" s="55" t="s">
        <v>70</v>
      </c>
      <c r="D70" s="55" t="s">
        <v>125</v>
      </c>
      <c r="E70" s="29">
        <v>15.0</v>
      </c>
      <c r="F70" s="29">
        <f>E70-9</f>
        <v>6</v>
      </c>
      <c r="G70" s="26"/>
      <c r="H70" s="26"/>
      <c r="I70" s="26"/>
      <c r="J70" s="26"/>
    </row>
    <row r="71">
      <c r="A71" s="55" t="s">
        <v>1939</v>
      </c>
      <c r="B71" s="24">
        <v>0.06908564814814815</v>
      </c>
      <c r="C71" s="55" t="s">
        <v>66</v>
      </c>
      <c r="D71" s="55" t="s">
        <v>125</v>
      </c>
      <c r="E71" s="29">
        <v>15.0</v>
      </c>
      <c r="F71" s="29">
        <f>E71-0</f>
        <v>15</v>
      </c>
      <c r="G71" s="26"/>
      <c r="H71" s="26"/>
      <c r="I71" s="26"/>
      <c r="J71" s="26"/>
    </row>
    <row r="72">
      <c r="A72" s="55" t="s">
        <v>1939</v>
      </c>
      <c r="B72" s="24">
        <v>0.0703125</v>
      </c>
      <c r="C72" s="55" t="s">
        <v>964</v>
      </c>
      <c r="D72" s="55" t="s">
        <v>67</v>
      </c>
      <c r="E72" s="29" t="s">
        <v>68</v>
      </c>
      <c r="F72" s="29">
        <v>20.0</v>
      </c>
      <c r="G72" s="26"/>
      <c r="H72" s="26"/>
      <c r="I72" s="26"/>
      <c r="J72" s="26"/>
    </row>
    <row r="73">
      <c r="A73" s="55" t="s">
        <v>1939</v>
      </c>
      <c r="B73" s="24">
        <v>0.0745949074074074</v>
      </c>
      <c r="C73" s="55" t="s">
        <v>70</v>
      </c>
      <c r="D73" s="55" t="s">
        <v>361</v>
      </c>
      <c r="E73" s="29">
        <v>17.0</v>
      </c>
      <c r="F73" s="29">
        <f>E73-2</f>
        <v>15</v>
      </c>
      <c r="G73" s="26"/>
      <c r="H73" s="26"/>
      <c r="I73" s="26"/>
      <c r="J73" s="26"/>
    </row>
    <row r="74">
      <c r="A74" s="55" t="s">
        <v>1939</v>
      </c>
      <c r="B74" s="24">
        <v>0.07822916666666667</v>
      </c>
      <c r="C74" s="55" t="s">
        <v>69</v>
      </c>
      <c r="D74" s="55" t="s">
        <v>100</v>
      </c>
      <c r="E74" s="29">
        <v>11.0</v>
      </c>
      <c r="F74" s="29">
        <f>E74-4</f>
        <v>7</v>
      </c>
      <c r="G74" s="26"/>
      <c r="H74" s="26"/>
      <c r="I74" s="26"/>
      <c r="J74" s="26"/>
    </row>
    <row r="75">
      <c r="A75" s="55" t="s">
        <v>1939</v>
      </c>
      <c r="B75" s="24">
        <v>0.0787962962962963</v>
      </c>
      <c r="C75" s="55" t="s">
        <v>69</v>
      </c>
      <c r="D75" s="55" t="s">
        <v>81</v>
      </c>
      <c r="E75" s="29">
        <v>9.0</v>
      </c>
      <c r="F75" s="29">
        <f>E75-2</f>
        <v>7</v>
      </c>
      <c r="G75" s="26"/>
      <c r="H75" s="26"/>
      <c r="I75" s="26"/>
      <c r="J75" s="55" t="s">
        <v>1963</v>
      </c>
    </row>
    <row r="76">
      <c r="A76" s="55" t="s">
        <v>1939</v>
      </c>
      <c r="B76" s="24">
        <v>0.07883101851851852</v>
      </c>
      <c r="C76" s="55" t="s">
        <v>84</v>
      </c>
      <c r="D76" s="55" t="s">
        <v>81</v>
      </c>
      <c r="E76" s="29">
        <v>25.0</v>
      </c>
      <c r="F76" s="29">
        <f>E76-6</f>
        <v>19</v>
      </c>
      <c r="G76" s="26"/>
      <c r="H76" s="26"/>
      <c r="I76" s="26"/>
      <c r="J76" s="26"/>
    </row>
    <row r="77">
      <c r="A77" s="55" t="s">
        <v>1939</v>
      </c>
      <c r="B77" s="24">
        <v>0.11452546296296297</v>
      </c>
      <c r="C77" s="55" t="s">
        <v>157</v>
      </c>
      <c r="D77" s="55" t="s">
        <v>67</v>
      </c>
      <c r="E77" s="29">
        <f>F77+3</f>
        <v>20</v>
      </c>
      <c r="F77" s="29">
        <v>17.0</v>
      </c>
      <c r="G77" s="26"/>
      <c r="H77" s="26"/>
      <c r="I77" s="26"/>
      <c r="J77" s="55" t="s">
        <v>160</v>
      </c>
    </row>
    <row r="78">
      <c r="A78" s="55" t="s">
        <v>1939</v>
      </c>
      <c r="B78" s="24">
        <v>0.11452546296296297</v>
      </c>
      <c r="C78" s="55" t="s">
        <v>157</v>
      </c>
      <c r="D78" s="55" t="s">
        <v>67</v>
      </c>
      <c r="E78" s="29">
        <v>6.0</v>
      </c>
      <c r="F78" s="29">
        <f>E78-3</f>
        <v>3</v>
      </c>
      <c r="G78" s="26"/>
      <c r="H78" s="26"/>
      <c r="I78" s="26"/>
      <c r="J78" s="26"/>
    </row>
    <row r="79">
      <c r="A79" s="55" t="s">
        <v>1939</v>
      </c>
      <c r="B79" s="24">
        <v>0.11552083333333334</v>
      </c>
      <c r="C79" s="55" t="s">
        <v>157</v>
      </c>
      <c r="D79" s="55" t="s">
        <v>67</v>
      </c>
      <c r="E79" s="29">
        <f>F79+3</f>
        <v>20</v>
      </c>
      <c r="F79" s="29">
        <v>17.0</v>
      </c>
      <c r="G79" s="26"/>
      <c r="H79" s="26"/>
      <c r="I79" s="26"/>
      <c r="J79" s="55" t="s">
        <v>160</v>
      </c>
    </row>
    <row r="80">
      <c r="A80" s="55" t="s">
        <v>1939</v>
      </c>
      <c r="B80" s="24">
        <v>0.11552083333333334</v>
      </c>
      <c r="C80" s="55" t="s">
        <v>157</v>
      </c>
      <c r="D80" s="55" t="s">
        <v>67</v>
      </c>
      <c r="E80" s="29">
        <v>6.0</v>
      </c>
      <c r="F80" s="29">
        <v>2.0</v>
      </c>
      <c r="G80" s="26"/>
      <c r="H80" s="26"/>
      <c r="I80" s="26"/>
      <c r="J80" s="26"/>
    </row>
    <row r="81">
      <c r="A81" s="55" t="s">
        <v>1939</v>
      </c>
      <c r="B81" s="24">
        <v>0.11819444444444445</v>
      </c>
      <c r="C81" s="55" t="s">
        <v>964</v>
      </c>
      <c r="D81" s="55" t="s">
        <v>67</v>
      </c>
      <c r="E81" s="29">
        <v>25.0</v>
      </c>
      <c r="F81" s="29">
        <f>E81-9</f>
        <v>16</v>
      </c>
      <c r="G81" s="26"/>
      <c r="H81" s="26"/>
      <c r="I81" s="26"/>
      <c r="J81" s="26"/>
    </row>
    <row r="82">
      <c r="A82" s="55" t="s">
        <v>1939</v>
      </c>
      <c r="B82" s="24">
        <v>0.11939814814814814</v>
      </c>
      <c r="C82" s="55" t="s">
        <v>964</v>
      </c>
      <c r="D82" s="55" t="s">
        <v>87</v>
      </c>
      <c r="E82" s="29">
        <v>12.0</v>
      </c>
      <c r="F82" s="29">
        <f>E82-1</f>
        <v>11</v>
      </c>
      <c r="G82" s="26"/>
      <c r="H82" s="26"/>
      <c r="I82" s="26"/>
      <c r="J82" s="26"/>
    </row>
    <row r="83">
      <c r="A83" s="55" t="s">
        <v>1939</v>
      </c>
      <c r="B83" s="24">
        <v>0.11969907407407407</v>
      </c>
      <c r="C83" s="55" t="s">
        <v>70</v>
      </c>
      <c r="D83" s="55" t="s">
        <v>87</v>
      </c>
      <c r="E83" s="29">
        <v>15.0</v>
      </c>
      <c r="F83" s="29">
        <f>E83-5</f>
        <v>10</v>
      </c>
      <c r="G83" s="26"/>
      <c r="H83" s="26"/>
      <c r="I83" s="26"/>
      <c r="J83" s="26"/>
    </row>
    <row r="84">
      <c r="A84" s="55" t="s">
        <v>1939</v>
      </c>
      <c r="B84" s="24">
        <v>0.11983796296296297</v>
      </c>
      <c r="C84" s="55" t="s">
        <v>82</v>
      </c>
      <c r="D84" s="55" t="s">
        <v>87</v>
      </c>
      <c r="E84" s="29">
        <v>13.0</v>
      </c>
      <c r="F84" s="29">
        <f>E84-1</f>
        <v>12</v>
      </c>
      <c r="G84" s="26"/>
      <c r="H84" s="26"/>
      <c r="I84" s="26"/>
      <c r="J84" s="26"/>
    </row>
    <row r="85">
      <c r="A85" s="55" t="s">
        <v>1939</v>
      </c>
      <c r="B85" s="24">
        <v>0.11983796296296297</v>
      </c>
      <c r="C85" s="55" t="s">
        <v>69</v>
      </c>
      <c r="D85" s="55" t="s">
        <v>87</v>
      </c>
      <c r="E85" s="29">
        <v>13.0</v>
      </c>
      <c r="F85" s="29">
        <f>E85-4</f>
        <v>9</v>
      </c>
      <c r="G85" s="26"/>
      <c r="H85" s="26"/>
      <c r="I85" s="26"/>
      <c r="J85" s="26"/>
    </row>
    <row r="86">
      <c r="A86" s="55" t="s">
        <v>1939</v>
      </c>
      <c r="B86" s="24">
        <v>0.12053240740740741</v>
      </c>
      <c r="C86" s="55" t="s">
        <v>66</v>
      </c>
      <c r="D86" s="55" t="s">
        <v>87</v>
      </c>
      <c r="E86" s="29">
        <v>11.0</v>
      </c>
      <c r="F86" s="29">
        <f>E86-0</f>
        <v>11</v>
      </c>
      <c r="G86" s="26"/>
      <c r="H86" s="26"/>
      <c r="I86" s="26"/>
      <c r="J86" s="26"/>
    </row>
    <row r="87">
      <c r="A87" s="55" t="s">
        <v>1939</v>
      </c>
      <c r="B87" s="24">
        <v>0.12013888888888889</v>
      </c>
      <c r="C87" s="55" t="s">
        <v>74</v>
      </c>
      <c r="D87" s="55" t="s">
        <v>87</v>
      </c>
      <c r="E87" s="29">
        <v>10.0</v>
      </c>
      <c r="F87" s="29">
        <f>E87-5</f>
        <v>5</v>
      </c>
      <c r="G87" s="26"/>
      <c r="H87" s="26"/>
      <c r="I87" s="26"/>
      <c r="J87" s="26"/>
    </row>
    <row r="88">
      <c r="A88" s="55" t="s">
        <v>1939</v>
      </c>
      <c r="B88" s="24">
        <v>0.12019675925925925</v>
      </c>
      <c r="C88" s="55" t="s">
        <v>84</v>
      </c>
      <c r="D88" s="55" t="s">
        <v>87</v>
      </c>
      <c r="E88" s="29" t="s">
        <v>75</v>
      </c>
      <c r="F88" s="29" t="s">
        <v>75</v>
      </c>
      <c r="G88" s="26"/>
      <c r="H88" s="26"/>
      <c r="I88" s="26"/>
      <c r="J88" s="55" t="s">
        <v>85</v>
      </c>
    </row>
    <row r="89">
      <c r="A89" s="55" t="s">
        <v>1939</v>
      </c>
      <c r="B89" s="24">
        <v>0.12019675925925925</v>
      </c>
      <c r="C89" s="55" t="s">
        <v>84</v>
      </c>
      <c r="D89" s="55" t="s">
        <v>87</v>
      </c>
      <c r="E89" s="29">
        <v>7.0</v>
      </c>
      <c r="F89" s="29">
        <f>E89-2</f>
        <v>5</v>
      </c>
      <c r="G89" s="26"/>
      <c r="H89" s="26"/>
      <c r="I89" s="26"/>
      <c r="J89" s="26"/>
    </row>
    <row r="90">
      <c r="A90" s="55" t="s">
        <v>1939</v>
      </c>
      <c r="B90" s="24">
        <v>0.12189814814814814</v>
      </c>
      <c r="C90" s="55" t="s">
        <v>84</v>
      </c>
      <c r="D90" s="55" t="s">
        <v>81</v>
      </c>
      <c r="E90" s="29">
        <v>10.0</v>
      </c>
      <c r="F90" s="29">
        <v>4.0</v>
      </c>
      <c r="G90" s="26"/>
      <c r="H90" s="26"/>
      <c r="I90" s="26"/>
      <c r="J90" s="55" t="s">
        <v>1964</v>
      </c>
    </row>
    <row r="91">
      <c r="A91" s="55" t="s">
        <v>1939</v>
      </c>
      <c r="B91" s="24">
        <v>0.12284722222222222</v>
      </c>
      <c r="C91" s="55" t="s">
        <v>964</v>
      </c>
      <c r="D91" s="55" t="s">
        <v>91</v>
      </c>
      <c r="E91" s="29">
        <v>18.0</v>
      </c>
      <c r="F91" s="29"/>
      <c r="G91" s="26"/>
      <c r="H91" s="55" t="s">
        <v>1965</v>
      </c>
      <c r="I91" s="26"/>
      <c r="J91" s="55" t="s">
        <v>1608</v>
      </c>
    </row>
    <row r="92">
      <c r="A92" s="55" t="s">
        <v>1939</v>
      </c>
      <c r="B92" s="24">
        <v>0.12304398148148148</v>
      </c>
      <c r="C92" s="55" t="s">
        <v>964</v>
      </c>
      <c r="D92" s="55" t="s">
        <v>81</v>
      </c>
      <c r="E92" s="29">
        <v>14.0</v>
      </c>
      <c r="F92" s="29">
        <f>E92-2</f>
        <v>12</v>
      </c>
      <c r="G92" s="26"/>
      <c r="H92" s="26"/>
      <c r="I92" s="26"/>
      <c r="J92" s="26"/>
    </row>
    <row r="93">
      <c r="A93" s="55" t="s">
        <v>1939</v>
      </c>
      <c r="B93" s="24">
        <v>0.12480324074074074</v>
      </c>
      <c r="C93" s="55" t="s">
        <v>82</v>
      </c>
      <c r="D93" s="55" t="s">
        <v>91</v>
      </c>
      <c r="E93" s="29">
        <v>20.0</v>
      </c>
      <c r="F93" s="29"/>
      <c r="G93" s="26"/>
      <c r="H93" s="55" t="s">
        <v>1966</v>
      </c>
      <c r="I93" s="26"/>
      <c r="J93" s="55" t="s">
        <v>1967</v>
      </c>
    </row>
    <row r="94">
      <c r="A94" s="55" t="s">
        <v>1939</v>
      </c>
      <c r="B94" s="24">
        <v>0.12731481481481483</v>
      </c>
      <c r="C94" s="55" t="s">
        <v>70</v>
      </c>
      <c r="D94" s="55" t="s">
        <v>93</v>
      </c>
      <c r="E94" s="29">
        <v>12.0</v>
      </c>
      <c r="F94" s="29">
        <f t="shared" ref="F94:F95" si="3">E94-10</f>
        <v>2</v>
      </c>
      <c r="G94" s="26"/>
      <c r="H94" s="26"/>
      <c r="I94" s="26"/>
      <c r="J94" s="55" t="s">
        <v>1968</v>
      </c>
    </row>
    <row r="95">
      <c r="A95" s="55" t="s">
        <v>1939</v>
      </c>
      <c r="B95" s="24">
        <v>0.1275462962962963</v>
      </c>
      <c r="C95" s="55" t="s">
        <v>70</v>
      </c>
      <c r="D95" s="55" t="s">
        <v>93</v>
      </c>
      <c r="E95" s="29">
        <v>12.0</v>
      </c>
      <c r="F95" s="29">
        <f t="shared" si="3"/>
        <v>2</v>
      </c>
      <c r="G95" s="26"/>
      <c r="H95" s="26"/>
      <c r="I95" s="26"/>
      <c r="J95" s="55" t="s">
        <v>1969</v>
      </c>
    </row>
    <row r="96">
      <c r="A96" s="55" t="s">
        <v>1939</v>
      </c>
      <c r="B96" s="24">
        <v>0.1284722222222222</v>
      </c>
      <c r="C96" s="55" t="s">
        <v>66</v>
      </c>
      <c r="D96" s="55" t="s">
        <v>89</v>
      </c>
      <c r="E96" s="29">
        <v>18.0</v>
      </c>
      <c r="F96" s="29">
        <f>E96-9</f>
        <v>9</v>
      </c>
      <c r="G96" s="26"/>
      <c r="H96" s="26"/>
      <c r="I96" s="26"/>
      <c r="J96" s="55" t="s">
        <v>1970</v>
      </c>
    </row>
    <row r="97">
      <c r="A97" s="55" t="s">
        <v>1939</v>
      </c>
      <c r="B97" s="24">
        <v>0.12864583333333332</v>
      </c>
      <c r="C97" s="55" t="s">
        <v>66</v>
      </c>
      <c r="D97" s="55" t="s">
        <v>91</v>
      </c>
      <c r="E97" s="29">
        <v>12.0</v>
      </c>
      <c r="F97" s="29"/>
      <c r="G97" s="26"/>
      <c r="H97" s="55" t="s">
        <v>1971</v>
      </c>
      <c r="I97" s="26"/>
      <c r="J97" s="26"/>
    </row>
    <row r="98">
      <c r="A98" s="55" t="s">
        <v>1939</v>
      </c>
      <c r="B98" s="24">
        <v>0.12869212962962964</v>
      </c>
      <c r="C98" s="55" t="s">
        <v>66</v>
      </c>
      <c r="D98" s="55" t="s">
        <v>89</v>
      </c>
      <c r="E98" s="29">
        <v>17.0</v>
      </c>
      <c r="F98" s="29">
        <f>E98-9</f>
        <v>8</v>
      </c>
      <c r="G98" s="26"/>
      <c r="H98" s="26"/>
      <c r="I98" s="26"/>
      <c r="J98" s="55" t="s">
        <v>1972</v>
      </c>
    </row>
    <row r="99">
      <c r="A99" s="55" t="s">
        <v>1939</v>
      </c>
      <c r="B99" s="24">
        <v>0.12880787037037036</v>
      </c>
      <c r="C99" s="55" t="s">
        <v>66</v>
      </c>
      <c r="D99" s="55" t="s">
        <v>91</v>
      </c>
      <c r="E99" s="29">
        <v>9.0</v>
      </c>
      <c r="F99" s="29"/>
      <c r="G99" s="26"/>
      <c r="H99" s="55" t="s">
        <v>1973</v>
      </c>
      <c r="I99" s="26"/>
      <c r="J99" s="26"/>
    </row>
    <row r="100">
      <c r="A100" s="55" t="s">
        <v>1939</v>
      </c>
      <c r="B100" s="24">
        <v>0.1293402777777778</v>
      </c>
      <c r="C100" s="55" t="s">
        <v>74</v>
      </c>
      <c r="D100" s="55" t="s">
        <v>93</v>
      </c>
      <c r="E100" s="29">
        <v>14.0</v>
      </c>
      <c r="F100" s="29">
        <f t="shared" ref="F100:F101" si="4">E100-10</f>
        <v>4</v>
      </c>
      <c r="G100" s="26"/>
      <c r="H100" s="26"/>
      <c r="I100" s="26"/>
      <c r="J100" s="55" t="s">
        <v>1974</v>
      </c>
    </row>
    <row r="101">
      <c r="A101" s="55" t="s">
        <v>1939</v>
      </c>
      <c r="B101" s="24">
        <v>0.1295486111111111</v>
      </c>
      <c r="C101" s="55" t="s">
        <v>74</v>
      </c>
      <c r="D101" s="55" t="s">
        <v>93</v>
      </c>
      <c r="E101" s="29">
        <v>29.0</v>
      </c>
      <c r="F101" s="29">
        <f t="shared" si="4"/>
        <v>19</v>
      </c>
      <c r="G101" s="26"/>
      <c r="H101" s="26"/>
      <c r="I101" s="26"/>
      <c r="J101" s="55" t="s">
        <v>1974</v>
      </c>
    </row>
    <row r="102">
      <c r="A102" s="55" t="s">
        <v>1939</v>
      </c>
      <c r="B102" s="24">
        <v>0.12958333333333333</v>
      </c>
      <c r="C102" s="55" t="s">
        <v>74</v>
      </c>
      <c r="D102" s="55" t="s">
        <v>91</v>
      </c>
      <c r="E102" s="29">
        <v>24.0</v>
      </c>
      <c r="F102" s="29"/>
      <c r="G102" s="26"/>
      <c r="H102" s="26"/>
      <c r="I102" s="26"/>
      <c r="J102" s="55" t="s">
        <v>145</v>
      </c>
    </row>
    <row r="103">
      <c r="A103" s="55" t="s">
        <v>1939</v>
      </c>
      <c r="B103" s="24">
        <v>0.1305787037037037</v>
      </c>
      <c r="C103" s="55" t="s">
        <v>84</v>
      </c>
      <c r="D103" s="55" t="s">
        <v>93</v>
      </c>
      <c r="E103" s="29">
        <v>22.0</v>
      </c>
      <c r="F103" s="29">
        <f>E103-8</f>
        <v>14</v>
      </c>
      <c r="G103" s="26"/>
      <c r="H103" s="26"/>
      <c r="I103" s="26"/>
      <c r="J103" s="55" t="s">
        <v>1975</v>
      </c>
    </row>
    <row r="104">
      <c r="A104" s="55" t="s">
        <v>1939</v>
      </c>
      <c r="B104" s="24">
        <v>0.13074074074074074</v>
      </c>
      <c r="C104" s="55" t="s">
        <v>84</v>
      </c>
      <c r="D104" s="55" t="s">
        <v>91</v>
      </c>
      <c r="E104" s="29" t="s">
        <v>75</v>
      </c>
      <c r="F104" s="29"/>
      <c r="G104" s="26"/>
      <c r="H104" s="26"/>
      <c r="I104" s="26"/>
      <c r="J104" s="55" t="s">
        <v>1955</v>
      </c>
    </row>
    <row r="105">
      <c r="A105" s="55" t="s">
        <v>1939</v>
      </c>
      <c r="B105" s="24">
        <v>0.1308564814814815</v>
      </c>
      <c r="C105" s="55" t="s">
        <v>84</v>
      </c>
      <c r="D105" s="55" t="s">
        <v>91</v>
      </c>
      <c r="E105" s="29">
        <v>26.0</v>
      </c>
      <c r="F105" s="29"/>
      <c r="G105" s="26"/>
      <c r="H105" s="55" t="s">
        <v>1976</v>
      </c>
      <c r="I105" s="26"/>
      <c r="J105" s="55" t="s">
        <v>1977</v>
      </c>
    </row>
    <row r="106">
      <c r="A106" s="55" t="s">
        <v>1939</v>
      </c>
      <c r="B106" s="24">
        <v>0.13136574074074073</v>
      </c>
      <c r="C106" s="55" t="s">
        <v>84</v>
      </c>
      <c r="D106" s="55" t="s">
        <v>93</v>
      </c>
      <c r="E106" s="29" t="s">
        <v>68</v>
      </c>
      <c r="F106" s="29">
        <v>20.0</v>
      </c>
      <c r="G106" s="26"/>
      <c r="H106" s="26"/>
      <c r="I106" s="26"/>
      <c r="J106" s="55" t="s">
        <v>1975</v>
      </c>
    </row>
    <row r="107">
      <c r="A107" s="55" t="s">
        <v>1939</v>
      </c>
      <c r="B107" s="24">
        <v>0.13159722222222223</v>
      </c>
      <c r="C107" s="55" t="s">
        <v>84</v>
      </c>
      <c r="D107" s="55" t="s">
        <v>91</v>
      </c>
      <c r="E107" s="29">
        <v>22.0</v>
      </c>
      <c r="F107" s="29"/>
      <c r="G107" s="26"/>
      <c r="H107" s="55" t="s">
        <v>1978</v>
      </c>
      <c r="I107" s="29">
        <v>1.0</v>
      </c>
      <c r="J107" s="55" t="s">
        <v>1979</v>
      </c>
    </row>
    <row r="108">
      <c r="A108" s="55" t="s">
        <v>1939</v>
      </c>
      <c r="B108" s="24">
        <v>0.1320486111111111</v>
      </c>
      <c r="C108" s="55" t="s">
        <v>84</v>
      </c>
      <c r="D108" s="55" t="s">
        <v>81</v>
      </c>
      <c r="E108" s="29">
        <v>17.0</v>
      </c>
      <c r="F108" s="29">
        <f>E108-6</f>
        <v>11</v>
      </c>
      <c r="G108" s="26"/>
      <c r="H108" s="26"/>
      <c r="I108" s="26"/>
      <c r="J108" s="55" t="s">
        <v>1980</v>
      </c>
    </row>
    <row r="109">
      <c r="A109" s="55" t="s">
        <v>1939</v>
      </c>
      <c r="B109" s="24">
        <v>0.13561342592592593</v>
      </c>
      <c r="C109" s="55" t="s">
        <v>70</v>
      </c>
      <c r="D109" s="55" t="s">
        <v>100</v>
      </c>
      <c r="E109" s="29">
        <v>23.0</v>
      </c>
      <c r="F109" s="29">
        <f>E109-9</f>
        <v>14</v>
      </c>
      <c r="G109" s="26"/>
      <c r="H109" s="26"/>
      <c r="I109" s="26"/>
      <c r="J109" s="26"/>
    </row>
    <row r="110">
      <c r="A110" s="55" t="s">
        <v>1939</v>
      </c>
      <c r="B110" s="24">
        <v>0.13572916666666668</v>
      </c>
      <c r="C110" s="55" t="s">
        <v>82</v>
      </c>
      <c r="D110" s="55" t="s">
        <v>91</v>
      </c>
      <c r="E110" s="29">
        <v>26.0</v>
      </c>
      <c r="F110" s="29"/>
      <c r="G110" s="26"/>
      <c r="H110" s="55" t="s">
        <v>1981</v>
      </c>
      <c r="I110" s="26"/>
      <c r="J110" s="55" t="s">
        <v>1414</v>
      </c>
    </row>
    <row r="111">
      <c r="A111" s="55" t="s">
        <v>1939</v>
      </c>
      <c r="B111" s="24">
        <v>0.1361574074074074</v>
      </c>
      <c r="C111" s="55" t="s">
        <v>70</v>
      </c>
      <c r="D111" s="55" t="s">
        <v>93</v>
      </c>
      <c r="E111" s="29">
        <v>20.0</v>
      </c>
      <c r="F111" s="29">
        <f t="shared" ref="F111:F112" si="5">E111-10</f>
        <v>10</v>
      </c>
      <c r="G111" s="26"/>
      <c r="H111" s="26"/>
      <c r="I111" s="26"/>
      <c r="J111" s="55" t="s">
        <v>1969</v>
      </c>
    </row>
    <row r="112">
      <c r="A112" s="55" t="s">
        <v>1939</v>
      </c>
      <c r="B112" s="24">
        <v>0.13619212962962962</v>
      </c>
      <c r="C112" s="55" t="s">
        <v>70</v>
      </c>
      <c r="D112" s="55" t="s">
        <v>93</v>
      </c>
      <c r="E112" s="29">
        <v>24.0</v>
      </c>
      <c r="F112" s="29">
        <f t="shared" si="5"/>
        <v>14</v>
      </c>
      <c r="G112" s="26"/>
      <c r="H112" s="26"/>
      <c r="I112" s="26"/>
      <c r="J112" s="55" t="s">
        <v>1969</v>
      </c>
    </row>
    <row r="113">
      <c r="A113" s="55" t="s">
        <v>1939</v>
      </c>
      <c r="B113" s="24">
        <v>0.1362847222222222</v>
      </c>
      <c r="C113" s="55" t="s">
        <v>70</v>
      </c>
      <c r="D113" s="55" t="s">
        <v>91</v>
      </c>
      <c r="E113" s="29">
        <v>45.0</v>
      </c>
      <c r="F113" s="29"/>
      <c r="G113" s="26"/>
      <c r="H113" s="55" t="s">
        <v>1982</v>
      </c>
      <c r="I113" s="26"/>
      <c r="J113" s="55" t="s">
        <v>1983</v>
      </c>
    </row>
    <row r="114">
      <c r="A114" s="55" t="s">
        <v>1939</v>
      </c>
      <c r="B114" s="24">
        <v>0.13744212962962962</v>
      </c>
      <c r="C114" s="55" t="s">
        <v>70</v>
      </c>
      <c r="D114" s="55" t="s">
        <v>93</v>
      </c>
      <c r="E114" s="29">
        <v>19.0</v>
      </c>
      <c r="F114" s="29">
        <f t="shared" ref="F114:F115" si="6">E114-10</f>
        <v>9</v>
      </c>
      <c r="G114" s="26"/>
      <c r="H114" s="26"/>
      <c r="I114" s="26"/>
      <c r="J114" s="55" t="s">
        <v>1984</v>
      </c>
    </row>
    <row r="115">
      <c r="A115" s="55" t="s">
        <v>1939</v>
      </c>
      <c r="B115" s="24">
        <v>0.13755787037037037</v>
      </c>
      <c r="C115" s="55" t="s">
        <v>70</v>
      </c>
      <c r="D115" s="55" t="s">
        <v>93</v>
      </c>
      <c r="E115" s="29">
        <v>21.0</v>
      </c>
      <c r="F115" s="29">
        <f t="shared" si="6"/>
        <v>11</v>
      </c>
      <c r="G115" s="26"/>
      <c r="H115" s="26"/>
      <c r="I115" s="26"/>
      <c r="J115" s="55" t="s">
        <v>1984</v>
      </c>
    </row>
    <row r="116">
      <c r="A116" s="55" t="s">
        <v>1939</v>
      </c>
      <c r="B116" s="24">
        <v>0.13765046296296296</v>
      </c>
      <c r="C116" s="55" t="s">
        <v>70</v>
      </c>
      <c r="D116" s="55" t="s">
        <v>91</v>
      </c>
      <c r="E116" s="29">
        <v>42.0</v>
      </c>
      <c r="F116" s="29"/>
      <c r="G116" s="26"/>
      <c r="H116" s="55" t="s">
        <v>1985</v>
      </c>
      <c r="I116" s="26"/>
      <c r="J116" s="55" t="s">
        <v>1983</v>
      </c>
    </row>
    <row r="117">
      <c r="A117" s="55" t="s">
        <v>1939</v>
      </c>
      <c r="B117" s="24">
        <v>0.13993055555555556</v>
      </c>
      <c r="C117" s="55" t="s">
        <v>69</v>
      </c>
      <c r="D117" s="55" t="s">
        <v>91</v>
      </c>
      <c r="E117" s="29">
        <v>12.0</v>
      </c>
      <c r="F117" s="29"/>
      <c r="G117" s="26"/>
      <c r="H117" s="55" t="s">
        <v>1986</v>
      </c>
      <c r="I117" s="26"/>
      <c r="J117" s="55" t="s">
        <v>1330</v>
      </c>
    </row>
    <row r="118">
      <c r="A118" s="55" t="s">
        <v>1939</v>
      </c>
      <c r="B118" s="24">
        <v>0.14065972222222223</v>
      </c>
      <c r="C118" s="55" t="s">
        <v>964</v>
      </c>
      <c r="D118" s="55" t="s">
        <v>91</v>
      </c>
      <c r="E118" s="29">
        <v>19.0</v>
      </c>
      <c r="F118" s="29"/>
      <c r="G118" s="26"/>
      <c r="H118" s="55" t="s">
        <v>1987</v>
      </c>
      <c r="I118" s="26"/>
      <c r="J118" s="55" t="s">
        <v>263</v>
      </c>
    </row>
    <row r="119">
      <c r="A119" s="55" t="s">
        <v>1939</v>
      </c>
      <c r="B119" s="24">
        <v>0.14188657407407407</v>
      </c>
      <c r="C119" s="55" t="s">
        <v>84</v>
      </c>
      <c r="D119" s="55" t="s">
        <v>81</v>
      </c>
      <c r="E119" s="29" t="s">
        <v>88</v>
      </c>
      <c r="F119" s="29">
        <v>1.0</v>
      </c>
      <c r="G119" s="26"/>
      <c r="H119" s="26"/>
      <c r="I119" s="26"/>
      <c r="J119" s="55" t="s">
        <v>1964</v>
      </c>
    </row>
    <row r="120">
      <c r="A120" s="55" t="s">
        <v>1939</v>
      </c>
      <c r="B120" s="24">
        <v>0.14255787037037038</v>
      </c>
      <c r="C120" s="55" t="s">
        <v>70</v>
      </c>
      <c r="D120" s="55" t="s">
        <v>81</v>
      </c>
      <c r="E120" s="29">
        <v>18.0</v>
      </c>
      <c r="F120" s="29">
        <f>E120-3</f>
        <v>15</v>
      </c>
      <c r="G120" s="26"/>
      <c r="H120" s="26"/>
      <c r="I120" s="26"/>
      <c r="J120" s="26"/>
    </row>
    <row r="121">
      <c r="A121" s="55" t="s">
        <v>1939</v>
      </c>
      <c r="B121" s="24">
        <v>0.14255787037037038</v>
      </c>
      <c r="C121" s="55" t="s">
        <v>69</v>
      </c>
      <c r="D121" s="55" t="s">
        <v>81</v>
      </c>
      <c r="E121" s="29">
        <v>11.0</v>
      </c>
      <c r="F121" s="29">
        <f>E121-2</f>
        <v>9</v>
      </c>
      <c r="G121" s="26"/>
      <c r="H121" s="26"/>
      <c r="I121" s="26"/>
      <c r="J121" s="55" t="s">
        <v>621</v>
      </c>
    </row>
    <row r="122">
      <c r="A122" s="55" t="s">
        <v>1939</v>
      </c>
      <c r="B122" s="24">
        <v>0.14322916666666666</v>
      </c>
      <c r="C122" s="55" t="s">
        <v>82</v>
      </c>
      <c r="D122" s="55" t="s">
        <v>91</v>
      </c>
      <c r="E122" s="29">
        <v>30.0</v>
      </c>
      <c r="F122" s="29"/>
      <c r="G122" s="26"/>
      <c r="H122" s="55" t="s">
        <v>1988</v>
      </c>
      <c r="I122" s="26"/>
      <c r="J122" s="55" t="s">
        <v>1414</v>
      </c>
    </row>
    <row r="123">
      <c r="A123" s="55" t="s">
        <v>1939</v>
      </c>
      <c r="B123" s="24">
        <v>0.1439814814814815</v>
      </c>
      <c r="C123" s="55" t="s">
        <v>82</v>
      </c>
      <c r="D123" s="55" t="s">
        <v>81</v>
      </c>
      <c r="E123" s="29">
        <v>15.0</v>
      </c>
      <c r="F123" s="29">
        <f>E123-3</f>
        <v>12</v>
      </c>
      <c r="G123" s="26"/>
      <c r="H123" s="26"/>
      <c r="I123" s="26"/>
      <c r="J123" s="26"/>
    </row>
    <row r="124">
      <c r="A124" s="55" t="s">
        <v>1939</v>
      </c>
      <c r="B124" s="24">
        <v>0.14461805555555557</v>
      </c>
      <c r="C124" s="55" t="s">
        <v>82</v>
      </c>
      <c r="D124" s="55" t="s">
        <v>89</v>
      </c>
      <c r="E124" s="29">
        <v>14.0</v>
      </c>
      <c r="F124" s="29">
        <f>E124-9</f>
        <v>5</v>
      </c>
      <c r="G124" s="26"/>
      <c r="H124" s="26"/>
      <c r="I124" s="26"/>
      <c r="J124" s="55" t="s">
        <v>1989</v>
      </c>
    </row>
    <row r="125">
      <c r="A125" s="55" t="s">
        <v>1939</v>
      </c>
      <c r="B125" s="24">
        <v>0.1449537037037037</v>
      </c>
      <c r="C125" s="55" t="s">
        <v>82</v>
      </c>
      <c r="D125" s="55" t="s">
        <v>91</v>
      </c>
      <c r="E125" s="29">
        <v>3.0</v>
      </c>
      <c r="F125" s="29"/>
      <c r="G125" s="26"/>
      <c r="H125" s="55" t="s">
        <v>1990</v>
      </c>
      <c r="I125" s="26"/>
      <c r="J125" s="26"/>
    </row>
    <row r="126">
      <c r="A126" s="55" t="s">
        <v>1939</v>
      </c>
      <c r="B126" s="24">
        <v>0.14532407407407408</v>
      </c>
      <c r="C126" s="55" t="s">
        <v>964</v>
      </c>
      <c r="D126" s="55" t="s">
        <v>81</v>
      </c>
      <c r="E126" s="29">
        <v>15.0</v>
      </c>
      <c r="F126" s="29">
        <f>E126-2</f>
        <v>13</v>
      </c>
      <c r="G126" s="26"/>
      <c r="H126" s="26"/>
      <c r="I126" s="26"/>
      <c r="J126" s="26"/>
    </row>
    <row r="127">
      <c r="A127" s="55" t="s">
        <v>1939</v>
      </c>
      <c r="B127" s="24">
        <v>0.14631944444444445</v>
      </c>
      <c r="C127" s="55" t="s">
        <v>964</v>
      </c>
      <c r="D127" s="55" t="s">
        <v>91</v>
      </c>
      <c r="E127" s="29">
        <v>15.0</v>
      </c>
      <c r="F127" s="29"/>
      <c r="G127" s="26"/>
      <c r="H127" s="55" t="s">
        <v>1991</v>
      </c>
      <c r="I127" s="29">
        <v>1.0</v>
      </c>
      <c r="J127" s="55" t="s">
        <v>1992</v>
      </c>
    </row>
    <row r="128">
      <c r="A128" s="55" t="s">
        <v>1939</v>
      </c>
      <c r="B128" s="24">
        <v>0.14760416666666668</v>
      </c>
      <c r="C128" s="55" t="s">
        <v>66</v>
      </c>
      <c r="D128" s="55" t="s">
        <v>81</v>
      </c>
      <c r="E128" s="29" t="s">
        <v>88</v>
      </c>
      <c r="F128" s="29">
        <v>1.0</v>
      </c>
      <c r="G128" s="26"/>
      <c r="H128" s="26"/>
      <c r="I128" s="26"/>
      <c r="J128" s="55" t="s">
        <v>1993</v>
      </c>
    </row>
    <row r="129">
      <c r="A129" s="55" t="s">
        <v>1939</v>
      </c>
      <c r="B129" s="24">
        <v>0.14797453703703703</v>
      </c>
      <c r="C129" s="55" t="s">
        <v>74</v>
      </c>
      <c r="D129" s="55" t="s">
        <v>81</v>
      </c>
      <c r="E129" s="29">
        <v>20.0</v>
      </c>
      <c r="F129" s="29">
        <f>E129-2</f>
        <v>18</v>
      </c>
      <c r="G129" s="26"/>
      <c r="H129" s="26"/>
      <c r="I129" s="26"/>
      <c r="J129" s="26"/>
    </row>
    <row r="130">
      <c r="A130" s="55" t="s">
        <v>1939</v>
      </c>
      <c r="B130" s="24">
        <v>0.14851851851851852</v>
      </c>
      <c r="C130" s="55" t="s">
        <v>74</v>
      </c>
      <c r="D130" s="55" t="s">
        <v>93</v>
      </c>
      <c r="E130" s="29">
        <v>18.0</v>
      </c>
      <c r="F130" s="29">
        <f>E130-10</f>
        <v>8</v>
      </c>
      <c r="G130" s="26"/>
      <c r="H130" s="26"/>
      <c r="I130" s="26"/>
      <c r="J130" s="55" t="s">
        <v>1994</v>
      </c>
    </row>
    <row r="131">
      <c r="A131" s="55" t="s">
        <v>1939</v>
      </c>
      <c r="B131" s="24">
        <v>0.14855324074074075</v>
      </c>
      <c r="C131" s="55" t="s">
        <v>74</v>
      </c>
      <c r="D131" s="55" t="s">
        <v>91</v>
      </c>
      <c r="E131" s="29">
        <v>28.0</v>
      </c>
      <c r="F131" s="29"/>
      <c r="G131" s="26"/>
      <c r="H131" s="55" t="s">
        <v>1995</v>
      </c>
      <c r="I131" s="29">
        <v>1.0</v>
      </c>
      <c r="J131" s="55" t="s">
        <v>1996</v>
      </c>
    </row>
    <row r="132">
      <c r="A132" s="55" t="s">
        <v>1939</v>
      </c>
      <c r="B132" s="24">
        <v>0.14988425925925927</v>
      </c>
      <c r="C132" s="55" t="s">
        <v>84</v>
      </c>
      <c r="D132" s="55" t="s">
        <v>93</v>
      </c>
      <c r="E132" s="29" t="s">
        <v>88</v>
      </c>
      <c r="F132" s="29">
        <v>1.0</v>
      </c>
      <c r="G132" s="26"/>
      <c r="H132" s="26"/>
      <c r="I132" s="26"/>
      <c r="J132" s="55" t="s">
        <v>1997</v>
      </c>
    </row>
    <row r="133">
      <c r="A133" s="55" t="s">
        <v>1939</v>
      </c>
      <c r="B133" s="24">
        <v>0.1502662037037037</v>
      </c>
      <c r="C133" s="55" t="s">
        <v>84</v>
      </c>
      <c r="D133" s="55" t="s">
        <v>93</v>
      </c>
      <c r="E133" s="29" t="s">
        <v>75</v>
      </c>
      <c r="F133" s="29" t="s">
        <v>75</v>
      </c>
      <c r="G133" s="26"/>
      <c r="H133" s="26"/>
      <c r="I133" s="26"/>
      <c r="J133" s="55" t="s">
        <v>85</v>
      </c>
    </row>
    <row r="134">
      <c r="A134" s="55" t="s">
        <v>1939</v>
      </c>
      <c r="B134" s="24">
        <v>0.1502662037037037</v>
      </c>
      <c r="C134" s="55" t="s">
        <v>84</v>
      </c>
      <c r="D134" s="55" t="s">
        <v>93</v>
      </c>
      <c r="E134" s="29">
        <v>26.0</v>
      </c>
      <c r="F134" s="29">
        <f>E134-8</f>
        <v>18</v>
      </c>
      <c r="G134" s="26"/>
      <c r="H134" s="26"/>
      <c r="I134" s="26"/>
      <c r="J134" s="55" t="s">
        <v>1998</v>
      </c>
    </row>
    <row r="135">
      <c r="A135" s="55" t="s">
        <v>1939</v>
      </c>
      <c r="B135" s="24">
        <v>0.15050925925925926</v>
      </c>
      <c r="C135" s="55" t="s">
        <v>84</v>
      </c>
      <c r="D135" s="55" t="s">
        <v>91</v>
      </c>
      <c r="E135" s="29">
        <v>21.0</v>
      </c>
      <c r="F135" s="29"/>
      <c r="G135" s="26"/>
      <c r="H135" s="55" t="s">
        <v>1999</v>
      </c>
      <c r="I135" s="26"/>
      <c r="J135" s="55" t="s">
        <v>2000</v>
      </c>
    </row>
    <row r="136">
      <c r="A136" s="55" t="s">
        <v>1939</v>
      </c>
      <c r="B136" s="24">
        <v>0.1536574074074074</v>
      </c>
      <c r="C136" s="55" t="s">
        <v>84</v>
      </c>
      <c r="D136" s="55" t="s">
        <v>81</v>
      </c>
      <c r="E136" s="29">
        <v>10.0</v>
      </c>
      <c r="F136" s="29">
        <f>E136-6</f>
        <v>4</v>
      </c>
      <c r="G136" s="26"/>
      <c r="H136" s="26"/>
      <c r="I136" s="26"/>
      <c r="J136" s="26"/>
    </row>
    <row r="137">
      <c r="A137" s="55" t="s">
        <v>1939</v>
      </c>
      <c r="B137" s="24">
        <v>0.15372685185185186</v>
      </c>
      <c r="C137" s="55" t="s">
        <v>84</v>
      </c>
      <c r="D137" s="55" t="s">
        <v>93</v>
      </c>
      <c r="E137" s="29">
        <v>16.0</v>
      </c>
      <c r="F137" s="29">
        <f>E137-8</f>
        <v>8</v>
      </c>
      <c r="G137" s="26"/>
      <c r="H137" s="26"/>
      <c r="I137" s="26"/>
      <c r="J137" s="55" t="s">
        <v>1997</v>
      </c>
    </row>
    <row r="138">
      <c r="A138" s="55" t="s">
        <v>1939</v>
      </c>
      <c r="B138" s="24">
        <v>0.1537962962962963</v>
      </c>
      <c r="C138" s="55" t="s">
        <v>84</v>
      </c>
      <c r="D138" s="55" t="s">
        <v>91</v>
      </c>
      <c r="E138" s="29">
        <v>16.0</v>
      </c>
      <c r="F138" s="29"/>
      <c r="G138" s="26"/>
      <c r="H138" s="55" t="s">
        <v>2001</v>
      </c>
      <c r="I138" s="26"/>
      <c r="J138" s="55" t="s">
        <v>2000</v>
      </c>
    </row>
    <row r="139">
      <c r="A139" s="55" t="s">
        <v>1939</v>
      </c>
      <c r="B139" s="24">
        <v>0.15578703703703703</v>
      </c>
      <c r="C139" s="55" t="s">
        <v>964</v>
      </c>
      <c r="D139" s="55" t="s">
        <v>67</v>
      </c>
      <c r="E139" s="29" t="s">
        <v>68</v>
      </c>
      <c r="F139" s="29">
        <v>20.0</v>
      </c>
      <c r="G139" s="26"/>
      <c r="H139" s="26"/>
      <c r="I139" s="26"/>
      <c r="J139" s="26"/>
    </row>
    <row r="140">
      <c r="A140" s="55" t="s">
        <v>1939</v>
      </c>
      <c r="B140" s="24">
        <v>0.15579861111111112</v>
      </c>
      <c r="C140" s="55" t="s">
        <v>74</v>
      </c>
      <c r="D140" s="55" t="s">
        <v>67</v>
      </c>
      <c r="E140" s="29" t="s">
        <v>88</v>
      </c>
      <c r="F140" s="29">
        <v>1.0</v>
      </c>
      <c r="G140" s="26"/>
      <c r="H140" s="26"/>
      <c r="I140" s="26"/>
      <c r="J140" s="26"/>
    </row>
    <row r="141">
      <c r="A141" s="55" t="s">
        <v>1939</v>
      </c>
      <c r="B141" s="24">
        <v>0.1568287037037037</v>
      </c>
      <c r="C141" s="55" t="s">
        <v>70</v>
      </c>
      <c r="D141" s="55" t="s">
        <v>91</v>
      </c>
      <c r="E141" s="29">
        <v>11.0</v>
      </c>
      <c r="F141" s="29"/>
      <c r="G141" s="26"/>
      <c r="H141" s="55" t="s">
        <v>2002</v>
      </c>
      <c r="I141" s="26"/>
      <c r="J141" s="55" t="s">
        <v>2003</v>
      </c>
    </row>
    <row r="142">
      <c r="A142" s="55" t="s">
        <v>1939</v>
      </c>
      <c r="B142" s="24">
        <v>0.15905092592592593</v>
      </c>
      <c r="C142" s="55" t="s">
        <v>74</v>
      </c>
      <c r="D142" s="55" t="s">
        <v>67</v>
      </c>
      <c r="E142" s="29">
        <v>14.0</v>
      </c>
      <c r="F142" s="29">
        <f>E142-0</f>
        <v>14</v>
      </c>
      <c r="G142" s="26"/>
      <c r="H142" s="26"/>
      <c r="I142" s="26"/>
      <c r="J142" s="26"/>
    </row>
    <row r="143">
      <c r="A143" s="55" t="s">
        <v>1939</v>
      </c>
      <c r="B143" s="24">
        <v>0.1595949074074074</v>
      </c>
      <c r="C143" s="55" t="s">
        <v>69</v>
      </c>
      <c r="D143" s="55" t="s">
        <v>320</v>
      </c>
      <c r="E143" s="29">
        <v>10.0</v>
      </c>
      <c r="F143" s="29">
        <f>E143-5</f>
        <v>5</v>
      </c>
      <c r="G143" s="26"/>
      <c r="H143" s="26"/>
      <c r="I143" s="26"/>
      <c r="J143" s="55" t="s">
        <v>2004</v>
      </c>
    </row>
    <row r="144">
      <c r="A144" s="55" t="s">
        <v>1939</v>
      </c>
      <c r="B144" s="24">
        <v>0.15986111111111112</v>
      </c>
      <c r="C144" s="55" t="s">
        <v>84</v>
      </c>
      <c r="D144" s="55" t="s">
        <v>320</v>
      </c>
      <c r="E144" s="29" t="s">
        <v>68</v>
      </c>
      <c r="F144" s="29">
        <v>20.0</v>
      </c>
      <c r="G144" s="26"/>
      <c r="H144" s="26"/>
      <c r="I144" s="26"/>
      <c r="J144" s="55" t="s">
        <v>2005</v>
      </c>
    </row>
    <row r="145">
      <c r="A145" s="55" t="s">
        <v>1939</v>
      </c>
      <c r="B145" s="24">
        <v>0.16067129629629628</v>
      </c>
      <c r="C145" s="55" t="s">
        <v>964</v>
      </c>
      <c r="D145" s="55" t="s">
        <v>120</v>
      </c>
      <c r="E145" s="29">
        <v>13.0</v>
      </c>
      <c r="F145" s="29"/>
      <c r="G145" s="26"/>
      <c r="H145" s="55" t="s">
        <v>2006</v>
      </c>
      <c r="I145" s="26"/>
      <c r="J145" s="55" t="s">
        <v>1194</v>
      </c>
    </row>
    <row r="146">
      <c r="A146" s="55" t="s">
        <v>1939</v>
      </c>
      <c r="B146" s="24">
        <v>0.1611226851851852</v>
      </c>
      <c r="C146" s="55" t="s">
        <v>964</v>
      </c>
      <c r="D146" s="55" t="s">
        <v>128</v>
      </c>
      <c r="E146" s="29">
        <v>12.0</v>
      </c>
      <c r="F146" s="29">
        <f t="shared" ref="F146:F147" si="7">E146-9</f>
        <v>3</v>
      </c>
      <c r="G146" s="26"/>
      <c r="H146" s="26"/>
      <c r="I146" s="26"/>
      <c r="J146" s="55" t="s">
        <v>85</v>
      </c>
    </row>
    <row r="147">
      <c r="A147" s="55" t="s">
        <v>1939</v>
      </c>
      <c r="B147" s="24">
        <v>0.1611226851851852</v>
      </c>
      <c r="C147" s="55" t="s">
        <v>964</v>
      </c>
      <c r="D147" s="55" t="s">
        <v>128</v>
      </c>
      <c r="E147" s="29">
        <v>20.0</v>
      </c>
      <c r="F147" s="29">
        <f t="shared" si="7"/>
        <v>11</v>
      </c>
      <c r="G147" s="26"/>
      <c r="H147" s="26"/>
      <c r="I147" s="26"/>
      <c r="J147" s="26"/>
    </row>
    <row r="148">
      <c r="A148" s="55" t="s">
        <v>1939</v>
      </c>
      <c r="B148" s="24">
        <v>0.16181712962962963</v>
      </c>
      <c r="C148" s="55" t="s">
        <v>82</v>
      </c>
      <c r="D148" s="55" t="s">
        <v>67</v>
      </c>
      <c r="E148" s="29">
        <v>8.0</v>
      </c>
      <c r="F148" s="29">
        <f>E148-4</f>
        <v>4</v>
      </c>
      <c r="G148" s="26"/>
      <c r="H148" s="26"/>
      <c r="I148" s="26"/>
      <c r="J148" s="26"/>
    </row>
    <row r="149">
      <c r="A149" s="55" t="s">
        <v>1939</v>
      </c>
      <c r="B149" s="24">
        <v>0.1619560185185185</v>
      </c>
      <c r="C149" s="55" t="s">
        <v>74</v>
      </c>
      <c r="D149" s="55" t="s">
        <v>67</v>
      </c>
      <c r="E149" s="29">
        <v>16.0</v>
      </c>
      <c r="F149" s="29">
        <f>E149-0</f>
        <v>16</v>
      </c>
      <c r="G149" s="26"/>
      <c r="H149" s="26"/>
      <c r="I149" s="26"/>
      <c r="J149" s="26"/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57"/>
    <col customWidth="1" min="4" max="4" width="15.71"/>
    <col customWidth="1" min="5" max="5" width="10.43"/>
    <col customWidth="1" min="6" max="6" width="12.43"/>
    <col customWidth="1" min="7" max="7" width="5.14"/>
    <col customWidth="1" min="8" max="8" width="34.14"/>
    <col customWidth="1" min="9" max="9" width="6.29"/>
    <col customWidth="1" min="10" max="10" width="69.14"/>
  </cols>
  <sheetData>
    <row r="1">
      <c r="A1" s="77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55" t="s">
        <v>2007</v>
      </c>
      <c r="B2" s="24">
        <v>0.009097222222222222</v>
      </c>
      <c r="C2" s="55" t="s">
        <v>964</v>
      </c>
      <c r="D2" s="55" t="s">
        <v>132</v>
      </c>
      <c r="E2" s="29">
        <v>12.0</v>
      </c>
      <c r="F2" s="46">
        <f>E2--1</f>
        <v>13</v>
      </c>
      <c r="G2" s="26"/>
      <c r="H2" s="26"/>
      <c r="I2" s="26"/>
      <c r="J2" s="26"/>
    </row>
    <row r="3">
      <c r="A3" s="55" t="s">
        <v>2007</v>
      </c>
      <c r="B3" s="24">
        <v>0.00962962962962963</v>
      </c>
      <c r="C3" s="55" t="s">
        <v>964</v>
      </c>
      <c r="D3" s="55" t="s">
        <v>87</v>
      </c>
      <c r="E3" s="29">
        <v>16.0</v>
      </c>
      <c r="F3" s="46">
        <f>E3-1</f>
        <v>15</v>
      </c>
      <c r="G3" s="26"/>
      <c r="H3" s="26"/>
      <c r="I3" s="26"/>
      <c r="J3" s="26"/>
    </row>
    <row r="4">
      <c r="A4" s="55" t="s">
        <v>2007</v>
      </c>
      <c r="B4" s="24">
        <v>0.00980324074074074</v>
      </c>
      <c r="C4" s="55" t="s">
        <v>69</v>
      </c>
      <c r="D4" s="55" t="s">
        <v>87</v>
      </c>
      <c r="E4" s="29">
        <v>17.0</v>
      </c>
      <c r="F4" s="46">
        <f>E4-4</f>
        <v>13</v>
      </c>
      <c r="G4" s="26"/>
      <c r="H4" s="26"/>
      <c r="I4" s="26"/>
      <c r="J4" s="26"/>
    </row>
    <row r="5">
      <c r="A5" s="55" t="s">
        <v>2007</v>
      </c>
      <c r="B5" s="24">
        <v>0.00982638888888889</v>
      </c>
      <c r="C5" s="55" t="s">
        <v>82</v>
      </c>
      <c r="D5" s="55" t="s">
        <v>87</v>
      </c>
      <c r="E5" s="29">
        <v>15.0</v>
      </c>
      <c r="F5" s="46">
        <f>E5-1</f>
        <v>14</v>
      </c>
      <c r="G5" s="26"/>
      <c r="H5" s="26"/>
      <c r="I5" s="26"/>
      <c r="J5" s="26"/>
    </row>
    <row r="6">
      <c r="A6" s="55" t="s">
        <v>2007</v>
      </c>
      <c r="B6" s="24">
        <v>0.009918981481481482</v>
      </c>
      <c r="C6" s="55" t="s">
        <v>70</v>
      </c>
      <c r="D6" s="55" t="s">
        <v>87</v>
      </c>
      <c r="E6" s="29">
        <v>14.0</v>
      </c>
      <c r="F6" s="46">
        <f>E6-5</f>
        <v>9</v>
      </c>
      <c r="G6" s="26"/>
      <c r="H6" s="26"/>
      <c r="I6" s="26"/>
      <c r="J6" s="26"/>
    </row>
    <row r="7">
      <c r="A7" s="55" t="s">
        <v>2007</v>
      </c>
      <c r="B7" s="24">
        <v>0.009930555555555555</v>
      </c>
      <c r="C7" s="55" t="s">
        <v>84</v>
      </c>
      <c r="D7" s="55" t="s">
        <v>87</v>
      </c>
      <c r="E7" s="29">
        <v>14.0</v>
      </c>
      <c r="F7" s="46">
        <f>E7-2</f>
        <v>12</v>
      </c>
      <c r="G7" s="26"/>
      <c r="H7" s="26"/>
      <c r="I7" s="26"/>
      <c r="J7" s="26"/>
    </row>
    <row r="8">
      <c r="A8" s="55" t="s">
        <v>2007</v>
      </c>
      <c r="B8" s="24">
        <v>0.009942129629629629</v>
      </c>
      <c r="C8" s="55" t="s">
        <v>66</v>
      </c>
      <c r="D8" s="55" t="s">
        <v>87</v>
      </c>
      <c r="E8" s="29">
        <v>12.0</v>
      </c>
      <c r="F8" s="29">
        <f>E8-0</f>
        <v>12</v>
      </c>
      <c r="G8" s="26"/>
      <c r="H8" s="26"/>
      <c r="I8" s="26"/>
      <c r="J8" s="26"/>
    </row>
    <row r="9">
      <c r="A9" s="55" t="s">
        <v>2007</v>
      </c>
      <c r="B9" s="24">
        <v>0.01005787037037037</v>
      </c>
      <c r="C9" s="55" t="s">
        <v>74</v>
      </c>
      <c r="D9" s="55" t="s">
        <v>87</v>
      </c>
      <c r="E9" s="29">
        <v>7.0</v>
      </c>
      <c r="F9" s="46">
        <f>E9-5</f>
        <v>2</v>
      </c>
      <c r="G9" s="26"/>
      <c r="H9" s="26"/>
      <c r="I9" s="26"/>
      <c r="J9" s="26"/>
    </row>
    <row r="10">
      <c r="A10" s="55" t="s">
        <v>2007</v>
      </c>
      <c r="B10" s="24">
        <v>0.01337962962962963</v>
      </c>
      <c r="C10" s="55" t="s">
        <v>70</v>
      </c>
      <c r="D10" s="55" t="s">
        <v>67</v>
      </c>
      <c r="E10" s="29" t="s">
        <v>75</v>
      </c>
      <c r="F10" s="29" t="s">
        <v>75</v>
      </c>
      <c r="G10" s="26"/>
      <c r="H10" s="26"/>
      <c r="I10" s="26"/>
      <c r="J10" s="55" t="s">
        <v>160</v>
      </c>
    </row>
    <row r="11">
      <c r="A11" s="55" t="s">
        <v>2007</v>
      </c>
      <c r="B11" s="24">
        <v>0.01337962962962963</v>
      </c>
      <c r="C11" s="55" t="s">
        <v>70</v>
      </c>
      <c r="D11" s="55" t="s">
        <v>67</v>
      </c>
      <c r="E11" s="29">
        <v>8.0</v>
      </c>
      <c r="F11" s="46">
        <f>E11-3</f>
        <v>5</v>
      </c>
      <c r="G11" s="26"/>
      <c r="H11" s="26"/>
      <c r="I11" s="26"/>
      <c r="J11" s="55" t="s">
        <v>161</v>
      </c>
    </row>
    <row r="12">
      <c r="A12" s="55" t="s">
        <v>2007</v>
      </c>
      <c r="B12" s="24">
        <v>0.016122685185185184</v>
      </c>
      <c r="C12" s="55" t="s">
        <v>74</v>
      </c>
      <c r="D12" s="55" t="s">
        <v>93</v>
      </c>
      <c r="E12" s="29">
        <v>19.0</v>
      </c>
      <c r="F12" s="29">
        <v>10.0</v>
      </c>
      <c r="G12" s="26"/>
      <c r="H12" s="26"/>
      <c r="I12" s="26"/>
      <c r="J12" s="55" t="s">
        <v>2008</v>
      </c>
    </row>
    <row r="13">
      <c r="A13" s="55" t="s">
        <v>2007</v>
      </c>
      <c r="B13" s="24">
        <v>0.01619212962962963</v>
      </c>
      <c r="C13" s="55" t="s">
        <v>74</v>
      </c>
      <c r="D13" s="55" t="s">
        <v>91</v>
      </c>
      <c r="E13" s="29">
        <v>9.0</v>
      </c>
      <c r="F13" s="46"/>
      <c r="G13" s="26"/>
      <c r="H13" s="26"/>
      <c r="I13" s="26"/>
      <c r="J13" s="55" t="s">
        <v>274</v>
      </c>
    </row>
    <row r="14">
      <c r="A14" s="55" t="s">
        <v>2007</v>
      </c>
      <c r="B14" s="24">
        <v>0.01716435185185185</v>
      </c>
      <c r="C14" s="55" t="s">
        <v>69</v>
      </c>
      <c r="D14" s="55" t="s">
        <v>91</v>
      </c>
      <c r="E14" s="29">
        <v>15.0</v>
      </c>
      <c r="F14" s="46"/>
      <c r="G14" s="26"/>
      <c r="H14" s="55" t="s">
        <v>2009</v>
      </c>
      <c r="I14" s="26"/>
      <c r="J14" s="55" t="s">
        <v>239</v>
      </c>
    </row>
    <row r="15">
      <c r="A15" s="55" t="s">
        <v>2007</v>
      </c>
      <c r="B15" s="24">
        <v>0.01765046296296296</v>
      </c>
      <c r="C15" s="55" t="s">
        <v>74</v>
      </c>
      <c r="D15" s="55" t="s">
        <v>93</v>
      </c>
      <c r="E15" s="29">
        <v>27.0</v>
      </c>
      <c r="F15" s="29">
        <v>17.0</v>
      </c>
      <c r="G15" s="26"/>
      <c r="H15" s="26"/>
      <c r="I15" s="26"/>
      <c r="J15" s="55" t="s">
        <v>1043</v>
      </c>
    </row>
    <row r="16">
      <c r="A16" s="55" t="s">
        <v>2007</v>
      </c>
      <c r="B16" s="24">
        <v>0.017824074074074076</v>
      </c>
      <c r="C16" s="55" t="s">
        <v>74</v>
      </c>
      <c r="D16" s="55" t="s">
        <v>91</v>
      </c>
      <c r="E16" s="29">
        <v>25.0</v>
      </c>
      <c r="F16" s="46"/>
      <c r="G16" s="26"/>
      <c r="H16" s="55" t="s">
        <v>2010</v>
      </c>
      <c r="I16" s="26"/>
      <c r="J16" s="26"/>
    </row>
    <row r="17">
      <c r="A17" s="55" t="s">
        <v>2007</v>
      </c>
      <c r="B17" s="24">
        <v>0.017974537037037035</v>
      </c>
      <c r="C17" s="55" t="s">
        <v>74</v>
      </c>
      <c r="D17" s="55" t="s">
        <v>93</v>
      </c>
      <c r="E17" s="29">
        <v>29.0</v>
      </c>
      <c r="F17" s="29">
        <v>19.0</v>
      </c>
      <c r="G17" s="26"/>
      <c r="H17" s="26"/>
      <c r="I17" s="26"/>
      <c r="J17" s="55" t="s">
        <v>1010</v>
      </c>
    </row>
    <row r="18">
      <c r="A18" s="55" t="s">
        <v>2007</v>
      </c>
      <c r="B18" s="24">
        <v>0.018032407407407407</v>
      </c>
      <c r="C18" s="55" t="s">
        <v>74</v>
      </c>
      <c r="D18" s="55" t="s">
        <v>91</v>
      </c>
      <c r="E18" s="29">
        <v>9.0</v>
      </c>
      <c r="F18" s="46"/>
      <c r="G18" s="26"/>
      <c r="H18" s="55" t="s">
        <v>2011</v>
      </c>
      <c r="I18" s="26"/>
      <c r="J18" s="26"/>
    </row>
    <row r="19">
      <c r="A19" s="55" t="s">
        <v>2007</v>
      </c>
      <c r="B19" s="24">
        <v>0.019884259259259258</v>
      </c>
      <c r="C19" s="55" t="s">
        <v>69</v>
      </c>
      <c r="D19" s="55" t="s">
        <v>89</v>
      </c>
      <c r="E19" s="29">
        <v>23.0</v>
      </c>
      <c r="F19" s="46">
        <f>E19-9</f>
        <v>14</v>
      </c>
      <c r="G19" s="26"/>
      <c r="H19" s="26"/>
      <c r="I19" s="26"/>
      <c r="J19" s="55" t="s">
        <v>811</v>
      </c>
    </row>
    <row r="20">
      <c r="A20" s="55" t="s">
        <v>2007</v>
      </c>
      <c r="B20" s="24">
        <v>0.020462962962962964</v>
      </c>
      <c r="C20" s="55" t="s">
        <v>69</v>
      </c>
      <c r="D20" s="55" t="s">
        <v>91</v>
      </c>
      <c r="E20" s="29">
        <v>31.0</v>
      </c>
      <c r="F20" s="46"/>
      <c r="G20" s="26"/>
      <c r="H20" s="55" t="s">
        <v>2012</v>
      </c>
      <c r="I20" s="26"/>
      <c r="J20" s="26"/>
    </row>
    <row r="21">
      <c r="A21" s="55" t="s">
        <v>2007</v>
      </c>
      <c r="B21" s="24">
        <v>0.022488425925925926</v>
      </c>
      <c r="C21" s="55" t="s">
        <v>82</v>
      </c>
      <c r="D21" s="55" t="s">
        <v>91</v>
      </c>
      <c r="E21" s="29">
        <v>9.0</v>
      </c>
      <c r="F21" s="46"/>
      <c r="G21" s="26"/>
      <c r="H21" s="55" t="s">
        <v>2013</v>
      </c>
      <c r="I21" s="26"/>
      <c r="J21" s="55" t="s">
        <v>2014</v>
      </c>
    </row>
    <row r="22">
      <c r="A22" s="55" t="s">
        <v>2007</v>
      </c>
      <c r="B22" s="24">
        <v>0.024756944444444446</v>
      </c>
      <c r="C22" s="55" t="s">
        <v>84</v>
      </c>
      <c r="D22" s="55" t="s">
        <v>93</v>
      </c>
      <c r="E22" s="29">
        <v>19.0</v>
      </c>
      <c r="F22" s="46">
        <f>E22-10</f>
        <v>9</v>
      </c>
      <c r="G22" s="26"/>
      <c r="H22" s="26"/>
      <c r="I22" s="26"/>
      <c r="J22" s="55" t="s">
        <v>553</v>
      </c>
    </row>
    <row r="23">
      <c r="A23" s="55" t="s">
        <v>2007</v>
      </c>
      <c r="B23" s="24">
        <v>0.024965277777777777</v>
      </c>
      <c r="C23" s="55" t="s">
        <v>84</v>
      </c>
      <c r="D23" s="55" t="s">
        <v>91</v>
      </c>
      <c r="E23" s="29">
        <v>23.0</v>
      </c>
      <c r="F23" s="46"/>
      <c r="G23" s="26"/>
      <c r="H23" s="55" t="s">
        <v>2015</v>
      </c>
      <c r="I23" s="29">
        <v>1.0</v>
      </c>
      <c r="J23" s="55" t="s">
        <v>2016</v>
      </c>
    </row>
    <row r="24">
      <c r="A24" s="55" t="s">
        <v>2007</v>
      </c>
      <c r="B24" s="24">
        <v>0.026377314814814815</v>
      </c>
      <c r="C24" s="55" t="s">
        <v>84</v>
      </c>
      <c r="D24" s="55" t="s">
        <v>93</v>
      </c>
      <c r="E24" s="29">
        <v>15.0</v>
      </c>
      <c r="F24" s="46">
        <f>E24-10</f>
        <v>5</v>
      </c>
      <c r="G24" s="26"/>
      <c r="H24" s="26"/>
      <c r="I24" s="26"/>
      <c r="J24" s="55" t="s">
        <v>553</v>
      </c>
    </row>
    <row r="25">
      <c r="A25" s="55" t="s">
        <v>2007</v>
      </c>
      <c r="B25" s="24">
        <v>0.02666666666666667</v>
      </c>
      <c r="C25" s="55" t="s">
        <v>84</v>
      </c>
      <c r="D25" s="55" t="s">
        <v>91</v>
      </c>
      <c r="E25" s="29">
        <v>14.0</v>
      </c>
      <c r="F25" s="46"/>
      <c r="G25" s="26"/>
      <c r="H25" s="55" t="s">
        <v>2017</v>
      </c>
      <c r="I25" s="26"/>
      <c r="J25" s="26"/>
    </row>
    <row r="26">
      <c r="A26" s="55" t="s">
        <v>2007</v>
      </c>
      <c r="B26" s="24">
        <v>0.02738425925925926</v>
      </c>
      <c r="C26" s="55" t="s">
        <v>66</v>
      </c>
      <c r="D26" s="55" t="s">
        <v>89</v>
      </c>
      <c r="E26" s="29" t="s">
        <v>88</v>
      </c>
      <c r="F26" s="29">
        <v>1.0</v>
      </c>
      <c r="G26" s="26"/>
      <c r="H26" s="26"/>
      <c r="I26" s="26"/>
      <c r="J26" s="55" t="s">
        <v>171</v>
      </c>
    </row>
    <row r="27">
      <c r="A27" s="55" t="s">
        <v>2007</v>
      </c>
      <c r="B27" s="24">
        <v>0.02753472222222222</v>
      </c>
      <c r="C27" s="55" t="s">
        <v>66</v>
      </c>
      <c r="D27" s="55" t="s">
        <v>89</v>
      </c>
      <c r="E27" s="29">
        <v>19.0</v>
      </c>
      <c r="F27" s="46">
        <f>E27-9</f>
        <v>10</v>
      </c>
      <c r="G27" s="26"/>
      <c r="H27" s="26"/>
      <c r="I27" s="26"/>
      <c r="J27" s="55" t="s">
        <v>171</v>
      </c>
    </row>
    <row r="28">
      <c r="A28" s="55" t="s">
        <v>2007</v>
      </c>
      <c r="B28" s="24">
        <v>0.02761574074074074</v>
      </c>
      <c r="C28" s="55" t="s">
        <v>66</v>
      </c>
      <c r="D28" s="55" t="s">
        <v>91</v>
      </c>
      <c r="E28" s="29">
        <v>12.0</v>
      </c>
      <c r="F28" s="46"/>
      <c r="G28" s="26"/>
      <c r="H28" s="55" t="s">
        <v>2018</v>
      </c>
      <c r="I28" s="26"/>
      <c r="J28" s="26"/>
    </row>
    <row r="29">
      <c r="A29" s="55" t="s">
        <v>2007</v>
      </c>
      <c r="B29" s="24">
        <v>0.030069444444444444</v>
      </c>
      <c r="C29" s="55" t="s">
        <v>82</v>
      </c>
      <c r="D29" s="55" t="s">
        <v>91</v>
      </c>
      <c r="E29" s="29">
        <v>12.0</v>
      </c>
      <c r="F29" s="46"/>
      <c r="G29" s="26"/>
      <c r="H29" s="55" t="s">
        <v>2019</v>
      </c>
      <c r="I29" s="29">
        <v>1.0</v>
      </c>
      <c r="J29" s="55" t="s">
        <v>2020</v>
      </c>
    </row>
    <row r="30">
      <c r="A30" s="55" t="s">
        <v>2007</v>
      </c>
      <c r="B30" s="24">
        <v>0.03170138888888889</v>
      </c>
      <c r="C30" s="55" t="s">
        <v>82</v>
      </c>
      <c r="D30" s="55" t="s">
        <v>67</v>
      </c>
      <c r="E30" s="29" t="s">
        <v>88</v>
      </c>
      <c r="F30" s="29">
        <v>1.0</v>
      </c>
      <c r="G30" s="26"/>
      <c r="H30" s="26"/>
      <c r="I30" s="26"/>
      <c r="J30" s="26"/>
    </row>
    <row r="31">
      <c r="A31" s="55" t="s">
        <v>2007</v>
      </c>
      <c r="B31" s="24">
        <v>0.03298611111111111</v>
      </c>
      <c r="C31" s="55" t="s">
        <v>964</v>
      </c>
      <c r="D31" s="55" t="s">
        <v>132</v>
      </c>
      <c r="E31" s="29">
        <v>6.0</v>
      </c>
      <c r="F31" s="46">
        <f>E31--1</f>
        <v>7</v>
      </c>
      <c r="G31" s="26"/>
      <c r="H31" s="26"/>
      <c r="I31" s="26"/>
      <c r="J31" s="26"/>
    </row>
    <row r="32">
      <c r="A32" s="55" t="s">
        <v>2007</v>
      </c>
      <c r="B32" s="24">
        <v>0.03351851851851852</v>
      </c>
      <c r="C32" s="55" t="s">
        <v>82</v>
      </c>
      <c r="D32" s="55" t="s">
        <v>166</v>
      </c>
      <c r="E32" s="29">
        <v>20.0</v>
      </c>
      <c r="F32" s="46">
        <f>E32-8</f>
        <v>12</v>
      </c>
      <c r="G32" s="26"/>
      <c r="H32" s="26"/>
      <c r="I32" s="26"/>
      <c r="J32" s="26"/>
    </row>
    <row r="33">
      <c r="A33" s="55" t="s">
        <v>2007</v>
      </c>
      <c r="B33" s="24">
        <v>0.03414351851851852</v>
      </c>
      <c r="C33" s="55" t="s">
        <v>70</v>
      </c>
      <c r="D33" s="55" t="s">
        <v>67</v>
      </c>
      <c r="E33" s="29">
        <v>13.0</v>
      </c>
      <c r="F33" s="46">
        <f>E33-3</f>
        <v>10</v>
      </c>
      <c r="G33" s="26"/>
      <c r="H33" s="26"/>
      <c r="I33" s="26"/>
      <c r="J33" s="26"/>
    </row>
    <row r="34">
      <c r="A34" s="55" t="s">
        <v>2007</v>
      </c>
      <c r="B34" s="24">
        <v>0.034965277777777776</v>
      </c>
      <c r="C34" s="55" t="s">
        <v>69</v>
      </c>
      <c r="D34" s="55" t="s">
        <v>120</v>
      </c>
      <c r="E34" s="29">
        <v>11.0</v>
      </c>
      <c r="F34" s="46"/>
      <c r="G34" s="26"/>
      <c r="H34" s="26"/>
      <c r="I34" s="26"/>
      <c r="J34" s="55" t="s">
        <v>2021</v>
      </c>
    </row>
    <row r="35">
      <c r="A35" s="55" t="s">
        <v>2007</v>
      </c>
      <c r="B35" s="24">
        <v>0.036828703703703704</v>
      </c>
      <c r="C35" s="55" t="s">
        <v>69</v>
      </c>
      <c r="D35" s="55" t="s">
        <v>67</v>
      </c>
      <c r="E35" s="29">
        <v>24.0</v>
      </c>
      <c r="F35" s="46">
        <f>E35-5</f>
        <v>19</v>
      </c>
      <c r="G35" s="26"/>
      <c r="H35" s="26"/>
      <c r="I35" s="26"/>
      <c r="J35" s="26"/>
    </row>
    <row r="36">
      <c r="A36" s="55" t="s">
        <v>2007</v>
      </c>
      <c r="B36" s="24">
        <v>0.03697916666666667</v>
      </c>
      <c r="C36" s="55" t="s">
        <v>964</v>
      </c>
      <c r="D36" s="55" t="s">
        <v>67</v>
      </c>
      <c r="E36" s="29">
        <v>26.0</v>
      </c>
      <c r="F36" s="46">
        <f>E36-9</f>
        <v>17</v>
      </c>
      <c r="G36" s="26"/>
      <c r="H36" s="26"/>
      <c r="I36" s="26"/>
      <c r="J36" s="26"/>
    </row>
    <row r="37">
      <c r="A37" s="55" t="s">
        <v>2007</v>
      </c>
      <c r="B37" s="24">
        <v>0.038356481481481484</v>
      </c>
      <c r="C37" s="55" t="s">
        <v>66</v>
      </c>
      <c r="D37" s="55" t="s">
        <v>67</v>
      </c>
      <c r="E37" s="29" t="s">
        <v>88</v>
      </c>
      <c r="F37" s="29">
        <v>1.0</v>
      </c>
      <c r="G37" s="26"/>
      <c r="H37" s="26"/>
      <c r="I37" s="26"/>
      <c r="J37" s="26"/>
    </row>
    <row r="38">
      <c r="A38" s="55" t="s">
        <v>2007</v>
      </c>
      <c r="B38" s="24">
        <v>0.04173611111111111</v>
      </c>
      <c r="C38" s="55" t="s">
        <v>74</v>
      </c>
      <c r="D38" s="55" t="s">
        <v>67</v>
      </c>
      <c r="E38" s="29">
        <v>18.0</v>
      </c>
      <c r="F38" s="46">
        <f>E38-0</f>
        <v>18</v>
      </c>
      <c r="G38" s="26"/>
      <c r="H38" s="26"/>
      <c r="I38" s="26"/>
      <c r="J38" s="26"/>
    </row>
    <row r="39">
      <c r="A39" s="55" t="s">
        <v>2007</v>
      </c>
      <c r="B39" s="24">
        <v>0.04226851851851852</v>
      </c>
      <c r="C39" s="55" t="s">
        <v>964</v>
      </c>
      <c r="D39" s="55" t="s">
        <v>128</v>
      </c>
      <c r="E39" s="29">
        <v>11.0</v>
      </c>
      <c r="F39" s="46">
        <f>E39-9</f>
        <v>2</v>
      </c>
      <c r="G39" s="26"/>
      <c r="H39" s="26"/>
      <c r="I39" s="26"/>
      <c r="J39" s="26"/>
    </row>
    <row r="40">
      <c r="A40" s="55" t="s">
        <v>2007</v>
      </c>
      <c r="B40" s="24">
        <v>0.04244212962962963</v>
      </c>
      <c r="C40" s="55" t="s">
        <v>964</v>
      </c>
      <c r="D40" s="55" t="s">
        <v>132</v>
      </c>
      <c r="E40" s="29">
        <v>13.0</v>
      </c>
      <c r="F40" s="46">
        <f>E40--1</f>
        <v>14</v>
      </c>
      <c r="G40" s="26"/>
      <c r="H40" s="26"/>
      <c r="I40" s="26"/>
      <c r="J40" s="26"/>
    </row>
    <row r="41">
      <c r="A41" s="55" t="s">
        <v>2007</v>
      </c>
      <c r="B41" s="24">
        <v>0.0434375</v>
      </c>
      <c r="C41" s="55" t="s">
        <v>69</v>
      </c>
      <c r="D41" s="55" t="s">
        <v>320</v>
      </c>
      <c r="E41" s="29">
        <v>13.0</v>
      </c>
      <c r="F41" s="46">
        <f>E41-5</f>
        <v>8</v>
      </c>
      <c r="G41" s="26"/>
      <c r="H41" s="26"/>
      <c r="I41" s="26"/>
      <c r="J41" s="55" t="s">
        <v>2022</v>
      </c>
    </row>
    <row r="42">
      <c r="A42" s="55" t="s">
        <v>2007</v>
      </c>
      <c r="B42" s="24">
        <v>0.04408564814814815</v>
      </c>
      <c r="C42" s="55" t="s">
        <v>66</v>
      </c>
      <c r="D42" s="55" t="s">
        <v>87</v>
      </c>
      <c r="E42" s="29" t="s">
        <v>88</v>
      </c>
      <c r="F42" s="29">
        <v>1.0</v>
      </c>
      <c r="G42" s="26"/>
      <c r="H42" s="26"/>
      <c r="I42" s="26"/>
      <c r="J42" s="26"/>
    </row>
    <row r="43">
      <c r="A43" s="55" t="s">
        <v>2007</v>
      </c>
      <c r="B43" s="24">
        <v>0.04435185185185185</v>
      </c>
      <c r="C43" s="55" t="s">
        <v>69</v>
      </c>
      <c r="D43" s="55" t="s">
        <v>87</v>
      </c>
      <c r="E43" s="29">
        <v>20.0</v>
      </c>
      <c r="F43" s="46">
        <f>E43-4</f>
        <v>16</v>
      </c>
      <c r="G43" s="26"/>
      <c r="H43" s="26"/>
      <c r="I43" s="26"/>
      <c r="J43" s="26"/>
    </row>
    <row r="44">
      <c r="A44" s="55" t="s">
        <v>2007</v>
      </c>
      <c r="B44" s="24">
        <v>0.04435185185185185</v>
      </c>
      <c r="C44" s="55" t="s">
        <v>84</v>
      </c>
      <c r="D44" s="55" t="s">
        <v>87</v>
      </c>
      <c r="E44" s="29">
        <v>20.0</v>
      </c>
      <c r="F44" s="46">
        <f>E44-2</f>
        <v>18</v>
      </c>
      <c r="G44" s="26"/>
      <c r="H44" s="26"/>
      <c r="I44" s="26"/>
      <c r="J44" s="26"/>
    </row>
    <row r="45">
      <c r="A45" s="55" t="s">
        <v>2007</v>
      </c>
      <c r="B45" s="24">
        <v>0.044363425925925924</v>
      </c>
      <c r="C45" s="55" t="s">
        <v>74</v>
      </c>
      <c r="D45" s="55" t="s">
        <v>87</v>
      </c>
      <c r="E45" s="29" t="s">
        <v>68</v>
      </c>
      <c r="F45" s="29">
        <v>20.0</v>
      </c>
      <c r="G45" s="26"/>
      <c r="H45" s="26"/>
      <c r="I45" s="26"/>
      <c r="J45" s="26"/>
    </row>
    <row r="46">
      <c r="A46" s="55" t="s">
        <v>2007</v>
      </c>
      <c r="B46" s="24">
        <v>0.04456018518518518</v>
      </c>
      <c r="C46" s="55" t="s">
        <v>964</v>
      </c>
      <c r="D46" s="55" t="s">
        <v>87</v>
      </c>
      <c r="E46" s="29">
        <v>18.0</v>
      </c>
      <c r="F46" s="46">
        <f>E46-1</f>
        <v>17</v>
      </c>
      <c r="G46" s="26"/>
      <c r="H46" s="26"/>
      <c r="I46" s="26"/>
      <c r="J46" s="26"/>
    </row>
    <row r="47">
      <c r="A47" s="55" t="s">
        <v>2007</v>
      </c>
      <c r="B47" s="24">
        <v>0.04472222222222222</v>
      </c>
      <c r="C47" s="55" t="s">
        <v>82</v>
      </c>
      <c r="D47" s="55" t="s">
        <v>87</v>
      </c>
      <c r="E47" s="29">
        <v>13.0</v>
      </c>
      <c r="F47" s="46">
        <f>E47-2</f>
        <v>11</v>
      </c>
      <c r="G47" s="26"/>
      <c r="H47" s="26"/>
      <c r="I47" s="26"/>
      <c r="J47" s="26"/>
    </row>
    <row r="48">
      <c r="A48" s="55" t="s">
        <v>2007</v>
      </c>
      <c r="B48" s="24">
        <v>0.04474537037037037</v>
      </c>
      <c r="C48" s="55" t="s">
        <v>70</v>
      </c>
      <c r="D48" s="55" t="s">
        <v>87</v>
      </c>
      <c r="E48" s="29">
        <v>10.0</v>
      </c>
      <c r="F48" s="46">
        <f>E48-5</f>
        <v>5</v>
      </c>
      <c r="G48" s="26"/>
      <c r="H48" s="26"/>
      <c r="I48" s="26"/>
      <c r="J48" s="26"/>
    </row>
    <row r="49">
      <c r="A49" s="55" t="s">
        <v>2007</v>
      </c>
      <c r="B49" s="24">
        <v>0.04631944444444445</v>
      </c>
      <c r="C49" s="55" t="s">
        <v>74</v>
      </c>
      <c r="D49" s="55" t="s">
        <v>125</v>
      </c>
      <c r="E49" s="29" t="s">
        <v>68</v>
      </c>
      <c r="F49" s="29">
        <v>20.0</v>
      </c>
      <c r="G49" s="26"/>
      <c r="H49" s="26"/>
      <c r="I49" s="26"/>
      <c r="J49" s="26"/>
    </row>
    <row r="50">
      <c r="A50" s="55" t="s">
        <v>2007</v>
      </c>
      <c r="B50" s="24">
        <v>0.04658564814814815</v>
      </c>
      <c r="C50" s="55" t="s">
        <v>74</v>
      </c>
      <c r="D50" s="55" t="s">
        <v>93</v>
      </c>
      <c r="E50" s="29">
        <v>14.0</v>
      </c>
      <c r="F50" s="46">
        <f>E50-10</f>
        <v>4</v>
      </c>
      <c r="G50" s="26"/>
      <c r="H50" s="26"/>
      <c r="I50" s="26"/>
      <c r="J50" s="55" t="s">
        <v>85</v>
      </c>
    </row>
    <row r="51">
      <c r="A51" s="55" t="s">
        <v>2007</v>
      </c>
      <c r="B51" s="24">
        <v>0.04658564814814815</v>
      </c>
      <c r="C51" s="55" t="s">
        <v>74</v>
      </c>
      <c r="D51" s="55" t="s">
        <v>93</v>
      </c>
      <c r="E51" s="29">
        <v>29.0</v>
      </c>
      <c r="F51" s="29">
        <v>19.0</v>
      </c>
      <c r="G51" s="26"/>
      <c r="H51" s="26"/>
      <c r="I51" s="26"/>
      <c r="J51" s="55" t="s">
        <v>1298</v>
      </c>
    </row>
    <row r="52">
      <c r="A52" s="55" t="s">
        <v>2007</v>
      </c>
      <c r="B52" s="24">
        <v>0.04704861111111111</v>
      </c>
      <c r="C52" s="55" t="s">
        <v>74</v>
      </c>
      <c r="D52" s="55" t="s">
        <v>91</v>
      </c>
      <c r="E52" s="29">
        <v>23.0</v>
      </c>
      <c r="F52" s="46"/>
      <c r="G52" s="26"/>
      <c r="H52" s="55" t="s">
        <v>2023</v>
      </c>
      <c r="I52" s="26"/>
      <c r="J52" s="26"/>
    </row>
    <row r="53">
      <c r="A53" s="55" t="s">
        <v>2007</v>
      </c>
      <c r="B53" s="24">
        <v>0.047407407407407405</v>
      </c>
      <c r="C53" s="55" t="s">
        <v>69</v>
      </c>
      <c r="D53" s="55" t="s">
        <v>320</v>
      </c>
      <c r="E53" s="29" t="s">
        <v>88</v>
      </c>
      <c r="F53" s="29">
        <v>1.0</v>
      </c>
      <c r="G53" s="26"/>
      <c r="H53" s="26"/>
      <c r="I53" s="26"/>
      <c r="J53" s="55" t="s">
        <v>2024</v>
      </c>
    </row>
    <row r="54">
      <c r="A54" s="55" t="s">
        <v>2007</v>
      </c>
      <c r="B54" s="24">
        <v>0.04866898148148148</v>
      </c>
      <c r="C54" s="55" t="s">
        <v>84</v>
      </c>
      <c r="D54" s="55" t="s">
        <v>79</v>
      </c>
      <c r="E54" s="29">
        <v>15.0</v>
      </c>
      <c r="F54" s="46">
        <f>E54-7</f>
        <v>8</v>
      </c>
      <c r="G54" s="26"/>
      <c r="H54" s="26"/>
      <c r="I54" s="26"/>
      <c r="J54" s="55" t="s">
        <v>86</v>
      </c>
    </row>
    <row r="55">
      <c r="A55" s="55" t="s">
        <v>2007</v>
      </c>
      <c r="B55" s="24">
        <v>0.04866898148148148</v>
      </c>
      <c r="C55" s="55" t="s">
        <v>84</v>
      </c>
      <c r="D55" s="55" t="s">
        <v>79</v>
      </c>
      <c r="E55" s="29" t="s">
        <v>75</v>
      </c>
      <c r="F55" s="29" t="s">
        <v>75</v>
      </c>
      <c r="G55" s="26"/>
      <c r="H55" s="26"/>
      <c r="I55" s="26"/>
      <c r="J55" s="55" t="s">
        <v>85</v>
      </c>
    </row>
    <row r="56">
      <c r="A56" s="55" t="s">
        <v>2007</v>
      </c>
      <c r="B56" s="24">
        <v>0.04895833333333333</v>
      </c>
      <c r="C56" s="55" t="s">
        <v>84</v>
      </c>
      <c r="D56" s="55" t="s">
        <v>93</v>
      </c>
      <c r="E56" s="29">
        <v>22.0</v>
      </c>
      <c r="F56" s="46">
        <f>E56-10</f>
        <v>12</v>
      </c>
      <c r="G56" s="26"/>
      <c r="H56" s="26"/>
      <c r="I56" s="26"/>
      <c r="J56" s="55" t="s">
        <v>553</v>
      </c>
    </row>
    <row r="57">
      <c r="A57" s="55" t="s">
        <v>2007</v>
      </c>
      <c r="B57" s="24">
        <v>0.04936342592592593</v>
      </c>
      <c r="C57" s="55" t="s">
        <v>84</v>
      </c>
      <c r="D57" s="55" t="s">
        <v>91</v>
      </c>
      <c r="E57" s="29">
        <v>21.0</v>
      </c>
      <c r="F57" s="46"/>
      <c r="G57" s="26"/>
      <c r="H57" s="55" t="s">
        <v>2025</v>
      </c>
      <c r="I57" s="26"/>
      <c r="J57" s="26"/>
    </row>
    <row r="58">
      <c r="A58" s="55" t="s">
        <v>2007</v>
      </c>
      <c r="B58" s="24">
        <v>0.051875</v>
      </c>
      <c r="C58" s="55" t="s">
        <v>66</v>
      </c>
      <c r="D58" s="55" t="s">
        <v>166</v>
      </c>
      <c r="E58" s="29">
        <v>6.0</v>
      </c>
      <c r="F58" s="46">
        <f t="shared" ref="F58:F59" si="1">E58-3</f>
        <v>3</v>
      </c>
      <c r="G58" s="26"/>
      <c r="H58" s="26"/>
      <c r="I58" s="26"/>
      <c r="J58" s="55" t="s">
        <v>2026</v>
      </c>
    </row>
    <row r="59">
      <c r="A59" s="55" t="s">
        <v>2007</v>
      </c>
      <c r="B59" s="24">
        <v>0.05196759259259259</v>
      </c>
      <c r="C59" s="55" t="s">
        <v>70</v>
      </c>
      <c r="D59" s="55" t="s">
        <v>166</v>
      </c>
      <c r="E59" s="29">
        <v>6.0</v>
      </c>
      <c r="F59" s="46">
        <f t="shared" si="1"/>
        <v>3</v>
      </c>
      <c r="G59" s="26"/>
      <c r="H59" s="26"/>
      <c r="I59" s="26"/>
      <c r="J59" s="55" t="s">
        <v>2027</v>
      </c>
    </row>
    <row r="60">
      <c r="A60" s="55" t="s">
        <v>2007</v>
      </c>
      <c r="B60" s="24">
        <v>0.05201388888888889</v>
      </c>
      <c r="C60" s="55" t="s">
        <v>82</v>
      </c>
      <c r="D60" s="55" t="s">
        <v>166</v>
      </c>
      <c r="E60" s="29">
        <v>27.0</v>
      </c>
      <c r="F60" s="46">
        <f>E60-8</f>
        <v>19</v>
      </c>
      <c r="G60" s="26"/>
      <c r="H60" s="26"/>
      <c r="I60" s="26"/>
      <c r="J60" s="55" t="s">
        <v>2028</v>
      </c>
    </row>
    <row r="61">
      <c r="A61" s="55" t="s">
        <v>2007</v>
      </c>
      <c r="B61" s="24">
        <v>0.052083333333333336</v>
      </c>
      <c r="C61" s="55" t="s">
        <v>964</v>
      </c>
      <c r="D61" s="55" t="s">
        <v>166</v>
      </c>
      <c r="E61" s="29">
        <v>13.0</v>
      </c>
      <c r="F61" s="46">
        <f t="shared" ref="F61:F62" si="2">E61-9</f>
        <v>4</v>
      </c>
      <c r="G61" s="26"/>
      <c r="H61" s="26"/>
      <c r="I61" s="26"/>
      <c r="J61" s="55" t="s">
        <v>2028</v>
      </c>
    </row>
    <row r="62">
      <c r="A62" s="55" t="s">
        <v>2007</v>
      </c>
      <c r="B62" s="24">
        <v>0.05210648148148148</v>
      </c>
      <c r="C62" s="55" t="s">
        <v>69</v>
      </c>
      <c r="D62" s="55" t="s">
        <v>166</v>
      </c>
      <c r="E62" s="29">
        <v>14.0</v>
      </c>
      <c r="F62" s="46">
        <f t="shared" si="2"/>
        <v>5</v>
      </c>
      <c r="G62" s="26"/>
      <c r="H62" s="26"/>
      <c r="I62" s="26"/>
      <c r="J62" s="55" t="s">
        <v>2028</v>
      </c>
    </row>
    <row r="63">
      <c r="A63" s="55" t="s">
        <v>2007</v>
      </c>
      <c r="B63" s="24">
        <v>0.05303240740740741</v>
      </c>
      <c r="C63" s="55" t="s">
        <v>964</v>
      </c>
      <c r="D63" s="55" t="s">
        <v>93</v>
      </c>
      <c r="E63" s="29">
        <v>8.0</v>
      </c>
      <c r="F63" s="46">
        <f>E63-3</f>
        <v>5</v>
      </c>
      <c r="G63" s="26"/>
      <c r="H63" s="26"/>
      <c r="I63" s="26"/>
      <c r="J63" s="55" t="s">
        <v>1650</v>
      </c>
    </row>
    <row r="64">
      <c r="A64" s="55" t="s">
        <v>2007</v>
      </c>
      <c r="B64" s="24">
        <v>0.055150462962962964</v>
      </c>
      <c r="C64" s="55" t="s">
        <v>84</v>
      </c>
      <c r="D64" s="55" t="s">
        <v>93</v>
      </c>
      <c r="E64" s="29">
        <v>12.0</v>
      </c>
      <c r="F64" s="46">
        <f>E64-10</f>
        <v>2</v>
      </c>
      <c r="G64" s="26"/>
      <c r="H64" s="26"/>
      <c r="I64" s="26"/>
      <c r="J64" s="55" t="s">
        <v>1295</v>
      </c>
    </row>
    <row r="65">
      <c r="A65" s="55" t="s">
        <v>2007</v>
      </c>
      <c r="B65" s="24">
        <v>0.05945601851851852</v>
      </c>
      <c r="C65" s="55" t="s">
        <v>70</v>
      </c>
      <c r="D65" s="55" t="s">
        <v>93</v>
      </c>
      <c r="E65" s="29" t="s">
        <v>75</v>
      </c>
      <c r="F65" s="29" t="s">
        <v>75</v>
      </c>
      <c r="G65" s="26"/>
      <c r="H65" s="26"/>
      <c r="I65" s="26"/>
      <c r="J65" s="55" t="s">
        <v>160</v>
      </c>
    </row>
    <row r="66">
      <c r="A66" s="55" t="s">
        <v>2007</v>
      </c>
      <c r="B66" s="24">
        <v>0.05945601851851852</v>
      </c>
      <c r="C66" s="55" t="s">
        <v>70</v>
      </c>
      <c r="D66" s="55" t="s">
        <v>93</v>
      </c>
      <c r="E66" s="29">
        <v>25.0</v>
      </c>
      <c r="F66" s="46">
        <f>E66-10</f>
        <v>15</v>
      </c>
      <c r="G66" s="26"/>
      <c r="H66" s="26"/>
      <c r="I66" s="26"/>
      <c r="J66" s="55" t="s">
        <v>421</v>
      </c>
    </row>
    <row r="67">
      <c r="A67" s="55" t="s">
        <v>2007</v>
      </c>
      <c r="B67" s="24">
        <v>0.05986111111111111</v>
      </c>
      <c r="C67" s="55" t="s">
        <v>70</v>
      </c>
      <c r="D67" s="55" t="s">
        <v>91</v>
      </c>
      <c r="E67" s="29">
        <v>21.0</v>
      </c>
      <c r="F67" s="46"/>
      <c r="G67" s="26"/>
      <c r="H67" s="55" t="s">
        <v>2029</v>
      </c>
      <c r="I67" s="26"/>
      <c r="J67" s="55" t="s">
        <v>2030</v>
      </c>
    </row>
    <row r="68">
      <c r="A68" s="55" t="s">
        <v>2007</v>
      </c>
      <c r="B68" s="24">
        <v>0.06010416666666667</v>
      </c>
      <c r="C68" s="55" t="s">
        <v>70</v>
      </c>
      <c r="D68" s="55" t="s">
        <v>93</v>
      </c>
      <c r="E68" s="46">
        <f t="shared" ref="E68:E69" si="3">F68+10</f>
        <v>28</v>
      </c>
      <c r="F68" s="29">
        <v>18.0</v>
      </c>
      <c r="G68" s="26"/>
      <c r="H68" s="26"/>
      <c r="I68" s="26"/>
      <c r="J68" s="55" t="s">
        <v>160</v>
      </c>
    </row>
    <row r="69">
      <c r="A69" s="55" t="s">
        <v>2007</v>
      </c>
      <c r="B69" s="24">
        <v>0.06010416666666667</v>
      </c>
      <c r="C69" s="55" t="s">
        <v>70</v>
      </c>
      <c r="D69" s="55" t="s">
        <v>93</v>
      </c>
      <c r="E69" s="46">
        <f t="shared" si="3"/>
        <v>25</v>
      </c>
      <c r="F69" s="29">
        <v>15.0</v>
      </c>
      <c r="G69" s="26"/>
      <c r="H69" s="26"/>
      <c r="I69" s="26"/>
      <c r="J69" s="55" t="s">
        <v>421</v>
      </c>
    </row>
    <row r="70">
      <c r="A70" s="55" t="s">
        <v>2007</v>
      </c>
      <c r="B70" s="24">
        <v>0.06018518518518518</v>
      </c>
      <c r="C70" s="55" t="s">
        <v>70</v>
      </c>
      <c r="D70" s="55" t="s">
        <v>91</v>
      </c>
      <c r="E70" s="29">
        <v>21.0</v>
      </c>
      <c r="F70" s="46"/>
      <c r="G70" s="26"/>
      <c r="H70" s="55" t="s">
        <v>2029</v>
      </c>
      <c r="I70" s="26"/>
      <c r="J70" s="55" t="s">
        <v>2030</v>
      </c>
    </row>
    <row r="71">
      <c r="A71" s="55" t="s">
        <v>2007</v>
      </c>
      <c r="B71" s="24">
        <v>0.060474537037037035</v>
      </c>
      <c r="C71" s="55" t="s">
        <v>70</v>
      </c>
      <c r="D71" s="55" t="s">
        <v>93</v>
      </c>
      <c r="E71" s="46">
        <f t="shared" ref="E71:E72" si="4">F71+10</f>
        <v>22</v>
      </c>
      <c r="F71" s="29">
        <v>12.0</v>
      </c>
      <c r="G71" s="26"/>
      <c r="H71" s="26"/>
      <c r="I71" s="26"/>
      <c r="J71" s="55" t="s">
        <v>160</v>
      </c>
    </row>
    <row r="72">
      <c r="A72" s="55" t="s">
        <v>2007</v>
      </c>
      <c r="B72" s="24">
        <v>0.060474537037037035</v>
      </c>
      <c r="C72" s="55" t="s">
        <v>70</v>
      </c>
      <c r="D72" s="55" t="s">
        <v>93</v>
      </c>
      <c r="E72" s="46">
        <f t="shared" si="4"/>
        <v>13</v>
      </c>
      <c r="F72" s="29">
        <v>3.0</v>
      </c>
      <c r="G72" s="26"/>
      <c r="H72" s="26"/>
      <c r="I72" s="26"/>
      <c r="J72" s="55" t="s">
        <v>421</v>
      </c>
    </row>
    <row r="73">
      <c r="A73" s="55" t="s">
        <v>2007</v>
      </c>
      <c r="B73" s="24">
        <v>0.06072916666666667</v>
      </c>
      <c r="C73" s="55" t="s">
        <v>70</v>
      </c>
      <c r="D73" s="55" t="s">
        <v>93</v>
      </c>
      <c r="E73" s="29" t="s">
        <v>75</v>
      </c>
      <c r="F73" s="29" t="s">
        <v>75</v>
      </c>
      <c r="G73" s="26"/>
      <c r="H73" s="26"/>
      <c r="I73" s="26"/>
      <c r="J73" s="55" t="s">
        <v>160</v>
      </c>
    </row>
    <row r="74">
      <c r="A74" s="55" t="s">
        <v>2007</v>
      </c>
      <c r="B74" s="24">
        <v>0.06072916666666667</v>
      </c>
      <c r="C74" s="55" t="s">
        <v>70</v>
      </c>
      <c r="D74" s="55" t="s">
        <v>93</v>
      </c>
      <c r="E74" s="29" t="s">
        <v>88</v>
      </c>
      <c r="F74" s="29">
        <v>1.0</v>
      </c>
      <c r="G74" s="26"/>
      <c r="H74" s="26"/>
      <c r="I74" s="26"/>
      <c r="J74" s="55" t="s">
        <v>421</v>
      </c>
    </row>
    <row r="75">
      <c r="A75" s="55" t="s">
        <v>2007</v>
      </c>
      <c r="B75" s="24">
        <v>0.06107638888888889</v>
      </c>
      <c r="C75" s="55" t="s">
        <v>66</v>
      </c>
      <c r="D75" s="55" t="s">
        <v>89</v>
      </c>
      <c r="E75" s="29" t="s">
        <v>75</v>
      </c>
      <c r="F75" s="29" t="s">
        <v>75</v>
      </c>
      <c r="G75" s="26"/>
      <c r="H75" s="26"/>
      <c r="I75" s="26"/>
      <c r="J75" s="55" t="s">
        <v>160</v>
      </c>
    </row>
    <row r="76">
      <c r="A76" s="55" t="s">
        <v>2007</v>
      </c>
      <c r="B76" s="24">
        <v>0.06107638888888889</v>
      </c>
      <c r="C76" s="55" t="s">
        <v>66</v>
      </c>
      <c r="D76" s="55" t="s">
        <v>89</v>
      </c>
      <c r="E76" s="29" t="s">
        <v>88</v>
      </c>
      <c r="F76" s="29">
        <v>1.0</v>
      </c>
      <c r="G76" s="26"/>
      <c r="H76" s="26"/>
      <c r="I76" s="26"/>
      <c r="J76" s="55" t="s">
        <v>252</v>
      </c>
    </row>
    <row r="77">
      <c r="A77" s="55" t="s">
        <v>2007</v>
      </c>
      <c r="B77" s="24">
        <v>0.06119212962962963</v>
      </c>
      <c r="C77" s="55" t="s">
        <v>70</v>
      </c>
      <c r="D77" s="55" t="s">
        <v>166</v>
      </c>
      <c r="E77" s="46">
        <f>F77+3</f>
        <v>22</v>
      </c>
      <c r="F77" s="29">
        <v>19.0</v>
      </c>
      <c r="G77" s="26"/>
      <c r="H77" s="26"/>
      <c r="I77" s="26"/>
      <c r="J77" s="55" t="s">
        <v>2031</v>
      </c>
    </row>
    <row r="78">
      <c r="A78" s="55" t="s">
        <v>2007</v>
      </c>
      <c r="B78" s="24">
        <v>0.06119212962962963</v>
      </c>
      <c r="C78" s="55" t="s">
        <v>70</v>
      </c>
      <c r="D78" s="55" t="s">
        <v>166</v>
      </c>
      <c r="E78" s="29" t="s">
        <v>75</v>
      </c>
      <c r="F78" s="29" t="s">
        <v>75</v>
      </c>
      <c r="G78" s="26"/>
      <c r="H78" s="26"/>
      <c r="I78" s="26"/>
      <c r="J78" s="55" t="s">
        <v>85</v>
      </c>
    </row>
    <row r="79">
      <c r="A79" s="55" t="s">
        <v>2007</v>
      </c>
      <c r="B79" s="24">
        <v>0.061342592592592594</v>
      </c>
      <c r="C79" s="55" t="s">
        <v>66</v>
      </c>
      <c r="D79" s="55" t="s">
        <v>89</v>
      </c>
      <c r="E79" s="29" t="s">
        <v>75</v>
      </c>
      <c r="F79" s="29" t="s">
        <v>75</v>
      </c>
      <c r="G79" s="26"/>
      <c r="H79" s="26"/>
      <c r="I79" s="26"/>
      <c r="J79" s="55" t="s">
        <v>160</v>
      </c>
    </row>
    <row r="80">
      <c r="A80" s="55" t="s">
        <v>2007</v>
      </c>
      <c r="B80" s="24">
        <v>0.061342592592592594</v>
      </c>
      <c r="C80" s="55" t="s">
        <v>66</v>
      </c>
      <c r="D80" s="55" t="s">
        <v>89</v>
      </c>
      <c r="E80" s="29">
        <v>16.0</v>
      </c>
      <c r="F80" s="46">
        <f>E80-9</f>
        <v>7</v>
      </c>
      <c r="G80" s="26"/>
      <c r="H80" s="26"/>
      <c r="I80" s="26"/>
      <c r="J80" s="55" t="s">
        <v>252</v>
      </c>
    </row>
    <row r="81">
      <c r="A81" s="55" t="s">
        <v>2007</v>
      </c>
      <c r="B81" s="24">
        <v>0.06140046296296296</v>
      </c>
      <c r="C81" s="55" t="s">
        <v>66</v>
      </c>
      <c r="D81" s="55" t="s">
        <v>91</v>
      </c>
      <c r="E81" s="29">
        <v>15.0</v>
      </c>
      <c r="F81" s="46"/>
      <c r="G81" s="26"/>
      <c r="H81" s="55" t="s">
        <v>2032</v>
      </c>
      <c r="I81" s="26"/>
      <c r="J81" s="26"/>
    </row>
    <row r="82">
      <c r="A82" s="55" t="s">
        <v>2007</v>
      </c>
      <c r="B82" s="24">
        <v>0.06180555555555556</v>
      </c>
      <c r="C82" s="55" t="s">
        <v>66</v>
      </c>
      <c r="D82" s="55" t="s">
        <v>166</v>
      </c>
      <c r="E82" s="29" t="s">
        <v>75</v>
      </c>
      <c r="F82" s="29" t="s">
        <v>75</v>
      </c>
      <c r="G82" s="26"/>
      <c r="H82" s="26"/>
      <c r="I82" s="26"/>
      <c r="J82" s="55" t="s">
        <v>85</v>
      </c>
    </row>
    <row r="83">
      <c r="A83" s="55" t="s">
        <v>2007</v>
      </c>
      <c r="B83" s="24">
        <v>0.06180555555555556</v>
      </c>
      <c r="C83" s="55" t="s">
        <v>66</v>
      </c>
      <c r="D83" s="55" t="s">
        <v>166</v>
      </c>
      <c r="E83" s="29">
        <v>19.0</v>
      </c>
      <c r="F83" s="46">
        <f>E83-3</f>
        <v>16</v>
      </c>
      <c r="G83" s="26"/>
      <c r="H83" s="26"/>
      <c r="I83" s="26"/>
      <c r="J83" s="55" t="s">
        <v>2033</v>
      </c>
    </row>
    <row r="84">
      <c r="A84" s="55" t="s">
        <v>2007</v>
      </c>
      <c r="B84" s="24">
        <v>0.06475694444444445</v>
      </c>
      <c r="C84" s="55" t="s">
        <v>964</v>
      </c>
      <c r="D84" s="55" t="s">
        <v>361</v>
      </c>
      <c r="E84" s="29">
        <v>17.0</v>
      </c>
      <c r="F84" s="46">
        <f>E84--1</f>
        <v>18</v>
      </c>
      <c r="G84" s="26"/>
      <c r="H84" s="26"/>
      <c r="I84" s="26"/>
      <c r="J84" s="26"/>
    </row>
    <row r="85">
      <c r="A85" s="55" t="s">
        <v>2007</v>
      </c>
      <c r="B85" s="24">
        <v>0.06568287037037036</v>
      </c>
      <c r="C85" s="55" t="s">
        <v>84</v>
      </c>
      <c r="D85" s="55" t="s">
        <v>79</v>
      </c>
      <c r="E85" s="29">
        <v>19.0</v>
      </c>
      <c r="F85" s="46">
        <f t="shared" ref="F85:F86" si="5">E85-7</f>
        <v>12</v>
      </c>
      <c r="G85" s="26"/>
      <c r="H85" s="26"/>
      <c r="I85" s="26"/>
      <c r="J85" s="55" t="s">
        <v>85</v>
      </c>
    </row>
    <row r="86">
      <c r="A86" s="55" t="s">
        <v>2007</v>
      </c>
      <c r="B86" s="24">
        <v>0.06568287037037036</v>
      </c>
      <c r="C86" s="55" t="s">
        <v>84</v>
      </c>
      <c r="D86" s="55" t="s">
        <v>79</v>
      </c>
      <c r="E86" s="29">
        <v>22.0</v>
      </c>
      <c r="F86" s="46">
        <f t="shared" si="5"/>
        <v>15</v>
      </c>
      <c r="G86" s="26"/>
      <c r="H86" s="26"/>
      <c r="I86" s="26"/>
      <c r="J86" s="55" t="s">
        <v>86</v>
      </c>
    </row>
    <row r="87">
      <c r="A87" s="55" t="s">
        <v>2007</v>
      </c>
      <c r="B87" s="24">
        <v>0.06591435185185185</v>
      </c>
      <c r="C87" s="55" t="s">
        <v>84</v>
      </c>
      <c r="D87" s="55" t="s">
        <v>93</v>
      </c>
      <c r="E87" s="29">
        <v>22.0</v>
      </c>
      <c r="F87" s="46">
        <f>E87-10</f>
        <v>12</v>
      </c>
      <c r="G87" s="26"/>
      <c r="H87" s="26"/>
      <c r="I87" s="26"/>
      <c r="J87" s="55" t="s">
        <v>553</v>
      </c>
    </row>
    <row r="88">
      <c r="A88" s="55" t="s">
        <v>2007</v>
      </c>
      <c r="B88" s="24">
        <v>0.06600694444444444</v>
      </c>
      <c r="C88" s="55" t="s">
        <v>84</v>
      </c>
      <c r="D88" s="55" t="s">
        <v>91</v>
      </c>
      <c r="E88" s="29">
        <v>17.0</v>
      </c>
      <c r="F88" s="46"/>
      <c r="G88" s="26"/>
      <c r="H88" s="55" t="s">
        <v>2034</v>
      </c>
      <c r="I88" s="26"/>
      <c r="J88" s="26"/>
    </row>
    <row r="89">
      <c r="A89" s="55" t="s">
        <v>2007</v>
      </c>
      <c r="B89" s="24">
        <v>0.0674074074074074</v>
      </c>
      <c r="C89" s="55" t="s">
        <v>964</v>
      </c>
      <c r="D89" s="55" t="s">
        <v>93</v>
      </c>
      <c r="E89" s="29">
        <v>8.0</v>
      </c>
      <c r="F89" s="29">
        <v>5.0</v>
      </c>
      <c r="G89" s="26"/>
      <c r="H89" s="26"/>
      <c r="I89" s="26"/>
      <c r="J89" s="55" t="s">
        <v>1650</v>
      </c>
    </row>
    <row r="90">
      <c r="A90" s="55" t="s">
        <v>2007</v>
      </c>
      <c r="B90" s="24">
        <v>0.06822916666666666</v>
      </c>
      <c r="C90" s="55" t="s">
        <v>82</v>
      </c>
      <c r="D90" s="55" t="s">
        <v>89</v>
      </c>
      <c r="E90" s="29">
        <v>15.0</v>
      </c>
      <c r="F90" s="46">
        <f>E90-9</f>
        <v>6</v>
      </c>
      <c r="G90" s="26"/>
      <c r="H90" s="26"/>
      <c r="I90" s="26"/>
      <c r="J90" s="55" t="s">
        <v>1812</v>
      </c>
    </row>
    <row r="91">
      <c r="A91" s="55" t="s">
        <v>2007</v>
      </c>
      <c r="B91" s="24">
        <v>0.0685763888888889</v>
      </c>
      <c r="C91" s="55" t="s">
        <v>82</v>
      </c>
      <c r="D91" s="55" t="s">
        <v>91</v>
      </c>
      <c r="E91" s="29">
        <v>6.0</v>
      </c>
      <c r="F91" s="46"/>
      <c r="G91" s="26"/>
      <c r="H91" s="55" t="s">
        <v>2035</v>
      </c>
      <c r="I91" s="26"/>
      <c r="J91" s="26"/>
    </row>
    <row r="92">
      <c r="A92" s="55" t="s">
        <v>2007</v>
      </c>
      <c r="B92" s="24">
        <v>0.0692013888888889</v>
      </c>
      <c r="C92" s="55" t="s">
        <v>70</v>
      </c>
      <c r="D92" s="55" t="s">
        <v>93</v>
      </c>
      <c r="E92" s="29">
        <v>15.0</v>
      </c>
      <c r="F92" s="46">
        <f>E92-10</f>
        <v>5</v>
      </c>
      <c r="G92" s="26"/>
      <c r="H92" s="26"/>
      <c r="I92" s="26"/>
      <c r="J92" s="55" t="s">
        <v>99</v>
      </c>
    </row>
    <row r="93">
      <c r="A93" s="55" t="s">
        <v>2007</v>
      </c>
      <c r="B93" s="24">
        <v>0.06935185185185185</v>
      </c>
      <c r="C93" s="55" t="s">
        <v>70</v>
      </c>
      <c r="D93" s="55" t="s">
        <v>91</v>
      </c>
      <c r="E93" s="29">
        <v>18.0</v>
      </c>
      <c r="F93" s="46"/>
      <c r="G93" s="26"/>
      <c r="H93" s="55" t="s">
        <v>2036</v>
      </c>
      <c r="I93" s="26"/>
      <c r="J93" s="55" t="s">
        <v>2037</v>
      </c>
    </row>
    <row r="94">
      <c r="A94" s="55" t="s">
        <v>2007</v>
      </c>
      <c r="B94" s="24">
        <v>0.0694675925925926</v>
      </c>
      <c r="C94" s="55" t="s">
        <v>70</v>
      </c>
      <c r="D94" s="55" t="s">
        <v>93</v>
      </c>
      <c r="E94" s="29">
        <v>19.0</v>
      </c>
      <c r="F94" s="46">
        <f>E94-10</f>
        <v>9</v>
      </c>
      <c r="G94" s="26"/>
      <c r="H94" s="26"/>
      <c r="I94" s="26"/>
      <c r="J94" s="55" t="s">
        <v>99</v>
      </c>
    </row>
    <row r="95">
      <c r="A95" s="55" t="s">
        <v>2007</v>
      </c>
      <c r="B95" s="24">
        <v>0.06950231481481481</v>
      </c>
      <c r="C95" s="55" t="s">
        <v>70</v>
      </c>
      <c r="D95" s="55" t="s">
        <v>91</v>
      </c>
      <c r="E95" s="29">
        <v>24.0</v>
      </c>
      <c r="F95" s="46"/>
      <c r="G95" s="26"/>
      <c r="H95" s="55" t="s">
        <v>2038</v>
      </c>
      <c r="I95" s="29">
        <v>1.0</v>
      </c>
      <c r="J95" s="55" t="s">
        <v>2039</v>
      </c>
    </row>
    <row r="96">
      <c r="A96" s="55" t="s">
        <v>2007</v>
      </c>
      <c r="B96" s="24">
        <v>0.07214120370370371</v>
      </c>
      <c r="C96" s="55" t="s">
        <v>74</v>
      </c>
      <c r="D96" s="55" t="s">
        <v>209</v>
      </c>
      <c r="E96" s="29">
        <v>8.0</v>
      </c>
      <c r="F96" s="46">
        <f>E96-0</f>
        <v>8</v>
      </c>
      <c r="G96" s="26"/>
      <c r="H96" s="26"/>
      <c r="I96" s="26"/>
      <c r="J96" s="26"/>
    </row>
    <row r="97">
      <c r="A97" s="55" t="s">
        <v>2007</v>
      </c>
      <c r="B97" s="24">
        <v>0.07322916666666666</v>
      </c>
      <c r="C97" s="55" t="s">
        <v>84</v>
      </c>
      <c r="D97" s="55" t="s">
        <v>209</v>
      </c>
      <c r="E97" s="29">
        <v>19.0</v>
      </c>
      <c r="F97" s="46">
        <f>E97-3</f>
        <v>16</v>
      </c>
      <c r="G97" s="26"/>
      <c r="H97" s="26"/>
      <c r="I97" s="26"/>
      <c r="J97" s="55" t="s">
        <v>86</v>
      </c>
    </row>
    <row r="98">
      <c r="A98" s="55" t="s">
        <v>2007</v>
      </c>
      <c r="B98" s="24">
        <v>0.07322916666666666</v>
      </c>
      <c r="C98" s="55" t="s">
        <v>84</v>
      </c>
      <c r="D98" s="55" t="s">
        <v>209</v>
      </c>
      <c r="E98" s="29" t="s">
        <v>75</v>
      </c>
      <c r="F98" s="29" t="s">
        <v>75</v>
      </c>
      <c r="G98" s="26"/>
      <c r="H98" s="26"/>
      <c r="I98" s="26"/>
      <c r="J98" s="55" t="s">
        <v>85</v>
      </c>
    </row>
    <row r="99">
      <c r="A99" s="55" t="s">
        <v>2007</v>
      </c>
      <c r="B99" s="24">
        <v>0.08043981481481481</v>
      </c>
      <c r="C99" s="55" t="s">
        <v>66</v>
      </c>
      <c r="D99" s="55" t="s">
        <v>83</v>
      </c>
      <c r="E99" s="29" t="s">
        <v>75</v>
      </c>
      <c r="F99" s="29" t="s">
        <v>75</v>
      </c>
      <c r="G99" s="26"/>
      <c r="H99" s="26"/>
      <c r="I99" s="26"/>
      <c r="J99" s="55" t="s">
        <v>85</v>
      </c>
    </row>
    <row r="100">
      <c r="A100" s="55" t="s">
        <v>2007</v>
      </c>
      <c r="B100" s="24">
        <v>0.08043981481481481</v>
      </c>
      <c r="C100" s="55" t="s">
        <v>66</v>
      </c>
      <c r="D100" s="55" t="s">
        <v>83</v>
      </c>
      <c r="E100" s="29">
        <v>19.0</v>
      </c>
      <c r="F100" s="46">
        <f>E100-6</f>
        <v>13</v>
      </c>
      <c r="G100" s="26"/>
      <c r="H100" s="26"/>
      <c r="I100" s="26"/>
      <c r="J100" s="55" t="s">
        <v>86</v>
      </c>
    </row>
    <row r="101">
      <c r="A101" s="55" t="s">
        <v>2007</v>
      </c>
      <c r="B101" s="24">
        <v>0.08537037037037037</v>
      </c>
      <c r="C101" s="55" t="s">
        <v>74</v>
      </c>
      <c r="D101" s="55" t="s">
        <v>83</v>
      </c>
      <c r="E101" s="29">
        <v>21.0</v>
      </c>
      <c r="F101" s="29">
        <v>10.0</v>
      </c>
      <c r="G101" s="26"/>
      <c r="H101" s="26"/>
      <c r="I101" s="26"/>
      <c r="J101" s="26"/>
    </row>
    <row r="102">
      <c r="A102" s="55" t="s">
        <v>2007</v>
      </c>
      <c r="B102" s="24">
        <v>0.08604166666666667</v>
      </c>
      <c r="C102" s="55" t="s">
        <v>157</v>
      </c>
      <c r="D102" s="55" t="s">
        <v>67</v>
      </c>
      <c r="E102" s="29">
        <v>16.0</v>
      </c>
      <c r="F102" s="46">
        <f>E102-3</f>
        <v>13</v>
      </c>
      <c r="G102" s="26"/>
      <c r="H102" s="26"/>
      <c r="I102" s="26"/>
      <c r="J102" s="26"/>
    </row>
    <row r="103">
      <c r="A103" s="55" t="s">
        <v>2007</v>
      </c>
      <c r="B103" s="24">
        <v>0.10172453703703704</v>
      </c>
      <c r="C103" s="55" t="s">
        <v>74</v>
      </c>
      <c r="D103" s="55" t="s">
        <v>87</v>
      </c>
      <c r="E103" s="29">
        <v>8.0</v>
      </c>
      <c r="F103" s="46">
        <f>E103-5</f>
        <v>3</v>
      </c>
      <c r="G103" s="26"/>
      <c r="H103" s="26"/>
      <c r="I103" s="26"/>
      <c r="J103" s="26"/>
    </row>
    <row r="104">
      <c r="A104" s="55" t="s">
        <v>2007</v>
      </c>
      <c r="B104" s="24">
        <v>0.10174768518518519</v>
      </c>
      <c r="C104" s="55" t="s">
        <v>964</v>
      </c>
      <c r="D104" s="55" t="s">
        <v>87</v>
      </c>
      <c r="E104" s="29">
        <v>11.0</v>
      </c>
      <c r="F104" s="46">
        <f>E104-0</f>
        <v>11</v>
      </c>
      <c r="G104" s="26"/>
      <c r="H104" s="26"/>
      <c r="I104" s="26"/>
      <c r="J104" s="26"/>
    </row>
    <row r="105">
      <c r="A105" s="55" t="s">
        <v>2007</v>
      </c>
      <c r="B105" s="24">
        <v>0.1036574074074074</v>
      </c>
      <c r="C105" s="55" t="s">
        <v>84</v>
      </c>
      <c r="D105" s="55" t="s">
        <v>87</v>
      </c>
      <c r="E105" s="29">
        <v>18.0</v>
      </c>
      <c r="F105" s="46">
        <f>E105-2</f>
        <v>16</v>
      </c>
      <c r="G105" s="26"/>
      <c r="H105" s="26"/>
      <c r="I105" s="26"/>
      <c r="J105" s="26"/>
    </row>
    <row r="106">
      <c r="A106" s="55" t="s">
        <v>2007</v>
      </c>
      <c r="B106" s="24">
        <v>0.10366898148148149</v>
      </c>
      <c r="C106" s="55" t="s">
        <v>69</v>
      </c>
      <c r="D106" s="55" t="s">
        <v>87</v>
      </c>
      <c r="E106" s="29">
        <v>21.0</v>
      </c>
      <c r="F106" s="46">
        <f>E106-4</f>
        <v>17</v>
      </c>
      <c r="G106" s="26"/>
      <c r="H106" s="26"/>
      <c r="I106" s="26"/>
      <c r="J106" s="26"/>
    </row>
    <row r="107">
      <c r="A107" s="55" t="s">
        <v>2007</v>
      </c>
      <c r="B107" s="24">
        <v>0.10383101851851852</v>
      </c>
      <c r="C107" s="55" t="s">
        <v>70</v>
      </c>
      <c r="D107" s="55" t="s">
        <v>87</v>
      </c>
      <c r="E107" s="29" t="s">
        <v>88</v>
      </c>
      <c r="F107" s="29">
        <v>1.0</v>
      </c>
      <c r="G107" s="26"/>
      <c r="H107" s="26"/>
      <c r="I107" s="26"/>
      <c r="J107" s="26"/>
    </row>
    <row r="108">
      <c r="A108" s="55" t="s">
        <v>2007</v>
      </c>
      <c r="B108" s="24">
        <v>0.10386574074074074</v>
      </c>
      <c r="C108" s="55" t="s">
        <v>66</v>
      </c>
      <c r="D108" s="55" t="s">
        <v>87</v>
      </c>
      <c r="E108" s="29">
        <v>15.0</v>
      </c>
      <c r="F108" s="46">
        <f>E108-0</f>
        <v>15</v>
      </c>
      <c r="G108" s="26"/>
      <c r="H108" s="26"/>
      <c r="I108" s="26"/>
      <c r="J108" s="26"/>
    </row>
    <row r="109">
      <c r="A109" s="55" t="s">
        <v>2007</v>
      </c>
      <c r="B109" s="24">
        <v>0.10398148148148148</v>
      </c>
      <c r="C109" s="55" t="s">
        <v>82</v>
      </c>
      <c r="D109" s="55" t="s">
        <v>87</v>
      </c>
      <c r="E109" s="29">
        <v>16.0</v>
      </c>
      <c r="F109" s="46">
        <f>E109-1</f>
        <v>15</v>
      </c>
      <c r="G109" s="26"/>
      <c r="H109" s="26"/>
      <c r="I109" s="26"/>
      <c r="J109" s="26"/>
    </row>
    <row r="110">
      <c r="A110" s="55" t="s">
        <v>2007</v>
      </c>
      <c r="B110" s="24">
        <v>0.10553240740740741</v>
      </c>
      <c r="C110" s="55" t="s">
        <v>964</v>
      </c>
      <c r="D110" s="55" t="s">
        <v>89</v>
      </c>
      <c r="E110" s="29">
        <v>28.0</v>
      </c>
      <c r="F110" s="29">
        <v>19.0</v>
      </c>
      <c r="G110" s="26"/>
      <c r="H110" s="26"/>
      <c r="I110" s="26"/>
      <c r="J110" s="55" t="s">
        <v>2040</v>
      </c>
    </row>
    <row r="111">
      <c r="A111" s="55" t="s">
        <v>2007</v>
      </c>
      <c r="B111" s="24">
        <v>0.10643518518518519</v>
      </c>
      <c r="C111" s="55" t="s">
        <v>74</v>
      </c>
      <c r="D111" s="55" t="s">
        <v>91</v>
      </c>
      <c r="E111" s="29">
        <v>7.0</v>
      </c>
      <c r="F111" s="46"/>
      <c r="G111" s="26"/>
      <c r="H111" s="55" t="s">
        <v>2041</v>
      </c>
      <c r="I111" s="26"/>
      <c r="J111" s="55" t="s">
        <v>2042</v>
      </c>
    </row>
    <row r="112">
      <c r="A112" s="55" t="s">
        <v>2007</v>
      </c>
      <c r="B112" s="24">
        <v>0.10650462962962963</v>
      </c>
      <c r="C112" s="55" t="s">
        <v>74</v>
      </c>
      <c r="D112" s="55" t="s">
        <v>93</v>
      </c>
      <c r="E112" s="29" t="s">
        <v>75</v>
      </c>
      <c r="F112" s="29" t="s">
        <v>75</v>
      </c>
      <c r="G112" s="26"/>
      <c r="H112" s="26"/>
      <c r="I112" s="26"/>
      <c r="J112" s="55" t="s">
        <v>160</v>
      </c>
    </row>
    <row r="113">
      <c r="A113" s="55" t="s">
        <v>2007</v>
      </c>
      <c r="B113" s="24">
        <v>0.10650462962962963</v>
      </c>
      <c r="C113" s="55" t="s">
        <v>74</v>
      </c>
      <c r="D113" s="55" t="s">
        <v>93</v>
      </c>
      <c r="E113" s="29">
        <v>18.0</v>
      </c>
      <c r="F113" s="29">
        <v>13.0</v>
      </c>
      <c r="G113" s="26"/>
      <c r="H113" s="26"/>
      <c r="I113" s="26"/>
      <c r="J113" s="55" t="s">
        <v>1662</v>
      </c>
    </row>
    <row r="114">
      <c r="A114" s="55" t="s">
        <v>2007</v>
      </c>
      <c r="B114" s="24">
        <v>0.10659722222222222</v>
      </c>
      <c r="C114" s="55" t="s">
        <v>74</v>
      </c>
      <c r="D114" s="55" t="s">
        <v>91</v>
      </c>
      <c r="E114" s="29">
        <v>14.0</v>
      </c>
      <c r="F114" s="46"/>
      <c r="G114" s="26"/>
      <c r="H114" s="55" t="s">
        <v>2043</v>
      </c>
      <c r="I114" s="26"/>
      <c r="J114" s="26"/>
    </row>
    <row r="115">
      <c r="A115" s="55" t="s">
        <v>2007</v>
      </c>
      <c r="B115" s="24">
        <v>0.10758101851851852</v>
      </c>
      <c r="C115" s="55" t="s">
        <v>69</v>
      </c>
      <c r="D115" s="55" t="s">
        <v>89</v>
      </c>
      <c r="E115" s="29">
        <v>27.0</v>
      </c>
      <c r="F115" s="46">
        <f>E115-9</f>
        <v>18</v>
      </c>
      <c r="G115" s="26"/>
      <c r="H115" s="26"/>
      <c r="I115" s="26"/>
      <c r="J115" s="55" t="s">
        <v>2044</v>
      </c>
    </row>
    <row r="116">
      <c r="A116" s="55" t="s">
        <v>2007</v>
      </c>
      <c r="B116" s="24">
        <v>0.10774305555555555</v>
      </c>
      <c r="C116" s="55" t="s">
        <v>69</v>
      </c>
      <c r="D116" s="55" t="s">
        <v>91</v>
      </c>
      <c r="E116" s="29">
        <v>21.0</v>
      </c>
      <c r="F116" s="46"/>
      <c r="G116" s="26"/>
      <c r="H116" s="55" t="s">
        <v>2045</v>
      </c>
      <c r="I116" s="26"/>
      <c r="J116" s="26"/>
    </row>
    <row r="117">
      <c r="A117" s="55" t="s">
        <v>2007</v>
      </c>
      <c r="B117" s="24">
        <v>0.10876157407407408</v>
      </c>
      <c r="C117" s="55" t="s">
        <v>74</v>
      </c>
      <c r="D117" s="55" t="s">
        <v>166</v>
      </c>
      <c r="E117" s="29">
        <v>12.0</v>
      </c>
      <c r="F117" s="46">
        <f>E117-0</f>
        <v>12</v>
      </c>
      <c r="G117" s="26"/>
      <c r="H117" s="26"/>
      <c r="I117" s="26"/>
      <c r="J117" s="55" t="s">
        <v>2028</v>
      </c>
    </row>
    <row r="118">
      <c r="A118" s="55" t="s">
        <v>2007</v>
      </c>
      <c r="B118" s="24">
        <v>0.10878472222222223</v>
      </c>
      <c r="C118" s="55" t="s">
        <v>964</v>
      </c>
      <c r="D118" s="55" t="s">
        <v>166</v>
      </c>
      <c r="E118" s="29">
        <v>13.0</v>
      </c>
      <c r="F118" s="46">
        <f>E118-9</f>
        <v>4</v>
      </c>
      <c r="G118" s="26"/>
      <c r="H118" s="26"/>
      <c r="I118" s="26"/>
      <c r="J118" s="55" t="s">
        <v>2028</v>
      </c>
    </row>
    <row r="119">
      <c r="A119" s="55" t="s">
        <v>2007</v>
      </c>
      <c r="B119" s="24">
        <v>0.10972222222222222</v>
      </c>
      <c r="C119" s="55" t="s">
        <v>964</v>
      </c>
      <c r="D119" s="55" t="s">
        <v>81</v>
      </c>
      <c r="E119" s="29">
        <v>7.0</v>
      </c>
      <c r="F119" s="46">
        <f t="shared" ref="F119:F120" si="6">E119-3</f>
        <v>4</v>
      </c>
      <c r="G119" s="26"/>
      <c r="H119" s="26"/>
      <c r="I119" s="26"/>
      <c r="J119" s="55" t="s">
        <v>85</v>
      </c>
    </row>
    <row r="120">
      <c r="A120" s="55" t="s">
        <v>2007</v>
      </c>
      <c r="B120" s="24">
        <v>0.10972222222222222</v>
      </c>
      <c r="C120" s="55" t="s">
        <v>964</v>
      </c>
      <c r="D120" s="55" t="s">
        <v>81</v>
      </c>
      <c r="E120" s="29">
        <v>20.0</v>
      </c>
      <c r="F120" s="46">
        <f t="shared" si="6"/>
        <v>17</v>
      </c>
      <c r="G120" s="26"/>
      <c r="H120" s="26"/>
      <c r="I120" s="26"/>
      <c r="J120" s="55" t="s">
        <v>2046</v>
      </c>
    </row>
    <row r="121">
      <c r="A121" s="55" t="s">
        <v>2007</v>
      </c>
      <c r="B121" s="24">
        <v>0.11006944444444444</v>
      </c>
      <c r="C121" s="55" t="s">
        <v>964</v>
      </c>
      <c r="D121" s="55" t="s">
        <v>81</v>
      </c>
      <c r="E121" s="29" t="s">
        <v>75</v>
      </c>
      <c r="F121" s="29" t="s">
        <v>75</v>
      </c>
      <c r="G121" s="26"/>
      <c r="H121" s="26"/>
      <c r="I121" s="26"/>
      <c r="J121" s="55" t="s">
        <v>85</v>
      </c>
    </row>
    <row r="122">
      <c r="A122" s="55" t="s">
        <v>2007</v>
      </c>
      <c r="B122" s="24">
        <v>0.11006944444444444</v>
      </c>
      <c r="C122" s="55" t="s">
        <v>964</v>
      </c>
      <c r="D122" s="55" t="s">
        <v>81</v>
      </c>
      <c r="E122" s="29">
        <v>18.0</v>
      </c>
      <c r="F122" s="46">
        <f>E122-3</f>
        <v>15</v>
      </c>
      <c r="G122" s="26"/>
      <c r="H122" s="26"/>
      <c r="I122" s="26"/>
      <c r="J122" s="55" t="s">
        <v>2046</v>
      </c>
    </row>
    <row r="123">
      <c r="A123" s="55" t="s">
        <v>2007</v>
      </c>
      <c r="B123" s="24">
        <v>0.11143518518518518</v>
      </c>
      <c r="C123" s="55" t="s">
        <v>82</v>
      </c>
      <c r="D123" s="55" t="s">
        <v>91</v>
      </c>
      <c r="E123" s="29">
        <v>15.0</v>
      </c>
      <c r="F123" s="46"/>
      <c r="G123" s="26"/>
      <c r="H123" s="55" t="s">
        <v>2047</v>
      </c>
      <c r="I123" s="26"/>
      <c r="J123" s="55" t="s">
        <v>2048</v>
      </c>
    </row>
    <row r="124">
      <c r="A124" s="55" t="s">
        <v>2007</v>
      </c>
      <c r="B124" s="24">
        <v>0.11181712962962963</v>
      </c>
      <c r="C124" s="55" t="s">
        <v>66</v>
      </c>
      <c r="D124" s="55" t="s">
        <v>78</v>
      </c>
      <c r="E124" s="29" t="s">
        <v>68</v>
      </c>
      <c r="F124" s="29">
        <v>20.0</v>
      </c>
      <c r="G124" s="26"/>
      <c r="H124" s="26"/>
      <c r="I124" s="26"/>
      <c r="J124" s="26"/>
    </row>
    <row r="125">
      <c r="A125" s="55" t="s">
        <v>2007</v>
      </c>
      <c r="B125" s="24">
        <v>0.11209490740740741</v>
      </c>
      <c r="C125" s="55" t="s">
        <v>66</v>
      </c>
      <c r="D125" s="55" t="s">
        <v>89</v>
      </c>
      <c r="E125" s="29">
        <v>23.0</v>
      </c>
      <c r="F125" s="46">
        <f>E125-9</f>
        <v>14</v>
      </c>
      <c r="G125" s="26"/>
      <c r="H125" s="26"/>
      <c r="I125" s="26"/>
      <c r="J125" s="55" t="s">
        <v>493</v>
      </c>
    </row>
    <row r="126">
      <c r="A126" s="55" t="s">
        <v>2007</v>
      </c>
      <c r="B126" s="24">
        <v>0.11209490740740741</v>
      </c>
      <c r="C126" s="55" t="s">
        <v>66</v>
      </c>
      <c r="D126" s="55" t="s">
        <v>89</v>
      </c>
      <c r="E126" s="29" t="s">
        <v>88</v>
      </c>
      <c r="F126" s="29">
        <v>1.0</v>
      </c>
      <c r="G126" s="26"/>
      <c r="H126" s="26"/>
      <c r="I126" s="26"/>
      <c r="J126" s="55" t="s">
        <v>85</v>
      </c>
    </row>
    <row r="127">
      <c r="A127" s="55" t="s">
        <v>2007</v>
      </c>
      <c r="B127" s="24">
        <v>0.11237268518518519</v>
      </c>
      <c r="C127" s="55" t="s">
        <v>66</v>
      </c>
      <c r="D127" s="55" t="s">
        <v>89</v>
      </c>
      <c r="E127" s="29" t="s">
        <v>75</v>
      </c>
      <c r="F127" s="29" t="s">
        <v>75</v>
      </c>
      <c r="G127" s="26"/>
      <c r="H127" s="26"/>
      <c r="I127" s="26"/>
      <c r="J127" s="55" t="s">
        <v>85</v>
      </c>
    </row>
    <row r="128">
      <c r="A128" s="55" t="s">
        <v>2007</v>
      </c>
      <c r="B128" s="24">
        <v>0.11237268518518519</v>
      </c>
      <c r="C128" s="55" t="s">
        <v>66</v>
      </c>
      <c r="D128" s="55" t="s">
        <v>89</v>
      </c>
      <c r="E128" s="29">
        <v>28.0</v>
      </c>
      <c r="F128" s="46">
        <f>E128-9</f>
        <v>19</v>
      </c>
      <c r="G128" s="26"/>
      <c r="H128" s="26"/>
      <c r="I128" s="26"/>
      <c r="J128" s="55" t="s">
        <v>493</v>
      </c>
    </row>
    <row r="129">
      <c r="A129" s="55" t="s">
        <v>2007</v>
      </c>
      <c r="B129" s="24">
        <v>0.11233796296296296</v>
      </c>
      <c r="C129" s="55" t="s">
        <v>66</v>
      </c>
      <c r="D129" s="55" t="s">
        <v>91</v>
      </c>
      <c r="E129" s="29">
        <v>15.0</v>
      </c>
      <c r="F129" s="46"/>
      <c r="G129" s="26"/>
      <c r="H129" s="55" t="s">
        <v>2047</v>
      </c>
      <c r="I129" s="26"/>
      <c r="J129" s="26"/>
    </row>
    <row r="130">
      <c r="A130" s="55" t="s">
        <v>2007</v>
      </c>
      <c r="B130" s="24">
        <v>0.11237268518518519</v>
      </c>
      <c r="C130" s="55" t="s">
        <v>66</v>
      </c>
      <c r="D130" s="55" t="s">
        <v>91</v>
      </c>
      <c r="E130" s="29">
        <v>12.0</v>
      </c>
      <c r="F130" s="46"/>
      <c r="G130" s="26"/>
      <c r="H130" s="55" t="s">
        <v>2049</v>
      </c>
      <c r="I130" s="26"/>
      <c r="J130" s="26"/>
    </row>
    <row r="131">
      <c r="A131" s="55" t="s">
        <v>2007</v>
      </c>
      <c r="B131" s="24">
        <v>0.1140625</v>
      </c>
      <c r="C131" s="55" t="s">
        <v>74</v>
      </c>
      <c r="D131" s="55" t="s">
        <v>93</v>
      </c>
      <c r="E131" s="29">
        <v>22.0</v>
      </c>
      <c r="F131" s="46">
        <f>E131-10</f>
        <v>12</v>
      </c>
      <c r="G131" s="26"/>
      <c r="H131" s="26"/>
      <c r="I131" s="26"/>
      <c r="J131" s="55" t="s">
        <v>1010</v>
      </c>
    </row>
    <row r="132">
      <c r="A132" s="55" t="s">
        <v>2007</v>
      </c>
      <c r="B132" s="24">
        <v>0.11432870370370371</v>
      </c>
      <c r="C132" s="55" t="s">
        <v>74</v>
      </c>
      <c r="D132" s="55" t="s">
        <v>91</v>
      </c>
      <c r="E132" s="29">
        <v>11.0</v>
      </c>
      <c r="F132" s="46"/>
      <c r="G132" s="26"/>
      <c r="H132" s="55" t="s">
        <v>2050</v>
      </c>
      <c r="I132" s="26"/>
      <c r="J132" s="26"/>
    </row>
    <row r="133">
      <c r="A133" s="55" t="s">
        <v>2007</v>
      </c>
      <c r="B133" s="24">
        <v>0.11519675925925926</v>
      </c>
      <c r="C133" s="55" t="s">
        <v>69</v>
      </c>
      <c r="D133" s="55" t="s">
        <v>89</v>
      </c>
      <c r="E133" s="29">
        <v>12.0</v>
      </c>
      <c r="F133" s="46">
        <f>E133-9</f>
        <v>3</v>
      </c>
      <c r="G133" s="26"/>
      <c r="H133" s="26"/>
      <c r="I133" s="26"/>
      <c r="J133" s="55" t="s">
        <v>90</v>
      </c>
    </row>
    <row r="134">
      <c r="A134" s="55" t="s">
        <v>2007</v>
      </c>
      <c r="B134" s="24">
        <v>0.11780092592592592</v>
      </c>
      <c r="C134" s="55" t="s">
        <v>84</v>
      </c>
      <c r="D134" s="55" t="s">
        <v>166</v>
      </c>
      <c r="E134" s="29">
        <v>11.0</v>
      </c>
      <c r="F134" s="46">
        <f t="shared" ref="F134:F135" si="7">E134--1</f>
        <v>12</v>
      </c>
      <c r="G134" s="26"/>
      <c r="H134" s="26"/>
      <c r="I134" s="26"/>
      <c r="J134" s="55" t="s">
        <v>2051</v>
      </c>
    </row>
    <row r="135">
      <c r="A135" s="55" t="s">
        <v>2007</v>
      </c>
      <c r="B135" s="24">
        <v>0.11913194444444444</v>
      </c>
      <c r="C135" s="55" t="s">
        <v>84</v>
      </c>
      <c r="D135" s="55" t="s">
        <v>166</v>
      </c>
      <c r="E135" s="29">
        <v>14.0</v>
      </c>
      <c r="F135" s="46">
        <f t="shared" si="7"/>
        <v>15</v>
      </c>
      <c r="G135" s="26"/>
      <c r="H135" s="26"/>
      <c r="I135" s="26"/>
      <c r="J135" s="55" t="s">
        <v>2052</v>
      </c>
    </row>
    <row r="136">
      <c r="A136" s="55" t="s">
        <v>2007</v>
      </c>
      <c r="B136" s="24">
        <v>0.11958333333333333</v>
      </c>
      <c r="C136" s="55" t="s">
        <v>82</v>
      </c>
      <c r="D136" s="55" t="s">
        <v>91</v>
      </c>
      <c r="E136" s="29">
        <v>15.0</v>
      </c>
      <c r="F136" s="46"/>
      <c r="G136" s="26"/>
      <c r="H136" s="55" t="s">
        <v>2047</v>
      </c>
      <c r="I136" s="26"/>
      <c r="J136" s="55" t="s">
        <v>2048</v>
      </c>
    </row>
    <row r="137">
      <c r="A137" s="55" t="s">
        <v>2007</v>
      </c>
      <c r="B137" s="24">
        <v>0.11967592592592592</v>
      </c>
      <c r="C137" s="55" t="s">
        <v>82</v>
      </c>
      <c r="D137" s="55" t="s">
        <v>89</v>
      </c>
      <c r="E137" s="29">
        <v>20.0</v>
      </c>
      <c r="F137" s="29">
        <v>11.0</v>
      </c>
      <c r="G137" s="26"/>
      <c r="H137" s="26"/>
      <c r="I137" s="26"/>
      <c r="J137" s="55" t="s">
        <v>2048</v>
      </c>
    </row>
    <row r="138">
      <c r="A138" s="55" t="s">
        <v>2007</v>
      </c>
      <c r="B138" s="24">
        <v>0.12028935185185186</v>
      </c>
      <c r="C138" s="55" t="s">
        <v>82</v>
      </c>
      <c r="D138" s="55" t="s">
        <v>67</v>
      </c>
      <c r="E138" s="29">
        <v>17.0</v>
      </c>
      <c r="F138" s="46">
        <f>E138-4</f>
        <v>13</v>
      </c>
      <c r="G138" s="26"/>
      <c r="H138" s="26"/>
      <c r="I138" s="26"/>
      <c r="J138" s="26"/>
    </row>
    <row r="139">
      <c r="A139" s="55" t="s">
        <v>2007</v>
      </c>
      <c r="B139" s="24">
        <v>0.120625</v>
      </c>
      <c r="C139" s="55" t="s">
        <v>82</v>
      </c>
      <c r="D139" s="55" t="s">
        <v>76</v>
      </c>
      <c r="E139" s="29">
        <v>5.0</v>
      </c>
      <c r="F139" s="46"/>
      <c r="G139" s="26"/>
      <c r="H139" s="26"/>
      <c r="I139" s="26"/>
      <c r="J139" s="55" t="s">
        <v>2053</v>
      </c>
    </row>
    <row r="140">
      <c r="A140" s="55" t="s">
        <v>2007</v>
      </c>
      <c r="B140" s="24">
        <v>0.12089120370370371</v>
      </c>
      <c r="C140" s="55" t="s">
        <v>82</v>
      </c>
      <c r="D140" s="55" t="s">
        <v>91</v>
      </c>
      <c r="E140" s="29">
        <v>25.0</v>
      </c>
      <c r="F140" s="46"/>
      <c r="G140" s="26"/>
      <c r="H140" s="55" t="s">
        <v>2054</v>
      </c>
      <c r="I140" s="29">
        <v>1.0</v>
      </c>
      <c r="J140" s="55" t="s">
        <v>119</v>
      </c>
    </row>
    <row r="141">
      <c r="A141" s="55" t="s">
        <v>2007</v>
      </c>
      <c r="B141" s="24">
        <v>0.12202546296296296</v>
      </c>
      <c r="C141" s="55" t="s">
        <v>66</v>
      </c>
      <c r="D141" s="55" t="s">
        <v>89</v>
      </c>
      <c r="E141" s="29">
        <v>28.0</v>
      </c>
      <c r="F141" s="46">
        <f t="shared" ref="F141:F142" si="8">E141-9</f>
        <v>19</v>
      </c>
      <c r="G141" s="26"/>
      <c r="H141" s="26"/>
      <c r="I141" s="26"/>
      <c r="J141" s="55" t="s">
        <v>171</v>
      </c>
    </row>
    <row r="142">
      <c r="A142" s="55" t="s">
        <v>2007</v>
      </c>
      <c r="B142" s="24">
        <v>0.12207175925925925</v>
      </c>
      <c r="C142" s="55" t="s">
        <v>66</v>
      </c>
      <c r="D142" s="55" t="s">
        <v>89</v>
      </c>
      <c r="E142" s="29">
        <v>15.0</v>
      </c>
      <c r="F142" s="46">
        <f t="shared" si="8"/>
        <v>6</v>
      </c>
      <c r="G142" s="26"/>
      <c r="H142" s="26"/>
      <c r="I142" s="26"/>
      <c r="J142" s="55" t="s">
        <v>171</v>
      </c>
    </row>
    <row r="143">
      <c r="A143" s="55" t="s">
        <v>2007</v>
      </c>
      <c r="B143" s="24">
        <v>0.12219907407407407</v>
      </c>
      <c r="C143" s="55" t="s">
        <v>66</v>
      </c>
      <c r="D143" s="55" t="s">
        <v>91</v>
      </c>
      <c r="E143" s="29">
        <v>9.0</v>
      </c>
      <c r="F143" s="46"/>
      <c r="G143" s="26"/>
      <c r="H143" s="55" t="s">
        <v>2055</v>
      </c>
      <c r="I143" s="26"/>
      <c r="J143" s="26"/>
    </row>
    <row r="144">
      <c r="A144" s="55" t="s">
        <v>2007</v>
      </c>
      <c r="B144" s="24">
        <v>0.12224537037037037</v>
      </c>
      <c r="C144" s="55" t="s">
        <v>66</v>
      </c>
      <c r="D144" s="55" t="s">
        <v>91</v>
      </c>
      <c r="E144" s="29">
        <v>8.0</v>
      </c>
      <c r="F144" s="46"/>
      <c r="G144" s="26"/>
      <c r="H144" s="55" t="s">
        <v>2056</v>
      </c>
      <c r="I144" s="29">
        <v>1.0</v>
      </c>
      <c r="J144" s="55" t="s">
        <v>119</v>
      </c>
    </row>
    <row r="145">
      <c r="A145" s="55" t="s">
        <v>2007</v>
      </c>
      <c r="B145" s="24">
        <v>0.12311342592592593</v>
      </c>
      <c r="C145" s="55" t="s">
        <v>70</v>
      </c>
      <c r="D145" s="55" t="s">
        <v>67</v>
      </c>
      <c r="E145" s="29">
        <v>7.0</v>
      </c>
      <c r="F145" s="46">
        <f>E145-3</f>
        <v>4</v>
      </c>
      <c r="G145" s="26"/>
      <c r="H145" s="26"/>
      <c r="I145" s="26"/>
      <c r="J145" s="26"/>
    </row>
    <row r="146">
      <c r="A146" s="55" t="s">
        <v>2007</v>
      </c>
      <c r="B146" s="24">
        <v>0.12407407407407407</v>
      </c>
      <c r="C146" s="55" t="s">
        <v>70</v>
      </c>
      <c r="D146" s="55" t="s">
        <v>83</v>
      </c>
      <c r="E146" s="29">
        <v>23.0</v>
      </c>
      <c r="F146" s="46">
        <f>E146-6</f>
        <v>17</v>
      </c>
      <c r="G146" s="26"/>
      <c r="H146" s="26"/>
      <c r="I146" s="26"/>
      <c r="J146" s="26"/>
    </row>
    <row r="147">
      <c r="A147" s="55" t="s">
        <v>2007</v>
      </c>
      <c r="B147" s="24">
        <v>0.12451388888888888</v>
      </c>
      <c r="C147" s="55" t="s">
        <v>964</v>
      </c>
      <c r="D147" s="55" t="s">
        <v>120</v>
      </c>
      <c r="E147" s="29">
        <v>6.0</v>
      </c>
      <c r="F147" s="46"/>
      <c r="G147" s="26"/>
      <c r="H147" s="26"/>
      <c r="I147" s="26"/>
      <c r="J147" s="55" t="s">
        <v>2057</v>
      </c>
    </row>
    <row r="148">
      <c r="A148" s="55" t="s">
        <v>2007</v>
      </c>
      <c r="B148" s="24">
        <v>0.1255324074074074</v>
      </c>
      <c r="C148" s="55" t="s">
        <v>82</v>
      </c>
      <c r="D148" s="55" t="s">
        <v>131</v>
      </c>
      <c r="E148" s="29" t="s">
        <v>88</v>
      </c>
      <c r="F148" s="29">
        <v>1.0</v>
      </c>
      <c r="G148" s="26"/>
      <c r="H148" s="26"/>
      <c r="I148" s="26"/>
      <c r="J148" s="26"/>
    </row>
    <row r="149">
      <c r="A149" s="55" t="s">
        <v>2007</v>
      </c>
      <c r="B149" s="24">
        <v>0.12606481481481482</v>
      </c>
      <c r="C149" s="55" t="s">
        <v>69</v>
      </c>
      <c r="D149" s="55" t="s">
        <v>131</v>
      </c>
      <c r="E149" s="29">
        <v>14.0</v>
      </c>
      <c r="F149" s="46">
        <f>E149-1</f>
        <v>13</v>
      </c>
      <c r="G149" s="26"/>
      <c r="H149" s="26"/>
      <c r="I149" s="26"/>
      <c r="J149" s="26"/>
    </row>
    <row r="150">
      <c r="A150" s="55" t="s">
        <v>2007</v>
      </c>
      <c r="B150" s="24">
        <v>0.12752314814814814</v>
      </c>
      <c r="C150" s="55" t="s">
        <v>69</v>
      </c>
      <c r="D150" s="55" t="s">
        <v>71</v>
      </c>
      <c r="E150" s="29">
        <v>13.0</v>
      </c>
      <c r="F150" s="46">
        <f>E150-5</f>
        <v>8</v>
      </c>
      <c r="G150" s="26"/>
      <c r="H150" s="26"/>
      <c r="I150" s="26"/>
      <c r="J150" s="26"/>
    </row>
    <row r="151">
      <c r="A151" s="55" t="s">
        <v>2007</v>
      </c>
      <c r="B151" s="24">
        <v>0.13825231481481481</v>
      </c>
      <c r="C151" s="55" t="s">
        <v>70</v>
      </c>
      <c r="D151" s="55" t="s">
        <v>361</v>
      </c>
      <c r="E151" s="29">
        <v>9.0</v>
      </c>
      <c r="F151" s="46">
        <f>E151-2</f>
        <v>7</v>
      </c>
      <c r="G151" s="26"/>
      <c r="H151" s="26"/>
      <c r="I151" s="26"/>
      <c r="J151" s="26"/>
    </row>
    <row r="152">
      <c r="A152" s="55" t="s">
        <v>2007</v>
      </c>
      <c r="B152" s="24">
        <v>0.14174768518518518</v>
      </c>
      <c r="C152" s="55" t="s">
        <v>70</v>
      </c>
      <c r="D152" s="55" t="s">
        <v>83</v>
      </c>
      <c r="E152" s="29">
        <v>10.0</v>
      </c>
      <c r="F152" s="46">
        <f>E152-6</f>
        <v>4</v>
      </c>
      <c r="G152" s="26"/>
      <c r="H152" s="26"/>
      <c r="I152" s="26"/>
      <c r="J152" s="26"/>
    </row>
    <row r="153">
      <c r="A153" s="55" t="s">
        <v>2007</v>
      </c>
      <c r="B153" s="24">
        <v>0.1466550925925926</v>
      </c>
      <c r="C153" s="55" t="s">
        <v>84</v>
      </c>
      <c r="D153" s="55" t="s">
        <v>166</v>
      </c>
      <c r="E153" s="29">
        <v>15.0</v>
      </c>
      <c r="F153" s="46">
        <f>E153--1</f>
        <v>16</v>
      </c>
      <c r="G153" s="26"/>
      <c r="H153" s="26"/>
      <c r="I153" s="26"/>
      <c r="J153" s="55" t="s">
        <v>2058</v>
      </c>
    </row>
    <row r="154">
      <c r="A154" s="55" t="s">
        <v>2007</v>
      </c>
      <c r="B154" s="24">
        <v>0.1605787037037037</v>
      </c>
      <c r="C154" s="55" t="s">
        <v>84</v>
      </c>
      <c r="D154" s="55" t="s">
        <v>584</v>
      </c>
      <c r="E154" s="29">
        <v>22.0</v>
      </c>
      <c r="F154" s="46">
        <f t="shared" ref="F154:F156" si="9">E154-7</f>
        <v>15</v>
      </c>
      <c r="G154" s="26"/>
      <c r="H154" s="26"/>
      <c r="I154" s="26"/>
      <c r="J154" s="55" t="s">
        <v>2059</v>
      </c>
    </row>
    <row r="155">
      <c r="A155" s="55" t="s">
        <v>2007</v>
      </c>
      <c r="B155" s="24">
        <v>0.1616087962962963</v>
      </c>
      <c r="C155" s="55" t="s">
        <v>84</v>
      </c>
      <c r="D155" s="55" t="s">
        <v>584</v>
      </c>
      <c r="E155" s="29">
        <v>22.0</v>
      </c>
      <c r="F155" s="46">
        <f t="shared" si="9"/>
        <v>15</v>
      </c>
      <c r="G155" s="26"/>
      <c r="H155" s="26"/>
      <c r="I155" s="26"/>
      <c r="J155" s="55" t="s">
        <v>85</v>
      </c>
    </row>
    <row r="156">
      <c r="A156" s="55" t="s">
        <v>2007</v>
      </c>
      <c r="B156" s="24">
        <v>0.1616087962962963</v>
      </c>
      <c r="C156" s="55" t="s">
        <v>84</v>
      </c>
      <c r="D156" s="55" t="s">
        <v>584</v>
      </c>
      <c r="E156" s="29">
        <v>22.0</v>
      </c>
      <c r="F156" s="46">
        <f t="shared" si="9"/>
        <v>15</v>
      </c>
      <c r="G156" s="26"/>
      <c r="H156" s="26"/>
      <c r="I156" s="26"/>
      <c r="J156" s="55" t="s">
        <v>2060</v>
      </c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57"/>
    <col customWidth="1" min="4" max="4" width="15.71"/>
    <col customWidth="1" min="5" max="5" width="10.43"/>
    <col customWidth="1" min="6" max="6" width="12.43"/>
    <col customWidth="1" min="7" max="7" width="5.14"/>
    <col customWidth="1" min="8" max="8" width="34.14"/>
    <col customWidth="1" min="9" max="9" width="6.29"/>
    <col customWidth="1" min="10" max="10" width="69.14"/>
  </cols>
  <sheetData>
    <row r="1">
      <c r="A1" s="77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55" t="s">
        <v>2061</v>
      </c>
      <c r="B2" s="24">
        <v>0.015081018518518518</v>
      </c>
      <c r="C2" s="55" t="s">
        <v>69</v>
      </c>
      <c r="D2" s="55" t="s">
        <v>67</v>
      </c>
      <c r="E2" s="29">
        <v>18.0</v>
      </c>
      <c r="F2" s="46">
        <f t="shared" ref="F2:F3" si="1">E2-5</f>
        <v>13</v>
      </c>
      <c r="G2" s="26"/>
      <c r="H2" s="26"/>
      <c r="I2" s="26"/>
      <c r="J2" s="26"/>
    </row>
    <row r="3">
      <c r="A3" s="55" t="s">
        <v>2061</v>
      </c>
      <c r="B3" s="24">
        <v>0.016064814814814816</v>
      </c>
      <c r="C3" s="55" t="s">
        <v>69</v>
      </c>
      <c r="D3" s="55" t="s">
        <v>67</v>
      </c>
      <c r="E3" s="29">
        <v>23.0</v>
      </c>
      <c r="F3" s="46">
        <f t="shared" si="1"/>
        <v>18</v>
      </c>
      <c r="G3" s="26"/>
      <c r="H3" s="26"/>
      <c r="I3" s="26"/>
      <c r="J3" s="26"/>
    </row>
    <row r="4">
      <c r="A4" s="55" t="s">
        <v>2061</v>
      </c>
      <c r="B4" s="24">
        <v>0.018020833333333333</v>
      </c>
      <c r="C4" s="55" t="s">
        <v>964</v>
      </c>
      <c r="D4" s="55" t="s">
        <v>132</v>
      </c>
      <c r="E4" s="29">
        <v>12.0</v>
      </c>
      <c r="F4" s="46">
        <f>E4--1</f>
        <v>13</v>
      </c>
      <c r="G4" s="26"/>
      <c r="H4" s="26"/>
      <c r="I4" s="26"/>
      <c r="J4" s="26"/>
    </row>
    <row r="5">
      <c r="A5" s="55" t="s">
        <v>2061</v>
      </c>
      <c r="B5" s="24">
        <v>0.018020833333333333</v>
      </c>
      <c r="C5" s="55" t="s">
        <v>69</v>
      </c>
      <c r="D5" s="55" t="s">
        <v>132</v>
      </c>
      <c r="E5" s="29">
        <v>5.0</v>
      </c>
      <c r="F5" s="46">
        <f>E5-1</f>
        <v>4</v>
      </c>
      <c r="G5" s="26"/>
      <c r="H5" s="26"/>
      <c r="I5" s="26"/>
      <c r="J5" s="26"/>
    </row>
    <row r="6">
      <c r="A6" s="55" t="s">
        <v>2061</v>
      </c>
      <c r="B6" s="24">
        <v>0.018020833333333333</v>
      </c>
      <c r="C6" s="55" t="s">
        <v>82</v>
      </c>
      <c r="D6" s="55" t="s">
        <v>132</v>
      </c>
      <c r="E6" s="29">
        <v>23.0</v>
      </c>
      <c r="F6" s="46">
        <f>E6-6</f>
        <v>17</v>
      </c>
      <c r="G6" s="26"/>
      <c r="H6" s="26"/>
      <c r="I6" s="26"/>
      <c r="J6" s="26"/>
    </row>
    <row r="7">
      <c r="A7" s="55" t="s">
        <v>2061</v>
      </c>
      <c r="B7" s="24">
        <v>0.018020833333333333</v>
      </c>
      <c r="C7" s="55" t="s">
        <v>66</v>
      </c>
      <c r="D7" s="55" t="s">
        <v>132</v>
      </c>
      <c r="E7" s="29">
        <v>16.0</v>
      </c>
      <c r="F7" s="46">
        <f t="shared" ref="F7:F9" si="2">E7-2</f>
        <v>14</v>
      </c>
      <c r="G7" s="26"/>
      <c r="H7" s="26"/>
      <c r="I7" s="26"/>
      <c r="J7" s="26"/>
    </row>
    <row r="8">
      <c r="A8" s="55" t="s">
        <v>2061</v>
      </c>
      <c r="B8" s="24">
        <v>0.018020833333333333</v>
      </c>
      <c r="C8" s="55" t="s">
        <v>70</v>
      </c>
      <c r="D8" s="55" t="s">
        <v>132</v>
      </c>
      <c r="E8" s="29">
        <v>11.0</v>
      </c>
      <c r="F8" s="29">
        <f t="shared" si="2"/>
        <v>9</v>
      </c>
      <c r="G8" s="26"/>
      <c r="H8" s="26"/>
      <c r="I8" s="26"/>
      <c r="J8" s="26"/>
    </row>
    <row r="9">
      <c r="A9" s="55" t="s">
        <v>2061</v>
      </c>
      <c r="B9" s="24">
        <v>0.021597222222222223</v>
      </c>
      <c r="C9" s="55" t="s">
        <v>70</v>
      </c>
      <c r="D9" s="55" t="s">
        <v>132</v>
      </c>
      <c r="E9" s="29">
        <v>10.0</v>
      </c>
      <c r="F9" s="46">
        <f t="shared" si="2"/>
        <v>8</v>
      </c>
      <c r="G9" s="26"/>
      <c r="H9" s="26"/>
      <c r="I9" s="26"/>
      <c r="J9" s="26"/>
    </row>
    <row r="10">
      <c r="A10" s="55" t="s">
        <v>2061</v>
      </c>
      <c r="B10" s="24">
        <v>0.02982638888888889</v>
      </c>
      <c r="C10" s="55" t="s">
        <v>70</v>
      </c>
      <c r="D10" s="55" t="s">
        <v>365</v>
      </c>
      <c r="E10" s="29">
        <v>20.0</v>
      </c>
      <c r="F10" s="29">
        <f>E10-6</f>
        <v>14</v>
      </c>
      <c r="G10" s="26"/>
      <c r="H10" s="26"/>
      <c r="I10" s="26"/>
      <c r="J10" s="26"/>
    </row>
    <row r="11">
      <c r="A11" s="55" t="s">
        <v>2061</v>
      </c>
      <c r="B11" s="24">
        <v>0.02982638888888889</v>
      </c>
      <c r="C11" s="55" t="s">
        <v>82</v>
      </c>
      <c r="D11" s="55" t="s">
        <v>365</v>
      </c>
      <c r="E11" s="29">
        <v>14.0</v>
      </c>
      <c r="F11" s="46">
        <f>E11-10</f>
        <v>4</v>
      </c>
      <c r="G11" s="26"/>
      <c r="H11" s="26"/>
      <c r="I11" s="26"/>
      <c r="J11" s="26"/>
    </row>
    <row r="12">
      <c r="A12" s="55" t="s">
        <v>2061</v>
      </c>
      <c r="B12" s="24">
        <v>0.03280092592592593</v>
      </c>
      <c r="C12" s="55" t="s">
        <v>964</v>
      </c>
      <c r="D12" s="55" t="s">
        <v>126</v>
      </c>
      <c r="E12" s="29">
        <v>10.0</v>
      </c>
      <c r="F12" s="29">
        <f>E12-5</f>
        <v>5</v>
      </c>
      <c r="G12" s="26"/>
      <c r="H12" s="26"/>
      <c r="I12" s="26"/>
      <c r="J12" s="26"/>
    </row>
    <row r="13">
      <c r="A13" s="55" t="s">
        <v>2061</v>
      </c>
      <c r="B13" s="24">
        <v>0.03280092592592593</v>
      </c>
      <c r="C13" s="55" t="s">
        <v>82</v>
      </c>
      <c r="D13" s="55" t="s">
        <v>126</v>
      </c>
      <c r="E13" s="29">
        <v>23.0</v>
      </c>
      <c r="F13" s="46">
        <f>E13-4</f>
        <v>19</v>
      </c>
      <c r="G13" s="26"/>
      <c r="H13" s="26"/>
      <c r="I13" s="26"/>
      <c r="J13" s="26"/>
    </row>
    <row r="14">
      <c r="A14" s="55" t="s">
        <v>2061</v>
      </c>
      <c r="B14" s="24">
        <v>0.03280092592592593</v>
      </c>
      <c r="C14" s="55" t="s">
        <v>69</v>
      </c>
      <c r="D14" s="55" t="s">
        <v>126</v>
      </c>
      <c r="E14" s="55" t="s">
        <v>75</v>
      </c>
      <c r="F14" s="55" t="s">
        <v>75</v>
      </c>
      <c r="G14" s="26"/>
      <c r="H14" s="26"/>
      <c r="I14" s="26"/>
      <c r="J14" s="26"/>
    </row>
    <row r="15">
      <c r="A15" s="55" t="s">
        <v>2061</v>
      </c>
      <c r="B15" s="24">
        <v>0.03297453703703704</v>
      </c>
      <c r="C15" s="55" t="s">
        <v>84</v>
      </c>
      <c r="D15" s="55" t="s">
        <v>98</v>
      </c>
      <c r="E15" s="29">
        <v>13.0</v>
      </c>
      <c r="F15" s="29">
        <v>11.0</v>
      </c>
      <c r="G15" s="26"/>
      <c r="H15" s="26"/>
      <c r="I15" s="26"/>
      <c r="J15" s="26"/>
    </row>
    <row r="16">
      <c r="A16" s="55" t="s">
        <v>2061</v>
      </c>
      <c r="B16" s="24">
        <v>0.06883101851851851</v>
      </c>
      <c r="C16" s="55" t="s">
        <v>66</v>
      </c>
      <c r="D16" s="55" t="s">
        <v>67</v>
      </c>
      <c r="E16" s="29">
        <v>9.0</v>
      </c>
      <c r="F16" s="46">
        <f>E16-2</f>
        <v>7</v>
      </c>
      <c r="G16" s="26"/>
      <c r="H16" s="26"/>
      <c r="I16" s="26"/>
      <c r="J16" s="26"/>
    </row>
    <row r="17">
      <c r="A17" s="55" t="s">
        <v>2061</v>
      </c>
      <c r="B17" s="24">
        <v>0.06826388888888889</v>
      </c>
      <c r="C17" s="55" t="s">
        <v>82</v>
      </c>
      <c r="D17" s="55" t="s">
        <v>80</v>
      </c>
      <c r="E17" s="29">
        <v>27.0</v>
      </c>
      <c r="F17" s="29">
        <f>E17-10</f>
        <v>17</v>
      </c>
      <c r="G17" s="26"/>
      <c r="H17" s="26"/>
      <c r="I17" s="26"/>
      <c r="J17" s="55" t="s">
        <v>2062</v>
      </c>
    </row>
    <row r="18">
      <c r="A18" s="55" t="s">
        <v>2061</v>
      </c>
      <c r="B18" s="24">
        <v>0.0683912037037037</v>
      </c>
      <c r="C18" s="55" t="s">
        <v>66</v>
      </c>
      <c r="D18" s="55" t="s">
        <v>71</v>
      </c>
      <c r="E18" s="29">
        <v>10.0</v>
      </c>
      <c r="F18" s="46">
        <f>E18--2</f>
        <v>12</v>
      </c>
      <c r="G18" s="26"/>
      <c r="H18" s="26"/>
      <c r="I18" s="26"/>
      <c r="J18" s="26"/>
    </row>
    <row r="19">
      <c r="A19" s="55" t="s">
        <v>2061</v>
      </c>
      <c r="B19" s="24">
        <v>0.0692013888888889</v>
      </c>
      <c r="C19" s="55" t="s">
        <v>66</v>
      </c>
      <c r="D19" s="55" t="s">
        <v>125</v>
      </c>
      <c r="E19" s="29">
        <v>9.0</v>
      </c>
      <c r="F19" s="46">
        <f>E19-0</f>
        <v>9</v>
      </c>
      <c r="G19" s="26"/>
      <c r="H19" s="26"/>
      <c r="I19" s="26"/>
      <c r="J19" s="26"/>
    </row>
    <row r="20">
      <c r="A20" s="55" t="s">
        <v>2061</v>
      </c>
      <c r="B20" s="24">
        <v>0.07186342592592593</v>
      </c>
      <c r="C20" s="55" t="s">
        <v>66</v>
      </c>
      <c r="D20" s="55" t="s">
        <v>166</v>
      </c>
      <c r="E20" s="29">
        <v>21.0</v>
      </c>
      <c r="F20" s="46">
        <f t="shared" ref="F20:F22" si="3">E20-3</f>
        <v>18</v>
      </c>
      <c r="G20" s="26"/>
      <c r="H20" s="26"/>
      <c r="I20" s="26"/>
      <c r="J20" s="26"/>
    </row>
    <row r="21">
      <c r="A21" s="55" t="s">
        <v>2061</v>
      </c>
      <c r="B21" s="24">
        <v>0.10109953703703704</v>
      </c>
      <c r="C21" s="55" t="s">
        <v>70</v>
      </c>
      <c r="D21" s="55" t="s">
        <v>67</v>
      </c>
      <c r="E21" s="29">
        <v>6.0</v>
      </c>
      <c r="F21" s="46">
        <f t="shared" si="3"/>
        <v>3</v>
      </c>
      <c r="G21" s="26"/>
      <c r="H21" s="26"/>
      <c r="I21" s="26"/>
      <c r="J21" s="26"/>
    </row>
    <row r="22">
      <c r="A22" s="55" t="s">
        <v>2061</v>
      </c>
      <c r="B22" s="24">
        <v>0.10572916666666667</v>
      </c>
      <c r="C22" s="55" t="s">
        <v>70</v>
      </c>
      <c r="D22" s="55" t="s">
        <v>67</v>
      </c>
      <c r="E22" s="29">
        <v>19.0</v>
      </c>
      <c r="F22" s="46">
        <f t="shared" si="3"/>
        <v>16</v>
      </c>
      <c r="G22" s="26"/>
      <c r="H22" s="26"/>
      <c r="I22" s="26"/>
      <c r="J22" s="26"/>
    </row>
    <row r="23">
      <c r="A23" s="55" t="s">
        <v>2061</v>
      </c>
      <c r="B23" s="24">
        <v>0.10665509259259259</v>
      </c>
      <c r="C23" s="55" t="s">
        <v>74</v>
      </c>
      <c r="D23" s="55" t="s">
        <v>127</v>
      </c>
      <c r="E23" s="29">
        <v>5.0</v>
      </c>
      <c r="F23" s="29">
        <v>4.0</v>
      </c>
      <c r="G23" s="26"/>
      <c r="H23" s="26"/>
      <c r="I23" s="26"/>
      <c r="J23" s="26"/>
    </row>
    <row r="24">
      <c r="A24" s="55" t="s">
        <v>2061</v>
      </c>
      <c r="B24" s="24">
        <v>0.1078587962962963</v>
      </c>
      <c r="C24" s="55" t="s">
        <v>70</v>
      </c>
      <c r="D24" s="55" t="s">
        <v>127</v>
      </c>
      <c r="E24" s="29">
        <v>7.0</v>
      </c>
      <c r="F24" s="46">
        <f>E24-1</f>
        <v>6</v>
      </c>
      <c r="G24" s="26"/>
      <c r="H24" s="26"/>
      <c r="I24" s="26"/>
      <c r="J24" s="26"/>
    </row>
    <row r="25">
      <c r="A25" s="55" t="s">
        <v>2061</v>
      </c>
      <c r="B25" s="24">
        <v>0.1078587962962963</v>
      </c>
      <c r="C25" s="55" t="s">
        <v>70</v>
      </c>
      <c r="D25" s="55" t="s">
        <v>127</v>
      </c>
      <c r="E25" s="29">
        <v>7.0</v>
      </c>
      <c r="F25" s="46">
        <f>E25-6</f>
        <v>1</v>
      </c>
      <c r="G25" s="26"/>
      <c r="H25" s="26"/>
      <c r="I25" s="26"/>
      <c r="J25" s="26"/>
    </row>
    <row r="26">
      <c r="A26" s="55" t="s">
        <v>2061</v>
      </c>
      <c r="B26" s="24">
        <v>0.11167824074074074</v>
      </c>
      <c r="C26" s="55" t="s">
        <v>964</v>
      </c>
      <c r="D26" s="55" t="s">
        <v>127</v>
      </c>
      <c r="E26" s="29">
        <v>8.0</v>
      </c>
      <c r="F26" s="29">
        <f>E26-3</f>
        <v>5</v>
      </c>
      <c r="G26" s="26"/>
      <c r="H26" s="26"/>
      <c r="I26" s="26"/>
      <c r="J26" s="26"/>
    </row>
    <row r="27">
      <c r="A27" s="55" t="s">
        <v>2061</v>
      </c>
      <c r="B27" s="24">
        <v>0.11255787037037036</v>
      </c>
      <c r="C27" s="55" t="s">
        <v>66</v>
      </c>
      <c r="D27" s="55" t="s">
        <v>127</v>
      </c>
      <c r="E27" s="29">
        <v>12.0</v>
      </c>
      <c r="F27" s="46">
        <f>E27-5</f>
        <v>7</v>
      </c>
      <c r="G27" s="26"/>
      <c r="H27" s="26"/>
      <c r="I27" s="26"/>
      <c r="J27" s="26"/>
    </row>
    <row r="28">
      <c r="A28" s="55" t="s">
        <v>2061</v>
      </c>
      <c r="B28" s="24">
        <v>0.12047453703703703</v>
      </c>
      <c r="C28" s="55" t="s">
        <v>66</v>
      </c>
      <c r="D28" s="55" t="s">
        <v>80</v>
      </c>
      <c r="E28" s="55" t="s">
        <v>88</v>
      </c>
      <c r="F28" s="29">
        <v>1.0</v>
      </c>
      <c r="G28" s="26"/>
      <c r="H28" s="26"/>
      <c r="I28" s="26"/>
      <c r="J28" s="26"/>
    </row>
    <row r="29">
      <c r="A29" s="55" t="s">
        <v>2061</v>
      </c>
      <c r="B29" s="24">
        <v>0.1229050925925926</v>
      </c>
      <c r="C29" s="55" t="s">
        <v>66</v>
      </c>
      <c r="D29" s="55" t="s">
        <v>67</v>
      </c>
      <c r="E29" s="29">
        <v>20.0</v>
      </c>
      <c r="F29" s="46">
        <f t="shared" ref="F29:F30" si="4">E29-2</f>
        <v>18</v>
      </c>
      <c r="G29" s="26"/>
      <c r="H29" s="26"/>
      <c r="I29" s="26"/>
      <c r="J29" s="26"/>
    </row>
    <row r="30">
      <c r="A30" s="55" t="s">
        <v>2061</v>
      </c>
      <c r="B30" s="24">
        <v>0.12328703703703704</v>
      </c>
      <c r="C30" s="55" t="s">
        <v>66</v>
      </c>
      <c r="D30" s="55" t="s">
        <v>132</v>
      </c>
      <c r="E30" s="29">
        <v>12.0</v>
      </c>
      <c r="F30" s="29">
        <f t="shared" si="4"/>
        <v>10</v>
      </c>
      <c r="G30" s="26"/>
      <c r="H30" s="26"/>
      <c r="I30" s="26"/>
      <c r="J30" s="26"/>
    </row>
    <row r="31">
      <c r="A31" s="55" t="s">
        <v>2061</v>
      </c>
      <c r="B31" s="24">
        <v>0.13887731481481483</v>
      </c>
      <c r="C31" s="55" t="s">
        <v>69</v>
      </c>
      <c r="D31" s="55" t="s">
        <v>67</v>
      </c>
      <c r="E31" s="29">
        <v>18.0</v>
      </c>
      <c r="F31" s="46">
        <f t="shared" ref="F31:F32" si="5">E31-5</f>
        <v>13</v>
      </c>
      <c r="G31" s="26"/>
      <c r="H31" s="26"/>
      <c r="I31" s="26"/>
      <c r="J31" s="26"/>
    </row>
    <row r="32">
      <c r="A32" s="55" t="s">
        <v>2061</v>
      </c>
      <c r="B32" s="24">
        <v>0.14072916666666666</v>
      </c>
      <c r="C32" s="55" t="s">
        <v>69</v>
      </c>
      <c r="D32" s="55" t="s">
        <v>127</v>
      </c>
      <c r="E32" s="29">
        <v>24.0</v>
      </c>
      <c r="F32" s="46">
        <f t="shared" si="5"/>
        <v>19</v>
      </c>
      <c r="G32" s="26"/>
      <c r="H32" s="26"/>
      <c r="I32" s="26"/>
      <c r="J32" s="26"/>
    </row>
  </sheetData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29"/>
    <col customWidth="1" min="4" max="4" width="14.71"/>
    <col customWidth="1" min="5" max="5" width="10.43"/>
    <col customWidth="1" min="6" max="6" width="12.43"/>
    <col customWidth="1" min="7" max="7" width="5.14"/>
    <col customWidth="1" min="8" max="8" width="12.86"/>
    <col customWidth="1" min="9" max="9" width="6.29"/>
    <col customWidth="1" min="10" max="10" width="28.0"/>
  </cols>
  <sheetData>
    <row r="1">
      <c r="A1" s="77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55" t="s">
        <v>2063</v>
      </c>
      <c r="B2" s="24">
        <v>0.009340277777777777</v>
      </c>
      <c r="C2" s="55" t="s">
        <v>69</v>
      </c>
      <c r="D2" s="55" t="s">
        <v>166</v>
      </c>
      <c r="E2" s="29" t="s">
        <v>75</v>
      </c>
      <c r="F2" s="29" t="s">
        <v>75</v>
      </c>
      <c r="G2" s="26"/>
      <c r="H2" s="26"/>
      <c r="I2" s="26"/>
      <c r="J2" s="26"/>
    </row>
    <row r="3">
      <c r="A3" s="55" t="s">
        <v>2063</v>
      </c>
      <c r="B3" s="24">
        <v>0.009340277777777777</v>
      </c>
      <c r="C3" s="55" t="s">
        <v>964</v>
      </c>
      <c r="D3" s="55" t="s">
        <v>166</v>
      </c>
      <c r="E3" s="29" t="s">
        <v>75</v>
      </c>
      <c r="F3" s="29" t="s">
        <v>75</v>
      </c>
      <c r="G3" s="26"/>
      <c r="H3" s="26"/>
      <c r="I3" s="26"/>
      <c r="J3" s="26"/>
    </row>
    <row r="4">
      <c r="A4" s="55" t="s">
        <v>2063</v>
      </c>
      <c r="B4" s="24">
        <v>0.014548611111111111</v>
      </c>
      <c r="C4" s="55" t="s">
        <v>69</v>
      </c>
      <c r="D4" s="55" t="s">
        <v>83</v>
      </c>
      <c r="E4" s="29">
        <v>20.0</v>
      </c>
      <c r="F4" s="46">
        <f>E4-1</f>
        <v>19</v>
      </c>
      <c r="G4" s="26"/>
      <c r="H4" s="26"/>
      <c r="I4" s="26"/>
      <c r="J4" s="26"/>
    </row>
    <row r="5">
      <c r="A5" s="55" t="s">
        <v>2063</v>
      </c>
      <c r="B5" s="24">
        <v>0.015393518518518518</v>
      </c>
      <c r="C5" s="55" t="s">
        <v>70</v>
      </c>
      <c r="D5" s="55" t="s">
        <v>83</v>
      </c>
      <c r="E5" s="29" t="s">
        <v>88</v>
      </c>
      <c r="F5" s="29">
        <v>1.0</v>
      </c>
      <c r="G5" s="26"/>
      <c r="H5" s="26"/>
      <c r="I5" s="26"/>
      <c r="J5" s="26"/>
    </row>
    <row r="6">
      <c r="A6" s="55" t="s">
        <v>2063</v>
      </c>
      <c r="B6" s="24">
        <v>0.015671296296296298</v>
      </c>
      <c r="C6" s="55" t="s">
        <v>69</v>
      </c>
      <c r="D6" s="55" t="s">
        <v>83</v>
      </c>
      <c r="E6" s="29">
        <v>11.0</v>
      </c>
      <c r="F6" s="46">
        <f>E6-1</f>
        <v>10</v>
      </c>
      <c r="G6" s="26"/>
      <c r="H6" s="26"/>
      <c r="I6" s="26"/>
      <c r="J6" s="26"/>
    </row>
    <row r="7">
      <c r="A7" s="55" t="s">
        <v>2063</v>
      </c>
      <c r="B7" s="24">
        <v>0.016168981481481482</v>
      </c>
      <c r="C7" s="55" t="s">
        <v>964</v>
      </c>
      <c r="D7" s="55" t="s">
        <v>320</v>
      </c>
      <c r="E7" s="29">
        <v>18.0</v>
      </c>
      <c r="F7" s="46">
        <f>E7-5</f>
        <v>13</v>
      </c>
      <c r="G7" s="26"/>
      <c r="H7" s="26"/>
      <c r="I7" s="26"/>
      <c r="J7" s="26"/>
    </row>
    <row r="8">
      <c r="A8" s="55" t="s">
        <v>2063</v>
      </c>
      <c r="B8" s="24">
        <v>0.021099537037037038</v>
      </c>
      <c r="C8" s="55" t="s">
        <v>964</v>
      </c>
      <c r="D8" s="55" t="s">
        <v>67</v>
      </c>
      <c r="E8" s="29">
        <v>15.0</v>
      </c>
      <c r="F8" s="46">
        <f>E8-9</f>
        <v>6</v>
      </c>
      <c r="G8" s="26"/>
      <c r="H8" s="26"/>
      <c r="I8" s="26"/>
      <c r="J8" s="26"/>
    </row>
    <row r="9">
      <c r="A9" s="55" t="s">
        <v>2063</v>
      </c>
      <c r="B9" s="24">
        <v>0.02201388888888889</v>
      </c>
      <c r="C9" s="55" t="s">
        <v>66</v>
      </c>
      <c r="D9" s="55" t="s">
        <v>130</v>
      </c>
      <c r="E9" s="29">
        <v>11.0</v>
      </c>
      <c r="F9" s="46">
        <f>E9-2</f>
        <v>9</v>
      </c>
      <c r="G9" s="26"/>
      <c r="H9" s="26"/>
      <c r="I9" s="26"/>
      <c r="J9" s="26"/>
    </row>
    <row r="10">
      <c r="A10" s="55" t="s">
        <v>2063</v>
      </c>
      <c r="B10" s="24">
        <v>0.028622685185185185</v>
      </c>
      <c r="C10" s="55" t="s">
        <v>69</v>
      </c>
      <c r="D10" s="55" t="s">
        <v>98</v>
      </c>
      <c r="E10" s="29" t="s">
        <v>75</v>
      </c>
      <c r="F10" s="29" t="s">
        <v>75</v>
      </c>
      <c r="G10" s="26"/>
      <c r="H10" s="26"/>
      <c r="I10" s="26"/>
      <c r="J10" s="55" t="s">
        <v>85</v>
      </c>
    </row>
    <row r="11">
      <c r="A11" s="55" t="s">
        <v>2063</v>
      </c>
      <c r="B11" s="24">
        <v>0.028622685185185185</v>
      </c>
      <c r="C11" s="55" t="s">
        <v>69</v>
      </c>
      <c r="D11" s="55" t="s">
        <v>98</v>
      </c>
      <c r="E11" s="29">
        <v>13.0</v>
      </c>
      <c r="F11" s="46">
        <f>E11-1</f>
        <v>12</v>
      </c>
      <c r="G11" s="26"/>
      <c r="H11" s="26"/>
      <c r="I11" s="26"/>
      <c r="J11" s="55" t="s">
        <v>86</v>
      </c>
    </row>
    <row r="12">
      <c r="A12" s="55" t="s">
        <v>2063</v>
      </c>
      <c r="B12" s="24">
        <v>0.03530092592592592</v>
      </c>
      <c r="C12" s="55" t="s">
        <v>964</v>
      </c>
      <c r="D12" s="55" t="s">
        <v>320</v>
      </c>
      <c r="E12" s="29">
        <v>19.0</v>
      </c>
      <c r="F12" s="46">
        <f t="shared" ref="F12:F13" si="1">E12-5</f>
        <v>14</v>
      </c>
      <c r="G12" s="26"/>
      <c r="H12" s="26"/>
      <c r="I12" s="26"/>
      <c r="J12" s="26"/>
    </row>
    <row r="13">
      <c r="A13" s="55" t="s">
        <v>2063</v>
      </c>
      <c r="B13" s="24">
        <v>0.03530092592592592</v>
      </c>
      <c r="C13" s="55" t="s">
        <v>69</v>
      </c>
      <c r="D13" s="55" t="s">
        <v>320</v>
      </c>
      <c r="E13" s="29">
        <v>12.0</v>
      </c>
      <c r="F13" s="46">
        <f t="shared" si="1"/>
        <v>7</v>
      </c>
      <c r="G13" s="26"/>
      <c r="H13" s="26"/>
      <c r="I13" s="26"/>
      <c r="J13" s="26"/>
    </row>
    <row r="14">
      <c r="A14" s="55" t="s">
        <v>2063</v>
      </c>
      <c r="B14" s="24">
        <v>0.038344907407407404</v>
      </c>
      <c r="C14" s="55" t="s">
        <v>66</v>
      </c>
      <c r="D14" s="55" t="s">
        <v>67</v>
      </c>
      <c r="E14" s="29">
        <v>7.0</v>
      </c>
      <c r="F14" s="46">
        <f>E14-2</f>
        <v>5</v>
      </c>
      <c r="G14" s="26"/>
      <c r="H14" s="26"/>
      <c r="I14" s="26"/>
      <c r="J14" s="26"/>
    </row>
    <row r="15">
      <c r="A15" s="55" t="s">
        <v>2063</v>
      </c>
      <c r="B15" s="24">
        <v>0.04231481481481481</v>
      </c>
      <c r="C15" s="55" t="s">
        <v>69</v>
      </c>
      <c r="D15" s="55" t="s">
        <v>365</v>
      </c>
      <c r="E15" s="29" t="s">
        <v>88</v>
      </c>
      <c r="F15" s="29">
        <v>1.0</v>
      </c>
      <c r="G15" s="26"/>
      <c r="H15" s="26"/>
      <c r="I15" s="26"/>
      <c r="J15" s="26"/>
    </row>
    <row r="16">
      <c r="A16" s="55" t="s">
        <v>2063</v>
      </c>
      <c r="B16" s="24">
        <v>0.043055555555555555</v>
      </c>
      <c r="C16" s="55" t="s">
        <v>66</v>
      </c>
      <c r="D16" s="55" t="s">
        <v>365</v>
      </c>
      <c r="E16" s="29" t="s">
        <v>68</v>
      </c>
      <c r="F16" s="29">
        <v>20.0</v>
      </c>
      <c r="G16" s="26"/>
      <c r="H16" s="26"/>
      <c r="I16" s="26"/>
      <c r="J16" s="26"/>
    </row>
    <row r="17">
      <c r="A17" s="55" t="s">
        <v>2063</v>
      </c>
      <c r="B17" s="24">
        <v>0.060891203703703704</v>
      </c>
      <c r="C17" s="55" t="s">
        <v>74</v>
      </c>
      <c r="D17" s="55" t="s">
        <v>131</v>
      </c>
      <c r="E17" s="29" t="s">
        <v>75</v>
      </c>
      <c r="F17" s="29" t="s">
        <v>75</v>
      </c>
      <c r="G17" s="26"/>
      <c r="H17" s="26"/>
      <c r="I17" s="26"/>
      <c r="J17" s="55" t="s">
        <v>85</v>
      </c>
    </row>
    <row r="18">
      <c r="A18" s="55" t="s">
        <v>2063</v>
      </c>
      <c r="B18" s="24">
        <v>0.060891203703703704</v>
      </c>
      <c r="C18" s="55" t="s">
        <v>74</v>
      </c>
      <c r="D18" s="55" t="s">
        <v>131</v>
      </c>
      <c r="E18" s="29">
        <v>24.0</v>
      </c>
      <c r="F18" s="46">
        <f>E18-9</f>
        <v>15</v>
      </c>
      <c r="G18" s="26"/>
      <c r="H18" s="26"/>
      <c r="I18" s="26"/>
      <c r="J18" s="55" t="s">
        <v>2064</v>
      </c>
    </row>
    <row r="19">
      <c r="A19" s="55" t="s">
        <v>2063</v>
      </c>
      <c r="B19" s="24">
        <v>0.06099537037037037</v>
      </c>
      <c r="C19" s="55" t="s">
        <v>74</v>
      </c>
      <c r="D19" s="55" t="s">
        <v>131</v>
      </c>
      <c r="E19" s="29" t="s">
        <v>75</v>
      </c>
      <c r="F19" s="29" t="s">
        <v>75</v>
      </c>
      <c r="G19" s="26"/>
      <c r="H19" s="26"/>
      <c r="I19" s="26"/>
      <c r="J19" s="55" t="s">
        <v>85</v>
      </c>
    </row>
    <row r="20">
      <c r="A20" s="55" t="s">
        <v>2063</v>
      </c>
      <c r="B20" s="24">
        <v>0.06099537037037037</v>
      </c>
      <c r="C20" s="55" t="s">
        <v>74</v>
      </c>
      <c r="D20" s="55" t="s">
        <v>131</v>
      </c>
      <c r="E20" s="29">
        <v>22.0</v>
      </c>
      <c r="F20" s="46">
        <f>E20-9</f>
        <v>13</v>
      </c>
      <c r="G20" s="26"/>
      <c r="H20" s="26"/>
      <c r="I20" s="26"/>
      <c r="J20" s="55" t="s">
        <v>2064</v>
      </c>
    </row>
    <row r="21">
      <c r="A21" s="55" t="s">
        <v>2063</v>
      </c>
      <c r="B21" s="24">
        <v>0.061030092592592594</v>
      </c>
      <c r="C21" s="55" t="s">
        <v>74</v>
      </c>
      <c r="D21" s="55" t="s">
        <v>131</v>
      </c>
      <c r="E21" s="29" t="s">
        <v>75</v>
      </c>
      <c r="F21" s="29" t="s">
        <v>75</v>
      </c>
      <c r="G21" s="26"/>
      <c r="H21" s="26"/>
      <c r="I21" s="26"/>
      <c r="J21" s="55" t="s">
        <v>85</v>
      </c>
    </row>
    <row r="22">
      <c r="A22" s="55" t="s">
        <v>2063</v>
      </c>
      <c r="B22" s="24">
        <v>0.061030092592592594</v>
      </c>
      <c r="C22" s="55" t="s">
        <v>74</v>
      </c>
      <c r="D22" s="55" t="s">
        <v>131</v>
      </c>
      <c r="E22" s="29">
        <v>19.0</v>
      </c>
      <c r="F22" s="46">
        <f>E22-9</f>
        <v>10</v>
      </c>
      <c r="G22" s="26"/>
      <c r="H22" s="26"/>
      <c r="I22" s="26"/>
      <c r="J22" s="55" t="s">
        <v>2064</v>
      </c>
    </row>
    <row r="23">
      <c r="A23" s="55" t="s">
        <v>2063</v>
      </c>
      <c r="B23" s="24">
        <v>0.061863425925925926</v>
      </c>
      <c r="C23" s="55" t="s">
        <v>74</v>
      </c>
      <c r="D23" s="55" t="s">
        <v>131</v>
      </c>
      <c r="E23" s="29" t="s">
        <v>75</v>
      </c>
      <c r="F23" s="29" t="s">
        <v>75</v>
      </c>
      <c r="G23" s="26"/>
      <c r="H23" s="26"/>
      <c r="I23" s="26"/>
      <c r="J23" s="55" t="s">
        <v>85</v>
      </c>
    </row>
    <row r="24">
      <c r="A24" s="55" t="s">
        <v>2063</v>
      </c>
      <c r="B24" s="24">
        <v>0.061863425925925926</v>
      </c>
      <c r="C24" s="55" t="s">
        <v>74</v>
      </c>
      <c r="D24" s="55" t="s">
        <v>131</v>
      </c>
      <c r="E24" s="29">
        <v>23.0</v>
      </c>
      <c r="F24" s="46">
        <f>E24-9</f>
        <v>14</v>
      </c>
      <c r="G24" s="26"/>
      <c r="H24" s="26"/>
      <c r="I24" s="26"/>
      <c r="J24" s="55" t="s">
        <v>2064</v>
      </c>
    </row>
    <row r="25">
      <c r="A25" s="55" t="s">
        <v>2063</v>
      </c>
      <c r="B25" s="24">
        <v>0.06204861111111111</v>
      </c>
      <c r="C25" s="55" t="s">
        <v>74</v>
      </c>
      <c r="D25" s="55" t="s">
        <v>131</v>
      </c>
      <c r="E25" s="29" t="s">
        <v>75</v>
      </c>
      <c r="F25" s="29" t="s">
        <v>75</v>
      </c>
      <c r="G25" s="26"/>
      <c r="H25" s="26"/>
      <c r="I25" s="26"/>
      <c r="J25" s="55" t="s">
        <v>85</v>
      </c>
    </row>
    <row r="26">
      <c r="A26" s="55" t="s">
        <v>2063</v>
      </c>
      <c r="B26" s="24">
        <v>0.06204861111111111</v>
      </c>
      <c r="C26" s="55" t="s">
        <v>74</v>
      </c>
      <c r="D26" s="55" t="s">
        <v>131</v>
      </c>
      <c r="E26" s="29">
        <v>25.0</v>
      </c>
      <c r="F26" s="46">
        <f>E26-9</f>
        <v>16</v>
      </c>
      <c r="G26" s="26"/>
      <c r="H26" s="26"/>
      <c r="I26" s="26"/>
      <c r="J26" s="55" t="s">
        <v>2064</v>
      </c>
    </row>
    <row r="27">
      <c r="A27" s="55" t="s">
        <v>2063</v>
      </c>
      <c r="B27" s="24">
        <v>0.06408564814814814</v>
      </c>
      <c r="C27" s="55" t="s">
        <v>74</v>
      </c>
      <c r="D27" s="55" t="s">
        <v>131</v>
      </c>
      <c r="E27" s="29" t="s">
        <v>75</v>
      </c>
      <c r="F27" s="29" t="s">
        <v>75</v>
      </c>
      <c r="G27" s="26"/>
      <c r="H27" s="26"/>
      <c r="I27" s="26"/>
      <c r="J27" s="55" t="s">
        <v>85</v>
      </c>
    </row>
    <row r="28">
      <c r="A28" s="55" t="s">
        <v>2063</v>
      </c>
      <c r="B28" s="24">
        <v>0.06408564814814814</v>
      </c>
      <c r="C28" s="55" t="s">
        <v>74</v>
      </c>
      <c r="D28" s="55" t="s">
        <v>131</v>
      </c>
      <c r="E28" s="29">
        <v>22.0</v>
      </c>
      <c r="F28" s="46">
        <f>E28-9</f>
        <v>13</v>
      </c>
      <c r="G28" s="26"/>
      <c r="H28" s="26"/>
      <c r="I28" s="26"/>
      <c r="J28" s="55" t="s">
        <v>2064</v>
      </c>
    </row>
    <row r="29">
      <c r="A29" s="55" t="s">
        <v>2063</v>
      </c>
      <c r="B29" s="24">
        <v>0.0647337962962963</v>
      </c>
      <c r="C29" s="55" t="s">
        <v>84</v>
      </c>
      <c r="D29" s="55" t="s">
        <v>83</v>
      </c>
      <c r="E29" s="29">
        <v>10.0</v>
      </c>
      <c r="F29" s="46"/>
      <c r="G29" s="26"/>
      <c r="H29" s="26"/>
      <c r="I29" s="26"/>
      <c r="J29" s="26"/>
    </row>
    <row r="30">
      <c r="A30" s="55" t="s">
        <v>2063</v>
      </c>
      <c r="B30" s="24">
        <v>0.07325231481481481</v>
      </c>
      <c r="C30" s="55" t="s">
        <v>82</v>
      </c>
      <c r="D30" s="55" t="s">
        <v>127</v>
      </c>
      <c r="E30" s="29" t="s">
        <v>88</v>
      </c>
      <c r="F30" s="29">
        <v>1.0</v>
      </c>
      <c r="G30" s="26"/>
      <c r="H30" s="26"/>
      <c r="I30" s="26"/>
      <c r="J30" s="26"/>
    </row>
    <row r="31">
      <c r="A31" s="55" t="s">
        <v>2063</v>
      </c>
      <c r="B31" s="24">
        <v>0.07457175925925925</v>
      </c>
      <c r="C31" s="55" t="s">
        <v>66</v>
      </c>
      <c r="D31" s="55" t="s">
        <v>71</v>
      </c>
      <c r="E31" s="29">
        <v>11.0</v>
      </c>
      <c r="F31" s="46">
        <f>E31--2</f>
        <v>13</v>
      </c>
      <c r="G31" s="26"/>
      <c r="H31" s="26"/>
      <c r="I31" s="26"/>
      <c r="J31" s="26"/>
    </row>
    <row r="32">
      <c r="A32" s="55" t="s">
        <v>2063</v>
      </c>
      <c r="B32" s="24">
        <v>0.07684027777777777</v>
      </c>
      <c r="C32" s="55" t="s">
        <v>82</v>
      </c>
      <c r="D32" s="55" t="s">
        <v>127</v>
      </c>
      <c r="E32" s="29">
        <v>12.0</v>
      </c>
      <c r="F32" s="46">
        <f>E32-4</f>
        <v>8</v>
      </c>
      <c r="G32" s="26"/>
      <c r="H32" s="26"/>
      <c r="I32" s="26"/>
      <c r="J32" s="26"/>
    </row>
    <row r="33">
      <c r="A33" s="55" t="s">
        <v>2063</v>
      </c>
      <c r="B33" s="24">
        <v>0.08828703703703704</v>
      </c>
      <c r="C33" s="55" t="s">
        <v>66</v>
      </c>
      <c r="D33" s="55" t="s">
        <v>67</v>
      </c>
      <c r="E33" s="29">
        <v>8.0</v>
      </c>
      <c r="F33" s="46">
        <f>E33-2</f>
        <v>6</v>
      </c>
      <c r="G33" s="26"/>
      <c r="H33" s="26"/>
      <c r="I33" s="26"/>
      <c r="J33" s="26"/>
    </row>
    <row r="34">
      <c r="A34" s="55" t="s">
        <v>2063</v>
      </c>
      <c r="B34" s="24">
        <v>0.10769675925925926</v>
      </c>
      <c r="C34" s="55" t="s">
        <v>69</v>
      </c>
      <c r="D34" s="55" t="s">
        <v>130</v>
      </c>
      <c r="E34" s="29">
        <v>3.0</v>
      </c>
      <c r="F34" s="46">
        <f>E34-1</f>
        <v>2</v>
      </c>
      <c r="G34" s="26"/>
      <c r="H34" s="26"/>
      <c r="I34" s="26"/>
      <c r="J34" s="26"/>
    </row>
    <row r="35">
      <c r="A35" s="55" t="s">
        <v>2063</v>
      </c>
      <c r="B35" s="24">
        <v>0.10818287037037037</v>
      </c>
      <c r="C35" s="55" t="s">
        <v>69</v>
      </c>
      <c r="D35" s="55" t="s">
        <v>126</v>
      </c>
      <c r="E35" s="29" t="s">
        <v>88</v>
      </c>
      <c r="F35" s="29">
        <v>1.0</v>
      </c>
      <c r="G35" s="26"/>
      <c r="H35" s="26"/>
      <c r="I35" s="26"/>
      <c r="J35" s="26"/>
    </row>
    <row r="36">
      <c r="A36" s="55" t="s">
        <v>2063</v>
      </c>
      <c r="B36" s="24">
        <v>0.12578703703703703</v>
      </c>
      <c r="C36" s="55" t="s">
        <v>70</v>
      </c>
      <c r="D36" s="55" t="s">
        <v>125</v>
      </c>
      <c r="E36" s="29">
        <v>22.0</v>
      </c>
      <c r="F36" s="29">
        <f>E36-5</f>
        <v>17</v>
      </c>
      <c r="G36" s="26"/>
      <c r="H36" s="26"/>
      <c r="I36" s="26"/>
      <c r="J36" s="26"/>
    </row>
    <row r="37">
      <c r="A37" s="55" t="s">
        <v>2063</v>
      </c>
      <c r="B37" s="24">
        <v>0.12587962962962962</v>
      </c>
      <c r="C37" s="55" t="s">
        <v>70</v>
      </c>
      <c r="D37" s="55" t="s">
        <v>67</v>
      </c>
      <c r="E37" s="29">
        <v>11.0</v>
      </c>
      <c r="F37" s="29">
        <f>E37-3</f>
        <v>8</v>
      </c>
      <c r="G37" s="26"/>
      <c r="H37" s="26"/>
      <c r="I37" s="26"/>
      <c r="J37" s="26"/>
    </row>
    <row r="38">
      <c r="A38" s="55" t="s">
        <v>2063</v>
      </c>
      <c r="B38" s="24">
        <v>0.12689814814814815</v>
      </c>
      <c r="C38" s="55" t="s">
        <v>74</v>
      </c>
      <c r="D38" s="55" t="s">
        <v>125</v>
      </c>
      <c r="E38" s="29" t="s">
        <v>75</v>
      </c>
      <c r="F38" s="29" t="s">
        <v>75</v>
      </c>
      <c r="G38" s="26"/>
      <c r="H38" s="26"/>
      <c r="I38" s="26"/>
      <c r="J38" s="55" t="s">
        <v>85</v>
      </c>
    </row>
    <row r="39">
      <c r="A39" s="55" t="s">
        <v>2063</v>
      </c>
      <c r="B39" s="24">
        <v>0.12689814814814815</v>
      </c>
      <c r="C39" s="55" t="s">
        <v>74</v>
      </c>
      <c r="D39" s="55" t="s">
        <v>125</v>
      </c>
      <c r="E39" s="29">
        <v>28.0</v>
      </c>
      <c r="F39" s="29">
        <f>E39-13</f>
        <v>15</v>
      </c>
      <c r="G39" s="26"/>
      <c r="H39" s="26"/>
      <c r="I39" s="26"/>
      <c r="J39" s="26"/>
    </row>
    <row r="40">
      <c r="A40" s="55" t="s">
        <v>2063</v>
      </c>
      <c r="B40" s="24">
        <v>0.12880787037037036</v>
      </c>
      <c r="C40" s="55" t="s">
        <v>74</v>
      </c>
      <c r="D40" s="55" t="s">
        <v>217</v>
      </c>
      <c r="E40" s="29" t="s">
        <v>88</v>
      </c>
      <c r="F40" s="29">
        <v>1.0</v>
      </c>
      <c r="G40" s="26"/>
      <c r="H40" s="26"/>
      <c r="I40" s="26"/>
      <c r="J40" s="26"/>
    </row>
    <row r="41">
      <c r="A41" s="55" t="s">
        <v>2063</v>
      </c>
      <c r="B41" s="24">
        <v>0.1292361111111111</v>
      </c>
      <c r="C41" s="55" t="s">
        <v>66</v>
      </c>
      <c r="D41" s="55" t="s">
        <v>127</v>
      </c>
      <c r="E41" s="29">
        <v>22.0</v>
      </c>
      <c r="F41" s="29">
        <f>E41-5</f>
        <v>17</v>
      </c>
      <c r="G41" s="26"/>
      <c r="H41" s="26"/>
      <c r="I41" s="26"/>
      <c r="J41" s="26"/>
    </row>
    <row r="42">
      <c r="A42" s="55" t="s">
        <v>2063</v>
      </c>
      <c r="B42" s="24">
        <v>0.12986111111111112</v>
      </c>
      <c r="C42" s="55" t="s">
        <v>74</v>
      </c>
      <c r="D42" s="55" t="s">
        <v>217</v>
      </c>
      <c r="E42" s="29">
        <v>18.0</v>
      </c>
      <c r="F42" s="29">
        <f>E42-9</f>
        <v>9</v>
      </c>
      <c r="G42" s="26"/>
      <c r="H42" s="26"/>
      <c r="I42" s="26"/>
      <c r="J42" s="26"/>
    </row>
    <row r="43">
      <c r="A43" s="55" t="s">
        <v>2063</v>
      </c>
      <c r="B43" s="24">
        <v>0.13148148148148148</v>
      </c>
      <c r="C43" s="55" t="s">
        <v>157</v>
      </c>
      <c r="D43" s="55" t="s">
        <v>67</v>
      </c>
      <c r="E43" s="29">
        <v>22.0</v>
      </c>
      <c r="F43" s="29">
        <f>E43-3</f>
        <v>19</v>
      </c>
      <c r="G43" s="26"/>
      <c r="H43" s="26"/>
      <c r="I43" s="26"/>
      <c r="J43" s="26"/>
    </row>
    <row r="44">
      <c r="A44" s="55" t="s">
        <v>2063</v>
      </c>
      <c r="B44" s="24">
        <v>0.13199074074074074</v>
      </c>
      <c r="C44" s="55" t="s">
        <v>157</v>
      </c>
      <c r="D44" s="55" t="s">
        <v>67</v>
      </c>
      <c r="E44" s="29" t="s">
        <v>75</v>
      </c>
      <c r="F44" s="29" t="s">
        <v>75</v>
      </c>
      <c r="G44" s="26"/>
      <c r="H44" s="26"/>
      <c r="I44" s="26"/>
      <c r="J44" s="55" t="s">
        <v>160</v>
      </c>
    </row>
    <row r="45">
      <c r="A45" s="55" t="s">
        <v>2063</v>
      </c>
      <c r="B45" s="24">
        <v>0.13199074074074074</v>
      </c>
      <c r="C45" s="55" t="s">
        <v>157</v>
      </c>
      <c r="D45" s="55" t="s">
        <v>67</v>
      </c>
      <c r="E45" s="29">
        <v>7.0</v>
      </c>
      <c r="F45" s="29">
        <f>E45-3</f>
        <v>4</v>
      </c>
      <c r="G45" s="26"/>
      <c r="H45" s="26"/>
      <c r="I45" s="26"/>
      <c r="J45" s="26"/>
    </row>
    <row r="46">
      <c r="A46" s="55" t="s">
        <v>2063</v>
      </c>
      <c r="B46" s="24">
        <v>0.13247685185185185</v>
      </c>
      <c r="C46" s="55" t="s">
        <v>74</v>
      </c>
      <c r="D46" s="55" t="s">
        <v>129</v>
      </c>
      <c r="E46" s="29">
        <f t="shared" ref="E46:E47" si="2">F46+5</f>
        <v>22</v>
      </c>
      <c r="F46" s="29">
        <v>17.0</v>
      </c>
      <c r="G46" s="26"/>
      <c r="H46" s="26"/>
      <c r="I46" s="26"/>
      <c r="J46" s="55" t="s">
        <v>160</v>
      </c>
    </row>
    <row r="47">
      <c r="A47" s="55" t="s">
        <v>2063</v>
      </c>
      <c r="B47" s="24">
        <v>0.13247685185185185</v>
      </c>
      <c r="C47" s="55" t="s">
        <v>74</v>
      </c>
      <c r="D47" s="55" t="s">
        <v>129</v>
      </c>
      <c r="E47" s="29">
        <f t="shared" si="2"/>
        <v>21</v>
      </c>
      <c r="F47" s="29">
        <v>16.0</v>
      </c>
      <c r="G47" s="26"/>
      <c r="H47" s="26"/>
      <c r="I47" s="26"/>
      <c r="J47" s="26"/>
    </row>
    <row r="48">
      <c r="A48" s="55" t="s">
        <v>2063</v>
      </c>
      <c r="B48" s="24">
        <v>0.13355324074074074</v>
      </c>
      <c r="C48" s="55" t="s">
        <v>70</v>
      </c>
      <c r="D48" s="55" t="s">
        <v>83</v>
      </c>
      <c r="E48" s="29">
        <v>11.0</v>
      </c>
      <c r="F48" s="29">
        <f>E48-6</f>
        <v>5</v>
      </c>
      <c r="G48" s="26"/>
      <c r="H48" s="26"/>
      <c r="I48" s="26"/>
      <c r="J48" s="26"/>
    </row>
    <row r="49">
      <c r="A49" s="55" t="s">
        <v>2063</v>
      </c>
      <c r="B49" s="24">
        <v>0.13363425925925926</v>
      </c>
      <c r="C49" s="55" t="s">
        <v>74</v>
      </c>
      <c r="D49" s="55" t="s">
        <v>83</v>
      </c>
      <c r="E49" s="29">
        <v>24.0</v>
      </c>
      <c r="F49" s="29">
        <f>E49-10</f>
        <v>14</v>
      </c>
      <c r="G49" s="26"/>
      <c r="H49" s="26"/>
      <c r="I49" s="26"/>
      <c r="J49" s="26"/>
    </row>
    <row r="50">
      <c r="A50" s="55" t="s">
        <v>2063</v>
      </c>
      <c r="B50" s="24">
        <v>0.13641203703703703</v>
      </c>
      <c r="C50" s="55" t="s">
        <v>70</v>
      </c>
      <c r="D50" s="55" t="s">
        <v>73</v>
      </c>
      <c r="E50" s="29">
        <v>19.0</v>
      </c>
      <c r="F50" s="29">
        <f>E50-9</f>
        <v>10</v>
      </c>
      <c r="G50" s="26"/>
      <c r="H50" s="26"/>
      <c r="I50" s="26"/>
      <c r="J50" s="26"/>
    </row>
    <row r="51">
      <c r="A51" s="55" t="s">
        <v>2063</v>
      </c>
      <c r="B51" s="24">
        <v>0.1364351851851852</v>
      </c>
      <c r="C51" s="55" t="s">
        <v>74</v>
      </c>
      <c r="D51" s="55" t="s">
        <v>73</v>
      </c>
      <c r="E51" s="29">
        <v>27.0</v>
      </c>
      <c r="F51" s="29">
        <f t="shared" ref="F51:F52" si="3">E51-13</f>
        <v>14</v>
      </c>
      <c r="G51" s="26"/>
      <c r="H51" s="26"/>
      <c r="I51" s="26"/>
      <c r="J51" s="26"/>
    </row>
    <row r="52">
      <c r="A52" s="55" t="s">
        <v>2063</v>
      </c>
      <c r="B52" s="24">
        <v>0.13655092592592594</v>
      </c>
      <c r="C52" s="55" t="s">
        <v>74</v>
      </c>
      <c r="D52" s="55" t="s">
        <v>125</v>
      </c>
      <c r="E52" s="29">
        <v>29.0</v>
      </c>
      <c r="F52" s="29">
        <f t="shared" si="3"/>
        <v>16</v>
      </c>
      <c r="G52" s="26"/>
      <c r="H52" s="26"/>
      <c r="I52" s="26"/>
      <c r="J52" s="26"/>
    </row>
    <row r="53">
      <c r="A53" s="55" t="s">
        <v>2063</v>
      </c>
      <c r="B53" s="24">
        <v>0.13655092592592594</v>
      </c>
      <c r="C53" s="55" t="s">
        <v>70</v>
      </c>
      <c r="D53" s="55" t="s">
        <v>125</v>
      </c>
      <c r="E53" s="29">
        <v>18.0</v>
      </c>
      <c r="F53" s="29">
        <f>E53-5</f>
        <v>13</v>
      </c>
      <c r="G53" s="26"/>
      <c r="H53" s="26"/>
      <c r="I53" s="26"/>
      <c r="J53" s="26"/>
    </row>
    <row r="54">
      <c r="A54" s="55" t="s">
        <v>2063</v>
      </c>
      <c r="B54" s="24">
        <v>0.13730324074074074</v>
      </c>
      <c r="C54" s="55" t="s">
        <v>74</v>
      </c>
      <c r="D54" s="55" t="s">
        <v>361</v>
      </c>
      <c r="E54" s="29">
        <f>F54+3</f>
        <v>7</v>
      </c>
      <c r="F54" s="29">
        <v>4.0</v>
      </c>
      <c r="G54" s="26"/>
      <c r="H54" s="26"/>
      <c r="I54" s="26"/>
      <c r="J54" s="26"/>
    </row>
    <row r="55">
      <c r="A55" s="55" t="s">
        <v>2063</v>
      </c>
      <c r="B55" s="24">
        <v>0.1382986111111111</v>
      </c>
      <c r="C55" s="55" t="s">
        <v>157</v>
      </c>
      <c r="D55" s="55" t="s">
        <v>67</v>
      </c>
      <c r="E55" s="29">
        <v>23.0</v>
      </c>
      <c r="F55" s="70">
        <f>E55-3</f>
        <v>20</v>
      </c>
      <c r="G55" s="26"/>
      <c r="H55" s="26"/>
      <c r="I55" s="26"/>
      <c r="J55" s="26"/>
    </row>
    <row r="56">
      <c r="A56" s="55" t="s">
        <v>2063</v>
      </c>
      <c r="B56" s="24">
        <v>0.14064814814814816</v>
      </c>
      <c r="C56" s="55" t="s">
        <v>964</v>
      </c>
      <c r="D56" s="55" t="s">
        <v>361</v>
      </c>
      <c r="E56" s="29">
        <v>17.0</v>
      </c>
      <c r="F56" s="29">
        <f>E56--1</f>
        <v>18</v>
      </c>
      <c r="G56" s="26"/>
      <c r="H56" s="26"/>
      <c r="I56" s="26"/>
      <c r="J56" s="26"/>
    </row>
    <row r="57">
      <c r="A57" s="55" t="s">
        <v>2063</v>
      </c>
      <c r="B57" s="24">
        <v>0.14150462962962962</v>
      </c>
      <c r="C57" s="55" t="s">
        <v>82</v>
      </c>
      <c r="D57" s="55" t="s">
        <v>361</v>
      </c>
      <c r="E57" s="29" t="s">
        <v>68</v>
      </c>
      <c r="F57" s="29">
        <v>20.0</v>
      </c>
      <c r="G57" s="26"/>
      <c r="H57" s="26"/>
      <c r="I57" s="26"/>
      <c r="J57" s="26"/>
    </row>
    <row r="58">
      <c r="A58" s="55" t="s">
        <v>2063</v>
      </c>
      <c r="B58" s="24">
        <v>0.1445138888888889</v>
      </c>
      <c r="C58" s="55" t="s">
        <v>69</v>
      </c>
      <c r="D58" s="55" t="s">
        <v>83</v>
      </c>
      <c r="E58" s="29">
        <v>19.0</v>
      </c>
      <c r="F58" s="29">
        <f>E58-1</f>
        <v>18</v>
      </c>
      <c r="G58" s="26"/>
      <c r="H58" s="26"/>
      <c r="I58" s="26"/>
      <c r="J58" s="26"/>
    </row>
    <row r="59">
      <c r="A59" s="55" t="s">
        <v>2063</v>
      </c>
      <c r="B59" s="24">
        <v>0.15018518518518517</v>
      </c>
      <c r="C59" s="55" t="s">
        <v>69</v>
      </c>
      <c r="D59" s="55" t="s">
        <v>67</v>
      </c>
      <c r="E59" s="29">
        <v>10.0</v>
      </c>
      <c r="F59" s="29">
        <f>E59-5</f>
        <v>5</v>
      </c>
      <c r="G59" s="26"/>
      <c r="H59" s="26"/>
      <c r="I59" s="26"/>
      <c r="J59" s="26"/>
    </row>
    <row r="60">
      <c r="A60" s="55" t="s">
        <v>2063</v>
      </c>
      <c r="B60" s="24">
        <v>0.15268518518518517</v>
      </c>
      <c r="C60" s="55" t="s">
        <v>70</v>
      </c>
      <c r="D60" s="55" t="s">
        <v>365</v>
      </c>
      <c r="E60" s="29" t="s">
        <v>68</v>
      </c>
      <c r="F60" s="29">
        <v>20.0</v>
      </c>
      <c r="G60" s="26"/>
      <c r="H60" s="26"/>
      <c r="I60" s="26"/>
      <c r="J60" s="26"/>
    </row>
    <row r="61">
      <c r="A61" s="55" t="s">
        <v>2063</v>
      </c>
      <c r="B61" s="24">
        <v>0.15266203703703704</v>
      </c>
      <c r="C61" s="55" t="s">
        <v>82</v>
      </c>
      <c r="D61" s="55" t="s">
        <v>365</v>
      </c>
      <c r="E61" s="29" t="s">
        <v>75</v>
      </c>
      <c r="F61" s="29" t="s">
        <v>75</v>
      </c>
      <c r="G61" s="26"/>
      <c r="H61" s="26"/>
      <c r="I61" s="26"/>
      <c r="J61" s="26"/>
    </row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29"/>
    <col customWidth="1" min="2" max="2" width="7.29"/>
    <col customWidth="1" min="3" max="3" width="9.43"/>
    <col customWidth="1" min="4" max="4" width="13.14"/>
    <col customWidth="1" min="5" max="5" width="10.43"/>
    <col customWidth="1" min="6" max="6" width="12.43"/>
    <col customWidth="1" min="7" max="7" width="5.14"/>
    <col customWidth="1" min="8" max="8" width="20.86"/>
    <col customWidth="1" min="9" max="9" width="6.29"/>
    <col customWidth="1" min="10" max="10" width="53.0"/>
  </cols>
  <sheetData>
    <row r="1">
      <c r="A1" s="77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55" t="s">
        <v>2065</v>
      </c>
      <c r="B2" s="24">
        <v>0.017488425925925925</v>
      </c>
      <c r="C2" s="55" t="s">
        <v>66</v>
      </c>
      <c r="D2" s="55" t="s">
        <v>67</v>
      </c>
      <c r="E2" s="29">
        <v>15.0</v>
      </c>
      <c r="F2" s="46">
        <f>E2-2</f>
        <v>13</v>
      </c>
      <c r="G2" s="26"/>
      <c r="H2" s="26"/>
      <c r="I2" s="26"/>
      <c r="J2" s="26"/>
    </row>
    <row r="3">
      <c r="A3" s="55" t="s">
        <v>2065</v>
      </c>
      <c r="B3" s="24">
        <v>0.03994212962962963</v>
      </c>
      <c r="C3" s="55" t="s">
        <v>74</v>
      </c>
      <c r="D3" s="55" t="s">
        <v>83</v>
      </c>
      <c r="E3" s="29">
        <v>24.0</v>
      </c>
      <c r="F3" s="46">
        <f>E3-11</f>
        <v>13</v>
      </c>
      <c r="G3" s="26"/>
      <c r="H3" s="26"/>
      <c r="I3" s="26"/>
      <c r="J3" s="26"/>
    </row>
    <row r="4">
      <c r="A4" s="55" t="s">
        <v>2066</v>
      </c>
      <c r="B4" s="24">
        <v>0.04116898148148148</v>
      </c>
      <c r="C4" s="55" t="s">
        <v>66</v>
      </c>
      <c r="D4" s="55" t="s">
        <v>67</v>
      </c>
      <c r="E4" s="29">
        <v>17.0</v>
      </c>
      <c r="F4" s="46">
        <f>E4-2</f>
        <v>15</v>
      </c>
      <c r="G4" s="26"/>
      <c r="H4" s="26"/>
      <c r="I4" s="26"/>
      <c r="J4" s="26"/>
    </row>
    <row r="5">
      <c r="A5" s="55" t="s">
        <v>2065</v>
      </c>
      <c r="B5" s="24">
        <v>0.04266203703703704</v>
      </c>
      <c r="C5" s="55" t="s">
        <v>74</v>
      </c>
      <c r="D5" s="55" t="s">
        <v>131</v>
      </c>
      <c r="E5" s="29" t="s">
        <v>88</v>
      </c>
      <c r="F5" s="29">
        <v>1.0</v>
      </c>
      <c r="G5" s="26"/>
      <c r="H5" s="26"/>
      <c r="I5" s="26"/>
      <c r="J5" s="26"/>
    </row>
    <row r="6">
      <c r="A6" s="55" t="s">
        <v>2065</v>
      </c>
      <c r="B6" s="24">
        <v>0.0427662037037037</v>
      </c>
      <c r="C6" s="55" t="s">
        <v>66</v>
      </c>
      <c r="D6" s="55" t="s">
        <v>131</v>
      </c>
      <c r="E6" s="29">
        <v>19.0</v>
      </c>
      <c r="F6" s="46">
        <f>E6-2</f>
        <v>17</v>
      </c>
      <c r="G6" s="26"/>
      <c r="H6" s="26"/>
      <c r="I6" s="26"/>
      <c r="J6" s="26"/>
    </row>
    <row r="7">
      <c r="A7" s="55" t="s">
        <v>2065</v>
      </c>
      <c r="B7" s="24">
        <v>0.04633101851851852</v>
      </c>
      <c r="C7" s="55" t="s">
        <v>70</v>
      </c>
      <c r="D7" s="55" t="s">
        <v>83</v>
      </c>
      <c r="E7" s="29">
        <v>20.0</v>
      </c>
      <c r="F7" s="46">
        <f>E7-6</f>
        <v>14</v>
      </c>
      <c r="G7" s="26"/>
      <c r="H7" s="26"/>
      <c r="I7" s="26"/>
      <c r="J7" s="26"/>
    </row>
    <row r="8">
      <c r="A8" s="55" t="s">
        <v>2065</v>
      </c>
      <c r="B8" s="24">
        <v>0.04633101851851852</v>
      </c>
      <c r="C8" s="55" t="s">
        <v>66</v>
      </c>
      <c r="D8" s="55" t="s">
        <v>67</v>
      </c>
      <c r="E8" s="29">
        <v>16.0</v>
      </c>
      <c r="F8" s="46">
        <f>E8-2</f>
        <v>14</v>
      </c>
      <c r="G8" s="26"/>
      <c r="H8" s="26"/>
      <c r="I8" s="26"/>
      <c r="J8" s="26"/>
    </row>
    <row r="9">
      <c r="A9" s="55" t="s">
        <v>2065</v>
      </c>
      <c r="B9" s="24">
        <v>0.04657407407407407</v>
      </c>
      <c r="C9" s="55" t="s">
        <v>74</v>
      </c>
      <c r="D9" s="55" t="s">
        <v>83</v>
      </c>
      <c r="E9" s="29">
        <v>16.0</v>
      </c>
      <c r="F9" s="46">
        <f>E9-11</f>
        <v>5</v>
      </c>
      <c r="G9" s="26"/>
      <c r="H9" s="26"/>
      <c r="I9" s="26"/>
      <c r="J9" s="26"/>
    </row>
    <row r="10">
      <c r="A10" s="55" t="s">
        <v>2065</v>
      </c>
      <c r="B10" s="24">
        <v>0.04822916666666666</v>
      </c>
      <c r="C10" s="55" t="s">
        <v>74</v>
      </c>
      <c r="D10" s="55" t="s">
        <v>125</v>
      </c>
      <c r="E10" s="29" t="s">
        <v>75</v>
      </c>
      <c r="F10" s="29" t="s">
        <v>75</v>
      </c>
      <c r="G10" s="26"/>
      <c r="H10" s="26"/>
      <c r="I10" s="26"/>
      <c r="J10" s="55" t="s">
        <v>85</v>
      </c>
    </row>
    <row r="11">
      <c r="A11" s="55" t="s">
        <v>2065</v>
      </c>
      <c r="B11" s="24">
        <v>0.04822916666666666</v>
      </c>
      <c r="C11" s="55" t="s">
        <v>74</v>
      </c>
      <c r="D11" s="55" t="s">
        <v>125</v>
      </c>
      <c r="E11" s="29">
        <v>28.0</v>
      </c>
      <c r="F11" s="46">
        <f>E11-13</f>
        <v>15</v>
      </c>
      <c r="G11" s="26"/>
      <c r="H11" s="26"/>
      <c r="I11" s="26"/>
      <c r="J11" s="55" t="s">
        <v>86</v>
      </c>
    </row>
    <row r="12">
      <c r="A12" s="55" t="s">
        <v>2065</v>
      </c>
      <c r="B12" s="24">
        <v>0.04822916666666666</v>
      </c>
      <c r="C12" s="55" t="s">
        <v>70</v>
      </c>
      <c r="D12" s="55" t="s">
        <v>67</v>
      </c>
      <c r="E12" s="29">
        <v>17.0</v>
      </c>
      <c r="F12" s="46">
        <f>E12-3</f>
        <v>14</v>
      </c>
      <c r="G12" s="26"/>
      <c r="H12" s="26"/>
      <c r="I12" s="26"/>
      <c r="J12" s="26"/>
    </row>
    <row r="13">
      <c r="A13" s="55" t="s">
        <v>2065</v>
      </c>
      <c r="B13" s="24">
        <v>0.049074074074074076</v>
      </c>
      <c r="C13" s="55" t="s">
        <v>74</v>
      </c>
      <c r="D13" s="55" t="s">
        <v>83</v>
      </c>
      <c r="E13" s="29">
        <v>17.0</v>
      </c>
      <c r="F13" s="46">
        <f>E13-11</f>
        <v>6</v>
      </c>
      <c r="G13" s="26"/>
      <c r="H13" s="26"/>
      <c r="I13" s="26"/>
      <c r="J13" s="26"/>
    </row>
    <row r="14">
      <c r="A14" s="55" t="s">
        <v>2065</v>
      </c>
      <c r="B14" s="24">
        <v>0.04914351851851852</v>
      </c>
      <c r="C14" s="55" t="s">
        <v>74</v>
      </c>
      <c r="D14" s="55" t="s">
        <v>217</v>
      </c>
      <c r="E14" s="29">
        <v>16.0</v>
      </c>
      <c r="F14" s="46">
        <f>E14-9</f>
        <v>7</v>
      </c>
      <c r="G14" s="26"/>
      <c r="H14" s="26"/>
      <c r="I14" s="26"/>
      <c r="J14" s="26"/>
    </row>
    <row r="15">
      <c r="A15" s="55" t="s">
        <v>2065</v>
      </c>
      <c r="B15" s="24">
        <v>0.049444444444444444</v>
      </c>
      <c r="C15" s="55" t="s">
        <v>74</v>
      </c>
      <c r="D15" s="55" t="s">
        <v>67</v>
      </c>
      <c r="E15" s="29">
        <v>10.0</v>
      </c>
      <c r="F15" s="46">
        <f t="shared" ref="F15:F16" si="1">E15-0</f>
        <v>10</v>
      </c>
      <c r="G15" s="26"/>
      <c r="H15" s="26"/>
      <c r="I15" s="26"/>
      <c r="J15" s="26"/>
    </row>
    <row r="16">
      <c r="A16" s="55" t="s">
        <v>2065</v>
      </c>
      <c r="B16" s="24">
        <v>0.05016203703703704</v>
      </c>
      <c r="C16" s="55" t="s">
        <v>74</v>
      </c>
      <c r="D16" s="55" t="s">
        <v>128</v>
      </c>
      <c r="E16" s="29">
        <v>5.0</v>
      </c>
      <c r="F16" s="46">
        <f t="shared" si="1"/>
        <v>5</v>
      </c>
      <c r="G16" s="26"/>
      <c r="H16" s="26"/>
      <c r="I16" s="26"/>
      <c r="J16" s="26"/>
    </row>
    <row r="17">
      <c r="A17" s="55" t="s">
        <v>2065</v>
      </c>
      <c r="B17" s="24">
        <v>0.05105324074074074</v>
      </c>
      <c r="C17" s="55" t="s">
        <v>964</v>
      </c>
      <c r="D17" s="55" t="s">
        <v>125</v>
      </c>
      <c r="E17" s="29">
        <v>5.0</v>
      </c>
      <c r="F17" s="46">
        <f>E17-1</f>
        <v>4</v>
      </c>
      <c r="G17" s="26"/>
      <c r="H17" s="26"/>
      <c r="I17" s="26"/>
      <c r="J17" s="26"/>
    </row>
    <row r="18">
      <c r="A18" s="55" t="s">
        <v>2065</v>
      </c>
      <c r="B18" s="24">
        <v>0.05181712962962963</v>
      </c>
      <c r="C18" s="55" t="s">
        <v>964</v>
      </c>
      <c r="D18" s="55" t="s">
        <v>128</v>
      </c>
      <c r="E18" s="29">
        <v>13.0</v>
      </c>
      <c r="F18" s="46">
        <f t="shared" ref="F18:F19" si="2">E18-9</f>
        <v>4</v>
      </c>
      <c r="G18" s="26"/>
      <c r="H18" s="26"/>
      <c r="I18" s="26"/>
      <c r="J18" s="26"/>
    </row>
    <row r="19">
      <c r="A19" s="55" t="s">
        <v>2065</v>
      </c>
      <c r="B19" s="24">
        <v>0.0528125</v>
      </c>
      <c r="C19" s="55" t="s">
        <v>964</v>
      </c>
      <c r="D19" s="55" t="s">
        <v>67</v>
      </c>
      <c r="E19" s="29">
        <v>12.0</v>
      </c>
      <c r="F19" s="46">
        <f t="shared" si="2"/>
        <v>3</v>
      </c>
      <c r="G19" s="26"/>
      <c r="H19" s="26"/>
      <c r="I19" s="26"/>
      <c r="J19" s="26"/>
    </row>
    <row r="20">
      <c r="A20" s="55" t="s">
        <v>2065</v>
      </c>
      <c r="B20" s="24">
        <v>0.05458333333333333</v>
      </c>
      <c r="C20" s="55" t="s">
        <v>66</v>
      </c>
      <c r="D20" s="55" t="s">
        <v>125</v>
      </c>
      <c r="E20" s="29">
        <v>13.0</v>
      </c>
      <c r="F20" s="46">
        <f>E20-0-10</f>
        <v>3</v>
      </c>
      <c r="G20" s="26"/>
      <c r="H20" s="26"/>
      <c r="I20" s="26"/>
      <c r="J20" s="55" t="s">
        <v>966</v>
      </c>
    </row>
    <row r="21">
      <c r="A21" s="55" t="s">
        <v>2065</v>
      </c>
      <c r="B21" s="24">
        <v>0.05462962962962963</v>
      </c>
      <c r="C21" s="55" t="s">
        <v>82</v>
      </c>
      <c r="D21" s="55" t="s">
        <v>125</v>
      </c>
      <c r="E21" s="29">
        <v>30.0</v>
      </c>
      <c r="F21" s="46">
        <f>E21-2-10</f>
        <v>18</v>
      </c>
      <c r="G21" s="26"/>
      <c r="H21" s="26"/>
      <c r="I21" s="26"/>
      <c r="J21" s="55" t="s">
        <v>966</v>
      </c>
    </row>
    <row r="22">
      <c r="A22" s="55" t="s">
        <v>2065</v>
      </c>
      <c r="B22" s="24">
        <v>0.05466435185185185</v>
      </c>
      <c r="C22" s="55" t="s">
        <v>69</v>
      </c>
      <c r="D22" s="55" t="s">
        <v>125</v>
      </c>
      <c r="E22" s="29">
        <v>24.0</v>
      </c>
      <c r="F22" s="46">
        <f>E22-4-10</f>
        <v>10</v>
      </c>
      <c r="G22" s="26"/>
      <c r="H22" s="26"/>
      <c r="I22" s="26"/>
      <c r="J22" s="55" t="s">
        <v>966</v>
      </c>
    </row>
    <row r="23">
      <c r="A23" s="55" t="s">
        <v>2065</v>
      </c>
      <c r="B23" s="24">
        <v>0.054675925925925926</v>
      </c>
      <c r="C23" s="55" t="s">
        <v>84</v>
      </c>
      <c r="D23" s="55" t="s">
        <v>125</v>
      </c>
      <c r="E23" s="29">
        <v>23.0</v>
      </c>
      <c r="F23" s="46">
        <f>E23-2-10</f>
        <v>11</v>
      </c>
      <c r="G23" s="26"/>
      <c r="H23" s="26"/>
      <c r="I23" s="26"/>
      <c r="J23" s="55" t="s">
        <v>966</v>
      </c>
    </row>
    <row r="24">
      <c r="A24" s="55" t="s">
        <v>2065</v>
      </c>
      <c r="B24" s="24">
        <v>0.05778935185185185</v>
      </c>
      <c r="C24" s="55" t="s">
        <v>69</v>
      </c>
      <c r="D24" s="55" t="s">
        <v>131</v>
      </c>
      <c r="E24" s="29">
        <v>9.0</v>
      </c>
      <c r="F24" s="29">
        <v>14.0</v>
      </c>
      <c r="G24" s="26"/>
      <c r="H24" s="26"/>
      <c r="I24" s="26"/>
      <c r="J24" s="55" t="s">
        <v>2067</v>
      </c>
    </row>
    <row r="25">
      <c r="A25" s="55" t="s">
        <v>2065</v>
      </c>
      <c r="B25" s="24">
        <v>0.058333333333333334</v>
      </c>
      <c r="C25" s="55" t="s">
        <v>69</v>
      </c>
      <c r="D25" s="55" t="s">
        <v>131</v>
      </c>
      <c r="E25" s="29">
        <v>0.0</v>
      </c>
      <c r="F25" s="29">
        <v>5.0</v>
      </c>
      <c r="G25" s="26"/>
      <c r="H25" s="26"/>
      <c r="I25" s="26"/>
      <c r="J25" s="55" t="s">
        <v>2067</v>
      </c>
    </row>
    <row r="26">
      <c r="A26" s="55" t="s">
        <v>2065</v>
      </c>
      <c r="B26" s="24">
        <v>0.05873842592592592</v>
      </c>
      <c r="C26" s="55" t="s">
        <v>69</v>
      </c>
      <c r="D26" s="55" t="s">
        <v>131</v>
      </c>
      <c r="E26" s="29">
        <v>8.0</v>
      </c>
      <c r="F26" s="29">
        <v>13.0</v>
      </c>
      <c r="G26" s="26"/>
      <c r="H26" s="26"/>
      <c r="I26" s="26"/>
      <c r="J26" s="55" t="s">
        <v>2067</v>
      </c>
    </row>
    <row r="27">
      <c r="A27" s="55" t="s">
        <v>2065</v>
      </c>
      <c r="B27" s="24">
        <v>0.05894675925925926</v>
      </c>
      <c r="C27" s="55" t="s">
        <v>69</v>
      </c>
      <c r="D27" s="55" t="s">
        <v>129</v>
      </c>
      <c r="E27" s="29">
        <v>8.0</v>
      </c>
      <c r="F27" s="29">
        <v>7.0</v>
      </c>
      <c r="G27" s="26"/>
      <c r="H27" s="26"/>
      <c r="I27" s="26"/>
      <c r="J27" s="55" t="s">
        <v>2068</v>
      </c>
    </row>
    <row r="28">
      <c r="A28" s="55" t="s">
        <v>2065</v>
      </c>
      <c r="B28" s="24">
        <v>0.05914351851851852</v>
      </c>
      <c r="C28" s="55" t="s">
        <v>69</v>
      </c>
      <c r="D28" s="55" t="s">
        <v>67</v>
      </c>
      <c r="E28" s="29">
        <v>5.0</v>
      </c>
      <c r="F28" s="29">
        <v>7.0</v>
      </c>
      <c r="G28" s="26"/>
      <c r="H28" s="26"/>
      <c r="I28" s="26"/>
      <c r="J28" s="55" t="s">
        <v>2069</v>
      </c>
    </row>
    <row r="29">
      <c r="A29" s="55" t="s">
        <v>2065</v>
      </c>
      <c r="B29" s="24">
        <v>0.05959490740740741</v>
      </c>
      <c r="C29" s="55" t="s">
        <v>69</v>
      </c>
      <c r="D29" s="55" t="s">
        <v>100</v>
      </c>
      <c r="E29" s="29">
        <v>7.0</v>
      </c>
      <c r="F29" s="46">
        <f>E29-4</f>
        <v>3</v>
      </c>
      <c r="G29" s="26"/>
      <c r="H29" s="55" t="s">
        <v>618</v>
      </c>
      <c r="I29" s="26"/>
      <c r="J29" s="26"/>
    </row>
    <row r="30">
      <c r="A30" s="55" t="s">
        <v>2065</v>
      </c>
      <c r="B30" s="24">
        <v>0.06056712962962963</v>
      </c>
      <c r="C30" s="55" t="s">
        <v>69</v>
      </c>
      <c r="D30" s="55" t="s">
        <v>67</v>
      </c>
      <c r="E30" s="29">
        <v>17.0</v>
      </c>
      <c r="F30" s="46">
        <f>E30-5</f>
        <v>12</v>
      </c>
      <c r="G30" s="26"/>
      <c r="H30" s="26"/>
      <c r="I30" s="26"/>
      <c r="J30" s="26"/>
    </row>
    <row r="31">
      <c r="A31" s="55" t="s">
        <v>2065</v>
      </c>
      <c r="B31" s="24">
        <v>0.061863425925925926</v>
      </c>
      <c r="C31" s="55" t="s">
        <v>66</v>
      </c>
      <c r="D31" s="55" t="s">
        <v>80</v>
      </c>
      <c r="E31" s="29" t="s">
        <v>75</v>
      </c>
      <c r="F31" s="29" t="s">
        <v>75</v>
      </c>
      <c r="G31" s="26"/>
      <c r="H31" s="26"/>
      <c r="I31" s="26"/>
      <c r="J31" s="55" t="s">
        <v>85</v>
      </c>
    </row>
    <row r="32">
      <c r="A32" s="55" t="s">
        <v>2065</v>
      </c>
      <c r="B32" s="24">
        <v>0.061863425925925926</v>
      </c>
      <c r="C32" s="55" t="s">
        <v>66</v>
      </c>
      <c r="D32" s="55" t="s">
        <v>80</v>
      </c>
      <c r="E32" s="29">
        <v>20.0</v>
      </c>
      <c r="F32" s="46">
        <f>E32-9</f>
        <v>11</v>
      </c>
      <c r="G32" s="26"/>
      <c r="H32" s="26"/>
      <c r="I32" s="26"/>
      <c r="J32" s="55" t="s">
        <v>86</v>
      </c>
    </row>
    <row r="33">
      <c r="A33" s="55" t="s">
        <v>2065</v>
      </c>
      <c r="B33" s="24">
        <v>0.06710648148148148</v>
      </c>
      <c r="C33" s="55" t="s">
        <v>82</v>
      </c>
      <c r="D33" s="55" t="s">
        <v>67</v>
      </c>
      <c r="E33" s="29" t="s">
        <v>75</v>
      </c>
      <c r="F33" s="29" t="s">
        <v>75</v>
      </c>
      <c r="G33" s="26"/>
      <c r="H33" s="26"/>
      <c r="I33" s="26"/>
      <c r="J33" s="55" t="s">
        <v>2070</v>
      </c>
    </row>
    <row r="34">
      <c r="A34" s="55" t="s">
        <v>2065</v>
      </c>
      <c r="B34" s="24">
        <v>0.06710648148148148</v>
      </c>
      <c r="C34" s="55" t="s">
        <v>82</v>
      </c>
      <c r="D34" s="55" t="s">
        <v>67</v>
      </c>
      <c r="E34" s="29">
        <v>13.0</v>
      </c>
      <c r="F34" s="46">
        <f>E34-4</f>
        <v>9</v>
      </c>
      <c r="G34" s="26"/>
      <c r="H34" s="26"/>
      <c r="I34" s="26"/>
      <c r="J34" s="55" t="s">
        <v>2071</v>
      </c>
    </row>
    <row r="35">
      <c r="A35" s="55" t="s">
        <v>2065</v>
      </c>
      <c r="B35" s="24">
        <v>0.06711805555555556</v>
      </c>
      <c r="C35" s="55" t="s">
        <v>70</v>
      </c>
      <c r="D35" s="55" t="s">
        <v>67</v>
      </c>
      <c r="E35" s="29">
        <v>8.0</v>
      </c>
      <c r="F35" s="46">
        <f>E35-3</f>
        <v>5</v>
      </c>
      <c r="G35" s="26"/>
      <c r="H35" s="26"/>
      <c r="I35" s="26"/>
      <c r="J35" s="26"/>
    </row>
    <row r="36">
      <c r="A36" s="55" t="s">
        <v>2065</v>
      </c>
      <c r="B36" s="24">
        <v>0.06763888888888889</v>
      </c>
      <c r="C36" s="55" t="s">
        <v>66</v>
      </c>
      <c r="D36" s="55" t="s">
        <v>67</v>
      </c>
      <c r="E36" s="29">
        <v>8.0</v>
      </c>
      <c r="F36" s="46">
        <f t="shared" ref="F36:F37" si="3">E36-2</f>
        <v>6</v>
      </c>
      <c r="G36" s="26"/>
      <c r="H36" s="26"/>
      <c r="I36" s="26"/>
      <c r="J36" s="26"/>
    </row>
    <row r="37">
      <c r="A37" s="55" t="s">
        <v>2065</v>
      </c>
      <c r="B37" s="24">
        <v>0.06770833333333333</v>
      </c>
      <c r="C37" s="55" t="s">
        <v>84</v>
      </c>
      <c r="D37" s="55" t="s">
        <v>67</v>
      </c>
      <c r="E37" s="29">
        <v>18.0</v>
      </c>
      <c r="F37" s="46">
        <f t="shared" si="3"/>
        <v>16</v>
      </c>
      <c r="G37" s="26"/>
      <c r="H37" s="26"/>
      <c r="I37" s="26"/>
      <c r="J37" s="26"/>
    </row>
    <row r="38">
      <c r="A38" s="55" t="s">
        <v>2065</v>
      </c>
      <c r="B38" s="24">
        <v>0.06912037037037037</v>
      </c>
      <c r="C38" s="55" t="s">
        <v>74</v>
      </c>
      <c r="D38" s="55" t="s">
        <v>67</v>
      </c>
      <c r="E38" s="29">
        <v>7.0</v>
      </c>
      <c r="F38" s="46">
        <f>E38-0</f>
        <v>7</v>
      </c>
      <c r="G38" s="26"/>
      <c r="H38" s="26"/>
      <c r="I38" s="26"/>
      <c r="J38" s="26"/>
    </row>
    <row r="39">
      <c r="A39" s="55" t="s">
        <v>2065</v>
      </c>
      <c r="B39" s="24">
        <v>0.07040509259259259</v>
      </c>
      <c r="C39" s="55" t="s">
        <v>69</v>
      </c>
      <c r="D39" s="55" t="s">
        <v>67</v>
      </c>
      <c r="E39" s="29">
        <v>15.0</v>
      </c>
      <c r="F39" s="46">
        <f>E39-5</f>
        <v>10</v>
      </c>
      <c r="G39" s="26"/>
      <c r="H39" s="26"/>
      <c r="I39" s="26"/>
      <c r="J39" s="26"/>
    </row>
    <row r="40">
      <c r="A40" s="55" t="s">
        <v>2065</v>
      </c>
      <c r="B40" s="24">
        <v>0.07041666666666667</v>
      </c>
      <c r="C40" s="55" t="s">
        <v>964</v>
      </c>
      <c r="D40" s="55" t="s">
        <v>67</v>
      </c>
      <c r="E40" s="29">
        <v>11.0</v>
      </c>
      <c r="F40" s="46">
        <f>E40-9</f>
        <v>2</v>
      </c>
      <c r="G40" s="26"/>
      <c r="H40" s="26"/>
      <c r="I40" s="26"/>
      <c r="J40" s="26"/>
    </row>
    <row r="41">
      <c r="A41" s="55" t="s">
        <v>2065</v>
      </c>
      <c r="B41" s="24">
        <v>0.07436342592592593</v>
      </c>
      <c r="C41" s="55" t="s">
        <v>66</v>
      </c>
      <c r="D41" s="55" t="s">
        <v>125</v>
      </c>
      <c r="E41" s="29">
        <v>15.0</v>
      </c>
      <c r="F41" s="46">
        <f>E41-0</f>
        <v>15</v>
      </c>
      <c r="G41" s="26"/>
      <c r="H41" s="26"/>
      <c r="I41" s="26"/>
      <c r="J41" s="26"/>
    </row>
    <row r="42">
      <c r="A42" s="55" t="s">
        <v>2065</v>
      </c>
      <c r="B42" s="24">
        <v>0.07438657407407408</v>
      </c>
      <c r="C42" s="55" t="s">
        <v>84</v>
      </c>
      <c r="D42" s="55" t="s">
        <v>125</v>
      </c>
      <c r="E42" s="29">
        <v>7.0</v>
      </c>
      <c r="F42" s="46">
        <f>E42-2</f>
        <v>5</v>
      </c>
      <c r="G42" s="26"/>
      <c r="H42" s="26"/>
      <c r="I42" s="26"/>
      <c r="J42" s="26"/>
    </row>
    <row r="43">
      <c r="A43" s="55" t="s">
        <v>2065</v>
      </c>
      <c r="B43" s="24">
        <v>0.07606481481481482</v>
      </c>
      <c r="C43" s="55" t="s">
        <v>74</v>
      </c>
      <c r="D43" s="55" t="s">
        <v>125</v>
      </c>
      <c r="E43" s="29" t="s">
        <v>75</v>
      </c>
      <c r="F43" s="29" t="s">
        <v>75</v>
      </c>
      <c r="G43" s="26"/>
      <c r="H43" s="26"/>
      <c r="I43" s="26"/>
      <c r="J43" s="55" t="s">
        <v>85</v>
      </c>
    </row>
    <row r="44">
      <c r="A44" s="55" t="s">
        <v>2065</v>
      </c>
      <c r="B44" s="24">
        <v>0.07606481481481482</v>
      </c>
      <c r="C44" s="55" t="s">
        <v>74</v>
      </c>
      <c r="D44" s="55" t="s">
        <v>125</v>
      </c>
      <c r="E44" s="29">
        <v>23.0</v>
      </c>
      <c r="F44" s="46">
        <f>E44-13</f>
        <v>10</v>
      </c>
      <c r="G44" s="26"/>
      <c r="H44" s="26"/>
      <c r="I44" s="26"/>
      <c r="J44" s="55" t="s">
        <v>86</v>
      </c>
    </row>
    <row r="45">
      <c r="A45" s="55" t="s">
        <v>2065</v>
      </c>
      <c r="B45" s="24">
        <v>0.0763888888888889</v>
      </c>
      <c r="C45" s="55" t="s">
        <v>69</v>
      </c>
      <c r="D45" s="55" t="s">
        <v>80</v>
      </c>
      <c r="E45" s="29" t="s">
        <v>75</v>
      </c>
      <c r="F45" s="29" t="s">
        <v>75</v>
      </c>
      <c r="G45" s="26"/>
      <c r="H45" s="26"/>
      <c r="I45" s="26"/>
      <c r="J45" s="55" t="s">
        <v>85</v>
      </c>
    </row>
    <row r="46">
      <c r="A46" s="55" t="s">
        <v>2065</v>
      </c>
      <c r="B46" s="24">
        <v>0.0763888888888889</v>
      </c>
      <c r="C46" s="55" t="s">
        <v>69</v>
      </c>
      <c r="D46" s="55" t="s">
        <v>80</v>
      </c>
      <c r="E46" s="29">
        <v>22.0</v>
      </c>
      <c r="F46" s="46">
        <f>E46-5</f>
        <v>17</v>
      </c>
      <c r="G46" s="26"/>
      <c r="H46" s="26"/>
      <c r="I46" s="26"/>
      <c r="J46" s="55" t="s">
        <v>86</v>
      </c>
    </row>
    <row r="47">
      <c r="A47" s="55" t="s">
        <v>2065</v>
      </c>
      <c r="B47" s="24">
        <v>0.0778587962962963</v>
      </c>
      <c r="C47" s="55" t="s">
        <v>74</v>
      </c>
      <c r="D47" s="55" t="s">
        <v>125</v>
      </c>
      <c r="E47" s="29" t="s">
        <v>75</v>
      </c>
      <c r="F47" s="29" t="s">
        <v>75</v>
      </c>
      <c r="G47" s="26"/>
      <c r="H47" s="26"/>
      <c r="I47" s="26"/>
      <c r="J47" s="55" t="s">
        <v>85</v>
      </c>
    </row>
    <row r="48">
      <c r="A48" s="55" t="s">
        <v>2065</v>
      </c>
      <c r="B48" s="24">
        <v>0.0778587962962963</v>
      </c>
      <c r="C48" s="55" t="s">
        <v>74</v>
      </c>
      <c r="D48" s="55" t="s">
        <v>125</v>
      </c>
      <c r="E48" s="29">
        <v>25.0</v>
      </c>
      <c r="F48" s="46">
        <f>E48-13</f>
        <v>12</v>
      </c>
      <c r="G48" s="26"/>
      <c r="H48" s="26"/>
      <c r="I48" s="26"/>
      <c r="J48" s="55" t="s">
        <v>86</v>
      </c>
    </row>
    <row r="49">
      <c r="A49" s="55" t="s">
        <v>2065</v>
      </c>
      <c r="B49" s="24">
        <v>0.07865740740740741</v>
      </c>
      <c r="C49" s="55" t="s">
        <v>69</v>
      </c>
      <c r="D49" s="55" t="s">
        <v>67</v>
      </c>
      <c r="E49" s="29" t="s">
        <v>75</v>
      </c>
      <c r="F49" s="29" t="s">
        <v>75</v>
      </c>
      <c r="G49" s="26"/>
      <c r="H49" s="26"/>
      <c r="I49" s="26"/>
      <c r="J49" s="26"/>
    </row>
    <row r="50">
      <c r="A50" s="55" t="s">
        <v>2065</v>
      </c>
      <c r="B50" s="24">
        <v>0.07994212962962963</v>
      </c>
      <c r="C50" s="55" t="s">
        <v>74</v>
      </c>
      <c r="D50" s="55" t="s">
        <v>79</v>
      </c>
      <c r="E50" s="29">
        <v>17.0</v>
      </c>
      <c r="F50" s="46">
        <f>E50-4</f>
        <v>13</v>
      </c>
      <c r="G50" s="26"/>
      <c r="H50" s="26"/>
      <c r="I50" s="26"/>
      <c r="J50" s="26"/>
    </row>
    <row r="51">
      <c r="A51" s="55" t="s">
        <v>2065</v>
      </c>
      <c r="B51" s="24">
        <v>0.08394675925925926</v>
      </c>
      <c r="C51" s="55" t="s">
        <v>74</v>
      </c>
      <c r="D51" s="55" t="s">
        <v>78</v>
      </c>
      <c r="E51" s="29">
        <v>18.0</v>
      </c>
      <c r="F51" s="46">
        <f t="shared" ref="F51:F52" si="4">E51-9</f>
        <v>9</v>
      </c>
      <c r="G51" s="26"/>
      <c r="H51" s="26"/>
      <c r="I51" s="26"/>
      <c r="J51" s="26"/>
    </row>
    <row r="52">
      <c r="A52" s="55" t="s">
        <v>2065</v>
      </c>
      <c r="B52" s="24">
        <v>0.08457175925925926</v>
      </c>
      <c r="C52" s="55" t="s">
        <v>74</v>
      </c>
      <c r="D52" s="55" t="s">
        <v>78</v>
      </c>
      <c r="E52" s="29">
        <v>13.0</v>
      </c>
      <c r="F52" s="46">
        <f t="shared" si="4"/>
        <v>4</v>
      </c>
      <c r="G52" s="26"/>
      <c r="H52" s="26"/>
      <c r="I52" s="26"/>
      <c r="J52" s="26"/>
    </row>
    <row r="53">
      <c r="A53" s="55" t="s">
        <v>2065</v>
      </c>
      <c r="B53" s="24">
        <v>0.08574074074074074</v>
      </c>
      <c r="C53" s="55" t="s">
        <v>74</v>
      </c>
      <c r="D53" s="55" t="s">
        <v>67</v>
      </c>
      <c r="E53" s="29">
        <v>10.0</v>
      </c>
      <c r="F53" s="46">
        <f>E53-0</f>
        <v>10</v>
      </c>
      <c r="G53" s="26"/>
      <c r="H53" s="26"/>
      <c r="I53" s="26"/>
      <c r="J53" s="26"/>
    </row>
    <row r="54">
      <c r="A54" s="55" t="s">
        <v>2065</v>
      </c>
      <c r="B54" s="24">
        <v>0.08643518518518518</v>
      </c>
      <c r="C54" s="55" t="s">
        <v>74</v>
      </c>
      <c r="D54" s="55" t="s">
        <v>78</v>
      </c>
      <c r="E54" s="29">
        <v>22.0</v>
      </c>
      <c r="F54" s="46">
        <f>E54-9</f>
        <v>13</v>
      </c>
      <c r="G54" s="26"/>
      <c r="H54" s="26"/>
      <c r="I54" s="26"/>
      <c r="J54" s="26"/>
    </row>
    <row r="55">
      <c r="A55" s="55" t="s">
        <v>2065</v>
      </c>
      <c r="B55" s="24">
        <v>0.10645833333333334</v>
      </c>
      <c r="C55" s="55" t="s">
        <v>70</v>
      </c>
      <c r="D55" s="55" t="s">
        <v>87</v>
      </c>
      <c r="E55" s="29">
        <v>19.0</v>
      </c>
      <c r="F55" s="29">
        <v>14.0</v>
      </c>
      <c r="G55" s="26"/>
      <c r="H55" s="26"/>
      <c r="I55" s="26"/>
      <c r="J55" s="26"/>
    </row>
    <row r="56">
      <c r="A56" s="55" t="s">
        <v>2065</v>
      </c>
      <c r="B56" s="24">
        <v>0.10645833333333334</v>
      </c>
      <c r="C56" s="55" t="s">
        <v>70</v>
      </c>
      <c r="D56" s="55" t="s">
        <v>76</v>
      </c>
      <c r="E56" s="29">
        <v>4.0</v>
      </c>
      <c r="F56" s="46"/>
      <c r="G56" s="26"/>
      <c r="H56" s="26"/>
      <c r="I56" s="26"/>
      <c r="J56" s="55" t="s">
        <v>2072</v>
      </c>
    </row>
    <row r="57">
      <c r="A57" s="55" t="s">
        <v>2065</v>
      </c>
      <c r="B57" s="24">
        <v>0.10645833333333334</v>
      </c>
      <c r="C57" s="55" t="s">
        <v>70</v>
      </c>
      <c r="D57" s="55" t="s">
        <v>76</v>
      </c>
      <c r="E57" s="29">
        <v>3.0</v>
      </c>
      <c r="F57" s="46"/>
      <c r="G57" s="26"/>
      <c r="H57" s="26"/>
      <c r="I57" s="26"/>
      <c r="J57" s="55" t="s">
        <v>2073</v>
      </c>
    </row>
    <row r="58">
      <c r="A58" s="55" t="s">
        <v>2065</v>
      </c>
      <c r="B58" s="24">
        <v>0.10645833333333334</v>
      </c>
      <c r="C58" s="55" t="s">
        <v>964</v>
      </c>
      <c r="D58" s="55" t="s">
        <v>87</v>
      </c>
      <c r="E58" s="29">
        <v>24.0</v>
      </c>
      <c r="F58" s="29" t="s">
        <v>75</v>
      </c>
      <c r="G58" s="26"/>
      <c r="H58" s="26"/>
      <c r="I58" s="26"/>
      <c r="J58" s="55" t="s">
        <v>2074</v>
      </c>
    </row>
    <row r="59">
      <c r="A59" s="55" t="s">
        <v>2065</v>
      </c>
      <c r="B59" s="24">
        <v>0.10672453703703703</v>
      </c>
      <c r="C59" s="55" t="s">
        <v>82</v>
      </c>
      <c r="D59" s="55" t="s">
        <v>87</v>
      </c>
      <c r="E59" s="29">
        <v>18.0</v>
      </c>
      <c r="F59" s="46">
        <f>E59-1</f>
        <v>17</v>
      </c>
      <c r="G59" s="26"/>
      <c r="H59" s="26"/>
      <c r="I59" s="26"/>
      <c r="J59" s="26"/>
    </row>
    <row r="60">
      <c r="A60" s="55" t="s">
        <v>2065</v>
      </c>
      <c r="B60" s="24">
        <v>0.10678240740740741</v>
      </c>
      <c r="C60" s="55" t="s">
        <v>74</v>
      </c>
      <c r="D60" s="55" t="s">
        <v>87</v>
      </c>
      <c r="E60" s="29">
        <v>15.0</v>
      </c>
      <c r="F60" s="46">
        <f>E60-5</f>
        <v>10</v>
      </c>
      <c r="G60" s="26"/>
      <c r="H60" s="26"/>
      <c r="I60" s="26"/>
      <c r="J60" s="26"/>
    </row>
    <row r="61">
      <c r="A61" s="55" t="s">
        <v>2065</v>
      </c>
      <c r="B61" s="24">
        <v>0.10710648148148148</v>
      </c>
      <c r="C61" s="55" t="s">
        <v>84</v>
      </c>
      <c r="D61" s="55" t="s">
        <v>87</v>
      </c>
      <c r="E61" s="29">
        <v>11.0</v>
      </c>
      <c r="F61" s="46">
        <f>E61-2</f>
        <v>9</v>
      </c>
      <c r="G61" s="26"/>
      <c r="H61" s="26"/>
      <c r="I61" s="26"/>
      <c r="J61" s="26"/>
    </row>
    <row r="62">
      <c r="A62" s="55" t="s">
        <v>2065</v>
      </c>
      <c r="B62" s="24">
        <v>0.10710648148148148</v>
      </c>
      <c r="C62" s="55" t="s">
        <v>69</v>
      </c>
      <c r="D62" s="55" t="s">
        <v>87</v>
      </c>
      <c r="E62" s="29">
        <v>7.0</v>
      </c>
      <c r="F62" s="46">
        <f>E62-4</f>
        <v>3</v>
      </c>
      <c r="G62" s="26"/>
      <c r="H62" s="26"/>
      <c r="I62" s="26"/>
      <c r="J62" s="26"/>
    </row>
    <row r="63">
      <c r="A63" s="55" t="s">
        <v>2065</v>
      </c>
      <c r="B63" s="24">
        <v>0.10721064814814815</v>
      </c>
      <c r="C63" s="55" t="s">
        <v>66</v>
      </c>
      <c r="D63" s="55" t="s">
        <v>87</v>
      </c>
      <c r="E63" s="29">
        <v>5.0</v>
      </c>
      <c r="F63" s="46">
        <f>E63-0</f>
        <v>5</v>
      </c>
      <c r="G63" s="26"/>
      <c r="H63" s="26"/>
      <c r="I63" s="26"/>
      <c r="J63" s="26"/>
    </row>
    <row r="64">
      <c r="A64" s="55" t="s">
        <v>2065</v>
      </c>
      <c r="B64" s="24">
        <v>0.10782407407407407</v>
      </c>
      <c r="C64" s="55" t="s">
        <v>70</v>
      </c>
      <c r="D64" s="55" t="s">
        <v>78</v>
      </c>
      <c r="E64" s="29">
        <v>27.0</v>
      </c>
      <c r="F64" s="46">
        <f>E64-9</f>
        <v>18</v>
      </c>
      <c r="G64" s="26"/>
      <c r="H64" s="26"/>
      <c r="I64" s="26"/>
      <c r="J64" s="26"/>
    </row>
    <row r="65">
      <c r="A65" s="55" t="s">
        <v>2065</v>
      </c>
      <c r="B65" s="24">
        <v>0.1085300925925926</v>
      </c>
      <c r="C65" s="55" t="s">
        <v>70</v>
      </c>
      <c r="D65" s="55" t="s">
        <v>93</v>
      </c>
      <c r="E65" s="29">
        <v>19.0</v>
      </c>
      <c r="F65" s="46">
        <f>E65-5</f>
        <v>14</v>
      </c>
      <c r="G65" s="26"/>
      <c r="H65" s="26"/>
      <c r="I65" s="26"/>
      <c r="J65" s="55" t="s">
        <v>2075</v>
      </c>
    </row>
    <row r="66">
      <c r="A66" s="55" t="s">
        <v>2065</v>
      </c>
      <c r="B66" s="24">
        <v>0.11054398148148148</v>
      </c>
      <c r="C66" s="55" t="s">
        <v>74</v>
      </c>
      <c r="D66" s="55" t="s">
        <v>166</v>
      </c>
      <c r="E66" s="29">
        <v>9.0</v>
      </c>
      <c r="F66" s="46">
        <f>E66-0</f>
        <v>9</v>
      </c>
      <c r="G66" s="26"/>
      <c r="H66" s="26"/>
      <c r="I66" s="26"/>
      <c r="J66" s="55" t="s">
        <v>2076</v>
      </c>
    </row>
    <row r="67">
      <c r="A67" s="55" t="s">
        <v>2065</v>
      </c>
      <c r="B67" s="24">
        <v>0.11171296296296296</v>
      </c>
      <c r="C67" s="55" t="s">
        <v>82</v>
      </c>
      <c r="D67" s="55" t="s">
        <v>78</v>
      </c>
      <c r="E67" s="29">
        <v>12.0</v>
      </c>
      <c r="F67" s="46">
        <f>E67-2</f>
        <v>10</v>
      </c>
      <c r="G67" s="26"/>
      <c r="H67" s="26"/>
      <c r="I67" s="26"/>
      <c r="J67" s="26"/>
    </row>
    <row r="68">
      <c r="A68" s="55" t="s">
        <v>2065</v>
      </c>
      <c r="B68" s="24">
        <v>0.1125</v>
      </c>
      <c r="C68" s="55" t="s">
        <v>82</v>
      </c>
      <c r="D68" s="55" t="s">
        <v>89</v>
      </c>
      <c r="E68" s="29">
        <v>14.0</v>
      </c>
      <c r="F68" s="46">
        <f>E68-9</f>
        <v>5</v>
      </c>
      <c r="G68" s="26"/>
      <c r="H68" s="26"/>
      <c r="I68" s="26"/>
      <c r="J68" s="55" t="s">
        <v>2048</v>
      </c>
    </row>
    <row r="69">
      <c r="A69" s="55" t="s">
        <v>2065</v>
      </c>
      <c r="B69" s="24">
        <v>0.11278935185185185</v>
      </c>
      <c r="C69" s="55" t="s">
        <v>82</v>
      </c>
      <c r="D69" s="55" t="s">
        <v>91</v>
      </c>
      <c r="E69" s="29">
        <v>20.0</v>
      </c>
      <c r="F69" s="46"/>
      <c r="G69" s="26"/>
      <c r="H69" s="55" t="s">
        <v>2077</v>
      </c>
      <c r="I69" s="29">
        <v>1.0</v>
      </c>
      <c r="J69" s="55" t="s">
        <v>119</v>
      </c>
    </row>
    <row r="70">
      <c r="A70" s="55" t="s">
        <v>2065</v>
      </c>
      <c r="B70" s="24">
        <v>0.11414351851851852</v>
      </c>
      <c r="C70" s="55" t="s">
        <v>84</v>
      </c>
      <c r="D70" s="55" t="s">
        <v>78</v>
      </c>
      <c r="E70" s="29" t="s">
        <v>68</v>
      </c>
      <c r="F70" s="29">
        <v>20.0</v>
      </c>
      <c r="G70" s="26"/>
      <c r="H70" s="26"/>
      <c r="I70" s="26"/>
      <c r="J70" s="26"/>
    </row>
    <row r="71">
      <c r="A71" s="55" t="s">
        <v>2065</v>
      </c>
      <c r="B71" s="24">
        <v>0.1159375</v>
      </c>
      <c r="C71" s="55" t="s">
        <v>69</v>
      </c>
      <c r="D71" s="55" t="s">
        <v>89</v>
      </c>
      <c r="E71" s="29" t="s">
        <v>88</v>
      </c>
      <c r="F71" s="29">
        <v>1.0</v>
      </c>
      <c r="G71" s="26"/>
      <c r="H71" s="26"/>
      <c r="I71" s="26"/>
      <c r="J71" s="55" t="s">
        <v>90</v>
      </c>
    </row>
    <row r="72">
      <c r="A72" s="55" t="s">
        <v>2065</v>
      </c>
      <c r="B72" s="24">
        <v>0.11707175925925926</v>
      </c>
      <c r="C72" s="55" t="s">
        <v>66</v>
      </c>
      <c r="D72" s="55" t="s">
        <v>89</v>
      </c>
      <c r="E72" s="29">
        <v>14.0</v>
      </c>
      <c r="F72" s="46">
        <f t="shared" ref="F72:F73" si="5">E72-9</f>
        <v>5</v>
      </c>
      <c r="G72" s="26"/>
      <c r="H72" s="26"/>
      <c r="I72" s="26"/>
      <c r="J72" s="55" t="s">
        <v>171</v>
      </c>
    </row>
    <row r="73">
      <c r="A73" s="55" t="s">
        <v>2065</v>
      </c>
      <c r="B73" s="24">
        <v>0.11715277777777777</v>
      </c>
      <c r="C73" s="55" t="s">
        <v>66</v>
      </c>
      <c r="D73" s="55" t="s">
        <v>89</v>
      </c>
      <c r="E73" s="29">
        <v>17.0</v>
      </c>
      <c r="F73" s="46">
        <f t="shared" si="5"/>
        <v>8</v>
      </c>
      <c r="G73" s="26"/>
      <c r="H73" s="26"/>
      <c r="I73" s="26"/>
      <c r="J73" s="55" t="s">
        <v>171</v>
      </c>
    </row>
    <row r="74">
      <c r="A74" s="55" t="s">
        <v>2065</v>
      </c>
      <c r="B74" s="24">
        <v>0.11733796296296296</v>
      </c>
      <c r="C74" s="55" t="s">
        <v>66</v>
      </c>
      <c r="D74" s="55" t="s">
        <v>91</v>
      </c>
      <c r="E74" s="29">
        <v>6.0</v>
      </c>
      <c r="F74" s="46"/>
      <c r="G74" s="26"/>
      <c r="H74" s="55" t="s">
        <v>2078</v>
      </c>
      <c r="I74" s="26"/>
      <c r="J74" s="26"/>
    </row>
    <row r="75">
      <c r="A75" s="55" t="s">
        <v>2065</v>
      </c>
      <c r="B75" s="24">
        <v>0.11739583333333334</v>
      </c>
      <c r="C75" s="55" t="s">
        <v>66</v>
      </c>
      <c r="D75" s="55" t="s">
        <v>91</v>
      </c>
      <c r="E75" s="29">
        <v>14.0</v>
      </c>
      <c r="F75" s="46"/>
      <c r="G75" s="26"/>
      <c r="H75" s="55" t="s">
        <v>2079</v>
      </c>
      <c r="I75" s="29">
        <v>1.0</v>
      </c>
      <c r="J75" s="26"/>
    </row>
    <row r="76">
      <c r="A76" s="55" t="s">
        <v>2065</v>
      </c>
      <c r="B76" s="24">
        <v>0.11866898148148149</v>
      </c>
      <c r="C76" s="55" t="s">
        <v>70</v>
      </c>
      <c r="D76" s="55" t="s">
        <v>78</v>
      </c>
      <c r="E76" s="29">
        <v>19.0</v>
      </c>
      <c r="F76" s="46">
        <f>E76-9</f>
        <v>10</v>
      </c>
      <c r="G76" s="26"/>
      <c r="H76" s="26"/>
      <c r="I76" s="26"/>
      <c r="J76" s="26"/>
    </row>
    <row r="77">
      <c r="A77" s="55" t="s">
        <v>2065</v>
      </c>
      <c r="B77" s="24">
        <v>0.11913194444444444</v>
      </c>
      <c r="C77" s="55" t="s">
        <v>74</v>
      </c>
      <c r="D77" s="55" t="s">
        <v>93</v>
      </c>
      <c r="E77" s="29">
        <v>28.0</v>
      </c>
      <c r="F77" s="46">
        <f>E77-10</f>
        <v>18</v>
      </c>
      <c r="G77" s="26"/>
      <c r="H77" s="26"/>
      <c r="I77" s="26"/>
      <c r="J77" s="55" t="s">
        <v>1043</v>
      </c>
    </row>
    <row r="78">
      <c r="A78" s="55" t="s">
        <v>2065</v>
      </c>
      <c r="B78" s="24">
        <v>0.11938657407407408</v>
      </c>
      <c r="C78" s="55" t="s">
        <v>74</v>
      </c>
      <c r="D78" s="55" t="s">
        <v>129</v>
      </c>
      <c r="E78" s="29">
        <v>24.0</v>
      </c>
      <c r="F78" s="46">
        <f t="shared" ref="F78:F79" si="6">E78-5</f>
        <v>19</v>
      </c>
      <c r="G78" s="26"/>
      <c r="H78" s="26"/>
      <c r="I78" s="26"/>
      <c r="J78" s="26"/>
    </row>
    <row r="79">
      <c r="A79" s="55" t="s">
        <v>2065</v>
      </c>
      <c r="B79" s="24">
        <v>0.1194212962962963</v>
      </c>
      <c r="C79" s="55" t="s">
        <v>70</v>
      </c>
      <c r="D79" s="55" t="s">
        <v>129</v>
      </c>
      <c r="E79" s="29">
        <v>13.0</v>
      </c>
      <c r="F79" s="46">
        <f t="shared" si="6"/>
        <v>8</v>
      </c>
      <c r="G79" s="26"/>
      <c r="H79" s="26"/>
      <c r="I79" s="26"/>
      <c r="J79" s="26"/>
    </row>
    <row r="80">
      <c r="A80" s="55" t="s">
        <v>2065</v>
      </c>
      <c r="B80" s="24">
        <v>0.11996527777777778</v>
      </c>
      <c r="C80" s="55" t="s">
        <v>74</v>
      </c>
      <c r="D80" s="55" t="s">
        <v>91</v>
      </c>
      <c r="E80" s="29">
        <v>25.0</v>
      </c>
      <c r="F80" s="46"/>
      <c r="G80" s="26"/>
      <c r="H80" s="55" t="s">
        <v>2080</v>
      </c>
      <c r="I80" s="26"/>
      <c r="J80" s="26"/>
    </row>
    <row r="81">
      <c r="A81" s="55" t="s">
        <v>2065</v>
      </c>
      <c r="B81" s="24">
        <v>0.12332175925925926</v>
      </c>
      <c r="C81" s="55" t="s">
        <v>66</v>
      </c>
      <c r="D81" s="55" t="s">
        <v>67</v>
      </c>
      <c r="E81" s="29">
        <v>16.0</v>
      </c>
      <c r="F81" s="46">
        <f>E81-2</f>
        <v>14</v>
      </c>
      <c r="G81" s="26"/>
      <c r="H81" s="26"/>
      <c r="I81" s="26"/>
      <c r="J81" s="26"/>
    </row>
    <row r="82">
      <c r="A82" s="55" t="s">
        <v>2065</v>
      </c>
      <c r="B82" s="24">
        <v>0.12368055555555556</v>
      </c>
      <c r="C82" s="55" t="s">
        <v>66</v>
      </c>
      <c r="D82" s="55" t="s">
        <v>216</v>
      </c>
      <c r="E82" s="29">
        <v>20.0</v>
      </c>
      <c r="F82" s="46">
        <f>E82-5</f>
        <v>15</v>
      </c>
      <c r="G82" s="26"/>
      <c r="H82" s="26"/>
      <c r="I82" s="26"/>
      <c r="J82" s="55" t="s">
        <v>1416</v>
      </c>
    </row>
    <row r="83">
      <c r="A83" s="55" t="s">
        <v>2065</v>
      </c>
      <c r="B83" s="24">
        <v>0.1262037037037037</v>
      </c>
      <c r="C83" s="55" t="s">
        <v>82</v>
      </c>
      <c r="D83" s="55" t="s">
        <v>91</v>
      </c>
      <c r="E83" s="29">
        <v>18.0</v>
      </c>
      <c r="F83" s="46"/>
      <c r="G83" s="26"/>
      <c r="H83" s="55" t="s">
        <v>2081</v>
      </c>
      <c r="I83" s="26"/>
      <c r="J83" s="55" t="s">
        <v>1617</v>
      </c>
    </row>
    <row r="84">
      <c r="A84" s="55" t="s">
        <v>2065</v>
      </c>
      <c r="B84" s="24">
        <v>0.1264699074074074</v>
      </c>
      <c r="C84" s="55" t="s">
        <v>74</v>
      </c>
      <c r="D84" s="55" t="s">
        <v>93</v>
      </c>
      <c r="E84" s="29">
        <v>28.0</v>
      </c>
      <c r="F84" s="46">
        <f>E84-10</f>
        <v>18</v>
      </c>
      <c r="G84" s="26"/>
      <c r="H84" s="26"/>
      <c r="I84" s="26"/>
      <c r="J84" s="55" t="s">
        <v>1010</v>
      </c>
    </row>
    <row r="85">
      <c r="A85" s="55" t="s">
        <v>2065</v>
      </c>
      <c r="B85" s="24">
        <v>0.12655092592592593</v>
      </c>
      <c r="C85" s="55" t="s">
        <v>74</v>
      </c>
      <c r="D85" s="55" t="s">
        <v>91</v>
      </c>
      <c r="E85" s="29">
        <v>12.0</v>
      </c>
      <c r="F85" s="46"/>
      <c r="G85" s="26"/>
      <c r="H85" s="55" t="s">
        <v>2082</v>
      </c>
      <c r="I85" s="26"/>
      <c r="J85" s="26"/>
    </row>
    <row r="86">
      <c r="A86" s="55" t="s">
        <v>2065</v>
      </c>
      <c r="B86" s="24">
        <v>0.1268402777777778</v>
      </c>
      <c r="C86" s="55" t="s">
        <v>74</v>
      </c>
      <c r="D86" s="55" t="s">
        <v>93</v>
      </c>
      <c r="E86" s="29">
        <v>27.0</v>
      </c>
      <c r="F86" s="46">
        <f>E86-10</f>
        <v>17</v>
      </c>
      <c r="G86" s="26"/>
      <c r="H86" s="26"/>
      <c r="I86" s="26"/>
      <c r="J86" s="55" t="s">
        <v>1010</v>
      </c>
    </row>
    <row r="87">
      <c r="A87" s="55" t="s">
        <v>2065</v>
      </c>
      <c r="B87" s="24">
        <v>0.12688657407407408</v>
      </c>
      <c r="C87" s="55" t="s">
        <v>74</v>
      </c>
      <c r="D87" s="55" t="s">
        <v>91</v>
      </c>
      <c r="E87" s="29">
        <v>9.0</v>
      </c>
      <c r="F87" s="46"/>
      <c r="G87" s="26"/>
      <c r="H87" s="55" t="s">
        <v>1895</v>
      </c>
      <c r="I87" s="26"/>
      <c r="J87" s="26"/>
    </row>
    <row r="88">
      <c r="A88" s="55" t="s">
        <v>2065</v>
      </c>
      <c r="B88" s="24">
        <v>0.12795138888888888</v>
      </c>
      <c r="C88" s="55" t="s">
        <v>84</v>
      </c>
      <c r="D88" s="55" t="s">
        <v>79</v>
      </c>
      <c r="E88" s="29" t="s">
        <v>75</v>
      </c>
      <c r="F88" s="29" t="s">
        <v>75</v>
      </c>
      <c r="G88" s="26"/>
      <c r="H88" s="26"/>
      <c r="I88" s="26"/>
      <c r="J88" s="55" t="s">
        <v>85</v>
      </c>
    </row>
    <row r="89">
      <c r="A89" s="55" t="s">
        <v>2065</v>
      </c>
      <c r="B89" s="24">
        <v>0.12795138888888888</v>
      </c>
      <c r="C89" s="55" t="s">
        <v>84</v>
      </c>
      <c r="D89" s="55" t="s">
        <v>79</v>
      </c>
      <c r="E89" s="29">
        <v>17.0</v>
      </c>
      <c r="F89" s="46">
        <f>E89-7</f>
        <v>10</v>
      </c>
      <c r="G89" s="26"/>
      <c r="H89" s="26"/>
      <c r="I89" s="26"/>
      <c r="J89" s="55" t="s">
        <v>86</v>
      </c>
    </row>
    <row r="90">
      <c r="A90" s="55" t="s">
        <v>2065</v>
      </c>
      <c r="B90" s="24">
        <v>0.12802083333333333</v>
      </c>
      <c r="C90" s="55" t="s">
        <v>74</v>
      </c>
      <c r="D90" s="55" t="s">
        <v>78</v>
      </c>
      <c r="E90" s="29">
        <v>24.0</v>
      </c>
      <c r="F90" s="46">
        <f>E90-9</f>
        <v>15</v>
      </c>
      <c r="G90" s="26"/>
      <c r="H90" s="26"/>
      <c r="I90" s="26"/>
      <c r="J90" s="26"/>
    </row>
    <row r="91">
      <c r="A91" s="55" t="s">
        <v>2065</v>
      </c>
      <c r="B91" s="24">
        <v>0.1282175925925926</v>
      </c>
      <c r="C91" s="55" t="s">
        <v>84</v>
      </c>
      <c r="D91" s="55" t="s">
        <v>79</v>
      </c>
      <c r="E91" s="29" t="s">
        <v>75</v>
      </c>
      <c r="F91" s="29" t="s">
        <v>75</v>
      </c>
      <c r="G91" s="26"/>
      <c r="H91" s="26"/>
      <c r="I91" s="26"/>
      <c r="J91" s="55" t="s">
        <v>85</v>
      </c>
    </row>
    <row r="92">
      <c r="A92" s="55" t="s">
        <v>2065</v>
      </c>
      <c r="B92" s="24">
        <v>0.1282175925925926</v>
      </c>
      <c r="C92" s="55" t="s">
        <v>84</v>
      </c>
      <c r="D92" s="55" t="s">
        <v>79</v>
      </c>
      <c r="E92" s="29">
        <v>17.0</v>
      </c>
      <c r="F92" s="46">
        <f>E92-7</f>
        <v>10</v>
      </c>
      <c r="G92" s="26"/>
      <c r="H92" s="26"/>
      <c r="I92" s="26"/>
      <c r="J92" s="55" t="s">
        <v>86</v>
      </c>
    </row>
    <row r="93">
      <c r="A93" s="55" t="s">
        <v>2065</v>
      </c>
      <c r="B93" s="24">
        <v>0.1282638888888889</v>
      </c>
      <c r="C93" s="55" t="s">
        <v>74</v>
      </c>
      <c r="D93" s="55" t="s">
        <v>78</v>
      </c>
      <c r="E93" s="29">
        <v>15.0</v>
      </c>
      <c r="F93" s="46">
        <f>E93-9</f>
        <v>6</v>
      </c>
      <c r="G93" s="26"/>
      <c r="H93" s="26"/>
      <c r="I93" s="26"/>
      <c r="J93" s="26"/>
    </row>
    <row r="94">
      <c r="A94" s="55" t="s">
        <v>2065</v>
      </c>
      <c r="B94" s="24">
        <v>0.12961805555555556</v>
      </c>
      <c r="C94" s="55" t="s">
        <v>69</v>
      </c>
      <c r="D94" s="55" t="s">
        <v>320</v>
      </c>
      <c r="E94" s="29">
        <v>14.0</v>
      </c>
      <c r="F94" s="46">
        <f>E94-5</f>
        <v>9</v>
      </c>
      <c r="G94" s="26"/>
      <c r="H94" s="26"/>
      <c r="I94" s="26"/>
      <c r="J94" s="55" t="s">
        <v>2004</v>
      </c>
    </row>
    <row r="95">
      <c r="A95" s="55" t="s">
        <v>2065</v>
      </c>
      <c r="B95" s="24">
        <v>0.13100694444444444</v>
      </c>
      <c r="C95" s="55" t="s">
        <v>66</v>
      </c>
      <c r="D95" s="55" t="s">
        <v>80</v>
      </c>
      <c r="E95" s="29">
        <v>11.0</v>
      </c>
      <c r="F95" s="46">
        <f>E95-9</f>
        <v>2</v>
      </c>
      <c r="G95" s="26"/>
      <c r="H95" s="26"/>
      <c r="I95" s="26"/>
      <c r="J95" s="26"/>
    </row>
    <row r="96">
      <c r="A96" s="55" t="s">
        <v>2065</v>
      </c>
      <c r="B96" s="24">
        <v>0.13150462962962964</v>
      </c>
      <c r="C96" s="55" t="s">
        <v>70</v>
      </c>
      <c r="D96" s="55" t="s">
        <v>93</v>
      </c>
      <c r="E96" s="29" t="s">
        <v>88</v>
      </c>
      <c r="F96" s="29">
        <v>1.0</v>
      </c>
      <c r="G96" s="26"/>
      <c r="H96" s="26"/>
      <c r="I96" s="26"/>
      <c r="J96" s="55" t="s">
        <v>148</v>
      </c>
    </row>
    <row r="97">
      <c r="A97" s="55" t="s">
        <v>2065</v>
      </c>
      <c r="B97" s="24">
        <v>0.13152777777777777</v>
      </c>
      <c r="C97" s="55" t="s">
        <v>70</v>
      </c>
      <c r="D97" s="55" t="s">
        <v>93</v>
      </c>
      <c r="E97" s="29">
        <v>23.0</v>
      </c>
      <c r="F97" s="46">
        <f>E97-9</f>
        <v>14</v>
      </c>
      <c r="G97" s="26"/>
      <c r="H97" s="26"/>
      <c r="I97" s="26"/>
      <c r="J97" s="55" t="s">
        <v>148</v>
      </c>
    </row>
    <row r="98">
      <c r="A98" s="55" t="s">
        <v>2065</v>
      </c>
      <c r="B98" s="24">
        <v>0.13172453703703704</v>
      </c>
      <c r="C98" s="55" t="s">
        <v>70</v>
      </c>
      <c r="D98" s="55" t="s">
        <v>91</v>
      </c>
      <c r="E98" s="29">
        <v>11.0</v>
      </c>
      <c r="F98" s="46"/>
      <c r="G98" s="26"/>
      <c r="H98" s="55" t="s">
        <v>2083</v>
      </c>
      <c r="I98" s="26"/>
      <c r="J98" s="26"/>
    </row>
    <row r="99">
      <c r="A99" s="55" t="s">
        <v>2065</v>
      </c>
      <c r="B99" s="24">
        <v>0.1323263888888889</v>
      </c>
      <c r="C99" s="55" t="s">
        <v>70</v>
      </c>
      <c r="D99" s="55" t="s">
        <v>93</v>
      </c>
      <c r="E99" s="29">
        <v>20.0</v>
      </c>
      <c r="F99" s="46">
        <f t="shared" ref="F99:F100" si="7">E99-10</f>
        <v>10</v>
      </c>
      <c r="G99" s="26"/>
      <c r="H99" s="26"/>
      <c r="I99" s="26"/>
      <c r="J99" s="55" t="s">
        <v>99</v>
      </c>
    </row>
    <row r="100">
      <c r="A100" s="55" t="s">
        <v>2065</v>
      </c>
      <c r="B100" s="24">
        <v>0.13233796296296296</v>
      </c>
      <c r="C100" s="55" t="s">
        <v>70</v>
      </c>
      <c r="D100" s="55" t="s">
        <v>93</v>
      </c>
      <c r="E100" s="29">
        <v>13.0</v>
      </c>
      <c r="F100" s="46">
        <f t="shared" si="7"/>
        <v>3</v>
      </c>
      <c r="G100" s="26"/>
      <c r="H100" s="26"/>
      <c r="I100" s="26"/>
      <c r="J100" s="55" t="s">
        <v>99</v>
      </c>
    </row>
    <row r="101">
      <c r="A101" s="55" t="s">
        <v>2065</v>
      </c>
      <c r="B101" s="24">
        <v>0.13238425925925926</v>
      </c>
      <c r="C101" s="55" t="s">
        <v>70</v>
      </c>
      <c r="D101" s="55" t="s">
        <v>91</v>
      </c>
      <c r="E101" s="29">
        <v>7.0</v>
      </c>
      <c r="F101" s="46"/>
      <c r="G101" s="26"/>
      <c r="H101" s="55" t="s">
        <v>2084</v>
      </c>
      <c r="I101" s="26"/>
      <c r="J101" s="26"/>
    </row>
    <row r="102">
      <c r="A102" s="55" t="s">
        <v>2065</v>
      </c>
      <c r="B102" s="24">
        <v>0.13505787037037037</v>
      </c>
      <c r="C102" s="55" t="s">
        <v>82</v>
      </c>
      <c r="D102" s="55" t="s">
        <v>91</v>
      </c>
      <c r="E102" s="29">
        <v>25.0</v>
      </c>
      <c r="F102" s="46"/>
      <c r="G102" s="26"/>
      <c r="H102" s="55" t="s">
        <v>2085</v>
      </c>
      <c r="I102" s="26"/>
      <c r="J102" s="55" t="s">
        <v>1617</v>
      </c>
    </row>
    <row r="103">
      <c r="A103" s="55" t="s">
        <v>2065</v>
      </c>
      <c r="B103" s="24">
        <v>0.13689814814814816</v>
      </c>
      <c r="C103" s="55" t="s">
        <v>84</v>
      </c>
      <c r="D103" s="55" t="s">
        <v>93</v>
      </c>
      <c r="E103" s="29">
        <v>19.0</v>
      </c>
      <c r="F103" s="46">
        <f>E103-8</f>
        <v>11</v>
      </c>
      <c r="G103" s="26"/>
      <c r="H103" s="26"/>
      <c r="I103" s="26"/>
      <c r="J103" s="55" t="s">
        <v>553</v>
      </c>
    </row>
    <row r="104">
      <c r="A104" s="55" t="s">
        <v>2065</v>
      </c>
      <c r="B104" s="24">
        <v>0.1371527777777778</v>
      </c>
      <c r="C104" s="55" t="s">
        <v>84</v>
      </c>
      <c r="D104" s="55" t="s">
        <v>91</v>
      </c>
      <c r="E104" s="29">
        <v>24.0</v>
      </c>
      <c r="F104" s="46"/>
      <c r="G104" s="26"/>
      <c r="H104" s="55" t="s">
        <v>2086</v>
      </c>
      <c r="I104" s="26"/>
      <c r="J104" s="26"/>
    </row>
    <row r="105">
      <c r="A105" s="55" t="s">
        <v>2065</v>
      </c>
      <c r="B105" s="24">
        <v>0.13725694444444445</v>
      </c>
      <c r="C105" s="55" t="s">
        <v>84</v>
      </c>
      <c r="D105" s="55" t="s">
        <v>93</v>
      </c>
      <c r="E105" s="29">
        <v>11.0</v>
      </c>
      <c r="F105" s="46">
        <f>E105-8</f>
        <v>3</v>
      </c>
      <c r="G105" s="26"/>
      <c r="H105" s="26"/>
      <c r="I105" s="26"/>
      <c r="J105" s="55" t="s">
        <v>553</v>
      </c>
    </row>
    <row r="106">
      <c r="A106" s="55" t="s">
        <v>2065</v>
      </c>
      <c r="B106" s="24">
        <v>0.13863425925925926</v>
      </c>
      <c r="C106" s="55" t="s">
        <v>66</v>
      </c>
      <c r="D106" s="55" t="s">
        <v>80</v>
      </c>
      <c r="E106" s="29">
        <v>28.0</v>
      </c>
      <c r="F106" s="46">
        <f>E106-9</f>
        <v>19</v>
      </c>
      <c r="G106" s="26"/>
      <c r="H106" s="26"/>
      <c r="I106" s="26"/>
      <c r="J106" s="26"/>
    </row>
    <row r="107">
      <c r="A107" s="55" t="s">
        <v>2065</v>
      </c>
      <c r="B107" s="24">
        <v>0.13939814814814816</v>
      </c>
      <c r="C107" s="55" t="s">
        <v>70</v>
      </c>
      <c r="D107" s="55" t="s">
        <v>78</v>
      </c>
      <c r="E107" s="29">
        <v>28.0</v>
      </c>
      <c r="F107" s="29">
        <v>19.0</v>
      </c>
      <c r="G107" s="26"/>
      <c r="H107" s="26"/>
      <c r="I107" s="26"/>
      <c r="J107" s="26"/>
    </row>
    <row r="108">
      <c r="A108" s="55" t="s">
        <v>2065</v>
      </c>
      <c r="B108" s="24">
        <v>0.1399189814814815</v>
      </c>
      <c r="C108" s="55" t="s">
        <v>70</v>
      </c>
      <c r="D108" s="55" t="s">
        <v>67</v>
      </c>
      <c r="E108" s="29">
        <v>6.0</v>
      </c>
      <c r="F108" s="46">
        <f>E108-3</f>
        <v>3</v>
      </c>
      <c r="G108" s="26"/>
      <c r="H108" s="26"/>
      <c r="I108" s="26"/>
      <c r="J108" s="26"/>
    </row>
    <row r="109">
      <c r="A109" s="55" t="s">
        <v>2065</v>
      </c>
      <c r="B109" s="24">
        <v>0.1405787037037037</v>
      </c>
      <c r="C109" s="55" t="s">
        <v>964</v>
      </c>
      <c r="D109" s="55" t="s">
        <v>91</v>
      </c>
      <c r="E109" s="29">
        <v>14.0</v>
      </c>
      <c r="F109" s="46"/>
      <c r="G109" s="26"/>
      <c r="H109" s="55" t="s">
        <v>2087</v>
      </c>
      <c r="I109" s="26"/>
      <c r="J109" s="55" t="s">
        <v>263</v>
      </c>
    </row>
    <row r="110">
      <c r="A110" s="55" t="s">
        <v>2065</v>
      </c>
      <c r="B110" s="24">
        <v>0.1425810185185185</v>
      </c>
      <c r="C110" s="55" t="s">
        <v>82</v>
      </c>
      <c r="D110" s="55" t="s">
        <v>91</v>
      </c>
      <c r="E110" s="29">
        <v>26.0</v>
      </c>
      <c r="F110" s="46"/>
      <c r="G110" s="26"/>
      <c r="H110" s="55" t="s">
        <v>2088</v>
      </c>
      <c r="I110" s="26"/>
      <c r="J110" s="55" t="s">
        <v>1601</v>
      </c>
    </row>
    <row r="111">
      <c r="A111" s="55" t="s">
        <v>2065</v>
      </c>
      <c r="B111" s="24">
        <v>0.14347222222222222</v>
      </c>
      <c r="C111" s="55" t="s">
        <v>74</v>
      </c>
      <c r="D111" s="55" t="s">
        <v>67</v>
      </c>
      <c r="E111" s="29">
        <v>14.0</v>
      </c>
      <c r="F111" s="46">
        <f>E111-0</f>
        <v>14</v>
      </c>
      <c r="G111" s="26"/>
      <c r="H111" s="26"/>
      <c r="I111" s="26"/>
      <c r="J111" s="26"/>
    </row>
    <row r="112">
      <c r="A112" s="55" t="s">
        <v>2065</v>
      </c>
      <c r="B112" s="24">
        <v>0.14395833333333333</v>
      </c>
      <c r="C112" s="55" t="s">
        <v>84</v>
      </c>
      <c r="D112" s="55" t="s">
        <v>93</v>
      </c>
      <c r="E112" s="29" t="s">
        <v>75</v>
      </c>
      <c r="F112" s="29" t="s">
        <v>75</v>
      </c>
      <c r="G112" s="26"/>
      <c r="H112" s="26"/>
      <c r="I112" s="26"/>
      <c r="J112" s="55" t="s">
        <v>2089</v>
      </c>
    </row>
    <row r="113">
      <c r="A113" s="55" t="s">
        <v>2065</v>
      </c>
      <c r="B113" s="24">
        <v>0.14395833333333333</v>
      </c>
      <c r="C113" s="55" t="s">
        <v>84</v>
      </c>
      <c r="D113" s="55" t="s">
        <v>93</v>
      </c>
      <c r="E113" s="29" t="s">
        <v>68</v>
      </c>
      <c r="F113" s="29">
        <v>20.0</v>
      </c>
      <c r="G113" s="55" t="s">
        <v>137</v>
      </c>
      <c r="H113" s="26"/>
      <c r="I113" s="26"/>
      <c r="J113" s="55" t="s">
        <v>871</v>
      </c>
    </row>
    <row r="114">
      <c r="A114" s="55" t="s">
        <v>2065</v>
      </c>
      <c r="B114" s="24">
        <v>0.14460648148148147</v>
      </c>
      <c r="C114" s="55" t="s">
        <v>84</v>
      </c>
      <c r="D114" s="55" t="s">
        <v>91</v>
      </c>
      <c r="E114" s="29">
        <v>25.0</v>
      </c>
      <c r="F114" s="46"/>
      <c r="G114" s="26"/>
      <c r="H114" s="55" t="s">
        <v>2085</v>
      </c>
      <c r="I114" s="26"/>
      <c r="J114" s="26"/>
    </row>
    <row r="115">
      <c r="A115" s="55" t="s">
        <v>2065</v>
      </c>
      <c r="B115" s="24">
        <v>0.14476851851851852</v>
      </c>
      <c r="C115" s="55" t="s">
        <v>84</v>
      </c>
      <c r="D115" s="55" t="s">
        <v>93</v>
      </c>
      <c r="E115" s="29" t="s">
        <v>75</v>
      </c>
      <c r="F115" s="29" t="s">
        <v>75</v>
      </c>
      <c r="G115" s="26"/>
      <c r="H115" s="26"/>
      <c r="I115" s="26"/>
      <c r="J115" s="55" t="s">
        <v>85</v>
      </c>
    </row>
    <row r="116">
      <c r="A116" s="55" t="s">
        <v>2065</v>
      </c>
      <c r="B116" s="24">
        <v>0.14476851851851852</v>
      </c>
      <c r="C116" s="55" t="s">
        <v>84</v>
      </c>
      <c r="D116" s="55" t="s">
        <v>93</v>
      </c>
      <c r="E116" s="29">
        <v>24.0</v>
      </c>
      <c r="F116" s="46">
        <f>E116-8</f>
        <v>16</v>
      </c>
      <c r="G116" s="26"/>
      <c r="H116" s="26"/>
      <c r="I116" s="26"/>
      <c r="J116" s="55" t="s">
        <v>871</v>
      </c>
    </row>
    <row r="117">
      <c r="A117" s="55" t="s">
        <v>2065</v>
      </c>
      <c r="B117" s="24">
        <v>0.14511574074074074</v>
      </c>
      <c r="C117" s="55" t="s">
        <v>84</v>
      </c>
      <c r="D117" s="55" t="s">
        <v>91</v>
      </c>
      <c r="E117" s="29">
        <v>4.0</v>
      </c>
      <c r="F117" s="46"/>
      <c r="G117" s="26"/>
      <c r="H117" s="55" t="s">
        <v>2090</v>
      </c>
      <c r="I117" s="26"/>
      <c r="J117" s="26"/>
    </row>
    <row r="118">
      <c r="A118" s="55" t="s">
        <v>2065</v>
      </c>
      <c r="B118" s="24">
        <v>0.1454050925925926</v>
      </c>
      <c r="C118" s="55" t="s">
        <v>84</v>
      </c>
      <c r="D118" s="55" t="s">
        <v>91</v>
      </c>
      <c r="E118" s="29">
        <v>13.0</v>
      </c>
      <c r="F118" s="46"/>
      <c r="G118" s="26"/>
      <c r="H118" s="55" t="s">
        <v>2091</v>
      </c>
      <c r="I118" s="26"/>
      <c r="J118" s="26"/>
    </row>
    <row r="119">
      <c r="A119" s="55" t="s">
        <v>2065</v>
      </c>
      <c r="B119" s="24">
        <v>0.148125</v>
      </c>
      <c r="C119" s="55" t="s">
        <v>70</v>
      </c>
      <c r="D119" s="55" t="s">
        <v>67</v>
      </c>
      <c r="E119" s="29">
        <v>9.0</v>
      </c>
      <c r="F119" s="46">
        <f>E119-3</f>
        <v>6</v>
      </c>
      <c r="G119" s="26"/>
      <c r="H119" s="26"/>
      <c r="I119" s="26"/>
      <c r="J119" s="26"/>
    </row>
    <row r="120">
      <c r="A120" s="55" t="s">
        <v>2065</v>
      </c>
      <c r="B120" s="24">
        <v>0.14884259259259258</v>
      </c>
      <c r="C120" s="55" t="s">
        <v>964</v>
      </c>
      <c r="D120" s="55" t="s">
        <v>91</v>
      </c>
      <c r="E120" s="29">
        <v>18.0</v>
      </c>
      <c r="F120" s="46"/>
      <c r="G120" s="26"/>
      <c r="H120" s="55" t="s">
        <v>2092</v>
      </c>
      <c r="I120" s="29">
        <v>1.0</v>
      </c>
      <c r="J120" s="55" t="s">
        <v>119</v>
      </c>
    </row>
    <row r="121">
      <c r="A121" s="55" t="s">
        <v>2065</v>
      </c>
      <c r="B121" s="24">
        <v>0.15175925925925926</v>
      </c>
      <c r="C121" s="55" t="s">
        <v>66</v>
      </c>
      <c r="D121" s="55" t="s">
        <v>80</v>
      </c>
      <c r="E121" s="29">
        <v>18.0</v>
      </c>
      <c r="F121" s="46">
        <f>E121-9</f>
        <v>9</v>
      </c>
      <c r="G121" s="26"/>
      <c r="H121" s="26"/>
      <c r="I121" s="26"/>
      <c r="J121" s="26"/>
    </row>
    <row r="122">
      <c r="A122" s="55" t="s">
        <v>2065</v>
      </c>
      <c r="B122" s="24">
        <v>0.15278935185185186</v>
      </c>
      <c r="C122" s="55" t="s">
        <v>84</v>
      </c>
      <c r="D122" s="55" t="s">
        <v>83</v>
      </c>
      <c r="E122" s="29">
        <v>11.0</v>
      </c>
      <c r="F122" s="46"/>
      <c r="G122" s="26"/>
      <c r="H122" s="26"/>
      <c r="I122" s="26"/>
      <c r="J122" s="26"/>
    </row>
    <row r="123">
      <c r="A123" s="55" t="s">
        <v>2065</v>
      </c>
      <c r="B123" s="24">
        <v>0.15356481481481482</v>
      </c>
      <c r="C123" s="55" t="s">
        <v>70</v>
      </c>
      <c r="D123" s="55" t="s">
        <v>83</v>
      </c>
      <c r="E123" s="29">
        <v>9.0</v>
      </c>
      <c r="F123" s="46">
        <f>E123-6</f>
        <v>3</v>
      </c>
      <c r="G123" s="26"/>
      <c r="H123" s="26"/>
      <c r="I123" s="26"/>
      <c r="J123" s="26"/>
    </row>
    <row r="124">
      <c r="A124" s="55" t="s">
        <v>2065</v>
      </c>
      <c r="B124" s="24">
        <v>0.15480324074074073</v>
      </c>
      <c r="C124" s="55" t="s">
        <v>69</v>
      </c>
      <c r="D124" s="55" t="s">
        <v>67</v>
      </c>
      <c r="E124" s="29">
        <v>23.0</v>
      </c>
      <c r="F124" s="46">
        <f>E124-5</f>
        <v>18</v>
      </c>
      <c r="G124" s="26"/>
      <c r="H124" s="26"/>
      <c r="I124" s="26"/>
      <c r="J124" s="26"/>
    </row>
    <row r="125">
      <c r="A125" s="55" t="s">
        <v>2065</v>
      </c>
      <c r="B125" s="24">
        <v>0.15916666666666668</v>
      </c>
      <c r="C125" s="55" t="s">
        <v>964</v>
      </c>
      <c r="D125" s="55" t="s">
        <v>120</v>
      </c>
      <c r="E125" s="29">
        <v>17.0</v>
      </c>
      <c r="F125" s="46"/>
      <c r="G125" s="26"/>
      <c r="H125" s="26"/>
      <c r="I125" s="26"/>
      <c r="J125" s="55" t="s">
        <v>2093</v>
      </c>
    </row>
  </sheetData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29"/>
    <col customWidth="1" min="2" max="2" width="7.29"/>
    <col customWidth="1" min="3" max="3" width="9.43"/>
    <col customWidth="1" min="4" max="4" width="14.57"/>
    <col customWidth="1" min="5" max="5" width="10.43"/>
    <col customWidth="1" min="6" max="6" width="12.43"/>
    <col customWidth="1" min="7" max="7" width="5.14"/>
    <col customWidth="1" min="8" max="8" width="23.29"/>
    <col customWidth="1" min="9" max="9" width="6.29"/>
    <col customWidth="1" min="10" max="10" width="73.29"/>
  </cols>
  <sheetData>
    <row r="1">
      <c r="A1" s="75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26" t="s">
        <v>2094</v>
      </c>
      <c r="B2" s="24">
        <v>0.0115625</v>
      </c>
      <c r="C2" s="26" t="s">
        <v>964</v>
      </c>
      <c r="D2" s="26" t="s">
        <v>71</v>
      </c>
      <c r="E2" s="46">
        <v>22.0</v>
      </c>
      <c r="F2" s="46">
        <f>E2-9</f>
        <v>13</v>
      </c>
      <c r="G2" s="26"/>
      <c r="H2" s="26"/>
      <c r="I2" s="26"/>
      <c r="J2" s="26"/>
    </row>
    <row r="3">
      <c r="A3" s="26" t="s">
        <v>2094</v>
      </c>
      <c r="B3" s="24">
        <v>0.013599537037037037</v>
      </c>
      <c r="C3" s="26" t="s">
        <v>74</v>
      </c>
      <c r="D3" s="26" t="s">
        <v>83</v>
      </c>
      <c r="E3" s="46">
        <v>16.0</v>
      </c>
      <c r="F3" s="46">
        <f>E3-11</f>
        <v>5</v>
      </c>
      <c r="G3" s="26"/>
      <c r="H3" s="26"/>
      <c r="I3" s="26"/>
      <c r="J3" s="26"/>
    </row>
    <row r="4">
      <c r="A4" s="26" t="s">
        <v>2094</v>
      </c>
      <c r="B4" s="24">
        <v>0.013622685185185186</v>
      </c>
      <c r="C4" s="26" t="s">
        <v>84</v>
      </c>
      <c r="D4" s="26" t="s">
        <v>83</v>
      </c>
      <c r="E4" s="46">
        <v>8.0</v>
      </c>
      <c r="F4" s="46"/>
      <c r="G4" s="26"/>
      <c r="H4" s="26"/>
      <c r="I4" s="26"/>
      <c r="J4" s="26"/>
    </row>
    <row r="5">
      <c r="A5" s="26" t="s">
        <v>2094</v>
      </c>
      <c r="B5" s="24">
        <v>0.015231481481481481</v>
      </c>
      <c r="C5" s="26" t="s">
        <v>157</v>
      </c>
      <c r="D5" s="26" t="s">
        <v>67</v>
      </c>
      <c r="E5" s="46">
        <f>F5+3</f>
        <v>19</v>
      </c>
      <c r="F5" s="46">
        <v>16.0</v>
      </c>
      <c r="G5" s="26"/>
      <c r="H5" s="26"/>
      <c r="I5" s="26"/>
      <c r="J5" s="26"/>
    </row>
    <row r="6">
      <c r="A6" s="26" t="s">
        <v>2094</v>
      </c>
      <c r="B6" s="24">
        <v>0.02380787037037037</v>
      </c>
      <c r="C6" s="26" t="s">
        <v>66</v>
      </c>
      <c r="D6" s="26" t="s">
        <v>80</v>
      </c>
      <c r="E6" s="46">
        <v>20.0</v>
      </c>
      <c r="F6" s="46">
        <f>E6-9</f>
        <v>11</v>
      </c>
      <c r="G6" s="26"/>
      <c r="H6" s="26"/>
      <c r="I6" s="26"/>
      <c r="J6" s="26"/>
    </row>
    <row r="7">
      <c r="A7" s="26" t="s">
        <v>2094</v>
      </c>
      <c r="B7" s="24">
        <v>0.028101851851851854</v>
      </c>
      <c r="C7" s="26" t="s">
        <v>66</v>
      </c>
      <c r="D7" s="26" t="s">
        <v>131</v>
      </c>
      <c r="E7" s="46">
        <v>15.0</v>
      </c>
      <c r="F7" s="46">
        <f t="shared" ref="F7:F8" si="1">E7-2</f>
        <v>13</v>
      </c>
      <c r="G7" s="26"/>
      <c r="H7" s="26"/>
      <c r="I7" s="26"/>
      <c r="J7" s="26"/>
    </row>
    <row r="8">
      <c r="A8" s="26" t="s">
        <v>2094</v>
      </c>
      <c r="B8" s="24">
        <v>0.028171296296296295</v>
      </c>
      <c r="C8" s="26" t="s">
        <v>70</v>
      </c>
      <c r="D8" s="26" t="s">
        <v>131</v>
      </c>
      <c r="E8" s="46">
        <v>19.0</v>
      </c>
      <c r="F8" s="46">
        <f t="shared" si="1"/>
        <v>17</v>
      </c>
      <c r="G8" s="26"/>
      <c r="H8" s="26"/>
      <c r="I8" s="26"/>
      <c r="J8" s="26"/>
    </row>
    <row r="9">
      <c r="A9" s="26" t="s">
        <v>2094</v>
      </c>
      <c r="B9" s="24">
        <v>0.03214120370370371</v>
      </c>
      <c r="C9" s="26" t="s">
        <v>82</v>
      </c>
      <c r="D9" s="26" t="s">
        <v>365</v>
      </c>
      <c r="E9" s="46">
        <v>26.0</v>
      </c>
      <c r="F9" s="46">
        <f>E9-10</f>
        <v>16</v>
      </c>
      <c r="G9" s="26"/>
      <c r="H9" s="26"/>
      <c r="I9" s="26"/>
      <c r="J9" s="26"/>
    </row>
    <row r="10">
      <c r="A10" s="26" t="s">
        <v>2094</v>
      </c>
      <c r="B10" s="24">
        <v>0.03833333333333333</v>
      </c>
      <c r="C10" s="26" t="s">
        <v>82</v>
      </c>
      <c r="D10" s="26" t="s">
        <v>126</v>
      </c>
      <c r="E10" s="46">
        <v>11.0</v>
      </c>
      <c r="F10" s="46">
        <f>E10-4</f>
        <v>7</v>
      </c>
      <c r="G10" s="26"/>
      <c r="H10" s="26"/>
      <c r="I10" s="26"/>
      <c r="J10" s="26"/>
    </row>
    <row r="11">
      <c r="A11" s="26" t="s">
        <v>2094</v>
      </c>
      <c r="B11" s="24">
        <v>0.042604166666666665</v>
      </c>
      <c r="C11" s="26" t="s">
        <v>70</v>
      </c>
      <c r="D11" s="26" t="s">
        <v>67</v>
      </c>
      <c r="E11" s="46">
        <v>10.0</v>
      </c>
      <c r="F11" s="46">
        <f>E11-3</f>
        <v>7</v>
      </c>
      <c r="G11" s="26"/>
      <c r="H11" s="26"/>
      <c r="I11" s="26"/>
      <c r="J11" s="26"/>
    </row>
    <row r="12">
      <c r="A12" s="26" t="s">
        <v>2094</v>
      </c>
      <c r="B12" s="24">
        <v>0.04324074074074074</v>
      </c>
      <c r="C12" s="26" t="s">
        <v>84</v>
      </c>
      <c r="D12" s="26" t="s">
        <v>365</v>
      </c>
      <c r="E12" s="46">
        <v>16.0</v>
      </c>
      <c r="F12" s="46">
        <f>E12-1</f>
        <v>15</v>
      </c>
      <c r="G12" s="26"/>
      <c r="H12" s="26"/>
      <c r="I12" s="26"/>
      <c r="J12" s="26"/>
    </row>
    <row r="13">
      <c r="A13" s="26" t="s">
        <v>2094</v>
      </c>
      <c r="B13" s="24">
        <v>0.05130787037037037</v>
      </c>
      <c r="C13" s="26" t="s">
        <v>66</v>
      </c>
      <c r="D13" s="26" t="s">
        <v>67</v>
      </c>
      <c r="E13" s="46" t="s">
        <v>68</v>
      </c>
      <c r="F13" s="46">
        <v>20.0</v>
      </c>
      <c r="G13" s="26"/>
      <c r="H13" s="26"/>
      <c r="I13" s="26"/>
      <c r="J13" s="26"/>
    </row>
    <row r="14">
      <c r="A14" s="26" t="s">
        <v>2094</v>
      </c>
      <c r="B14" s="24">
        <v>0.053287037037037036</v>
      </c>
      <c r="C14" s="26" t="s">
        <v>82</v>
      </c>
      <c r="D14" s="26" t="s">
        <v>154</v>
      </c>
      <c r="E14" s="46" t="s">
        <v>88</v>
      </c>
      <c r="F14" s="46">
        <v>1.0</v>
      </c>
      <c r="G14" s="26"/>
      <c r="H14" s="26"/>
      <c r="I14" s="26"/>
      <c r="J14" s="26"/>
    </row>
    <row r="15">
      <c r="A15" s="26" t="s">
        <v>2094</v>
      </c>
      <c r="B15" s="24">
        <v>0.05329861111111111</v>
      </c>
      <c r="C15" s="26" t="s">
        <v>69</v>
      </c>
      <c r="D15" s="26" t="s">
        <v>154</v>
      </c>
      <c r="E15" s="46">
        <v>18.0</v>
      </c>
      <c r="F15" s="46">
        <f>E15-5</f>
        <v>13</v>
      </c>
      <c r="G15" s="26"/>
      <c r="H15" s="26"/>
      <c r="I15" s="26"/>
      <c r="J15" s="26"/>
    </row>
    <row r="16">
      <c r="A16" s="26" t="s">
        <v>2094</v>
      </c>
      <c r="B16" s="24">
        <v>0.05385416666666667</v>
      </c>
      <c r="C16" s="26" t="s">
        <v>964</v>
      </c>
      <c r="D16" s="26" t="s">
        <v>67</v>
      </c>
      <c r="E16" s="46">
        <v>26.0</v>
      </c>
      <c r="F16" s="46">
        <f>E16-9</f>
        <v>17</v>
      </c>
      <c r="G16" s="26"/>
      <c r="H16" s="26"/>
      <c r="I16" s="26"/>
      <c r="J16" s="26"/>
    </row>
    <row r="17">
      <c r="A17" s="26" t="s">
        <v>2094</v>
      </c>
      <c r="B17" s="24">
        <v>0.05472222222222222</v>
      </c>
      <c r="C17" s="26" t="s">
        <v>66</v>
      </c>
      <c r="D17" s="26" t="s">
        <v>67</v>
      </c>
      <c r="E17" s="46">
        <v>7.0</v>
      </c>
      <c r="F17" s="46">
        <f>E17-2</f>
        <v>5</v>
      </c>
      <c r="G17" s="26"/>
      <c r="H17" s="26"/>
      <c r="I17" s="26"/>
      <c r="J17" s="26"/>
    </row>
    <row r="18">
      <c r="A18" s="26" t="s">
        <v>2094</v>
      </c>
      <c r="B18" s="24">
        <v>0.05642361111111111</v>
      </c>
      <c r="C18" s="26" t="s">
        <v>82</v>
      </c>
      <c r="D18" s="26" t="s">
        <v>128</v>
      </c>
      <c r="E18" s="46">
        <v>22.0</v>
      </c>
      <c r="F18" s="46">
        <f>E18-4</f>
        <v>18</v>
      </c>
      <c r="G18" s="26"/>
      <c r="H18" s="26"/>
      <c r="I18" s="26"/>
      <c r="J18" s="26"/>
    </row>
    <row r="19">
      <c r="A19" s="26" t="s">
        <v>2094</v>
      </c>
      <c r="B19" s="24">
        <v>0.05736111111111111</v>
      </c>
      <c r="C19" s="26" t="s">
        <v>82</v>
      </c>
      <c r="D19" s="26" t="s">
        <v>131</v>
      </c>
      <c r="E19" s="46">
        <v>21.0</v>
      </c>
      <c r="F19" s="46">
        <f>E19-6</f>
        <v>15</v>
      </c>
      <c r="G19" s="26"/>
      <c r="H19" s="26"/>
      <c r="I19" s="26"/>
      <c r="J19" s="26"/>
    </row>
    <row r="20">
      <c r="A20" s="26" t="s">
        <v>2094</v>
      </c>
      <c r="B20" s="24">
        <v>0.05866898148148148</v>
      </c>
      <c r="C20" s="26" t="s">
        <v>82</v>
      </c>
      <c r="D20" s="26" t="s">
        <v>365</v>
      </c>
      <c r="E20" s="46">
        <v>12.0</v>
      </c>
      <c r="F20" s="46">
        <v>2.0</v>
      </c>
      <c r="G20" s="26"/>
      <c r="H20" s="26"/>
      <c r="I20" s="26"/>
      <c r="J20" s="26"/>
    </row>
    <row r="21">
      <c r="A21" s="26" t="s">
        <v>2094</v>
      </c>
      <c r="B21" s="24">
        <v>0.0587037037037037</v>
      </c>
      <c r="C21" s="26" t="s">
        <v>70</v>
      </c>
      <c r="D21" s="26" t="s">
        <v>365</v>
      </c>
      <c r="E21" s="46">
        <v>15.0</v>
      </c>
      <c r="F21" s="46">
        <f>E21-6</f>
        <v>9</v>
      </c>
      <c r="G21" s="26"/>
      <c r="H21" s="26"/>
      <c r="I21" s="26"/>
      <c r="J21" s="26"/>
    </row>
    <row r="22">
      <c r="A22" s="26" t="s">
        <v>2094</v>
      </c>
      <c r="B22" s="24">
        <v>0.061724537037037036</v>
      </c>
      <c r="C22" s="26" t="s">
        <v>69</v>
      </c>
      <c r="D22" s="26" t="s">
        <v>67</v>
      </c>
      <c r="E22" s="46">
        <v>8.0</v>
      </c>
      <c r="F22" s="46">
        <f>E22-5</f>
        <v>3</v>
      </c>
      <c r="G22" s="26"/>
      <c r="H22" s="26"/>
      <c r="I22" s="26"/>
      <c r="J22" s="26"/>
    </row>
    <row r="23">
      <c r="A23" s="26" t="s">
        <v>2094</v>
      </c>
      <c r="B23" s="24">
        <v>0.06278935185185185</v>
      </c>
      <c r="C23" s="26" t="s">
        <v>157</v>
      </c>
      <c r="D23" s="26" t="s">
        <v>67</v>
      </c>
      <c r="E23" s="46">
        <v>14.0</v>
      </c>
      <c r="F23" s="46">
        <f>E23-3</f>
        <v>11</v>
      </c>
      <c r="G23" s="26"/>
      <c r="H23" s="26"/>
      <c r="I23" s="26"/>
      <c r="J23" s="26"/>
    </row>
    <row r="24">
      <c r="A24" s="26" t="s">
        <v>2094</v>
      </c>
      <c r="B24" s="24">
        <v>0.08206018518518518</v>
      </c>
      <c r="C24" s="26" t="s">
        <v>70</v>
      </c>
      <c r="D24" s="26" t="s">
        <v>87</v>
      </c>
      <c r="E24" s="46" t="s">
        <v>68</v>
      </c>
      <c r="F24" s="46">
        <v>20.0</v>
      </c>
      <c r="G24" s="26"/>
      <c r="H24" s="26"/>
      <c r="I24" s="26"/>
      <c r="J24" s="26"/>
    </row>
    <row r="25">
      <c r="A25" s="26" t="s">
        <v>2094</v>
      </c>
      <c r="B25" s="24">
        <v>0.08206018518518518</v>
      </c>
      <c r="C25" s="26" t="s">
        <v>70</v>
      </c>
      <c r="D25" s="26" t="s">
        <v>76</v>
      </c>
      <c r="E25" s="46">
        <v>4.0</v>
      </c>
      <c r="F25" s="46"/>
      <c r="G25" s="26"/>
      <c r="H25" s="26"/>
      <c r="I25" s="26"/>
      <c r="J25" s="26" t="s">
        <v>2072</v>
      </c>
    </row>
    <row r="26">
      <c r="A26" s="26" t="s">
        <v>2094</v>
      </c>
      <c r="B26" s="24">
        <v>0.08233796296296296</v>
      </c>
      <c r="C26" s="26" t="s">
        <v>69</v>
      </c>
      <c r="D26" s="26" t="s">
        <v>87</v>
      </c>
      <c r="E26" s="46">
        <v>17.0</v>
      </c>
      <c r="F26" s="46">
        <f>E26-4</f>
        <v>13</v>
      </c>
      <c r="G26" s="26"/>
      <c r="H26" s="26"/>
      <c r="I26" s="26"/>
      <c r="J26" s="26"/>
    </row>
    <row r="27">
      <c r="A27" s="26" t="s">
        <v>2094</v>
      </c>
      <c r="B27" s="24">
        <v>0.08234953703703704</v>
      </c>
      <c r="C27" s="26" t="s">
        <v>84</v>
      </c>
      <c r="D27" s="26" t="s">
        <v>87</v>
      </c>
      <c r="E27" s="46" t="s">
        <v>75</v>
      </c>
      <c r="F27" s="46" t="s">
        <v>75</v>
      </c>
      <c r="G27" s="26"/>
      <c r="H27" s="26"/>
      <c r="I27" s="26"/>
      <c r="J27" s="26" t="s">
        <v>85</v>
      </c>
    </row>
    <row r="28">
      <c r="A28" s="26" t="s">
        <v>2094</v>
      </c>
      <c r="B28" s="24">
        <v>0.08234953703703704</v>
      </c>
      <c r="C28" s="26" t="s">
        <v>84</v>
      </c>
      <c r="D28" s="26" t="s">
        <v>87</v>
      </c>
      <c r="E28" s="46">
        <v>19.0</v>
      </c>
      <c r="F28" s="46">
        <f>E28-2</f>
        <v>17</v>
      </c>
      <c r="G28" s="26"/>
      <c r="H28" s="26"/>
      <c r="I28" s="26"/>
      <c r="J28" s="26" t="s">
        <v>86</v>
      </c>
    </row>
    <row r="29">
      <c r="A29" s="26" t="s">
        <v>2094</v>
      </c>
      <c r="B29" s="24">
        <v>0.08236111111111111</v>
      </c>
      <c r="C29" s="26" t="s">
        <v>66</v>
      </c>
      <c r="D29" s="26" t="s">
        <v>87</v>
      </c>
      <c r="E29" s="46">
        <v>15.0</v>
      </c>
      <c r="F29" s="46">
        <f>E29-0</f>
        <v>15</v>
      </c>
      <c r="G29" s="26"/>
      <c r="H29" s="26"/>
      <c r="I29" s="26"/>
      <c r="J29" s="26"/>
    </row>
    <row r="30">
      <c r="A30" s="26" t="s">
        <v>2094</v>
      </c>
      <c r="B30" s="24">
        <v>0.08258101851851851</v>
      </c>
      <c r="C30" s="26" t="s">
        <v>74</v>
      </c>
      <c r="D30" s="26" t="s">
        <v>87</v>
      </c>
      <c r="E30" s="46">
        <v>9.0</v>
      </c>
      <c r="F30" s="46">
        <f>E30-5</f>
        <v>4</v>
      </c>
      <c r="G30" s="26"/>
      <c r="H30" s="26"/>
      <c r="I30" s="26"/>
      <c r="J30" s="26"/>
    </row>
    <row r="31">
      <c r="A31" s="26" t="s">
        <v>2094</v>
      </c>
      <c r="B31" s="24">
        <v>0.08259259259259259</v>
      </c>
      <c r="C31" s="26" t="s">
        <v>82</v>
      </c>
      <c r="D31" s="26" t="s">
        <v>87</v>
      </c>
      <c r="E31" s="46">
        <v>9.0</v>
      </c>
      <c r="F31" s="46">
        <f t="shared" ref="F31:F32" si="2">E31-1</f>
        <v>8</v>
      </c>
      <c r="G31" s="26"/>
      <c r="H31" s="26"/>
      <c r="I31" s="26"/>
      <c r="J31" s="26"/>
    </row>
    <row r="32">
      <c r="A32" s="26" t="s">
        <v>2094</v>
      </c>
      <c r="B32" s="24">
        <v>0.08269675925925926</v>
      </c>
      <c r="C32" s="26" t="s">
        <v>964</v>
      </c>
      <c r="D32" s="26" t="s">
        <v>87</v>
      </c>
      <c r="E32" s="46">
        <v>3.0</v>
      </c>
      <c r="F32" s="46">
        <f t="shared" si="2"/>
        <v>2</v>
      </c>
      <c r="G32" s="26"/>
      <c r="H32" s="26"/>
      <c r="I32" s="26"/>
      <c r="J32" s="26"/>
    </row>
    <row r="33">
      <c r="A33" s="26" t="s">
        <v>2094</v>
      </c>
      <c r="B33" s="24">
        <v>0.08325231481481482</v>
      </c>
      <c r="C33" s="26" t="s">
        <v>70</v>
      </c>
      <c r="D33" s="26" t="s">
        <v>93</v>
      </c>
      <c r="E33" s="46">
        <v>23.0</v>
      </c>
      <c r="F33" s="46">
        <f t="shared" ref="F33:F34" si="3">E33-10</f>
        <v>13</v>
      </c>
      <c r="G33" s="26"/>
      <c r="H33" s="26"/>
      <c r="I33" s="26"/>
      <c r="J33" s="26" t="s">
        <v>99</v>
      </c>
    </row>
    <row r="34">
      <c r="A34" s="26" t="s">
        <v>2094</v>
      </c>
      <c r="B34" s="24">
        <v>0.08325231481481482</v>
      </c>
      <c r="C34" s="26" t="s">
        <v>70</v>
      </c>
      <c r="D34" s="26" t="s">
        <v>93</v>
      </c>
      <c r="E34" s="46">
        <v>23.0</v>
      </c>
      <c r="F34" s="46">
        <f t="shared" si="3"/>
        <v>13</v>
      </c>
      <c r="G34" s="26"/>
      <c r="H34" s="26"/>
      <c r="I34" s="26"/>
      <c r="J34" s="26" t="s">
        <v>99</v>
      </c>
    </row>
    <row r="35">
      <c r="A35" s="26" t="s">
        <v>2094</v>
      </c>
      <c r="B35" s="74" t="s">
        <v>2095</v>
      </c>
      <c r="C35" s="26" t="s">
        <v>70</v>
      </c>
      <c r="D35" s="26" t="s">
        <v>91</v>
      </c>
      <c r="E35" s="46">
        <v>12.0</v>
      </c>
      <c r="F35" s="46"/>
      <c r="G35" s="26"/>
      <c r="H35" s="26" t="s">
        <v>2096</v>
      </c>
      <c r="I35" s="26"/>
      <c r="J35" s="26"/>
    </row>
    <row r="36">
      <c r="A36" s="26" t="s">
        <v>2094</v>
      </c>
      <c r="B36" s="24">
        <v>0.08335648148148148</v>
      </c>
      <c r="C36" s="26" t="s">
        <v>70</v>
      </c>
      <c r="D36" s="26" t="s">
        <v>91</v>
      </c>
      <c r="E36" s="46">
        <v>10.0</v>
      </c>
      <c r="F36" s="46"/>
      <c r="G36" s="26"/>
      <c r="H36" s="26" t="s">
        <v>2097</v>
      </c>
      <c r="I36" s="26"/>
      <c r="J36" s="26"/>
    </row>
    <row r="37">
      <c r="A37" s="26" t="s">
        <v>2094</v>
      </c>
      <c r="B37" s="24">
        <v>0.08408564814814815</v>
      </c>
      <c r="C37" s="26" t="s">
        <v>70</v>
      </c>
      <c r="D37" s="26" t="s">
        <v>93</v>
      </c>
      <c r="E37" s="46" t="s">
        <v>75</v>
      </c>
      <c r="F37" s="46" t="s">
        <v>75</v>
      </c>
      <c r="G37" s="26"/>
      <c r="H37" s="26"/>
      <c r="I37" s="26"/>
      <c r="J37" s="26" t="s">
        <v>85</v>
      </c>
    </row>
    <row r="38">
      <c r="A38" s="26" t="s">
        <v>2094</v>
      </c>
      <c r="B38" s="24">
        <v>0.08408564814814815</v>
      </c>
      <c r="C38" s="26" t="s">
        <v>70</v>
      </c>
      <c r="D38" s="26" t="s">
        <v>93</v>
      </c>
      <c r="E38" s="46">
        <v>24.0</v>
      </c>
      <c r="F38" s="46">
        <f>E38-10</f>
        <v>14</v>
      </c>
      <c r="G38" s="26"/>
      <c r="H38" s="26"/>
      <c r="I38" s="26"/>
      <c r="J38" s="26" t="s">
        <v>294</v>
      </c>
    </row>
    <row r="39">
      <c r="A39" s="26" t="s">
        <v>2094</v>
      </c>
      <c r="B39" s="24">
        <v>0.08413194444444444</v>
      </c>
      <c r="C39" s="26" t="s">
        <v>70</v>
      </c>
      <c r="D39" s="26" t="s">
        <v>91</v>
      </c>
      <c r="E39" s="46">
        <v>9.0</v>
      </c>
      <c r="F39" s="46"/>
      <c r="G39" s="26"/>
      <c r="H39" s="26" t="s">
        <v>2098</v>
      </c>
      <c r="I39" s="26"/>
      <c r="J39" s="26"/>
    </row>
    <row r="40">
      <c r="A40" s="26" t="s">
        <v>2094</v>
      </c>
      <c r="B40" s="24">
        <v>0.08417824074074073</v>
      </c>
      <c r="C40" s="26" t="s">
        <v>70</v>
      </c>
      <c r="D40" s="26" t="s">
        <v>93</v>
      </c>
      <c r="E40" s="46" t="s">
        <v>75</v>
      </c>
      <c r="F40" s="46" t="s">
        <v>75</v>
      </c>
      <c r="G40" s="26"/>
      <c r="H40" s="26"/>
      <c r="I40" s="26"/>
      <c r="J40" s="26" t="s">
        <v>85</v>
      </c>
    </row>
    <row r="41">
      <c r="A41" s="26" t="s">
        <v>2094</v>
      </c>
      <c r="B41" s="24">
        <v>0.08417824074074073</v>
      </c>
      <c r="C41" s="26" t="s">
        <v>70</v>
      </c>
      <c r="D41" s="26" t="s">
        <v>93</v>
      </c>
      <c r="E41" s="46">
        <v>26.0</v>
      </c>
      <c r="F41" s="46">
        <f>E41-10</f>
        <v>16</v>
      </c>
      <c r="G41" s="26"/>
      <c r="H41" s="26"/>
      <c r="I41" s="26"/>
      <c r="J41" s="26" t="s">
        <v>294</v>
      </c>
    </row>
    <row r="42">
      <c r="A42" s="26" t="s">
        <v>2094</v>
      </c>
      <c r="B42" s="24">
        <v>0.08421296296296296</v>
      </c>
      <c r="C42" s="26" t="s">
        <v>70</v>
      </c>
      <c r="D42" s="26" t="s">
        <v>91</v>
      </c>
      <c r="E42" s="46">
        <v>10.0</v>
      </c>
      <c r="F42" s="46"/>
      <c r="G42" s="26"/>
      <c r="H42" s="26" t="s">
        <v>2097</v>
      </c>
      <c r="I42" s="26"/>
      <c r="J42" s="26"/>
    </row>
    <row r="43">
      <c r="A43" s="26" t="s">
        <v>2094</v>
      </c>
      <c r="B43" s="24">
        <v>0.08579861111111112</v>
      </c>
      <c r="C43" s="26" t="s">
        <v>1937</v>
      </c>
      <c r="D43" s="26" t="s">
        <v>87</v>
      </c>
      <c r="E43" s="46">
        <v>12.0</v>
      </c>
      <c r="F43" s="46"/>
      <c r="G43" s="26"/>
      <c r="H43" s="26"/>
      <c r="I43" s="26"/>
      <c r="J43" s="26" t="s">
        <v>274</v>
      </c>
    </row>
    <row r="44">
      <c r="A44" s="26" t="s">
        <v>2094</v>
      </c>
      <c r="B44" s="24">
        <v>0.08581018518518518</v>
      </c>
      <c r="C44" s="26" t="s">
        <v>1936</v>
      </c>
      <c r="D44" s="26" t="s">
        <v>87</v>
      </c>
      <c r="E44" s="46">
        <v>15.0</v>
      </c>
      <c r="F44" s="46"/>
      <c r="G44" s="26"/>
      <c r="H44" s="26"/>
      <c r="I44" s="26"/>
      <c r="J44" s="26"/>
    </row>
    <row r="45">
      <c r="A45" s="26" t="s">
        <v>2094</v>
      </c>
      <c r="B45" s="24">
        <v>0.08584490740740741</v>
      </c>
      <c r="C45" s="26" t="s">
        <v>1938</v>
      </c>
      <c r="D45" s="26" t="s">
        <v>87</v>
      </c>
      <c r="E45" s="46">
        <v>17.0</v>
      </c>
      <c r="F45" s="46"/>
      <c r="G45" s="26"/>
      <c r="H45" s="26"/>
      <c r="I45" s="26"/>
      <c r="J45" s="26" t="s">
        <v>274</v>
      </c>
    </row>
    <row r="46">
      <c r="A46" s="26" t="s">
        <v>2094</v>
      </c>
      <c r="B46" s="24">
        <v>0.08768518518518519</v>
      </c>
      <c r="C46" s="26" t="s">
        <v>69</v>
      </c>
      <c r="D46" s="26" t="s">
        <v>89</v>
      </c>
      <c r="E46" s="46" t="s">
        <v>75</v>
      </c>
      <c r="F46" s="46" t="s">
        <v>75</v>
      </c>
      <c r="G46" s="26"/>
      <c r="H46" s="26"/>
      <c r="I46" s="26"/>
      <c r="J46" s="26" t="s">
        <v>85</v>
      </c>
    </row>
    <row r="47">
      <c r="A47" s="26" t="s">
        <v>2094</v>
      </c>
      <c r="B47" s="24">
        <v>0.08699074074074074</v>
      </c>
      <c r="C47" s="26" t="s">
        <v>69</v>
      </c>
      <c r="D47" s="26" t="s">
        <v>89</v>
      </c>
      <c r="E47" s="46">
        <v>24.0</v>
      </c>
      <c r="F47" s="46">
        <v>15.0</v>
      </c>
      <c r="G47" s="26"/>
      <c r="H47" s="26"/>
      <c r="I47" s="26"/>
      <c r="J47" s="26" t="s">
        <v>2099</v>
      </c>
    </row>
    <row r="48">
      <c r="A48" s="26" t="s">
        <v>2094</v>
      </c>
      <c r="B48" s="24">
        <v>0.08716435185185185</v>
      </c>
      <c r="C48" s="26" t="s">
        <v>69</v>
      </c>
      <c r="D48" s="26" t="s">
        <v>91</v>
      </c>
      <c r="E48" s="46">
        <v>23.0</v>
      </c>
      <c r="F48" s="46"/>
      <c r="G48" s="26"/>
      <c r="H48" s="26" t="s">
        <v>2100</v>
      </c>
      <c r="I48" s="26"/>
      <c r="J48" s="26"/>
    </row>
    <row r="49">
      <c r="A49" s="26" t="s">
        <v>2094</v>
      </c>
      <c r="B49" s="24">
        <v>0.0881712962962963</v>
      </c>
      <c r="C49" s="26" t="s">
        <v>66</v>
      </c>
      <c r="D49" s="26" t="s">
        <v>89</v>
      </c>
      <c r="E49" s="46">
        <v>26.0</v>
      </c>
      <c r="F49" s="46">
        <f t="shared" ref="F49:F50" si="4">E49-9</f>
        <v>17</v>
      </c>
      <c r="G49" s="26"/>
      <c r="H49" s="26"/>
      <c r="I49" s="26"/>
      <c r="J49" s="26" t="s">
        <v>171</v>
      </c>
    </row>
    <row r="50">
      <c r="A50" s="26" t="s">
        <v>2094</v>
      </c>
      <c r="B50" s="24">
        <v>0.08820601851851852</v>
      </c>
      <c r="C50" s="26" t="s">
        <v>66</v>
      </c>
      <c r="D50" s="26" t="s">
        <v>89</v>
      </c>
      <c r="E50" s="46">
        <v>13.0</v>
      </c>
      <c r="F50" s="46">
        <f t="shared" si="4"/>
        <v>4</v>
      </c>
      <c r="G50" s="26"/>
      <c r="H50" s="26"/>
      <c r="I50" s="26"/>
      <c r="J50" s="26" t="s">
        <v>171</v>
      </c>
    </row>
    <row r="51">
      <c r="A51" s="26" t="s">
        <v>2094</v>
      </c>
      <c r="B51" s="24">
        <v>0.08831018518518519</v>
      </c>
      <c r="C51" s="26" t="s">
        <v>66</v>
      </c>
      <c r="D51" s="26" t="s">
        <v>91</v>
      </c>
      <c r="E51" s="46">
        <v>13.0</v>
      </c>
      <c r="F51" s="46"/>
      <c r="G51" s="26"/>
      <c r="H51" s="26" t="s">
        <v>2101</v>
      </c>
      <c r="I51" s="26"/>
      <c r="J51" s="26"/>
    </row>
    <row r="52">
      <c r="A52" s="26" t="s">
        <v>2094</v>
      </c>
      <c r="B52" s="24">
        <v>0.09206018518518519</v>
      </c>
      <c r="C52" s="26" t="s">
        <v>1937</v>
      </c>
      <c r="D52" s="26" t="s">
        <v>93</v>
      </c>
      <c r="E52" s="46">
        <v>24.0</v>
      </c>
      <c r="F52" s="46">
        <v>18.0</v>
      </c>
      <c r="G52" s="26"/>
      <c r="H52" s="26"/>
      <c r="I52" s="26"/>
      <c r="J52" s="26" t="s">
        <v>414</v>
      </c>
    </row>
    <row r="53">
      <c r="A53" s="26" t="s">
        <v>2094</v>
      </c>
      <c r="B53" s="24">
        <v>0.09224537037037037</v>
      </c>
      <c r="C53" s="26" t="s">
        <v>1937</v>
      </c>
      <c r="D53" s="26" t="s">
        <v>91</v>
      </c>
      <c r="E53" s="46">
        <v>7.0</v>
      </c>
      <c r="F53" s="46"/>
      <c r="G53" s="26"/>
      <c r="H53" s="26" t="s">
        <v>2102</v>
      </c>
      <c r="I53" s="26"/>
      <c r="J53" s="26"/>
    </row>
    <row r="54">
      <c r="A54" s="26" t="s">
        <v>2094</v>
      </c>
      <c r="B54" s="24">
        <v>0.09269675925925926</v>
      </c>
      <c r="C54" s="26" t="s">
        <v>1936</v>
      </c>
      <c r="D54" s="26" t="s">
        <v>93</v>
      </c>
      <c r="E54" s="46">
        <v>22.0</v>
      </c>
      <c r="F54" s="46">
        <v>16.0</v>
      </c>
      <c r="G54" s="26"/>
      <c r="H54" s="26"/>
      <c r="I54" s="26"/>
      <c r="J54" s="26" t="s">
        <v>414</v>
      </c>
    </row>
    <row r="55">
      <c r="A55" s="26" t="s">
        <v>2094</v>
      </c>
      <c r="B55" s="24">
        <v>0.09280092592592593</v>
      </c>
      <c r="C55" s="26" t="s">
        <v>1936</v>
      </c>
      <c r="D55" s="26" t="s">
        <v>91</v>
      </c>
      <c r="E55" s="46">
        <v>11.0</v>
      </c>
      <c r="F55" s="46"/>
      <c r="G55" s="26"/>
      <c r="H55" s="26" t="s">
        <v>2103</v>
      </c>
      <c r="I55" s="26"/>
      <c r="J55" s="26"/>
    </row>
    <row r="56">
      <c r="A56" s="26" t="s">
        <v>2094</v>
      </c>
      <c r="B56" s="24">
        <v>0.09357638888888889</v>
      </c>
      <c r="C56" s="26" t="s">
        <v>1938</v>
      </c>
      <c r="D56" s="26" t="s">
        <v>93</v>
      </c>
      <c r="E56" s="46">
        <v>18.0</v>
      </c>
      <c r="F56" s="46">
        <v>12.0</v>
      </c>
      <c r="G56" s="26"/>
      <c r="H56" s="26"/>
      <c r="I56" s="26"/>
      <c r="J56" s="26" t="s">
        <v>414</v>
      </c>
    </row>
    <row r="57">
      <c r="A57" s="26" t="s">
        <v>2094</v>
      </c>
      <c r="B57" s="24">
        <v>0.09368055555555556</v>
      </c>
      <c r="C57" s="26" t="s">
        <v>1938</v>
      </c>
      <c r="D57" s="26" t="s">
        <v>91</v>
      </c>
      <c r="E57" s="46">
        <v>6.0</v>
      </c>
      <c r="F57" s="46"/>
      <c r="G57" s="26"/>
      <c r="H57" s="26" t="s">
        <v>2104</v>
      </c>
      <c r="I57" s="26"/>
      <c r="J57" s="26"/>
    </row>
    <row r="58">
      <c r="A58" s="26" t="s">
        <v>2094</v>
      </c>
      <c r="B58" s="24">
        <v>0.09534722222222222</v>
      </c>
      <c r="C58" s="26" t="s">
        <v>74</v>
      </c>
      <c r="D58" s="26" t="s">
        <v>93</v>
      </c>
      <c r="E58" s="46">
        <v>29.0</v>
      </c>
      <c r="F58" s="46">
        <f>E58-10</f>
        <v>19</v>
      </c>
      <c r="G58" s="26"/>
      <c r="H58" s="26"/>
      <c r="I58" s="26"/>
      <c r="J58" s="26" t="s">
        <v>1043</v>
      </c>
    </row>
    <row r="59">
      <c r="A59" s="26" t="s">
        <v>2094</v>
      </c>
      <c r="B59" s="24">
        <v>0.095625</v>
      </c>
      <c r="C59" s="26" t="s">
        <v>74</v>
      </c>
      <c r="D59" s="26" t="s">
        <v>91</v>
      </c>
      <c r="E59" s="46">
        <v>30.0</v>
      </c>
      <c r="F59" s="46"/>
      <c r="G59" s="26"/>
      <c r="H59" s="26" t="s">
        <v>2105</v>
      </c>
      <c r="I59" s="26"/>
      <c r="J59" s="26" t="s">
        <v>491</v>
      </c>
    </row>
    <row r="60">
      <c r="A60" s="26" t="s">
        <v>2094</v>
      </c>
      <c r="B60" s="26" t="s">
        <v>2106</v>
      </c>
      <c r="C60" s="26" t="s">
        <v>74</v>
      </c>
      <c r="D60" s="26" t="s">
        <v>93</v>
      </c>
      <c r="E60" s="46">
        <v>24.0</v>
      </c>
      <c r="F60" s="46">
        <f>E60-10</f>
        <v>14</v>
      </c>
      <c r="G60" s="26"/>
      <c r="H60" s="26"/>
      <c r="I60" s="26"/>
      <c r="J60" s="26" t="s">
        <v>1043</v>
      </c>
    </row>
    <row r="61">
      <c r="A61" s="26" t="s">
        <v>2094</v>
      </c>
      <c r="B61" s="24">
        <v>0.09606481481481481</v>
      </c>
      <c r="C61" s="26" t="s">
        <v>74</v>
      </c>
      <c r="D61" s="26" t="s">
        <v>91</v>
      </c>
      <c r="E61" s="46">
        <v>10.0</v>
      </c>
      <c r="F61" s="46"/>
      <c r="G61" s="26"/>
      <c r="H61" s="26" t="s">
        <v>2107</v>
      </c>
      <c r="I61" s="26"/>
      <c r="J61" s="26"/>
    </row>
    <row r="62">
      <c r="A62" s="26" t="s">
        <v>2094</v>
      </c>
      <c r="B62" s="24">
        <v>0.09789351851851852</v>
      </c>
      <c r="C62" s="26" t="s">
        <v>70</v>
      </c>
      <c r="D62" s="26" t="s">
        <v>93</v>
      </c>
      <c r="E62" s="46" t="s">
        <v>75</v>
      </c>
      <c r="F62" s="46" t="s">
        <v>75</v>
      </c>
      <c r="G62" s="26"/>
      <c r="H62" s="26"/>
      <c r="I62" s="26"/>
      <c r="J62" s="26" t="s">
        <v>85</v>
      </c>
    </row>
    <row r="63">
      <c r="A63" s="26" t="s">
        <v>2094</v>
      </c>
      <c r="B63" s="24">
        <v>0.09789351851851852</v>
      </c>
      <c r="C63" s="26" t="s">
        <v>70</v>
      </c>
      <c r="D63" s="26" t="s">
        <v>93</v>
      </c>
      <c r="E63" s="46">
        <f>F63+10</f>
        <v>29</v>
      </c>
      <c r="F63" s="46">
        <v>19.0</v>
      </c>
      <c r="G63" s="26"/>
      <c r="H63" s="26"/>
      <c r="I63" s="26"/>
      <c r="J63" s="26" t="s">
        <v>294</v>
      </c>
    </row>
    <row r="64">
      <c r="A64" s="26" t="s">
        <v>2094</v>
      </c>
      <c r="B64" s="24">
        <v>0.09792824074074075</v>
      </c>
      <c r="C64" s="26" t="s">
        <v>70</v>
      </c>
      <c r="D64" s="26" t="s">
        <v>91</v>
      </c>
      <c r="E64" s="46">
        <v>7.0</v>
      </c>
      <c r="F64" s="46"/>
      <c r="G64" s="26"/>
      <c r="H64" s="26" t="s">
        <v>2108</v>
      </c>
      <c r="I64" s="26"/>
      <c r="J64" s="26"/>
    </row>
    <row r="65">
      <c r="A65" s="26" t="s">
        <v>2094</v>
      </c>
      <c r="B65" s="24">
        <v>0.09800925925925925</v>
      </c>
      <c r="C65" s="26" t="s">
        <v>70</v>
      </c>
      <c r="D65" s="26" t="s">
        <v>93</v>
      </c>
      <c r="E65" s="46" t="s">
        <v>75</v>
      </c>
      <c r="F65" s="46" t="s">
        <v>75</v>
      </c>
      <c r="G65" s="26"/>
      <c r="H65" s="26"/>
      <c r="I65" s="26"/>
      <c r="J65" s="26" t="s">
        <v>85</v>
      </c>
    </row>
    <row r="66">
      <c r="A66" s="26" t="s">
        <v>2094</v>
      </c>
      <c r="B66" s="24">
        <v>0.09800925925925925</v>
      </c>
      <c r="C66" s="26" t="s">
        <v>70</v>
      </c>
      <c r="D66" s="26" t="s">
        <v>93</v>
      </c>
      <c r="E66" s="46">
        <f>F66+10</f>
        <v>29</v>
      </c>
      <c r="F66" s="46">
        <v>19.0</v>
      </c>
      <c r="G66" s="26"/>
      <c r="H66" s="26"/>
      <c r="I66" s="26"/>
      <c r="J66" s="26" t="s">
        <v>294</v>
      </c>
    </row>
    <row r="67">
      <c r="A67" s="26" t="s">
        <v>2094</v>
      </c>
      <c r="B67" s="24">
        <v>0.09804398148148148</v>
      </c>
      <c r="C67" s="26" t="s">
        <v>70</v>
      </c>
      <c r="D67" s="26" t="s">
        <v>91</v>
      </c>
      <c r="E67" s="46">
        <v>12.0</v>
      </c>
      <c r="F67" s="46"/>
      <c r="G67" s="26"/>
      <c r="H67" s="26" t="s">
        <v>2109</v>
      </c>
      <c r="I67" s="26"/>
      <c r="J67" s="26"/>
    </row>
    <row r="68">
      <c r="A68" s="26" t="s">
        <v>2094</v>
      </c>
      <c r="B68" s="24">
        <v>0.09853009259259259</v>
      </c>
      <c r="C68" s="26" t="s">
        <v>70</v>
      </c>
      <c r="D68" s="26" t="s">
        <v>93</v>
      </c>
      <c r="E68" s="46" t="s">
        <v>75</v>
      </c>
      <c r="F68" s="46" t="s">
        <v>75</v>
      </c>
      <c r="G68" s="26"/>
      <c r="H68" s="26"/>
      <c r="I68" s="26"/>
      <c r="J68" s="26" t="s">
        <v>85</v>
      </c>
    </row>
    <row r="69">
      <c r="A69" s="26" t="s">
        <v>2094</v>
      </c>
      <c r="B69" s="24">
        <v>0.09853009259259259</v>
      </c>
      <c r="C69" s="26" t="s">
        <v>70</v>
      </c>
      <c r="D69" s="26" t="s">
        <v>93</v>
      </c>
      <c r="E69" s="46">
        <v>28.0</v>
      </c>
      <c r="F69" s="46">
        <f>E69-10</f>
        <v>18</v>
      </c>
      <c r="G69" s="26"/>
      <c r="H69" s="26"/>
      <c r="I69" s="26"/>
      <c r="J69" s="26" t="s">
        <v>294</v>
      </c>
    </row>
    <row r="70">
      <c r="A70" s="26" t="s">
        <v>2094</v>
      </c>
      <c r="B70" s="24">
        <v>0.09856481481481481</v>
      </c>
      <c r="C70" s="26" t="s">
        <v>70</v>
      </c>
      <c r="D70" s="26" t="s">
        <v>91</v>
      </c>
      <c r="E70" s="46">
        <v>11.0</v>
      </c>
      <c r="F70" s="46"/>
      <c r="G70" s="26"/>
      <c r="H70" s="26" t="s">
        <v>2110</v>
      </c>
      <c r="I70" s="26"/>
      <c r="J70" s="26"/>
    </row>
    <row r="71">
      <c r="A71" s="26" t="s">
        <v>2094</v>
      </c>
      <c r="B71" s="24">
        <v>0.09863425925925925</v>
      </c>
      <c r="C71" s="26" t="s">
        <v>70</v>
      </c>
      <c r="D71" s="26" t="s">
        <v>93</v>
      </c>
      <c r="E71" s="46" t="s">
        <v>75</v>
      </c>
      <c r="F71" s="46" t="s">
        <v>75</v>
      </c>
      <c r="G71" s="26"/>
      <c r="H71" s="26"/>
      <c r="I71" s="26"/>
      <c r="J71" s="26" t="s">
        <v>85</v>
      </c>
    </row>
    <row r="72">
      <c r="A72" s="26" t="s">
        <v>2094</v>
      </c>
      <c r="B72" s="24">
        <v>0.09863425925925925</v>
      </c>
      <c r="C72" s="26" t="s">
        <v>70</v>
      </c>
      <c r="D72" s="26" t="s">
        <v>93</v>
      </c>
      <c r="E72" s="46">
        <v>26.0</v>
      </c>
      <c r="F72" s="46">
        <f>E72-10</f>
        <v>16</v>
      </c>
      <c r="G72" s="26"/>
      <c r="H72" s="26"/>
      <c r="I72" s="26"/>
      <c r="J72" s="26" t="s">
        <v>294</v>
      </c>
    </row>
    <row r="73">
      <c r="A73" s="26" t="s">
        <v>2094</v>
      </c>
      <c r="B73" s="24">
        <v>0.09870370370370371</v>
      </c>
      <c r="C73" s="26" t="s">
        <v>70</v>
      </c>
      <c r="D73" s="26" t="s">
        <v>91</v>
      </c>
      <c r="E73" s="46">
        <v>10.0</v>
      </c>
      <c r="F73" s="46"/>
      <c r="G73" s="26"/>
      <c r="H73" s="26" t="s">
        <v>2111</v>
      </c>
      <c r="I73" s="46">
        <v>1.0</v>
      </c>
      <c r="J73" s="26" t="s">
        <v>119</v>
      </c>
    </row>
    <row r="74">
      <c r="A74" s="26" t="s">
        <v>2094</v>
      </c>
      <c r="B74" s="24">
        <v>0.10003472222222222</v>
      </c>
      <c r="C74" s="26" t="s">
        <v>84</v>
      </c>
      <c r="D74" s="26" t="s">
        <v>93</v>
      </c>
      <c r="E74" s="46">
        <v>15.0</v>
      </c>
      <c r="F74" s="46">
        <f>E74-8</f>
        <v>7</v>
      </c>
      <c r="G74" s="26"/>
      <c r="H74" s="26"/>
      <c r="I74" s="26"/>
      <c r="J74" s="26" t="s">
        <v>2112</v>
      </c>
    </row>
    <row r="75">
      <c r="A75" s="26" t="s">
        <v>2094</v>
      </c>
      <c r="B75" s="24">
        <v>0.10050925925925926</v>
      </c>
      <c r="C75" s="26" t="s">
        <v>84</v>
      </c>
      <c r="D75" s="26" t="s">
        <v>91</v>
      </c>
      <c r="E75" s="46">
        <v>15.0</v>
      </c>
      <c r="F75" s="46"/>
      <c r="G75" s="26"/>
      <c r="H75" s="26" t="s">
        <v>2113</v>
      </c>
      <c r="I75" s="26"/>
      <c r="J75" s="26"/>
    </row>
    <row r="76">
      <c r="A76" s="26" t="s">
        <v>2094</v>
      </c>
      <c r="B76" s="24">
        <v>0.10085648148148148</v>
      </c>
      <c r="C76" s="26" t="s">
        <v>84</v>
      </c>
      <c r="D76" s="26" t="s">
        <v>93</v>
      </c>
      <c r="E76" s="46">
        <v>17.0</v>
      </c>
      <c r="F76" s="46">
        <f>E76-8</f>
        <v>9</v>
      </c>
      <c r="G76" s="26"/>
      <c r="H76" s="26"/>
      <c r="I76" s="26"/>
      <c r="J76" s="26" t="s">
        <v>2112</v>
      </c>
    </row>
    <row r="77">
      <c r="A77" s="26" t="s">
        <v>2094</v>
      </c>
      <c r="B77" s="24">
        <v>0.10145833333333333</v>
      </c>
      <c r="C77" s="26" t="s">
        <v>84</v>
      </c>
      <c r="D77" s="26" t="s">
        <v>91</v>
      </c>
      <c r="E77" s="46">
        <v>12.0</v>
      </c>
      <c r="F77" s="46"/>
      <c r="G77" s="26"/>
      <c r="H77" s="26" t="s">
        <v>2114</v>
      </c>
      <c r="I77" s="26"/>
      <c r="J77" s="26"/>
    </row>
    <row r="78">
      <c r="A78" s="26" t="s">
        <v>2094</v>
      </c>
      <c r="B78" s="24">
        <v>0.10201388888888889</v>
      </c>
      <c r="C78" s="26" t="s">
        <v>69</v>
      </c>
      <c r="D78" s="26" t="s">
        <v>89</v>
      </c>
      <c r="E78" s="46">
        <v>16.0</v>
      </c>
      <c r="F78" s="46">
        <f>E78-9</f>
        <v>7</v>
      </c>
      <c r="G78" s="26"/>
      <c r="H78" s="26"/>
      <c r="I78" s="26"/>
      <c r="J78" s="26" t="s">
        <v>839</v>
      </c>
    </row>
    <row r="79">
      <c r="A79" s="26" t="s">
        <v>2094</v>
      </c>
      <c r="B79" s="24">
        <v>0.10230324074074074</v>
      </c>
      <c r="C79" s="26" t="s">
        <v>69</v>
      </c>
      <c r="D79" s="26" t="s">
        <v>91</v>
      </c>
      <c r="E79" s="46">
        <v>23.0</v>
      </c>
      <c r="F79" s="46"/>
      <c r="G79" s="26"/>
      <c r="H79" s="26" t="s">
        <v>2115</v>
      </c>
      <c r="I79" s="46">
        <v>1.0</v>
      </c>
      <c r="J79" s="26" t="s">
        <v>119</v>
      </c>
    </row>
    <row r="80">
      <c r="A80" s="26" t="s">
        <v>2094</v>
      </c>
      <c r="B80" s="24">
        <v>0.10344907407407407</v>
      </c>
      <c r="C80" s="26" t="s">
        <v>66</v>
      </c>
      <c r="D80" s="26" t="s">
        <v>89</v>
      </c>
      <c r="E80" s="46">
        <v>18.0</v>
      </c>
      <c r="F80" s="46">
        <v>9.0</v>
      </c>
      <c r="G80" s="26"/>
      <c r="H80" s="26"/>
      <c r="I80" s="26"/>
      <c r="J80" s="26" t="s">
        <v>171</v>
      </c>
    </row>
    <row r="81">
      <c r="A81" s="26" t="s">
        <v>2094</v>
      </c>
      <c r="B81" s="24">
        <v>0.10344907407407407</v>
      </c>
      <c r="C81" s="26" t="s">
        <v>66</v>
      </c>
      <c r="D81" s="26" t="s">
        <v>89</v>
      </c>
      <c r="E81" s="46">
        <v>18.0</v>
      </c>
      <c r="F81" s="46">
        <v>9.0</v>
      </c>
      <c r="G81" s="26"/>
      <c r="H81" s="26"/>
      <c r="I81" s="26"/>
      <c r="J81" s="26" t="s">
        <v>171</v>
      </c>
    </row>
    <row r="82">
      <c r="A82" s="26" t="s">
        <v>2094</v>
      </c>
      <c r="B82" s="24">
        <v>0.10353009259259259</v>
      </c>
      <c r="C82" s="26" t="s">
        <v>66</v>
      </c>
      <c r="D82" s="26" t="s">
        <v>91</v>
      </c>
      <c r="E82" s="46">
        <v>11.0</v>
      </c>
      <c r="F82" s="46"/>
      <c r="G82" s="26"/>
      <c r="H82" s="26" t="s">
        <v>2116</v>
      </c>
      <c r="I82" s="26"/>
      <c r="J82" s="26"/>
    </row>
    <row r="83">
      <c r="A83" s="26" t="s">
        <v>2094</v>
      </c>
      <c r="B83" s="24">
        <v>0.10358796296296297</v>
      </c>
      <c r="C83" s="26" t="s">
        <v>66</v>
      </c>
      <c r="D83" s="26" t="s">
        <v>91</v>
      </c>
      <c r="E83" s="46">
        <v>13.0</v>
      </c>
      <c r="F83" s="46"/>
      <c r="G83" s="26"/>
      <c r="H83" s="26" t="s">
        <v>2117</v>
      </c>
      <c r="I83" s="26"/>
      <c r="J83" s="26"/>
    </row>
    <row r="84">
      <c r="A84" s="26" t="s">
        <v>2094</v>
      </c>
      <c r="B84" s="24">
        <v>0.10625</v>
      </c>
      <c r="C84" s="26" t="s">
        <v>70</v>
      </c>
      <c r="D84" s="26" t="s">
        <v>93</v>
      </c>
      <c r="E84" s="46">
        <v>29.0</v>
      </c>
      <c r="F84" s="46">
        <f>E84-10</f>
        <v>19</v>
      </c>
      <c r="G84" s="26"/>
      <c r="H84" s="26"/>
      <c r="I84" s="26"/>
      <c r="J84" s="26" t="s">
        <v>2118</v>
      </c>
    </row>
    <row r="85">
      <c r="A85" s="26" t="s">
        <v>2094</v>
      </c>
      <c r="B85" s="24">
        <v>0.10630787037037037</v>
      </c>
      <c r="C85" s="26" t="s">
        <v>70</v>
      </c>
      <c r="D85" s="26" t="s">
        <v>91</v>
      </c>
      <c r="E85" s="46">
        <v>11.0</v>
      </c>
      <c r="F85" s="46"/>
      <c r="G85" s="26"/>
      <c r="H85" s="26" t="s">
        <v>2119</v>
      </c>
      <c r="I85" s="26"/>
      <c r="J85" s="26"/>
    </row>
    <row r="86">
      <c r="A86" s="26" t="s">
        <v>2094</v>
      </c>
      <c r="B86" s="24">
        <v>0.10806712962962962</v>
      </c>
      <c r="C86" s="26" t="s">
        <v>1936</v>
      </c>
      <c r="D86" s="26" t="s">
        <v>93</v>
      </c>
      <c r="E86" s="46">
        <v>13.0</v>
      </c>
      <c r="F86" s="46">
        <f t="shared" ref="F86:F87" si="5">E86-6</f>
        <v>7</v>
      </c>
      <c r="G86" s="26"/>
      <c r="H86" s="26"/>
      <c r="I86" s="26"/>
      <c r="J86" s="26" t="s">
        <v>414</v>
      </c>
    </row>
    <row r="87">
      <c r="A87" s="26" t="s">
        <v>2094</v>
      </c>
      <c r="B87" s="24">
        <v>0.10854166666666666</v>
      </c>
      <c r="C87" s="26" t="s">
        <v>1938</v>
      </c>
      <c r="D87" s="26" t="s">
        <v>93</v>
      </c>
      <c r="E87" s="46">
        <v>25.0</v>
      </c>
      <c r="F87" s="46">
        <f t="shared" si="5"/>
        <v>19</v>
      </c>
      <c r="G87" s="26"/>
      <c r="H87" s="26"/>
      <c r="I87" s="26"/>
      <c r="J87" s="26" t="s">
        <v>414</v>
      </c>
    </row>
    <row r="88">
      <c r="A88" s="26" t="s">
        <v>2094</v>
      </c>
      <c r="B88" s="24">
        <v>0.10868055555555556</v>
      </c>
      <c r="C88" s="26" t="s">
        <v>1938</v>
      </c>
      <c r="D88" s="26" t="s">
        <v>91</v>
      </c>
      <c r="E88" s="46">
        <v>9.0</v>
      </c>
      <c r="F88" s="46"/>
      <c r="G88" s="26"/>
      <c r="H88" s="26" t="s">
        <v>2120</v>
      </c>
      <c r="I88" s="26"/>
      <c r="J88" s="26"/>
    </row>
    <row r="89">
      <c r="A89" s="26" t="s">
        <v>2094</v>
      </c>
      <c r="B89" s="24">
        <v>0.10912037037037037</v>
      </c>
      <c r="C89" s="26" t="s">
        <v>1937</v>
      </c>
      <c r="D89" s="26" t="s">
        <v>93</v>
      </c>
      <c r="E89" s="46">
        <v>10.0</v>
      </c>
      <c r="F89" s="46">
        <f>E89-6</f>
        <v>4</v>
      </c>
      <c r="G89" s="26"/>
      <c r="H89" s="26"/>
      <c r="I89" s="26"/>
      <c r="J89" s="26" t="s">
        <v>414</v>
      </c>
    </row>
    <row r="90">
      <c r="A90" s="26" t="s">
        <v>2094</v>
      </c>
      <c r="B90" s="24">
        <v>0.1103125</v>
      </c>
      <c r="C90" s="26" t="s">
        <v>82</v>
      </c>
      <c r="D90" s="26" t="s">
        <v>91</v>
      </c>
      <c r="E90" s="46">
        <v>25.0</v>
      </c>
      <c r="F90" s="46"/>
      <c r="G90" s="26"/>
      <c r="H90" s="26" t="s">
        <v>2121</v>
      </c>
      <c r="I90" s="26"/>
      <c r="J90" s="26" t="s">
        <v>2122</v>
      </c>
    </row>
    <row r="91">
      <c r="A91" s="26" t="s">
        <v>2094</v>
      </c>
      <c r="B91" s="24">
        <v>0.11174768518518519</v>
      </c>
      <c r="C91" s="26" t="s">
        <v>74</v>
      </c>
      <c r="D91" s="26" t="s">
        <v>93</v>
      </c>
      <c r="E91" s="46">
        <v>22.0</v>
      </c>
      <c r="F91" s="46">
        <f>E91-10</f>
        <v>12</v>
      </c>
      <c r="G91" s="26"/>
      <c r="H91" s="26"/>
      <c r="I91" s="26"/>
      <c r="J91" s="26" t="s">
        <v>1043</v>
      </c>
    </row>
    <row r="92">
      <c r="A92" s="26" t="s">
        <v>2094</v>
      </c>
      <c r="B92" s="24">
        <v>0.111875</v>
      </c>
      <c r="C92" s="26" t="s">
        <v>74</v>
      </c>
      <c r="D92" s="26" t="s">
        <v>91</v>
      </c>
      <c r="E92" s="46">
        <v>24.0</v>
      </c>
      <c r="F92" s="46"/>
      <c r="G92" s="26"/>
      <c r="H92" s="26" t="s">
        <v>2123</v>
      </c>
      <c r="I92" s="26"/>
      <c r="J92" s="26"/>
    </row>
    <row r="93">
      <c r="A93" s="26" t="s">
        <v>2094</v>
      </c>
      <c r="B93" s="24">
        <v>0.11221064814814814</v>
      </c>
      <c r="C93" s="26" t="s">
        <v>74</v>
      </c>
      <c r="D93" s="26" t="s">
        <v>93</v>
      </c>
      <c r="E93" s="46" t="s">
        <v>68</v>
      </c>
      <c r="F93" s="46">
        <v>20.0</v>
      </c>
      <c r="G93" s="26" t="s">
        <v>137</v>
      </c>
      <c r="H93" s="26"/>
      <c r="I93" s="26"/>
      <c r="J93" s="26" t="s">
        <v>1010</v>
      </c>
    </row>
    <row r="94">
      <c r="A94" s="26" t="s">
        <v>2094</v>
      </c>
      <c r="B94" s="24">
        <v>0.11241898148148148</v>
      </c>
      <c r="C94" s="26" t="s">
        <v>74</v>
      </c>
      <c r="D94" s="26" t="s">
        <v>91</v>
      </c>
      <c r="E94" s="46">
        <v>18.0</v>
      </c>
      <c r="F94" s="46"/>
      <c r="G94" s="26"/>
      <c r="H94" s="26" t="s">
        <v>2124</v>
      </c>
      <c r="I94" s="26"/>
      <c r="J94" s="26"/>
    </row>
    <row r="95">
      <c r="A95" s="26" t="s">
        <v>2094</v>
      </c>
      <c r="B95" s="24">
        <v>0.11251157407407407</v>
      </c>
      <c r="C95" s="26" t="s">
        <v>74</v>
      </c>
      <c r="D95" s="26" t="s">
        <v>93</v>
      </c>
      <c r="E95" s="46" t="s">
        <v>88</v>
      </c>
      <c r="F95" s="46">
        <v>1.0</v>
      </c>
      <c r="G95" s="26"/>
      <c r="H95" s="26"/>
      <c r="I95" s="26"/>
      <c r="J95" s="26" t="s">
        <v>1010</v>
      </c>
    </row>
    <row r="96">
      <c r="A96" s="26" t="s">
        <v>2094</v>
      </c>
      <c r="B96" s="24">
        <v>0.11268518518518518</v>
      </c>
      <c r="C96" s="26" t="s">
        <v>74</v>
      </c>
      <c r="D96" s="26" t="s">
        <v>91</v>
      </c>
      <c r="E96" s="46">
        <v>4.0</v>
      </c>
      <c r="F96" s="46"/>
      <c r="G96" s="26"/>
      <c r="H96" s="26" t="s">
        <v>253</v>
      </c>
      <c r="I96" s="26"/>
      <c r="J96" s="26"/>
    </row>
    <row r="97">
      <c r="A97" s="26" t="s">
        <v>2094</v>
      </c>
      <c r="B97" s="24">
        <v>0.11386574074074074</v>
      </c>
      <c r="C97" s="26" t="s">
        <v>70</v>
      </c>
      <c r="D97" s="26" t="s">
        <v>93</v>
      </c>
      <c r="E97" s="46" t="s">
        <v>68</v>
      </c>
      <c r="F97" s="46">
        <v>20.0</v>
      </c>
      <c r="G97" s="26" t="s">
        <v>137</v>
      </c>
      <c r="H97" s="26"/>
      <c r="I97" s="26"/>
      <c r="J97" s="26" t="s">
        <v>99</v>
      </c>
    </row>
    <row r="98">
      <c r="A98" s="26" t="s">
        <v>2094</v>
      </c>
      <c r="B98" s="24">
        <v>0.11398148148148148</v>
      </c>
      <c r="C98" s="26" t="s">
        <v>70</v>
      </c>
      <c r="D98" s="26" t="s">
        <v>91</v>
      </c>
      <c r="E98" s="46">
        <v>16.0</v>
      </c>
      <c r="F98" s="46"/>
      <c r="G98" s="26"/>
      <c r="H98" s="26" t="s">
        <v>2125</v>
      </c>
      <c r="I98" s="26"/>
      <c r="J98" s="26"/>
    </row>
    <row r="99">
      <c r="A99" s="26" t="s">
        <v>2094</v>
      </c>
      <c r="B99" s="24">
        <v>0.11415509259259259</v>
      </c>
      <c r="C99" s="26" t="s">
        <v>70</v>
      </c>
      <c r="D99" s="26" t="s">
        <v>93</v>
      </c>
      <c r="E99" s="46">
        <v>27.0</v>
      </c>
      <c r="F99" s="46">
        <f>E99-10</f>
        <v>17</v>
      </c>
      <c r="G99" s="26"/>
      <c r="H99" s="26"/>
      <c r="I99" s="26"/>
      <c r="J99" s="26" t="s">
        <v>99</v>
      </c>
    </row>
    <row r="100">
      <c r="A100" s="26" t="s">
        <v>2094</v>
      </c>
      <c r="B100" s="24">
        <v>0.11417824074074075</v>
      </c>
      <c r="C100" s="26" t="s">
        <v>70</v>
      </c>
      <c r="D100" s="26" t="s">
        <v>91</v>
      </c>
      <c r="E100" s="46">
        <v>12.0</v>
      </c>
      <c r="F100" s="46"/>
      <c r="G100" s="26"/>
      <c r="H100" s="26" t="s">
        <v>2126</v>
      </c>
      <c r="I100" s="46">
        <v>1.0</v>
      </c>
      <c r="J100" s="26" t="s">
        <v>119</v>
      </c>
    </row>
    <row r="101">
      <c r="A101" s="26" t="s">
        <v>2094</v>
      </c>
      <c r="B101" s="24">
        <v>0.11538194444444444</v>
      </c>
      <c r="C101" s="26" t="s">
        <v>70</v>
      </c>
      <c r="D101" s="26" t="s">
        <v>93</v>
      </c>
      <c r="E101" s="46">
        <v>20.0</v>
      </c>
      <c r="F101" s="46">
        <f>E101-10</f>
        <v>10</v>
      </c>
      <c r="G101" s="26"/>
      <c r="H101" s="26"/>
      <c r="I101" s="26"/>
      <c r="J101" s="26" t="s">
        <v>99</v>
      </c>
    </row>
    <row r="102">
      <c r="A102" s="26" t="s">
        <v>2094</v>
      </c>
      <c r="B102" s="24">
        <v>0.11549768518518519</v>
      </c>
      <c r="C102" s="26" t="s">
        <v>70</v>
      </c>
      <c r="D102" s="26" t="s">
        <v>91</v>
      </c>
      <c r="E102" s="46">
        <v>12.0</v>
      </c>
      <c r="F102" s="46"/>
      <c r="G102" s="26"/>
      <c r="H102" s="26" t="s">
        <v>2127</v>
      </c>
      <c r="I102" s="26"/>
      <c r="J102" s="26"/>
    </row>
    <row r="103">
      <c r="A103" s="26" t="s">
        <v>2094</v>
      </c>
      <c r="B103" s="24">
        <v>0.1162962962962963</v>
      </c>
      <c r="C103" s="26" t="s">
        <v>84</v>
      </c>
      <c r="D103" s="26" t="s">
        <v>93</v>
      </c>
      <c r="E103" s="46">
        <v>14.0</v>
      </c>
      <c r="F103" s="46">
        <f>E103-8</f>
        <v>6</v>
      </c>
      <c r="G103" s="26"/>
      <c r="H103" s="26"/>
      <c r="I103" s="26"/>
      <c r="J103" s="26" t="s">
        <v>2112</v>
      </c>
    </row>
    <row r="104">
      <c r="A104" s="26" t="s">
        <v>2094</v>
      </c>
      <c r="B104" s="24">
        <v>0.11642361111111112</v>
      </c>
      <c r="C104" s="26" t="s">
        <v>84</v>
      </c>
      <c r="D104" s="26" t="s">
        <v>93</v>
      </c>
      <c r="E104" s="46">
        <f>F104+8</f>
        <v>27</v>
      </c>
      <c r="F104" s="46">
        <v>19.0</v>
      </c>
      <c r="G104" s="26"/>
      <c r="H104" s="26"/>
      <c r="I104" s="26"/>
      <c r="J104" s="26" t="s">
        <v>2112</v>
      </c>
    </row>
    <row r="105">
      <c r="A105" s="26" t="s">
        <v>2094</v>
      </c>
      <c r="B105" s="24">
        <v>0.1168287037037037</v>
      </c>
      <c r="C105" s="26" t="s">
        <v>84</v>
      </c>
      <c r="D105" s="26" t="s">
        <v>91</v>
      </c>
      <c r="E105" s="46">
        <v>16.0</v>
      </c>
      <c r="F105" s="46"/>
      <c r="G105" s="26"/>
      <c r="H105" s="26" t="s">
        <v>2128</v>
      </c>
      <c r="I105" s="26"/>
      <c r="J105" s="26"/>
    </row>
    <row r="106">
      <c r="A106" s="26" t="s">
        <v>2094</v>
      </c>
      <c r="B106" s="24">
        <v>0.11763888888888889</v>
      </c>
      <c r="C106" s="26" t="s">
        <v>69</v>
      </c>
      <c r="D106" s="26" t="s">
        <v>93</v>
      </c>
      <c r="E106" s="46">
        <v>13.0</v>
      </c>
      <c r="F106" s="46">
        <f>E106-8</f>
        <v>5</v>
      </c>
      <c r="G106" s="26"/>
      <c r="H106" s="26"/>
      <c r="I106" s="26"/>
      <c r="J106" s="26" t="s">
        <v>382</v>
      </c>
    </row>
    <row r="107">
      <c r="A107" s="26" t="s">
        <v>2094</v>
      </c>
      <c r="B107" s="24">
        <v>0.11804398148148149</v>
      </c>
      <c r="C107" s="26" t="s">
        <v>69</v>
      </c>
      <c r="D107" s="26" t="s">
        <v>89</v>
      </c>
      <c r="E107" s="46">
        <v>17.0</v>
      </c>
      <c r="F107" s="46">
        <f>E107-9</f>
        <v>8</v>
      </c>
      <c r="G107" s="26"/>
      <c r="H107" s="26"/>
      <c r="I107" s="26"/>
      <c r="J107" s="26" t="s">
        <v>1721</v>
      </c>
    </row>
    <row r="108">
      <c r="A108" s="26" t="s">
        <v>2094</v>
      </c>
      <c r="B108" s="24">
        <v>0.11819444444444445</v>
      </c>
      <c r="C108" s="26" t="s">
        <v>69</v>
      </c>
      <c r="D108" s="26" t="s">
        <v>91</v>
      </c>
      <c r="E108" s="46">
        <v>12.0</v>
      </c>
      <c r="F108" s="46"/>
      <c r="G108" s="26"/>
      <c r="H108" s="26" t="s">
        <v>2129</v>
      </c>
      <c r="I108" s="46">
        <v>1.0</v>
      </c>
      <c r="J108" s="26" t="s">
        <v>119</v>
      </c>
    </row>
    <row r="109">
      <c r="A109" s="26" t="s">
        <v>2094</v>
      </c>
      <c r="B109" s="24">
        <v>0.1187962962962963</v>
      </c>
      <c r="C109" s="26" t="s">
        <v>66</v>
      </c>
      <c r="D109" s="26" t="s">
        <v>89</v>
      </c>
      <c r="E109" s="46">
        <v>19.0</v>
      </c>
      <c r="F109" s="46">
        <f t="shared" ref="F109:F110" si="6">E109-9</f>
        <v>10</v>
      </c>
      <c r="G109" s="26"/>
      <c r="H109" s="26"/>
      <c r="I109" s="26"/>
      <c r="J109" s="26" t="s">
        <v>171</v>
      </c>
    </row>
    <row r="110">
      <c r="A110" s="26" t="s">
        <v>2094</v>
      </c>
      <c r="B110" s="24">
        <v>0.11881944444444445</v>
      </c>
      <c r="C110" s="26" t="s">
        <v>66</v>
      </c>
      <c r="D110" s="26" t="s">
        <v>89</v>
      </c>
      <c r="E110" s="46">
        <v>21.0</v>
      </c>
      <c r="F110" s="46">
        <f t="shared" si="6"/>
        <v>12</v>
      </c>
      <c r="G110" s="26"/>
      <c r="H110" s="26"/>
      <c r="I110" s="26"/>
      <c r="J110" s="26" t="s">
        <v>171</v>
      </c>
    </row>
    <row r="111">
      <c r="A111" s="26" t="s">
        <v>2094</v>
      </c>
      <c r="B111" s="24">
        <v>0.11885416666666666</v>
      </c>
      <c r="C111" s="26" t="s">
        <v>66</v>
      </c>
      <c r="D111" s="26" t="s">
        <v>91</v>
      </c>
      <c r="E111" s="46">
        <v>6.0</v>
      </c>
      <c r="F111" s="46"/>
      <c r="G111" s="26"/>
      <c r="H111" s="26" t="s">
        <v>2130</v>
      </c>
      <c r="I111" s="26"/>
      <c r="J111" s="26"/>
    </row>
    <row r="112">
      <c r="A112" s="26" t="s">
        <v>2094</v>
      </c>
      <c r="B112" s="24">
        <v>0.11888888888888889</v>
      </c>
      <c r="C112" s="26" t="s">
        <v>66</v>
      </c>
      <c r="D112" s="26" t="s">
        <v>91</v>
      </c>
      <c r="E112" s="46">
        <v>14.0</v>
      </c>
      <c r="F112" s="46"/>
      <c r="G112" s="26"/>
      <c r="H112" s="26" t="s">
        <v>2131</v>
      </c>
      <c r="I112" s="46">
        <v>1.0</v>
      </c>
      <c r="J112" s="26" t="s">
        <v>119</v>
      </c>
    </row>
    <row r="113">
      <c r="A113" s="26" t="s">
        <v>2094</v>
      </c>
      <c r="B113" s="24">
        <v>0.12019675925925925</v>
      </c>
      <c r="C113" s="26" t="s">
        <v>74</v>
      </c>
      <c r="D113" s="26" t="s">
        <v>83</v>
      </c>
      <c r="E113" s="46">
        <v>27.0</v>
      </c>
      <c r="F113" s="46">
        <f>E113-11</f>
        <v>16</v>
      </c>
      <c r="G113" s="26"/>
      <c r="H113" s="26"/>
      <c r="I113" s="26"/>
      <c r="J113" s="26"/>
    </row>
    <row r="114">
      <c r="A114" s="26" t="s">
        <v>2094</v>
      </c>
      <c r="B114" s="24">
        <v>0.12021990740740741</v>
      </c>
      <c r="C114" s="26" t="s">
        <v>69</v>
      </c>
      <c r="D114" s="26" t="s">
        <v>120</v>
      </c>
      <c r="E114" s="46">
        <v>18.0</v>
      </c>
      <c r="F114" s="46"/>
      <c r="G114" s="26"/>
      <c r="H114" s="26"/>
      <c r="I114" s="26"/>
      <c r="J114" s="26" t="s">
        <v>2132</v>
      </c>
    </row>
    <row r="115">
      <c r="A115" s="26" t="s">
        <v>2094</v>
      </c>
      <c r="B115" s="24">
        <v>0.12045138888888889</v>
      </c>
      <c r="C115" s="26" t="s">
        <v>964</v>
      </c>
      <c r="D115" s="26" t="s">
        <v>67</v>
      </c>
      <c r="E115" s="46">
        <v>12.0</v>
      </c>
      <c r="F115" s="46">
        <f>E115-9</f>
        <v>3</v>
      </c>
      <c r="G115" s="26"/>
      <c r="H115" s="26"/>
      <c r="I115" s="26"/>
      <c r="J115" s="26"/>
    </row>
    <row r="116">
      <c r="A116" s="26" t="s">
        <v>2094</v>
      </c>
      <c r="B116" s="24">
        <v>0.12104166666666667</v>
      </c>
      <c r="C116" s="26" t="s">
        <v>66</v>
      </c>
      <c r="D116" s="26" t="s">
        <v>83</v>
      </c>
      <c r="E116" s="46">
        <v>16.0</v>
      </c>
      <c r="F116" s="46">
        <f>E116-6</f>
        <v>10</v>
      </c>
      <c r="G116" s="26"/>
      <c r="H116" s="26"/>
      <c r="I116" s="26"/>
      <c r="J116" s="26"/>
    </row>
    <row r="117">
      <c r="A117" s="26" t="s">
        <v>2094</v>
      </c>
      <c r="B117" s="24">
        <v>0.12206018518518519</v>
      </c>
      <c r="C117" s="26" t="s">
        <v>84</v>
      </c>
      <c r="D117" s="26" t="s">
        <v>67</v>
      </c>
      <c r="E117" s="46">
        <v>22.0</v>
      </c>
      <c r="F117" s="46">
        <f>E117-3</f>
        <v>19</v>
      </c>
      <c r="G117" s="26"/>
      <c r="H117" s="26"/>
      <c r="I117" s="26"/>
      <c r="J117" s="26"/>
    </row>
    <row r="118">
      <c r="A118" s="26" t="s">
        <v>2094</v>
      </c>
      <c r="B118" s="24">
        <v>0.1225</v>
      </c>
      <c r="C118" s="26" t="s">
        <v>69</v>
      </c>
      <c r="D118" s="26" t="s">
        <v>132</v>
      </c>
      <c r="E118" s="46">
        <v>10.0</v>
      </c>
      <c r="F118" s="46">
        <f>E118-1</f>
        <v>9</v>
      </c>
      <c r="G118" s="26"/>
      <c r="H118" s="26"/>
      <c r="I118" s="26"/>
      <c r="J118" s="26"/>
    </row>
    <row r="119">
      <c r="A119" s="26" t="s">
        <v>2094</v>
      </c>
      <c r="B119" s="24">
        <v>0.12770833333333334</v>
      </c>
      <c r="C119" s="26" t="s">
        <v>66</v>
      </c>
      <c r="D119" s="26" t="s">
        <v>80</v>
      </c>
      <c r="E119" s="46">
        <v>14.0</v>
      </c>
      <c r="F119" s="46">
        <f>E119-9</f>
        <v>5</v>
      </c>
      <c r="G119" s="26"/>
      <c r="H119" s="26"/>
      <c r="I119" s="26"/>
      <c r="J119" s="26"/>
    </row>
    <row r="120">
      <c r="A120" s="26" t="s">
        <v>2094</v>
      </c>
      <c r="B120" s="24">
        <v>0.1284375</v>
      </c>
      <c r="C120" s="26" t="s">
        <v>964</v>
      </c>
      <c r="D120" s="26" t="s">
        <v>80</v>
      </c>
      <c r="E120" s="46">
        <v>20.0</v>
      </c>
      <c r="F120" s="46">
        <v>17.0</v>
      </c>
      <c r="G120" s="26"/>
      <c r="H120" s="26"/>
      <c r="I120" s="26"/>
      <c r="J120" s="26"/>
    </row>
    <row r="121">
      <c r="A121" s="26" t="s">
        <v>2094</v>
      </c>
      <c r="B121" s="24">
        <v>0.12967592592592592</v>
      </c>
      <c r="C121" s="26" t="s">
        <v>69</v>
      </c>
      <c r="D121" s="26" t="s">
        <v>132</v>
      </c>
      <c r="E121" s="46">
        <v>19.0</v>
      </c>
      <c r="F121" s="46">
        <f>E121-1</f>
        <v>18</v>
      </c>
      <c r="G121" s="26"/>
      <c r="H121" s="26"/>
      <c r="I121" s="26"/>
      <c r="J121" s="26"/>
    </row>
    <row r="122">
      <c r="A122" s="26" t="s">
        <v>2094</v>
      </c>
      <c r="B122" s="24">
        <v>0.12975694444444444</v>
      </c>
      <c r="C122" s="26" t="s">
        <v>66</v>
      </c>
      <c r="D122" s="26" t="s">
        <v>132</v>
      </c>
      <c r="E122" s="46">
        <v>13.0</v>
      </c>
      <c r="F122" s="46">
        <f>E122-2</f>
        <v>11</v>
      </c>
      <c r="G122" s="26"/>
      <c r="H122" s="26"/>
      <c r="I122" s="26"/>
      <c r="J122" s="26"/>
    </row>
    <row r="123">
      <c r="A123" s="26" t="s">
        <v>2094</v>
      </c>
      <c r="B123" s="24">
        <v>0.12981481481481483</v>
      </c>
      <c r="C123" s="26" t="s">
        <v>70</v>
      </c>
      <c r="D123" s="26" t="s">
        <v>132</v>
      </c>
      <c r="E123" s="46">
        <v>22.0</v>
      </c>
      <c r="F123" s="46">
        <v>16.0</v>
      </c>
      <c r="G123" s="26"/>
      <c r="H123" s="26"/>
      <c r="I123" s="26"/>
      <c r="J123" s="26"/>
    </row>
    <row r="124">
      <c r="A124" s="26" t="s">
        <v>2094</v>
      </c>
      <c r="B124" s="24">
        <v>0.12983796296296296</v>
      </c>
      <c r="C124" s="26" t="s">
        <v>82</v>
      </c>
      <c r="D124" s="26" t="s">
        <v>132</v>
      </c>
      <c r="E124" s="46">
        <v>22.0</v>
      </c>
      <c r="F124" s="46">
        <f>E124-6</f>
        <v>16</v>
      </c>
      <c r="G124" s="26"/>
      <c r="H124" s="26"/>
      <c r="I124" s="26"/>
      <c r="J124" s="26"/>
    </row>
    <row r="125">
      <c r="A125" s="26" t="s">
        <v>2094</v>
      </c>
      <c r="B125" s="24">
        <v>0.1298726851851852</v>
      </c>
      <c r="C125" s="26" t="s">
        <v>74</v>
      </c>
      <c r="D125" s="26" t="s">
        <v>132</v>
      </c>
      <c r="E125" s="46">
        <v>16.0</v>
      </c>
      <c r="F125" s="46">
        <f>E125-3</f>
        <v>13</v>
      </c>
      <c r="G125" s="26"/>
      <c r="H125" s="26"/>
      <c r="I125" s="26"/>
      <c r="J125" s="26"/>
    </row>
    <row r="126">
      <c r="A126" s="26" t="s">
        <v>2094</v>
      </c>
      <c r="B126" s="24">
        <v>0.12988425925925925</v>
      </c>
      <c r="C126" s="26" t="s">
        <v>84</v>
      </c>
      <c r="D126" s="26" t="s">
        <v>132</v>
      </c>
      <c r="E126" s="46">
        <v>3.0</v>
      </c>
      <c r="F126" s="46">
        <f>E126-1</f>
        <v>2</v>
      </c>
      <c r="G126" s="26"/>
      <c r="H126" s="26"/>
      <c r="I126" s="26"/>
      <c r="J126" s="26"/>
    </row>
    <row r="127">
      <c r="A127" s="26" t="s">
        <v>2094</v>
      </c>
      <c r="B127" s="24">
        <v>0.12993055555555555</v>
      </c>
      <c r="C127" s="26" t="s">
        <v>964</v>
      </c>
      <c r="D127" s="26" t="s">
        <v>132</v>
      </c>
      <c r="E127" s="46">
        <v>16.0</v>
      </c>
      <c r="F127" s="46">
        <f>E127--1</f>
        <v>17</v>
      </c>
      <c r="G127" s="26"/>
      <c r="H127" s="26"/>
      <c r="I127" s="26"/>
      <c r="J127" s="26"/>
    </row>
    <row r="128">
      <c r="A128" s="26" t="s">
        <v>2094</v>
      </c>
      <c r="B128" s="24">
        <v>0.13034722222222223</v>
      </c>
      <c r="C128" s="26" t="s">
        <v>82</v>
      </c>
      <c r="D128" s="26" t="s">
        <v>365</v>
      </c>
      <c r="E128" s="46">
        <v>14.0</v>
      </c>
      <c r="F128" s="46">
        <f>E128-10</f>
        <v>4</v>
      </c>
      <c r="G128" s="26"/>
      <c r="H128" s="26"/>
      <c r="I128" s="26"/>
      <c r="J128" s="26"/>
    </row>
    <row r="129">
      <c r="A129" s="26" t="s">
        <v>2094</v>
      </c>
      <c r="B129" s="24">
        <v>0.13207175925925926</v>
      </c>
      <c r="C129" s="26" t="s">
        <v>964</v>
      </c>
      <c r="D129" s="26" t="s">
        <v>80</v>
      </c>
      <c r="E129" s="46">
        <v>13.0</v>
      </c>
      <c r="F129" s="46">
        <f>E129-3</f>
        <v>10</v>
      </c>
      <c r="G129" s="26"/>
      <c r="H129" s="26"/>
      <c r="I129" s="26"/>
      <c r="J129" s="26" t="s">
        <v>274</v>
      </c>
    </row>
    <row r="130">
      <c r="A130" s="26" t="s">
        <v>2094</v>
      </c>
      <c r="B130" s="24">
        <v>0.13400462962962964</v>
      </c>
      <c r="C130" s="26" t="s">
        <v>82</v>
      </c>
      <c r="D130" s="26" t="s">
        <v>365</v>
      </c>
      <c r="E130" s="46">
        <v>21.0</v>
      </c>
      <c r="F130" s="46">
        <f>E130-10</f>
        <v>11</v>
      </c>
      <c r="G130" s="26"/>
      <c r="H130" s="26"/>
      <c r="I130" s="26"/>
      <c r="J130" s="26"/>
    </row>
    <row r="131">
      <c r="A131" s="26" t="s">
        <v>2094</v>
      </c>
      <c r="B131" s="24">
        <v>0.13400462962962964</v>
      </c>
      <c r="C131" s="26" t="s">
        <v>70</v>
      </c>
      <c r="D131" s="26" t="s">
        <v>365</v>
      </c>
      <c r="E131" s="46">
        <v>12.0</v>
      </c>
      <c r="F131" s="46">
        <f>E131-6</f>
        <v>6</v>
      </c>
      <c r="G131" s="26"/>
      <c r="H131" s="26"/>
      <c r="I131" s="26"/>
      <c r="J131" s="26"/>
    </row>
    <row r="132">
      <c r="A132" s="26" t="s">
        <v>2094</v>
      </c>
      <c r="B132" s="24">
        <v>0.1340625</v>
      </c>
      <c r="C132" s="26" t="s">
        <v>74</v>
      </c>
      <c r="D132" s="26" t="s">
        <v>365</v>
      </c>
      <c r="E132" s="46">
        <v>15.0</v>
      </c>
      <c r="F132" s="46">
        <f>E132-3</f>
        <v>12</v>
      </c>
      <c r="G132" s="26"/>
      <c r="H132" s="26"/>
      <c r="I132" s="26"/>
      <c r="J132" s="26"/>
    </row>
    <row r="133">
      <c r="A133" s="26" t="s">
        <v>2094</v>
      </c>
      <c r="B133" s="24">
        <v>0.1426851851851852</v>
      </c>
      <c r="C133" s="26" t="s">
        <v>964</v>
      </c>
      <c r="D133" s="26" t="s">
        <v>120</v>
      </c>
      <c r="E133" s="46">
        <v>23.0</v>
      </c>
      <c r="F133" s="46"/>
      <c r="G133" s="26"/>
      <c r="H133" s="26"/>
      <c r="I133" s="26"/>
      <c r="J133" s="26" t="s">
        <v>2133</v>
      </c>
    </row>
    <row r="134">
      <c r="A134" s="26" t="s">
        <v>2094</v>
      </c>
      <c r="B134" s="24">
        <v>0.1430787037037037</v>
      </c>
      <c r="C134" s="26" t="s">
        <v>157</v>
      </c>
      <c r="D134" s="26" t="s">
        <v>67</v>
      </c>
      <c r="E134" s="46" t="s">
        <v>88</v>
      </c>
      <c r="F134" s="46">
        <v>1.0</v>
      </c>
      <c r="G134" s="26"/>
      <c r="H134" s="26"/>
      <c r="I134" s="26"/>
      <c r="J134" s="26"/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57"/>
    <col customWidth="1" min="4" max="4" width="15.71"/>
    <col customWidth="1" min="5" max="5" width="10.43"/>
    <col customWidth="1" min="6" max="6" width="12.43"/>
    <col customWidth="1" min="7" max="7" width="5.14"/>
    <col customWidth="1" min="8" max="8" width="56.43"/>
    <col customWidth="1" min="9" max="9" width="6.29"/>
    <col customWidth="1" min="10" max="10" width="44.57"/>
  </cols>
  <sheetData>
    <row r="1">
      <c r="A1" s="77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55" t="s">
        <v>2134</v>
      </c>
      <c r="B2" s="24">
        <v>0.017291666666666667</v>
      </c>
      <c r="C2" s="55" t="s">
        <v>69</v>
      </c>
      <c r="D2" s="55" t="s">
        <v>67</v>
      </c>
      <c r="E2" s="29" t="s">
        <v>68</v>
      </c>
      <c r="F2" s="29">
        <v>20.0</v>
      </c>
      <c r="G2" s="26"/>
      <c r="H2" s="26"/>
      <c r="I2" s="26"/>
      <c r="J2" s="26"/>
    </row>
    <row r="3">
      <c r="A3" s="55" t="s">
        <v>2134</v>
      </c>
      <c r="B3" s="24">
        <v>0.017314814814814814</v>
      </c>
      <c r="C3" s="55" t="s">
        <v>84</v>
      </c>
      <c r="D3" s="55" t="s">
        <v>67</v>
      </c>
      <c r="E3" s="46">
        <f>F3+3</f>
        <v>22</v>
      </c>
      <c r="F3" s="29">
        <v>19.0</v>
      </c>
      <c r="G3" s="26"/>
      <c r="H3" s="26"/>
      <c r="I3" s="26"/>
      <c r="J3" s="26"/>
    </row>
    <row r="4">
      <c r="A4" s="55" t="s">
        <v>2134</v>
      </c>
      <c r="B4" s="24">
        <v>0.020150462962962964</v>
      </c>
      <c r="C4" s="55" t="s">
        <v>74</v>
      </c>
      <c r="D4" s="55" t="s">
        <v>67</v>
      </c>
      <c r="E4" s="29">
        <v>17.0</v>
      </c>
      <c r="F4" s="46">
        <f>E4+0</f>
        <v>17</v>
      </c>
      <c r="G4" s="26"/>
      <c r="H4" s="26"/>
      <c r="I4" s="26"/>
      <c r="J4" s="26"/>
    </row>
    <row r="5">
      <c r="A5" s="55" t="s">
        <v>2134</v>
      </c>
      <c r="B5" s="24">
        <v>0.020162037037037037</v>
      </c>
      <c r="C5" s="55" t="s">
        <v>66</v>
      </c>
      <c r="D5" s="55" t="s">
        <v>67</v>
      </c>
      <c r="E5" s="29">
        <v>10.0</v>
      </c>
      <c r="F5" s="46">
        <f>E5+2</f>
        <v>12</v>
      </c>
      <c r="G5" s="26"/>
      <c r="H5" s="26"/>
      <c r="I5" s="26"/>
      <c r="J5" s="26"/>
    </row>
    <row r="6">
      <c r="A6" s="55" t="s">
        <v>2134</v>
      </c>
      <c r="B6" s="24">
        <v>0.020868055555555556</v>
      </c>
      <c r="C6" s="55" t="s">
        <v>964</v>
      </c>
      <c r="D6" s="55" t="s">
        <v>67</v>
      </c>
      <c r="E6" s="29">
        <v>15.0</v>
      </c>
      <c r="F6" s="46">
        <f>E6-5</f>
        <v>10</v>
      </c>
      <c r="G6" s="26"/>
      <c r="H6" s="26"/>
      <c r="I6" s="26"/>
      <c r="J6" s="26"/>
    </row>
    <row r="7">
      <c r="A7" s="55" t="s">
        <v>2134</v>
      </c>
      <c r="B7" s="24">
        <v>0.024756944444444446</v>
      </c>
      <c r="C7" s="55" t="s">
        <v>74</v>
      </c>
      <c r="D7" s="55" t="s">
        <v>67</v>
      </c>
      <c r="E7" s="29">
        <v>12.0</v>
      </c>
      <c r="F7" s="46">
        <f t="shared" ref="F7:F8" si="1">E7-0</f>
        <v>12</v>
      </c>
      <c r="G7" s="26"/>
      <c r="H7" s="26"/>
      <c r="I7" s="26"/>
      <c r="J7" s="26"/>
    </row>
    <row r="8">
      <c r="A8" s="55" t="s">
        <v>2134</v>
      </c>
      <c r="B8" s="24">
        <v>0.02533564814814815</v>
      </c>
      <c r="C8" s="55" t="s">
        <v>74</v>
      </c>
      <c r="D8" s="55" t="s">
        <v>67</v>
      </c>
      <c r="E8" s="29">
        <v>19.0</v>
      </c>
      <c r="F8" s="46">
        <f t="shared" si="1"/>
        <v>19</v>
      </c>
      <c r="G8" s="26"/>
      <c r="H8" s="26"/>
      <c r="I8" s="26"/>
      <c r="J8" s="26"/>
    </row>
    <row r="9">
      <c r="A9" s="55" t="s">
        <v>2134</v>
      </c>
      <c r="B9" s="24">
        <v>0.02634259259259259</v>
      </c>
      <c r="C9" s="55" t="s">
        <v>157</v>
      </c>
      <c r="D9" s="55" t="s">
        <v>67</v>
      </c>
      <c r="E9" s="29">
        <v>11.0</v>
      </c>
      <c r="F9" s="46">
        <f>E9-3</f>
        <v>8</v>
      </c>
      <c r="G9" s="26"/>
      <c r="H9" s="26"/>
      <c r="I9" s="26"/>
      <c r="J9" s="26"/>
    </row>
    <row r="10">
      <c r="A10" s="55" t="s">
        <v>2134</v>
      </c>
      <c r="B10" s="24">
        <v>0.027789351851851853</v>
      </c>
      <c r="C10" s="55" t="s">
        <v>82</v>
      </c>
      <c r="D10" s="55" t="s">
        <v>154</v>
      </c>
      <c r="E10" s="29">
        <v>21.0</v>
      </c>
      <c r="F10" s="46">
        <f>E10-4</f>
        <v>17</v>
      </c>
      <c r="G10" s="26"/>
      <c r="H10" s="26"/>
      <c r="I10" s="26"/>
      <c r="J10" s="26"/>
    </row>
    <row r="11">
      <c r="A11" s="55" t="s">
        <v>2134</v>
      </c>
      <c r="B11" s="24">
        <v>0.027800925925925927</v>
      </c>
      <c r="C11" s="55" t="s">
        <v>964</v>
      </c>
      <c r="D11" s="55" t="s">
        <v>154</v>
      </c>
      <c r="E11" s="29">
        <v>22.0</v>
      </c>
      <c r="F11" s="46">
        <f>E11-5</f>
        <v>17</v>
      </c>
      <c r="G11" s="26"/>
      <c r="H11" s="26"/>
      <c r="I11" s="26"/>
      <c r="J11" s="26"/>
    </row>
    <row r="12">
      <c r="A12" s="55" t="s">
        <v>2134</v>
      </c>
      <c r="B12" s="24">
        <v>0.0278125</v>
      </c>
      <c r="C12" s="55" t="s">
        <v>84</v>
      </c>
      <c r="D12" s="55" t="s">
        <v>154</v>
      </c>
      <c r="E12" s="29">
        <v>18.0</v>
      </c>
      <c r="F12" s="46"/>
      <c r="G12" s="26"/>
      <c r="H12" s="26"/>
      <c r="I12" s="26"/>
      <c r="J12" s="26"/>
    </row>
    <row r="13">
      <c r="A13" s="55" t="s">
        <v>2134</v>
      </c>
      <c r="B13" s="24">
        <v>0.028333333333333332</v>
      </c>
      <c r="C13" s="55" t="s">
        <v>964</v>
      </c>
      <c r="D13" s="55" t="s">
        <v>83</v>
      </c>
      <c r="E13" s="29" t="s">
        <v>88</v>
      </c>
      <c r="F13" s="29">
        <v>1.0</v>
      </c>
      <c r="G13" s="26"/>
      <c r="H13" s="26"/>
      <c r="I13" s="26"/>
      <c r="J13" s="26"/>
    </row>
    <row r="14">
      <c r="A14" s="55" t="s">
        <v>2134</v>
      </c>
      <c r="B14" s="24">
        <v>0.028703703703703703</v>
      </c>
      <c r="C14" s="55" t="s">
        <v>70</v>
      </c>
      <c r="D14" s="55" t="s">
        <v>67</v>
      </c>
      <c r="E14" s="29">
        <v>21.0</v>
      </c>
      <c r="F14" s="46">
        <f>E14-3</f>
        <v>18</v>
      </c>
      <c r="G14" s="26"/>
      <c r="H14" s="26"/>
      <c r="I14" s="26"/>
      <c r="J14" s="26"/>
    </row>
    <row r="15">
      <c r="A15" s="55" t="s">
        <v>2134</v>
      </c>
      <c r="B15" s="24">
        <v>0.03283564814814815</v>
      </c>
      <c r="C15" s="55" t="s">
        <v>964</v>
      </c>
      <c r="D15" s="55" t="s">
        <v>67</v>
      </c>
      <c r="E15" s="29">
        <v>15.0</v>
      </c>
      <c r="F15" s="46">
        <f>E15-5</f>
        <v>10</v>
      </c>
      <c r="G15" s="26"/>
      <c r="H15" s="26"/>
      <c r="I15" s="26"/>
      <c r="J15" s="26"/>
    </row>
    <row r="16">
      <c r="A16" s="55" t="s">
        <v>2134</v>
      </c>
      <c r="B16" s="24">
        <v>0.032858796296296296</v>
      </c>
      <c r="C16" s="55" t="s">
        <v>84</v>
      </c>
      <c r="D16" s="55" t="s">
        <v>67</v>
      </c>
      <c r="E16" s="29" t="s">
        <v>88</v>
      </c>
      <c r="F16" s="29">
        <v>1.0</v>
      </c>
      <c r="G16" s="26"/>
      <c r="H16" s="26"/>
      <c r="I16" s="26"/>
      <c r="J16" s="26"/>
    </row>
    <row r="17">
      <c r="A17" s="55" t="s">
        <v>2134</v>
      </c>
      <c r="B17" s="24">
        <v>0.03516203703703704</v>
      </c>
      <c r="C17" s="55" t="s">
        <v>964</v>
      </c>
      <c r="D17" s="55" t="s">
        <v>67</v>
      </c>
      <c r="E17" s="29">
        <v>17.0</v>
      </c>
      <c r="F17" s="46">
        <f>E17-5</f>
        <v>12</v>
      </c>
      <c r="G17" s="26"/>
      <c r="H17" s="26"/>
      <c r="I17" s="26"/>
      <c r="J17" s="26"/>
    </row>
    <row r="18">
      <c r="A18" s="55" t="s">
        <v>2134</v>
      </c>
      <c r="B18" s="24">
        <v>0.03519675925925926</v>
      </c>
      <c r="C18" s="55" t="s">
        <v>84</v>
      </c>
      <c r="D18" s="55" t="s">
        <v>67</v>
      </c>
      <c r="E18" s="29">
        <v>9.0</v>
      </c>
      <c r="F18" s="46">
        <f>E18-3</f>
        <v>6</v>
      </c>
      <c r="G18" s="26"/>
      <c r="H18" s="26"/>
      <c r="I18" s="26"/>
      <c r="J18" s="26"/>
    </row>
    <row r="19">
      <c r="A19" s="55" t="s">
        <v>2134</v>
      </c>
      <c r="B19" s="24">
        <v>0.0362962962962963</v>
      </c>
      <c r="C19" s="55" t="s">
        <v>66</v>
      </c>
      <c r="D19" s="55" t="s">
        <v>67</v>
      </c>
      <c r="E19" s="29">
        <v>16.0</v>
      </c>
      <c r="F19" s="46">
        <f>E19-2</f>
        <v>14</v>
      </c>
      <c r="G19" s="26"/>
      <c r="H19" s="26"/>
      <c r="I19" s="26"/>
      <c r="J19" s="26"/>
    </row>
    <row r="20">
      <c r="A20" s="55" t="s">
        <v>2134</v>
      </c>
      <c r="B20" s="24">
        <v>0.036319444444444446</v>
      </c>
      <c r="C20" s="55" t="s">
        <v>70</v>
      </c>
      <c r="D20" s="55" t="s">
        <v>67</v>
      </c>
      <c r="E20" s="29">
        <v>19.0</v>
      </c>
      <c r="F20" s="46">
        <f>E20-3</f>
        <v>16</v>
      </c>
      <c r="G20" s="26"/>
      <c r="H20" s="26"/>
      <c r="I20" s="26"/>
      <c r="J20" s="26"/>
    </row>
    <row r="21">
      <c r="A21" s="55" t="s">
        <v>2134</v>
      </c>
      <c r="B21" s="24">
        <v>0.03633101851851852</v>
      </c>
      <c r="C21" s="55" t="s">
        <v>69</v>
      </c>
      <c r="D21" s="55" t="s">
        <v>67</v>
      </c>
      <c r="E21" s="29">
        <v>10.0</v>
      </c>
      <c r="F21" s="46">
        <f>E21-5</f>
        <v>5</v>
      </c>
      <c r="G21" s="26"/>
      <c r="H21" s="26"/>
      <c r="I21" s="26"/>
      <c r="J21" s="26"/>
    </row>
    <row r="22">
      <c r="A22" s="55" t="s">
        <v>2134</v>
      </c>
      <c r="B22" s="78">
        <v>0.03671296296296296</v>
      </c>
      <c r="C22" s="55" t="s">
        <v>74</v>
      </c>
      <c r="D22" s="55" t="s">
        <v>67</v>
      </c>
      <c r="E22" s="29" t="s">
        <v>68</v>
      </c>
      <c r="F22" s="29">
        <v>20.0</v>
      </c>
      <c r="G22" s="26"/>
      <c r="H22" s="26"/>
      <c r="I22" s="26"/>
      <c r="J22" s="26"/>
    </row>
    <row r="23">
      <c r="A23" s="55" t="s">
        <v>2134</v>
      </c>
      <c r="B23" s="24">
        <v>0.036377314814814814</v>
      </c>
      <c r="C23" s="55" t="s">
        <v>82</v>
      </c>
      <c r="D23" s="55" t="s">
        <v>67</v>
      </c>
      <c r="E23" s="29">
        <v>21.0</v>
      </c>
      <c r="F23" s="46">
        <f>E23-4</f>
        <v>17</v>
      </c>
      <c r="G23" s="26"/>
      <c r="H23" s="26"/>
      <c r="I23" s="26"/>
      <c r="J23" s="26"/>
    </row>
    <row r="24">
      <c r="A24" s="55" t="s">
        <v>2134</v>
      </c>
      <c r="B24" s="24">
        <v>0.04363425925925926</v>
      </c>
      <c r="C24" s="55" t="s">
        <v>66</v>
      </c>
      <c r="D24" s="55" t="s">
        <v>89</v>
      </c>
      <c r="E24" s="29" t="s">
        <v>88</v>
      </c>
      <c r="F24" s="29">
        <v>1.0</v>
      </c>
      <c r="G24" s="26"/>
      <c r="H24" s="26"/>
      <c r="I24" s="26"/>
      <c r="J24" s="55" t="s">
        <v>171</v>
      </c>
    </row>
    <row r="25">
      <c r="A25" s="55" t="s">
        <v>2134</v>
      </c>
      <c r="B25" s="24">
        <v>0.04365740740740741</v>
      </c>
      <c r="C25" s="55" t="s">
        <v>66</v>
      </c>
      <c r="D25" s="55" t="s">
        <v>89</v>
      </c>
      <c r="E25" s="29">
        <v>23.0</v>
      </c>
      <c r="F25" s="46">
        <f>E25-9</f>
        <v>14</v>
      </c>
      <c r="G25" s="26"/>
      <c r="H25" s="26"/>
      <c r="I25" s="26"/>
      <c r="J25" s="55" t="s">
        <v>171</v>
      </c>
    </row>
    <row r="26">
      <c r="A26" s="55" t="s">
        <v>2134</v>
      </c>
      <c r="B26" s="24">
        <v>0.043854166666666666</v>
      </c>
      <c r="C26" s="55" t="s">
        <v>66</v>
      </c>
      <c r="D26" s="55" t="s">
        <v>91</v>
      </c>
      <c r="E26" s="29">
        <v>11.0</v>
      </c>
      <c r="F26" s="46"/>
      <c r="G26" s="26"/>
      <c r="H26" s="55" t="s">
        <v>2135</v>
      </c>
      <c r="I26" s="26"/>
      <c r="J26" s="26"/>
    </row>
    <row r="27">
      <c r="A27" s="55" t="s">
        <v>2134</v>
      </c>
      <c r="B27" s="24">
        <v>0.044224537037037034</v>
      </c>
      <c r="C27" s="55" t="s">
        <v>69</v>
      </c>
      <c r="D27" s="55" t="s">
        <v>89</v>
      </c>
      <c r="E27" s="29">
        <v>26.0</v>
      </c>
      <c r="F27" s="29">
        <v>17.0</v>
      </c>
      <c r="G27" s="26"/>
      <c r="H27" s="26"/>
      <c r="I27" s="26"/>
      <c r="J27" s="55" t="s">
        <v>267</v>
      </c>
    </row>
    <row r="28">
      <c r="A28" s="55" t="s">
        <v>2134</v>
      </c>
      <c r="B28" s="24">
        <v>0.044444444444444446</v>
      </c>
      <c r="C28" s="55" t="s">
        <v>69</v>
      </c>
      <c r="D28" s="55" t="s">
        <v>91</v>
      </c>
      <c r="E28" s="29">
        <v>17.0</v>
      </c>
      <c r="F28" s="46"/>
      <c r="G28" s="26"/>
      <c r="H28" s="55" t="s">
        <v>2136</v>
      </c>
      <c r="I28" s="26"/>
      <c r="J28" s="26"/>
    </row>
    <row r="29">
      <c r="A29" s="55" t="s">
        <v>2134</v>
      </c>
      <c r="B29" s="24">
        <v>0.04517361111111111</v>
      </c>
      <c r="C29" s="55" t="s">
        <v>82</v>
      </c>
      <c r="D29" s="55" t="s">
        <v>89</v>
      </c>
      <c r="E29" s="29" t="s">
        <v>88</v>
      </c>
      <c r="F29" s="29">
        <v>1.0</v>
      </c>
      <c r="G29" s="26"/>
      <c r="H29" s="26"/>
      <c r="I29" s="26"/>
      <c r="J29" s="55" t="s">
        <v>151</v>
      </c>
    </row>
    <row r="30">
      <c r="A30" s="55" t="s">
        <v>2134</v>
      </c>
      <c r="B30" s="24">
        <v>0.045682870370370374</v>
      </c>
      <c r="C30" s="55" t="s">
        <v>66</v>
      </c>
      <c r="D30" s="55" t="s">
        <v>89</v>
      </c>
      <c r="E30" s="29" t="s">
        <v>68</v>
      </c>
      <c r="F30" s="29">
        <v>20.0</v>
      </c>
      <c r="G30" s="55" t="s">
        <v>137</v>
      </c>
      <c r="H30" s="26"/>
      <c r="I30" s="26"/>
      <c r="J30" s="55" t="s">
        <v>171</v>
      </c>
    </row>
    <row r="31">
      <c r="A31" s="55" t="s">
        <v>2134</v>
      </c>
      <c r="B31" s="24">
        <v>0.04572916666666667</v>
      </c>
      <c r="C31" s="55" t="s">
        <v>66</v>
      </c>
      <c r="D31" s="55" t="s">
        <v>89</v>
      </c>
      <c r="E31" s="29">
        <v>13.0</v>
      </c>
      <c r="F31" s="46">
        <f>E31-9</f>
        <v>4</v>
      </c>
      <c r="G31" s="26"/>
      <c r="H31" s="26"/>
      <c r="I31" s="26"/>
      <c r="J31" s="55" t="s">
        <v>171</v>
      </c>
    </row>
    <row r="32">
      <c r="A32" s="55" t="s">
        <v>2134</v>
      </c>
      <c r="B32" s="24">
        <v>0.04572916666666667</v>
      </c>
      <c r="C32" s="55" t="s">
        <v>66</v>
      </c>
      <c r="D32" s="55" t="s">
        <v>76</v>
      </c>
      <c r="E32" s="29">
        <v>1.0</v>
      </c>
      <c r="F32" s="46"/>
      <c r="G32" s="26"/>
      <c r="H32" s="26"/>
      <c r="I32" s="26"/>
      <c r="J32" s="26" t="s">
        <v>1579</v>
      </c>
    </row>
    <row r="33">
      <c r="A33" s="55" t="s">
        <v>2134</v>
      </c>
      <c r="B33" s="24">
        <v>0.04597222222222222</v>
      </c>
      <c r="C33" s="55" t="s">
        <v>66</v>
      </c>
      <c r="D33" s="55" t="s">
        <v>91</v>
      </c>
      <c r="E33" s="29">
        <v>9.0</v>
      </c>
      <c r="F33" s="46"/>
      <c r="G33" s="26"/>
      <c r="H33" s="55" t="s">
        <v>2137</v>
      </c>
      <c r="I33" s="26"/>
      <c r="J33" s="26"/>
    </row>
    <row r="34">
      <c r="A34" s="55" t="s">
        <v>2134</v>
      </c>
      <c r="B34" s="24">
        <v>0.04653935185185185</v>
      </c>
      <c r="C34" s="55" t="s">
        <v>66</v>
      </c>
      <c r="D34" s="55" t="s">
        <v>81</v>
      </c>
      <c r="E34" s="29">
        <v>18.0</v>
      </c>
      <c r="F34" s="46">
        <f>E34-5</f>
        <v>13</v>
      </c>
      <c r="G34" s="26"/>
      <c r="H34" s="26"/>
      <c r="I34" s="26"/>
      <c r="J34" s="55" t="s">
        <v>2138</v>
      </c>
    </row>
    <row r="35">
      <c r="A35" s="55" t="s">
        <v>2134</v>
      </c>
      <c r="B35" s="24">
        <v>0.046550925925925926</v>
      </c>
      <c r="C35" s="55" t="s">
        <v>70</v>
      </c>
      <c r="D35" s="55" t="s">
        <v>81</v>
      </c>
      <c r="E35" s="29">
        <v>11.0</v>
      </c>
      <c r="F35" s="46">
        <f>E35-3</f>
        <v>8</v>
      </c>
      <c r="G35" s="26"/>
      <c r="H35" s="26"/>
      <c r="I35" s="26"/>
      <c r="J35" s="55" t="s">
        <v>2138</v>
      </c>
    </row>
    <row r="36">
      <c r="A36" s="55" t="s">
        <v>2134</v>
      </c>
      <c r="B36" s="24">
        <v>0.0465625</v>
      </c>
      <c r="C36" s="55" t="s">
        <v>82</v>
      </c>
      <c r="D36" s="55" t="s">
        <v>81</v>
      </c>
      <c r="E36" s="29">
        <v>22.0</v>
      </c>
      <c r="F36" s="46">
        <f>E36-7</f>
        <v>15</v>
      </c>
      <c r="G36" s="26"/>
      <c r="H36" s="26"/>
      <c r="I36" s="26"/>
      <c r="J36" s="55" t="s">
        <v>2138</v>
      </c>
    </row>
    <row r="37">
      <c r="A37" s="55" t="s">
        <v>2134</v>
      </c>
      <c r="B37" s="24">
        <v>0.04658564814814815</v>
      </c>
      <c r="C37" s="55" t="s">
        <v>74</v>
      </c>
      <c r="D37" s="55" t="s">
        <v>81</v>
      </c>
      <c r="E37" s="29">
        <v>19.0</v>
      </c>
      <c r="F37" s="46">
        <f t="shared" ref="F37:F39" si="2">E37-2</f>
        <v>17</v>
      </c>
      <c r="G37" s="26"/>
      <c r="H37" s="26"/>
      <c r="I37" s="26"/>
      <c r="J37" s="55" t="s">
        <v>2138</v>
      </c>
    </row>
    <row r="38">
      <c r="A38" s="55" t="s">
        <v>2134</v>
      </c>
      <c r="B38" s="24">
        <v>0.04662037037037037</v>
      </c>
      <c r="C38" s="55" t="s">
        <v>69</v>
      </c>
      <c r="D38" s="55" t="s">
        <v>81</v>
      </c>
      <c r="E38" s="29">
        <v>8.0</v>
      </c>
      <c r="F38" s="46">
        <f t="shared" si="2"/>
        <v>6</v>
      </c>
      <c r="G38" s="26"/>
      <c r="H38" s="26"/>
      <c r="I38" s="26"/>
      <c r="J38" s="55" t="s">
        <v>2138</v>
      </c>
    </row>
    <row r="39">
      <c r="A39" s="55" t="s">
        <v>2134</v>
      </c>
      <c r="B39" s="24">
        <v>0.04664351851851852</v>
      </c>
      <c r="C39" s="55" t="s">
        <v>964</v>
      </c>
      <c r="D39" s="55" t="s">
        <v>81</v>
      </c>
      <c r="E39" s="29">
        <v>17.0</v>
      </c>
      <c r="F39" s="46">
        <f t="shared" si="2"/>
        <v>15</v>
      </c>
      <c r="G39" s="26"/>
      <c r="H39" s="26"/>
      <c r="I39" s="26"/>
      <c r="J39" s="55" t="s">
        <v>2138</v>
      </c>
    </row>
    <row r="40">
      <c r="A40" s="55" t="s">
        <v>2134</v>
      </c>
      <c r="B40" s="24">
        <v>0.04670138888888889</v>
      </c>
      <c r="C40" s="55" t="s">
        <v>84</v>
      </c>
      <c r="D40" s="55" t="s">
        <v>81</v>
      </c>
      <c r="E40" s="29">
        <v>17.0</v>
      </c>
      <c r="F40" s="46">
        <f>E40-6</f>
        <v>11</v>
      </c>
      <c r="G40" s="26"/>
      <c r="H40" s="26"/>
      <c r="I40" s="26"/>
      <c r="J40" s="55" t="s">
        <v>2139</v>
      </c>
    </row>
    <row r="41">
      <c r="A41" s="55" t="s">
        <v>2134</v>
      </c>
      <c r="B41" s="24">
        <v>0.04711805555555556</v>
      </c>
      <c r="C41" s="55" t="s">
        <v>66</v>
      </c>
      <c r="D41" s="55" t="s">
        <v>91</v>
      </c>
      <c r="E41" s="29">
        <v>10.0</v>
      </c>
      <c r="F41" s="46"/>
      <c r="G41" s="26"/>
      <c r="H41" s="55" t="s">
        <v>2140</v>
      </c>
      <c r="I41" s="26"/>
      <c r="J41" s="55" t="s">
        <v>2141</v>
      </c>
    </row>
    <row r="42">
      <c r="A42" s="55" t="s">
        <v>2134</v>
      </c>
      <c r="B42" s="24">
        <v>0.047314814814814816</v>
      </c>
      <c r="C42" s="55" t="s">
        <v>1937</v>
      </c>
      <c r="D42" s="55" t="s">
        <v>81</v>
      </c>
      <c r="E42" s="29">
        <v>3.0</v>
      </c>
      <c r="F42" s="46"/>
      <c r="G42" s="26"/>
      <c r="H42" s="26"/>
      <c r="I42" s="26"/>
      <c r="J42" s="55" t="s">
        <v>2138</v>
      </c>
    </row>
    <row r="43">
      <c r="A43" s="55" t="s">
        <v>2134</v>
      </c>
      <c r="B43" s="24">
        <v>0.04732638888888889</v>
      </c>
      <c r="C43" s="55" t="s">
        <v>1936</v>
      </c>
      <c r="D43" s="55" t="s">
        <v>81</v>
      </c>
      <c r="E43" s="29">
        <v>8.0</v>
      </c>
      <c r="F43" s="46"/>
      <c r="G43" s="26"/>
      <c r="H43" s="26"/>
      <c r="I43" s="26"/>
      <c r="J43" s="55" t="s">
        <v>2138</v>
      </c>
    </row>
    <row r="44">
      <c r="A44" s="55" t="s">
        <v>2134</v>
      </c>
      <c r="B44" s="24">
        <v>0.047337962962962964</v>
      </c>
      <c r="C44" s="55" t="s">
        <v>1938</v>
      </c>
      <c r="D44" s="55" t="s">
        <v>81</v>
      </c>
      <c r="E44" s="29">
        <v>4.0</v>
      </c>
      <c r="F44" s="46"/>
      <c r="G44" s="26"/>
      <c r="H44" s="26"/>
      <c r="I44" s="26"/>
      <c r="J44" s="55" t="s">
        <v>2138</v>
      </c>
    </row>
    <row r="45">
      <c r="A45" s="55" t="s">
        <v>2134</v>
      </c>
      <c r="B45" s="24">
        <v>0.04776620370370371</v>
      </c>
      <c r="C45" s="55" t="s">
        <v>74</v>
      </c>
      <c r="D45" s="55" t="s">
        <v>100</v>
      </c>
      <c r="E45" s="29">
        <v>25.0</v>
      </c>
      <c r="F45" s="46">
        <f>E45-9</f>
        <v>16</v>
      </c>
      <c r="G45" s="26"/>
      <c r="H45" s="55" t="s">
        <v>2142</v>
      </c>
      <c r="I45" s="26"/>
      <c r="J45" s="26"/>
    </row>
    <row r="46">
      <c r="A46" s="55" t="s">
        <v>2134</v>
      </c>
      <c r="B46" s="24">
        <v>0.04784722222222222</v>
      </c>
      <c r="C46" s="55" t="s">
        <v>66</v>
      </c>
      <c r="D46" s="55" t="s">
        <v>100</v>
      </c>
      <c r="E46" s="29">
        <v>14.0</v>
      </c>
      <c r="F46" s="46">
        <f t="shared" ref="F46:F47" si="3">E46-1</f>
        <v>13</v>
      </c>
      <c r="G46" s="26"/>
      <c r="H46" s="55" t="s">
        <v>2143</v>
      </c>
      <c r="I46" s="26"/>
      <c r="J46" s="26"/>
    </row>
    <row r="47">
      <c r="A47" s="55" t="s">
        <v>2134</v>
      </c>
      <c r="B47" s="24">
        <v>0.047997685185185185</v>
      </c>
      <c r="C47" s="55" t="s">
        <v>964</v>
      </c>
      <c r="D47" s="55" t="s">
        <v>100</v>
      </c>
      <c r="E47" s="29">
        <v>15.0</v>
      </c>
      <c r="F47" s="46">
        <f t="shared" si="3"/>
        <v>14</v>
      </c>
      <c r="G47" s="26"/>
      <c r="H47" s="55" t="s">
        <v>2144</v>
      </c>
      <c r="I47" s="26"/>
      <c r="J47" s="26"/>
    </row>
    <row r="48">
      <c r="A48" s="55" t="s">
        <v>2134</v>
      </c>
      <c r="B48" s="24">
        <v>0.048125</v>
      </c>
      <c r="C48" s="55" t="s">
        <v>82</v>
      </c>
      <c r="D48" s="55" t="s">
        <v>100</v>
      </c>
      <c r="E48" s="29">
        <v>12.0</v>
      </c>
      <c r="F48" s="46">
        <f t="shared" ref="F48:F49" si="4">E48-2</f>
        <v>10</v>
      </c>
      <c r="G48" s="26"/>
      <c r="H48" s="55" t="s">
        <v>2145</v>
      </c>
      <c r="I48" s="26"/>
      <c r="J48" s="26"/>
    </row>
    <row r="49">
      <c r="A49" s="55" t="s">
        <v>2134</v>
      </c>
      <c r="B49" s="24">
        <v>0.04815972222222222</v>
      </c>
      <c r="C49" s="55" t="s">
        <v>84</v>
      </c>
      <c r="D49" s="55" t="s">
        <v>100</v>
      </c>
      <c r="E49" s="29">
        <v>17.0</v>
      </c>
      <c r="F49" s="46">
        <f t="shared" si="4"/>
        <v>15</v>
      </c>
      <c r="G49" s="26"/>
      <c r="H49" s="55" t="s">
        <v>1916</v>
      </c>
      <c r="I49" s="26"/>
      <c r="J49" s="26"/>
    </row>
    <row r="50">
      <c r="A50" s="55" t="s">
        <v>2134</v>
      </c>
      <c r="B50" s="24">
        <v>0.050034722222222223</v>
      </c>
      <c r="C50" s="55" t="s">
        <v>84</v>
      </c>
      <c r="D50" s="55" t="s">
        <v>87</v>
      </c>
      <c r="E50" s="29" t="s">
        <v>68</v>
      </c>
      <c r="F50" s="29">
        <v>20.0</v>
      </c>
      <c r="G50" s="26"/>
      <c r="H50" s="26"/>
      <c r="I50" s="26"/>
      <c r="J50" s="55" t="s">
        <v>86</v>
      </c>
    </row>
    <row r="51">
      <c r="A51" s="55" t="s">
        <v>2134</v>
      </c>
      <c r="B51" s="24">
        <v>0.050034722222222223</v>
      </c>
      <c r="C51" s="55" t="s">
        <v>84</v>
      </c>
      <c r="D51" s="55" t="s">
        <v>76</v>
      </c>
      <c r="E51" s="29">
        <v>4.0</v>
      </c>
      <c r="F51" s="46"/>
      <c r="G51" s="26"/>
      <c r="H51" s="26"/>
      <c r="I51" s="26"/>
      <c r="J51" s="55" t="s">
        <v>2072</v>
      </c>
    </row>
    <row r="52">
      <c r="A52" s="55" t="s">
        <v>2134</v>
      </c>
      <c r="B52" s="24">
        <v>0.050034722222222223</v>
      </c>
      <c r="C52" s="55" t="s">
        <v>84</v>
      </c>
      <c r="D52" s="55" t="s">
        <v>87</v>
      </c>
      <c r="E52" s="29" t="s">
        <v>75</v>
      </c>
      <c r="F52" s="29" t="s">
        <v>75</v>
      </c>
      <c r="G52" s="26"/>
      <c r="H52" s="26"/>
      <c r="I52" s="26"/>
      <c r="J52" s="55" t="s">
        <v>85</v>
      </c>
    </row>
    <row r="53">
      <c r="A53" s="55" t="s">
        <v>2134</v>
      </c>
      <c r="B53" s="24">
        <v>0.050138888888888886</v>
      </c>
      <c r="C53" s="55" t="s">
        <v>69</v>
      </c>
      <c r="D53" s="55" t="s">
        <v>87</v>
      </c>
      <c r="E53" s="29">
        <v>20.0</v>
      </c>
      <c r="F53" s="46">
        <f>E53-4</f>
        <v>16</v>
      </c>
      <c r="G53" s="26"/>
      <c r="H53" s="26"/>
      <c r="I53" s="26"/>
      <c r="J53" s="26"/>
    </row>
    <row r="54">
      <c r="A54" s="55" t="s">
        <v>2134</v>
      </c>
      <c r="B54" s="24">
        <v>0.050150462962962966</v>
      </c>
      <c r="C54" s="55" t="s">
        <v>74</v>
      </c>
      <c r="D54" s="55" t="s">
        <v>87</v>
      </c>
      <c r="E54" s="29">
        <v>21.0</v>
      </c>
      <c r="F54" s="46">
        <f>E54-5</f>
        <v>16</v>
      </c>
      <c r="G54" s="26"/>
      <c r="H54" s="26"/>
      <c r="I54" s="26"/>
      <c r="J54" s="26"/>
    </row>
    <row r="55">
      <c r="A55" s="55" t="s">
        <v>2134</v>
      </c>
      <c r="B55" s="24">
        <v>0.050347222222222224</v>
      </c>
      <c r="C55" s="55" t="s">
        <v>82</v>
      </c>
      <c r="D55" s="55" t="s">
        <v>87</v>
      </c>
      <c r="E55" s="29">
        <v>15.0</v>
      </c>
      <c r="F55" s="46">
        <f>E55-1</f>
        <v>14</v>
      </c>
      <c r="G55" s="26"/>
      <c r="H55" s="26"/>
      <c r="I55" s="26"/>
      <c r="J55" s="26"/>
    </row>
    <row r="56">
      <c r="A56" s="55" t="s">
        <v>2134</v>
      </c>
      <c r="B56" s="24">
        <v>0.050347222222222224</v>
      </c>
      <c r="C56" s="55" t="s">
        <v>70</v>
      </c>
      <c r="D56" s="55" t="s">
        <v>87</v>
      </c>
      <c r="E56" s="29">
        <v>15.0</v>
      </c>
      <c r="F56" s="46">
        <f>E56-5</f>
        <v>10</v>
      </c>
      <c r="G56" s="26"/>
      <c r="H56" s="26"/>
      <c r="I56" s="26"/>
      <c r="J56" s="26"/>
    </row>
    <row r="57">
      <c r="A57" s="55" t="s">
        <v>2134</v>
      </c>
      <c r="B57" s="24">
        <v>0.05053240740740741</v>
      </c>
      <c r="C57" s="55" t="s">
        <v>66</v>
      </c>
      <c r="D57" s="55" t="s">
        <v>87</v>
      </c>
      <c r="E57" s="29">
        <v>13.0</v>
      </c>
      <c r="F57" s="46">
        <f>E57-0</f>
        <v>13</v>
      </c>
      <c r="G57" s="26"/>
      <c r="H57" s="26"/>
      <c r="I57" s="26"/>
      <c r="J57" s="26"/>
    </row>
    <row r="58">
      <c r="A58" s="55" t="s">
        <v>2134</v>
      </c>
      <c r="B58" s="24">
        <v>0.05054398148148148</v>
      </c>
      <c r="C58" s="55" t="s">
        <v>964</v>
      </c>
      <c r="D58" s="55" t="s">
        <v>87</v>
      </c>
      <c r="E58" s="29">
        <v>12.0</v>
      </c>
      <c r="F58" s="46">
        <f>E58-1</f>
        <v>11</v>
      </c>
      <c r="G58" s="26"/>
      <c r="H58" s="26"/>
      <c r="I58" s="26"/>
      <c r="J58" s="26"/>
    </row>
    <row r="59">
      <c r="A59" s="55" t="s">
        <v>2134</v>
      </c>
      <c r="B59" s="24">
        <v>0.05313657407407407</v>
      </c>
      <c r="C59" s="55" t="s">
        <v>74</v>
      </c>
      <c r="D59" s="55" t="s">
        <v>91</v>
      </c>
      <c r="E59" s="29">
        <v>4.0</v>
      </c>
      <c r="F59" s="46"/>
      <c r="G59" s="26"/>
      <c r="H59" s="55" t="s">
        <v>2146</v>
      </c>
      <c r="I59" s="26"/>
      <c r="J59" s="55" t="s">
        <v>1596</v>
      </c>
    </row>
    <row r="60">
      <c r="A60" s="55" t="s">
        <v>2134</v>
      </c>
      <c r="B60" s="24">
        <v>0.05393518518518518</v>
      </c>
      <c r="C60" s="55" t="s">
        <v>74</v>
      </c>
      <c r="D60" s="55" t="s">
        <v>125</v>
      </c>
      <c r="E60" s="29" t="s">
        <v>75</v>
      </c>
      <c r="F60" s="29" t="s">
        <v>75</v>
      </c>
      <c r="G60" s="26"/>
      <c r="H60" s="26"/>
      <c r="I60" s="26"/>
      <c r="J60" s="55" t="s">
        <v>85</v>
      </c>
    </row>
    <row r="61">
      <c r="A61" s="55" t="s">
        <v>2134</v>
      </c>
      <c r="B61" s="24">
        <v>0.05393518518518518</v>
      </c>
      <c r="C61" s="55" t="s">
        <v>74</v>
      </c>
      <c r="D61" s="55" t="s">
        <v>125</v>
      </c>
      <c r="E61" s="29">
        <v>21.0</v>
      </c>
      <c r="F61" s="46">
        <f>E61-13</f>
        <v>8</v>
      </c>
      <c r="G61" s="26"/>
      <c r="H61" s="26"/>
      <c r="I61" s="26"/>
      <c r="J61" s="55" t="s">
        <v>86</v>
      </c>
    </row>
    <row r="62">
      <c r="A62" s="55" t="s">
        <v>2134</v>
      </c>
      <c r="B62" s="24">
        <v>0.04884259259259259</v>
      </c>
      <c r="C62" s="55" t="s">
        <v>84</v>
      </c>
      <c r="D62" s="55" t="s">
        <v>584</v>
      </c>
      <c r="E62" s="29" t="s">
        <v>75</v>
      </c>
      <c r="F62" s="29" t="s">
        <v>75</v>
      </c>
      <c r="G62" s="26"/>
      <c r="H62" s="26"/>
      <c r="I62" s="26"/>
      <c r="J62" s="55" t="s">
        <v>85</v>
      </c>
    </row>
    <row r="63">
      <c r="A63" s="55" t="s">
        <v>2134</v>
      </c>
      <c r="B63" s="24">
        <v>0.04884259259259259</v>
      </c>
      <c r="C63" s="55" t="s">
        <v>84</v>
      </c>
      <c r="D63" s="55" t="s">
        <v>584</v>
      </c>
      <c r="E63" s="29">
        <v>16.0</v>
      </c>
      <c r="F63" s="46">
        <f>E63-7</f>
        <v>9</v>
      </c>
      <c r="G63" s="26"/>
      <c r="H63" s="26"/>
      <c r="I63" s="26"/>
      <c r="J63" s="55" t="s">
        <v>2147</v>
      </c>
    </row>
    <row r="64">
      <c r="A64" s="55" t="s">
        <v>2134</v>
      </c>
      <c r="B64" s="24">
        <v>0.05513888888888889</v>
      </c>
      <c r="C64" s="55" t="s">
        <v>69</v>
      </c>
      <c r="D64" s="55" t="s">
        <v>81</v>
      </c>
      <c r="E64" s="29" t="s">
        <v>75</v>
      </c>
      <c r="F64" s="29" t="s">
        <v>75</v>
      </c>
      <c r="G64" s="26"/>
      <c r="H64" s="26"/>
      <c r="I64" s="26"/>
      <c r="J64" s="55" t="s">
        <v>254</v>
      </c>
    </row>
    <row r="65">
      <c r="A65" s="55" t="s">
        <v>2134</v>
      </c>
      <c r="B65" s="24">
        <v>0.05578703703703704</v>
      </c>
      <c r="C65" s="55" t="s">
        <v>84</v>
      </c>
      <c r="D65" s="55" t="s">
        <v>93</v>
      </c>
      <c r="E65" s="29">
        <v>15.0</v>
      </c>
      <c r="F65" s="46">
        <f>E65-7</f>
        <v>8</v>
      </c>
      <c r="G65" s="26"/>
      <c r="H65" s="26"/>
      <c r="I65" s="26"/>
      <c r="J65" s="55" t="s">
        <v>2148</v>
      </c>
    </row>
    <row r="66">
      <c r="A66" s="55" t="s">
        <v>2134</v>
      </c>
      <c r="B66" s="24">
        <v>0.056296296296296296</v>
      </c>
      <c r="C66" s="55" t="s">
        <v>84</v>
      </c>
      <c r="D66" s="55" t="s">
        <v>91</v>
      </c>
      <c r="E66" s="29">
        <v>11.0</v>
      </c>
      <c r="F66" s="46"/>
      <c r="G66" s="26"/>
      <c r="H66" s="55" t="s">
        <v>2149</v>
      </c>
      <c r="I66" s="26"/>
      <c r="J66" s="26"/>
    </row>
    <row r="67">
      <c r="A67" s="55" t="s">
        <v>2134</v>
      </c>
      <c r="B67" s="24">
        <v>0.0568287037037037</v>
      </c>
      <c r="C67" s="55" t="s">
        <v>66</v>
      </c>
      <c r="D67" s="55" t="s">
        <v>81</v>
      </c>
      <c r="E67" s="29">
        <v>23.0</v>
      </c>
      <c r="F67" s="58">
        <f>E67-3</f>
        <v>20</v>
      </c>
      <c r="G67" s="26"/>
      <c r="H67" s="26"/>
      <c r="I67" s="26"/>
      <c r="J67" s="55" t="s">
        <v>2138</v>
      </c>
    </row>
    <row r="68">
      <c r="A68" s="55" t="s">
        <v>2134</v>
      </c>
      <c r="B68" s="24">
        <v>0.05684027777777778</v>
      </c>
      <c r="C68" s="55" t="s">
        <v>69</v>
      </c>
      <c r="D68" s="55" t="s">
        <v>81</v>
      </c>
      <c r="E68" s="29" t="s">
        <v>68</v>
      </c>
      <c r="F68" s="29">
        <v>20.0</v>
      </c>
      <c r="G68" s="26"/>
      <c r="H68" s="26"/>
      <c r="I68" s="26"/>
      <c r="J68" s="55" t="s">
        <v>2138</v>
      </c>
    </row>
    <row r="69">
      <c r="A69" s="55" t="s">
        <v>2134</v>
      </c>
      <c r="B69" s="24">
        <v>0.05690972222222222</v>
      </c>
      <c r="C69" s="55" t="s">
        <v>74</v>
      </c>
      <c r="D69" s="55" t="s">
        <v>81</v>
      </c>
      <c r="E69" s="29">
        <v>20.0</v>
      </c>
      <c r="F69" s="46">
        <f>E69-2</f>
        <v>18</v>
      </c>
      <c r="G69" s="26"/>
      <c r="H69" s="26"/>
      <c r="I69" s="26"/>
      <c r="J69" s="55" t="s">
        <v>2138</v>
      </c>
    </row>
    <row r="70">
      <c r="A70" s="55" t="s">
        <v>2134</v>
      </c>
      <c r="B70" s="24">
        <v>0.05695601851851852</v>
      </c>
      <c r="C70" s="55" t="s">
        <v>70</v>
      </c>
      <c r="D70" s="55" t="s">
        <v>81</v>
      </c>
      <c r="E70" s="29">
        <v>9.0</v>
      </c>
      <c r="F70" s="46">
        <f>E70-3</f>
        <v>6</v>
      </c>
      <c r="G70" s="26"/>
      <c r="H70" s="26"/>
      <c r="I70" s="26"/>
      <c r="J70" s="55" t="s">
        <v>2138</v>
      </c>
    </row>
    <row r="71">
      <c r="A71" s="55" t="s">
        <v>2134</v>
      </c>
      <c r="B71" s="24">
        <v>0.057118055555555554</v>
      </c>
      <c r="C71" s="55" t="s">
        <v>82</v>
      </c>
      <c r="D71" s="55" t="s">
        <v>81</v>
      </c>
      <c r="E71" s="29" t="s">
        <v>75</v>
      </c>
      <c r="F71" s="29" t="s">
        <v>75</v>
      </c>
      <c r="G71" s="26"/>
      <c r="H71" s="26"/>
      <c r="I71" s="26"/>
      <c r="J71" s="55" t="s">
        <v>2070</v>
      </c>
    </row>
    <row r="72">
      <c r="A72" s="55" t="s">
        <v>2134</v>
      </c>
      <c r="B72" s="24">
        <v>0.057118055555555554</v>
      </c>
      <c r="C72" s="55" t="s">
        <v>82</v>
      </c>
      <c r="D72" s="55" t="s">
        <v>81</v>
      </c>
      <c r="E72" s="29" t="s">
        <v>75</v>
      </c>
      <c r="F72" s="29" t="s">
        <v>75</v>
      </c>
      <c r="G72" s="26"/>
      <c r="H72" s="26"/>
      <c r="I72" s="26"/>
      <c r="J72" s="55" t="s">
        <v>2150</v>
      </c>
    </row>
    <row r="73">
      <c r="A73" s="55" t="s">
        <v>2134</v>
      </c>
      <c r="B73" s="24">
        <v>0.057199074074074076</v>
      </c>
      <c r="C73" s="55" t="s">
        <v>964</v>
      </c>
      <c r="D73" s="55" t="s">
        <v>81</v>
      </c>
      <c r="E73" s="29">
        <v>18.0</v>
      </c>
      <c r="F73" s="46">
        <f>E73-2</f>
        <v>16</v>
      </c>
      <c r="G73" s="26"/>
      <c r="H73" s="26"/>
      <c r="I73" s="26"/>
      <c r="J73" s="55" t="s">
        <v>2138</v>
      </c>
    </row>
    <row r="74">
      <c r="A74" s="55" t="s">
        <v>2134</v>
      </c>
      <c r="B74" s="24">
        <v>0.05747685185185185</v>
      </c>
      <c r="C74" s="55" t="s">
        <v>84</v>
      </c>
      <c r="D74" s="55" t="s">
        <v>81</v>
      </c>
      <c r="E74" s="29">
        <v>19.0</v>
      </c>
      <c r="F74" s="46">
        <f>E74-6</f>
        <v>13</v>
      </c>
      <c r="G74" s="26"/>
      <c r="H74" s="26"/>
      <c r="I74" s="26"/>
      <c r="J74" s="55" t="s">
        <v>2138</v>
      </c>
    </row>
    <row r="75">
      <c r="A75" s="55" t="s">
        <v>2134</v>
      </c>
      <c r="B75" s="24">
        <v>0.06211805555555556</v>
      </c>
      <c r="C75" s="55" t="s">
        <v>964</v>
      </c>
      <c r="D75" s="55" t="s">
        <v>91</v>
      </c>
      <c r="E75" s="29">
        <v>15.0</v>
      </c>
      <c r="F75" s="46"/>
      <c r="G75" s="26"/>
      <c r="H75" s="55" t="s">
        <v>2151</v>
      </c>
      <c r="I75" s="29">
        <v>1.0</v>
      </c>
      <c r="J75" s="55" t="s">
        <v>2152</v>
      </c>
    </row>
    <row r="76">
      <c r="A76" s="55" t="s">
        <v>2134</v>
      </c>
      <c r="B76" s="24">
        <v>0.06309027777777777</v>
      </c>
      <c r="C76" s="55" t="s">
        <v>84</v>
      </c>
      <c r="D76" s="55" t="s">
        <v>93</v>
      </c>
      <c r="E76" s="29">
        <v>23.0</v>
      </c>
      <c r="F76" s="46">
        <f>E76-7</f>
        <v>16</v>
      </c>
      <c r="G76" s="26"/>
      <c r="H76" s="26"/>
      <c r="I76" s="26"/>
      <c r="J76" s="55" t="s">
        <v>2112</v>
      </c>
    </row>
    <row r="77">
      <c r="A77" s="55" t="s">
        <v>2134</v>
      </c>
      <c r="B77" s="24">
        <v>0.06331018518518519</v>
      </c>
      <c r="C77" s="55" t="s">
        <v>84</v>
      </c>
      <c r="D77" s="55" t="s">
        <v>91</v>
      </c>
      <c r="E77" s="29">
        <v>19.0</v>
      </c>
      <c r="F77" s="46"/>
      <c r="G77" s="26"/>
      <c r="H77" s="55" t="s">
        <v>2153</v>
      </c>
      <c r="I77" s="26"/>
      <c r="J77" s="26"/>
    </row>
    <row r="78">
      <c r="A78" s="55" t="s">
        <v>2134</v>
      </c>
      <c r="B78" s="24">
        <v>0.06372685185185185</v>
      </c>
      <c r="C78" s="55" t="s">
        <v>84</v>
      </c>
      <c r="D78" s="55" t="s">
        <v>93</v>
      </c>
      <c r="E78" s="29">
        <v>11.0</v>
      </c>
      <c r="F78" s="46">
        <f>E78-7</f>
        <v>4</v>
      </c>
      <c r="G78" s="26"/>
      <c r="H78" s="26"/>
      <c r="I78" s="26"/>
      <c r="J78" s="55" t="s">
        <v>2154</v>
      </c>
    </row>
    <row r="79">
      <c r="A79" s="55" t="s">
        <v>2134</v>
      </c>
      <c r="B79" s="24">
        <v>0.06407407407407407</v>
      </c>
      <c r="C79" s="55" t="s">
        <v>74</v>
      </c>
      <c r="D79" s="55" t="s">
        <v>91</v>
      </c>
      <c r="E79" s="29">
        <v>6.0</v>
      </c>
      <c r="F79" s="46"/>
      <c r="G79" s="26"/>
      <c r="H79" s="55" t="s">
        <v>2155</v>
      </c>
      <c r="I79" s="26"/>
      <c r="J79" s="55" t="s">
        <v>1596</v>
      </c>
    </row>
    <row r="80">
      <c r="A80" s="55" t="s">
        <v>2134</v>
      </c>
      <c r="B80" s="24">
        <v>0.06421296296296296</v>
      </c>
      <c r="C80" s="55" t="s">
        <v>74</v>
      </c>
      <c r="D80" s="55" t="s">
        <v>93</v>
      </c>
      <c r="E80" s="29">
        <v>13.0</v>
      </c>
      <c r="F80" s="46">
        <f t="shared" ref="F80:F81" si="5">E80-10</f>
        <v>3</v>
      </c>
      <c r="G80" s="26"/>
      <c r="H80" s="26"/>
      <c r="I80" s="26"/>
      <c r="J80" s="55" t="s">
        <v>1010</v>
      </c>
    </row>
    <row r="81">
      <c r="A81" s="55" t="s">
        <v>2134</v>
      </c>
      <c r="B81" s="24">
        <v>0.06434027777777777</v>
      </c>
      <c r="C81" s="55" t="s">
        <v>74</v>
      </c>
      <c r="D81" s="55" t="s">
        <v>93</v>
      </c>
      <c r="E81" s="29">
        <v>21.0</v>
      </c>
      <c r="F81" s="46">
        <f t="shared" si="5"/>
        <v>11</v>
      </c>
      <c r="G81" s="26"/>
      <c r="H81" s="26"/>
      <c r="I81" s="26"/>
      <c r="J81" s="55" t="s">
        <v>1043</v>
      </c>
    </row>
    <row r="82">
      <c r="A82" s="55" t="s">
        <v>2134</v>
      </c>
      <c r="B82" s="24">
        <v>0.06447916666666667</v>
      </c>
      <c r="C82" s="55" t="s">
        <v>74</v>
      </c>
      <c r="D82" s="55" t="s">
        <v>91</v>
      </c>
      <c r="E82" s="29">
        <v>30.0</v>
      </c>
      <c r="F82" s="46"/>
      <c r="G82" s="26"/>
      <c r="H82" s="55" t="s">
        <v>2156</v>
      </c>
      <c r="I82" s="29">
        <v>1.0</v>
      </c>
      <c r="J82" s="55" t="s">
        <v>119</v>
      </c>
    </row>
    <row r="83">
      <c r="A83" s="55" t="s">
        <v>2134</v>
      </c>
      <c r="B83" s="24">
        <v>0.06523148148148149</v>
      </c>
      <c r="C83" s="55" t="s">
        <v>69</v>
      </c>
      <c r="D83" s="55" t="s">
        <v>89</v>
      </c>
      <c r="E83" s="29">
        <v>25.0</v>
      </c>
      <c r="F83" s="29">
        <v>16.0</v>
      </c>
      <c r="G83" s="26"/>
      <c r="H83" s="26"/>
      <c r="I83" s="26"/>
      <c r="J83" s="55" t="s">
        <v>2044</v>
      </c>
    </row>
    <row r="84">
      <c r="A84" s="55" t="s">
        <v>2134</v>
      </c>
      <c r="B84" s="24">
        <v>0.06537037037037037</v>
      </c>
      <c r="C84" s="55" t="s">
        <v>69</v>
      </c>
      <c r="D84" s="55" t="s">
        <v>91</v>
      </c>
      <c r="E84" s="29">
        <v>14.0</v>
      </c>
      <c r="F84" s="46"/>
      <c r="G84" s="26"/>
      <c r="H84" s="55" t="s">
        <v>2157</v>
      </c>
      <c r="I84" s="26"/>
      <c r="J84" s="26"/>
    </row>
    <row r="85">
      <c r="A85" s="55" t="s">
        <v>2134</v>
      </c>
      <c r="B85" s="24">
        <v>0.06598379629629629</v>
      </c>
      <c r="C85" s="55" t="s">
        <v>964</v>
      </c>
      <c r="D85" s="55" t="s">
        <v>91</v>
      </c>
      <c r="E85" s="29">
        <v>17.0</v>
      </c>
      <c r="F85" s="46"/>
      <c r="G85" s="26"/>
      <c r="H85" s="55" t="s">
        <v>2158</v>
      </c>
      <c r="I85" s="29">
        <v>1.0</v>
      </c>
      <c r="J85" s="55" t="s">
        <v>2159</v>
      </c>
    </row>
    <row r="86">
      <c r="A86" s="55" t="s">
        <v>2134</v>
      </c>
      <c r="B86" s="24">
        <v>0.06677083333333333</v>
      </c>
      <c r="C86" s="55" t="s">
        <v>74</v>
      </c>
      <c r="D86" s="55" t="s">
        <v>83</v>
      </c>
      <c r="E86" s="29">
        <v>30.0</v>
      </c>
      <c r="F86" s="46">
        <f>E86-11</f>
        <v>19</v>
      </c>
      <c r="G86" s="26"/>
      <c r="H86" s="26"/>
      <c r="I86" s="26"/>
      <c r="J86" s="26"/>
    </row>
    <row r="87">
      <c r="A87" s="55" t="s">
        <v>2134</v>
      </c>
      <c r="B87" s="24">
        <v>0.06712962962962964</v>
      </c>
      <c r="C87" s="55" t="s">
        <v>74</v>
      </c>
      <c r="D87" s="55" t="s">
        <v>209</v>
      </c>
      <c r="E87" s="29" t="s">
        <v>68</v>
      </c>
      <c r="F87" s="29">
        <v>20.0</v>
      </c>
      <c r="G87" s="26"/>
      <c r="H87" s="26"/>
      <c r="I87" s="26"/>
      <c r="J87" s="26"/>
    </row>
    <row r="88">
      <c r="A88" s="55" t="s">
        <v>2134</v>
      </c>
      <c r="B88" s="24">
        <v>0.0685763888888889</v>
      </c>
      <c r="C88" s="55" t="s">
        <v>964</v>
      </c>
      <c r="D88" s="55" t="s">
        <v>120</v>
      </c>
      <c r="E88" s="29">
        <v>14.0</v>
      </c>
      <c r="F88" s="46"/>
      <c r="G88" s="26"/>
      <c r="H88" s="26"/>
      <c r="I88" s="26"/>
      <c r="J88" s="55" t="s">
        <v>2160</v>
      </c>
    </row>
    <row r="89">
      <c r="A89" s="55" t="s">
        <v>2134</v>
      </c>
      <c r="B89" s="24">
        <v>0.0696412037037037</v>
      </c>
      <c r="C89" s="55" t="s">
        <v>964</v>
      </c>
      <c r="D89" s="55" t="s">
        <v>120</v>
      </c>
      <c r="E89" s="29">
        <v>8.0</v>
      </c>
      <c r="F89" s="46"/>
      <c r="G89" s="26"/>
      <c r="H89" s="26"/>
      <c r="I89" s="26"/>
      <c r="J89" s="55" t="s">
        <v>2161</v>
      </c>
    </row>
    <row r="90">
      <c r="A90" s="55" t="s">
        <v>2134</v>
      </c>
      <c r="B90" s="24">
        <v>0.0697337962962963</v>
      </c>
      <c r="C90" s="55" t="s">
        <v>69</v>
      </c>
      <c r="D90" s="55" t="s">
        <v>120</v>
      </c>
      <c r="E90" s="29">
        <v>12.0</v>
      </c>
      <c r="F90" s="46"/>
      <c r="G90" s="26"/>
      <c r="H90" s="26"/>
      <c r="I90" s="26"/>
      <c r="J90" s="55" t="s">
        <v>2162</v>
      </c>
    </row>
    <row r="91">
      <c r="A91" s="55" t="s">
        <v>2134</v>
      </c>
      <c r="B91" s="24">
        <v>0.07131944444444445</v>
      </c>
      <c r="C91" s="55" t="s">
        <v>964</v>
      </c>
      <c r="D91" s="55" t="s">
        <v>155</v>
      </c>
      <c r="E91" s="29">
        <v>3.0</v>
      </c>
      <c r="F91" s="46"/>
      <c r="G91" s="26"/>
      <c r="H91" s="26"/>
      <c r="I91" s="26"/>
      <c r="J91" s="55" t="s">
        <v>1294</v>
      </c>
    </row>
    <row r="92">
      <c r="A92" s="55" t="s">
        <v>2134</v>
      </c>
      <c r="B92" s="24">
        <v>0.07131944444444445</v>
      </c>
      <c r="C92" s="55" t="s">
        <v>70</v>
      </c>
      <c r="D92" s="55" t="s">
        <v>155</v>
      </c>
      <c r="E92" s="29">
        <v>29.0</v>
      </c>
      <c r="F92" s="46"/>
      <c r="G92" s="26"/>
      <c r="H92" s="26"/>
      <c r="I92" s="26"/>
      <c r="J92" s="55" t="s">
        <v>2163</v>
      </c>
    </row>
    <row r="93">
      <c r="A93" s="55" t="s">
        <v>2134</v>
      </c>
      <c r="B93" s="24">
        <v>0.07131944444444445</v>
      </c>
      <c r="C93" s="55" t="s">
        <v>69</v>
      </c>
      <c r="D93" s="55" t="s">
        <v>155</v>
      </c>
      <c r="E93" s="29" t="s">
        <v>75</v>
      </c>
      <c r="F93" s="29" t="s">
        <v>75</v>
      </c>
      <c r="G93" s="26"/>
      <c r="H93" s="26"/>
      <c r="I93" s="26"/>
      <c r="J93" s="55" t="s">
        <v>1406</v>
      </c>
    </row>
    <row r="94">
      <c r="A94" s="55" t="s">
        <v>2134</v>
      </c>
      <c r="B94" s="24">
        <v>0.07234953703703703</v>
      </c>
      <c r="C94" s="55" t="s">
        <v>66</v>
      </c>
      <c r="D94" s="55" t="s">
        <v>128</v>
      </c>
      <c r="E94" s="29">
        <v>7.0</v>
      </c>
      <c r="F94" s="46">
        <f>E94--2</f>
        <v>9</v>
      </c>
      <c r="G94" s="26"/>
      <c r="H94" s="26"/>
      <c r="I94" s="26"/>
      <c r="J94" s="26"/>
    </row>
    <row r="95">
      <c r="A95" s="55" t="s">
        <v>2134</v>
      </c>
      <c r="B95" s="24">
        <v>0.07344907407407407</v>
      </c>
      <c r="C95" s="55" t="s">
        <v>964</v>
      </c>
      <c r="D95" s="55" t="s">
        <v>132</v>
      </c>
      <c r="E95" s="29">
        <v>7.0</v>
      </c>
      <c r="F95" s="46">
        <f>E95-3</f>
        <v>4</v>
      </c>
      <c r="G95" s="26"/>
      <c r="H95" s="26"/>
      <c r="I95" s="26"/>
      <c r="J95" s="26"/>
    </row>
    <row r="96">
      <c r="A96" s="55" t="s">
        <v>2134</v>
      </c>
      <c r="B96" s="24">
        <v>0.07356481481481482</v>
      </c>
      <c r="C96" s="55" t="s">
        <v>66</v>
      </c>
      <c r="D96" s="55" t="s">
        <v>132</v>
      </c>
      <c r="E96" s="29" t="s">
        <v>75</v>
      </c>
      <c r="F96" s="29" t="s">
        <v>75</v>
      </c>
      <c r="G96" s="26"/>
      <c r="H96" s="26"/>
      <c r="I96" s="26"/>
      <c r="J96" s="26"/>
    </row>
    <row r="97">
      <c r="A97" s="55" t="s">
        <v>2134</v>
      </c>
      <c r="B97" s="24">
        <v>0.07381944444444444</v>
      </c>
      <c r="C97" s="55" t="s">
        <v>70</v>
      </c>
      <c r="D97" s="55" t="s">
        <v>154</v>
      </c>
      <c r="E97" s="29">
        <v>9.0</v>
      </c>
      <c r="F97" s="46">
        <f>E97-3</f>
        <v>6</v>
      </c>
      <c r="G97" s="26"/>
      <c r="H97" s="26"/>
      <c r="I97" s="26"/>
      <c r="J97" s="26"/>
    </row>
    <row r="98">
      <c r="A98" s="55" t="s">
        <v>2134</v>
      </c>
      <c r="B98" s="24">
        <v>0.07534722222222222</v>
      </c>
      <c r="C98" s="55" t="s">
        <v>66</v>
      </c>
      <c r="D98" s="55" t="s">
        <v>67</v>
      </c>
      <c r="E98" s="29">
        <v>20.0</v>
      </c>
      <c r="F98" s="29">
        <v>18.0</v>
      </c>
      <c r="G98" s="26"/>
      <c r="H98" s="26"/>
      <c r="I98" s="26"/>
      <c r="J98" s="55" t="s">
        <v>160</v>
      </c>
    </row>
    <row r="99">
      <c r="A99" s="55" t="s">
        <v>2134</v>
      </c>
      <c r="B99" s="24">
        <v>0.07534722222222222</v>
      </c>
      <c r="C99" s="55" t="s">
        <v>66</v>
      </c>
      <c r="D99" s="55" t="s">
        <v>67</v>
      </c>
      <c r="E99" s="29">
        <v>18.0</v>
      </c>
      <c r="F99" s="29">
        <v>16.0</v>
      </c>
      <c r="G99" s="26"/>
      <c r="H99" s="26"/>
      <c r="I99" s="26"/>
      <c r="J99" s="55" t="s">
        <v>161</v>
      </c>
    </row>
    <row r="100">
      <c r="A100" s="55" t="s">
        <v>2134</v>
      </c>
      <c r="B100" s="24">
        <v>0.07539351851851851</v>
      </c>
      <c r="C100" s="55" t="s">
        <v>964</v>
      </c>
      <c r="D100" s="55" t="s">
        <v>67</v>
      </c>
      <c r="E100" s="29" t="s">
        <v>68</v>
      </c>
      <c r="F100" s="29">
        <v>20.0</v>
      </c>
      <c r="G100" s="26"/>
      <c r="H100" s="26"/>
      <c r="I100" s="26"/>
      <c r="J100" s="55" t="s">
        <v>160</v>
      </c>
    </row>
    <row r="101">
      <c r="A101" s="55" t="s">
        <v>2134</v>
      </c>
      <c r="B101" s="24">
        <v>0.07539351851851851</v>
      </c>
      <c r="C101" s="55" t="s">
        <v>964</v>
      </c>
      <c r="D101" s="55" t="s">
        <v>67</v>
      </c>
      <c r="E101" s="29">
        <v>11.0</v>
      </c>
      <c r="F101" s="46">
        <f>E101-5</f>
        <v>6</v>
      </c>
      <c r="G101" s="26"/>
      <c r="H101" s="26"/>
      <c r="I101" s="26"/>
      <c r="J101" s="55" t="s">
        <v>161</v>
      </c>
    </row>
    <row r="102">
      <c r="A102" s="55" t="s">
        <v>2134</v>
      </c>
      <c r="B102" s="24">
        <v>0.07547453703703703</v>
      </c>
      <c r="C102" s="55" t="s">
        <v>70</v>
      </c>
      <c r="D102" s="55" t="s">
        <v>67</v>
      </c>
      <c r="E102" s="29" t="s">
        <v>75</v>
      </c>
      <c r="F102" s="29" t="s">
        <v>75</v>
      </c>
      <c r="G102" s="26"/>
      <c r="H102" s="26"/>
      <c r="I102" s="26"/>
      <c r="J102" s="55" t="s">
        <v>160</v>
      </c>
    </row>
    <row r="103">
      <c r="A103" s="55" t="s">
        <v>2134</v>
      </c>
      <c r="B103" s="24">
        <v>0.07547453703703703</v>
      </c>
      <c r="C103" s="55" t="s">
        <v>70</v>
      </c>
      <c r="D103" s="55" t="s">
        <v>67</v>
      </c>
      <c r="E103" s="29">
        <v>10.0</v>
      </c>
      <c r="F103" s="46">
        <f>E103-3</f>
        <v>7</v>
      </c>
      <c r="G103" s="26"/>
      <c r="H103" s="26"/>
      <c r="I103" s="26"/>
      <c r="J103" s="55" t="s">
        <v>161</v>
      </c>
    </row>
    <row r="104">
      <c r="A104" s="55" t="s">
        <v>2134</v>
      </c>
      <c r="B104" s="24">
        <v>0.0774537037037037</v>
      </c>
      <c r="C104" s="55" t="s">
        <v>69</v>
      </c>
      <c r="D104" s="55" t="s">
        <v>126</v>
      </c>
      <c r="E104" s="29">
        <v>7.0</v>
      </c>
      <c r="F104" s="46">
        <f>E104-5</f>
        <v>2</v>
      </c>
      <c r="G104" s="26"/>
      <c r="H104" s="26"/>
      <c r="I104" s="26"/>
      <c r="J104" s="26"/>
    </row>
    <row r="105">
      <c r="A105" s="55" t="s">
        <v>2134</v>
      </c>
      <c r="B105" s="24">
        <v>0.07796296296296296</v>
      </c>
      <c r="C105" s="55" t="s">
        <v>1936</v>
      </c>
      <c r="D105" s="55" t="s">
        <v>166</v>
      </c>
      <c r="E105" s="29">
        <v>12.0</v>
      </c>
      <c r="F105" s="46"/>
      <c r="G105" s="26"/>
      <c r="H105" s="26"/>
      <c r="I105" s="26"/>
      <c r="J105" s="26"/>
    </row>
    <row r="106">
      <c r="A106" s="55" t="s">
        <v>2134</v>
      </c>
      <c r="B106" s="24">
        <v>0.08193287037037036</v>
      </c>
      <c r="C106" s="55" t="s">
        <v>69</v>
      </c>
      <c r="D106" s="55" t="s">
        <v>89</v>
      </c>
      <c r="E106" s="29">
        <v>17.0</v>
      </c>
      <c r="F106" s="46">
        <f>E106-9</f>
        <v>8</v>
      </c>
      <c r="G106" s="26"/>
      <c r="H106" s="26"/>
      <c r="I106" s="26"/>
      <c r="J106" s="55" t="s">
        <v>839</v>
      </c>
    </row>
    <row r="107">
      <c r="A107" s="55" t="s">
        <v>2134</v>
      </c>
      <c r="B107" s="24">
        <v>0.08225694444444444</v>
      </c>
      <c r="C107" s="55" t="s">
        <v>69</v>
      </c>
      <c r="D107" s="55" t="s">
        <v>91</v>
      </c>
      <c r="E107" s="29">
        <v>26.0</v>
      </c>
      <c r="F107" s="46"/>
      <c r="G107" s="26"/>
      <c r="H107" s="55" t="s">
        <v>2164</v>
      </c>
      <c r="I107" s="26"/>
      <c r="J107" s="26"/>
    </row>
    <row r="108">
      <c r="A108" s="55" t="s">
        <v>2134</v>
      </c>
      <c r="B108" s="24">
        <v>0.10375</v>
      </c>
      <c r="C108" s="55" t="s">
        <v>74</v>
      </c>
      <c r="D108" s="55" t="s">
        <v>125</v>
      </c>
      <c r="E108" s="29" t="s">
        <v>75</v>
      </c>
      <c r="F108" s="29" t="s">
        <v>75</v>
      </c>
      <c r="G108" s="26"/>
      <c r="H108" s="26"/>
      <c r="I108" s="26"/>
      <c r="J108" s="55" t="s">
        <v>85</v>
      </c>
    </row>
    <row r="109">
      <c r="A109" s="55" t="s">
        <v>2134</v>
      </c>
      <c r="B109" s="24">
        <v>0.10375</v>
      </c>
      <c r="C109" s="55" t="s">
        <v>74</v>
      </c>
      <c r="D109" s="55" t="s">
        <v>125</v>
      </c>
      <c r="E109" s="29">
        <v>26.0</v>
      </c>
      <c r="F109" s="46">
        <f>E109-13</f>
        <v>13</v>
      </c>
      <c r="G109" s="26"/>
      <c r="H109" s="26"/>
      <c r="I109" s="26"/>
      <c r="J109" s="55" t="s">
        <v>86</v>
      </c>
    </row>
    <row r="110">
      <c r="A110" s="55" t="s">
        <v>2134</v>
      </c>
      <c r="B110" s="24">
        <v>0.10472222222222222</v>
      </c>
      <c r="C110" s="55" t="s">
        <v>74</v>
      </c>
      <c r="D110" s="55" t="s">
        <v>67</v>
      </c>
      <c r="E110" s="29">
        <v>15.0</v>
      </c>
      <c r="F110" s="46">
        <f>E110-0</f>
        <v>15</v>
      </c>
      <c r="G110" s="26"/>
      <c r="H110" s="26"/>
      <c r="I110" s="26"/>
      <c r="J110" s="26"/>
    </row>
    <row r="111">
      <c r="A111" s="55" t="s">
        <v>2134</v>
      </c>
      <c r="B111" s="24">
        <v>0.10526620370370371</v>
      </c>
      <c r="C111" s="55" t="s">
        <v>74</v>
      </c>
      <c r="D111" s="55" t="s">
        <v>83</v>
      </c>
      <c r="E111" s="29">
        <v>17.0</v>
      </c>
      <c r="F111" s="46">
        <f>E111-11</f>
        <v>6</v>
      </c>
      <c r="G111" s="26"/>
      <c r="H111" s="26"/>
      <c r="I111" s="26"/>
      <c r="J111" s="26"/>
    </row>
    <row r="112">
      <c r="A112" s="55" t="s">
        <v>2134</v>
      </c>
      <c r="B112" s="24">
        <v>0.11215277777777778</v>
      </c>
      <c r="C112" s="55" t="s">
        <v>70</v>
      </c>
      <c r="D112" s="55" t="s">
        <v>132</v>
      </c>
      <c r="E112" s="29">
        <v>24.0</v>
      </c>
      <c r="F112" s="46">
        <f>E112-8</f>
        <v>16</v>
      </c>
      <c r="G112" s="26"/>
      <c r="H112" s="26"/>
      <c r="I112" s="26"/>
      <c r="J112" s="26"/>
    </row>
    <row r="113">
      <c r="A113" s="55" t="s">
        <v>2134</v>
      </c>
      <c r="B113" s="24">
        <v>0.11613425925925926</v>
      </c>
      <c r="C113" s="55" t="s">
        <v>69</v>
      </c>
      <c r="D113" s="55" t="s">
        <v>67</v>
      </c>
      <c r="E113" s="29">
        <v>13.0</v>
      </c>
      <c r="F113" s="46">
        <f>E113-5</f>
        <v>8</v>
      </c>
      <c r="G113" s="26"/>
      <c r="H113" s="26"/>
      <c r="I113" s="26"/>
      <c r="J113" s="26"/>
    </row>
    <row r="114">
      <c r="A114" s="55" t="s">
        <v>2134</v>
      </c>
      <c r="B114" s="24">
        <v>0.12012731481481481</v>
      </c>
      <c r="C114" s="55" t="s">
        <v>74</v>
      </c>
      <c r="D114" s="55" t="s">
        <v>67</v>
      </c>
      <c r="E114" s="29">
        <v>13.0</v>
      </c>
      <c r="F114" s="46">
        <f>E114-0</f>
        <v>13</v>
      </c>
      <c r="G114" s="26"/>
      <c r="H114" s="26"/>
      <c r="I114" s="26"/>
      <c r="J114" s="26"/>
    </row>
    <row r="115">
      <c r="A115" s="55" t="s">
        <v>2134</v>
      </c>
      <c r="B115" s="24">
        <v>0.12012731481481481</v>
      </c>
      <c r="C115" s="55" t="s">
        <v>82</v>
      </c>
      <c r="D115" s="55" t="s">
        <v>67</v>
      </c>
      <c r="E115" s="29">
        <v>16.0</v>
      </c>
      <c r="F115" s="46">
        <f t="shared" ref="F115:F116" si="6">E115-4</f>
        <v>12</v>
      </c>
      <c r="G115" s="26"/>
      <c r="H115" s="26"/>
      <c r="I115" s="26"/>
      <c r="J115" s="26"/>
    </row>
    <row r="116">
      <c r="A116" s="55" t="s">
        <v>2134</v>
      </c>
      <c r="B116" s="24">
        <v>0.1284722222222222</v>
      </c>
      <c r="C116" s="55" t="s">
        <v>66</v>
      </c>
      <c r="D116" s="55" t="s">
        <v>79</v>
      </c>
      <c r="E116" s="29">
        <v>17.0</v>
      </c>
      <c r="F116" s="46">
        <f t="shared" si="6"/>
        <v>13</v>
      </c>
      <c r="G116" s="26"/>
      <c r="H116" s="26"/>
      <c r="I116" s="26"/>
      <c r="J116" s="26"/>
    </row>
    <row r="117">
      <c r="A117" s="55" t="s">
        <v>2134</v>
      </c>
      <c r="B117" s="24">
        <v>0.13037037037037036</v>
      </c>
      <c r="C117" s="55" t="s">
        <v>69</v>
      </c>
      <c r="D117" s="55" t="s">
        <v>67</v>
      </c>
      <c r="E117" s="29">
        <v>23.0</v>
      </c>
      <c r="F117" s="46">
        <f>E117-5</f>
        <v>18</v>
      </c>
      <c r="G117" s="26"/>
      <c r="H117" s="26"/>
      <c r="I117" s="26"/>
      <c r="J117" s="26"/>
    </row>
    <row r="118">
      <c r="A118" s="55" t="s">
        <v>2134</v>
      </c>
      <c r="B118" s="24">
        <v>0.1385185185185185</v>
      </c>
      <c r="C118" s="55" t="s">
        <v>157</v>
      </c>
      <c r="D118" s="55" t="s">
        <v>67</v>
      </c>
      <c r="E118" s="29">
        <v>9.0</v>
      </c>
      <c r="F118" s="46">
        <f>E118-3</f>
        <v>6</v>
      </c>
      <c r="G118" s="26"/>
      <c r="H118" s="26"/>
      <c r="I118" s="26"/>
      <c r="J118" s="26"/>
    </row>
    <row r="119">
      <c r="A119" s="55" t="s">
        <v>2134</v>
      </c>
      <c r="B119" s="24">
        <v>0.13912037037037037</v>
      </c>
      <c r="C119" s="55" t="s">
        <v>964</v>
      </c>
      <c r="D119" s="55" t="s">
        <v>67</v>
      </c>
      <c r="E119" s="29">
        <v>11.0</v>
      </c>
      <c r="F119" s="46">
        <f>E119-9</f>
        <v>2</v>
      </c>
      <c r="G119" s="26"/>
      <c r="H119" s="26"/>
      <c r="I119" s="26"/>
      <c r="J119" s="26"/>
    </row>
    <row r="120">
      <c r="A120" s="55" t="s">
        <v>2134</v>
      </c>
      <c r="B120" s="24">
        <v>0.13912037037037037</v>
      </c>
      <c r="C120" s="55" t="s">
        <v>69</v>
      </c>
      <c r="D120" s="55" t="s">
        <v>67</v>
      </c>
      <c r="E120" s="29">
        <v>10.0</v>
      </c>
      <c r="F120" s="46">
        <f>E120-5</f>
        <v>5</v>
      </c>
      <c r="G120" s="26"/>
      <c r="H120" s="26"/>
      <c r="I120" s="26"/>
      <c r="J120" s="26"/>
    </row>
    <row r="121">
      <c r="A121" s="55" t="s">
        <v>2134</v>
      </c>
      <c r="B121" s="24">
        <v>0.14059027777777777</v>
      </c>
      <c r="C121" s="55" t="s">
        <v>66</v>
      </c>
      <c r="D121" s="55" t="s">
        <v>125</v>
      </c>
      <c r="E121" s="29">
        <v>28.0</v>
      </c>
      <c r="F121" s="46">
        <f>E121-10</f>
        <v>18</v>
      </c>
      <c r="G121" s="26"/>
      <c r="H121" s="26"/>
      <c r="I121" s="26"/>
      <c r="J121" s="55" t="s">
        <v>2165</v>
      </c>
    </row>
    <row r="122">
      <c r="A122" s="55" t="s">
        <v>2134</v>
      </c>
      <c r="B122" s="24">
        <v>0.14059027777777777</v>
      </c>
      <c r="C122" s="55" t="s">
        <v>70</v>
      </c>
      <c r="D122" s="55" t="s">
        <v>125</v>
      </c>
      <c r="E122" s="29">
        <v>38.0</v>
      </c>
      <c r="F122" s="46">
        <f>E122-10-9</f>
        <v>19</v>
      </c>
      <c r="G122" s="26"/>
      <c r="H122" s="26"/>
      <c r="I122" s="26"/>
      <c r="J122" s="55" t="s">
        <v>2165</v>
      </c>
    </row>
    <row r="123">
      <c r="A123" s="55" t="s">
        <v>2134</v>
      </c>
      <c r="B123" s="24">
        <v>0.14059027777777777</v>
      </c>
      <c r="C123" s="55" t="s">
        <v>82</v>
      </c>
      <c r="D123" s="55" t="s">
        <v>125</v>
      </c>
      <c r="E123" s="29">
        <v>23.0</v>
      </c>
      <c r="F123" s="46">
        <f>E123-2-10</f>
        <v>11</v>
      </c>
      <c r="G123" s="26"/>
      <c r="H123" s="26"/>
      <c r="I123" s="26"/>
      <c r="J123" s="55" t="s">
        <v>2165</v>
      </c>
    </row>
    <row r="124">
      <c r="A124" s="55" t="s">
        <v>2134</v>
      </c>
      <c r="B124" s="24">
        <v>0.14059027777777777</v>
      </c>
      <c r="C124" s="55" t="s">
        <v>74</v>
      </c>
      <c r="D124" s="55" t="s">
        <v>125</v>
      </c>
      <c r="E124" s="29" t="s">
        <v>75</v>
      </c>
      <c r="F124" s="29" t="s">
        <v>75</v>
      </c>
      <c r="G124" s="26"/>
      <c r="H124" s="26"/>
      <c r="I124" s="26"/>
      <c r="J124" s="55" t="s">
        <v>85</v>
      </c>
    </row>
    <row r="125">
      <c r="A125" s="55" t="s">
        <v>2134</v>
      </c>
      <c r="B125" s="24">
        <v>0.14059027777777777</v>
      </c>
      <c r="C125" s="55" t="s">
        <v>74</v>
      </c>
      <c r="D125" s="55" t="s">
        <v>125</v>
      </c>
      <c r="E125" s="29">
        <v>42.0</v>
      </c>
      <c r="F125" s="46">
        <f>E125-10-13</f>
        <v>19</v>
      </c>
      <c r="G125" s="26"/>
      <c r="H125" s="26"/>
      <c r="I125" s="26"/>
      <c r="J125" s="55" t="s">
        <v>2166</v>
      </c>
    </row>
    <row r="126">
      <c r="A126" s="55" t="s">
        <v>2134</v>
      </c>
      <c r="B126" s="24">
        <v>0.14059027777777777</v>
      </c>
      <c r="C126" s="55" t="s">
        <v>69</v>
      </c>
      <c r="D126" s="55" t="s">
        <v>125</v>
      </c>
      <c r="E126" s="29">
        <v>21.0</v>
      </c>
      <c r="F126" s="46">
        <f>E126-4-10</f>
        <v>7</v>
      </c>
      <c r="G126" s="26"/>
      <c r="H126" s="26"/>
      <c r="I126" s="26"/>
      <c r="J126" s="55" t="s">
        <v>2165</v>
      </c>
    </row>
    <row r="127">
      <c r="A127" s="55" t="s">
        <v>2134</v>
      </c>
      <c r="B127" s="24">
        <v>0.14059027777777777</v>
      </c>
      <c r="C127" s="55" t="s">
        <v>964</v>
      </c>
      <c r="D127" s="55" t="s">
        <v>125</v>
      </c>
      <c r="E127" s="29">
        <v>26.0</v>
      </c>
      <c r="F127" s="46">
        <f>E127-1-10</f>
        <v>15</v>
      </c>
      <c r="G127" s="26"/>
      <c r="H127" s="26"/>
      <c r="I127" s="26"/>
      <c r="J127" s="55" t="s">
        <v>2165</v>
      </c>
    </row>
    <row r="128">
      <c r="A128" s="55" t="s">
        <v>2134</v>
      </c>
      <c r="B128" s="24">
        <v>0.14059027777777777</v>
      </c>
      <c r="C128" s="55" t="s">
        <v>84</v>
      </c>
      <c r="D128" s="55" t="s">
        <v>125</v>
      </c>
      <c r="E128" s="29">
        <v>15.0</v>
      </c>
      <c r="F128" s="46">
        <f>E128-2-10</f>
        <v>3</v>
      </c>
      <c r="G128" s="26"/>
      <c r="H128" s="26"/>
      <c r="I128" s="26"/>
      <c r="J128" s="55" t="s">
        <v>2165</v>
      </c>
    </row>
    <row r="129">
      <c r="A129" s="55" t="s">
        <v>2134</v>
      </c>
      <c r="B129" s="24">
        <v>0.14239583333333333</v>
      </c>
      <c r="C129" s="55" t="s">
        <v>964</v>
      </c>
      <c r="D129" s="55" t="s">
        <v>67</v>
      </c>
      <c r="E129" s="29">
        <v>22.0</v>
      </c>
      <c r="F129" s="46">
        <f>E129-9</f>
        <v>13</v>
      </c>
      <c r="G129" s="26"/>
      <c r="H129" s="26"/>
      <c r="I129" s="26"/>
      <c r="J129" s="26"/>
    </row>
    <row r="130">
      <c r="A130" s="55" t="s">
        <v>2134</v>
      </c>
      <c r="B130" s="24">
        <v>0.14997685185185186</v>
      </c>
      <c r="C130" s="55" t="s">
        <v>74</v>
      </c>
      <c r="D130" s="55" t="s">
        <v>83</v>
      </c>
      <c r="E130" s="29">
        <v>16.0</v>
      </c>
      <c r="F130" s="46">
        <f>E130-11</f>
        <v>5</v>
      </c>
      <c r="G130" s="26"/>
      <c r="H130" s="26"/>
      <c r="I130" s="26"/>
      <c r="J130" s="26"/>
    </row>
    <row r="131">
      <c r="A131" s="55" t="s">
        <v>2134</v>
      </c>
      <c r="B131" s="24">
        <v>0.14427083333333332</v>
      </c>
      <c r="C131" s="55" t="s">
        <v>74</v>
      </c>
      <c r="D131" s="55" t="s">
        <v>79</v>
      </c>
      <c r="E131" s="29">
        <v>8.0</v>
      </c>
      <c r="F131" s="46">
        <f t="shared" ref="F131:F132" si="7">E131-4</f>
        <v>4</v>
      </c>
      <c r="G131" s="26"/>
      <c r="H131" s="26"/>
      <c r="I131" s="26"/>
      <c r="J131" s="26"/>
    </row>
    <row r="132">
      <c r="A132" s="55" t="s">
        <v>2134</v>
      </c>
      <c r="B132" s="24">
        <v>0.14427083333333332</v>
      </c>
      <c r="C132" s="55" t="s">
        <v>66</v>
      </c>
      <c r="D132" s="55" t="s">
        <v>79</v>
      </c>
      <c r="E132" s="29">
        <v>16.0</v>
      </c>
      <c r="F132" s="46">
        <f t="shared" si="7"/>
        <v>12</v>
      </c>
      <c r="G132" s="26"/>
      <c r="H132" s="26"/>
      <c r="I132" s="26"/>
      <c r="J132" s="26"/>
    </row>
    <row r="133">
      <c r="A133" s="55" t="s">
        <v>2134</v>
      </c>
      <c r="B133" s="24">
        <v>0.14493055555555556</v>
      </c>
      <c r="C133" s="55" t="s">
        <v>69</v>
      </c>
      <c r="D133" s="55" t="s">
        <v>79</v>
      </c>
      <c r="E133" s="29">
        <v>20.0</v>
      </c>
      <c r="F133" s="46">
        <f t="shared" ref="F133:F134" si="8">E133-3</f>
        <v>17</v>
      </c>
      <c r="G133" s="26"/>
      <c r="H133" s="26"/>
      <c r="I133" s="26"/>
      <c r="J133" s="26"/>
    </row>
    <row r="134">
      <c r="A134" s="55" t="s">
        <v>2134</v>
      </c>
      <c r="B134" s="24">
        <v>0.1450925925925926</v>
      </c>
      <c r="C134" s="55" t="s">
        <v>69</v>
      </c>
      <c r="D134" s="55" t="s">
        <v>79</v>
      </c>
      <c r="E134" s="29">
        <v>19.0</v>
      </c>
      <c r="F134" s="46">
        <f t="shared" si="8"/>
        <v>16</v>
      </c>
      <c r="G134" s="26"/>
      <c r="H134" s="26"/>
      <c r="I134" s="26"/>
      <c r="J134" s="26"/>
    </row>
    <row r="135">
      <c r="A135" s="55" t="s">
        <v>2134</v>
      </c>
      <c r="B135" s="24">
        <v>0.1450925925925926</v>
      </c>
      <c r="C135" s="55" t="s">
        <v>66</v>
      </c>
      <c r="D135" s="55" t="s">
        <v>79</v>
      </c>
      <c r="E135" s="29">
        <v>21.0</v>
      </c>
      <c r="F135" s="46">
        <f>E135-4</f>
        <v>17</v>
      </c>
      <c r="G135" s="26"/>
      <c r="H135" s="26"/>
      <c r="I135" s="26"/>
      <c r="J135" s="26"/>
    </row>
    <row r="136">
      <c r="A136" s="55" t="s">
        <v>2134</v>
      </c>
      <c r="B136" s="24">
        <v>0.1454976851851852</v>
      </c>
      <c r="C136" s="55" t="s">
        <v>70</v>
      </c>
      <c r="D136" s="55" t="s">
        <v>78</v>
      </c>
      <c r="E136" s="29">
        <v>18.0</v>
      </c>
      <c r="F136" s="46">
        <f>E136-9</f>
        <v>9</v>
      </c>
      <c r="G136" s="26"/>
      <c r="H136" s="26"/>
      <c r="I136" s="26"/>
      <c r="J136" s="26"/>
    </row>
    <row r="137">
      <c r="A137" s="55" t="s">
        <v>2134</v>
      </c>
      <c r="B137" s="24">
        <v>0.14597222222222223</v>
      </c>
      <c r="C137" s="55" t="s">
        <v>66</v>
      </c>
      <c r="D137" s="55" t="s">
        <v>79</v>
      </c>
      <c r="E137" s="29">
        <v>16.0</v>
      </c>
      <c r="F137" s="46">
        <f>E137-4</f>
        <v>12</v>
      </c>
      <c r="G137" s="26"/>
      <c r="H137" s="26"/>
      <c r="I137" s="26"/>
      <c r="J137" s="26"/>
    </row>
    <row r="138">
      <c r="A138" s="55" t="s">
        <v>2134</v>
      </c>
      <c r="B138" s="24">
        <v>0.14597222222222223</v>
      </c>
      <c r="C138" s="55" t="s">
        <v>69</v>
      </c>
      <c r="D138" s="55" t="s">
        <v>79</v>
      </c>
      <c r="E138" s="29" t="s">
        <v>88</v>
      </c>
      <c r="F138" s="29">
        <v>1.0</v>
      </c>
      <c r="G138" s="26"/>
      <c r="H138" s="26"/>
      <c r="I138" s="26"/>
      <c r="J138" s="26"/>
    </row>
    <row r="139">
      <c r="A139" s="55" t="s">
        <v>2134</v>
      </c>
      <c r="B139" s="24">
        <v>0.14788194444444444</v>
      </c>
      <c r="C139" s="55" t="s">
        <v>70</v>
      </c>
      <c r="D139" s="55" t="s">
        <v>78</v>
      </c>
      <c r="E139" s="46">
        <f>F139+9</f>
        <v>26</v>
      </c>
      <c r="F139" s="29">
        <v>17.0</v>
      </c>
      <c r="G139" s="26"/>
      <c r="H139" s="26"/>
      <c r="I139" s="26"/>
      <c r="J139" s="26"/>
    </row>
    <row r="140">
      <c r="A140" s="55" t="s">
        <v>2134</v>
      </c>
      <c r="B140" s="24">
        <v>0.14814814814814814</v>
      </c>
      <c r="C140" s="55" t="s">
        <v>66</v>
      </c>
      <c r="D140" s="55" t="s">
        <v>79</v>
      </c>
      <c r="E140" s="29">
        <v>17.0</v>
      </c>
      <c r="F140" s="46">
        <f>E140-4</f>
        <v>13</v>
      </c>
      <c r="G140" s="26"/>
      <c r="H140" s="26"/>
      <c r="I140" s="26"/>
      <c r="J140" s="26"/>
    </row>
    <row r="141">
      <c r="A141" s="55" t="s">
        <v>2134</v>
      </c>
      <c r="B141" s="24">
        <v>0.14814814814814814</v>
      </c>
      <c r="C141" s="55" t="s">
        <v>69</v>
      </c>
      <c r="D141" s="55" t="s">
        <v>79</v>
      </c>
      <c r="E141" s="29">
        <v>13.0</v>
      </c>
      <c r="F141" s="46">
        <f>E141-3</f>
        <v>10</v>
      </c>
      <c r="G141" s="26"/>
      <c r="H141" s="26"/>
      <c r="I141" s="26"/>
      <c r="J141" s="26"/>
    </row>
    <row r="142">
      <c r="A142" s="55" t="s">
        <v>2134</v>
      </c>
      <c r="B142" s="24">
        <v>0.1484375</v>
      </c>
      <c r="C142" s="55" t="s">
        <v>66</v>
      </c>
      <c r="D142" s="55" t="s">
        <v>79</v>
      </c>
      <c r="E142" s="29">
        <v>21.0</v>
      </c>
      <c r="F142" s="46">
        <f>E142-4</f>
        <v>17</v>
      </c>
      <c r="G142" s="26"/>
      <c r="H142" s="26"/>
      <c r="I142" s="26"/>
      <c r="J142" s="26"/>
    </row>
    <row r="143">
      <c r="A143" s="55" t="s">
        <v>2134</v>
      </c>
      <c r="B143" s="24">
        <v>0.14856481481481482</v>
      </c>
      <c r="C143" s="55" t="s">
        <v>69</v>
      </c>
      <c r="D143" s="55" t="s">
        <v>79</v>
      </c>
      <c r="E143" s="29">
        <v>9.0</v>
      </c>
      <c r="F143" s="46">
        <f>E143-3</f>
        <v>6</v>
      </c>
      <c r="G143" s="26"/>
      <c r="H143" s="26"/>
      <c r="I143" s="26"/>
      <c r="J143" s="26"/>
    </row>
    <row r="144">
      <c r="A144" s="55" t="s">
        <v>2134</v>
      </c>
      <c r="B144" s="24">
        <v>0.14886574074074074</v>
      </c>
      <c r="C144" s="55" t="s">
        <v>70</v>
      </c>
      <c r="D144" s="55" t="s">
        <v>78</v>
      </c>
      <c r="E144" s="46">
        <f>F144+9</f>
        <v>18</v>
      </c>
      <c r="F144" s="29">
        <v>9.0</v>
      </c>
      <c r="G144" s="26"/>
      <c r="H144" s="26"/>
      <c r="I144" s="26"/>
      <c r="J144" s="26"/>
    </row>
    <row r="145">
      <c r="A145" s="55" t="s">
        <v>2134</v>
      </c>
      <c r="B145" s="24">
        <v>0.14925925925925926</v>
      </c>
      <c r="C145" s="55" t="s">
        <v>69</v>
      </c>
      <c r="D145" s="55" t="s">
        <v>79</v>
      </c>
      <c r="E145" s="29">
        <v>19.0</v>
      </c>
      <c r="F145" s="46">
        <f t="shared" ref="F145:F146" si="9">E145-3</f>
        <v>16</v>
      </c>
      <c r="G145" s="26"/>
      <c r="H145" s="26"/>
      <c r="I145" s="26"/>
      <c r="J145" s="26"/>
    </row>
    <row r="146">
      <c r="A146" s="55" t="s">
        <v>2134</v>
      </c>
      <c r="B146" s="24">
        <v>0.15006944444444445</v>
      </c>
      <c r="C146" s="55" t="s">
        <v>69</v>
      </c>
      <c r="D146" s="55" t="s">
        <v>79</v>
      </c>
      <c r="E146" s="29">
        <v>17.0</v>
      </c>
      <c r="F146" s="46">
        <f t="shared" si="9"/>
        <v>14</v>
      </c>
      <c r="G146" s="26"/>
      <c r="H146" s="26"/>
      <c r="I146" s="26"/>
      <c r="J146" s="26"/>
    </row>
    <row r="147">
      <c r="A147" s="55" t="s">
        <v>2134</v>
      </c>
      <c r="B147" s="24">
        <v>0.15018518518518517</v>
      </c>
      <c r="C147" s="55" t="s">
        <v>66</v>
      </c>
      <c r="D147" s="55" t="s">
        <v>79</v>
      </c>
      <c r="E147" s="29" t="s">
        <v>68</v>
      </c>
      <c r="F147" s="29">
        <v>20.0</v>
      </c>
      <c r="G147" s="26"/>
      <c r="H147" s="26"/>
      <c r="I147" s="26"/>
      <c r="J147" s="26"/>
    </row>
    <row r="148">
      <c r="A148" s="55" t="s">
        <v>2134</v>
      </c>
      <c r="B148" s="24">
        <v>0.15135416666666668</v>
      </c>
      <c r="C148" s="55" t="s">
        <v>74</v>
      </c>
      <c r="D148" s="55" t="s">
        <v>67</v>
      </c>
      <c r="E148" s="29">
        <v>17.0</v>
      </c>
      <c r="F148" s="46">
        <f>E148-0</f>
        <v>17</v>
      </c>
      <c r="G148" s="26"/>
      <c r="H148" s="26"/>
      <c r="I148" s="26"/>
      <c r="J148" s="26"/>
    </row>
    <row r="149">
      <c r="A149" s="55" t="s">
        <v>2134</v>
      </c>
      <c r="B149" s="24">
        <v>0.15135416666666668</v>
      </c>
      <c r="C149" s="55" t="s">
        <v>70</v>
      </c>
      <c r="D149" s="55" t="s">
        <v>67</v>
      </c>
      <c r="E149" s="29">
        <v>17.0</v>
      </c>
      <c r="F149" s="46">
        <f>E149-3</f>
        <v>14</v>
      </c>
      <c r="G149" s="26"/>
      <c r="H149" s="26"/>
      <c r="I149" s="26"/>
      <c r="J149" s="26"/>
    </row>
    <row r="150">
      <c r="A150" s="55" t="s">
        <v>2134</v>
      </c>
      <c r="B150" s="24">
        <v>0.15263888888888888</v>
      </c>
      <c r="C150" s="55" t="s">
        <v>82</v>
      </c>
      <c r="D150" s="55" t="s">
        <v>67</v>
      </c>
      <c r="E150" s="29">
        <v>19.0</v>
      </c>
      <c r="F150" s="29">
        <v>17.0</v>
      </c>
      <c r="G150" s="26"/>
      <c r="H150" s="26"/>
      <c r="I150" s="26"/>
      <c r="J150" s="55" t="s">
        <v>2167</v>
      </c>
    </row>
    <row r="151">
      <c r="A151" s="55" t="s">
        <v>2134</v>
      </c>
      <c r="B151" s="24">
        <v>0.15263888888888888</v>
      </c>
      <c r="C151" s="55" t="s">
        <v>82</v>
      </c>
      <c r="D151" s="55" t="s">
        <v>67</v>
      </c>
      <c r="E151" s="29">
        <v>19.0</v>
      </c>
      <c r="F151" s="29">
        <v>17.0</v>
      </c>
      <c r="G151" s="26"/>
      <c r="H151" s="26"/>
      <c r="I151" s="26"/>
      <c r="J151" s="55" t="s">
        <v>2168</v>
      </c>
    </row>
    <row r="152">
      <c r="A152" s="55" t="s">
        <v>2134</v>
      </c>
      <c r="B152" s="24">
        <v>0.15537037037037038</v>
      </c>
      <c r="C152" s="55" t="s">
        <v>66</v>
      </c>
      <c r="D152" s="55" t="s">
        <v>79</v>
      </c>
      <c r="E152" s="29">
        <v>16.0</v>
      </c>
      <c r="F152" s="46">
        <f>E152-4</f>
        <v>12</v>
      </c>
      <c r="G152" s="26"/>
      <c r="H152" s="26"/>
      <c r="I152" s="26"/>
      <c r="J152" s="26"/>
    </row>
    <row r="153">
      <c r="A153" s="55" t="s">
        <v>2134</v>
      </c>
      <c r="B153" s="24">
        <v>0.15537037037037038</v>
      </c>
      <c r="C153" s="55" t="s">
        <v>70</v>
      </c>
      <c r="D153" s="55" t="s">
        <v>78</v>
      </c>
      <c r="E153" s="29">
        <v>28.0</v>
      </c>
      <c r="F153" s="46">
        <f>E153-9</f>
        <v>19</v>
      </c>
      <c r="G153" s="26"/>
      <c r="H153" s="26"/>
      <c r="I153" s="26"/>
      <c r="J153" s="26"/>
    </row>
    <row r="154">
      <c r="A154" s="55" t="s">
        <v>2134</v>
      </c>
      <c r="B154" s="24">
        <v>0.15563657407407408</v>
      </c>
      <c r="C154" s="55" t="s">
        <v>69</v>
      </c>
      <c r="D154" s="55" t="s">
        <v>79</v>
      </c>
      <c r="E154" s="29" t="s">
        <v>68</v>
      </c>
      <c r="F154" s="29">
        <v>20.0</v>
      </c>
      <c r="G154" s="26"/>
      <c r="H154" s="26"/>
      <c r="I154" s="26"/>
      <c r="J154" s="26"/>
    </row>
    <row r="155">
      <c r="A155" s="55" t="s">
        <v>2134</v>
      </c>
      <c r="B155" s="24">
        <v>0.15563657407407408</v>
      </c>
      <c r="C155" s="55" t="s">
        <v>70</v>
      </c>
      <c r="D155" s="55" t="s">
        <v>125</v>
      </c>
      <c r="E155" s="29">
        <v>21.0</v>
      </c>
      <c r="F155" s="46">
        <f>E155-9</f>
        <v>12</v>
      </c>
      <c r="G155" s="26"/>
      <c r="H155" s="26"/>
      <c r="I155" s="26"/>
      <c r="J155" s="26"/>
    </row>
    <row r="156">
      <c r="A156" s="55" t="s">
        <v>2134</v>
      </c>
      <c r="B156" s="24">
        <v>0.15563657407407408</v>
      </c>
      <c r="C156" s="55" t="s">
        <v>69</v>
      </c>
      <c r="D156" s="55" t="s">
        <v>125</v>
      </c>
      <c r="E156" s="29">
        <v>20.0</v>
      </c>
      <c r="F156" s="46">
        <f>E156-4</f>
        <v>16</v>
      </c>
      <c r="G156" s="26"/>
      <c r="H156" s="26"/>
      <c r="I156" s="26"/>
      <c r="J156" s="26"/>
    </row>
    <row r="157">
      <c r="A157" s="55" t="s">
        <v>2134</v>
      </c>
      <c r="B157" s="24">
        <v>0.15563657407407408</v>
      </c>
      <c r="C157" s="55" t="s">
        <v>66</v>
      </c>
      <c r="D157" s="55" t="s">
        <v>125</v>
      </c>
      <c r="E157" s="29">
        <v>9.0</v>
      </c>
      <c r="F157" s="46">
        <f>E157-0</f>
        <v>9</v>
      </c>
      <c r="G157" s="26"/>
      <c r="H157" s="26"/>
      <c r="I157" s="26"/>
      <c r="J157" s="26"/>
    </row>
    <row r="158">
      <c r="A158" s="55" t="s">
        <v>2134</v>
      </c>
      <c r="B158" s="24">
        <v>0.15738425925925925</v>
      </c>
      <c r="C158" s="55" t="s">
        <v>66</v>
      </c>
      <c r="D158" s="55" t="s">
        <v>67</v>
      </c>
      <c r="E158" s="29">
        <v>10.0</v>
      </c>
      <c r="F158" s="46">
        <f>E158-2</f>
        <v>8</v>
      </c>
      <c r="G158" s="26"/>
      <c r="H158" s="26"/>
      <c r="I158" s="26"/>
      <c r="J158" s="26"/>
    </row>
    <row r="159">
      <c r="A159" s="55" t="s">
        <v>2134</v>
      </c>
      <c r="B159" s="24">
        <v>0.15768518518518518</v>
      </c>
      <c r="C159" s="55" t="s">
        <v>70</v>
      </c>
      <c r="D159" s="55" t="s">
        <v>67</v>
      </c>
      <c r="E159" s="29">
        <v>16.0</v>
      </c>
      <c r="F159" s="46">
        <f>E159-3</f>
        <v>13</v>
      </c>
      <c r="G159" s="26"/>
      <c r="H159" s="26"/>
      <c r="I159" s="26"/>
      <c r="J159" s="26"/>
    </row>
    <row r="160">
      <c r="A160" s="55" t="s">
        <v>2134</v>
      </c>
      <c r="B160" s="24">
        <v>0.15824074074074074</v>
      </c>
      <c r="C160" s="55" t="s">
        <v>70</v>
      </c>
      <c r="D160" s="55" t="s">
        <v>78</v>
      </c>
      <c r="E160" s="29">
        <v>15.0</v>
      </c>
      <c r="F160" s="46">
        <f t="shared" ref="F160:F161" si="10">E160-9</f>
        <v>6</v>
      </c>
      <c r="G160" s="26"/>
      <c r="H160" s="26"/>
      <c r="I160" s="26"/>
      <c r="J160" s="26"/>
    </row>
    <row r="161">
      <c r="A161" s="55" t="s">
        <v>2134</v>
      </c>
      <c r="B161" s="24">
        <v>0.15850694444444444</v>
      </c>
      <c r="C161" s="55" t="s">
        <v>70</v>
      </c>
      <c r="D161" s="55" t="s">
        <v>125</v>
      </c>
      <c r="E161" s="29">
        <v>22.0</v>
      </c>
      <c r="F161" s="46">
        <f t="shared" si="10"/>
        <v>13</v>
      </c>
      <c r="G161" s="26"/>
      <c r="H161" s="26"/>
      <c r="I161" s="26"/>
      <c r="J161" s="26"/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57"/>
    <col customWidth="1" min="4" max="4" width="15.71"/>
    <col customWidth="1" min="5" max="5" width="10.43"/>
    <col customWidth="1" min="6" max="6" width="12.43"/>
    <col customWidth="1" min="7" max="7" width="5.14"/>
    <col customWidth="1" min="8" max="8" width="38.86"/>
    <col customWidth="1" min="9" max="9" width="6.29"/>
    <col customWidth="1" min="10" max="10" width="55.43"/>
  </cols>
  <sheetData>
    <row r="1">
      <c r="A1" s="75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26" t="s">
        <v>2169</v>
      </c>
      <c r="B2" s="24">
        <v>0.01423611111111111</v>
      </c>
      <c r="C2" s="26" t="s">
        <v>70</v>
      </c>
      <c r="D2" s="26" t="s">
        <v>125</v>
      </c>
      <c r="E2" s="46" t="s">
        <v>75</v>
      </c>
      <c r="F2" s="46" t="s">
        <v>75</v>
      </c>
      <c r="G2" s="26"/>
      <c r="H2" s="26"/>
      <c r="I2" s="26"/>
      <c r="J2" s="26" t="s">
        <v>2170</v>
      </c>
    </row>
    <row r="3">
      <c r="A3" s="26" t="s">
        <v>2169</v>
      </c>
      <c r="B3" s="24">
        <v>0.01423611111111111</v>
      </c>
      <c r="C3" s="26" t="s">
        <v>70</v>
      </c>
      <c r="D3" s="26" t="s">
        <v>125</v>
      </c>
      <c r="E3" s="46">
        <v>24.0</v>
      </c>
      <c r="F3" s="46">
        <f>E3-9</f>
        <v>15</v>
      </c>
      <c r="G3" s="26"/>
      <c r="H3" s="26"/>
      <c r="I3" s="26"/>
      <c r="J3" s="26" t="s">
        <v>161</v>
      </c>
    </row>
    <row r="4">
      <c r="A4" s="26" t="s">
        <v>2169</v>
      </c>
      <c r="B4" s="24">
        <v>0.01425925925925926</v>
      </c>
      <c r="C4" s="26" t="s">
        <v>66</v>
      </c>
      <c r="D4" s="26" t="s">
        <v>125</v>
      </c>
      <c r="E4" s="46" t="s">
        <v>75</v>
      </c>
      <c r="F4" s="46" t="s">
        <v>75</v>
      </c>
      <c r="G4" s="26"/>
      <c r="H4" s="26"/>
      <c r="I4" s="26"/>
      <c r="J4" s="26" t="s">
        <v>2170</v>
      </c>
    </row>
    <row r="5">
      <c r="A5" s="26" t="s">
        <v>2169</v>
      </c>
      <c r="B5" s="24">
        <v>0.01425925925925926</v>
      </c>
      <c r="C5" s="26" t="s">
        <v>66</v>
      </c>
      <c r="D5" s="26" t="s">
        <v>125</v>
      </c>
      <c r="E5" s="46">
        <v>3.0</v>
      </c>
      <c r="F5" s="46">
        <f>E5-0</f>
        <v>3</v>
      </c>
      <c r="G5" s="26"/>
      <c r="H5" s="26"/>
      <c r="I5" s="26"/>
      <c r="J5" s="26" t="s">
        <v>161</v>
      </c>
    </row>
    <row r="6">
      <c r="A6" s="26" t="s">
        <v>2169</v>
      </c>
      <c r="B6" s="24">
        <v>0.014282407407407407</v>
      </c>
      <c r="C6" s="26" t="s">
        <v>69</v>
      </c>
      <c r="D6" s="26" t="s">
        <v>125</v>
      </c>
      <c r="E6" s="46" t="s">
        <v>75</v>
      </c>
      <c r="F6" s="46" t="s">
        <v>75</v>
      </c>
      <c r="G6" s="26"/>
      <c r="H6" s="26"/>
      <c r="I6" s="26"/>
      <c r="J6" s="26" t="s">
        <v>2170</v>
      </c>
    </row>
    <row r="7">
      <c r="A7" s="26" t="s">
        <v>2169</v>
      </c>
      <c r="B7" s="24">
        <v>0.014282407407407407</v>
      </c>
      <c r="C7" s="26" t="s">
        <v>69</v>
      </c>
      <c r="D7" s="26" t="s">
        <v>125</v>
      </c>
      <c r="E7" s="46">
        <v>6.0</v>
      </c>
      <c r="F7" s="46">
        <f>E7-4</f>
        <v>2</v>
      </c>
      <c r="G7" s="26"/>
      <c r="H7" s="26"/>
      <c r="I7" s="26"/>
      <c r="J7" s="26" t="s">
        <v>161</v>
      </c>
    </row>
    <row r="8">
      <c r="A8" s="26" t="s">
        <v>2169</v>
      </c>
      <c r="B8" s="24">
        <v>0.014305555555555556</v>
      </c>
      <c r="C8" s="26" t="s">
        <v>74</v>
      </c>
      <c r="D8" s="26" t="s">
        <v>125</v>
      </c>
      <c r="E8" s="46" t="s">
        <v>68</v>
      </c>
      <c r="F8" s="46">
        <v>20.0</v>
      </c>
      <c r="G8" s="26"/>
      <c r="H8" s="26"/>
      <c r="I8" s="26"/>
      <c r="J8" s="26"/>
    </row>
    <row r="9">
      <c r="A9" s="26" t="s">
        <v>2169</v>
      </c>
      <c r="B9" s="24">
        <v>0.014328703703703703</v>
      </c>
      <c r="C9" s="26" t="s">
        <v>82</v>
      </c>
      <c r="D9" s="26" t="s">
        <v>125</v>
      </c>
      <c r="E9" s="46" t="s">
        <v>75</v>
      </c>
      <c r="F9" s="46" t="s">
        <v>75</v>
      </c>
      <c r="G9" s="26"/>
      <c r="H9" s="26"/>
      <c r="I9" s="26"/>
      <c r="J9" s="26" t="s">
        <v>160</v>
      </c>
    </row>
    <row r="10">
      <c r="A10" s="26" t="s">
        <v>2169</v>
      </c>
      <c r="B10" s="24">
        <v>0.014328703703703703</v>
      </c>
      <c r="C10" s="26" t="s">
        <v>82</v>
      </c>
      <c r="D10" s="26" t="s">
        <v>125</v>
      </c>
      <c r="E10" s="46">
        <v>10.0</v>
      </c>
      <c r="F10" s="46">
        <f>E10-2</f>
        <v>8</v>
      </c>
      <c r="G10" s="26"/>
      <c r="H10" s="26"/>
      <c r="I10" s="26"/>
      <c r="J10" s="26" t="s">
        <v>161</v>
      </c>
    </row>
    <row r="11">
      <c r="A11" s="26" t="s">
        <v>2169</v>
      </c>
      <c r="B11" s="24">
        <v>0.017037037037037038</v>
      </c>
      <c r="C11" s="26" t="s">
        <v>964</v>
      </c>
      <c r="D11" s="26" t="s">
        <v>80</v>
      </c>
      <c r="E11" s="46">
        <v>17.0</v>
      </c>
      <c r="F11" s="46">
        <f>E11-3</f>
        <v>14</v>
      </c>
      <c r="G11" s="26"/>
      <c r="H11" s="26"/>
      <c r="I11" s="26"/>
      <c r="J11" s="26"/>
    </row>
    <row r="12">
      <c r="A12" s="26" t="s">
        <v>2169</v>
      </c>
      <c r="B12" s="24">
        <v>0.023680555555555555</v>
      </c>
      <c r="C12" s="26" t="s">
        <v>66</v>
      </c>
      <c r="D12" s="26" t="s">
        <v>78</v>
      </c>
      <c r="E12" s="46">
        <v>9.0</v>
      </c>
      <c r="F12" s="46">
        <f>E12-0</f>
        <v>9</v>
      </c>
      <c r="G12" s="26"/>
      <c r="H12" s="26" t="s">
        <v>2171</v>
      </c>
      <c r="I12" s="26"/>
      <c r="J12" s="26"/>
    </row>
    <row r="13">
      <c r="A13" s="26" t="s">
        <v>2169</v>
      </c>
      <c r="B13" s="24">
        <v>0.02462962962962963</v>
      </c>
      <c r="C13" s="26" t="s">
        <v>964</v>
      </c>
      <c r="D13" s="26" t="s">
        <v>120</v>
      </c>
      <c r="E13" s="46">
        <v>20.0</v>
      </c>
      <c r="F13" s="46"/>
      <c r="G13" s="26"/>
      <c r="H13" s="26"/>
      <c r="I13" s="26"/>
      <c r="J13" s="26" t="s">
        <v>2172</v>
      </c>
    </row>
    <row r="14">
      <c r="A14" s="26" t="s">
        <v>2169</v>
      </c>
      <c r="B14" s="24">
        <v>0.025949074074074076</v>
      </c>
      <c r="C14" s="26" t="s">
        <v>69</v>
      </c>
      <c r="D14" s="26" t="s">
        <v>120</v>
      </c>
      <c r="E14" s="46">
        <v>25.0</v>
      </c>
      <c r="F14" s="46"/>
      <c r="G14" s="26"/>
      <c r="H14" s="26"/>
      <c r="I14" s="26"/>
      <c r="J14" s="26" t="s">
        <v>2173</v>
      </c>
    </row>
    <row r="15">
      <c r="A15" s="26" t="s">
        <v>2169</v>
      </c>
      <c r="B15" s="24">
        <v>0.027569444444444445</v>
      </c>
      <c r="C15" s="26" t="s">
        <v>70</v>
      </c>
      <c r="D15" s="26" t="s">
        <v>67</v>
      </c>
      <c r="E15" s="46">
        <v>20.0</v>
      </c>
      <c r="F15" s="46">
        <f>E15-3</f>
        <v>17</v>
      </c>
      <c r="G15" s="26"/>
      <c r="H15" s="26"/>
      <c r="I15" s="26"/>
      <c r="J15" s="26"/>
    </row>
    <row r="16">
      <c r="A16" s="26" t="s">
        <v>2169</v>
      </c>
      <c r="B16" s="24">
        <v>0.027662037037037037</v>
      </c>
      <c r="C16" s="26" t="s">
        <v>964</v>
      </c>
      <c r="D16" s="26" t="s">
        <v>126</v>
      </c>
      <c r="E16" s="46">
        <v>12.0</v>
      </c>
      <c r="F16" s="46">
        <f>E16-5</f>
        <v>7</v>
      </c>
      <c r="G16" s="26"/>
      <c r="H16" s="26"/>
      <c r="I16" s="26"/>
      <c r="J16" s="26"/>
    </row>
    <row r="17">
      <c r="A17" s="26" t="s">
        <v>2169</v>
      </c>
      <c r="B17" s="24">
        <v>0.028194444444444446</v>
      </c>
      <c r="C17" s="26" t="s">
        <v>82</v>
      </c>
      <c r="D17" s="26" t="s">
        <v>67</v>
      </c>
      <c r="E17" s="46">
        <v>5.0</v>
      </c>
      <c r="F17" s="46">
        <f t="shared" ref="F17:F18" si="1">E17-3</f>
        <v>2</v>
      </c>
      <c r="G17" s="26"/>
      <c r="H17" s="26"/>
      <c r="I17" s="26"/>
      <c r="J17" s="26"/>
    </row>
    <row r="18">
      <c r="A18" s="26" t="s">
        <v>2169</v>
      </c>
      <c r="B18" s="24">
        <v>0.03040509259259259</v>
      </c>
      <c r="C18" s="26" t="s">
        <v>70</v>
      </c>
      <c r="D18" s="26" t="s">
        <v>126</v>
      </c>
      <c r="E18" s="46">
        <v>16.0</v>
      </c>
      <c r="F18" s="46">
        <f t="shared" si="1"/>
        <v>13</v>
      </c>
      <c r="G18" s="26"/>
      <c r="H18" s="26"/>
      <c r="I18" s="26"/>
      <c r="J18" s="26"/>
    </row>
    <row r="19">
      <c r="A19" s="26" t="s">
        <v>2169</v>
      </c>
      <c r="B19" s="24">
        <v>0.03148148148148148</v>
      </c>
      <c r="C19" s="26" t="s">
        <v>70</v>
      </c>
      <c r="D19" s="26" t="s">
        <v>80</v>
      </c>
      <c r="E19" s="46">
        <v>15.0</v>
      </c>
      <c r="F19" s="46">
        <f>E19-5</f>
        <v>10</v>
      </c>
      <c r="G19" s="26"/>
      <c r="H19" s="26"/>
      <c r="I19" s="26"/>
      <c r="J19" s="26"/>
    </row>
    <row r="20">
      <c r="A20" s="26" t="s">
        <v>2169</v>
      </c>
      <c r="B20" s="24">
        <v>0.032025462962962964</v>
      </c>
      <c r="C20" s="26" t="s">
        <v>70</v>
      </c>
      <c r="D20" s="26" t="s">
        <v>67</v>
      </c>
      <c r="E20" s="46">
        <v>8.0</v>
      </c>
      <c r="F20" s="46">
        <f>E20-3</f>
        <v>5</v>
      </c>
      <c r="G20" s="26"/>
      <c r="H20" s="26"/>
      <c r="I20" s="26"/>
      <c r="J20" s="26"/>
    </row>
    <row r="21">
      <c r="A21" s="26" t="s">
        <v>2169</v>
      </c>
      <c r="B21" s="24">
        <v>0.03274305555555555</v>
      </c>
      <c r="C21" s="26" t="s">
        <v>70</v>
      </c>
      <c r="D21" s="26" t="s">
        <v>83</v>
      </c>
      <c r="E21" s="46">
        <v>15.0</v>
      </c>
      <c r="F21" s="46">
        <f>E21-6</f>
        <v>9</v>
      </c>
      <c r="G21" s="26"/>
      <c r="H21" s="26"/>
      <c r="I21" s="26"/>
      <c r="J21" s="26"/>
    </row>
    <row r="22">
      <c r="A22" s="26" t="s">
        <v>2169</v>
      </c>
      <c r="B22" s="24">
        <v>0.03425925925925926</v>
      </c>
      <c r="C22" s="26" t="s">
        <v>70</v>
      </c>
      <c r="D22" s="26" t="s">
        <v>83</v>
      </c>
      <c r="E22" s="46">
        <v>20.0</v>
      </c>
      <c r="F22" s="46">
        <f>E22-3</f>
        <v>17</v>
      </c>
      <c r="G22" s="26"/>
      <c r="H22" s="26"/>
      <c r="I22" s="26"/>
      <c r="J22" s="26"/>
    </row>
    <row r="23">
      <c r="A23" s="26" t="s">
        <v>2169</v>
      </c>
      <c r="B23" s="24">
        <v>0.03564814814814815</v>
      </c>
      <c r="C23" s="26" t="s">
        <v>69</v>
      </c>
      <c r="D23" s="26" t="s">
        <v>81</v>
      </c>
      <c r="E23" s="46">
        <v>10.0</v>
      </c>
      <c r="F23" s="46">
        <f>E23-2</f>
        <v>8</v>
      </c>
      <c r="G23" s="26"/>
      <c r="H23" s="26"/>
      <c r="I23" s="26"/>
      <c r="J23" s="26" t="s">
        <v>254</v>
      </c>
    </row>
    <row r="24">
      <c r="A24" s="26" t="s">
        <v>2169</v>
      </c>
      <c r="B24" s="24">
        <v>0.03608796296296296</v>
      </c>
      <c r="C24" s="26" t="s">
        <v>69</v>
      </c>
      <c r="D24" s="26" t="s">
        <v>209</v>
      </c>
      <c r="E24" s="46">
        <v>5.0</v>
      </c>
      <c r="F24" s="46">
        <f>E24-3</f>
        <v>2</v>
      </c>
      <c r="G24" s="26"/>
      <c r="H24" s="26"/>
      <c r="I24" s="26"/>
      <c r="J24" s="26"/>
    </row>
    <row r="25">
      <c r="A25" s="26" t="s">
        <v>2169</v>
      </c>
      <c r="B25" s="24">
        <v>0.03684027777777778</v>
      </c>
      <c r="C25" s="26" t="s">
        <v>70</v>
      </c>
      <c r="D25" s="26" t="s">
        <v>83</v>
      </c>
      <c r="E25" s="46">
        <v>23.0</v>
      </c>
      <c r="F25" s="46">
        <f>E25-6</f>
        <v>17</v>
      </c>
      <c r="G25" s="26"/>
      <c r="H25" s="26"/>
      <c r="I25" s="26"/>
      <c r="J25" s="26"/>
    </row>
    <row r="26">
      <c r="A26" s="26" t="s">
        <v>2169</v>
      </c>
      <c r="B26" s="24">
        <v>0.03755787037037037</v>
      </c>
      <c r="C26" s="26" t="s">
        <v>69</v>
      </c>
      <c r="D26" s="26" t="s">
        <v>209</v>
      </c>
      <c r="E26" s="46" t="s">
        <v>88</v>
      </c>
      <c r="F26" s="46">
        <v>1.0</v>
      </c>
      <c r="G26" s="26"/>
      <c r="H26" s="26"/>
      <c r="I26" s="26"/>
      <c r="J26" s="26"/>
    </row>
    <row r="27">
      <c r="A27" s="26" t="s">
        <v>2169</v>
      </c>
      <c r="B27" s="24">
        <v>0.037800925925925925</v>
      </c>
      <c r="C27" s="26" t="s">
        <v>69</v>
      </c>
      <c r="D27" s="26" t="s">
        <v>209</v>
      </c>
      <c r="E27" s="46" t="s">
        <v>75</v>
      </c>
      <c r="F27" s="46" t="s">
        <v>75</v>
      </c>
      <c r="G27" s="26"/>
      <c r="H27" s="26"/>
      <c r="I27" s="26"/>
      <c r="J27" s="26"/>
    </row>
    <row r="28">
      <c r="A28" s="26" t="s">
        <v>2169</v>
      </c>
      <c r="B28" s="24">
        <v>0.03909722222222222</v>
      </c>
      <c r="C28" s="26" t="s">
        <v>69</v>
      </c>
      <c r="D28" s="26" t="s">
        <v>209</v>
      </c>
      <c r="E28" s="46">
        <v>9.0</v>
      </c>
      <c r="F28" s="46">
        <f t="shared" ref="F28:F29" si="2">E28-3</f>
        <v>6</v>
      </c>
      <c r="G28" s="26"/>
      <c r="H28" s="26"/>
      <c r="I28" s="26"/>
      <c r="J28" s="26"/>
    </row>
    <row r="29">
      <c r="A29" s="26" t="s">
        <v>2169</v>
      </c>
      <c r="B29" s="24">
        <v>0.03935185185185185</v>
      </c>
      <c r="C29" s="26" t="s">
        <v>69</v>
      </c>
      <c r="D29" s="26" t="s">
        <v>209</v>
      </c>
      <c r="E29" s="46">
        <v>16.0</v>
      </c>
      <c r="F29" s="46">
        <f t="shared" si="2"/>
        <v>13</v>
      </c>
      <c r="G29" s="26"/>
      <c r="H29" s="26"/>
      <c r="I29" s="26"/>
      <c r="J29" s="26"/>
    </row>
    <row r="30">
      <c r="A30" s="26" t="s">
        <v>2169</v>
      </c>
      <c r="B30" s="24">
        <v>0.040150462962962964</v>
      </c>
      <c r="C30" s="26" t="s">
        <v>70</v>
      </c>
      <c r="D30" s="26" t="s">
        <v>93</v>
      </c>
      <c r="E30" s="46">
        <v>22.0</v>
      </c>
      <c r="F30" s="46">
        <f>E30-9</f>
        <v>13</v>
      </c>
      <c r="G30" s="26"/>
      <c r="H30" s="26"/>
      <c r="I30" s="26"/>
      <c r="J30" s="26" t="s">
        <v>99</v>
      </c>
    </row>
    <row r="31">
      <c r="A31" s="26" t="s">
        <v>2169</v>
      </c>
      <c r="B31" s="24">
        <v>0.040532407407407406</v>
      </c>
      <c r="C31" s="26" t="s">
        <v>70</v>
      </c>
      <c r="D31" s="26" t="s">
        <v>91</v>
      </c>
      <c r="E31" s="46">
        <v>11.0</v>
      </c>
      <c r="F31" s="46"/>
      <c r="G31" s="26"/>
      <c r="H31" s="26" t="s">
        <v>2174</v>
      </c>
      <c r="I31" s="26"/>
      <c r="J31" s="26"/>
    </row>
    <row r="32">
      <c r="A32" s="26" t="s">
        <v>2169</v>
      </c>
      <c r="B32" s="24">
        <v>0.04155092592592593</v>
      </c>
      <c r="C32" s="26" t="s">
        <v>74</v>
      </c>
      <c r="D32" s="26" t="s">
        <v>126</v>
      </c>
      <c r="E32" s="46">
        <v>2.0</v>
      </c>
      <c r="F32" s="46">
        <f>E32-0</f>
        <v>2</v>
      </c>
      <c r="G32" s="26"/>
      <c r="H32" s="26" t="s">
        <v>2175</v>
      </c>
      <c r="I32" s="26"/>
      <c r="J32" s="26"/>
    </row>
    <row r="33">
      <c r="A33" s="26" t="s">
        <v>2169</v>
      </c>
      <c r="B33" s="24">
        <v>0.0419212962962963</v>
      </c>
      <c r="C33" s="26" t="s">
        <v>84</v>
      </c>
      <c r="D33" s="26" t="s">
        <v>126</v>
      </c>
      <c r="E33" s="46">
        <v>3.0</v>
      </c>
      <c r="F33" s="46">
        <f>E33--1</f>
        <v>4</v>
      </c>
      <c r="G33" s="26"/>
      <c r="H33" s="26"/>
      <c r="I33" s="26"/>
      <c r="J33" s="26"/>
    </row>
    <row r="34">
      <c r="A34" s="26" t="s">
        <v>2169</v>
      </c>
      <c r="B34" s="24">
        <v>0.04207175925925926</v>
      </c>
      <c r="C34" s="26" t="s">
        <v>1938</v>
      </c>
      <c r="D34" s="26" t="s">
        <v>93</v>
      </c>
      <c r="E34" s="46" t="s">
        <v>88</v>
      </c>
      <c r="F34" s="46">
        <v>1.0</v>
      </c>
      <c r="G34" s="26"/>
      <c r="H34" s="26"/>
      <c r="I34" s="26"/>
      <c r="J34" s="26" t="s">
        <v>2176</v>
      </c>
    </row>
    <row r="35">
      <c r="A35" s="26" t="s">
        <v>2169</v>
      </c>
      <c r="B35" s="24">
        <v>0.042430555555555555</v>
      </c>
      <c r="C35" s="26" t="s">
        <v>1938</v>
      </c>
      <c r="D35" s="26" t="s">
        <v>166</v>
      </c>
      <c r="E35" s="46" t="s">
        <v>1335</v>
      </c>
      <c r="F35" s="46">
        <v>16.0</v>
      </c>
      <c r="G35" s="26"/>
      <c r="H35" s="26"/>
      <c r="I35" s="26"/>
      <c r="J35" s="26" t="s">
        <v>2177</v>
      </c>
    </row>
    <row r="36">
      <c r="A36" s="26" t="s">
        <v>2169</v>
      </c>
      <c r="B36" s="24">
        <v>0.04356481481481481</v>
      </c>
      <c r="C36" s="26" t="s">
        <v>964</v>
      </c>
      <c r="D36" s="26" t="s">
        <v>67</v>
      </c>
      <c r="E36" s="46">
        <v>22.0</v>
      </c>
      <c r="F36" s="46">
        <f>E36-9</f>
        <v>13</v>
      </c>
      <c r="G36" s="26"/>
      <c r="H36" s="26"/>
      <c r="I36" s="26"/>
      <c r="J36" s="26"/>
    </row>
    <row r="37">
      <c r="A37" s="26" t="s">
        <v>2169</v>
      </c>
      <c r="B37" s="24">
        <v>0.0434837962962963</v>
      </c>
      <c r="C37" s="26" t="s">
        <v>82</v>
      </c>
      <c r="D37" s="26" t="s">
        <v>67</v>
      </c>
      <c r="E37" s="46" t="s">
        <v>75</v>
      </c>
      <c r="F37" s="46" t="s">
        <v>75</v>
      </c>
      <c r="G37" s="26"/>
      <c r="H37" s="26"/>
      <c r="I37" s="26"/>
      <c r="J37" s="26"/>
    </row>
    <row r="38">
      <c r="A38" s="26" t="s">
        <v>2169</v>
      </c>
      <c r="B38" s="24">
        <v>0.04435185185185185</v>
      </c>
      <c r="C38" s="26" t="s">
        <v>66</v>
      </c>
      <c r="D38" s="26" t="s">
        <v>125</v>
      </c>
      <c r="E38" s="46">
        <v>25.0</v>
      </c>
      <c r="F38" s="46">
        <f>E38-0-10</f>
        <v>15</v>
      </c>
      <c r="G38" s="26"/>
      <c r="H38" s="26"/>
      <c r="I38" s="26"/>
      <c r="J38" s="26" t="s">
        <v>966</v>
      </c>
    </row>
    <row r="39">
      <c r="A39" s="26" t="s">
        <v>2169</v>
      </c>
      <c r="B39" s="24">
        <v>0.044363425925925924</v>
      </c>
      <c r="C39" s="26" t="s">
        <v>70</v>
      </c>
      <c r="D39" s="26" t="s">
        <v>125</v>
      </c>
      <c r="E39" s="46">
        <v>26.0</v>
      </c>
      <c r="F39" s="46">
        <f>E39-10-9</f>
        <v>7</v>
      </c>
      <c r="G39" s="26"/>
      <c r="H39" s="26"/>
      <c r="I39" s="26"/>
      <c r="J39" s="26" t="s">
        <v>966</v>
      </c>
    </row>
    <row r="40">
      <c r="A40" s="26" t="s">
        <v>2169</v>
      </c>
      <c r="B40" s="24">
        <v>0.044375</v>
      </c>
      <c r="C40" s="26" t="s">
        <v>82</v>
      </c>
      <c r="D40" s="26" t="s">
        <v>125</v>
      </c>
      <c r="E40" s="46">
        <v>26.0</v>
      </c>
      <c r="F40" s="46">
        <f>E40-2-10</f>
        <v>14</v>
      </c>
      <c r="G40" s="26"/>
      <c r="H40" s="26"/>
      <c r="I40" s="26"/>
      <c r="J40" s="26" t="s">
        <v>966</v>
      </c>
    </row>
    <row r="41">
      <c r="A41" s="26" t="s">
        <v>2169</v>
      </c>
      <c r="B41" s="24">
        <v>0.04452546296296296</v>
      </c>
      <c r="C41" s="26" t="s">
        <v>74</v>
      </c>
      <c r="D41" s="26" t="s">
        <v>125</v>
      </c>
      <c r="E41" s="46" t="s">
        <v>75</v>
      </c>
      <c r="F41" s="46" t="s">
        <v>75</v>
      </c>
      <c r="G41" s="26"/>
      <c r="H41" s="26"/>
      <c r="I41" s="26"/>
      <c r="J41" s="26" t="s">
        <v>85</v>
      </c>
    </row>
    <row r="42">
      <c r="A42" s="26" t="s">
        <v>2169</v>
      </c>
      <c r="B42" s="24">
        <v>0.04452546296296296</v>
      </c>
      <c r="C42" s="26" t="s">
        <v>74</v>
      </c>
      <c r="D42" s="26" t="s">
        <v>125</v>
      </c>
      <c r="E42" s="46">
        <v>35.0</v>
      </c>
      <c r="F42" s="46">
        <f>E42-13-10</f>
        <v>12</v>
      </c>
      <c r="G42" s="26"/>
      <c r="H42" s="26"/>
      <c r="I42" s="26"/>
      <c r="J42" s="26" t="s">
        <v>2178</v>
      </c>
    </row>
    <row r="43">
      <c r="A43" s="26" t="s">
        <v>2169</v>
      </c>
      <c r="B43" s="24">
        <v>0.044398148148148145</v>
      </c>
      <c r="C43" s="26" t="s">
        <v>69</v>
      </c>
      <c r="D43" s="26" t="s">
        <v>125</v>
      </c>
      <c r="E43" s="46">
        <v>29.0</v>
      </c>
      <c r="F43" s="46">
        <f>E43-10-4</f>
        <v>15</v>
      </c>
      <c r="G43" s="26"/>
      <c r="H43" s="26"/>
      <c r="I43" s="26"/>
      <c r="J43" s="26" t="s">
        <v>966</v>
      </c>
    </row>
    <row r="44">
      <c r="A44" s="26" t="s">
        <v>2169</v>
      </c>
      <c r="B44" s="24">
        <v>0.044398148148148145</v>
      </c>
      <c r="C44" s="26" t="s">
        <v>964</v>
      </c>
      <c r="D44" s="26" t="s">
        <v>125</v>
      </c>
      <c r="E44" s="46">
        <v>15.0</v>
      </c>
      <c r="F44" s="46">
        <f>E44-10</f>
        <v>5</v>
      </c>
      <c r="G44" s="26"/>
      <c r="H44" s="26"/>
      <c r="I44" s="26"/>
      <c r="J44" s="26" t="s">
        <v>966</v>
      </c>
    </row>
    <row r="45">
      <c r="A45" s="26" t="s">
        <v>2169</v>
      </c>
      <c r="B45" s="24">
        <v>0.044409722222222225</v>
      </c>
      <c r="C45" s="26" t="s">
        <v>84</v>
      </c>
      <c r="D45" s="26" t="s">
        <v>125</v>
      </c>
      <c r="E45" s="46" t="s">
        <v>88</v>
      </c>
      <c r="F45" s="46">
        <v>1.0</v>
      </c>
      <c r="G45" s="26"/>
      <c r="H45" s="26"/>
      <c r="I45" s="26"/>
      <c r="J45" s="26" t="s">
        <v>966</v>
      </c>
    </row>
    <row r="46">
      <c r="A46" s="26" t="s">
        <v>2169</v>
      </c>
      <c r="B46" s="24">
        <v>0.04744212962962963</v>
      </c>
      <c r="C46" s="26" t="s">
        <v>74</v>
      </c>
      <c r="D46" s="26" t="s">
        <v>217</v>
      </c>
      <c r="E46" s="46">
        <v>22.0</v>
      </c>
      <c r="F46" s="46">
        <f>E46-13</f>
        <v>9</v>
      </c>
      <c r="G46" s="26"/>
      <c r="H46" s="26"/>
      <c r="I46" s="26"/>
      <c r="J46" s="26"/>
    </row>
    <row r="47">
      <c r="A47" s="26" t="s">
        <v>2169</v>
      </c>
      <c r="B47" s="24">
        <v>0.047581018518518516</v>
      </c>
      <c r="C47" s="26" t="s">
        <v>74</v>
      </c>
      <c r="D47" s="26" t="s">
        <v>100</v>
      </c>
      <c r="E47" s="46">
        <v>15.0</v>
      </c>
      <c r="F47" s="46">
        <f>E47-9</f>
        <v>6</v>
      </c>
      <c r="G47" s="26"/>
      <c r="H47" s="26"/>
      <c r="I47" s="26"/>
      <c r="J47" s="26" t="s">
        <v>2179</v>
      </c>
    </row>
    <row r="48">
      <c r="A48" s="26" t="s">
        <v>2169</v>
      </c>
      <c r="B48" s="24">
        <v>0.048067129629629626</v>
      </c>
      <c r="C48" s="26" t="s">
        <v>66</v>
      </c>
      <c r="D48" s="26" t="s">
        <v>100</v>
      </c>
      <c r="E48" s="46">
        <v>11.0</v>
      </c>
      <c r="F48" s="46">
        <f>E48-1</f>
        <v>10</v>
      </c>
      <c r="G48" s="26"/>
      <c r="H48" s="26" t="s">
        <v>2180</v>
      </c>
      <c r="I48" s="26"/>
      <c r="J48" s="26" t="s">
        <v>2179</v>
      </c>
    </row>
    <row r="49">
      <c r="A49" s="26" t="s">
        <v>2169</v>
      </c>
      <c r="B49" s="24">
        <v>0.048125</v>
      </c>
      <c r="C49" s="26" t="s">
        <v>70</v>
      </c>
      <c r="D49" s="26" t="s">
        <v>100</v>
      </c>
      <c r="E49" s="46" t="s">
        <v>88</v>
      </c>
      <c r="F49" s="46">
        <v>1.0</v>
      </c>
      <c r="G49" s="26"/>
      <c r="H49" s="26" t="s">
        <v>2181</v>
      </c>
      <c r="I49" s="26"/>
      <c r="J49" s="26" t="s">
        <v>2179</v>
      </c>
    </row>
    <row r="50">
      <c r="A50" s="26" t="s">
        <v>2169</v>
      </c>
      <c r="B50" s="24">
        <v>0.04814814814814815</v>
      </c>
      <c r="C50" s="26" t="s">
        <v>82</v>
      </c>
      <c r="D50" s="26" t="s">
        <v>100</v>
      </c>
      <c r="E50" s="46" t="s">
        <v>75</v>
      </c>
      <c r="F50" s="46" t="s">
        <v>75</v>
      </c>
      <c r="G50" s="26"/>
      <c r="H50" s="26"/>
      <c r="I50" s="26"/>
      <c r="J50" s="26" t="s">
        <v>2182</v>
      </c>
    </row>
    <row r="51">
      <c r="A51" s="26" t="s">
        <v>2169</v>
      </c>
      <c r="B51" s="24">
        <v>0.04814814814814815</v>
      </c>
      <c r="C51" s="26" t="s">
        <v>82</v>
      </c>
      <c r="D51" s="26" t="s">
        <v>100</v>
      </c>
      <c r="E51" s="46">
        <v>21.0</v>
      </c>
      <c r="F51" s="46">
        <f>E51-2</f>
        <v>19</v>
      </c>
      <c r="G51" s="26"/>
      <c r="H51" s="26" t="s">
        <v>2183</v>
      </c>
      <c r="I51" s="26"/>
      <c r="J51" s="26" t="s">
        <v>2184</v>
      </c>
    </row>
    <row r="52">
      <c r="A52" s="26" t="s">
        <v>2169</v>
      </c>
      <c r="B52" s="24">
        <v>0.04822916666666666</v>
      </c>
      <c r="C52" s="26" t="s">
        <v>69</v>
      </c>
      <c r="D52" s="26" t="s">
        <v>100</v>
      </c>
      <c r="E52" s="46">
        <v>20.0</v>
      </c>
      <c r="F52" s="46">
        <f>E52-4</f>
        <v>16</v>
      </c>
      <c r="G52" s="26"/>
      <c r="H52" s="26" t="s">
        <v>2185</v>
      </c>
      <c r="I52" s="26"/>
      <c r="J52" s="26" t="s">
        <v>2179</v>
      </c>
    </row>
    <row r="53">
      <c r="A53" s="26" t="s">
        <v>2169</v>
      </c>
      <c r="B53" s="24">
        <v>0.04826388888888889</v>
      </c>
      <c r="C53" s="26" t="s">
        <v>964</v>
      </c>
      <c r="D53" s="26" t="s">
        <v>100</v>
      </c>
      <c r="E53" s="46">
        <v>17.0</v>
      </c>
      <c r="F53" s="46">
        <f>E53-0</f>
        <v>17</v>
      </c>
      <c r="G53" s="26"/>
      <c r="H53" s="26" t="s">
        <v>2186</v>
      </c>
      <c r="I53" s="26"/>
      <c r="J53" s="26" t="s">
        <v>2179</v>
      </c>
    </row>
    <row r="54">
      <c r="A54" s="26" t="s">
        <v>2169</v>
      </c>
      <c r="B54" s="24">
        <v>0.04832175925925926</v>
      </c>
      <c r="C54" s="26" t="s">
        <v>84</v>
      </c>
      <c r="D54" s="26" t="s">
        <v>100</v>
      </c>
      <c r="E54" s="46" t="s">
        <v>75</v>
      </c>
      <c r="F54" s="46" t="s">
        <v>75</v>
      </c>
      <c r="G54" s="26"/>
      <c r="H54" s="26"/>
      <c r="I54" s="26"/>
      <c r="J54" s="26" t="s">
        <v>85</v>
      </c>
    </row>
    <row r="55">
      <c r="A55" s="26" t="s">
        <v>2169</v>
      </c>
      <c r="B55" s="24">
        <v>0.04832175925925926</v>
      </c>
      <c r="C55" s="26" t="s">
        <v>84</v>
      </c>
      <c r="D55" s="26" t="s">
        <v>100</v>
      </c>
      <c r="E55" s="46">
        <v>18.0</v>
      </c>
      <c r="F55" s="46">
        <f>E55-2</f>
        <v>16</v>
      </c>
      <c r="G55" s="26"/>
      <c r="H55" s="26" t="s">
        <v>2187</v>
      </c>
      <c r="I55" s="26"/>
      <c r="J55" s="26" t="s">
        <v>2188</v>
      </c>
    </row>
    <row r="56">
      <c r="A56" s="26" t="s">
        <v>2169</v>
      </c>
      <c r="B56" s="24">
        <v>0.04922453703703704</v>
      </c>
      <c r="C56" s="26" t="s">
        <v>69</v>
      </c>
      <c r="D56" s="26" t="s">
        <v>73</v>
      </c>
      <c r="E56" s="46">
        <v>12.0</v>
      </c>
      <c r="F56" s="46">
        <f>E56-8</f>
        <v>4</v>
      </c>
      <c r="G56" s="26"/>
      <c r="H56" s="26"/>
      <c r="I56" s="26"/>
      <c r="J56" s="26"/>
    </row>
    <row r="57">
      <c r="A57" s="26" t="s">
        <v>2169</v>
      </c>
      <c r="B57" s="24">
        <v>0.04953703703703704</v>
      </c>
      <c r="C57" s="26" t="s">
        <v>66</v>
      </c>
      <c r="D57" s="26" t="s">
        <v>120</v>
      </c>
      <c r="E57" s="46" t="s">
        <v>75</v>
      </c>
      <c r="F57" s="46" t="s">
        <v>75</v>
      </c>
      <c r="G57" s="26"/>
      <c r="H57" s="26"/>
      <c r="I57" s="26"/>
      <c r="J57" s="26" t="s">
        <v>155</v>
      </c>
    </row>
    <row r="58">
      <c r="A58" s="26" t="s">
        <v>2169</v>
      </c>
      <c r="B58" s="24">
        <v>0.04953703703703704</v>
      </c>
      <c r="C58" s="26" t="s">
        <v>74</v>
      </c>
      <c r="D58" s="26" t="s">
        <v>120</v>
      </c>
      <c r="E58" s="46" t="s">
        <v>75</v>
      </c>
      <c r="F58" s="46" t="s">
        <v>75</v>
      </c>
      <c r="G58" s="26"/>
      <c r="H58" s="26"/>
      <c r="I58" s="26"/>
      <c r="J58" s="26" t="s">
        <v>155</v>
      </c>
    </row>
    <row r="59">
      <c r="A59" s="26" t="s">
        <v>2169</v>
      </c>
      <c r="B59" s="24">
        <v>0.04953703703703704</v>
      </c>
      <c r="C59" s="26" t="s">
        <v>69</v>
      </c>
      <c r="D59" s="26" t="s">
        <v>120</v>
      </c>
      <c r="E59" s="46" t="s">
        <v>75</v>
      </c>
      <c r="F59" s="46" t="s">
        <v>75</v>
      </c>
      <c r="G59" s="26"/>
      <c r="H59" s="26"/>
      <c r="I59" s="26"/>
      <c r="J59" s="26" t="s">
        <v>155</v>
      </c>
    </row>
    <row r="60">
      <c r="A60" s="26" t="s">
        <v>2169</v>
      </c>
      <c r="B60" s="24">
        <v>0.04953703703703704</v>
      </c>
      <c r="C60" s="26" t="s">
        <v>964</v>
      </c>
      <c r="D60" s="26" t="s">
        <v>120</v>
      </c>
      <c r="E60" s="46">
        <v>12.0</v>
      </c>
      <c r="F60" s="46"/>
      <c r="G60" s="26"/>
      <c r="H60" s="26"/>
      <c r="I60" s="26"/>
      <c r="J60" s="26" t="s">
        <v>155</v>
      </c>
    </row>
    <row r="61">
      <c r="A61" s="26" t="s">
        <v>2169</v>
      </c>
      <c r="B61" s="24">
        <v>0.04953703703703704</v>
      </c>
      <c r="C61" s="26" t="s">
        <v>70</v>
      </c>
      <c r="D61" s="26" t="s">
        <v>120</v>
      </c>
      <c r="E61" s="46">
        <v>12.0</v>
      </c>
      <c r="F61" s="46"/>
      <c r="G61" s="26"/>
      <c r="H61" s="26"/>
      <c r="I61" s="26"/>
      <c r="J61" s="26" t="s">
        <v>155</v>
      </c>
    </row>
    <row r="62">
      <c r="A62" s="26" t="s">
        <v>2169</v>
      </c>
      <c r="B62" s="24">
        <v>0.04953703703703704</v>
      </c>
      <c r="C62" s="26" t="s">
        <v>84</v>
      </c>
      <c r="D62" s="26" t="s">
        <v>120</v>
      </c>
      <c r="E62" s="46" t="s">
        <v>75</v>
      </c>
      <c r="F62" s="46" t="s">
        <v>75</v>
      </c>
      <c r="G62" s="26"/>
      <c r="H62" s="26"/>
      <c r="I62" s="26"/>
      <c r="J62" s="26" t="s">
        <v>155</v>
      </c>
    </row>
    <row r="63">
      <c r="A63" s="26" t="s">
        <v>2169</v>
      </c>
      <c r="B63" s="24">
        <v>0.05238425925925926</v>
      </c>
      <c r="C63" s="26" t="s">
        <v>157</v>
      </c>
      <c r="D63" s="26" t="s">
        <v>67</v>
      </c>
      <c r="E63" s="46">
        <f>F63+3</f>
        <v>19</v>
      </c>
      <c r="F63" s="46">
        <v>16.0</v>
      </c>
      <c r="G63" s="26"/>
      <c r="H63" s="26"/>
      <c r="I63" s="26"/>
      <c r="J63" s="26" t="s">
        <v>2189</v>
      </c>
    </row>
    <row r="64">
      <c r="A64" s="26" t="s">
        <v>2169</v>
      </c>
      <c r="B64" s="24">
        <v>0.054108796296296294</v>
      </c>
      <c r="C64" s="26" t="s">
        <v>964</v>
      </c>
      <c r="D64" s="26" t="s">
        <v>67</v>
      </c>
      <c r="E64" s="46">
        <v>11.0</v>
      </c>
      <c r="F64" s="46">
        <f t="shared" ref="F64:F65" si="3">E64-9</f>
        <v>2</v>
      </c>
      <c r="G64" s="26"/>
      <c r="H64" s="26"/>
      <c r="I64" s="26"/>
      <c r="J64" s="26"/>
    </row>
    <row r="65">
      <c r="A65" s="26" t="s">
        <v>2169</v>
      </c>
      <c r="B65" s="24">
        <v>0.05600694444444444</v>
      </c>
      <c r="C65" s="26" t="s">
        <v>70</v>
      </c>
      <c r="D65" s="26" t="s">
        <v>78</v>
      </c>
      <c r="E65" s="46">
        <v>21.0</v>
      </c>
      <c r="F65" s="46">
        <f t="shared" si="3"/>
        <v>12</v>
      </c>
      <c r="G65" s="26"/>
      <c r="H65" s="26"/>
      <c r="I65" s="26"/>
      <c r="J65" s="26"/>
    </row>
    <row r="66">
      <c r="A66" s="26" t="s">
        <v>2169</v>
      </c>
      <c r="B66" s="24">
        <v>0.05689814814814815</v>
      </c>
      <c r="C66" s="26" t="s">
        <v>82</v>
      </c>
      <c r="D66" s="26" t="s">
        <v>91</v>
      </c>
      <c r="E66" s="46">
        <v>26.0</v>
      </c>
      <c r="F66" s="46"/>
      <c r="G66" s="26"/>
      <c r="H66" s="26" t="s">
        <v>2190</v>
      </c>
      <c r="I66" s="46">
        <v>4.0</v>
      </c>
      <c r="J66" s="26" t="s">
        <v>698</v>
      </c>
    </row>
    <row r="67">
      <c r="A67" s="26" t="s">
        <v>2169</v>
      </c>
      <c r="B67" s="24">
        <v>0.05747685185185185</v>
      </c>
      <c r="C67" s="26" t="s">
        <v>82</v>
      </c>
      <c r="D67" s="26" t="s">
        <v>166</v>
      </c>
      <c r="E67" s="46">
        <v>26.0</v>
      </c>
      <c r="F67" s="46">
        <f>E67-8</f>
        <v>18</v>
      </c>
      <c r="G67" s="26"/>
      <c r="H67" s="26"/>
      <c r="I67" s="26"/>
      <c r="J67" s="26"/>
    </row>
    <row r="68">
      <c r="A68" s="26" t="s">
        <v>2169</v>
      </c>
      <c r="B68" s="24">
        <v>0.05859953703703704</v>
      </c>
      <c r="C68" s="26" t="s">
        <v>964</v>
      </c>
      <c r="D68" s="26" t="s">
        <v>120</v>
      </c>
      <c r="E68" s="46">
        <v>9.0</v>
      </c>
      <c r="F68" s="46"/>
      <c r="G68" s="26"/>
      <c r="H68" s="26"/>
      <c r="I68" s="26"/>
      <c r="J68" s="26" t="s">
        <v>2191</v>
      </c>
    </row>
    <row r="69">
      <c r="A69" s="26" t="s">
        <v>2169</v>
      </c>
      <c r="B69" s="24">
        <v>0.05908564814814815</v>
      </c>
      <c r="C69" s="26" t="s">
        <v>82</v>
      </c>
      <c r="D69" s="26" t="s">
        <v>91</v>
      </c>
      <c r="E69" s="46">
        <v>23.0</v>
      </c>
      <c r="F69" s="46"/>
      <c r="G69" s="26"/>
      <c r="H69" s="26" t="s">
        <v>2192</v>
      </c>
      <c r="I69" s="26"/>
      <c r="J69" s="26" t="s">
        <v>698</v>
      </c>
    </row>
    <row r="70">
      <c r="A70" s="26" t="s">
        <v>2169</v>
      </c>
      <c r="B70" s="24">
        <v>0.06060185185185185</v>
      </c>
      <c r="C70" s="26" t="s">
        <v>964</v>
      </c>
      <c r="D70" s="26" t="s">
        <v>67</v>
      </c>
      <c r="E70" s="46">
        <v>19.0</v>
      </c>
      <c r="F70" s="46">
        <f>E70-9</f>
        <v>10</v>
      </c>
      <c r="G70" s="26"/>
      <c r="H70" s="26"/>
      <c r="I70" s="26"/>
      <c r="J70" s="26"/>
    </row>
    <row r="71">
      <c r="A71" s="26" t="s">
        <v>2169</v>
      </c>
      <c r="B71" s="24">
        <v>0.0609375</v>
      </c>
      <c r="C71" s="26" t="s">
        <v>66</v>
      </c>
      <c r="D71" s="26" t="s">
        <v>125</v>
      </c>
      <c r="E71" s="46">
        <v>8.0</v>
      </c>
      <c r="F71" s="46">
        <f>E71-0</f>
        <v>8</v>
      </c>
      <c r="G71" s="26"/>
      <c r="H71" s="26"/>
      <c r="I71" s="26"/>
      <c r="J71" s="26"/>
    </row>
    <row r="72">
      <c r="A72" s="26" t="s">
        <v>2169</v>
      </c>
      <c r="B72" s="24">
        <v>0.06094907407407407</v>
      </c>
      <c r="C72" s="26" t="s">
        <v>70</v>
      </c>
      <c r="D72" s="26" t="s">
        <v>125</v>
      </c>
      <c r="E72" s="46">
        <v>18.0</v>
      </c>
      <c r="F72" s="46">
        <f>E72-9</f>
        <v>9</v>
      </c>
      <c r="G72" s="26"/>
      <c r="H72" s="26"/>
      <c r="I72" s="26"/>
      <c r="J72" s="26"/>
    </row>
    <row r="73">
      <c r="A73" s="26" t="s">
        <v>2169</v>
      </c>
      <c r="B73" s="24">
        <v>0.060960648148148146</v>
      </c>
      <c r="C73" s="26" t="s">
        <v>82</v>
      </c>
      <c r="D73" s="26" t="s">
        <v>125</v>
      </c>
      <c r="E73" s="46">
        <v>16.0</v>
      </c>
      <c r="F73" s="46">
        <f>E73-2</f>
        <v>14</v>
      </c>
      <c r="G73" s="26"/>
      <c r="H73" s="26"/>
      <c r="I73" s="26"/>
      <c r="J73" s="26"/>
    </row>
    <row r="74">
      <c r="A74" s="26" t="s">
        <v>2169</v>
      </c>
      <c r="B74" s="24">
        <v>0.06098379629629629</v>
      </c>
      <c r="C74" s="26" t="s">
        <v>74</v>
      </c>
      <c r="D74" s="26" t="s">
        <v>125</v>
      </c>
      <c r="E74" s="46" t="s">
        <v>75</v>
      </c>
      <c r="F74" s="46" t="s">
        <v>75</v>
      </c>
      <c r="G74" s="26"/>
      <c r="H74" s="26"/>
      <c r="I74" s="26"/>
      <c r="J74" s="26" t="s">
        <v>85</v>
      </c>
    </row>
    <row r="75">
      <c r="A75" s="26" t="s">
        <v>2169</v>
      </c>
      <c r="B75" s="24">
        <v>0.06098379629629629</v>
      </c>
      <c r="C75" s="26" t="s">
        <v>74</v>
      </c>
      <c r="D75" s="26" t="s">
        <v>125</v>
      </c>
      <c r="E75" s="46">
        <v>21.0</v>
      </c>
      <c r="F75" s="46">
        <f>E75-13</f>
        <v>8</v>
      </c>
      <c r="G75" s="26"/>
      <c r="H75" s="26"/>
      <c r="I75" s="26"/>
      <c r="J75" s="26" t="s">
        <v>86</v>
      </c>
    </row>
    <row r="76">
      <c r="A76" s="26" t="s">
        <v>2169</v>
      </c>
      <c r="B76" s="24">
        <v>0.06099537037037037</v>
      </c>
      <c r="C76" s="26" t="s">
        <v>69</v>
      </c>
      <c r="D76" s="26" t="s">
        <v>125</v>
      </c>
      <c r="E76" s="46">
        <v>10.0</v>
      </c>
      <c r="F76" s="46">
        <f>E76-4</f>
        <v>6</v>
      </c>
      <c r="G76" s="26"/>
      <c r="H76" s="26"/>
      <c r="I76" s="26"/>
      <c r="J76" s="26"/>
    </row>
    <row r="77">
      <c r="A77" s="26" t="s">
        <v>2169</v>
      </c>
      <c r="B77" s="24">
        <v>0.06100694444444445</v>
      </c>
      <c r="C77" s="26" t="s">
        <v>964</v>
      </c>
      <c r="D77" s="26" t="s">
        <v>125</v>
      </c>
      <c r="E77" s="46">
        <v>18.0</v>
      </c>
      <c r="F77" s="46">
        <f>E77-0</f>
        <v>18</v>
      </c>
      <c r="G77" s="26"/>
      <c r="H77" s="26"/>
      <c r="I77" s="26"/>
      <c r="J77" s="26"/>
    </row>
    <row r="78">
      <c r="A78" s="26" t="s">
        <v>2169</v>
      </c>
      <c r="B78" s="24">
        <v>0.06101851851851852</v>
      </c>
      <c r="C78" s="26" t="s">
        <v>84</v>
      </c>
      <c r="D78" s="26" t="s">
        <v>125</v>
      </c>
      <c r="E78" s="46">
        <v>16.0</v>
      </c>
      <c r="F78" s="46">
        <f t="shared" ref="F78:F79" si="4">E78-2</f>
        <v>14</v>
      </c>
      <c r="G78" s="26"/>
      <c r="H78" s="26"/>
      <c r="I78" s="26"/>
      <c r="J78" s="26"/>
    </row>
    <row r="79">
      <c r="A79" s="26" t="s">
        <v>2169</v>
      </c>
      <c r="B79" s="24">
        <v>0.06365740740740741</v>
      </c>
      <c r="C79" s="26" t="s">
        <v>74</v>
      </c>
      <c r="D79" s="26" t="s">
        <v>81</v>
      </c>
      <c r="E79" s="46">
        <v>17.0</v>
      </c>
      <c r="F79" s="46">
        <f t="shared" si="4"/>
        <v>15</v>
      </c>
      <c r="G79" s="26"/>
      <c r="H79" s="26"/>
      <c r="I79" s="26"/>
      <c r="J79" s="26"/>
    </row>
    <row r="80">
      <c r="A80" s="26" t="s">
        <v>2169</v>
      </c>
      <c r="B80" s="24">
        <v>0.06373842592592592</v>
      </c>
      <c r="C80" s="26" t="s">
        <v>66</v>
      </c>
      <c r="D80" s="26" t="s">
        <v>81</v>
      </c>
      <c r="E80" s="46">
        <v>17.0</v>
      </c>
      <c r="F80" s="46">
        <f>E80-5</f>
        <v>12</v>
      </c>
      <c r="G80" s="26"/>
      <c r="H80" s="26"/>
      <c r="I80" s="26"/>
      <c r="J80" s="26"/>
    </row>
    <row r="81">
      <c r="A81" s="26" t="s">
        <v>2169</v>
      </c>
      <c r="B81" s="24">
        <v>0.06375</v>
      </c>
      <c r="C81" s="26" t="s">
        <v>70</v>
      </c>
      <c r="D81" s="26" t="s">
        <v>81</v>
      </c>
      <c r="E81" s="46">
        <v>16.0</v>
      </c>
      <c r="F81" s="46">
        <f>E81-3</f>
        <v>13</v>
      </c>
      <c r="G81" s="26"/>
      <c r="H81" s="26"/>
      <c r="I81" s="26"/>
      <c r="J81" s="26"/>
    </row>
    <row r="82">
      <c r="A82" s="26" t="s">
        <v>2169</v>
      </c>
      <c r="B82" s="24">
        <v>0.06376157407407407</v>
      </c>
      <c r="C82" s="26" t="s">
        <v>82</v>
      </c>
      <c r="D82" s="26" t="s">
        <v>81</v>
      </c>
      <c r="E82" s="46">
        <v>18.0</v>
      </c>
      <c r="F82" s="46">
        <f>E82-7</f>
        <v>11</v>
      </c>
      <c r="G82" s="26"/>
      <c r="H82" s="26"/>
      <c r="I82" s="26"/>
      <c r="J82" s="26"/>
    </row>
    <row r="83">
      <c r="A83" s="26" t="s">
        <v>2169</v>
      </c>
      <c r="B83" s="24">
        <v>0.06378472222222223</v>
      </c>
      <c r="C83" s="26" t="s">
        <v>69</v>
      </c>
      <c r="D83" s="26" t="s">
        <v>81</v>
      </c>
      <c r="E83" s="46" t="s">
        <v>88</v>
      </c>
      <c r="F83" s="46">
        <v>1.0</v>
      </c>
      <c r="G83" s="26"/>
      <c r="H83" s="26"/>
      <c r="I83" s="26"/>
      <c r="J83" s="26" t="s">
        <v>2193</v>
      </c>
    </row>
    <row r="84">
      <c r="A84" s="26" t="s">
        <v>2169</v>
      </c>
      <c r="B84" s="24">
        <v>0.0637962962962963</v>
      </c>
      <c r="C84" s="26" t="s">
        <v>964</v>
      </c>
      <c r="D84" s="26" t="s">
        <v>81</v>
      </c>
      <c r="E84" s="46">
        <v>20.0</v>
      </c>
      <c r="F84" s="46">
        <f>E84-2</f>
        <v>18</v>
      </c>
      <c r="G84" s="26"/>
      <c r="H84" s="26"/>
      <c r="I84" s="26"/>
      <c r="J84" s="26"/>
    </row>
    <row r="85">
      <c r="A85" s="26" t="s">
        <v>2169</v>
      </c>
      <c r="B85" s="24">
        <v>0.06380787037037038</v>
      </c>
      <c r="C85" s="26" t="s">
        <v>84</v>
      </c>
      <c r="D85" s="26" t="s">
        <v>81</v>
      </c>
      <c r="E85" s="46">
        <v>10.0</v>
      </c>
      <c r="F85" s="46">
        <f>E85-6</f>
        <v>4</v>
      </c>
      <c r="G85" s="26"/>
      <c r="H85" s="26"/>
      <c r="I85" s="26"/>
      <c r="J85" s="26"/>
    </row>
    <row r="86">
      <c r="A86" s="26" t="s">
        <v>2169</v>
      </c>
      <c r="B86" s="24">
        <v>0.08516203703703704</v>
      </c>
      <c r="C86" s="26" t="s">
        <v>82</v>
      </c>
      <c r="D86" s="26" t="s">
        <v>127</v>
      </c>
      <c r="E86" s="46">
        <v>21.0</v>
      </c>
      <c r="F86" s="46">
        <v>17.0</v>
      </c>
      <c r="G86" s="26"/>
      <c r="H86" s="26"/>
      <c r="I86" s="26"/>
      <c r="J86" s="26" t="s">
        <v>85</v>
      </c>
    </row>
    <row r="87">
      <c r="A87" s="26" t="s">
        <v>2169</v>
      </c>
      <c r="B87" s="24">
        <v>0.08516203703703704</v>
      </c>
      <c r="C87" s="26" t="s">
        <v>82</v>
      </c>
      <c r="D87" s="26" t="s">
        <v>127</v>
      </c>
      <c r="E87" s="46">
        <v>21.0</v>
      </c>
      <c r="F87" s="46">
        <v>17.0</v>
      </c>
      <c r="G87" s="26"/>
      <c r="H87" s="26"/>
      <c r="I87" s="26"/>
      <c r="J87" s="26" t="s">
        <v>86</v>
      </c>
    </row>
    <row r="88">
      <c r="A88" s="26" t="s">
        <v>2169</v>
      </c>
      <c r="B88" s="24">
        <v>0.09340277777777778</v>
      </c>
      <c r="C88" s="26" t="s">
        <v>69</v>
      </c>
      <c r="D88" s="26" t="s">
        <v>365</v>
      </c>
      <c r="E88" s="46" t="s">
        <v>68</v>
      </c>
      <c r="F88" s="46">
        <v>20.0</v>
      </c>
      <c r="G88" s="26"/>
      <c r="H88" s="26"/>
      <c r="I88" s="26"/>
      <c r="J88" s="26"/>
    </row>
    <row r="89">
      <c r="A89" s="26" t="s">
        <v>2169</v>
      </c>
      <c r="B89" s="24">
        <v>0.0934375</v>
      </c>
      <c r="C89" s="26" t="s">
        <v>964</v>
      </c>
      <c r="D89" s="26" t="s">
        <v>365</v>
      </c>
      <c r="E89" s="46">
        <v>18.0</v>
      </c>
      <c r="F89" s="46">
        <f>E89--1</f>
        <v>19</v>
      </c>
      <c r="G89" s="26"/>
      <c r="H89" s="26"/>
      <c r="I89" s="26"/>
      <c r="J89" s="26"/>
    </row>
    <row r="90">
      <c r="A90" s="26" t="s">
        <v>2169</v>
      </c>
      <c r="B90" s="24">
        <v>0.09344907407407407</v>
      </c>
      <c r="C90" s="26" t="s">
        <v>66</v>
      </c>
      <c r="D90" s="26" t="s">
        <v>365</v>
      </c>
      <c r="E90" s="46">
        <v>18.0</v>
      </c>
      <c r="F90" s="46">
        <f>E90-2</f>
        <v>16</v>
      </c>
      <c r="G90" s="26"/>
      <c r="H90" s="26"/>
      <c r="I90" s="26"/>
      <c r="J90" s="26"/>
    </row>
    <row r="91">
      <c r="A91" s="26" t="s">
        <v>2169</v>
      </c>
      <c r="B91" s="24">
        <v>0.09346064814814815</v>
      </c>
      <c r="C91" s="26" t="s">
        <v>70</v>
      </c>
      <c r="D91" s="26" t="s">
        <v>365</v>
      </c>
      <c r="E91" s="46">
        <v>12.0</v>
      </c>
      <c r="F91" s="46">
        <f>E91-6</f>
        <v>6</v>
      </c>
      <c r="G91" s="26"/>
      <c r="H91" s="26"/>
      <c r="I91" s="26"/>
      <c r="J91" s="26"/>
    </row>
    <row r="92">
      <c r="A92" s="26" t="s">
        <v>2169</v>
      </c>
      <c r="B92" s="24">
        <v>0.09346064814814815</v>
      </c>
      <c r="C92" s="26" t="s">
        <v>82</v>
      </c>
      <c r="D92" s="26" t="s">
        <v>365</v>
      </c>
      <c r="E92" s="46">
        <v>23.0</v>
      </c>
      <c r="F92" s="46">
        <f>E92-9</f>
        <v>14</v>
      </c>
      <c r="G92" s="26"/>
      <c r="H92" s="26"/>
      <c r="I92" s="26"/>
      <c r="J92" s="26"/>
    </row>
    <row r="93">
      <c r="A93" s="26" t="s">
        <v>2169</v>
      </c>
      <c r="B93" s="24">
        <v>0.09866898148148148</v>
      </c>
      <c r="C93" s="26" t="s">
        <v>66</v>
      </c>
      <c r="D93" s="26" t="s">
        <v>127</v>
      </c>
      <c r="E93" s="46">
        <v>16.0</v>
      </c>
      <c r="F93" s="46">
        <f>E93-5</f>
        <v>11</v>
      </c>
      <c r="G93" s="26"/>
      <c r="H93" s="26"/>
      <c r="I93" s="26"/>
      <c r="J93" s="26"/>
    </row>
    <row r="94">
      <c r="A94" s="26" t="s">
        <v>2169</v>
      </c>
      <c r="B94" s="24">
        <v>0.10125</v>
      </c>
      <c r="C94" s="26" t="s">
        <v>69</v>
      </c>
      <c r="D94" s="26" t="s">
        <v>125</v>
      </c>
      <c r="E94" s="46">
        <v>11.0</v>
      </c>
      <c r="F94" s="46">
        <f>E94-4</f>
        <v>7</v>
      </c>
      <c r="G94" s="26"/>
      <c r="H94" s="26"/>
      <c r="I94" s="26"/>
      <c r="J94" s="26"/>
    </row>
    <row r="95">
      <c r="A95" s="26" t="s">
        <v>2169</v>
      </c>
      <c r="B95" s="24">
        <v>0.10163194444444444</v>
      </c>
      <c r="C95" s="26" t="s">
        <v>69</v>
      </c>
      <c r="D95" s="26" t="s">
        <v>73</v>
      </c>
      <c r="E95" s="46" t="s">
        <v>75</v>
      </c>
      <c r="F95" s="46" t="s">
        <v>75</v>
      </c>
      <c r="G95" s="26"/>
      <c r="H95" s="26"/>
      <c r="I95" s="26"/>
      <c r="J95" s="26" t="s">
        <v>160</v>
      </c>
    </row>
    <row r="96">
      <c r="A96" s="26" t="s">
        <v>2169</v>
      </c>
      <c r="B96" s="24">
        <v>0.10163194444444444</v>
      </c>
      <c r="C96" s="26" t="s">
        <v>69</v>
      </c>
      <c r="D96" s="26" t="s">
        <v>73</v>
      </c>
      <c r="E96" s="46">
        <v>18.0</v>
      </c>
      <c r="F96" s="46">
        <f>E96-9</f>
        <v>9</v>
      </c>
      <c r="G96" s="26"/>
      <c r="H96" s="26"/>
      <c r="I96" s="26"/>
      <c r="J96" s="26" t="s">
        <v>161</v>
      </c>
    </row>
    <row r="97">
      <c r="A97" s="26" t="s">
        <v>2169</v>
      </c>
      <c r="B97" s="24">
        <v>0.10244212962962963</v>
      </c>
      <c r="C97" s="26" t="s">
        <v>964</v>
      </c>
      <c r="D97" s="26" t="s">
        <v>71</v>
      </c>
      <c r="E97" s="46">
        <v>26.0</v>
      </c>
      <c r="F97" s="46">
        <f>E97-7</f>
        <v>19</v>
      </c>
      <c r="G97" s="26"/>
      <c r="H97" s="26"/>
      <c r="I97" s="26"/>
      <c r="J97" s="26"/>
    </row>
    <row r="98">
      <c r="A98" s="26" t="s">
        <v>2169</v>
      </c>
      <c r="B98" s="24">
        <v>0.10631944444444444</v>
      </c>
      <c r="C98" s="26" t="s">
        <v>82</v>
      </c>
      <c r="D98" s="26" t="s">
        <v>127</v>
      </c>
      <c r="E98" s="46">
        <v>21.0</v>
      </c>
      <c r="F98" s="46">
        <f>E98-4</f>
        <v>17</v>
      </c>
      <c r="G98" s="26"/>
      <c r="H98" s="26"/>
      <c r="I98" s="26"/>
      <c r="J98" s="26"/>
    </row>
    <row r="99">
      <c r="A99" s="26" t="s">
        <v>2169</v>
      </c>
      <c r="B99" s="24">
        <v>0.11585648148148148</v>
      </c>
      <c r="C99" s="26" t="s">
        <v>66</v>
      </c>
      <c r="D99" s="26" t="s">
        <v>365</v>
      </c>
      <c r="E99" s="46">
        <v>10.0</v>
      </c>
      <c r="F99" s="46">
        <f>E99-2</f>
        <v>8</v>
      </c>
      <c r="G99" s="26"/>
      <c r="H99" s="26"/>
      <c r="I99" s="26"/>
      <c r="J99" s="26"/>
    </row>
    <row r="100">
      <c r="A100" s="26" t="s">
        <v>2169</v>
      </c>
      <c r="B100" s="24">
        <v>0.12195601851851852</v>
      </c>
      <c r="C100" s="26" t="s">
        <v>70</v>
      </c>
      <c r="D100" s="26" t="s">
        <v>67</v>
      </c>
      <c r="E100" s="46">
        <v>19.0</v>
      </c>
      <c r="F100" s="46">
        <f t="shared" ref="F100:F101" si="5">E100-3</f>
        <v>16</v>
      </c>
      <c r="G100" s="26"/>
      <c r="H100" s="26"/>
      <c r="I100" s="26"/>
      <c r="J100" s="26"/>
    </row>
    <row r="101">
      <c r="A101" s="26" t="s">
        <v>2169</v>
      </c>
      <c r="B101" s="24">
        <v>0.12990740740740742</v>
      </c>
      <c r="C101" s="26" t="s">
        <v>66</v>
      </c>
      <c r="D101" s="26" t="s">
        <v>67</v>
      </c>
      <c r="E101" s="46">
        <v>21.0</v>
      </c>
      <c r="F101" s="46">
        <f t="shared" si="5"/>
        <v>18</v>
      </c>
      <c r="G101" s="26"/>
      <c r="H101" s="26"/>
      <c r="I101" s="26"/>
      <c r="J101" s="26"/>
    </row>
    <row r="102">
      <c r="A102" s="26" t="s">
        <v>2169</v>
      </c>
      <c r="B102" s="24">
        <v>0.13086805555555556</v>
      </c>
      <c r="C102" s="26" t="s">
        <v>66</v>
      </c>
      <c r="D102" s="26" t="s">
        <v>127</v>
      </c>
      <c r="E102" s="46">
        <v>16.0</v>
      </c>
      <c r="F102" s="46">
        <f>E102-5</f>
        <v>11</v>
      </c>
      <c r="G102" s="26"/>
      <c r="H102" s="26"/>
      <c r="I102" s="26"/>
      <c r="J102" s="26" t="s">
        <v>86</v>
      </c>
    </row>
    <row r="103">
      <c r="A103" s="26" t="s">
        <v>2169</v>
      </c>
      <c r="B103" s="24">
        <v>0.13086805555555556</v>
      </c>
      <c r="C103" s="26" t="s">
        <v>66</v>
      </c>
      <c r="D103" s="26" t="s">
        <v>67</v>
      </c>
      <c r="E103" s="46" t="s">
        <v>75</v>
      </c>
      <c r="F103" s="46" t="s">
        <v>75</v>
      </c>
      <c r="G103" s="26"/>
      <c r="H103" s="26"/>
      <c r="I103" s="26"/>
      <c r="J103" s="26" t="s">
        <v>85</v>
      </c>
    </row>
    <row r="104">
      <c r="A104" s="26" t="s">
        <v>2169</v>
      </c>
      <c r="B104" s="24">
        <v>0.1356712962962963</v>
      </c>
      <c r="C104" s="26" t="s">
        <v>70</v>
      </c>
      <c r="D104" s="26" t="s">
        <v>132</v>
      </c>
      <c r="E104" s="46" t="s">
        <v>75</v>
      </c>
      <c r="F104" s="46" t="s">
        <v>75</v>
      </c>
      <c r="G104" s="26"/>
      <c r="H104" s="26"/>
      <c r="I104" s="26"/>
      <c r="J104" s="26" t="s">
        <v>160</v>
      </c>
    </row>
    <row r="105">
      <c r="A105" s="26" t="s">
        <v>2169</v>
      </c>
      <c r="B105" s="24">
        <v>0.1356712962962963</v>
      </c>
      <c r="C105" s="26" t="s">
        <v>70</v>
      </c>
      <c r="D105" s="26" t="s">
        <v>132</v>
      </c>
      <c r="E105" s="46">
        <v>23.0</v>
      </c>
      <c r="F105" s="46">
        <v>17.0</v>
      </c>
      <c r="G105" s="26"/>
      <c r="H105" s="26"/>
      <c r="I105" s="26"/>
      <c r="J105" s="26" t="s">
        <v>161</v>
      </c>
    </row>
    <row r="106">
      <c r="A106" s="26" t="s">
        <v>2169</v>
      </c>
      <c r="B106" s="24">
        <v>0.14326388888888889</v>
      </c>
      <c r="C106" s="26" t="s">
        <v>74</v>
      </c>
      <c r="D106" s="26" t="s">
        <v>127</v>
      </c>
      <c r="E106" s="46" t="s">
        <v>88</v>
      </c>
      <c r="F106" s="46">
        <v>1.0</v>
      </c>
      <c r="G106" s="26"/>
      <c r="H106" s="26"/>
      <c r="I106" s="26"/>
      <c r="J106" s="26"/>
    </row>
    <row r="107">
      <c r="A107" s="26" t="s">
        <v>2169</v>
      </c>
      <c r="B107" s="24">
        <v>0.14326388888888889</v>
      </c>
      <c r="C107" s="26" t="s">
        <v>66</v>
      </c>
      <c r="D107" s="26" t="s">
        <v>127</v>
      </c>
      <c r="E107" s="46" t="s">
        <v>75</v>
      </c>
      <c r="F107" s="46" t="s">
        <v>75</v>
      </c>
      <c r="G107" s="26"/>
      <c r="H107" s="26"/>
      <c r="I107" s="26"/>
      <c r="J107" s="26"/>
    </row>
    <row r="108">
      <c r="A108" s="26" t="s">
        <v>2169</v>
      </c>
      <c r="B108" s="24">
        <v>0.14460648148148147</v>
      </c>
      <c r="C108" s="26" t="s">
        <v>66</v>
      </c>
      <c r="D108" s="26" t="s">
        <v>125</v>
      </c>
      <c r="E108" s="46" t="s">
        <v>75</v>
      </c>
      <c r="F108" s="46" t="s">
        <v>75</v>
      </c>
      <c r="G108" s="26"/>
      <c r="H108" s="26"/>
      <c r="I108" s="26"/>
      <c r="J108" s="26" t="s">
        <v>85</v>
      </c>
    </row>
    <row r="109">
      <c r="A109" s="26" t="s">
        <v>2169</v>
      </c>
      <c r="B109" s="24">
        <v>0.14460648148148147</v>
      </c>
      <c r="C109" s="26" t="s">
        <v>66</v>
      </c>
      <c r="D109" s="26" t="s">
        <v>125</v>
      </c>
      <c r="E109" s="46">
        <v>8.0</v>
      </c>
      <c r="F109" s="46">
        <f>E109-0</f>
        <v>8</v>
      </c>
      <c r="G109" s="26"/>
      <c r="H109" s="26"/>
      <c r="I109" s="26"/>
      <c r="J109" s="26" t="s">
        <v>86</v>
      </c>
    </row>
    <row r="110">
      <c r="A110" s="26" t="s">
        <v>2169</v>
      </c>
      <c r="B110" s="24">
        <v>0.14461805555555557</v>
      </c>
      <c r="C110" s="26" t="s">
        <v>70</v>
      </c>
      <c r="D110" s="26" t="s">
        <v>125</v>
      </c>
      <c r="E110" s="46" t="s">
        <v>75</v>
      </c>
      <c r="F110" s="46" t="s">
        <v>75</v>
      </c>
      <c r="G110" s="26"/>
      <c r="H110" s="26"/>
      <c r="I110" s="26"/>
      <c r="J110" s="26" t="s">
        <v>85</v>
      </c>
    </row>
    <row r="111">
      <c r="A111" s="26" t="s">
        <v>2169</v>
      </c>
      <c r="B111" s="24">
        <v>0.14461805555555557</v>
      </c>
      <c r="C111" s="26" t="s">
        <v>70</v>
      </c>
      <c r="D111" s="26" t="s">
        <v>125</v>
      </c>
      <c r="E111" s="46">
        <v>27.0</v>
      </c>
      <c r="F111" s="46">
        <f>E111-9</f>
        <v>18</v>
      </c>
      <c r="G111" s="26"/>
      <c r="H111" s="26"/>
      <c r="I111" s="26"/>
      <c r="J111" s="26" t="s">
        <v>86</v>
      </c>
    </row>
    <row r="112">
      <c r="A112" s="26" t="s">
        <v>2169</v>
      </c>
      <c r="B112" s="24">
        <v>0.14484953703703704</v>
      </c>
      <c r="C112" s="26" t="s">
        <v>82</v>
      </c>
      <c r="D112" s="26" t="s">
        <v>125</v>
      </c>
      <c r="E112" s="46" t="s">
        <v>75</v>
      </c>
      <c r="F112" s="46" t="s">
        <v>75</v>
      </c>
      <c r="G112" s="26"/>
      <c r="H112" s="26"/>
      <c r="I112" s="26"/>
      <c r="J112" s="26" t="s">
        <v>85</v>
      </c>
    </row>
    <row r="113">
      <c r="A113" s="26" t="s">
        <v>2169</v>
      </c>
      <c r="B113" s="24">
        <v>0.14484953703703704</v>
      </c>
      <c r="C113" s="26" t="s">
        <v>82</v>
      </c>
      <c r="D113" s="26" t="s">
        <v>125</v>
      </c>
      <c r="E113" s="46">
        <v>18.0</v>
      </c>
      <c r="F113" s="46">
        <f>E113-2</f>
        <v>16</v>
      </c>
      <c r="G113" s="26"/>
      <c r="H113" s="26"/>
      <c r="I113" s="26"/>
      <c r="J113" s="26" t="s">
        <v>86</v>
      </c>
    </row>
    <row r="114">
      <c r="A114" s="26" t="s">
        <v>2169</v>
      </c>
      <c r="B114" s="24">
        <v>0.1448611111111111</v>
      </c>
      <c r="C114" s="26" t="s">
        <v>74</v>
      </c>
      <c r="D114" s="26" t="s">
        <v>125</v>
      </c>
      <c r="E114" s="46" t="s">
        <v>75</v>
      </c>
      <c r="F114" s="46" t="s">
        <v>75</v>
      </c>
      <c r="G114" s="26"/>
      <c r="H114" s="26"/>
      <c r="I114" s="26"/>
      <c r="J114" s="26" t="s">
        <v>85</v>
      </c>
    </row>
    <row r="115">
      <c r="A115" s="26" t="s">
        <v>2169</v>
      </c>
      <c r="B115" s="24">
        <v>0.1448611111111111</v>
      </c>
      <c r="C115" s="26" t="s">
        <v>74</v>
      </c>
      <c r="D115" s="26" t="s">
        <v>125</v>
      </c>
      <c r="E115" s="46" t="s">
        <v>68</v>
      </c>
      <c r="F115" s="46">
        <v>20.0</v>
      </c>
      <c r="G115" s="26"/>
      <c r="H115" s="26"/>
      <c r="I115" s="26"/>
      <c r="J115" s="26" t="s">
        <v>86</v>
      </c>
    </row>
    <row r="116">
      <c r="A116" s="26" t="s">
        <v>2169</v>
      </c>
      <c r="B116" s="24">
        <v>0.14487268518518517</v>
      </c>
      <c r="C116" s="26" t="s">
        <v>69</v>
      </c>
      <c r="D116" s="26" t="s">
        <v>125</v>
      </c>
      <c r="E116" s="46" t="s">
        <v>75</v>
      </c>
      <c r="F116" s="46" t="s">
        <v>75</v>
      </c>
      <c r="G116" s="26"/>
      <c r="H116" s="26"/>
      <c r="I116" s="26"/>
      <c r="J116" s="26" t="s">
        <v>85</v>
      </c>
    </row>
    <row r="117">
      <c r="A117" s="26" t="s">
        <v>2169</v>
      </c>
      <c r="B117" s="24">
        <v>0.14487268518518517</v>
      </c>
      <c r="C117" s="26" t="s">
        <v>69</v>
      </c>
      <c r="D117" s="26" t="s">
        <v>125</v>
      </c>
      <c r="E117" s="46">
        <v>20.0</v>
      </c>
      <c r="F117" s="46">
        <f>E117-4</f>
        <v>16</v>
      </c>
      <c r="G117" s="26"/>
      <c r="H117" s="26"/>
      <c r="I117" s="26"/>
      <c r="J117" s="26" t="s">
        <v>86</v>
      </c>
    </row>
    <row r="118">
      <c r="A118" s="26" t="s">
        <v>2169</v>
      </c>
      <c r="B118" s="24">
        <v>0.14560185185185184</v>
      </c>
      <c r="C118" s="26" t="s">
        <v>964</v>
      </c>
      <c r="D118" s="26" t="s">
        <v>125</v>
      </c>
      <c r="E118" s="46" t="s">
        <v>75</v>
      </c>
      <c r="F118" s="46" t="s">
        <v>75</v>
      </c>
      <c r="G118" s="26"/>
      <c r="H118" s="26"/>
      <c r="I118" s="26"/>
      <c r="J118" s="26" t="s">
        <v>85</v>
      </c>
    </row>
    <row r="119">
      <c r="A119" s="26" t="s">
        <v>2169</v>
      </c>
      <c r="B119" s="24">
        <v>0.14560185185185184</v>
      </c>
      <c r="C119" s="26" t="s">
        <v>964</v>
      </c>
      <c r="D119" s="26" t="s">
        <v>125</v>
      </c>
      <c r="E119" s="46">
        <v>19.0</v>
      </c>
      <c r="F119" s="46">
        <f>E119-0</f>
        <v>19</v>
      </c>
      <c r="G119" s="26"/>
      <c r="H119" s="26"/>
      <c r="I119" s="26"/>
      <c r="J119" s="26" t="s">
        <v>86</v>
      </c>
    </row>
    <row r="120">
      <c r="A120" s="26" t="s">
        <v>2169</v>
      </c>
      <c r="B120" s="24">
        <v>0.14491898148148147</v>
      </c>
      <c r="C120" s="26" t="s">
        <v>84</v>
      </c>
      <c r="D120" s="26" t="s">
        <v>125</v>
      </c>
      <c r="E120" s="46" t="s">
        <v>75</v>
      </c>
      <c r="F120" s="46" t="s">
        <v>75</v>
      </c>
      <c r="G120" s="26"/>
      <c r="H120" s="26"/>
      <c r="I120" s="26"/>
      <c r="J120" s="26" t="s">
        <v>85</v>
      </c>
    </row>
    <row r="121">
      <c r="A121" s="26" t="s">
        <v>2169</v>
      </c>
      <c r="B121" s="24">
        <v>0.14491898148148147</v>
      </c>
      <c r="C121" s="26" t="s">
        <v>84</v>
      </c>
      <c r="D121" s="26" t="s">
        <v>125</v>
      </c>
      <c r="E121" s="46">
        <v>19.0</v>
      </c>
      <c r="F121" s="46">
        <f>E121-2</f>
        <v>17</v>
      </c>
      <c r="G121" s="26"/>
      <c r="H121" s="26"/>
      <c r="I121" s="26"/>
      <c r="J121" s="26" t="s">
        <v>86</v>
      </c>
    </row>
    <row r="122">
      <c r="A122" s="26" t="s">
        <v>2169</v>
      </c>
      <c r="B122" s="24">
        <v>0.14577546296296295</v>
      </c>
      <c r="C122" s="26" t="s">
        <v>964</v>
      </c>
      <c r="D122" s="26" t="s">
        <v>67</v>
      </c>
      <c r="E122" s="46">
        <v>13.0</v>
      </c>
      <c r="F122" s="46">
        <f>E122-3</f>
        <v>10</v>
      </c>
      <c r="G122" s="26"/>
      <c r="H122" s="26"/>
      <c r="I122" s="26"/>
      <c r="J122" s="26"/>
    </row>
    <row r="123">
      <c r="A123" s="26" t="s">
        <v>2169</v>
      </c>
      <c r="B123" s="24">
        <v>0.14680555555555555</v>
      </c>
      <c r="C123" s="26" t="s">
        <v>69</v>
      </c>
      <c r="D123" s="26" t="s">
        <v>67</v>
      </c>
      <c r="E123" s="46" t="s">
        <v>75</v>
      </c>
      <c r="F123" s="46" t="s">
        <v>75</v>
      </c>
      <c r="G123" s="26"/>
      <c r="H123" s="26"/>
      <c r="I123" s="26"/>
      <c r="J123" s="26" t="s">
        <v>160</v>
      </c>
    </row>
    <row r="124">
      <c r="A124" s="26" t="s">
        <v>2169</v>
      </c>
      <c r="B124" s="24">
        <v>0.14680555555555555</v>
      </c>
      <c r="C124" s="26" t="s">
        <v>69</v>
      </c>
      <c r="D124" s="26" t="s">
        <v>67</v>
      </c>
      <c r="E124" s="46">
        <v>9.0</v>
      </c>
      <c r="F124" s="46">
        <f>E124-5</f>
        <v>4</v>
      </c>
      <c r="G124" s="26"/>
      <c r="H124" s="26"/>
      <c r="I124" s="26"/>
      <c r="J124" s="26" t="s">
        <v>161</v>
      </c>
    </row>
    <row r="125">
      <c r="A125" s="26" t="s">
        <v>2169</v>
      </c>
      <c r="B125" s="24">
        <v>0.14884259259259258</v>
      </c>
      <c r="C125" s="26" t="s">
        <v>66</v>
      </c>
      <c r="D125" s="26" t="s">
        <v>67</v>
      </c>
      <c r="E125" s="46" t="s">
        <v>75</v>
      </c>
      <c r="F125" s="46" t="s">
        <v>75</v>
      </c>
      <c r="G125" s="26"/>
      <c r="H125" s="26"/>
      <c r="I125" s="26"/>
      <c r="J125" s="26" t="s">
        <v>160</v>
      </c>
    </row>
    <row r="126">
      <c r="A126" s="26" t="s">
        <v>2169</v>
      </c>
      <c r="B126" s="24">
        <v>0.14884259259259258</v>
      </c>
      <c r="C126" s="26" t="s">
        <v>66</v>
      </c>
      <c r="D126" s="26" t="s">
        <v>67</v>
      </c>
      <c r="E126" s="46">
        <v>12.0</v>
      </c>
      <c r="F126" s="46">
        <f>E126-3</f>
        <v>9</v>
      </c>
      <c r="G126" s="26"/>
      <c r="H126" s="26"/>
      <c r="I126" s="26"/>
      <c r="J126" s="26" t="s">
        <v>161</v>
      </c>
    </row>
    <row r="127">
      <c r="A127" s="26" t="s">
        <v>2169</v>
      </c>
      <c r="B127" s="24">
        <v>0.1490277777777778</v>
      </c>
      <c r="C127" s="26" t="s">
        <v>74</v>
      </c>
      <c r="D127" s="26" t="s">
        <v>83</v>
      </c>
      <c r="E127" s="46">
        <v>15.0</v>
      </c>
      <c r="F127" s="46">
        <f>E127-11</f>
        <v>4</v>
      </c>
      <c r="G127" s="26"/>
      <c r="H127" s="26"/>
      <c r="I127" s="26"/>
      <c r="J127" s="26"/>
    </row>
    <row r="128">
      <c r="A128" s="26" t="s">
        <v>2169</v>
      </c>
      <c r="B128" s="24">
        <v>0.14949074074074073</v>
      </c>
      <c r="C128" s="26" t="s">
        <v>70</v>
      </c>
      <c r="D128" s="26" t="s">
        <v>83</v>
      </c>
      <c r="E128" s="46">
        <v>11.0</v>
      </c>
      <c r="F128" s="46">
        <f t="shared" ref="F128:F129" si="6">E128-6</f>
        <v>5</v>
      </c>
      <c r="G128" s="26"/>
      <c r="H128" s="26"/>
      <c r="I128" s="26"/>
      <c r="J128" s="26"/>
    </row>
    <row r="129">
      <c r="A129" s="26" t="s">
        <v>2169</v>
      </c>
      <c r="B129" s="24">
        <v>0.15114583333333334</v>
      </c>
      <c r="C129" s="26" t="s">
        <v>70</v>
      </c>
      <c r="D129" s="26" t="s">
        <v>83</v>
      </c>
      <c r="E129" s="46">
        <v>19.0</v>
      </c>
      <c r="F129" s="46">
        <f t="shared" si="6"/>
        <v>13</v>
      </c>
      <c r="G129" s="26"/>
      <c r="H129" s="26"/>
      <c r="I129" s="26"/>
      <c r="J129" s="26"/>
    </row>
    <row r="130">
      <c r="A130" s="26" t="s">
        <v>2169</v>
      </c>
      <c r="B130" s="24">
        <v>0.1557523148148148</v>
      </c>
      <c r="C130" s="26" t="s">
        <v>157</v>
      </c>
      <c r="D130" s="26" t="s">
        <v>125</v>
      </c>
      <c r="E130" s="46" t="s">
        <v>75</v>
      </c>
      <c r="F130" s="46" t="s">
        <v>75</v>
      </c>
      <c r="G130" s="26"/>
      <c r="H130" s="26"/>
      <c r="I130" s="26"/>
      <c r="J130" s="26" t="s">
        <v>2070</v>
      </c>
    </row>
    <row r="131">
      <c r="A131" s="26" t="s">
        <v>2169</v>
      </c>
      <c r="B131" s="24">
        <v>0.1557523148148148</v>
      </c>
      <c r="C131" s="26" t="s">
        <v>157</v>
      </c>
      <c r="D131" s="26" t="s">
        <v>125</v>
      </c>
      <c r="E131" s="46">
        <v>21.0</v>
      </c>
      <c r="F131" s="46">
        <f>E131-4</f>
        <v>17</v>
      </c>
      <c r="G131" s="26"/>
      <c r="H131" s="26"/>
      <c r="I131" s="26"/>
      <c r="J131" s="26" t="s">
        <v>2194</v>
      </c>
    </row>
    <row r="132">
      <c r="A132" s="26" t="s">
        <v>2169</v>
      </c>
      <c r="B132" s="24">
        <v>0.15590277777777778</v>
      </c>
      <c r="C132" s="26" t="s">
        <v>157</v>
      </c>
      <c r="D132" s="26" t="s">
        <v>67</v>
      </c>
      <c r="E132" s="46">
        <v>17.0</v>
      </c>
      <c r="F132" s="46">
        <f t="shared" ref="F132:F133" si="7">E132-3</f>
        <v>14</v>
      </c>
      <c r="G132" s="26"/>
      <c r="H132" s="26"/>
      <c r="I132" s="26"/>
      <c r="J132" s="26" t="s">
        <v>2195</v>
      </c>
    </row>
    <row r="133">
      <c r="A133" s="26" t="s">
        <v>2169</v>
      </c>
      <c r="B133" s="24">
        <v>0.1588425925925926</v>
      </c>
      <c r="C133" s="26" t="s">
        <v>70</v>
      </c>
      <c r="D133" s="26" t="s">
        <v>67</v>
      </c>
      <c r="E133" s="46">
        <v>16.0</v>
      </c>
      <c r="F133" s="46">
        <f t="shared" si="7"/>
        <v>13</v>
      </c>
      <c r="G133" s="26"/>
      <c r="H133" s="26"/>
      <c r="I133" s="26"/>
      <c r="J133" s="26"/>
    </row>
    <row r="134">
      <c r="A134" s="26" t="s">
        <v>2169</v>
      </c>
      <c r="B134" s="24">
        <v>0.15888888888888889</v>
      </c>
      <c r="C134" s="26" t="s">
        <v>964</v>
      </c>
      <c r="D134" s="26" t="s">
        <v>67</v>
      </c>
      <c r="E134" s="46">
        <v>25.0</v>
      </c>
      <c r="F134" s="46">
        <f>E134-9</f>
        <v>16</v>
      </c>
      <c r="G134" s="26"/>
      <c r="H134" s="26"/>
      <c r="I134" s="26"/>
      <c r="J134" s="26"/>
    </row>
    <row r="135">
      <c r="A135" s="26" t="s">
        <v>2169</v>
      </c>
      <c r="B135" s="24">
        <v>0.1597222222222222</v>
      </c>
      <c r="C135" s="26" t="s">
        <v>157</v>
      </c>
      <c r="D135" s="26" t="s">
        <v>67</v>
      </c>
      <c r="E135" s="46" t="s">
        <v>88</v>
      </c>
      <c r="F135" s="46">
        <v>1.0</v>
      </c>
      <c r="G135" s="26"/>
      <c r="H135" s="26"/>
      <c r="I135" s="26"/>
      <c r="J135" s="26"/>
    </row>
    <row r="136">
      <c r="A136" s="26" t="s">
        <v>2169</v>
      </c>
      <c r="B136" s="24">
        <v>0.15979166666666667</v>
      </c>
      <c r="C136" s="26" t="s">
        <v>964</v>
      </c>
      <c r="D136" s="26" t="s">
        <v>67</v>
      </c>
      <c r="E136" s="46" t="s">
        <v>88</v>
      </c>
      <c r="F136" s="46">
        <v>1.0</v>
      </c>
      <c r="G136" s="26"/>
      <c r="H136" s="26"/>
      <c r="I136" s="26"/>
      <c r="J136" s="26"/>
    </row>
    <row r="137">
      <c r="A137" s="26" t="s">
        <v>2169</v>
      </c>
      <c r="B137" s="24">
        <v>0.15996527777777778</v>
      </c>
      <c r="C137" s="26" t="s">
        <v>70</v>
      </c>
      <c r="D137" s="26" t="s">
        <v>83</v>
      </c>
      <c r="E137" s="46">
        <v>9.0</v>
      </c>
      <c r="F137" s="46">
        <f>E137-6</f>
        <v>3</v>
      </c>
      <c r="G137" s="26"/>
      <c r="H137" s="26"/>
      <c r="I137" s="26"/>
      <c r="J137" s="26"/>
    </row>
    <row r="138">
      <c r="A138" s="26" t="s">
        <v>2169</v>
      </c>
      <c r="B138" s="24">
        <v>0.15996527777777778</v>
      </c>
      <c r="C138" s="26" t="s">
        <v>69</v>
      </c>
      <c r="D138" s="26" t="s">
        <v>83</v>
      </c>
      <c r="E138" s="46">
        <v>10.0</v>
      </c>
      <c r="F138" s="46">
        <f>E138-1</f>
        <v>9</v>
      </c>
      <c r="G138" s="26"/>
      <c r="H138" s="26"/>
      <c r="I138" s="26"/>
      <c r="J138" s="26"/>
    </row>
    <row r="139">
      <c r="A139" s="26" t="s">
        <v>2169</v>
      </c>
      <c r="B139" s="24">
        <v>0.16247685185185184</v>
      </c>
      <c r="C139" s="26" t="s">
        <v>74</v>
      </c>
      <c r="D139" s="26" t="s">
        <v>83</v>
      </c>
      <c r="E139" s="46">
        <v>28.0</v>
      </c>
      <c r="F139" s="46">
        <f>E139-11</f>
        <v>17</v>
      </c>
      <c r="G139" s="26"/>
      <c r="H139" s="26"/>
      <c r="I139" s="26"/>
      <c r="J139" s="26"/>
    </row>
    <row r="140">
      <c r="A140" s="26" t="s">
        <v>2169</v>
      </c>
      <c r="B140" s="24">
        <v>0.16496527777777778</v>
      </c>
      <c r="C140" s="26" t="s">
        <v>66</v>
      </c>
      <c r="D140" s="26" t="s">
        <v>83</v>
      </c>
      <c r="E140" s="46">
        <v>24.0</v>
      </c>
      <c r="F140" s="46">
        <f>E140-6</f>
        <v>18</v>
      </c>
      <c r="G140" s="26"/>
      <c r="H140" s="26"/>
      <c r="I140" s="26"/>
      <c r="J140" s="26"/>
    </row>
    <row r="141">
      <c r="A141" s="26" t="s">
        <v>2169</v>
      </c>
      <c r="B141" s="24">
        <v>0.1656712962962963</v>
      </c>
      <c r="C141" s="26" t="s">
        <v>74</v>
      </c>
      <c r="D141" s="26" t="s">
        <v>67</v>
      </c>
      <c r="E141" s="46">
        <v>3.0</v>
      </c>
      <c r="F141" s="46">
        <f>E141-0</f>
        <v>3</v>
      </c>
      <c r="G141" s="26"/>
      <c r="H141" s="26"/>
      <c r="I141" s="26"/>
      <c r="J141" s="26"/>
    </row>
    <row r="142">
      <c r="A142" s="26" t="s">
        <v>2169</v>
      </c>
      <c r="B142" s="24">
        <v>0.16608796296296297</v>
      </c>
      <c r="C142" s="26" t="s">
        <v>74</v>
      </c>
      <c r="D142" s="26" t="s">
        <v>125</v>
      </c>
      <c r="E142" s="46" t="s">
        <v>75</v>
      </c>
      <c r="F142" s="46" t="s">
        <v>75</v>
      </c>
      <c r="G142" s="26"/>
      <c r="H142" s="26"/>
      <c r="I142" s="26"/>
      <c r="J142" s="26" t="s">
        <v>85</v>
      </c>
    </row>
    <row r="143">
      <c r="A143" s="26" t="s">
        <v>2169</v>
      </c>
      <c r="B143" s="24">
        <v>0.16608796296296297</v>
      </c>
      <c r="C143" s="26" t="s">
        <v>74</v>
      </c>
      <c r="D143" s="26" t="s">
        <v>125</v>
      </c>
      <c r="E143" s="46">
        <v>27.0</v>
      </c>
      <c r="F143" s="46">
        <f>E143-13</f>
        <v>14</v>
      </c>
      <c r="G143" s="26"/>
      <c r="H143" s="26"/>
      <c r="I143" s="26"/>
      <c r="J143" s="26" t="s">
        <v>86</v>
      </c>
    </row>
    <row r="144">
      <c r="A144" s="26" t="s">
        <v>2169</v>
      </c>
      <c r="B144" s="24">
        <v>0.12621527777777777</v>
      </c>
      <c r="C144" s="26" t="s">
        <v>66</v>
      </c>
      <c r="D144" s="26" t="s">
        <v>67</v>
      </c>
      <c r="E144" s="46">
        <v>11.0</v>
      </c>
      <c r="F144" s="46">
        <f>E144-3</f>
        <v>8</v>
      </c>
      <c r="G144" s="26"/>
      <c r="H144" s="26"/>
      <c r="I144" s="26"/>
      <c r="J144" s="26"/>
    </row>
    <row r="145">
      <c r="A145" s="26" t="s">
        <v>2169</v>
      </c>
      <c r="B145" s="24">
        <v>0.12649305555555557</v>
      </c>
      <c r="C145" s="26" t="s">
        <v>74</v>
      </c>
      <c r="D145" s="26" t="s">
        <v>67</v>
      </c>
      <c r="E145" s="46">
        <v>12.0</v>
      </c>
      <c r="F145" s="46">
        <f>E145-0</f>
        <v>12</v>
      </c>
      <c r="G145" s="26"/>
      <c r="H145" s="26"/>
      <c r="I145" s="26"/>
      <c r="J145" s="26"/>
    </row>
    <row r="146">
      <c r="A146" s="26" t="s">
        <v>2169</v>
      </c>
      <c r="B146" s="24">
        <v>0.12649305555555557</v>
      </c>
      <c r="C146" s="26" t="s">
        <v>157</v>
      </c>
      <c r="D146" s="26" t="s">
        <v>67</v>
      </c>
      <c r="E146" s="46" t="s">
        <v>75</v>
      </c>
      <c r="F146" s="46" t="s">
        <v>75</v>
      </c>
      <c r="G146" s="26"/>
      <c r="H146" s="26"/>
      <c r="I146" s="26"/>
      <c r="J146" s="26" t="s">
        <v>160</v>
      </c>
    </row>
    <row r="147">
      <c r="A147" s="26" t="s">
        <v>2169</v>
      </c>
      <c r="B147" s="24">
        <v>0.12649305555555557</v>
      </c>
      <c r="C147" s="26" t="s">
        <v>157</v>
      </c>
      <c r="D147" s="26" t="s">
        <v>67</v>
      </c>
      <c r="E147" s="46" t="s">
        <v>75</v>
      </c>
      <c r="F147" s="46" t="s">
        <v>75</v>
      </c>
      <c r="G147" s="26"/>
      <c r="H147" s="26"/>
      <c r="I147" s="26"/>
      <c r="J147" s="26" t="s">
        <v>161</v>
      </c>
    </row>
    <row r="148">
      <c r="A148" s="26" t="s">
        <v>2169</v>
      </c>
      <c r="B148" s="24">
        <v>0.12895833333333334</v>
      </c>
      <c r="C148" s="26" t="s">
        <v>74</v>
      </c>
      <c r="D148" s="26" t="s">
        <v>73</v>
      </c>
      <c r="E148" s="46" t="s">
        <v>68</v>
      </c>
      <c r="F148" s="46">
        <v>20.0</v>
      </c>
      <c r="G148" s="26"/>
      <c r="H148" s="26"/>
      <c r="I148" s="26"/>
      <c r="J148" s="26"/>
    </row>
    <row r="149">
      <c r="A149" s="26" t="s">
        <v>2169</v>
      </c>
      <c r="B149" s="24">
        <v>0.1711111111111111</v>
      </c>
      <c r="C149" s="26" t="s">
        <v>84</v>
      </c>
      <c r="D149" s="26" t="s">
        <v>67</v>
      </c>
      <c r="E149" s="46" t="s">
        <v>88</v>
      </c>
      <c r="F149" s="46">
        <v>1.0</v>
      </c>
      <c r="G149" s="26"/>
      <c r="H149" s="26"/>
      <c r="I149" s="26"/>
      <c r="J149" s="26"/>
    </row>
    <row r="150">
      <c r="A150" s="26" t="s">
        <v>2169</v>
      </c>
      <c r="B150" s="24">
        <v>0.1716550925925926</v>
      </c>
      <c r="C150" s="26" t="s">
        <v>82</v>
      </c>
      <c r="D150" s="26" t="s">
        <v>128</v>
      </c>
      <c r="E150" s="46">
        <v>16.0</v>
      </c>
      <c r="F150" s="46">
        <f>E150-4</f>
        <v>12</v>
      </c>
      <c r="G150" s="26"/>
      <c r="H150" s="26"/>
      <c r="I150" s="26"/>
      <c r="J150" s="26"/>
    </row>
    <row r="151">
      <c r="A151" s="26" t="s">
        <v>2169</v>
      </c>
      <c r="B151" s="24">
        <v>0.17215277777777777</v>
      </c>
      <c r="C151" s="26" t="s">
        <v>66</v>
      </c>
      <c r="D151" s="26" t="s">
        <v>83</v>
      </c>
      <c r="E151" s="46">
        <v>19.0</v>
      </c>
      <c r="F151" s="46">
        <f t="shared" ref="F151:F153" si="8">E151-6</f>
        <v>13</v>
      </c>
      <c r="G151" s="26"/>
      <c r="H151" s="26"/>
      <c r="I151" s="26"/>
      <c r="J151" s="26"/>
    </row>
    <row r="152">
      <c r="A152" s="26" t="s">
        <v>2169</v>
      </c>
      <c r="B152" s="24">
        <v>0.1735648148148148</v>
      </c>
      <c r="C152" s="26" t="s">
        <v>82</v>
      </c>
      <c r="D152" s="26" t="s">
        <v>132</v>
      </c>
      <c r="E152" s="46">
        <v>16.0</v>
      </c>
      <c r="F152" s="46">
        <f t="shared" si="8"/>
        <v>10</v>
      </c>
      <c r="G152" s="26"/>
      <c r="H152" s="26"/>
      <c r="I152" s="26"/>
      <c r="J152" s="26"/>
    </row>
    <row r="153">
      <c r="A153" s="26" t="s">
        <v>2169</v>
      </c>
      <c r="B153" s="24">
        <v>0.17422453703703702</v>
      </c>
      <c r="C153" s="26" t="s">
        <v>66</v>
      </c>
      <c r="D153" s="26" t="s">
        <v>83</v>
      </c>
      <c r="E153" s="46">
        <v>25.0</v>
      </c>
      <c r="F153" s="46">
        <f t="shared" si="8"/>
        <v>19</v>
      </c>
      <c r="G153" s="26"/>
      <c r="H153" s="26"/>
      <c r="I153" s="26"/>
      <c r="J153" s="26"/>
    </row>
    <row r="154">
      <c r="A154" s="26" t="s">
        <v>2169</v>
      </c>
      <c r="B154" s="24">
        <v>0.17592592592592593</v>
      </c>
      <c r="C154" s="26" t="s">
        <v>964</v>
      </c>
      <c r="D154" s="26" t="s">
        <v>67</v>
      </c>
      <c r="E154" s="46">
        <v>19.0</v>
      </c>
      <c r="F154" s="46">
        <f>E154-9</f>
        <v>10</v>
      </c>
      <c r="G154" s="26"/>
      <c r="H154" s="26"/>
      <c r="I154" s="26"/>
      <c r="J154" s="26"/>
    </row>
    <row r="155">
      <c r="A155" s="26" t="s">
        <v>2169</v>
      </c>
      <c r="B155" s="24">
        <v>0.17630787037037038</v>
      </c>
      <c r="C155" s="26" t="s">
        <v>70</v>
      </c>
      <c r="D155" s="26" t="s">
        <v>83</v>
      </c>
      <c r="E155" s="46">
        <v>10.0</v>
      </c>
      <c r="F155" s="46">
        <f>E155-6</f>
        <v>4</v>
      </c>
      <c r="G155" s="26"/>
      <c r="H155" s="26"/>
      <c r="I155" s="26"/>
      <c r="J155" s="26"/>
    </row>
    <row r="156">
      <c r="A156" s="26" t="s">
        <v>2169</v>
      </c>
      <c r="B156" s="24">
        <v>0.17612268518518517</v>
      </c>
      <c r="C156" s="26" t="s">
        <v>74</v>
      </c>
      <c r="D156" s="26" t="s">
        <v>83</v>
      </c>
      <c r="E156" s="46">
        <v>24.0</v>
      </c>
      <c r="F156" s="46">
        <f>E156-11</f>
        <v>13</v>
      </c>
      <c r="G156" s="26"/>
      <c r="H156" s="26"/>
      <c r="I156" s="26"/>
      <c r="J156" s="26"/>
    </row>
    <row r="157">
      <c r="A157" s="26" t="s">
        <v>2169</v>
      </c>
      <c r="B157" s="24">
        <v>0.1793634259259259</v>
      </c>
      <c r="C157" s="26" t="s">
        <v>157</v>
      </c>
      <c r="D157" s="26" t="s">
        <v>67</v>
      </c>
      <c r="E157" s="46" t="s">
        <v>75</v>
      </c>
      <c r="F157" s="46" t="s">
        <v>75</v>
      </c>
      <c r="G157" s="26"/>
      <c r="H157" s="26"/>
      <c r="I157" s="26"/>
      <c r="J157" s="26" t="s">
        <v>160</v>
      </c>
    </row>
    <row r="158">
      <c r="A158" s="26" t="s">
        <v>2169</v>
      </c>
      <c r="B158" s="24">
        <v>0.1793634259259259</v>
      </c>
      <c r="C158" s="26" t="s">
        <v>157</v>
      </c>
      <c r="D158" s="26" t="s">
        <v>67</v>
      </c>
      <c r="E158" s="46">
        <v>14.0</v>
      </c>
      <c r="F158" s="46">
        <f>E158-3</f>
        <v>11</v>
      </c>
      <c r="G158" s="26"/>
      <c r="H158" s="26"/>
      <c r="I158" s="26"/>
      <c r="J158" s="26" t="s">
        <v>161</v>
      </c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57"/>
    <col customWidth="1" min="4" max="4" width="15.86"/>
    <col customWidth="1" min="5" max="5" width="10.43"/>
    <col customWidth="1" min="6" max="6" width="12.43"/>
    <col customWidth="1" min="7" max="7" width="5.14"/>
    <col customWidth="1" min="8" max="8" width="38.43"/>
    <col customWidth="1" min="9" max="9" width="6.29"/>
    <col customWidth="1" min="10" max="10" width="45.0"/>
  </cols>
  <sheetData>
    <row r="1">
      <c r="A1" s="75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26" t="s">
        <v>2196</v>
      </c>
      <c r="B2" s="24">
        <v>0.012268518518518519</v>
      </c>
      <c r="C2" s="26" t="s">
        <v>74</v>
      </c>
      <c r="D2" s="26" t="s">
        <v>67</v>
      </c>
      <c r="E2" s="46">
        <v>19.0</v>
      </c>
      <c r="F2" s="46">
        <f>E2-0</f>
        <v>19</v>
      </c>
      <c r="G2" s="26"/>
      <c r="H2" s="26"/>
      <c r="I2" s="26"/>
      <c r="J2" s="26"/>
    </row>
    <row r="3">
      <c r="A3" s="26" t="s">
        <v>2196</v>
      </c>
      <c r="B3" s="24">
        <v>0.016215277777777776</v>
      </c>
      <c r="C3" s="26" t="s">
        <v>70</v>
      </c>
      <c r="D3" s="26" t="s">
        <v>67</v>
      </c>
      <c r="E3" s="46" t="s">
        <v>68</v>
      </c>
      <c r="F3" s="46">
        <v>20.0</v>
      </c>
      <c r="G3" s="26"/>
      <c r="H3" s="26"/>
      <c r="I3" s="26"/>
      <c r="J3" s="26"/>
    </row>
    <row r="4">
      <c r="A4" s="26" t="s">
        <v>2196</v>
      </c>
      <c r="B4" s="24">
        <v>0.018333333333333333</v>
      </c>
      <c r="C4" s="26" t="s">
        <v>74</v>
      </c>
      <c r="D4" s="26" t="s">
        <v>73</v>
      </c>
      <c r="E4" s="46" t="s">
        <v>68</v>
      </c>
      <c r="F4" s="46">
        <v>20.0</v>
      </c>
      <c r="G4" s="26"/>
      <c r="H4" s="26"/>
      <c r="I4" s="26"/>
      <c r="J4" s="26" t="s">
        <v>160</v>
      </c>
    </row>
    <row r="5">
      <c r="A5" s="26" t="s">
        <v>2196</v>
      </c>
      <c r="B5" s="24">
        <v>0.018333333333333333</v>
      </c>
      <c r="C5" s="26" t="s">
        <v>74</v>
      </c>
      <c r="D5" s="26" t="s">
        <v>73</v>
      </c>
      <c r="E5" s="46">
        <v>17.0</v>
      </c>
      <c r="F5" s="46">
        <f>E5-13</f>
        <v>4</v>
      </c>
      <c r="G5" s="26"/>
      <c r="H5" s="26"/>
      <c r="I5" s="26"/>
      <c r="J5" s="26"/>
    </row>
    <row r="6">
      <c r="A6" s="26" t="s">
        <v>2196</v>
      </c>
      <c r="B6" s="24">
        <v>0.019594907407407408</v>
      </c>
      <c r="C6" s="26" t="s">
        <v>70</v>
      </c>
      <c r="D6" s="26" t="s">
        <v>73</v>
      </c>
      <c r="E6" s="46" t="s">
        <v>75</v>
      </c>
      <c r="F6" s="46"/>
      <c r="G6" s="26"/>
      <c r="H6" s="26"/>
      <c r="I6" s="26"/>
      <c r="J6" s="26" t="s">
        <v>160</v>
      </c>
    </row>
    <row r="7">
      <c r="A7" s="26" t="s">
        <v>2196</v>
      </c>
      <c r="B7" s="24">
        <v>0.019594907407407408</v>
      </c>
      <c r="C7" s="26" t="s">
        <v>70</v>
      </c>
      <c r="D7" s="26" t="s">
        <v>73</v>
      </c>
      <c r="E7" s="46">
        <v>20.0</v>
      </c>
      <c r="F7" s="46">
        <v>15.0</v>
      </c>
      <c r="G7" s="26"/>
      <c r="H7" s="26"/>
      <c r="I7" s="26"/>
      <c r="J7" s="26"/>
    </row>
    <row r="8">
      <c r="A8" s="26" t="s">
        <v>2196</v>
      </c>
      <c r="B8" s="24">
        <v>0.019849537037037037</v>
      </c>
      <c r="C8" s="26" t="s">
        <v>964</v>
      </c>
      <c r="D8" s="26" t="s">
        <v>67</v>
      </c>
      <c r="E8" s="46">
        <v>13.0</v>
      </c>
      <c r="F8" s="46">
        <f>E8-5</f>
        <v>8</v>
      </c>
      <c r="G8" s="26"/>
      <c r="H8" s="26"/>
      <c r="I8" s="26"/>
      <c r="J8" s="26"/>
    </row>
    <row r="9">
      <c r="A9" s="26" t="s">
        <v>2196</v>
      </c>
      <c r="B9" s="24">
        <v>0.021655092592592594</v>
      </c>
      <c r="C9" s="26" t="s">
        <v>84</v>
      </c>
      <c r="D9" s="26" t="s">
        <v>87</v>
      </c>
      <c r="E9" s="46" t="s">
        <v>75</v>
      </c>
      <c r="F9" s="46" t="s">
        <v>75</v>
      </c>
      <c r="G9" s="26"/>
      <c r="H9" s="26"/>
      <c r="I9" s="26"/>
      <c r="J9" s="26" t="s">
        <v>85</v>
      </c>
    </row>
    <row r="10">
      <c r="A10" s="26" t="s">
        <v>2196</v>
      </c>
      <c r="B10" s="24">
        <v>0.021655092592592594</v>
      </c>
      <c r="C10" s="26" t="s">
        <v>84</v>
      </c>
      <c r="D10" s="26" t="s">
        <v>87</v>
      </c>
      <c r="E10" s="46">
        <v>26.0</v>
      </c>
      <c r="F10" s="46" t="s">
        <v>75</v>
      </c>
      <c r="G10" s="26"/>
      <c r="H10" s="26"/>
      <c r="I10" s="26"/>
      <c r="J10" s="26" t="s">
        <v>2072</v>
      </c>
    </row>
    <row r="11">
      <c r="A11" s="26" t="s">
        <v>2196</v>
      </c>
      <c r="B11" s="24">
        <v>0.021701388888888888</v>
      </c>
      <c r="C11" s="26" t="s">
        <v>69</v>
      </c>
      <c r="D11" s="26" t="s">
        <v>87</v>
      </c>
      <c r="E11" s="46">
        <v>24.0</v>
      </c>
      <c r="F11" s="58">
        <f>E11-4</f>
        <v>20</v>
      </c>
      <c r="G11" s="26"/>
      <c r="H11" s="26"/>
      <c r="I11" s="26"/>
      <c r="J11" s="26"/>
    </row>
    <row r="12">
      <c r="A12" s="26" t="s">
        <v>2196</v>
      </c>
      <c r="B12" s="24">
        <v>0.02201388888888889</v>
      </c>
      <c r="C12" s="26" t="s">
        <v>70</v>
      </c>
      <c r="D12" s="26" t="s">
        <v>87</v>
      </c>
      <c r="E12" s="46">
        <v>16.0</v>
      </c>
      <c r="F12" s="46">
        <f>E12-5</f>
        <v>11</v>
      </c>
      <c r="G12" s="26"/>
      <c r="H12" s="26"/>
      <c r="I12" s="26"/>
      <c r="J12" s="26"/>
    </row>
    <row r="13">
      <c r="A13" s="26" t="s">
        <v>2196</v>
      </c>
      <c r="B13" s="24">
        <v>0.022094907407407407</v>
      </c>
      <c r="C13" s="26" t="s">
        <v>82</v>
      </c>
      <c r="D13" s="26" t="s">
        <v>87</v>
      </c>
      <c r="E13" s="46">
        <v>10.0</v>
      </c>
      <c r="F13" s="46">
        <f>E13-1</f>
        <v>9</v>
      </c>
      <c r="G13" s="26"/>
      <c r="H13" s="26"/>
      <c r="I13" s="26"/>
      <c r="J13" s="26"/>
    </row>
    <row r="14">
      <c r="A14" s="26" t="s">
        <v>2196</v>
      </c>
      <c r="B14" s="24">
        <v>0.022233796296296297</v>
      </c>
      <c r="C14" s="26" t="s">
        <v>74</v>
      </c>
      <c r="D14" s="26" t="s">
        <v>87</v>
      </c>
      <c r="E14" s="46">
        <v>7.0</v>
      </c>
      <c r="F14" s="46">
        <f>E14-5</f>
        <v>2</v>
      </c>
      <c r="G14" s="26"/>
      <c r="H14" s="26"/>
      <c r="I14" s="26"/>
      <c r="J14" s="26"/>
    </row>
    <row r="15">
      <c r="A15" s="26" t="s">
        <v>2196</v>
      </c>
      <c r="B15" s="24">
        <v>0.01605324074074074</v>
      </c>
      <c r="C15" s="26" t="s">
        <v>964</v>
      </c>
      <c r="D15" s="26" t="s">
        <v>87</v>
      </c>
      <c r="E15" s="46">
        <v>4.0</v>
      </c>
      <c r="F15" s="46">
        <f>E15-0</f>
        <v>4</v>
      </c>
      <c r="G15" s="26"/>
      <c r="H15" s="26"/>
      <c r="I15" s="26"/>
      <c r="J15" s="26"/>
    </row>
    <row r="16">
      <c r="A16" s="26" t="s">
        <v>2196</v>
      </c>
      <c r="B16" s="24">
        <v>0.02230324074074074</v>
      </c>
      <c r="C16" s="26" t="s">
        <v>66</v>
      </c>
      <c r="D16" s="26" t="s">
        <v>87</v>
      </c>
      <c r="E16" s="46" t="s">
        <v>88</v>
      </c>
      <c r="F16" s="46">
        <v>1.0</v>
      </c>
      <c r="G16" s="26"/>
      <c r="H16" s="26"/>
      <c r="I16" s="26"/>
      <c r="J16" s="26"/>
    </row>
    <row r="17">
      <c r="A17" s="26" t="s">
        <v>2196</v>
      </c>
      <c r="B17" s="24">
        <v>0.024166666666666666</v>
      </c>
      <c r="C17" s="26" t="s">
        <v>69</v>
      </c>
      <c r="D17" s="26" t="s">
        <v>89</v>
      </c>
      <c r="E17" s="46" t="s">
        <v>88</v>
      </c>
      <c r="F17" s="46">
        <v>1.0</v>
      </c>
      <c r="G17" s="26"/>
      <c r="H17" s="26"/>
      <c r="I17" s="26"/>
      <c r="J17" s="26" t="s">
        <v>223</v>
      </c>
    </row>
    <row r="18">
      <c r="A18" s="26" t="s">
        <v>2196</v>
      </c>
      <c r="B18" s="24">
        <v>0.026354166666666668</v>
      </c>
      <c r="C18" s="26" t="s">
        <v>70</v>
      </c>
      <c r="D18" s="26" t="s">
        <v>93</v>
      </c>
      <c r="E18" s="46">
        <v>29.0</v>
      </c>
      <c r="F18" s="46">
        <f>E18-10</f>
        <v>19</v>
      </c>
      <c r="G18" s="26"/>
      <c r="H18" s="26"/>
      <c r="I18" s="26"/>
      <c r="J18" s="26" t="s">
        <v>99</v>
      </c>
    </row>
    <row r="19">
      <c r="A19" s="26" t="s">
        <v>2196</v>
      </c>
      <c r="B19" s="24">
        <v>0.026539351851851852</v>
      </c>
      <c r="C19" s="26" t="s">
        <v>70</v>
      </c>
      <c r="D19" s="26" t="s">
        <v>209</v>
      </c>
      <c r="E19" s="46">
        <v>9.0</v>
      </c>
      <c r="F19" s="46">
        <f>E19-0</f>
        <v>9</v>
      </c>
      <c r="G19" s="26"/>
      <c r="H19" s="26"/>
      <c r="I19" s="26"/>
      <c r="J19" s="26"/>
    </row>
    <row r="20">
      <c r="A20" s="26" t="s">
        <v>2196</v>
      </c>
      <c r="B20" s="24">
        <v>0.027662037037037037</v>
      </c>
      <c r="C20" s="26" t="s">
        <v>70</v>
      </c>
      <c r="D20" s="26" t="s">
        <v>93</v>
      </c>
      <c r="E20" s="46">
        <v>13.0</v>
      </c>
      <c r="F20" s="46">
        <f t="shared" ref="F20:F21" si="1">E20-10</f>
        <v>3</v>
      </c>
      <c r="G20" s="26"/>
      <c r="H20" s="26"/>
      <c r="I20" s="26"/>
      <c r="J20" s="26" t="s">
        <v>99</v>
      </c>
    </row>
    <row r="21">
      <c r="A21" s="26" t="s">
        <v>2196</v>
      </c>
      <c r="B21" s="24">
        <v>0.02784722222222222</v>
      </c>
      <c r="C21" s="26" t="s">
        <v>70</v>
      </c>
      <c r="D21" s="26" t="s">
        <v>93</v>
      </c>
      <c r="E21" s="46">
        <v>23.0</v>
      </c>
      <c r="F21" s="46">
        <f t="shared" si="1"/>
        <v>13</v>
      </c>
      <c r="G21" s="26"/>
      <c r="H21" s="26"/>
      <c r="I21" s="26"/>
      <c r="J21" s="26" t="s">
        <v>99</v>
      </c>
    </row>
    <row r="22">
      <c r="A22" s="26" t="s">
        <v>2196</v>
      </c>
      <c r="B22" s="24">
        <v>0.027916666666666666</v>
      </c>
      <c r="C22" s="26" t="s">
        <v>70</v>
      </c>
      <c r="D22" s="26" t="s">
        <v>91</v>
      </c>
      <c r="E22" s="46">
        <v>8.0</v>
      </c>
      <c r="F22" s="46"/>
      <c r="G22" s="26"/>
      <c r="H22" s="26" t="s">
        <v>2197</v>
      </c>
      <c r="I22" s="26"/>
      <c r="J22" s="26"/>
    </row>
    <row r="23">
      <c r="A23" s="26" t="s">
        <v>2196</v>
      </c>
      <c r="B23" s="24">
        <v>0.029340277777777778</v>
      </c>
      <c r="C23" s="26" t="s">
        <v>84</v>
      </c>
      <c r="D23" s="26" t="s">
        <v>93</v>
      </c>
      <c r="E23" s="46">
        <v>14.0</v>
      </c>
      <c r="F23" s="46">
        <f>E23-8</f>
        <v>6</v>
      </c>
      <c r="G23" s="26"/>
      <c r="H23" s="26"/>
      <c r="I23" s="26"/>
      <c r="J23" s="26" t="s">
        <v>2198</v>
      </c>
    </row>
    <row r="24">
      <c r="A24" s="26" t="s">
        <v>2196</v>
      </c>
      <c r="B24" s="24">
        <v>0.029641203703703704</v>
      </c>
      <c r="C24" s="26" t="s">
        <v>84</v>
      </c>
      <c r="D24" s="26" t="s">
        <v>91</v>
      </c>
      <c r="E24" s="46">
        <v>7.0</v>
      </c>
      <c r="F24" s="46"/>
      <c r="G24" s="26"/>
      <c r="H24" s="26" t="s">
        <v>2199</v>
      </c>
      <c r="I24" s="26"/>
      <c r="J24" s="26"/>
    </row>
    <row r="25">
      <c r="A25" s="26" t="s">
        <v>2196</v>
      </c>
      <c r="B25" s="24">
        <v>0.031203703703703702</v>
      </c>
      <c r="C25" s="26" t="s">
        <v>964</v>
      </c>
      <c r="D25" s="26" t="s">
        <v>91</v>
      </c>
      <c r="E25" s="46">
        <v>19.0</v>
      </c>
      <c r="F25" s="46"/>
      <c r="G25" s="26"/>
      <c r="H25" s="26" t="s">
        <v>2200</v>
      </c>
      <c r="I25" s="26"/>
      <c r="J25" s="26"/>
    </row>
    <row r="26">
      <c r="A26" s="26" t="s">
        <v>2196</v>
      </c>
      <c r="B26" s="24">
        <v>0.03383101851851852</v>
      </c>
      <c r="C26" s="26" t="s">
        <v>74</v>
      </c>
      <c r="D26" s="26" t="s">
        <v>93</v>
      </c>
      <c r="E26" s="46" t="s">
        <v>68</v>
      </c>
      <c r="F26" s="46">
        <v>20.0</v>
      </c>
      <c r="G26" s="26"/>
      <c r="H26" s="26"/>
      <c r="I26" s="26"/>
      <c r="J26" s="26" t="s">
        <v>1010</v>
      </c>
    </row>
    <row r="27">
      <c r="A27" s="26" t="s">
        <v>2196</v>
      </c>
      <c r="B27" s="24">
        <v>0.03417824074074074</v>
      </c>
      <c r="C27" s="26" t="s">
        <v>74</v>
      </c>
      <c r="D27" s="26" t="s">
        <v>91</v>
      </c>
      <c r="E27" s="46">
        <v>68.0</v>
      </c>
      <c r="F27" s="46"/>
      <c r="G27" s="26"/>
      <c r="H27" s="26" t="s">
        <v>2201</v>
      </c>
      <c r="I27" s="26"/>
      <c r="J27" s="26"/>
    </row>
    <row r="28">
      <c r="A28" s="26" t="s">
        <v>2196</v>
      </c>
      <c r="B28" s="24">
        <v>0.034386574074074076</v>
      </c>
      <c r="C28" s="26" t="s">
        <v>74</v>
      </c>
      <c r="D28" s="26" t="s">
        <v>93</v>
      </c>
      <c r="E28" s="46">
        <v>24.0</v>
      </c>
      <c r="F28" s="46">
        <f>E28-10</f>
        <v>14</v>
      </c>
      <c r="G28" s="26"/>
      <c r="H28" s="26"/>
      <c r="I28" s="26"/>
      <c r="J28" s="26" t="s">
        <v>1010</v>
      </c>
    </row>
    <row r="29">
      <c r="A29" s="26" t="s">
        <v>2196</v>
      </c>
      <c r="B29" s="24">
        <v>0.0344212962962963</v>
      </c>
      <c r="C29" s="26" t="s">
        <v>74</v>
      </c>
      <c r="D29" s="26" t="s">
        <v>91</v>
      </c>
      <c r="E29" s="46">
        <v>8.0</v>
      </c>
      <c r="F29" s="46"/>
      <c r="G29" s="26"/>
      <c r="H29" s="26" t="s">
        <v>2197</v>
      </c>
      <c r="I29" s="46">
        <v>1.0</v>
      </c>
      <c r="J29" s="26" t="s">
        <v>119</v>
      </c>
    </row>
    <row r="30">
      <c r="A30" s="26" t="s">
        <v>2196</v>
      </c>
      <c r="B30" s="24">
        <v>0.03546296296296296</v>
      </c>
      <c r="C30" s="26" t="s">
        <v>74</v>
      </c>
      <c r="D30" s="26" t="s">
        <v>93</v>
      </c>
      <c r="E30" s="46">
        <v>25.0</v>
      </c>
      <c r="F30" s="46">
        <f>E30-10</f>
        <v>15</v>
      </c>
      <c r="G30" s="26"/>
      <c r="H30" s="26"/>
      <c r="I30" s="26"/>
      <c r="J30" s="26" t="s">
        <v>1010</v>
      </c>
    </row>
    <row r="31">
      <c r="A31" s="26" t="s">
        <v>2196</v>
      </c>
      <c r="B31" s="24">
        <v>0.03549768518518519</v>
      </c>
      <c r="C31" s="26" t="s">
        <v>74</v>
      </c>
      <c r="D31" s="26" t="s">
        <v>91</v>
      </c>
      <c r="E31" s="46">
        <v>8.0</v>
      </c>
      <c r="F31" s="46"/>
      <c r="G31" s="26"/>
      <c r="H31" s="26" t="s">
        <v>2202</v>
      </c>
      <c r="I31" s="26"/>
      <c r="J31" s="26"/>
    </row>
    <row r="32">
      <c r="A32" s="26" t="s">
        <v>2196</v>
      </c>
      <c r="B32" s="24">
        <v>0.03678240740740741</v>
      </c>
      <c r="C32" s="26" t="s">
        <v>66</v>
      </c>
      <c r="D32" s="26" t="s">
        <v>93</v>
      </c>
      <c r="E32" s="46">
        <v>19.0</v>
      </c>
      <c r="F32" s="46">
        <f>E32-10</f>
        <v>9</v>
      </c>
      <c r="G32" s="26"/>
      <c r="H32" s="26"/>
      <c r="I32" s="26"/>
      <c r="J32" s="26" t="s">
        <v>110</v>
      </c>
    </row>
    <row r="33">
      <c r="A33" s="26" t="s">
        <v>2196</v>
      </c>
      <c r="B33" s="24">
        <v>0.03685185185185185</v>
      </c>
      <c r="C33" s="26" t="s">
        <v>66</v>
      </c>
      <c r="D33" s="26" t="s">
        <v>91</v>
      </c>
      <c r="E33" s="46">
        <v>9.0</v>
      </c>
      <c r="F33" s="46"/>
      <c r="G33" s="26"/>
      <c r="H33" s="26" t="s">
        <v>2203</v>
      </c>
      <c r="I33" s="26"/>
      <c r="J33" s="26"/>
    </row>
    <row r="34">
      <c r="A34" s="26" t="s">
        <v>2196</v>
      </c>
      <c r="B34" s="24">
        <v>0.03706018518518518</v>
      </c>
      <c r="C34" s="26" t="s">
        <v>66</v>
      </c>
      <c r="D34" s="26" t="s">
        <v>93</v>
      </c>
      <c r="E34" s="46">
        <v>14.0</v>
      </c>
      <c r="F34" s="46">
        <f>E34-10</f>
        <v>4</v>
      </c>
      <c r="G34" s="26"/>
      <c r="H34" s="26"/>
      <c r="I34" s="26"/>
      <c r="J34" s="26" t="s">
        <v>110</v>
      </c>
    </row>
    <row r="35">
      <c r="A35" s="26" t="s">
        <v>2196</v>
      </c>
      <c r="B35" s="24">
        <v>0.03715277777777778</v>
      </c>
      <c r="C35" s="26" t="s">
        <v>66</v>
      </c>
      <c r="D35" s="26" t="s">
        <v>91</v>
      </c>
      <c r="E35" s="46">
        <v>14.0</v>
      </c>
      <c r="F35" s="46"/>
      <c r="G35" s="26"/>
      <c r="H35" s="26" t="s">
        <v>2204</v>
      </c>
      <c r="I35" s="26"/>
      <c r="J35" s="26"/>
    </row>
    <row r="36">
      <c r="A36" s="26" t="s">
        <v>2196</v>
      </c>
      <c r="B36" s="24">
        <v>0.03809027777777778</v>
      </c>
      <c r="C36" s="26" t="s">
        <v>84</v>
      </c>
      <c r="D36" s="26" t="s">
        <v>93</v>
      </c>
      <c r="E36" s="46">
        <v>20.0</v>
      </c>
      <c r="F36" s="46">
        <f>E36-8</f>
        <v>12</v>
      </c>
      <c r="G36" s="26"/>
      <c r="H36" s="26"/>
      <c r="I36" s="26"/>
      <c r="J36" s="26" t="s">
        <v>553</v>
      </c>
    </row>
    <row r="37">
      <c r="A37" s="26" t="s">
        <v>2196</v>
      </c>
      <c r="B37" s="24">
        <v>0.03822916666666667</v>
      </c>
      <c r="C37" s="26" t="s">
        <v>84</v>
      </c>
      <c r="D37" s="26" t="s">
        <v>91</v>
      </c>
      <c r="E37" s="46">
        <v>15.0</v>
      </c>
      <c r="F37" s="46"/>
      <c r="G37" s="26"/>
      <c r="H37" s="26" t="s">
        <v>2205</v>
      </c>
      <c r="I37" s="46">
        <v>1.0</v>
      </c>
      <c r="J37" s="26"/>
    </row>
    <row r="38">
      <c r="A38" s="26" t="s">
        <v>2196</v>
      </c>
      <c r="B38" s="24">
        <v>0.038483796296296294</v>
      </c>
      <c r="C38" s="26" t="s">
        <v>84</v>
      </c>
      <c r="D38" s="26" t="s">
        <v>93</v>
      </c>
      <c r="E38" s="46">
        <v>14.0</v>
      </c>
      <c r="F38" s="46">
        <f>E38-8</f>
        <v>6</v>
      </c>
      <c r="G38" s="26"/>
      <c r="H38" s="26"/>
      <c r="I38" s="26"/>
      <c r="J38" s="26" t="s">
        <v>553</v>
      </c>
    </row>
    <row r="39">
      <c r="A39" s="26" t="s">
        <v>2196</v>
      </c>
      <c r="B39" s="24">
        <v>0.03864583333333333</v>
      </c>
      <c r="C39" s="26" t="s">
        <v>84</v>
      </c>
      <c r="D39" s="26" t="s">
        <v>91</v>
      </c>
      <c r="E39" s="46">
        <v>14.0</v>
      </c>
      <c r="F39" s="46"/>
      <c r="G39" s="26"/>
      <c r="H39" s="26" t="s">
        <v>2206</v>
      </c>
      <c r="I39" s="26"/>
      <c r="J39" s="26"/>
    </row>
    <row r="40">
      <c r="A40" s="26" t="s">
        <v>2196</v>
      </c>
      <c r="B40" s="24">
        <v>0.03925925925925926</v>
      </c>
      <c r="C40" s="26" t="s">
        <v>69</v>
      </c>
      <c r="D40" s="26" t="s">
        <v>89</v>
      </c>
      <c r="E40" s="46">
        <v>15.0</v>
      </c>
      <c r="F40" s="46">
        <f>E40-9</f>
        <v>6</v>
      </c>
      <c r="G40" s="26"/>
      <c r="H40" s="26"/>
      <c r="I40" s="26"/>
      <c r="J40" s="26" t="s">
        <v>223</v>
      </c>
    </row>
    <row r="41">
      <c r="A41" s="26" t="s">
        <v>2196</v>
      </c>
      <c r="B41" s="24">
        <v>0.03939814814814815</v>
      </c>
      <c r="C41" s="26" t="s">
        <v>69</v>
      </c>
      <c r="D41" s="26" t="s">
        <v>91</v>
      </c>
      <c r="E41" s="46">
        <v>16.0</v>
      </c>
      <c r="F41" s="46"/>
      <c r="G41" s="26"/>
      <c r="H41" s="26" t="s">
        <v>2207</v>
      </c>
      <c r="I41" s="46">
        <v>1.0</v>
      </c>
      <c r="J41" s="26"/>
    </row>
    <row r="42">
      <c r="A42" s="26" t="s">
        <v>2196</v>
      </c>
      <c r="B42" s="24">
        <v>0.03998842592592593</v>
      </c>
      <c r="C42" s="26" t="s">
        <v>70</v>
      </c>
      <c r="D42" s="26" t="s">
        <v>93</v>
      </c>
      <c r="E42" s="46">
        <v>27.0</v>
      </c>
      <c r="F42" s="46">
        <f>E42-9</f>
        <v>18</v>
      </c>
      <c r="G42" s="26"/>
      <c r="H42" s="26"/>
      <c r="I42" s="26"/>
      <c r="J42" s="26" t="s">
        <v>2208</v>
      </c>
    </row>
    <row r="43">
      <c r="A43" s="26" t="s">
        <v>2196</v>
      </c>
      <c r="B43" s="24">
        <v>0.040046296296296295</v>
      </c>
      <c r="C43" s="26" t="s">
        <v>70</v>
      </c>
      <c r="D43" s="26" t="s">
        <v>91</v>
      </c>
      <c r="E43" s="46">
        <v>14.0</v>
      </c>
      <c r="F43" s="46"/>
      <c r="G43" s="26"/>
      <c r="H43" s="26" t="s">
        <v>2209</v>
      </c>
      <c r="I43" s="46">
        <v>1.0</v>
      </c>
      <c r="J43" s="26"/>
    </row>
    <row r="44">
      <c r="A44" s="26" t="s">
        <v>2196</v>
      </c>
      <c r="B44" s="24">
        <v>0.04026620370370371</v>
      </c>
      <c r="C44" s="26" t="s">
        <v>70</v>
      </c>
      <c r="D44" s="26" t="s">
        <v>93</v>
      </c>
      <c r="E44" s="46">
        <v>15.0</v>
      </c>
      <c r="F44" s="46">
        <f>E44-9</f>
        <v>6</v>
      </c>
      <c r="G44" s="26"/>
      <c r="H44" s="26"/>
      <c r="I44" s="26"/>
      <c r="J44" s="26" t="s">
        <v>2208</v>
      </c>
    </row>
    <row r="45">
      <c r="A45" s="26" t="s">
        <v>2196</v>
      </c>
      <c r="B45" s="24">
        <v>0.0403125</v>
      </c>
      <c r="C45" s="26" t="s">
        <v>70</v>
      </c>
      <c r="D45" s="26" t="s">
        <v>91</v>
      </c>
      <c r="E45" s="46">
        <v>7.0</v>
      </c>
      <c r="F45" s="46"/>
      <c r="G45" s="26"/>
      <c r="H45" s="26" t="s">
        <v>2210</v>
      </c>
      <c r="I45" s="26"/>
      <c r="J45" s="26"/>
    </row>
    <row r="46">
      <c r="A46" s="26" t="s">
        <v>2196</v>
      </c>
      <c r="B46" s="24">
        <v>0.04052083333333333</v>
      </c>
      <c r="C46" s="26" t="s">
        <v>70</v>
      </c>
      <c r="D46" s="26" t="s">
        <v>93</v>
      </c>
      <c r="E46" s="46">
        <v>13.0</v>
      </c>
      <c r="F46" s="46">
        <v>3.0</v>
      </c>
      <c r="G46" s="26"/>
      <c r="H46" s="26"/>
      <c r="I46" s="26"/>
      <c r="J46" s="26" t="s">
        <v>99</v>
      </c>
    </row>
    <row r="47">
      <c r="A47" s="26" t="s">
        <v>2196</v>
      </c>
      <c r="B47" s="24">
        <v>0.04068287037037037</v>
      </c>
      <c r="C47" s="26" t="s">
        <v>70</v>
      </c>
      <c r="D47" s="26" t="s">
        <v>91</v>
      </c>
      <c r="E47" s="46">
        <v>13.0</v>
      </c>
      <c r="F47" s="46"/>
      <c r="G47" s="26"/>
      <c r="H47" s="26" t="s">
        <v>2211</v>
      </c>
      <c r="I47" s="46">
        <v>1.0</v>
      </c>
      <c r="J47" s="26"/>
    </row>
    <row r="48">
      <c r="A48" s="26" t="s">
        <v>2196</v>
      </c>
      <c r="B48" s="24">
        <v>0.041805555555555554</v>
      </c>
      <c r="C48" s="26" t="s">
        <v>69</v>
      </c>
      <c r="D48" s="26" t="s">
        <v>76</v>
      </c>
      <c r="E48" s="46">
        <v>6.0</v>
      </c>
      <c r="F48" s="46"/>
      <c r="G48" s="26"/>
      <c r="H48" s="26"/>
      <c r="I48" s="26"/>
      <c r="J48" s="26" t="s">
        <v>2212</v>
      </c>
    </row>
    <row r="49">
      <c r="A49" s="26" t="s">
        <v>2196</v>
      </c>
      <c r="B49" s="24">
        <v>0.042083333333333334</v>
      </c>
      <c r="C49" s="26" t="s">
        <v>70</v>
      </c>
      <c r="D49" s="26" t="s">
        <v>93</v>
      </c>
      <c r="E49" s="46">
        <v>25.0</v>
      </c>
      <c r="F49" s="46">
        <f>E49-10</f>
        <v>15</v>
      </c>
      <c r="G49" s="26"/>
      <c r="H49" s="26"/>
      <c r="I49" s="26"/>
      <c r="J49" s="26" t="s">
        <v>2118</v>
      </c>
    </row>
    <row r="50">
      <c r="A50" s="26" t="s">
        <v>2196</v>
      </c>
      <c r="B50" s="24">
        <v>0.0421412037037037</v>
      </c>
      <c r="C50" s="26" t="s">
        <v>70</v>
      </c>
      <c r="D50" s="26" t="s">
        <v>91</v>
      </c>
      <c r="E50" s="46">
        <v>10.0</v>
      </c>
      <c r="F50" s="46"/>
      <c r="G50" s="26"/>
      <c r="H50" s="26" t="s">
        <v>2213</v>
      </c>
      <c r="I50" s="26"/>
      <c r="J50" s="26"/>
    </row>
    <row r="51">
      <c r="A51" s="26" t="s">
        <v>2196</v>
      </c>
      <c r="B51" s="24">
        <v>0.043333333333333335</v>
      </c>
      <c r="C51" s="26" t="s">
        <v>82</v>
      </c>
      <c r="D51" s="26" t="s">
        <v>93</v>
      </c>
      <c r="E51" s="46">
        <v>14.0</v>
      </c>
      <c r="F51" s="46">
        <f>E51-5</f>
        <v>9</v>
      </c>
      <c r="G51" s="26"/>
      <c r="H51" s="26"/>
      <c r="I51" s="26"/>
      <c r="J51" s="26" t="s">
        <v>2214</v>
      </c>
    </row>
    <row r="52">
      <c r="A52" s="26" t="s">
        <v>2196</v>
      </c>
      <c r="B52" s="24">
        <v>0.043506944444444445</v>
      </c>
      <c r="C52" s="26" t="s">
        <v>82</v>
      </c>
      <c r="D52" s="26" t="s">
        <v>91</v>
      </c>
      <c r="E52" s="46">
        <v>8.0</v>
      </c>
      <c r="F52" s="46"/>
      <c r="G52" s="26"/>
      <c r="H52" s="26" t="s">
        <v>2202</v>
      </c>
      <c r="I52" s="46">
        <v>1.0</v>
      </c>
      <c r="J52" s="26"/>
    </row>
    <row r="53">
      <c r="A53" s="26" t="s">
        <v>2196</v>
      </c>
      <c r="B53" s="24">
        <v>0.04431712962962963</v>
      </c>
      <c r="C53" s="26" t="s">
        <v>82</v>
      </c>
      <c r="D53" s="26" t="s">
        <v>93</v>
      </c>
      <c r="E53" s="46">
        <v>11.0</v>
      </c>
      <c r="F53" s="46">
        <f>E53-5</f>
        <v>6</v>
      </c>
      <c r="G53" s="26"/>
      <c r="H53" s="26"/>
      <c r="I53" s="26"/>
      <c r="J53" s="26" t="s">
        <v>2214</v>
      </c>
    </row>
    <row r="54">
      <c r="A54" s="26" t="s">
        <v>2196</v>
      </c>
      <c r="B54" s="24">
        <v>0.04443287037037037</v>
      </c>
      <c r="C54" s="26" t="s">
        <v>74</v>
      </c>
      <c r="D54" s="26" t="s">
        <v>93</v>
      </c>
      <c r="E54" s="46">
        <v>27.0</v>
      </c>
      <c r="F54" s="46">
        <f>E54-10</f>
        <v>17</v>
      </c>
      <c r="G54" s="26"/>
      <c r="H54" s="26"/>
      <c r="I54" s="26"/>
      <c r="J54" s="26" t="s">
        <v>1010</v>
      </c>
    </row>
    <row r="55">
      <c r="A55" s="26" t="s">
        <v>2196</v>
      </c>
      <c r="B55" s="24">
        <v>0.044583333333333336</v>
      </c>
      <c r="C55" s="26" t="s">
        <v>74</v>
      </c>
      <c r="D55" s="26" t="s">
        <v>91</v>
      </c>
      <c r="E55" s="46">
        <v>30.0</v>
      </c>
      <c r="F55" s="46"/>
      <c r="G55" s="26"/>
      <c r="H55" s="26" t="s">
        <v>2215</v>
      </c>
      <c r="I55" s="46">
        <v>1.0</v>
      </c>
      <c r="J55" s="26"/>
    </row>
    <row r="56">
      <c r="A56" s="26" t="s">
        <v>2196</v>
      </c>
      <c r="B56" s="24">
        <v>0.04724537037037037</v>
      </c>
      <c r="C56" s="26" t="s">
        <v>964</v>
      </c>
      <c r="D56" s="26" t="s">
        <v>67</v>
      </c>
      <c r="E56" s="46">
        <v>25.0</v>
      </c>
      <c r="F56" s="46">
        <f>E56-8</f>
        <v>17</v>
      </c>
      <c r="G56" s="26"/>
      <c r="H56" s="26"/>
      <c r="I56" s="26"/>
      <c r="J56" s="26"/>
    </row>
    <row r="57">
      <c r="A57" s="26" t="s">
        <v>2196</v>
      </c>
      <c r="B57" s="24">
        <v>0.04804398148148148</v>
      </c>
      <c r="C57" s="26" t="s">
        <v>69</v>
      </c>
      <c r="D57" s="26" t="s">
        <v>67</v>
      </c>
      <c r="E57" s="46">
        <v>23.0</v>
      </c>
      <c r="F57" s="46">
        <f>E57-5</f>
        <v>18</v>
      </c>
      <c r="G57" s="26"/>
      <c r="H57" s="26"/>
      <c r="I57" s="26"/>
      <c r="J57" s="26"/>
    </row>
    <row r="58">
      <c r="A58" s="26" t="s">
        <v>2196</v>
      </c>
      <c r="B58" s="24">
        <v>0.04800925925925926</v>
      </c>
      <c r="C58" s="26" t="s">
        <v>82</v>
      </c>
      <c r="D58" s="26" t="s">
        <v>83</v>
      </c>
      <c r="E58" s="46">
        <v>15.0</v>
      </c>
      <c r="F58" s="46">
        <f t="shared" ref="F58:F59" si="2">E58--4</f>
        <v>19</v>
      </c>
      <c r="G58" s="26"/>
      <c r="H58" s="26"/>
      <c r="I58" s="26"/>
      <c r="J58" s="26" t="s">
        <v>2216</v>
      </c>
    </row>
    <row r="59">
      <c r="A59" s="26" t="s">
        <v>2196</v>
      </c>
      <c r="B59" s="24">
        <v>0.04953703703703704</v>
      </c>
      <c r="C59" s="26" t="s">
        <v>82</v>
      </c>
      <c r="D59" s="26" t="s">
        <v>83</v>
      </c>
      <c r="E59" s="46">
        <v>3.0</v>
      </c>
      <c r="F59" s="46">
        <f t="shared" si="2"/>
        <v>7</v>
      </c>
      <c r="G59" s="26"/>
      <c r="H59" s="26"/>
      <c r="I59" s="26"/>
      <c r="J59" s="26" t="s">
        <v>2216</v>
      </c>
    </row>
    <row r="60">
      <c r="A60" s="26" t="s">
        <v>2196</v>
      </c>
      <c r="B60" s="24">
        <v>0.050277777777777775</v>
      </c>
      <c r="C60" s="26" t="s">
        <v>964</v>
      </c>
      <c r="D60" s="26" t="s">
        <v>128</v>
      </c>
      <c r="E60" s="46">
        <v>15.0</v>
      </c>
      <c r="F60" s="46">
        <f>E60-9</f>
        <v>6</v>
      </c>
      <c r="G60" s="26"/>
      <c r="H60" s="26"/>
      <c r="I60" s="26"/>
      <c r="J60" s="26"/>
    </row>
    <row r="61">
      <c r="A61" s="26" t="s">
        <v>2196</v>
      </c>
      <c r="B61" s="24">
        <v>0.05122685185185185</v>
      </c>
      <c r="C61" s="26" t="s">
        <v>70</v>
      </c>
      <c r="D61" s="26" t="s">
        <v>132</v>
      </c>
      <c r="E61" s="46">
        <v>11.0</v>
      </c>
      <c r="F61" s="46">
        <f>E61-2</f>
        <v>9</v>
      </c>
      <c r="G61" s="26"/>
      <c r="H61" s="26"/>
      <c r="I61" s="26"/>
      <c r="J61" s="26"/>
    </row>
    <row r="62">
      <c r="A62" s="26" t="s">
        <v>2196</v>
      </c>
      <c r="B62" s="24">
        <v>0.05315972222222222</v>
      </c>
      <c r="C62" s="26" t="s">
        <v>74</v>
      </c>
      <c r="D62" s="26" t="s">
        <v>83</v>
      </c>
      <c r="E62" s="46">
        <v>23.0</v>
      </c>
      <c r="F62" s="46">
        <f>E62-11</f>
        <v>12</v>
      </c>
      <c r="G62" s="26"/>
      <c r="H62" s="26"/>
      <c r="I62" s="26"/>
      <c r="J62" s="26"/>
    </row>
    <row r="63">
      <c r="A63" s="26" t="s">
        <v>2196</v>
      </c>
      <c r="B63" s="24">
        <v>0.054375</v>
      </c>
      <c r="C63" s="26" t="s">
        <v>964</v>
      </c>
      <c r="D63" s="26" t="s">
        <v>67</v>
      </c>
      <c r="E63" s="46">
        <v>20.0</v>
      </c>
      <c r="F63" s="46">
        <f>E63-9</f>
        <v>11</v>
      </c>
      <c r="G63" s="26"/>
      <c r="H63" s="26"/>
      <c r="I63" s="26"/>
      <c r="J63" s="26"/>
    </row>
    <row r="64">
      <c r="A64" s="26" t="s">
        <v>2196</v>
      </c>
      <c r="B64" s="24">
        <v>0.05443287037037037</v>
      </c>
      <c r="C64" s="26" t="s">
        <v>84</v>
      </c>
      <c r="D64" s="26" t="s">
        <v>67</v>
      </c>
      <c r="E64" s="46" t="s">
        <v>88</v>
      </c>
      <c r="F64" s="46">
        <v>1.0</v>
      </c>
      <c r="G64" s="26"/>
      <c r="H64" s="26"/>
      <c r="I64" s="26"/>
      <c r="J64" s="26"/>
    </row>
    <row r="65">
      <c r="A65" s="26" t="s">
        <v>2196</v>
      </c>
      <c r="B65" s="24">
        <v>0.054907407407407405</v>
      </c>
      <c r="C65" s="26" t="s">
        <v>69</v>
      </c>
      <c r="D65" s="26" t="s">
        <v>130</v>
      </c>
      <c r="E65" s="46">
        <v>8.0</v>
      </c>
      <c r="F65" s="46">
        <f>E65-1</f>
        <v>7</v>
      </c>
      <c r="G65" s="26"/>
      <c r="H65" s="26"/>
      <c r="I65" s="26"/>
      <c r="J65" s="26"/>
    </row>
    <row r="66">
      <c r="A66" s="26" t="s">
        <v>2196</v>
      </c>
      <c r="B66" s="24">
        <v>0.05627314814814815</v>
      </c>
      <c r="C66" s="26" t="s">
        <v>82</v>
      </c>
      <c r="D66" s="26" t="s">
        <v>89</v>
      </c>
      <c r="E66" s="46">
        <v>13.0</v>
      </c>
      <c r="F66" s="46">
        <f t="shared" ref="F66:F68" si="3">E66-5</f>
        <v>8</v>
      </c>
      <c r="G66" s="26"/>
      <c r="H66" s="26"/>
      <c r="I66" s="26"/>
      <c r="J66" s="26" t="s">
        <v>2217</v>
      </c>
    </row>
    <row r="67">
      <c r="A67" s="26" t="s">
        <v>2196</v>
      </c>
      <c r="B67" s="24">
        <v>0.056331018518518516</v>
      </c>
      <c r="C67" s="26" t="s">
        <v>82</v>
      </c>
      <c r="D67" s="26" t="s">
        <v>89</v>
      </c>
      <c r="E67" s="46">
        <v>16.0</v>
      </c>
      <c r="F67" s="46">
        <f t="shared" si="3"/>
        <v>11</v>
      </c>
      <c r="G67" s="26"/>
      <c r="H67" s="26"/>
      <c r="I67" s="26"/>
      <c r="J67" s="26" t="s">
        <v>2217</v>
      </c>
    </row>
    <row r="68">
      <c r="A68" s="26" t="s">
        <v>2196</v>
      </c>
      <c r="B68" s="24">
        <v>0.05638888888888889</v>
      </c>
      <c r="C68" s="26" t="s">
        <v>82</v>
      </c>
      <c r="D68" s="26" t="s">
        <v>89</v>
      </c>
      <c r="E68" s="46">
        <v>11.0</v>
      </c>
      <c r="F68" s="46">
        <f t="shared" si="3"/>
        <v>6</v>
      </c>
      <c r="G68" s="26"/>
      <c r="H68" s="26"/>
      <c r="I68" s="26"/>
      <c r="J68" s="26" t="s">
        <v>2217</v>
      </c>
    </row>
    <row r="69">
      <c r="A69" s="26" t="s">
        <v>2196</v>
      </c>
      <c r="B69" s="24">
        <v>0.05662037037037037</v>
      </c>
      <c r="C69" s="26" t="s">
        <v>82</v>
      </c>
      <c r="D69" s="26" t="s">
        <v>91</v>
      </c>
      <c r="E69" s="46">
        <v>12.0</v>
      </c>
      <c r="F69" s="46"/>
      <c r="G69" s="26"/>
      <c r="H69" s="26" t="s">
        <v>2218</v>
      </c>
      <c r="I69" s="26"/>
      <c r="J69" s="26"/>
    </row>
    <row r="70">
      <c r="A70" s="26" t="s">
        <v>2196</v>
      </c>
      <c r="B70" s="24">
        <v>0.0581712962962963</v>
      </c>
      <c r="C70" s="26" t="s">
        <v>964</v>
      </c>
      <c r="D70" s="26" t="s">
        <v>83</v>
      </c>
      <c r="E70" s="46">
        <v>11.0</v>
      </c>
      <c r="F70" s="46">
        <f>E70--1</f>
        <v>12</v>
      </c>
      <c r="G70" s="26"/>
      <c r="H70" s="26"/>
      <c r="I70" s="26"/>
      <c r="J70" s="26"/>
    </row>
    <row r="71">
      <c r="A71" s="26" t="s">
        <v>2196</v>
      </c>
      <c r="B71" s="24">
        <v>0.05865740740740741</v>
      </c>
      <c r="C71" s="26" t="s">
        <v>82</v>
      </c>
      <c r="D71" s="26" t="s">
        <v>83</v>
      </c>
      <c r="E71" s="46">
        <v>23.0</v>
      </c>
      <c r="F71" s="46">
        <f>E71-10</f>
        <v>13</v>
      </c>
      <c r="G71" s="26"/>
      <c r="H71" s="26"/>
      <c r="I71" s="26"/>
      <c r="J71" s="26"/>
    </row>
    <row r="72">
      <c r="A72" s="26" t="s">
        <v>2196</v>
      </c>
      <c r="B72" s="24">
        <v>0.05987268518518519</v>
      </c>
      <c r="C72" s="26" t="s">
        <v>74</v>
      </c>
      <c r="D72" s="26" t="s">
        <v>83</v>
      </c>
      <c r="E72" s="46">
        <v>27.0</v>
      </c>
      <c r="F72" s="46">
        <f t="shared" ref="F72:F73" si="4">E72-11</f>
        <v>16</v>
      </c>
      <c r="G72" s="26"/>
      <c r="H72" s="26"/>
      <c r="I72" s="26"/>
      <c r="J72" s="26"/>
    </row>
    <row r="73">
      <c r="A73" s="26" t="s">
        <v>2196</v>
      </c>
      <c r="B73" s="24">
        <v>0.05996527777777778</v>
      </c>
      <c r="C73" s="26" t="s">
        <v>74</v>
      </c>
      <c r="D73" s="26" t="s">
        <v>83</v>
      </c>
      <c r="E73" s="46">
        <v>32.0</v>
      </c>
      <c r="F73" s="58">
        <f t="shared" si="4"/>
        <v>21</v>
      </c>
      <c r="G73" s="26"/>
      <c r="H73" s="26"/>
      <c r="I73" s="26"/>
      <c r="J73" s="26"/>
    </row>
    <row r="74">
      <c r="A74" s="26" t="s">
        <v>2196</v>
      </c>
      <c r="B74" s="24">
        <v>0.0603587962962963</v>
      </c>
      <c r="C74" s="26" t="s">
        <v>964</v>
      </c>
      <c r="D74" s="26" t="s">
        <v>120</v>
      </c>
      <c r="E74" s="46">
        <v>14.0</v>
      </c>
      <c r="F74" s="46"/>
      <c r="G74" s="26"/>
      <c r="H74" s="26" t="s">
        <v>2219</v>
      </c>
      <c r="I74" s="26"/>
      <c r="J74" s="26" t="s">
        <v>1194</v>
      </c>
    </row>
    <row r="75">
      <c r="A75" s="26" t="s">
        <v>2196</v>
      </c>
      <c r="B75" s="24">
        <v>0.061307870370370374</v>
      </c>
      <c r="C75" s="26" t="s">
        <v>74</v>
      </c>
      <c r="D75" s="26" t="s">
        <v>71</v>
      </c>
      <c r="E75" s="46">
        <v>10.0</v>
      </c>
      <c r="F75" s="46">
        <f>E75-4</f>
        <v>6</v>
      </c>
      <c r="G75" s="26"/>
      <c r="H75" s="26"/>
      <c r="I75" s="26"/>
      <c r="J75" s="26"/>
    </row>
    <row r="76">
      <c r="A76" s="26" t="s">
        <v>2196</v>
      </c>
      <c r="B76" s="24">
        <v>0.06555555555555556</v>
      </c>
      <c r="C76" s="26" t="s">
        <v>66</v>
      </c>
      <c r="D76" s="26" t="s">
        <v>67</v>
      </c>
      <c r="E76" s="46">
        <v>14.0</v>
      </c>
      <c r="F76" s="46">
        <f>E76-0</f>
        <v>14</v>
      </c>
      <c r="G76" s="26"/>
      <c r="H76" s="26"/>
      <c r="I76" s="26"/>
      <c r="J76" s="26"/>
    </row>
    <row r="77">
      <c r="A77" s="26" t="s">
        <v>2196</v>
      </c>
      <c r="B77" s="24">
        <v>0.06625</v>
      </c>
      <c r="C77" s="26" t="s">
        <v>69</v>
      </c>
      <c r="D77" s="26" t="s">
        <v>81</v>
      </c>
      <c r="E77" s="46">
        <v>16.0</v>
      </c>
      <c r="F77" s="46">
        <f>E77-2</f>
        <v>14</v>
      </c>
      <c r="G77" s="26"/>
      <c r="H77" s="26"/>
      <c r="I77" s="26"/>
      <c r="J77" s="26"/>
    </row>
    <row r="78">
      <c r="A78" s="26" t="s">
        <v>2196</v>
      </c>
      <c r="B78" s="24">
        <v>0.0662962962962963</v>
      </c>
      <c r="C78" s="26" t="s">
        <v>84</v>
      </c>
      <c r="D78" s="26" t="s">
        <v>81</v>
      </c>
      <c r="E78" s="46">
        <v>14.0</v>
      </c>
      <c r="F78" s="46">
        <f>E78-6</f>
        <v>8</v>
      </c>
      <c r="G78" s="26"/>
      <c r="H78" s="26"/>
      <c r="I78" s="26"/>
      <c r="J78" s="26"/>
    </row>
    <row r="79">
      <c r="A79" s="26" t="s">
        <v>2196</v>
      </c>
      <c r="B79" s="24">
        <v>0.06813657407407407</v>
      </c>
      <c r="C79" s="26" t="s">
        <v>74</v>
      </c>
      <c r="D79" s="26" t="s">
        <v>100</v>
      </c>
      <c r="E79" s="46">
        <v>21.0</v>
      </c>
      <c r="F79" s="46">
        <f>E79-9</f>
        <v>12</v>
      </c>
      <c r="G79" s="26"/>
      <c r="H79" s="26"/>
      <c r="I79" s="26"/>
      <c r="J79" s="26"/>
    </row>
    <row r="80">
      <c r="A80" s="26" t="s">
        <v>2196</v>
      </c>
      <c r="B80" s="24">
        <v>0.06931712962962963</v>
      </c>
      <c r="C80" s="26" t="s">
        <v>66</v>
      </c>
      <c r="D80" s="26" t="s">
        <v>4362</v>
      </c>
      <c r="E80" s="46">
        <v>16.0</v>
      </c>
      <c r="F80" s="46">
        <f>E80-0</f>
        <v>16</v>
      </c>
      <c r="G80" s="26"/>
      <c r="H80" s="26"/>
      <c r="I80" s="26"/>
      <c r="J80" s="26"/>
    </row>
    <row r="81">
      <c r="A81" s="26" t="s">
        <v>2196</v>
      </c>
      <c r="B81" s="24">
        <v>0.0693287037037037</v>
      </c>
      <c r="C81" s="26" t="s">
        <v>70</v>
      </c>
      <c r="D81" s="26" t="s">
        <v>4362</v>
      </c>
      <c r="E81" s="46">
        <v>15.0</v>
      </c>
      <c r="F81" s="46">
        <f>E81-5</f>
        <v>10</v>
      </c>
      <c r="G81" s="26"/>
      <c r="H81" s="26"/>
      <c r="I81" s="26"/>
      <c r="J81" s="26"/>
    </row>
    <row r="82">
      <c r="A82" s="26" t="s">
        <v>2196</v>
      </c>
      <c r="B82" s="24">
        <v>0.06935185185185185</v>
      </c>
      <c r="C82" s="26" t="s">
        <v>82</v>
      </c>
      <c r="D82" s="26" t="s">
        <v>4362</v>
      </c>
      <c r="E82" s="46">
        <v>9.0</v>
      </c>
      <c r="F82" s="46">
        <f>E82-2</f>
        <v>7</v>
      </c>
      <c r="G82" s="26"/>
      <c r="H82" s="26"/>
      <c r="I82" s="26"/>
      <c r="J82" s="26"/>
    </row>
    <row r="83">
      <c r="A83" s="26" t="s">
        <v>2196</v>
      </c>
      <c r="B83" s="24">
        <v>0.06936342592592593</v>
      </c>
      <c r="C83" s="26" t="s">
        <v>74</v>
      </c>
      <c r="D83" s="26" t="s">
        <v>4362</v>
      </c>
      <c r="E83" s="46">
        <v>25.0</v>
      </c>
      <c r="F83" s="46">
        <f>E83-13</f>
        <v>12</v>
      </c>
      <c r="G83" s="26"/>
      <c r="H83" s="26"/>
      <c r="I83" s="26"/>
      <c r="J83" s="26"/>
    </row>
    <row r="84">
      <c r="A84" s="26" t="s">
        <v>2196</v>
      </c>
      <c r="B84" s="24">
        <v>0.069375</v>
      </c>
      <c r="C84" s="26" t="s">
        <v>69</v>
      </c>
      <c r="D84" s="26" t="s">
        <v>4362</v>
      </c>
      <c r="E84" s="46">
        <v>15.0</v>
      </c>
      <c r="F84" s="46">
        <f>E84-4</f>
        <v>11</v>
      </c>
      <c r="G84" s="26"/>
      <c r="H84" s="26"/>
      <c r="I84" s="26"/>
      <c r="J84" s="26"/>
    </row>
    <row r="85">
      <c r="A85" s="26" t="s">
        <v>2196</v>
      </c>
      <c r="B85" s="24">
        <v>0.06938657407407407</v>
      </c>
      <c r="C85" s="26" t="s">
        <v>964</v>
      </c>
      <c r="D85" s="26" t="s">
        <v>4362</v>
      </c>
      <c r="E85" s="46">
        <v>12.0</v>
      </c>
      <c r="F85" s="46">
        <f>E85-0</f>
        <v>12</v>
      </c>
      <c r="G85" s="26"/>
      <c r="H85" s="26"/>
      <c r="I85" s="26"/>
      <c r="J85" s="26"/>
    </row>
    <row r="86">
      <c r="A86" s="26" t="s">
        <v>2196</v>
      </c>
      <c r="B86" s="24">
        <v>0.06939814814814815</v>
      </c>
      <c r="C86" s="26" t="s">
        <v>84</v>
      </c>
      <c r="D86" s="26" t="s">
        <v>4362</v>
      </c>
      <c r="E86" s="46">
        <v>10.0</v>
      </c>
      <c r="F86" s="46">
        <f>E86-2</f>
        <v>8</v>
      </c>
      <c r="G86" s="26"/>
      <c r="H86" s="26"/>
      <c r="I86" s="26"/>
      <c r="J86" s="26"/>
    </row>
    <row r="87">
      <c r="A87" s="26" t="s">
        <v>2196</v>
      </c>
      <c r="B87" s="24">
        <v>0.06998842592592593</v>
      </c>
      <c r="C87" s="26" t="s">
        <v>66</v>
      </c>
      <c r="D87" s="26" t="s">
        <v>4363</v>
      </c>
      <c r="E87" s="46">
        <v>20.0</v>
      </c>
      <c r="F87" s="46">
        <v>18.0</v>
      </c>
      <c r="G87" s="26"/>
      <c r="H87" s="26"/>
      <c r="I87" s="26"/>
      <c r="J87" s="26"/>
    </row>
    <row r="88">
      <c r="A88" s="26" t="s">
        <v>2196</v>
      </c>
      <c r="B88" s="24">
        <v>0.07263888888888889</v>
      </c>
      <c r="C88" s="26" t="s">
        <v>70</v>
      </c>
      <c r="D88" s="26" t="s">
        <v>87</v>
      </c>
      <c r="E88" s="46">
        <v>20.0</v>
      </c>
      <c r="F88" s="46">
        <f>E88-5</f>
        <v>15</v>
      </c>
      <c r="G88" s="26"/>
      <c r="H88" s="26"/>
      <c r="I88" s="26"/>
      <c r="J88" s="26"/>
    </row>
    <row r="89">
      <c r="A89" s="26" t="s">
        <v>2196</v>
      </c>
      <c r="B89" s="24">
        <v>0.07263888888888889</v>
      </c>
      <c r="C89" s="26" t="s">
        <v>84</v>
      </c>
      <c r="D89" s="26" t="s">
        <v>87</v>
      </c>
      <c r="E89" s="46">
        <v>20.0</v>
      </c>
      <c r="F89" s="46">
        <f>E89-2</f>
        <v>18</v>
      </c>
      <c r="G89" s="26"/>
      <c r="H89" s="26"/>
      <c r="I89" s="26"/>
      <c r="J89" s="26"/>
    </row>
    <row r="90">
      <c r="A90" s="26" t="s">
        <v>2196</v>
      </c>
      <c r="B90" s="24">
        <v>0.07283564814814815</v>
      </c>
      <c r="C90" s="26" t="s">
        <v>82</v>
      </c>
      <c r="D90" s="26" t="s">
        <v>87</v>
      </c>
      <c r="E90" s="46">
        <v>15.0</v>
      </c>
      <c r="F90" s="46">
        <f>E90-1</f>
        <v>14</v>
      </c>
      <c r="G90" s="26"/>
      <c r="H90" s="26"/>
      <c r="I90" s="26"/>
      <c r="J90" s="26"/>
    </row>
    <row r="91">
      <c r="A91" s="26" t="s">
        <v>2196</v>
      </c>
      <c r="B91" s="24">
        <v>0.07293981481481482</v>
      </c>
      <c r="C91" s="26" t="s">
        <v>964</v>
      </c>
      <c r="D91" s="26" t="s">
        <v>87</v>
      </c>
      <c r="E91" s="46">
        <v>8.0</v>
      </c>
      <c r="F91" s="46">
        <f>E91-0</f>
        <v>8</v>
      </c>
      <c r="G91" s="26"/>
      <c r="H91" s="26"/>
      <c r="I91" s="26"/>
      <c r="J91" s="26"/>
    </row>
    <row r="92">
      <c r="A92" s="26" t="s">
        <v>2196</v>
      </c>
      <c r="B92" s="24">
        <v>0.07293981481481482</v>
      </c>
      <c r="C92" s="26" t="s">
        <v>74</v>
      </c>
      <c r="D92" s="26" t="s">
        <v>87</v>
      </c>
      <c r="E92" s="46">
        <v>8.0</v>
      </c>
      <c r="F92" s="46">
        <f>E92-5</f>
        <v>3</v>
      </c>
      <c r="G92" s="26"/>
      <c r="H92" s="26"/>
      <c r="I92" s="26"/>
      <c r="J92" s="26"/>
    </row>
    <row r="93">
      <c r="A93" s="26" t="s">
        <v>2196</v>
      </c>
      <c r="B93" s="24">
        <v>0.07293981481481482</v>
      </c>
      <c r="C93" s="26" t="s">
        <v>66</v>
      </c>
      <c r="D93" s="26" t="s">
        <v>87</v>
      </c>
      <c r="E93" s="46">
        <v>7.0</v>
      </c>
      <c r="F93" s="46">
        <f>E93-0</f>
        <v>7</v>
      </c>
      <c r="G93" s="26"/>
      <c r="H93" s="26"/>
      <c r="I93" s="26"/>
      <c r="J93" s="26"/>
    </row>
    <row r="94">
      <c r="A94" s="26" t="s">
        <v>2196</v>
      </c>
      <c r="B94" s="24">
        <v>0.07293981481481482</v>
      </c>
      <c r="C94" s="26" t="s">
        <v>69</v>
      </c>
      <c r="D94" s="26" t="s">
        <v>87</v>
      </c>
      <c r="E94" s="46">
        <v>6.0</v>
      </c>
      <c r="F94" s="46">
        <f>E94-4</f>
        <v>2</v>
      </c>
      <c r="G94" s="26"/>
      <c r="H94" s="26"/>
      <c r="I94" s="26"/>
      <c r="J94" s="26"/>
    </row>
    <row r="95">
      <c r="A95" s="26" t="s">
        <v>2196</v>
      </c>
      <c r="B95" s="24">
        <v>0.07520833333333334</v>
      </c>
      <c r="C95" s="26" t="s">
        <v>69</v>
      </c>
      <c r="D95" s="26" t="s">
        <v>93</v>
      </c>
      <c r="E95" s="46" t="s">
        <v>88</v>
      </c>
      <c r="F95" s="46">
        <v>1.0</v>
      </c>
      <c r="G95" s="26"/>
      <c r="H95" s="26"/>
      <c r="I95" s="26"/>
      <c r="J95" s="26" t="s">
        <v>382</v>
      </c>
    </row>
    <row r="96">
      <c r="A96" s="26" t="s">
        <v>2196</v>
      </c>
      <c r="B96" s="24">
        <v>0.07520833333333334</v>
      </c>
      <c r="C96" s="26" t="s">
        <v>69</v>
      </c>
      <c r="D96" s="26" t="s">
        <v>93</v>
      </c>
      <c r="E96" s="46" t="s">
        <v>75</v>
      </c>
      <c r="F96" s="46" t="s">
        <v>75</v>
      </c>
      <c r="G96" s="26"/>
      <c r="H96" s="26"/>
      <c r="I96" s="26"/>
      <c r="J96" s="26" t="s">
        <v>160</v>
      </c>
    </row>
    <row r="97">
      <c r="A97" s="26" t="s">
        <v>2196</v>
      </c>
      <c r="B97" s="24">
        <v>0.07543981481481482</v>
      </c>
      <c r="C97" s="26" t="s">
        <v>964</v>
      </c>
      <c r="D97" s="26" t="s">
        <v>91</v>
      </c>
      <c r="E97" s="46">
        <v>15.0</v>
      </c>
      <c r="F97" s="46"/>
      <c r="G97" s="26"/>
      <c r="H97" s="26" t="s">
        <v>2220</v>
      </c>
      <c r="I97" s="26"/>
      <c r="J97" s="26"/>
    </row>
    <row r="98">
      <c r="A98" s="26" t="s">
        <v>2196</v>
      </c>
      <c r="B98" s="24">
        <v>0.07695601851851852</v>
      </c>
      <c r="C98" s="26" t="s">
        <v>66</v>
      </c>
      <c r="D98" s="26" t="s">
        <v>100</v>
      </c>
      <c r="E98" s="46">
        <v>7.0</v>
      </c>
      <c r="F98" s="46">
        <f>E98-1</f>
        <v>6</v>
      </c>
      <c r="G98" s="26"/>
      <c r="H98" s="26"/>
      <c r="I98" s="26"/>
      <c r="J98" s="26"/>
    </row>
    <row r="99">
      <c r="A99" s="26" t="s">
        <v>2196</v>
      </c>
      <c r="B99" s="24">
        <v>0.07707175925925926</v>
      </c>
      <c r="C99" s="26" t="s">
        <v>70</v>
      </c>
      <c r="D99" s="26" t="s">
        <v>100</v>
      </c>
      <c r="E99" s="46">
        <v>12.0</v>
      </c>
      <c r="F99" s="46">
        <f>E99-9</f>
        <v>3</v>
      </c>
      <c r="G99" s="26"/>
      <c r="H99" s="26"/>
      <c r="I99" s="26"/>
      <c r="J99" s="26"/>
    </row>
    <row r="100">
      <c r="A100" s="26" t="s">
        <v>2196</v>
      </c>
      <c r="B100" s="24">
        <v>0.07711805555555555</v>
      </c>
      <c r="C100" s="26" t="s">
        <v>82</v>
      </c>
      <c r="D100" s="26" t="s">
        <v>100</v>
      </c>
      <c r="E100" s="46">
        <v>16.0</v>
      </c>
      <c r="F100" s="46">
        <f>E100-2</f>
        <v>14</v>
      </c>
      <c r="G100" s="26"/>
      <c r="H100" s="26"/>
      <c r="I100" s="26"/>
      <c r="J100" s="26"/>
    </row>
    <row r="101">
      <c r="A101" s="26" t="s">
        <v>2196</v>
      </c>
      <c r="B101" s="24">
        <v>0.07715277777777778</v>
      </c>
      <c r="C101" s="26" t="s">
        <v>74</v>
      </c>
      <c r="D101" s="26" t="s">
        <v>100</v>
      </c>
      <c r="E101" s="46">
        <v>21.0</v>
      </c>
      <c r="F101" s="46">
        <f>E101-9</f>
        <v>12</v>
      </c>
      <c r="G101" s="26"/>
      <c r="H101" s="26"/>
      <c r="I101" s="26"/>
      <c r="J101" s="26"/>
    </row>
    <row r="102">
      <c r="A102" s="26" t="s">
        <v>2196</v>
      </c>
      <c r="B102" s="24">
        <v>0.07721064814814815</v>
      </c>
      <c r="C102" s="26" t="s">
        <v>69</v>
      </c>
      <c r="D102" s="26" t="s">
        <v>100</v>
      </c>
      <c r="E102" s="46">
        <v>11.0</v>
      </c>
      <c r="F102" s="46">
        <f>E102-4</f>
        <v>7</v>
      </c>
      <c r="G102" s="26"/>
      <c r="H102" s="26"/>
      <c r="I102" s="26"/>
      <c r="J102" s="26"/>
    </row>
    <row r="103">
      <c r="A103" s="26" t="s">
        <v>2196</v>
      </c>
      <c r="B103" s="24">
        <v>0.07724537037037037</v>
      </c>
      <c r="C103" s="26" t="s">
        <v>964</v>
      </c>
      <c r="D103" s="26" t="s">
        <v>100</v>
      </c>
      <c r="E103" s="46">
        <v>15.0</v>
      </c>
      <c r="F103" s="46">
        <f>E103-0</f>
        <v>15</v>
      </c>
      <c r="G103" s="26"/>
      <c r="H103" s="26"/>
      <c r="I103" s="26"/>
      <c r="J103" s="26"/>
    </row>
    <row r="104">
      <c r="A104" s="26" t="s">
        <v>2196</v>
      </c>
      <c r="B104" s="24">
        <v>0.07736111111111112</v>
      </c>
      <c r="C104" s="26" t="s">
        <v>84</v>
      </c>
      <c r="D104" s="26" t="s">
        <v>100</v>
      </c>
      <c r="E104" s="46">
        <v>14.0</v>
      </c>
      <c r="F104" s="46">
        <f>E104-2</f>
        <v>12</v>
      </c>
      <c r="G104" s="26"/>
      <c r="H104" s="26"/>
      <c r="I104" s="26"/>
      <c r="J104" s="26"/>
    </row>
    <row r="105">
      <c r="A105" s="26" t="s">
        <v>2196</v>
      </c>
      <c r="B105" s="24">
        <v>0.07881944444444444</v>
      </c>
      <c r="C105" s="26" t="s">
        <v>70</v>
      </c>
      <c r="D105" s="26" t="s">
        <v>4363</v>
      </c>
      <c r="E105" s="46" t="s">
        <v>75</v>
      </c>
      <c r="F105" s="46" t="s">
        <v>75</v>
      </c>
      <c r="G105" s="26"/>
      <c r="H105" s="26"/>
      <c r="I105" s="26"/>
      <c r="J105" s="26" t="s">
        <v>160</v>
      </c>
    </row>
    <row r="106">
      <c r="A106" s="26" t="s">
        <v>2196</v>
      </c>
      <c r="B106" s="24">
        <v>0.07881944444444444</v>
      </c>
      <c r="C106" s="26" t="s">
        <v>70</v>
      </c>
      <c r="D106" s="26" t="s">
        <v>4363</v>
      </c>
      <c r="E106" s="46">
        <v>16.0</v>
      </c>
      <c r="F106" s="46">
        <v>13.0</v>
      </c>
      <c r="G106" s="26"/>
      <c r="H106" s="26"/>
      <c r="I106" s="26"/>
      <c r="J106" s="26"/>
    </row>
    <row r="107">
      <c r="A107" s="26" t="s">
        <v>2196</v>
      </c>
      <c r="B107" s="24">
        <v>0.08071759259259259</v>
      </c>
      <c r="C107" s="26" t="s">
        <v>74</v>
      </c>
      <c r="D107" s="26" t="s">
        <v>93</v>
      </c>
      <c r="E107" s="46">
        <v>13.0</v>
      </c>
      <c r="F107" s="46">
        <f>E107-10</f>
        <v>3</v>
      </c>
      <c r="G107" s="26"/>
      <c r="H107" s="26"/>
      <c r="I107" s="26"/>
      <c r="J107" s="26" t="s">
        <v>1010</v>
      </c>
    </row>
    <row r="108">
      <c r="A108" s="26" t="s">
        <v>2196</v>
      </c>
      <c r="B108" s="24">
        <v>0.0815162037037037</v>
      </c>
      <c r="C108" s="26" t="s">
        <v>66</v>
      </c>
      <c r="D108" s="26" t="s">
        <v>100</v>
      </c>
      <c r="E108" s="46" t="s">
        <v>88</v>
      </c>
      <c r="F108" s="46">
        <v>1.0</v>
      </c>
      <c r="G108" s="26"/>
      <c r="H108" s="26"/>
      <c r="I108" s="26"/>
      <c r="J108" s="26"/>
    </row>
    <row r="109">
      <c r="A109" s="26" t="s">
        <v>2196</v>
      </c>
      <c r="B109" s="24">
        <v>0.08155092592592593</v>
      </c>
      <c r="C109" s="26" t="s">
        <v>70</v>
      </c>
      <c r="D109" s="26" t="s">
        <v>100</v>
      </c>
      <c r="E109" s="46" t="s">
        <v>75</v>
      </c>
      <c r="F109" s="46" t="s">
        <v>75</v>
      </c>
      <c r="G109" s="26"/>
      <c r="H109" s="26"/>
      <c r="I109" s="26"/>
      <c r="J109" s="26" t="s">
        <v>160</v>
      </c>
    </row>
    <row r="110">
      <c r="A110" s="26" t="s">
        <v>2196</v>
      </c>
      <c r="B110" s="24">
        <v>0.08155092592592593</v>
      </c>
      <c r="C110" s="26" t="s">
        <v>70</v>
      </c>
      <c r="D110" s="26" t="s">
        <v>100</v>
      </c>
      <c r="E110" s="46">
        <v>12.0</v>
      </c>
      <c r="F110" s="46">
        <f>E110-9</f>
        <v>3</v>
      </c>
      <c r="G110" s="26"/>
      <c r="H110" s="26"/>
      <c r="I110" s="26"/>
      <c r="J110" s="26"/>
    </row>
    <row r="111">
      <c r="A111" s="26" t="s">
        <v>2196</v>
      </c>
      <c r="B111" s="24">
        <v>0.08160879629629629</v>
      </c>
      <c r="C111" s="26" t="s">
        <v>82</v>
      </c>
      <c r="D111" s="26" t="s">
        <v>100</v>
      </c>
      <c r="E111" s="46">
        <v>21.0</v>
      </c>
      <c r="F111" s="46">
        <f>E111-2</f>
        <v>19</v>
      </c>
      <c r="G111" s="26"/>
      <c r="H111" s="26"/>
      <c r="I111" s="26"/>
      <c r="J111" s="26"/>
    </row>
    <row r="112">
      <c r="A112" s="26" t="s">
        <v>2196</v>
      </c>
      <c r="B112" s="24">
        <v>0.08164351851851852</v>
      </c>
      <c r="C112" s="26" t="s">
        <v>74</v>
      </c>
      <c r="D112" s="26" t="s">
        <v>100</v>
      </c>
      <c r="E112" s="46">
        <v>16.0</v>
      </c>
      <c r="F112" s="46">
        <f>E112-9</f>
        <v>7</v>
      </c>
      <c r="G112" s="26"/>
      <c r="H112" s="26"/>
      <c r="I112" s="26"/>
      <c r="J112" s="26"/>
    </row>
    <row r="113">
      <c r="A113" s="26" t="s">
        <v>2196</v>
      </c>
      <c r="B113" s="24">
        <v>0.08167824074074075</v>
      </c>
      <c r="C113" s="26" t="s">
        <v>69</v>
      </c>
      <c r="D113" s="26" t="s">
        <v>100</v>
      </c>
      <c r="E113" s="46">
        <v>20.0</v>
      </c>
      <c r="F113" s="46">
        <f>E113-4</f>
        <v>16</v>
      </c>
      <c r="G113" s="26"/>
      <c r="H113" s="26"/>
      <c r="I113" s="26"/>
      <c r="J113" s="26"/>
    </row>
    <row r="114">
      <c r="A114" s="26" t="s">
        <v>2196</v>
      </c>
      <c r="B114" s="24">
        <v>0.08170138888888889</v>
      </c>
      <c r="C114" s="26" t="s">
        <v>964</v>
      </c>
      <c r="D114" s="26" t="s">
        <v>100</v>
      </c>
      <c r="E114" s="46">
        <v>10.0</v>
      </c>
      <c r="F114" s="46">
        <f>E114-0</f>
        <v>10</v>
      </c>
      <c r="G114" s="26"/>
      <c r="H114" s="26"/>
      <c r="I114" s="26"/>
      <c r="J114" s="26"/>
    </row>
    <row r="115">
      <c r="A115" s="26" t="s">
        <v>2196</v>
      </c>
      <c r="B115" s="24">
        <v>0.08172453703703704</v>
      </c>
      <c r="C115" s="26" t="s">
        <v>84</v>
      </c>
      <c r="D115" s="26" t="s">
        <v>100</v>
      </c>
      <c r="E115" s="46">
        <v>15.0</v>
      </c>
      <c r="F115" s="46">
        <f>E115-2</f>
        <v>13</v>
      </c>
      <c r="G115" s="26"/>
      <c r="H115" s="26"/>
      <c r="I115" s="26"/>
      <c r="J115" s="26"/>
    </row>
    <row r="116">
      <c r="A116" s="26" t="s">
        <v>2196</v>
      </c>
      <c r="B116" s="24">
        <v>0.08204861111111111</v>
      </c>
      <c r="C116" s="26" t="s">
        <v>74</v>
      </c>
      <c r="D116" s="26" t="s">
        <v>93</v>
      </c>
      <c r="E116" s="46" t="s">
        <v>75</v>
      </c>
      <c r="F116" s="46" t="s">
        <v>75</v>
      </c>
      <c r="G116" s="26"/>
      <c r="H116" s="26"/>
      <c r="I116" s="26"/>
      <c r="J116" s="26" t="s">
        <v>160</v>
      </c>
    </row>
    <row r="117">
      <c r="A117" s="26" t="s">
        <v>2196</v>
      </c>
      <c r="B117" s="24">
        <v>0.08204861111111111</v>
      </c>
      <c r="C117" s="26" t="s">
        <v>74</v>
      </c>
      <c r="D117" s="26" t="s">
        <v>93</v>
      </c>
      <c r="E117" s="46">
        <v>25.0</v>
      </c>
      <c r="F117" s="46">
        <f>E117-10</f>
        <v>15</v>
      </c>
      <c r="G117" s="26"/>
      <c r="H117" s="26"/>
      <c r="I117" s="26"/>
      <c r="J117" s="26" t="s">
        <v>1010</v>
      </c>
    </row>
    <row r="118">
      <c r="A118" s="26" t="s">
        <v>2196</v>
      </c>
      <c r="B118" s="24">
        <v>0.08208333333333333</v>
      </c>
      <c r="C118" s="26" t="s">
        <v>69</v>
      </c>
      <c r="D118" s="26" t="s">
        <v>93</v>
      </c>
      <c r="E118" s="46" t="s">
        <v>75</v>
      </c>
      <c r="F118" s="46" t="s">
        <v>75</v>
      </c>
      <c r="G118" s="26"/>
      <c r="H118" s="26"/>
      <c r="I118" s="26"/>
      <c r="J118" s="26" t="s">
        <v>160</v>
      </c>
    </row>
    <row r="119">
      <c r="A119" s="26" t="s">
        <v>2196</v>
      </c>
      <c r="B119" s="24">
        <v>0.08208333333333333</v>
      </c>
      <c r="C119" s="26" t="s">
        <v>69</v>
      </c>
      <c r="D119" s="26" t="s">
        <v>93</v>
      </c>
      <c r="E119" s="46">
        <v>13.0</v>
      </c>
      <c r="F119" s="46">
        <f>E119-9</f>
        <v>4</v>
      </c>
      <c r="G119" s="26"/>
      <c r="H119" s="26"/>
      <c r="I119" s="26"/>
      <c r="J119" s="26" t="s">
        <v>382</v>
      </c>
    </row>
    <row r="120">
      <c r="A120" s="26" t="s">
        <v>2196</v>
      </c>
      <c r="B120" s="24">
        <v>0.08215277777777778</v>
      </c>
      <c r="C120" s="26" t="s">
        <v>74</v>
      </c>
      <c r="D120" s="26" t="s">
        <v>91</v>
      </c>
      <c r="E120" s="46">
        <v>11.0</v>
      </c>
      <c r="F120" s="46"/>
      <c r="G120" s="26"/>
      <c r="H120" s="26" t="s">
        <v>2221</v>
      </c>
      <c r="I120" s="26"/>
      <c r="J120" s="26"/>
    </row>
    <row r="121">
      <c r="A121" s="26" t="s">
        <v>2196</v>
      </c>
      <c r="B121" s="24">
        <v>0.08393518518518518</v>
      </c>
      <c r="C121" s="26" t="s">
        <v>66</v>
      </c>
      <c r="D121" s="26" t="s">
        <v>89</v>
      </c>
      <c r="E121" s="46" t="s">
        <v>68</v>
      </c>
      <c r="F121" s="46">
        <v>20.0</v>
      </c>
      <c r="G121" s="26"/>
      <c r="H121" s="26"/>
      <c r="I121" s="26"/>
      <c r="J121" s="26" t="s">
        <v>160</v>
      </c>
    </row>
    <row r="122">
      <c r="A122" s="26" t="s">
        <v>2196</v>
      </c>
      <c r="B122" s="24">
        <v>0.08393518518518518</v>
      </c>
      <c r="C122" s="26" t="s">
        <v>66</v>
      </c>
      <c r="D122" s="26" t="s">
        <v>89</v>
      </c>
      <c r="E122" s="46">
        <v>21.0</v>
      </c>
      <c r="F122" s="46">
        <f>E122-9</f>
        <v>12</v>
      </c>
      <c r="G122" s="26"/>
      <c r="H122" s="26"/>
      <c r="I122" s="26"/>
      <c r="J122" s="26"/>
    </row>
    <row r="123">
      <c r="A123" s="26" t="s">
        <v>2196</v>
      </c>
      <c r="B123" s="24">
        <v>0.0840162037037037</v>
      </c>
      <c r="C123" s="26" t="s">
        <v>66</v>
      </c>
      <c r="D123" s="26" t="s">
        <v>89</v>
      </c>
      <c r="E123" s="46" t="s">
        <v>75</v>
      </c>
      <c r="F123" s="46" t="s">
        <v>75</v>
      </c>
      <c r="G123" s="26"/>
      <c r="H123" s="26"/>
      <c r="I123" s="26"/>
      <c r="J123" s="26" t="s">
        <v>160</v>
      </c>
    </row>
    <row r="124">
      <c r="A124" s="26" t="s">
        <v>2196</v>
      </c>
      <c r="B124" s="24">
        <v>0.0840162037037037</v>
      </c>
      <c r="C124" s="26" t="s">
        <v>66</v>
      </c>
      <c r="D124" s="26" t="s">
        <v>89</v>
      </c>
      <c r="E124" s="46">
        <v>11.0</v>
      </c>
      <c r="F124" s="46">
        <f>E124-9</f>
        <v>2</v>
      </c>
      <c r="G124" s="26"/>
      <c r="H124" s="26"/>
      <c r="I124" s="26"/>
      <c r="J124" s="26"/>
    </row>
    <row r="125">
      <c r="A125" s="26" t="s">
        <v>2196</v>
      </c>
      <c r="B125" s="24">
        <v>0.08414351851851852</v>
      </c>
      <c r="C125" s="26" t="s">
        <v>66</v>
      </c>
      <c r="D125" s="26" t="s">
        <v>91</v>
      </c>
      <c r="E125" s="46">
        <v>7.0</v>
      </c>
      <c r="F125" s="46"/>
      <c r="G125" s="26"/>
      <c r="H125" s="26" t="s">
        <v>2222</v>
      </c>
      <c r="I125" s="26"/>
      <c r="J125" s="26"/>
    </row>
    <row r="126">
      <c r="A126" s="26" t="s">
        <v>2196</v>
      </c>
      <c r="B126" s="24">
        <v>0.08575231481481481</v>
      </c>
      <c r="C126" s="26" t="s">
        <v>70</v>
      </c>
      <c r="D126" s="26" t="s">
        <v>100</v>
      </c>
      <c r="E126" s="46" t="s">
        <v>75</v>
      </c>
      <c r="F126" s="46" t="s">
        <v>75</v>
      </c>
      <c r="G126" s="26"/>
      <c r="H126" s="26"/>
      <c r="I126" s="26"/>
      <c r="J126" s="26" t="s">
        <v>160</v>
      </c>
    </row>
    <row r="127">
      <c r="A127" s="26" t="s">
        <v>2196</v>
      </c>
      <c r="B127" s="24">
        <v>0.08575231481481481</v>
      </c>
      <c r="C127" s="26" t="s">
        <v>70</v>
      </c>
      <c r="D127" s="26" t="s">
        <v>100</v>
      </c>
      <c r="E127" s="46" t="s">
        <v>88</v>
      </c>
      <c r="F127" s="46">
        <v>1.0</v>
      </c>
      <c r="G127" s="26"/>
      <c r="H127" s="26"/>
      <c r="I127" s="26"/>
      <c r="J127" s="26" t="s">
        <v>2223</v>
      </c>
    </row>
    <row r="128">
      <c r="A128" s="26" t="s">
        <v>2196</v>
      </c>
      <c r="B128" s="24">
        <v>0.08582175925925926</v>
      </c>
      <c r="C128" s="26" t="s">
        <v>66</v>
      </c>
      <c r="D128" s="26" t="s">
        <v>100</v>
      </c>
      <c r="E128" s="46">
        <v>4.0</v>
      </c>
      <c r="F128" s="46">
        <f>E128-1</f>
        <v>3</v>
      </c>
      <c r="G128" s="26"/>
      <c r="H128" s="26"/>
      <c r="I128" s="26"/>
      <c r="J128" s="26" t="s">
        <v>2223</v>
      </c>
    </row>
    <row r="129">
      <c r="A129" s="26" t="s">
        <v>2196</v>
      </c>
      <c r="B129" s="24">
        <v>0.08604166666666667</v>
      </c>
      <c r="C129" s="26" t="s">
        <v>82</v>
      </c>
      <c r="D129" s="26" t="s">
        <v>100</v>
      </c>
      <c r="E129" s="46">
        <v>19.0</v>
      </c>
      <c r="F129" s="46">
        <f>E129-2</f>
        <v>17</v>
      </c>
      <c r="G129" s="26"/>
      <c r="H129" s="26"/>
      <c r="I129" s="26"/>
      <c r="J129" s="26" t="s">
        <v>2223</v>
      </c>
    </row>
    <row r="130">
      <c r="A130" s="26" t="s">
        <v>2196</v>
      </c>
      <c r="B130" s="24">
        <v>0.08605324074074074</v>
      </c>
      <c r="C130" s="26" t="s">
        <v>74</v>
      </c>
      <c r="D130" s="26" t="s">
        <v>100</v>
      </c>
      <c r="E130" s="46">
        <v>17.0</v>
      </c>
      <c r="F130" s="46">
        <f>E130-9</f>
        <v>8</v>
      </c>
      <c r="G130" s="26"/>
      <c r="H130" s="26"/>
      <c r="I130" s="26"/>
      <c r="J130" s="26" t="s">
        <v>2223</v>
      </c>
    </row>
    <row r="131">
      <c r="A131" s="26" t="s">
        <v>2196</v>
      </c>
      <c r="B131" s="24">
        <v>0.08607638888888888</v>
      </c>
      <c r="C131" s="26" t="s">
        <v>69</v>
      </c>
      <c r="D131" s="26" t="s">
        <v>100</v>
      </c>
      <c r="E131" s="46">
        <v>21.0</v>
      </c>
      <c r="F131" s="46">
        <f>E131-4</f>
        <v>17</v>
      </c>
      <c r="G131" s="26"/>
      <c r="H131" s="26"/>
      <c r="I131" s="26"/>
      <c r="J131" s="26" t="s">
        <v>2223</v>
      </c>
    </row>
    <row r="132">
      <c r="A132" s="26" t="s">
        <v>2196</v>
      </c>
      <c r="B132" s="24">
        <v>0.08609953703703704</v>
      </c>
      <c r="C132" s="26" t="s">
        <v>964</v>
      </c>
      <c r="D132" s="26" t="s">
        <v>100</v>
      </c>
      <c r="E132" s="46">
        <v>3.0</v>
      </c>
      <c r="F132" s="46">
        <f>E132-0</f>
        <v>3</v>
      </c>
      <c r="G132" s="26"/>
      <c r="H132" s="26" t="s">
        <v>2224</v>
      </c>
      <c r="I132" s="26"/>
      <c r="J132" s="26" t="s">
        <v>2223</v>
      </c>
    </row>
    <row r="133">
      <c r="A133" s="26" t="s">
        <v>2196</v>
      </c>
      <c r="B133" s="24">
        <v>0.08614583333333334</v>
      </c>
      <c r="C133" s="26" t="s">
        <v>84</v>
      </c>
      <c r="D133" s="26" t="s">
        <v>100</v>
      </c>
      <c r="E133" s="46">
        <v>12.0</v>
      </c>
      <c r="F133" s="46">
        <f>E133-2</f>
        <v>10</v>
      </c>
      <c r="G133" s="26"/>
      <c r="H133" s="26" t="s">
        <v>2225</v>
      </c>
      <c r="I133" s="26"/>
      <c r="J133" s="26" t="s">
        <v>2223</v>
      </c>
    </row>
    <row r="134">
      <c r="A134" s="26" t="s">
        <v>2196</v>
      </c>
      <c r="B134" s="24">
        <v>0.08668981481481482</v>
      </c>
      <c r="C134" s="26" t="s">
        <v>70</v>
      </c>
      <c r="D134" s="26" t="s">
        <v>83</v>
      </c>
      <c r="E134" s="46">
        <v>25.0</v>
      </c>
      <c r="F134" s="46">
        <v>19.0</v>
      </c>
      <c r="G134" s="26"/>
      <c r="H134" s="26"/>
      <c r="I134" s="26"/>
      <c r="J134" s="26"/>
    </row>
    <row r="135">
      <c r="A135" s="26" t="s">
        <v>2196</v>
      </c>
      <c r="B135" s="24">
        <v>0.08728009259259259</v>
      </c>
      <c r="C135" s="26" t="s">
        <v>70</v>
      </c>
      <c r="D135" s="26" t="s">
        <v>209</v>
      </c>
      <c r="E135" s="46">
        <v>17.0</v>
      </c>
      <c r="F135" s="46">
        <f>E135-0</f>
        <v>17</v>
      </c>
      <c r="G135" s="26"/>
      <c r="H135" s="26"/>
      <c r="I135" s="26"/>
      <c r="J135" s="26"/>
    </row>
    <row r="136">
      <c r="A136" s="26" t="s">
        <v>2196</v>
      </c>
      <c r="B136" s="24">
        <v>0.08853009259259259</v>
      </c>
      <c r="C136" s="26" t="s">
        <v>74</v>
      </c>
      <c r="D136" s="26" t="s">
        <v>67</v>
      </c>
      <c r="E136" s="46" t="s">
        <v>75</v>
      </c>
      <c r="F136" s="46" t="s">
        <v>75</v>
      </c>
      <c r="G136" s="26"/>
      <c r="H136" s="26"/>
      <c r="I136" s="26"/>
      <c r="J136" s="26" t="s">
        <v>160</v>
      </c>
    </row>
    <row r="137">
      <c r="A137" s="26" t="s">
        <v>2196</v>
      </c>
      <c r="B137" s="24">
        <v>0.08853009259259259</v>
      </c>
      <c r="C137" s="26" t="s">
        <v>74</v>
      </c>
      <c r="D137" s="26" t="s">
        <v>67</v>
      </c>
      <c r="E137" s="46">
        <v>9.0</v>
      </c>
      <c r="F137" s="46">
        <f>E137-0</f>
        <v>9</v>
      </c>
      <c r="G137" s="26"/>
      <c r="H137" s="26"/>
      <c r="I137" s="26"/>
      <c r="J137" s="26" t="s">
        <v>161</v>
      </c>
    </row>
    <row r="138">
      <c r="A138" s="26" t="s">
        <v>2196</v>
      </c>
      <c r="B138" s="24">
        <v>0.08905092592592592</v>
      </c>
      <c r="C138" s="26" t="s">
        <v>82</v>
      </c>
      <c r="D138" s="26" t="s">
        <v>89</v>
      </c>
      <c r="E138" s="46" t="s">
        <v>75</v>
      </c>
      <c r="F138" s="46" t="s">
        <v>75</v>
      </c>
      <c r="G138" s="26"/>
      <c r="H138" s="26"/>
      <c r="I138" s="26"/>
      <c r="J138" s="26" t="s">
        <v>160</v>
      </c>
    </row>
    <row r="139">
      <c r="A139" s="26" t="s">
        <v>2196</v>
      </c>
      <c r="B139" s="24">
        <v>0.08905092592592592</v>
      </c>
      <c r="C139" s="26" t="s">
        <v>82</v>
      </c>
      <c r="D139" s="26" t="s">
        <v>89</v>
      </c>
      <c r="E139" s="46">
        <v>12.0</v>
      </c>
      <c r="F139" s="46">
        <f>E139-9</f>
        <v>3</v>
      </c>
      <c r="G139" s="26"/>
      <c r="H139" s="26"/>
      <c r="I139" s="26"/>
      <c r="J139" s="26" t="s">
        <v>529</v>
      </c>
    </row>
    <row r="140">
      <c r="A140" s="26" t="s">
        <v>2196</v>
      </c>
      <c r="B140" s="24">
        <v>0.09085648148148148</v>
      </c>
      <c r="C140" s="26" t="s">
        <v>66</v>
      </c>
      <c r="D140" s="26" t="s">
        <v>78</v>
      </c>
      <c r="E140" s="46">
        <v>17.0</v>
      </c>
      <c r="F140" s="46">
        <f>E140-0</f>
        <v>17</v>
      </c>
      <c r="G140" s="26"/>
      <c r="H140" s="26"/>
      <c r="I140" s="26"/>
      <c r="J140" s="26"/>
    </row>
    <row r="141">
      <c r="A141" s="26" t="s">
        <v>2196</v>
      </c>
      <c r="B141" s="24">
        <v>0.09171296296296297</v>
      </c>
      <c r="C141" s="26" t="s">
        <v>66</v>
      </c>
      <c r="D141" s="26" t="s">
        <v>89</v>
      </c>
      <c r="E141" s="46" t="s">
        <v>75</v>
      </c>
      <c r="F141" s="46" t="s">
        <v>75</v>
      </c>
      <c r="G141" s="26"/>
      <c r="H141" s="26"/>
      <c r="I141" s="26"/>
      <c r="J141" s="26" t="s">
        <v>160</v>
      </c>
    </row>
    <row r="142">
      <c r="A142" s="26" t="s">
        <v>2196</v>
      </c>
      <c r="B142" s="24">
        <v>0.09171296296296297</v>
      </c>
      <c r="C142" s="26" t="s">
        <v>66</v>
      </c>
      <c r="D142" s="26" t="s">
        <v>89</v>
      </c>
      <c r="E142" s="46">
        <v>14.0</v>
      </c>
      <c r="F142" s="46">
        <f>E142-9</f>
        <v>5</v>
      </c>
      <c r="G142" s="26"/>
      <c r="H142" s="26"/>
      <c r="I142" s="26"/>
      <c r="J142" s="26" t="s">
        <v>252</v>
      </c>
    </row>
    <row r="143">
      <c r="A143" s="26" t="s">
        <v>2196</v>
      </c>
      <c r="B143" s="24">
        <v>0.09174768518518518</v>
      </c>
      <c r="C143" s="26" t="s">
        <v>66</v>
      </c>
      <c r="D143" s="26" t="s">
        <v>89</v>
      </c>
      <c r="E143" s="46" t="s">
        <v>75</v>
      </c>
      <c r="F143" s="46" t="s">
        <v>75</v>
      </c>
      <c r="G143" s="26"/>
      <c r="H143" s="26"/>
      <c r="I143" s="26"/>
      <c r="J143" s="26" t="s">
        <v>160</v>
      </c>
    </row>
    <row r="144">
      <c r="A144" s="26" t="s">
        <v>2196</v>
      </c>
      <c r="B144" s="24">
        <v>0.09174768518518518</v>
      </c>
      <c r="C144" s="26" t="s">
        <v>66</v>
      </c>
      <c r="D144" s="26" t="s">
        <v>89</v>
      </c>
      <c r="E144" s="46">
        <v>25.0</v>
      </c>
      <c r="F144" s="46">
        <f>E144-9</f>
        <v>16</v>
      </c>
      <c r="G144" s="26"/>
      <c r="H144" s="26"/>
      <c r="I144" s="26"/>
      <c r="J144" s="26" t="s">
        <v>252</v>
      </c>
    </row>
    <row r="145">
      <c r="A145" s="26" t="s">
        <v>2196</v>
      </c>
      <c r="B145" s="24">
        <v>0.09186342592592593</v>
      </c>
      <c r="C145" s="26" t="s">
        <v>66</v>
      </c>
      <c r="D145" s="26" t="s">
        <v>91</v>
      </c>
      <c r="E145" s="46">
        <v>13.0</v>
      </c>
      <c r="F145" s="46"/>
      <c r="G145" s="26"/>
      <c r="H145" s="26" t="s">
        <v>2226</v>
      </c>
      <c r="I145" s="26"/>
      <c r="J145" s="26"/>
    </row>
    <row r="146">
      <c r="A146" s="26" t="s">
        <v>2196</v>
      </c>
      <c r="B146" s="24">
        <v>0.09188657407407408</v>
      </c>
      <c r="C146" s="26" t="s">
        <v>66</v>
      </c>
      <c r="D146" s="26" t="s">
        <v>91</v>
      </c>
      <c r="E146" s="46">
        <v>7.0</v>
      </c>
      <c r="F146" s="46"/>
      <c r="G146" s="26"/>
      <c r="H146" s="26" t="s">
        <v>2227</v>
      </c>
      <c r="I146" s="26"/>
      <c r="J146" s="26"/>
    </row>
    <row r="147">
      <c r="A147" s="26" t="s">
        <v>2196</v>
      </c>
      <c r="B147" s="24">
        <v>0.0934837962962963</v>
      </c>
      <c r="C147" s="26" t="s">
        <v>70</v>
      </c>
      <c r="D147" s="26" t="s">
        <v>83</v>
      </c>
      <c r="E147" s="46">
        <v>20.0</v>
      </c>
      <c r="F147" s="46">
        <f>E147-6</f>
        <v>14</v>
      </c>
      <c r="G147" s="26"/>
      <c r="H147" s="26"/>
      <c r="I147" s="26"/>
      <c r="J147" s="26"/>
    </row>
    <row r="148">
      <c r="A148" s="26" t="s">
        <v>2196</v>
      </c>
      <c r="B148" s="24">
        <v>0.09556712962962963</v>
      </c>
      <c r="C148" s="26" t="s">
        <v>82</v>
      </c>
      <c r="D148" s="26" t="s">
        <v>81</v>
      </c>
      <c r="E148" s="46" t="s">
        <v>75</v>
      </c>
      <c r="F148" s="46" t="s">
        <v>75</v>
      </c>
      <c r="G148" s="26"/>
      <c r="H148" s="26"/>
      <c r="I148" s="26"/>
      <c r="J148" s="26" t="s">
        <v>85</v>
      </c>
    </row>
    <row r="149">
      <c r="A149" s="26" t="s">
        <v>2196</v>
      </c>
      <c r="B149" s="24">
        <v>0.09556712962962963</v>
      </c>
      <c r="C149" s="26" t="s">
        <v>82</v>
      </c>
      <c r="D149" s="26" t="s">
        <v>81</v>
      </c>
      <c r="E149" s="46">
        <v>13.0</v>
      </c>
      <c r="F149" s="46">
        <f>E149-7</f>
        <v>6</v>
      </c>
      <c r="G149" s="26"/>
      <c r="H149" s="26"/>
      <c r="I149" s="26"/>
      <c r="J149" s="26" t="s">
        <v>2228</v>
      </c>
    </row>
    <row r="150">
      <c r="A150" s="26" t="s">
        <v>2196</v>
      </c>
      <c r="B150" s="24">
        <v>0.0958449074074074</v>
      </c>
      <c r="C150" s="26" t="s">
        <v>82</v>
      </c>
      <c r="D150" s="26" t="s">
        <v>81</v>
      </c>
      <c r="E150" s="46" t="s">
        <v>75</v>
      </c>
      <c r="F150" s="46" t="s">
        <v>75</v>
      </c>
      <c r="G150" s="26"/>
      <c r="H150" s="26"/>
      <c r="I150" s="26"/>
      <c r="J150" s="26" t="s">
        <v>85</v>
      </c>
    </row>
    <row r="151">
      <c r="A151" s="26" t="s">
        <v>2196</v>
      </c>
      <c r="B151" s="24">
        <v>0.13751157407407408</v>
      </c>
      <c r="C151" s="26" t="s">
        <v>82</v>
      </c>
      <c r="D151" s="26" t="s">
        <v>81</v>
      </c>
      <c r="E151" s="46" t="s">
        <v>75</v>
      </c>
      <c r="F151" s="46" t="s">
        <v>75</v>
      </c>
      <c r="G151" s="26"/>
      <c r="H151" s="26"/>
      <c r="I151" s="26"/>
      <c r="J151" s="26" t="s">
        <v>2228</v>
      </c>
    </row>
    <row r="152">
      <c r="A152" s="26" t="s">
        <v>2196</v>
      </c>
      <c r="B152" s="24">
        <v>0.09605324074074074</v>
      </c>
      <c r="C152" s="26" t="s">
        <v>82</v>
      </c>
      <c r="D152" s="26" t="s">
        <v>93</v>
      </c>
      <c r="E152" s="46">
        <v>20.0</v>
      </c>
      <c r="F152" s="46">
        <f t="shared" ref="F152:F153" si="5">E152-5</f>
        <v>15</v>
      </c>
      <c r="G152" s="26"/>
      <c r="H152" s="26"/>
      <c r="I152" s="26"/>
      <c r="J152" s="26" t="s">
        <v>160</v>
      </c>
    </row>
    <row r="153">
      <c r="A153" s="26" t="s">
        <v>2196</v>
      </c>
      <c r="B153" s="24">
        <v>0.09605324074074074</v>
      </c>
      <c r="C153" s="26" t="s">
        <v>82</v>
      </c>
      <c r="D153" s="26" t="s">
        <v>93</v>
      </c>
      <c r="E153" s="46">
        <v>15.0</v>
      </c>
      <c r="F153" s="46">
        <f t="shared" si="5"/>
        <v>10</v>
      </c>
      <c r="G153" s="26"/>
      <c r="H153" s="26"/>
      <c r="I153" s="26"/>
      <c r="J153" s="26" t="s">
        <v>2229</v>
      </c>
    </row>
    <row r="154">
      <c r="A154" s="26" t="s">
        <v>2196</v>
      </c>
      <c r="B154" s="24">
        <v>0.09631944444444444</v>
      </c>
      <c r="C154" s="26" t="s">
        <v>82</v>
      </c>
      <c r="D154" s="26" t="s">
        <v>91</v>
      </c>
      <c r="E154" s="46">
        <v>5.0</v>
      </c>
      <c r="F154" s="46"/>
      <c r="G154" s="26"/>
      <c r="H154" s="26" t="s">
        <v>2230</v>
      </c>
      <c r="I154" s="26"/>
      <c r="J154" s="26"/>
    </row>
    <row r="155">
      <c r="A155" s="26" t="s">
        <v>2196</v>
      </c>
      <c r="B155" s="24">
        <v>0.09704861111111111</v>
      </c>
      <c r="C155" s="26" t="s">
        <v>82</v>
      </c>
      <c r="D155" s="26" t="s">
        <v>78</v>
      </c>
      <c r="E155" s="46">
        <v>14.0</v>
      </c>
      <c r="F155" s="46">
        <f>E155-3</f>
        <v>11</v>
      </c>
      <c r="G155" s="26"/>
      <c r="H155" s="26"/>
      <c r="I155" s="26"/>
      <c r="J155" s="26"/>
    </row>
    <row r="156">
      <c r="A156" s="26" t="s">
        <v>2196</v>
      </c>
      <c r="B156" s="24">
        <v>0.1003125</v>
      </c>
      <c r="C156" s="26" t="s">
        <v>69</v>
      </c>
      <c r="D156" s="26" t="s">
        <v>67</v>
      </c>
      <c r="E156" s="46">
        <v>17.0</v>
      </c>
      <c r="F156" s="46">
        <f>E156-4</f>
        <v>13</v>
      </c>
      <c r="G156" s="26"/>
      <c r="H156" s="26"/>
      <c r="I156" s="26"/>
      <c r="J156" s="26" t="s">
        <v>2231</v>
      </c>
    </row>
    <row r="157">
      <c r="A157" s="26" t="s">
        <v>2196</v>
      </c>
      <c r="B157" s="24">
        <v>0.10252314814814815</v>
      </c>
      <c r="C157" s="26" t="s">
        <v>70</v>
      </c>
      <c r="D157" s="26" t="s">
        <v>125</v>
      </c>
      <c r="E157" s="46" t="s">
        <v>68</v>
      </c>
      <c r="F157" s="46">
        <v>20.0</v>
      </c>
      <c r="G157" s="26"/>
      <c r="H157" s="26"/>
      <c r="I157" s="26"/>
      <c r="J157" s="26"/>
    </row>
    <row r="158">
      <c r="A158" s="26" t="s">
        <v>2196</v>
      </c>
      <c r="B158" s="24">
        <v>0.10373842592592593</v>
      </c>
      <c r="C158" s="26" t="s">
        <v>70</v>
      </c>
      <c r="D158" s="26" t="s">
        <v>67</v>
      </c>
      <c r="E158" s="46">
        <v>13.0</v>
      </c>
      <c r="F158" s="46">
        <f>E158-3</f>
        <v>10</v>
      </c>
      <c r="G158" s="26"/>
      <c r="H158" s="26"/>
      <c r="I158" s="26"/>
      <c r="J158" s="26"/>
    </row>
    <row r="159">
      <c r="A159" s="26" t="s">
        <v>2196</v>
      </c>
      <c r="B159" s="24">
        <v>0.10523148148148148</v>
      </c>
      <c r="C159" s="26" t="s">
        <v>69</v>
      </c>
      <c r="D159" s="26" t="s">
        <v>93</v>
      </c>
      <c r="E159" s="46" t="s">
        <v>75</v>
      </c>
      <c r="F159" s="46" t="s">
        <v>75</v>
      </c>
      <c r="G159" s="26"/>
      <c r="H159" s="26"/>
      <c r="I159" s="26"/>
      <c r="J159" s="26" t="s">
        <v>382</v>
      </c>
    </row>
    <row r="160">
      <c r="A160" s="26" t="s">
        <v>2196</v>
      </c>
      <c r="B160" s="24">
        <v>0.10523148148148148</v>
      </c>
      <c r="C160" s="26" t="s">
        <v>69</v>
      </c>
      <c r="D160" s="26" t="s">
        <v>93</v>
      </c>
      <c r="E160" s="46">
        <v>16.0</v>
      </c>
      <c r="F160" s="46">
        <v>8.0</v>
      </c>
      <c r="G160" s="26"/>
      <c r="H160" s="26"/>
      <c r="I160" s="26"/>
      <c r="J160" s="26" t="s">
        <v>382</v>
      </c>
    </row>
    <row r="161">
      <c r="A161" s="26" t="s">
        <v>2196</v>
      </c>
      <c r="B161" s="24">
        <v>0.10541666666666667</v>
      </c>
      <c r="C161" s="26" t="s">
        <v>69</v>
      </c>
      <c r="D161" s="26" t="s">
        <v>91</v>
      </c>
      <c r="E161" s="46">
        <v>6.0</v>
      </c>
      <c r="F161" s="46"/>
      <c r="G161" s="26"/>
      <c r="H161" s="26" t="s">
        <v>2232</v>
      </c>
      <c r="I161" s="26"/>
      <c r="J161" s="26"/>
    </row>
    <row r="162">
      <c r="A162" s="26" t="s">
        <v>2196</v>
      </c>
      <c r="B162" s="24">
        <v>0.10619212962962964</v>
      </c>
      <c r="C162" s="26" t="s">
        <v>82</v>
      </c>
      <c r="D162" s="26" t="s">
        <v>91</v>
      </c>
      <c r="E162" s="46">
        <v>22.0</v>
      </c>
      <c r="F162" s="46"/>
      <c r="G162" s="26"/>
      <c r="H162" s="26" t="s">
        <v>2233</v>
      </c>
      <c r="I162" s="26"/>
      <c r="J162" s="26"/>
    </row>
    <row r="163">
      <c r="A163" s="26" t="s">
        <v>2196</v>
      </c>
      <c r="B163" s="24">
        <v>0.10722222222222222</v>
      </c>
      <c r="C163" s="26" t="s">
        <v>74</v>
      </c>
      <c r="D163" s="26" t="s">
        <v>83</v>
      </c>
      <c r="E163" s="46">
        <v>14.0</v>
      </c>
      <c r="F163" s="46">
        <f>E163-11</f>
        <v>3</v>
      </c>
      <c r="G163" s="26"/>
      <c r="H163" s="26"/>
      <c r="I163" s="26"/>
      <c r="J163" s="26"/>
    </row>
    <row r="164">
      <c r="A164" s="26" t="s">
        <v>2196</v>
      </c>
      <c r="B164" s="24">
        <v>0.12737268518518519</v>
      </c>
      <c r="C164" s="26" t="s">
        <v>66</v>
      </c>
      <c r="D164" s="26" t="s">
        <v>67</v>
      </c>
      <c r="E164" s="46">
        <v>8.0</v>
      </c>
      <c r="F164" s="46">
        <f>E164-2</f>
        <v>6</v>
      </c>
      <c r="G164" s="26"/>
      <c r="H164" s="26"/>
      <c r="I164" s="26"/>
      <c r="J164" s="26"/>
    </row>
    <row r="165">
      <c r="A165" s="26" t="s">
        <v>2196</v>
      </c>
      <c r="B165" s="24">
        <v>0.12782407407407406</v>
      </c>
      <c r="C165" s="26" t="s">
        <v>82</v>
      </c>
      <c r="D165" s="26" t="s">
        <v>83</v>
      </c>
      <c r="E165" s="46">
        <v>23.0</v>
      </c>
      <c r="F165" s="46">
        <f>E165-9</f>
        <v>14</v>
      </c>
      <c r="G165" s="26"/>
      <c r="H165" s="26"/>
      <c r="I165" s="26"/>
      <c r="J165" s="26"/>
    </row>
    <row r="166">
      <c r="A166" s="26" t="s">
        <v>2196</v>
      </c>
      <c r="B166" s="24">
        <v>0.12938657407407408</v>
      </c>
      <c r="C166" s="26" t="s">
        <v>964</v>
      </c>
      <c r="D166" s="26" t="s">
        <v>67</v>
      </c>
      <c r="E166" s="46">
        <v>11.0</v>
      </c>
      <c r="F166" s="46">
        <v>2.0</v>
      </c>
      <c r="G166" s="26"/>
      <c r="H166" s="26"/>
      <c r="I166" s="26"/>
      <c r="J166" s="26"/>
    </row>
    <row r="167">
      <c r="A167" s="26" t="s">
        <v>2196</v>
      </c>
      <c r="B167" s="24">
        <v>0.1309375</v>
      </c>
      <c r="C167" s="26" t="s">
        <v>964</v>
      </c>
      <c r="D167" s="26" t="s">
        <v>120</v>
      </c>
      <c r="E167" s="46">
        <v>24.0</v>
      </c>
      <c r="F167" s="46"/>
      <c r="G167" s="26"/>
      <c r="H167" s="26"/>
      <c r="I167" s="26"/>
      <c r="J167" s="26" t="s">
        <v>2234</v>
      </c>
    </row>
    <row r="168">
      <c r="A168" s="26" t="s">
        <v>2196</v>
      </c>
      <c r="B168" s="24">
        <v>0.13219907407407408</v>
      </c>
      <c r="C168" s="26" t="s">
        <v>66</v>
      </c>
      <c r="D168" s="26" t="s">
        <v>83</v>
      </c>
      <c r="E168" s="46">
        <v>15.0</v>
      </c>
      <c r="F168" s="46">
        <f>E168-6</f>
        <v>9</v>
      </c>
      <c r="G168" s="26"/>
      <c r="H168" s="26"/>
      <c r="I168" s="26"/>
      <c r="J168" s="26"/>
    </row>
    <row r="169">
      <c r="A169" s="26" t="s">
        <v>2196</v>
      </c>
      <c r="B169" s="24">
        <v>0.1328125</v>
      </c>
      <c r="C169" s="26" t="s">
        <v>964</v>
      </c>
      <c r="D169" s="26" t="s">
        <v>67</v>
      </c>
      <c r="E169" s="46" t="s">
        <v>68</v>
      </c>
      <c r="F169" s="46">
        <v>20.0</v>
      </c>
      <c r="G169" s="26"/>
      <c r="H169" s="26"/>
      <c r="I169" s="26"/>
      <c r="J169" s="26"/>
    </row>
    <row r="170">
      <c r="A170" s="26" t="s">
        <v>2196</v>
      </c>
      <c r="B170" s="24">
        <v>0.13315972222222222</v>
      </c>
      <c r="C170" s="26" t="s">
        <v>70</v>
      </c>
      <c r="D170" s="26" t="s">
        <v>83</v>
      </c>
      <c r="E170" s="46">
        <v>25.0</v>
      </c>
      <c r="F170" s="46">
        <f>E170-6</f>
        <v>19</v>
      </c>
      <c r="G170" s="26"/>
      <c r="H170" s="26"/>
      <c r="I170" s="26"/>
      <c r="J170" s="26"/>
    </row>
    <row r="171">
      <c r="A171" s="26" t="s">
        <v>2196</v>
      </c>
      <c r="B171" s="24">
        <v>0.13541666666666666</v>
      </c>
      <c r="C171" s="26" t="s">
        <v>84</v>
      </c>
      <c r="D171" s="26" t="s">
        <v>87</v>
      </c>
      <c r="E171" s="46" t="s">
        <v>68</v>
      </c>
      <c r="F171" s="46">
        <v>20.0</v>
      </c>
      <c r="G171" s="26"/>
      <c r="H171" s="26"/>
      <c r="I171" s="26"/>
      <c r="J171" s="26"/>
    </row>
    <row r="172">
      <c r="A172" s="26" t="s">
        <v>2196</v>
      </c>
      <c r="B172" s="24">
        <v>0.13547453703703705</v>
      </c>
      <c r="C172" s="26" t="s">
        <v>69</v>
      </c>
      <c r="D172" s="26" t="s">
        <v>87</v>
      </c>
      <c r="E172" s="46">
        <v>22.0</v>
      </c>
      <c r="F172" s="46">
        <f>E172-4</f>
        <v>18</v>
      </c>
      <c r="G172" s="26"/>
      <c r="H172" s="26"/>
      <c r="I172" s="26"/>
      <c r="J172" s="26"/>
    </row>
    <row r="173">
      <c r="A173" s="26" t="s">
        <v>2196</v>
      </c>
      <c r="B173" s="24">
        <v>0.13564814814814816</v>
      </c>
      <c r="C173" s="26" t="s">
        <v>70</v>
      </c>
      <c r="D173" s="26" t="s">
        <v>87</v>
      </c>
      <c r="E173" s="46">
        <v>18.0</v>
      </c>
      <c r="F173" s="46">
        <f>E173-5</f>
        <v>13</v>
      </c>
      <c r="G173" s="26"/>
      <c r="H173" s="26"/>
      <c r="I173" s="26"/>
      <c r="J173" s="26"/>
    </row>
    <row r="174">
      <c r="A174" s="26" t="s">
        <v>2196</v>
      </c>
      <c r="B174" s="24">
        <v>0.13565972222222222</v>
      </c>
      <c r="C174" s="26" t="s">
        <v>964</v>
      </c>
      <c r="D174" s="26" t="s">
        <v>87</v>
      </c>
      <c r="E174" s="46">
        <v>15.0</v>
      </c>
      <c r="F174" s="46">
        <f>E174-0</f>
        <v>15</v>
      </c>
      <c r="G174" s="26"/>
      <c r="H174" s="26"/>
      <c r="I174" s="26"/>
      <c r="J174" s="26"/>
    </row>
    <row r="175">
      <c r="A175" s="26" t="s">
        <v>2196</v>
      </c>
      <c r="B175" s="24">
        <v>0.1357523148148148</v>
      </c>
      <c r="C175" s="26" t="s">
        <v>82</v>
      </c>
      <c r="D175" s="26" t="s">
        <v>87</v>
      </c>
      <c r="E175" s="46">
        <v>12.0</v>
      </c>
      <c r="F175" s="46">
        <f>E175-1</f>
        <v>11</v>
      </c>
      <c r="G175" s="26"/>
      <c r="H175" s="26"/>
      <c r="I175" s="26"/>
      <c r="J175" s="26"/>
    </row>
    <row r="176">
      <c r="A176" s="26" t="s">
        <v>2196</v>
      </c>
      <c r="B176" s="24">
        <v>0.1358449074074074</v>
      </c>
      <c r="C176" s="26" t="s">
        <v>74</v>
      </c>
      <c r="D176" s="26" t="s">
        <v>87</v>
      </c>
      <c r="E176" s="46" t="s">
        <v>88</v>
      </c>
      <c r="F176" s="46">
        <v>1.0</v>
      </c>
      <c r="G176" s="26"/>
      <c r="H176" s="26"/>
      <c r="I176" s="26"/>
      <c r="J176" s="26"/>
    </row>
    <row r="177">
      <c r="A177" s="26" t="s">
        <v>2196</v>
      </c>
      <c r="B177" s="24">
        <v>0.1358912037037037</v>
      </c>
      <c r="C177" s="26" t="s">
        <v>66</v>
      </c>
      <c r="D177" s="26" t="s">
        <v>87</v>
      </c>
      <c r="E177" s="46">
        <v>3.0</v>
      </c>
      <c r="F177" s="46">
        <f>E177-0</f>
        <v>3</v>
      </c>
      <c r="G177" s="26"/>
      <c r="H177" s="26"/>
      <c r="I177" s="26"/>
      <c r="J177" s="26"/>
    </row>
    <row r="178">
      <c r="A178" s="26" t="s">
        <v>2196</v>
      </c>
      <c r="B178" s="24">
        <v>0.13940972222222223</v>
      </c>
      <c r="C178" s="26" t="s">
        <v>84</v>
      </c>
      <c r="D178" s="26" t="s">
        <v>93</v>
      </c>
      <c r="E178" s="46" t="s">
        <v>75</v>
      </c>
      <c r="F178" s="46" t="s">
        <v>75</v>
      </c>
      <c r="G178" s="26"/>
      <c r="H178" s="26"/>
      <c r="I178" s="26"/>
      <c r="J178" s="26" t="s">
        <v>85</v>
      </c>
    </row>
    <row r="179">
      <c r="A179" s="26" t="s">
        <v>2196</v>
      </c>
      <c r="B179" s="24">
        <v>0.13940972222222223</v>
      </c>
      <c r="C179" s="26" t="s">
        <v>84</v>
      </c>
      <c r="D179" s="26" t="s">
        <v>93</v>
      </c>
      <c r="E179" s="46">
        <v>23.0</v>
      </c>
      <c r="F179" s="46">
        <f>E179-8</f>
        <v>15</v>
      </c>
      <c r="G179" s="26"/>
      <c r="H179" s="26"/>
      <c r="I179" s="26"/>
      <c r="J179" s="26" t="s">
        <v>871</v>
      </c>
    </row>
    <row r="180">
      <c r="A180" s="26" t="s">
        <v>2196</v>
      </c>
      <c r="B180" s="24">
        <v>0.13953703703703704</v>
      </c>
      <c r="C180" s="26" t="s">
        <v>84</v>
      </c>
      <c r="D180" s="26" t="s">
        <v>91</v>
      </c>
      <c r="E180" s="46">
        <v>18.0</v>
      </c>
      <c r="F180" s="46"/>
      <c r="G180" s="26"/>
      <c r="H180" s="26" t="s">
        <v>2235</v>
      </c>
      <c r="I180" s="26"/>
      <c r="J180" s="26"/>
    </row>
    <row r="181">
      <c r="A181" s="26" t="s">
        <v>2196</v>
      </c>
      <c r="B181" s="24">
        <v>0.1399074074074074</v>
      </c>
      <c r="C181" s="26" t="s">
        <v>84</v>
      </c>
      <c r="D181" s="26" t="s">
        <v>93</v>
      </c>
      <c r="E181" s="46" t="s">
        <v>88</v>
      </c>
      <c r="F181" s="46">
        <v>1.0</v>
      </c>
      <c r="G181" s="26"/>
      <c r="H181" s="26"/>
      <c r="I181" s="26"/>
      <c r="J181" s="26" t="s">
        <v>85</v>
      </c>
    </row>
    <row r="182">
      <c r="A182" s="26" t="s">
        <v>2196</v>
      </c>
      <c r="B182" s="24">
        <v>0.1399074074074074</v>
      </c>
      <c r="C182" s="26" t="s">
        <v>84</v>
      </c>
      <c r="D182" s="26" t="s">
        <v>93</v>
      </c>
      <c r="E182" s="46" t="s">
        <v>759</v>
      </c>
      <c r="F182" s="46">
        <v>8.0</v>
      </c>
      <c r="G182" s="26"/>
      <c r="H182" s="26"/>
      <c r="I182" s="26"/>
      <c r="J182" s="26" t="s">
        <v>871</v>
      </c>
    </row>
    <row r="183">
      <c r="A183" s="26" t="s">
        <v>2196</v>
      </c>
      <c r="B183" s="24">
        <v>0.14017361111111112</v>
      </c>
      <c r="C183" s="26" t="s">
        <v>84</v>
      </c>
      <c r="D183" s="26" t="s">
        <v>91</v>
      </c>
      <c r="E183" s="46">
        <v>12.0</v>
      </c>
      <c r="F183" s="46"/>
      <c r="G183" s="26"/>
      <c r="H183" s="26" t="s">
        <v>2236</v>
      </c>
      <c r="I183" s="26"/>
      <c r="J183" s="26"/>
    </row>
    <row r="184">
      <c r="A184" s="26" t="s">
        <v>2196</v>
      </c>
      <c r="B184" s="24">
        <v>0.14108796296296297</v>
      </c>
      <c r="C184" s="26" t="s">
        <v>70</v>
      </c>
      <c r="D184" s="26" t="s">
        <v>93</v>
      </c>
      <c r="E184" s="46">
        <v>12.0</v>
      </c>
      <c r="F184" s="46">
        <f t="shared" ref="F184:F185" si="6">E184-9</f>
        <v>3</v>
      </c>
      <c r="G184" s="26"/>
      <c r="H184" s="26"/>
      <c r="I184" s="26"/>
      <c r="J184" s="26" t="s">
        <v>148</v>
      </c>
    </row>
    <row r="185">
      <c r="A185" s="26" t="s">
        <v>2196</v>
      </c>
      <c r="B185" s="26" t="s">
        <v>2237</v>
      </c>
      <c r="C185" s="26" t="s">
        <v>70</v>
      </c>
      <c r="D185" s="26" t="s">
        <v>93</v>
      </c>
      <c r="E185" s="46">
        <v>18.0</v>
      </c>
      <c r="F185" s="46">
        <f t="shared" si="6"/>
        <v>9</v>
      </c>
      <c r="G185" s="26"/>
      <c r="H185" s="26"/>
      <c r="I185" s="26"/>
      <c r="J185" s="26" t="s">
        <v>148</v>
      </c>
    </row>
    <row r="186">
      <c r="A186" s="26" t="s">
        <v>2196</v>
      </c>
      <c r="B186" s="24">
        <v>0.14123842592592592</v>
      </c>
      <c r="C186" s="26" t="s">
        <v>70</v>
      </c>
      <c r="D186" s="26" t="s">
        <v>91</v>
      </c>
      <c r="E186" s="46">
        <v>13.0</v>
      </c>
      <c r="F186" s="46"/>
      <c r="G186" s="26"/>
      <c r="H186" s="26" t="s">
        <v>2238</v>
      </c>
      <c r="I186" s="26"/>
      <c r="J186" s="26"/>
    </row>
    <row r="187">
      <c r="A187" s="26" t="s">
        <v>2196</v>
      </c>
      <c r="B187" s="24">
        <v>0.1413425925925926</v>
      </c>
      <c r="C187" s="26" t="s">
        <v>70</v>
      </c>
      <c r="D187" s="26" t="s">
        <v>91</v>
      </c>
      <c r="E187" s="46">
        <v>9.0</v>
      </c>
      <c r="F187" s="46"/>
      <c r="G187" s="26"/>
      <c r="H187" s="26" t="s">
        <v>2239</v>
      </c>
      <c r="I187" s="26"/>
      <c r="J187" s="26"/>
    </row>
    <row r="188">
      <c r="A188" s="26" t="s">
        <v>2196</v>
      </c>
      <c r="B188" s="24">
        <v>0.14216435185185186</v>
      </c>
      <c r="C188" s="26" t="s">
        <v>964</v>
      </c>
      <c r="D188" s="26" t="s">
        <v>91</v>
      </c>
      <c r="E188" s="46">
        <v>12.0</v>
      </c>
      <c r="F188" s="46"/>
      <c r="G188" s="26"/>
      <c r="H188" s="26" t="s">
        <v>2240</v>
      </c>
      <c r="I188" s="46">
        <v>1.0</v>
      </c>
      <c r="J188" s="26" t="s">
        <v>2241</v>
      </c>
    </row>
    <row r="189">
      <c r="A189" s="26" t="s">
        <v>2196</v>
      </c>
      <c r="B189" s="24">
        <v>0.1429050925925926</v>
      </c>
      <c r="C189" s="26" t="s">
        <v>70</v>
      </c>
      <c r="D189" s="26" t="s">
        <v>129</v>
      </c>
      <c r="E189" s="46" t="s">
        <v>68</v>
      </c>
      <c r="F189" s="46">
        <v>20.0</v>
      </c>
      <c r="G189" s="26"/>
      <c r="H189" s="26"/>
      <c r="I189" s="26"/>
      <c r="J189" s="26" t="s">
        <v>160</v>
      </c>
    </row>
    <row r="190">
      <c r="A190" s="26" t="s">
        <v>2196</v>
      </c>
      <c r="B190" s="24">
        <v>0.1429050925925926</v>
      </c>
      <c r="C190" s="26" t="s">
        <v>70</v>
      </c>
      <c r="D190" s="26" t="s">
        <v>129</v>
      </c>
      <c r="E190" s="46">
        <v>17.0</v>
      </c>
      <c r="F190" s="46">
        <f>E190-5</f>
        <v>12</v>
      </c>
      <c r="G190" s="26"/>
      <c r="H190" s="26"/>
      <c r="I190" s="26"/>
      <c r="J190" s="26" t="s">
        <v>161</v>
      </c>
    </row>
    <row r="191">
      <c r="A191" s="26" t="s">
        <v>2196</v>
      </c>
      <c r="B191" s="24">
        <v>0.14425925925925925</v>
      </c>
      <c r="C191" s="26" t="s">
        <v>82</v>
      </c>
      <c r="D191" s="26" t="s">
        <v>91</v>
      </c>
      <c r="E191" s="46">
        <v>29.0</v>
      </c>
      <c r="F191" s="46"/>
      <c r="G191" s="26"/>
      <c r="H191" s="26" t="s">
        <v>2242</v>
      </c>
      <c r="I191" s="26" t="s">
        <v>137</v>
      </c>
      <c r="J191" s="26" t="s">
        <v>698</v>
      </c>
    </row>
    <row r="192">
      <c r="A192" s="26" t="s">
        <v>2196</v>
      </c>
      <c r="B192" s="24">
        <v>0.14483796296296297</v>
      </c>
      <c r="C192" s="26" t="s">
        <v>66</v>
      </c>
      <c r="D192" s="26" t="s">
        <v>100</v>
      </c>
      <c r="E192" s="46">
        <v>4.0</v>
      </c>
      <c r="F192" s="46">
        <f>E192-1</f>
        <v>3</v>
      </c>
      <c r="G192" s="26"/>
      <c r="H192" s="26"/>
      <c r="I192" s="26"/>
      <c r="J192" s="26"/>
    </row>
    <row r="193">
      <c r="A193" s="26" t="s">
        <v>2196</v>
      </c>
      <c r="B193" s="24">
        <v>0.1492476851851852</v>
      </c>
      <c r="C193" s="26" t="s">
        <v>66</v>
      </c>
      <c r="D193" s="26" t="s">
        <v>93</v>
      </c>
      <c r="E193" s="46">
        <v>29.0</v>
      </c>
      <c r="F193" s="46">
        <f>E193-10</f>
        <v>19</v>
      </c>
      <c r="G193" s="26"/>
      <c r="H193" s="26"/>
      <c r="I193" s="26"/>
      <c r="J193" s="26" t="s">
        <v>110</v>
      </c>
    </row>
    <row r="194">
      <c r="A194" s="26" t="s">
        <v>2196</v>
      </c>
      <c r="B194" s="24">
        <v>0.14940972222222224</v>
      </c>
      <c r="C194" s="26" t="s">
        <v>66</v>
      </c>
      <c r="D194" s="26" t="s">
        <v>91</v>
      </c>
      <c r="E194" s="46">
        <v>13.0</v>
      </c>
      <c r="F194" s="46"/>
      <c r="G194" s="26"/>
      <c r="H194" s="26" t="s">
        <v>2243</v>
      </c>
      <c r="I194" s="26"/>
      <c r="J194" s="26"/>
    </row>
    <row r="195">
      <c r="A195" s="26" t="s">
        <v>2196</v>
      </c>
      <c r="B195" s="24">
        <v>0.14958333333333335</v>
      </c>
      <c r="C195" s="26" t="s">
        <v>66</v>
      </c>
      <c r="D195" s="26" t="s">
        <v>93</v>
      </c>
      <c r="E195" s="46">
        <v>18.0</v>
      </c>
      <c r="F195" s="46">
        <f>E195-10</f>
        <v>8</v>
      </c>
      <c r="G195" s="26"/>
      <c r="H195" s="26"/>
      <c r="I195" s="26"/>
      <c r="J195" s="26" t="s">
        <v>110</v>
      </c>
    </row>
    <row r="196">
      <c r="A196" s="26" t="s">
        <v>2196</v>
      </c>
      <c r="B196" s="24">
        <v>0.1496875</v>
      </c>
      <c r="C196" s="26" t="s">
        <v>66</v>
      </c>
      <c r="D196" s="26" t="s">
        <v>91</v>
      </c>
      <c r="E196" s="46">
        <v>13.0</v>
      </c>
      <c r="F196" s="46"/>
      <c r="G196" s="26"/>
      <c r="H196" s="26" t="s">
        <v>2243</v>
      </c>
      <c r="I196" s="26"/>
      <c r="J196" s="26"/>
    </row>
    <row r="197">
      <c r="A197" s="26" t="s">
        <v>2196</v>
      </c>
      <c r="B197" s="24">
        <v>0.1514236111111111</v>
      </c>
      <c r="C197" s="26" t="s">
        <v>84</v>
      </c>
      <c r="D197" s="26" t="s">
        <v>93</v>
      </c>
      <c r="E197" s="46" t="s">
        <v>75</v>
      </c>
      <c r="F197" s="46" t="s">
        <v>75</v>
      </c>
      <c r="G197" s="26"/>
      <c r="H197" s="26"/>
      <c r="I197" s="26"/>
      <c r="J197" s="26" t="s">
        <v>85</v>
      </c>
    </row>
    <row r="198">
      <c r="A198" s="26" t="s">
        <v>2196</v>
      </c>
      <c r="B198" s="24">
        <v>0.1514236111111111</v>
      </c>
      <c r="C198" s="26" t="s">
        <v>84</v>
      </c>
      <c r="D198" s="26" t="s">
        <v>93</v>
      </c>
      <c r="E198" s="46">
        <v>22.0</v>
      </c>
      <c r="F198" s="46">
        <f>E198-8</f>
        <v>14</v>
      </c>
      <c r="G198" s="26"/>
      <c r="H198" s="26"/>
      <c r="I198" s="26"/>
      <c r="J198" s="26" t="s">
        <v>564</v>
      </c>
    </row>
    <row r="199">
      <c r="A199" s="26" t="s">
        <v>2196</v>
      </c>
      <c r="B199" s="24">
        <v>0.1519097222222222</v>
      </c>
      <c r="C199" s="26" t="s">
        <v>84</v>
      </c>
      <c r="D199" s="26" t="s">
        <v>91</v>
      </c>
      <c r="E199" s="46">
        <v>8.0</v>
      </c>
      <c r="F199" s="46"/>
      <c r="G199" s="26"/>
      <c r="H199" s="26" t="s">
        <v>2244</v>
      </c>
      <c r="I199" s="46">
        <v>1.0</v>
      </c>
      <c r="J199" s="26"/>
    </row>
    <row r="200">
      <c r="A200" s="26" t="s">
        <v>2196</v>
      </c>
      <c r="B200" s="24">
        <v>0.15335648148148148</v>
      </c>
      <c r="C200" s="26" t="s">
        <v>84</v>
      </c>
      <c r="D200" s="26" t="s">
        <v>93</v>
      </c>
      <c r="E200" s="46" t="s">
        <v>75</v>
      </c>
      <c r="F200" s="46" t="s">
        <v>75</v>
      </c>
      <c r="G200" s="26"/>
      <c r="H200" s="26"/>
      <c r="I200" s="26"/>
      <c r="J200" s="26" t="s">
        <v>85</v>
      </c>
    </row>
    <row r="201">
      <c r="A201" s="26" t="s">
        <v>2196</v>
      </c>
      <c r="B201" s="24">
        <v>0.15335648148148148</v>
      </c>
      <c r="C201" s="26" t="s">
        <v>84</v>
      </c>
      <c r="D201" s="26" t="s">
        <v>93</v>
      </c>
      <c r="E201" s="46">
        <v>25.0</v>
      </c>
      <c r="F201" s="46">
        <f>E201-8</f>
        <v>17</v>
      </c>
      <c r="G201" s="26"/>
      <c r="H201" s="26"/>
      <c r="I201" s="26"/>
      <c r="J201" s="26" t="s">
        <v>1727</v>
      </c>
    </row>
    <row r="202">
      <c r="A202" s="26" t="s">
        <v>2196</v>
      </c>
      <c r="B202" s="24">
        <v>0.15344907407407407</v>
      </c>
      <c r="C202" s="26" t="s">
        <v>84</v>
      </c>
      <c r="D202" s="26" t="s">
        <v>91</v>
      </c>
      <c r="E202" s="46">
        <v>11.0</v>
      </c>
      <c r="F202" s="46"/>
      <c r="G202" s="26"/>
      <c r="H202" s="26" t="s">
        <v>2245</v>
      </c>
      <c r="I202" s="26"/>
      <c r="J202" s="26"/>
    </row>
    <row r="203">
      <c r="A203" s="26" t="s">
        <v>2196</v>
      </c>
      <c r="B203" s="24">
        <v>0.15410879629629629</v>
      </c>
      <c r="C203" s="26" t="s">
        <v>70</v>
      </c>
      <c r="D203" s="26" t="s">
        <v>93</v>
      </c>
      <c r="E203" s="46">
        <f>F203+10</f>
        <v>29</v>
      </c>
      <c r="F203" s="46">
        <v>19.0</v>
      </c>
      <c r="G203" s="26"/>
      <c r="H203" s="26"/>
      <c r="I203" s="26"/>
      <c r="J203" s="26" t="s">
        <v>99</v>
      </c>
    </row>
    <row r="204">
      <c r="A204" s="26" t="s">
        <v>2196</v>
      </c>
      <c r="B204" s="24">
        <v>0.15422453703703703</v>
      </c>
      <c r="C204" s="26" t="s">
        <v>70</v>
      </c>
      <c r="D204" s="26" t="s">
        <v>91</v>
      </c>
      <c r="E204" s="46">
        <v>11.0</v>
      </c>
      <c r="F204" s="46"/>
      <c r="G204" s="26"/>
      <c r="H204" s="26" t="s">
        <v>2246</v>
      </c>
      <c r="I204" s="26"/>
      <c r="J204" s="26"/>
    </row>
    <row r="205">
      <c r="A205" s="26" t="s">
        <v>2196</v>
      </c>
      <c r="B205" s="24">
        <v>0.1542824074074074</v>
      </c>
      <c r="C205" s="26" t="s">
        <v>70</v>
      </c>
      <c r="D205" s="26" t="s">
        <v>93</v>
      </c>
      <c r="E205" s="46">
        <v>25.0</v>
      </c>
      <c r="F205" s="46">
        <f>E205-10</f>
        <v>15</v>
      </c>
      <c r="G205" s="26"/>
      <c r="H205" s="26"/>
      <c r="I205" s="26"/>
      <c r="J205" s="26" t="s">
        <v>99</v>
      </c>
    </row>
    <row r="206">
      <c r="A206" s="26" t="s">
        <v>2196</v>
      </c>
      <c r="B206" s="24">
        <v>0.15434027777777778</v>
      </c>
      <c r="C206" s="26" t="s">
        <v>70</v>
      </c>
      <c r="D206" s="26" t="s">
        <v>91</v>
      </c>
      <c r="E206" s="46">
        <v>7.0</v>
      </c>
      <c r="F206" s="46"/>
      <c r="G206" s="26"/>
      <c r="H206" s="26" t="s">
        <v>2247</v>
      </c>
      <c r="I206" s="26"/>
      <c r="J206" s="26"/>
    </row>
    <row r="207">
      <c r="A207" s="26" t="s">
        <v>2196</v>
      </c>
      <c r="B207" s="24">
        <v>0.1545601851851852</v>
      </c>
      <c r="C207" s="26" t="s">
        <v>70</v>
      </c>
      <c r="D207" s="26" t="s">
        <v>93</v>
      </c>
      <c r="E207" s="46">
        <v>17.0</v>
      </c>
      <c r="F207" s="46">
        <f>E207-10</f>
        <v>7</v>
      </c>
      <c r="G207" s="26"/>
      <c r="H207" s="26"/>
      <c r="I207" s="26"/>
      <c r="J207" s="26" t="s">
        <v>99</v>
      </c>
    </row>
    <row r="208">
      <c r="A208" s="26" t="s">
        <v>2196</v>
      </c>
      <c r="B208" s="24">
        <v>0.15460648148148148</v>
      </c>
      <c r="C208" s="26" t="s">
        <v>70</v>
      </c>
      <c r="D208" s="26" t="s">
        <v>91</v>
      </c>
      <c r="E208" s="46">
        <v>7.0</v>
      </c>
      <c r="F208" s="46"/>
      <c r="G208" s="26"/>
      <c r="H208" s="26" t="s">
        <v>2247</v>
      </c>
      <c r="I208" s="26"/>
      <c r="J208" s="26"/>
    </row>
    <row r="209">
      <c r="A209" s="26" t="s">
        <v>2196</v>
      </c>
      <c r="B209" s="24">
        <v>0.15584490740740742</v>
      </c>
      <c r="C209" s="26" t="s">
        <v>964</v>
      </c>
      <c r="D209" s="26" t="s">
        <v>91</v>
      </c>
      <c r="E209" s="46">
        <v>17.0</v>
      </c>
      <c r="F209" s="46"/>
      <c r="G209" s="26"/>
      <c r="H209" s="26" t="s">
        <v>2248</v>
      </c>
      <c r="I209" s="26"/>
      <c r="J209" s="26" t="s">
        <v>263</v>
      </c>
    </row>
    <row r="210">
      <c r="A210" s="26" t="s">
        <v>2196</v>
      </c>
      <c r="B210" s="24">
        <v>0.15652777777777777</v>
      </c>
      <c r="C210" s="26" t="s">
        <v>82</v>
      </c>
      <c r="D210" s="26" t="s">
        <v>89</v>
      </c>
      <c r="E210" s="46">
        <f>F210+9</f>
        <v>28</v>
      </c>
      <c r="F210" s="46">
        <v>19.0</v>
      </c>
      <c r="G210" s="26"/>
      <c r="H210" s="26"/>
      <c r="I210" s="26"/>
      <c r="J210" s="26" t="s">
        <v>2048</v>
      </c>
    </row>
    <row r="211">
      <c r="A211" s="26" t="s">
        <v>2196</v>
      </c>
      <c r="B211" s="24">
        <v>0.15662037037037038</v>
      </c>
      <c r="C211" s="26" t="s">
        <v>82</v>
      </c>
      <c r="D211" s="26" t="s">
        <v>91</v>
      </c>
      <c r="E211" s="46">
        <v>21.0</v>
      </c>
      <c r="F211" s="46"/>
      <c r="G211" s="26"/>
      <c r="H211" s="26" t="s">
        <v>2249</v>
      </c>
      <c r="I211" s="26"/>
      <c r="J211" s="26"/>
    </row>
    <row r="212">
      <c r="A212" s="26" t="s">
        <v>2196</v>
      </c>
      <c r="B212" s="24">
        <v>0.15703703703703703</v>
      </c>
      <c r="C212" s="26" t="s">
        <v>69</v>
      </c>
      <c r="D212" s="26" t="s">
        <v>91</v>
      </c>
      <c r="E212" s="46">
        <v>14.0</v>
      </c>
      <c r="F212" s="46"/>
      <c r="G212" s="26"/>
      <c r="H212" s="26" t="s">
        <v>2250</v>
      </c>
      <c r="I212" s="46">
        <v>2.0</v>
      </c>
      <c r="J212" s="26" t="s">
        <v>1330</v>
      </c>
    </row>
    <row r="213">
      <c r="A213" s="26" t="s">
        <v>2196</v>
      </c>
      <c r="B213" s="24">
        <v>0.15851851851851853</v>
      </c>
      <c r="C213" s="26" t="s">
        <v>69</v>
      </c>
      <c r="D213" s="26" t="s">
        <v>91</v>
      </c>
      <c r="E213" s="46">
        <v>7.0</v>
      </c>
      <c r="F213" s="46"/>
      <c r="G213" s="26"/>
      <c r="H213" s="26" t="s">
        <v>2251</v>
      </c>
      <c r="I213" s="26"/>
      <c r="J213" s="26" t="s">
        <v>1330</v>
      </c>
    </row>
    <row r="214">
      <c r="A214" s="26" t="s">
        <v>2196</v>
      </c>
      <c r="B214" s="24">
        <v>0.16042824074074075</v>
      </c>
      <c r="C214" s="26" t="s">
        <v>74</v>
      </c>
      <c r="D214" s="26" t="s">
        <v>93</v>
      </c>
      <c r="E214" s="46">
        <v>28.0</v>
      </c>
      <c r="F214" s="46">
        <f>E214-10</f>
        <v>18</v>
      </c>
      <c r="G214" s="26"/>
      <c r="H214" s="26"/>
      <c r="I214" s="26"/>
      <c r="J214" s="26" t="s">
        <v>1043</v>
      </c>
    </row>
    <row r="215">
      <c r="A215" s="26" t="s">
        <v>2196</v>
      </c>
      <c r="B215" s="24">
        <v>0.1605324074074074</v>
      </c>
      <c r="C215" s="26" t="s">
        <v>74</v>
      </c>
      <c r="D215" s="26" t="s">
        <v>91</v>
      </c>
      <c r="E215" s="46">
        <v>25.0</v>
      </c>
      <c r="F215" s="46"/>
      <c r="G215" s="26"/>
      <c r="H215" s="26" t="s">
        <v>2252</v>
      </c>
      <c r="I215" s="46">
        <v>1.0</v>
      </c>
      <c r="J215" s="26"/>
    </row>
    <row r="216">
      <c r="A216" s="26" t="s">
        <v>2196</v>
      </c>
      <c r="B216" s="24">
        <v>0.16094907407407408</v>
      </c>
      <c r="C216" s="26" t="s">
        <v>66</v>
      </c>
      <c r="D216" s="26" t="s">
        <v>93</v>
      </c>
      <c r="E216" s="46">
        <v>26.0</v>
      </c>
      <c r="F216" s="46">
        <f>E216-9</f>
        <v>17</v>
      </c>
      <c r="G216" s="26"/>
      <c r="H216" s="26"/>
      <c r="I216" s="26"/>
      <c r="J216" s="26" t="s">
        <v>110</v>
      </c>
    </row>
    <row r="217">
      <c r="A217" s="26" t="s">
        <v>2196</v>
      </c>
      <c r="B217" s="24">
        <v>0.16111111111111112</v>
      </c>
      <c r="C217" s="26" t="s">
        <v>66</v>
      </c>
      <c r="D217" s="26" t="s">
        <v>91</v>
      </c>
      <c r="E217" s="46">
        <v>8.0</v>
      </c>
      <c r="F217" s="46"/>
      <c r="G217" s="26"/>
      <c r="H217" s="26" t="s">
        <v>2253</v>
      </c>
      <c r="I217" s="26"/>
      <c r="J217" s="26"/>
    </row>
    <row r="218">
      <c r="A218" s="26" t="s">
        <v>2196</v>
      </c>
      <c r="B218" s="24">
        <v>0.16125</v>
      </c>
      <c r="C218" s="26" t="s">
        <v>66</v>
      </c>
      <c r="D218" s="26" t="s">
        <v>93</v>
      </c>
      <c r="E218" s="46">
        <v>25.0</v>
      </c>
      <c r="F218" s="46">
        <f t="shared" ref="F218:F219" si="7">E218-9</f>
        <v>16</v>
      </c>
      <c r="G218" s="26"/>
      <c r="H218" s="26"/>
      <c r="I218" s="26"/>
      <c r="J218" s="26" t="s">
        <v>110</v>
      </c>
    </row>
    <row r="219">
      <c r="A219" s="26" t="s">
        <v>2196</v>
      </c>
      <c r="B219" s="24">
        <v>0.16145833333333334</v>
      </c>
      <c r="C219" s="26" t="s">
        <v>66</v>
      </c>
      <c r="D219" s="26" t="s">
        <v>93</v>
      </c>
      <c r="E219" s="46">
        <v>11.0</v>
      </c>
      <c r="F219" s="46">
        <f t="shared" si="7"/>
        <v>2</v>
      </c>
      <c r="G219" s="26"/>
      <c r="H219" s="26" t="s">
        <v>2245</v>
      </c>
      <c r="I219" s="26"/>
      <c r="J219" s="26"/>
    </row>
    <row r="220">
      <c r="A220" s="26" t="s">
        <v>2196</v>
      </c>
      <c r="B220" s="24">
        <v>0.16202546296296297</v>
      </c>
      <c r="C220" s="26" t="s">
        <v>69</v>
      </c>
      <c r="D220" s="26" t="s">
        <v>91</v>
      </c>
      <c r="E220" s="46">
        <v>12.0</v>
      </c>
      <c r="F220" s="46"/>
      <c r="G220" s="26"/>
      <c r="H220" s="26" t="s">
        <v>2254</v>
      </c>
      <c r="I220" s="26"/>
      <c r="J220" s="26" t="s">
        <v>263</v>
      </c>
    </row>
    <row r="221">
      <c r="A221" s="26" t="s">
        <v>2196</v>
      </c>
      <c r="B221" s="24">
        <v>0.16283564814814816</v>
      </c>
      <c r="C221" s="26" t="s">
        <v>84</v>
      </c>
      <c r="D221" s="26" t="s">
        <v>93</v>
      </c>
      <c r="E221" s="46" t="s">
        <v>75</v>
      </c>
      <c r="F221" s="46" t="s">
        <v>75</v>
      </c>
      <c r="G221" s="26"/>
      <c r="H221" s="26"/>
      <c r="I221" s="26"/>
      <c r="J221" s="26" t="s">
        <v>85</v>
      </c>
    </row>
    <row r="222">
      <c r="A222" s="26" t="s">
        <v>2196</v>
      </c>
      <c r="B222" s="24">
        <v>0.16283564814814816</v>
      </c>
      <c r="C222" s="26" t="s">
        <v>84</v>
      </c>
      <c r="D222" s="26" t="s">
        <v>93</v>
      </c>
      <c r="E222" s="46">
        <v>24.0</v>
      </c>
      <c r="F222" s="46">
        <f>E222-8</f>
        <v>16</v>
      </c>
      <c r="G222" s="26"/>
      <c r="H222" s="26"/>
      <c r="I222" s="26"/>
      <c r="J222" s="26" t="s">
        <v>564</v>
      </c>
    </row>
    <row r="223">
      <c r="A223" s="26" t="s">
        <v>2196</v>
      </c>
      <c r="B223" s="24">
        <v>0.163125</v>
      </c>
      <c r="C223" s="26" t="s">
        <v>84</v>
      </c>
      <c r="D223" s="26" t="s">
        <v>91</v>
      </c>
      <c r="E223" s="46">
        <v>22.0</v>
      </c>
      <c r="F223" s="46"/>
      <c r="G223" s="26"/>
      <c r="H223" s="26" t="s">
        <v>2255</v>
      </c>
      <c r="I223" s="46">
        <v>1.0</v>
      </c>
      <c r="J223" s="26"/>
    </row>
    <row r="224">
      <c r="A224" s="26" t="s">
        <v>2196</v>
      </c>
      <c r="B224" s="24">
        <v>0.16405092592592593</v>
      </c>
      <c r="C224" s="26" t="s">
        <v>84</v>
      </c>
      <c r="D224" s="26" t="s">
        <v>93</v>
      </c>
      <c r="E224" s="46" t="s">
        <v>75</v>
      </c>
      <c r="F224" s="46" t="s">
        <v>75</v>
      </c>
      <c r="G224" s="26"/>
      <c r="H224" s="26"/>
      <c r="I224" s="26"/>
      <c r="J224" s="26" t="s">
        <v>85</v>
      </c>
    </row>
    <row r="225">
      <c r="A225" s="26" t="s">
        <v>2196</v>
      </c>
      <c r="B225" s="24">
        <v>0.1640625</v>
      </c>
      <c r="C225" s="26" t="s">
        <v>84</v>
      </c>
      <c r="D225" s="26" t="s">
        <v>93</v>
      </c>
      <c r="E225" s="46">
        <v>23.0</v>
      </c>
      <c r="F225" s="46">
        <f>E225-8</f>
        <v>15</v>
      </c>
      <c r="G225" s="26"/>
      <c r="H225" s="26"/>
      <c r="I225" s="26"/>
      <c r="J225" s="26" t="s">
        <v>564</v>
      </c>
    </row>
    <row r="226">
      <c r="A226" s="26" t="s">
        <v>2196</v>
      </c>
      <c r="B226" s="24">
        <v>0.1645023148148148</v>
      </c>
      <c r="C226" s="26" t="s">
        <v>84</v>
      </c>
      <c r="D226" s="26" t="s">
        <v>91</v>
      </c>
      <c r="E226" s="46">
        <v>12.0</v>
      </c>
      <c r="F226" s="46"/>
      <c r="G226" s="26"/>
      <c r="H226" s="26" t="s">
        <v>2256</v>
      </c>
      <c r="I226" s="46">
        <v>1.0</v>
      </c>
      <c r="J226" s="26" t="s">
        <v>2257</v>
      </c>
    </row>
    <row r="227">
      <c r="A227" s="26" t="s">
        <v>2196</v>
      </c>
      <c r="B227" s="24">
        <v>0.16578703703703704</v>
      </c>
      <c r="C227" s="26" t="s">
        <v>70</v>
      </c>
      <c r="D227" s="26" t="s">
        <v>83</v>
      </c>
      <c r="E227" s="46">
        <v>11.0</v>
      </c>
      <c r="F227" s="46">
        <f>E227-6</f>
        <v>5</v>
      </c>
      <c r="G227" s="26"/>
      <c r="H227" s="26"/>
      <c r="I227" s="26"/>
      <c r="J227" s="26"/>
    </row>
    <row r="228">
      <c r="A228" s="26" t="s">
        <v>2196</v>
      </c>
      <c r="B228" s="24">
        <v>0.16619212962962962</v>
      </c>
      <c r="C228" s="26" t="s">
        <v>82</v>
      </c>
      <c r="D228" s="26" t="s">
        <v>89</v>
      </c>
      <c r="E228" s="46">
        <v>16.0</v>
      </c>
      <c r="F228" s="46">
        <f>E228-9</f>
        <v>7</v>
      </c>
      <c r="G228" s="26"/>
      <c r="H228" s="26"/>
      <c r="I228" s="26"/>
      <c r="J228" s="26" t="s">
        <v>2048</v>
      </c>
    </row>
    <row r="229">
      <c r="A229" s="26" t="s">
        <v>2196</v>
      </c>
      <c r="B229" s="24">
        <v>0.1662962962962963</v>
      </c>
      <c r="C229" s="26" t="s">
        <v>82</v>
      </c>
      <c r="D229" s="26" t="s">
        <v>91</v>
      </c>
      <c r="E229" s="46">
        <v>14.0</v>
      </c>
      <c r="F229" s="46"/>
      <c r="G229" s="26"/>
      <c r="H229" s="26" t="s">
        <v>2258</v>
      </c>
      <c r="I229" s="26"/>
      <c r="J229" s="26"/>
    </row>
    <row r="230">
      <c r="A230" s="26" t="s">
        <v>2196</v>
      </c>
      <c r="B230" s="24">
        <v>0.16671296296296295</v>
      </c>
      <c r="C230" s="26" t="s">
        <v>69</v>
      </c>
      <c r="D230" s="26" t="s">
        <v>91</v>
      </c>
      <c r="E230" s="46">
        <v>8.0</v>
      </c>
      <c r="F230" s="46"/>
      <c r="G230" s="26"/>
      <c r="H230" s="26" t="s">
        <v>2259</v>
      </c>
      <c r="I230" s="46">
        <v>2.0</v>
      </c>
      <c r="J230" s="26" t="s">
        <v>1330</v>
      </c>
    </row>
    <row r="231">
      <c r="A231" s="26" t="s">
        <v>2196</v>
      </c>
      <c r="B231" s="24">
        <v>0.16792824074074075</v>
      </c>
      <c r="C231" s="26" t="s">
        <v>69</v>
      </c>
      <c r="D231" s="26" t="s">
        <v>91</v>
      </c>
      <c r="E231" s="46">
        <v>15.0</v>
      </c>
      <c r="F231" s="46"/>
      <c r="G231" s="26"/>
      <c r="H231" s="26" t="s">
        <v>2260</v>
      </c>
      <c r="I231" s="26"/>
      <c r="J231" s="26" t="s">
        <v>1330</v>
      </c>
    </row>
    <row r="232">
      <c r="A232" s="26" t="s">
        <v>2196</v>
      </c>
      <c r="B232" s="24">
        <v>0.17253472222222221</v>
      </c>
      <c r="C232" s="26" t="s">
        <v>964</v>
      </c>
      <c r="D232" s="26" t="s">
        <v>67</v>
      </c>
      <c r="E232" s="46" t="s">
        <v>68</v>
      </c>
      <c r="F232" s="46">
        <v>20.0</v>
      </c>
      <c r="G232" s="26"/>
      <c r="H232" s="26"/>
      <c r="I232" s="26"/>
      <c r="J232" s="26"/>
    </row>
    <row r="233">
      <c r="A233" s="26" t="s">
        <v>2196</v>
      </c>
      <c r="B233" s="24">
        <v>0.1738310185185185</v>
      </c>
      <c r="C233" s="26" t="s">
        <v>70</v>
      </c>
      <c r="D233" s="26" t="s">
        <v>166</v>
      </c>
      <c r="E233" s="46" t="s">
        <v>68</v>
      </c>
      <c r="F233" s="46">
        <v>20.0</v>
      </c>
      <c r="G233" s="26"/>
      <c r="H233" s="26"/>
      <c r="I233" s="26"/>
      <c r="J233" s="26" t="s">
        <v>2261</v>
      </c>
    </row>
    <row r="234">
      <c r="A234" s="26" t="s">
        <v>2196</v>
      </c>
      <c r="B234" s="24">
        <v>0.1800462962962963</v>
      </c>
      <c r="C234" s="26" t="s">
        <v>66</v>
      </c>
      <c r="D234" s="26" t="s">
        <v>166</v>
      </c>
      <c r="E234" s="46">
        <v>15.0</v>
      </c>
      <c r="F234" s="46">
        <f t="shared" ref="F234:F235" si="8">E234-3</f>
        <v>12</v>
      </c>
      <c r="G234" s="26"/>
      <c r="H234" s="26"/>
      <c r="I234" s="26"/>
      <c r="J234" s="26" t="s">
        <v>2261</v>
      </c>
    </row>
    <row r="235">
      <c r="A235" s="26" t="s">
        <v>2196</v>
      </c>
      <c r="B235" s="24">
        <v>0.18008101851851852</v>
      </c>
      <c r="C235" s="26" t="s">
        <v>70</v>
      </c>
      <c r="D235" s="26" t="s">
        <v>166</v>
      </c>
      <c r="E235" s="46">
        <v>10.0</v>
      </c>
      <c r="F235" s="46">
        <f t="shared" si="8"/>
        <v>7</v>
      </c>
      <c r="G235" s="26"/>
      <c r="H235" s="26"/>
      <c r="I235" s="26"/>
      <c r="J235" s="26" t="s">
        <v>2261</v>
      </c>
    </row>
    <row r="236">
      <c r="A236" s="26" t="s">
        <v>2196</v>
      </c>
      <c r="B236" s="24">
        <v>0.18009259259259258</v>
      </c>
      <c r="C236" s="26" t="s">
        <v>82</v>
      </c>
      <c r="D236" s="26" t="s">
        <v>166</v>
      </c>
      <c r="E236" s="46">
        <v>25.0</v>
      </c>
      <c r="F236" s="46">
        <f>E236-8</f>
        <v>17</v>
      </c>
      <c r="G236" s="26"/>
      <c r="H236" s="26"/>
      <c r="I236" s="26"/>
      <c r="J236" s="26" t="s">
        <v>2261</v>
      </c>
    </row>
    <row r="237">
      <c r="A237" s="26" t="s">
        <v>2196</v>
      </c>
      <c r="B237" s="24">
        <v>0.18010416666666668</v>
      </c>
      <c r="C237" s="26" t="s">
        <v>74</v>
      </c>
      <c r="D237" s="26" t="s">
        <v>166</v>
      </c>
      <c r="E237" s="46">
        <v>5.0</v>
      </c>
      <c r="F237" s="46">
        <f>E237-0</f>
        <v>5</v>
      </c>
      <c r="G237" s="26"/>
      <c r="H237" s="26"/>
      <c r="I237" s="26"/>
      <c r="J237" s="26" t="s">
        <v>2261</v>
      </c>
    </row>
    <row r="238">
      <c r="A238" s="26" t="s">
        <v>2196</v>
      </c>
      <c r="B238" s="24">
        <v>0.18011574074074074</v>
      </c>
      <c r="C238" s="26" t="s">
        <v>69</v>
      </c>
      <c r="D238" s="26" t="s">
        <v>166</v>
      </c>
      <c r="E238" s="46">
        <v>17.0</v>
      </c>
      <c r="F238" s="46">
        <f t="shared" ref="F238:F239" si="9">E238-9</f>
        <v>8</v>
      </c>
      <c r="G238" s="26"/>
      <c r="H238" s="26"/>
      <c r="I238" s="26"/>
      <c r="J238" s="26" t="s">
        <v>2261</v>
      </c>
    </row>
    <row r="239">
      <c r="A239" s="26" t="s">
        <v>2196</v>
      </c>
      <c r="B239" s="24">
        <v>0.1801273148148148</v>
      </c>
      <c r="C239" s="26" t="s">
        <v>964</v>
      </c>
      <c r="D239" s="26" t="s">
        <v>166</v>
      </c>
      <c r="E239" s="46">
        <v>15.0</v>
      </c>
      <c r="F239" s="46">
        <f t="shared" si="9"/>
        <v>6</v>
      </c>
      <c r="G239" s="26"/>
      <c r="H239" s="26"/>
      <c r="I239" s="26"/>
      <c r="J239" s="26" t="s">
        <v>2261</v>
      </c>
    </row>
    <row r="240">
      <c r="A240" s="26" t="s">
        <v>2196</v>
      </c>
      <c r="B240" s="24">
        <v>0.18013888888888888</v>
      </c>
      <c r="C240" s="26" t="s">
        <v>84</v>
      </c>
      <c r="D240" s="26" t="s">
        <v>166</v>
      </c>
      <c r="E240" s="46">
        <v>5.0</v>
      </c>
      <c r="F240" s="46">
        <f>E240--1</f>
        <v>6</v>
      </c>
      <c r="G240" s="26"/>
      <c r="H240" s="26"/>
      <c r="I240" s="26"/>
      <c r="J240" s="26" t="s">
        <v>2261</v>
      </c>
    </row>
    <row r="241">
      <c r="A241" s="26" t="s">
        <v>2196</v>
      </c>
      <c r="B241" s="24">
        <v>0.1823611111111111</v>
      </c>
      <c r="C241" s="26" t="s">
        <v>66</v>
      </c>
      <c r="D241" s="26" t="s">
        <v>71</v>
      </c>
      <c r="E241" s="46">
        <v>14.0</v>
      </c>
      <c r="F241" s="46">
        <f>E241--2</f>
        <v>16</v>
      </c>
      <c r="G241" s="26"/>
      <c r="H241" s="26"/>
      <c r="I241" s="26"/>
      <c r="J241" s="26"/>
    </row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57"/>
    <col customWidth="1" min="4" max="4" width="15.71"/>
    <col customWidth="1" min="5" max="5" width="10.43"/>
    <col customWidth="1" min="6" max="6" width="12.43"/>
    <col customWidth="1" min="7" max="7" width="5.14"/>
    <col customWidth="1" min="8" max="8" width="38.86"/>
    <col customWidth="1" min="9" max="9" width="6.29"/>
    <col customWidth="1" min="10" max="10" width="55.43"/>
  </cols>
  <sheetData>
    <row r="1">
      <c r="A1" s="77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55" t="s">
        <v>2262</v>
      </c>
      <c r="B2" s="24">
        <v>0.009224537037037036</v>
      </c>
      <c r="C2" s="55" t="s">
        <v>74</v>
      </c>
      <c r="D2" s="55" t="s">
        <v>67</v>
      </c>
      <c r="E2" s="29">
        <v>16.0</v>
      </c>
      <c r="F2" s="29">
        <f>E2-0</f>
        <v>16</v>
      </c>
      <c r="G2" s="26"/>
      <c r="H2" s="26"/>
      <c r="I2" s="26"/>
      <c r="J2" s="26"/>
    </row>
    <row r="3">
      <c r="A3" s="55" t="s">
        <v>2262</v>
      </c>
      <c r="B3" s="24">
        <v>0.009340277777777777</v>
      </c>
      <c r="C3" s="55" t="s">
        <v>84</v>
      </c>
      <c r="D3" s="55" t="s">
        <v>67</v>
      </c>
      <c r="E3" s="29">
        <v>12.0</v>
      </c>
      <c r="F3" s="29">
        <f>E3-3</f>
        <v>9</v>
      </c>
      <c r="G3" s="26"/>
      <c r="H3" s="26"/>
      <c r="I3" s="26"/>
      <c r="J3" s="26"/>
    </row>
    <row r="4">
      <c r="A4" s="55" t="s">
        <v>2262</v>
      </c>
      <c r="B4" s="24">
        <v>0.014895833333333334</v>
      </c>
      <c r="C4" s="55" t="s">
        <v>82</v>
      </c>
      <c r="D4" s="55" t="s">
        <v>67</v>
      </c>
      <c r="E4" s="29">
        <v>22.0</v>
      </c>
      <c r="F4" s="29">
        <f>E4-4</f>
        <v>18</v>
      </c>
      <c r="G4" s="26"/>
      <c r="H4" s="26"/>
      <c r="I4" s="26"/>
      <c r="J4" s="26"/>
    </row>
    <row r="5">
      <c r="A5" s="55" t="s">
        <v>2262</v>
      </c>
      <c r="B5" s="24">
        <v>0.014907407407407407</v>
      </c>
      <c r="C5" s="55" t="s">
        <v>70</v>
      </c>
      <c r="D5" s="55" t="s">
        <v>67</v>
      </c>
      <c r="E5" s="29" t="s">
        <v>88</v>
      </c>
      <c r="F5" s="29">
        <v>1.0</v>
      </c>
      <c r="G5" s="26"/>
      <c r="H5" s="26"/>
      <c r="I5" s="26"/>
      <c r="J5" s="26"/>
    </row>
    <row r="6">
      <c r="A6" s="55" t="s">
        <v>2262</v>
      </c>
      <c r="B6" s="24">
        <v>0.019675925925925927</v>
      </c>
      <c r="C6" s="55" t="s">
        <v>964</v>
      </c>
      <c r="D6" s="55" t="s">
        <v>67</v>
      </c>
      <c r="E6" s="29">
        <v>27.0</v>
      </c>
      <c r="F6" s="29">
        <f>E6-9</f>
        <v>18</v>
      </c>
      <c r="G6" s="26"/>
      <c r="H6" s="26"/>
      <c r="I6" s="26"/>
      <c r="J6" s="26"/>
    </row>
    <row r="7">
      <c r="A7" s="55" t="s">
        <v>2262</v>
      </c>
      <c r="B7" s="24">
        <v>0.019675925925925927</v>
      </c>
      <c r="C7" s="55" t="s">
        <v>964</v>
      </c>
      <c r="D7" s="55" t="s">
        <v>67</v>
      </c>
      <c r="E7" s="29" t="s">
        <v>75</v>
      </c>
      <c r="F7" s="29" t="s">
        <v>75</v>
      </c>
      <c r="G7" s="26"/>
      <c r="H7" s="26"/>
      <c r="I7" s="26"/>
      <c r="J7" s="55" t="s">
        <v>2263</v>
      </c>
    </row>
    <row r="8">
      <c r="A8" s="55" t="s">
        <v>2262</v>
      </c>
      <c r="B8" s="24">
        <v>0.02515046296296296</v>
      </c>
      <c r="C8" s="55" t="s">
        <v>157</v>
      </c>
      <c r="D8" s="55" t="s">
        <v>67</v>
      </c>
      <c r="E8" s="29" t="s">
        <v>75</v>
      </c>
      <c r="F8" s="29" t="s">
        <v>75</v>
      </c>
      <c r="G8" s="26"/>
      <c r="H8" s="26"/>
      <c r="I8" s="26"/>
      <c r="J8" s="55" t="s">
        <v>2263</v>
      </c>
    </row>
    <row r="9">
      <c r="A9" s="55" t="s">
        <v>2262</v>
      </c>
      <c r="B9" s="24">
        <v>0.02515046296296296</v>
      </c>
      <c r="C9" s="55" t="s">
        <v>157</v>
      </c>
      <c r="D9" s="55" t="s">
        <v>67</v>
      </c>
      <c r="E9" s="29">
        <v>13.0</v>
      </c>
      <c r="F9" s="29">
        <f>E9-3</f>
        <v>10</v>
      </c>
      <c r="G9" s="26"/>
      <c r="H9" s="26"/>
      <c r="I9" s="26"/>
      <c r="J9" s="55" t="s">
        <v>2264</v>
      </c>
    </row>
    <row r="10">
      <c r="A10" s="55" t="s">
        <v>2262</v>
      </c>
      <c r="B10" s="24">
        <v>0.029305555555555557</v>
      </c>
      <c r="C10" s="55" t="s">
        <v>66</v>
      </c>
      <c r="D10" s="55" t="s">
        <v>67</v>
      </c>
      <c r="E10" s="29">
        <v>5.0</v>
      </c>
      <c r="F10" s="29">
        <f>E10-2</f>
        <v>3</v>
      </c>
      <c r="G10" s="26"/>
      <c r="H10" s="26"/>
      <c r="I10" s="26"/>
      <c r="J10" s="26"/>
    </row>
    <row r="11">
      <c r="A11" s="55" t="s">
        <v>2262</v>
      </c>
      <c r="B11" s="24">
        <v>0.03530092592592592</v>
      </c>
      <c r="C11" s="55" t="s">
        <v>66</v>
      </c>
      <c r="D11" s="55" t="s">
        <v>125</v>
      </c>
      <c r="E11" s="29">
        <v>25.0</v>
      </c>
      <c r="F11" s="29">
        <f>E11-10</f>
        <v>15</v>
      </c>
      <c r="G11" s="26"/>
      <c r="H11" s="26"/>
      <c r="I11" s="26"/>
      <c r="J11" s="55" t="s">
        <v>953</v>
      </c>
    </row>
    <row r="12">
      <c r="A12" s="55" t="s">
        <v>2262</v>
      </c>
      <c r="B12" s="24">
        <v>0.03533564814814815</v>
      </c>
      <c r="C12" s="55" t="s">
        <v>69</v>
      </c>
      <c r="D12" s="55" t="s">
        <v>125</v>
      </c>
      <c r="E12" s="29">
        <v>23.0</v>
      </c>
      <c r="F12" s="46">
        <f>E12-4-10</f>
        <v>9</v>
      </c>
      <c r="G12" s="26"/>
      <c r="H12" s="26"/>
      <c r="I12" s="26"/>
      <c r="J12" s="55" t="s">
        <v>953</v>
      </c>
    </row>
    <row r="13">
      <c r="A13" s="55" t="s">
        <v>2262</v>
      </c>
      <c r="B13" s="24">
        <v>0.035347222222222224</v>
      </c>
      <c r="C13" s="55" t="s">
        <v>70</v>
      </c>
      <c r="D13" s="55" t="s">
        <v>125</v>
      </c>
      <c r="E13" s="29">
        <v>28.0</v>
      </c>
      <c r="F13" s="46">
        <f>E13-9-10</f>
        <v>9</v>
      </c>
      <c r="G13" s="26"/>
      <c r="H13" s="26"/>
      <c r="I13" s="26"/>
      <c r="J13" s="55" t="s">
        <v>953</v>
      </c>
    </row>
    <row r="14">
      <c r="A14" s="55" t="s">
        <v>2262</v>
      </c>
      <c r="B14" s="24">
        <v>0.0353587962962963</v>
      </c>
      <c r="C14" s="55" t="s">
        <v>82</v>
      </c>
      <c r="D14" s="55" t="s">
        <v>125</v>
      </c>
      <c r="E14" s="29">
        <v>13.0</v>
      </c>
      <c r="F14" s="46">
        <f>E14-1-10</f>
        <v>2</v>
      </c>
      <c r="G14" s="26"/>
      <c r="H14" s="26"/>
      <c r="I14" s="26"/>
      <c r="J14" s="55" t="s">
        <v>953</v>
      </c>
    </row>
    <row r="15">
      <c r="A15" s="55" t="s">
        <v>2262</v>
      </c>
      <c r="B15" s="24">
        <v>0.03539351851851852</v>
      </c>
      <c r="C15" s="55" t="s">
        <v>74</v>
      </c>
      <c r="D15" s="55" t="s">
        <v>125</v>
      </c>
      <c r="E15" s="29">
        <v>35.0</v>
      </c>
      <c r="F15" s="46">
        <f>E15-10-13</f>
        <v>12</v>
      </c>
      <c r="G15" s="26"/>
      <c r="H15" s="26"/>
      <c r="I15" s="26"/>
      <c r="J15" s="55" t="s">
        <v>953</v>
      </c>
    </row>
    <row r="16">
      <c r="A16" s="55" t="s">
        <v>2262</v>
      </c>
      <c r="B16" s="24">
        <v>0.03539351851851852</v>
      </c>
      <c r="C16" s="55" t="s">
        <v>74</v>
      </c>
      <c r="D16" s="55" t="s">
        <v>125</v>
      </c>
      <c r="E16" s="29" t="s">
        <v>75</v>
      </c>
      <c r="F16" s="29" t="s">
        <v>75</v>
      </c>
      <c r="G16" s="26"/>
      <c r="H16" s="26"/>
      <c r="I16" s="26"/>
      <c r="J16" s="55" t="s">
        <v>2263</v>
      </c>
    </row>
    <row r="17">
      <c r="A17" s="55" t="s">
        <v>2262</v>
      </c>
      <c r="B17" s="24">
        <v>0.035416666666666666</v>
      </c>
      <c r="C17" s="55" t="s">
        <v>964</v>
      </c>
      <c r="D17" s="55" t="s">
        <v>125</v>
      </c>
      <c r="E17" s="29">
        <v>24.0</v>
      </c>
      <c r="F17" s="29">
        <f>E17-1-10</f>
        <v>13</v>
      </c>
      <c r="G17" s="26"/>
      <c r="H17" s="26"/>
      <c r="I17" s="26"/>
      <c r="J17" s="55" t="s">
        <v>953</v>
      </c>
    </row>
    <row r="18">
      <c r="A18" s="55" t="s">
        <v>2262</v>
      </c>
      <c r="B18" s="24">
        <v>0.03542824074074074</v>
      </c>
      <c r="C18" s="55" t="s">
        <v>84</v>
      </c>
      <c r="D18" s="55" t="s">
        <v>125</v>
      </c>
      <c r="E18" s="29">
        <v>24.0</v>
      </c>
      <c r="F18" s="29">
        <f>E18-2-10</f>
        <v>12</v>
      </c>
      <c r="G18" s="26"/>
      <c r="H18" s="26"/>
      <c r="I18" s="26"/>
      <c r="J18" s="55" t="s">
        <v>953</v>
      </c>
    </row>
    <row r="19">
      <c r="A19" s="55" t="s">
        <v>2262</v>
      </c>
      <c r="B19" s="24">
        <v>0.036145833333333335</v>
      </c>
      <c r="C19" s="55" t="s">
        <v>69</v>
      </c>
      <c r="D19" s="55" t="s">
        <v>125</v>
      </c>
      <c r="E19" s="29">
        <v>29.0</v>
      </c>
      <c r="F19" s="46">
        <f>E19-4-10</f>
        <v>15</v>
      </c>
      <c r="G19" s="26"/>
      <c r="H19" s="26"/>
      <c r="I19" s="26"/>
      <c r="J19" s="55" t="s">
        <v>953</v>
      </c>
    </row>
    <row r="20">
      <c r="A20" s="55" t="s">
        <v>2262</v>
      </c>
      <c r="B20" s="24">
        <v>0.03619212962962963</v>
      </c>
      <c r="C20" s="55" t="s">
        <v>66</v>
      </c>
      <c r="D20" s="55" t="s">
        <v>125</v>
      </c>
      <c r="E20" s="29">
        <v>25.0</v>
      </c>
      <c r="F20" s="46">
        <f>E20-0-10</f>
        <v>15</v>
      </c>
      <c r="G20" s="26"/>
      <c r="H20" s="26"/>
      <c r="I20" s="26"/>
      <c r="J20" s="55" t="s">
        <v>953</v>
      </c>
    </row>
    <row r="21">
      <c r="A21" s="55" t="s">
        <v>2262</v>
      </c>
      <c r="B21" s="24">
        <v>0.0362037037037037</v>
      </c>
      <c r="C21" s="55" t="s">
        <v>70</v>
      </c>
      <c r="D21" s="55" t="s">
        <v>125</v>
      </c>
      <c r="E21" s="29">
        <v>23.0</v>
      </c>
      <c r="F21" s="46">
        <f>E21-9-10</f>
        <v>4</v>
      </c>
      <c r="G21" s="26"/>
      <c r="H21" s="26"/>
      <c r="I21" s="26"/>
      <c r="J21" s="55" t="s">
        <v>953</v>
      </c>
    </row>
    <row r="22">
      <c r="A22" s="55" t="s">
        <v>2262</v>
      </c>
      <c r="B22" s="24">
        <v>0.03621527777777778</v>
      </c>
      <c r="C22" s="55" t="s">
        <v>82</v>
      </c>
      <c r="D22" s="55" t="s">
        <v>125</v>
      </c>
      <c r="E22" s="29">
        <v>22.0</v>
      </c>
      <c r="F22" s="46">
        <f>E22-2-10</f>
        <v>10</v>
      </c>
      <c r="G22" s="26"/>
      <c r="H22" s="26"/>
      <c r="I22" s="26"/>
      <c r="J22" s="55" t="s">
        <v>953</v>
      </c>
    </row>
    <row r="23">
      <c r="A23" s="55" t="s">
        <v>2262</v>
      </c>
      <c r="B23" s="24">
        <v>0.036238425925925924</v>
      </c>
      <c r="C23" s="55" t="s">
        <v>74</v>
      </c>
      <c r="D23" s="55" t="s">
        <v>125</v>
      </c>
      <c r="E23" s="29">
        <v>26.0</v>
      </c>
      <c r="F23" s="46">
        <f>E23-13-10</f>
        <v>3</v>
      </c>
      <c r="G23" s="26"/>
      <c r="H23" s="26"/>
      <c r="I23" s="26"/>
      <c r="J23" s="55" t="s">
        <v>953</v>
      </c>
    </row>
    <row r="24">
      <c r="A24" s="55" t="s">
        <v>2262</v>
      </c>
      <c r="B24" s="24">
        <v>0.03625</v>
      </c>
      <c r="C24" s="55" t="s">
        <v>964</v>
      </c>
      <c r="D24" s="55" t="s">
        <v>125</v>
      </c>
      <c r="E24" s="29" t="s">
        <v>68</v>
      </c>
      <c r="F24" s="29">
        <v>20.0</v>
      </c>
      <c r="G24" s="26"/>
      <c r="H24" s="26"/>
      <c r="I24" s="26"/>
      <c r="J24" s="55" t="s">
        <v>953</v>
      </c>
    </row>
    <row r="25">
      <c r="A25" s="55" t="s">
        <v>2262</v>
      </c>
      <c r="B25" s="24">
        <v>0.03627314814814815</v>
      </c>
      <c r="C25" s="55" t="s">
        <v>84</v>
      </c>
      <c r="D25" s="55" t="s">
        <v>125</v>
      </c>
      <c r="E25" s="29" t="s">
        <v>75</v>
      </c>
      <c r="F25" s="29" t="s">
        <v>75</v>
      </c>
      <c r="G25" s="26"/>
      <c r="H25" s="26"/>
      <c r="I25" s="26"/>
      <c r="J25" s="55" t="s">
        <v>2265</v>
      </c>
    </row>
    <row r="26">
      <c r="A26" s="55" t="s">
        <v>2262</v>
      </c>
      <c r="B26" s="24">
        <v>0.03627314814814815</v>
      </c>
      <c r="C26" s="55" t="s">
        <v>84</v>
      </c>
      <c r="D26" s="55" t="s">
        <v>125</v>
      </c>
      <c r="E26" s="29">
        <v>19.0</v>
      </c>
      <c r="F26" s="46">
        <f>E26-2-10</f>
        <v>7</v>
      </c>
      <c r="G26" s="26"/>
      <c r="H26" s="26"/>
      <c r="I26" s="26"/>
      <c r="J26" s="55" t="s">
        <v>953</v>
      </c>
    </row>
    <row r="27">
      <c r="A27" s="55" t="s">
        <v>2262</v>
      </c>
      <c r="B27" s="24">
        <v>0.03690972222222222</v>
      </c>
      <c r="C27" s="55" t="s">
        <v>74</v>
      </c>
      <c r="D27" s="55" t="s">
        <v>83</v>
      </c>
      <c r="E27" s="29">
        <v>13.0</v>
      </c>
      <c r="F27" s="29">
        <f>E27-11</f>
        <v>2</v>
      </c>
      <c r="G27" s="26"/>
      <c r="H27" s="26"/>
      <c r="I27" s="26"/>
      <c r="J27" s="26"/>
    </row>
    <row r="28">
      <c r="A28" s="55" t="s">
        <v>2262</v>
      </c>
      <c r="B28" s="24">
        <v>0.037141203703703704</v>
      </c>
      <c r="C28" s="55" t="s">
        <v>66</v>
      </c>
      <c r="D28" s="55" t="s">
        <v>125</v>
      </c>
      <c r="E28" s="29">
        <v>21.0</v>
      </c>
      <c r="F28" s="29">
        <f>E28-0-10</f>
        <v>11</v>
      </c>
      <c r="G28" s="26"/>
      <c r="H28" s="26"/>
      <c r="I28" s="26"/>
      <c r="J28" s="55" t="s">
        <v>953</v>
      </c>
    </row>
    <row r="29">
      <c r="A29" s="55" t="s">
        <v>2262</v>
      </c>
      <c r="B29" s="24">
        <v>0.03719907407407407</v>
      </c>
      <c r="C29" s="55" t="s">
        <v>69</v>
      </c>
      <c r="D29" s="55" t="s">
        <v>125</v>
      </c>
      <c r="E29" s="29">
        <v>30.0</v>
      </c>
      <c r="F29" s="46">
        <f>E29-4-10</f>
        <v>16</v>
      </c>
      <c r="G29" s="26"/>
      <c r="H29" s="26"/>
      <c r="I29" s="26"/>
      <c r="J29" s="55" t="s">
        <v>953</v>
      </c>
    </row>
    <row r="30">
      <c r="A30" s="55" t="s">
        <v>2262</v>
      </c>
      <c r="B30" s="24">
        <v>0.03722222222222222</v>
      </c>
      <c r="C30" s="55" t="s">
        <v>70</v>
      </c>
      <c r="D30" s="55" t="s">
        <v>125</v>
      </c>
      <c r="E30" s="29">
        <v>34.0</v>
      </c>
      <c r="F30" s="46">
        <f>E30-9-10</f>
        <v>15</v>
      </c>
      <c r="G30" s="26"/>
      <c r="H30" s="26"/>
      <c r="I30" s="26"/>
      <c r="J30" s="55" t="s">
        <v>953</v>
      </c>
    </row>
    <row r="31">
      <c r="A31" s="55" t="s">
        <v>2262</v>
      </c>
      <c r="B31" s="24">
        <v>0.0372337962962963</v>
      </c>
      <c r="C31" s="55" t="s">
        <v>82</v>
      </c>
      <c r="D31" s="55" t="s">
        <v>125</v>
      </c>
      <c r="E31" s="29">
        <v>15.0</v>
      </c>
      <c r="F31" s="46">
        <f>E31-2-10</f>
        <v>3</v>
      </c>
      <c r="G31" s="26"/>
      <c r="H31" s="26"/>
      <c r="I31" s="26"/>
      <c r="J31" s="55" t="s">
        <v>953</v>
      </c>
    </row>
    <row r="32">
      <c r="A32" s="55" t="s">
        <v>2262</v>
      </c>
      <c r="B32" s="24">
        <v>0.03724537037037037</v>
      </c>
      <c r="C32" s="55" t="s">
        <v>74</v>
      </c>
      <c r="D32" s="55" t="s">
        <v>125</v>
      </c>
      <c r="E32" s="29">
        <v>31.0</v>
      </c>
      <c r="F32" s="46">
        <f>E32-13-10</f>
        <v>8</v>
      </c>
      <c r="G32" s="26"/>
      <c r="H32" s="26"/>
      <c r="I32" s="26"/>
      <c r="J32" s="55" t="s">
        <v>953</v>
      </c>
    </row>
    <row r="33">
      <c r="A33" s="55" t="s">
        <v>2262</v>
      </c>
      <c r="B33" s="24">
        <v>0.03724537037037037</v>
      </c>
      <c r="C33" s="55" t="s">
        <v>74</v>
      </c>
      <c r="D33" s="55" t="s">
        <v>125</v>
      </c>
      <c r="E33" s="29" t="s">
        <v>75</v>
      </c>
      <c r="F33" s="29" t="s">
        <v>75</v>
      </c>
      <c r="G33" s="26"/>
      <c r="H33" s="26"/>
      <c r="I33" s="26"/>
      <c r="J33" s="55" t="s">
        <v>2263</v>
      </c>
    </row>
    <row r="34">
      <c r="A34" s="55" t="s">
        <v>2262</v>
      </c>
      <c r="B34" s="24">
        <v>0.03726851851851852</v>
      </c>
      <c r="C34" s="55" t="s">
        <v>964</v>
      </c>
      <c r="D34" s="55" t="s">
        <v>125</v>
      </c>
      <c r="E34" s="29">
        <v>17.0</v>
      </c>
      <c r="F34" s="46">
        <f>E34-1-10</f>
        <v>6</v>
      </c>
      <c r="G34" s="26"/>
      <c r="H34" s="26"/>
      <c r="I34" s="26"/>
      <c r="J34" s="55" t="s">
        <v>953</v>
      </c>
    </row>
    <row r="35">
      <c r="A35" s="55" t="s">
        <v>2262</v>
      </c>
      <c r="B35" s="24">
        <v>0.037280092592592594</v>
      </c>
      <c r="C35" s="55" t="s">
        <v>84</v>
      </c>
      <c r="D35" s="55" t="s">
        <v>125</v>
      </c>
      <c r="E35" s="29">
        <v>25.0</v>
      </c>
      <c r="F35" s="29">
        <f>E35-2-10</f>
        <v>13</v>
      </c>
      <c r="G35" s="26"/>
      <c r="H35" s="26"/>
      <c r="I35" s="26"/>
      <c r="J35" s="55" t="s">
        <v>953</v>
      </c>
    </row>
    <row r="36">
      <c r="A36" s="55" t="s">
        <v>2262</v>
      </c>
      <c r="B36" s="24">
        <v>0.038125</v>
      </c>
      <c r="C36" s="55" t="s">
        <v>74</v>
      </c>
      <c r="D36" s="55" t="s">
        <v>67</v>
      </c>
      <c r="E36" s="29" t="s">
        <v>75</v>
      </c>
      <c r="F36" s="29" t="s">
        <v>75</v>
      </c>
      <c r="G36" s="26"/>
      <c r="H36" s="26"/>
      <c r="I36" s="26"/>
      <c r="J36" s="55" t="s">
        <v>2265</v>
      </c>
    </row>
    <row r="37">
      <c r="A37" s="55" t="s">
        <v>2262</v>
      </c>
      <c r="B37" s="24">
        <v>0.038125</v>
      </c>
      <c r="C37" s="55" t="s">
        <v>74</v>
      </c>
      <c r="D37" s="55" t="s">
        <v>67</v>
      </c>
      <c r="E37" s="29">
        <v>10.0</v>
      </c>
      <c r="F37" s="46">
        <f>E37-0</f>
        <v>10</v>
      </c>
      <c r="G37" s="26"/>
      <c r="H37" s="26"/>
      <c r="I37" s="26"/>
      <c r="J37" s="26"/>
    </row>
    <row r="38">
      <c r="A38" s="55" t="s">
        <v>2262</v>
      </c>
      <c r="B38" s="24">
        <v>0.03840277777777778</v>
      </c>
      <c r="C38" s="55" t="s">
        <v>74</v>
      </c>
      <c r="D38" s="55" t="s">
        <v>125</v>
      </c>
      <c r="E38" s="29">
        <v>39.0</v>
      </c>
      <c r="F38" s="29">
        <f>E38-13-10</f>
        <v>16</v>
      </c>
      <c r="G38" s="26"/>
      <c r="H38" s="26"/>
      <c r="I38" s="26"/>
      <c r="J38" s="55" t="s">
        <v>953</v>
      </c>
    </row>
    <row r="39">
      <c r="A39" s="55" t="s">
        <v>2262</v>
      </c>
      <c r="B39" s="24">
        <v>0.03840277777777778</v>
      </c>
      <c r="C39" s="55" t="s">
        <v>74</v>
      </c>
      <c r="D39" s="55" t="s">
        <v>125</v>
      </c>
      <c r="E39" s="29" t="s">
        <v>75</v>
      </c>
      <c r="F39" s="29" t="s">
        <v>75</v>
      </c>
      <c r="G39" s="26"/>
      <c r="H39" s="26"/>
      <c r="I39" s="26"/>
      <c r="J39" s="55" t="s">
        <v>2263</v>
      </c>
    </row>
    <row r="40">
      <c r="A40" s="55" t="s">
        <v>2262</v>
      </c>
      <c r="B40" s="24">
        <v>0.03849537037037037</v>
      </c>
      <c r="C40" s="55" t="s">
        <v>82</v>
      </c>
      <c r="D40" s="55" t="s">
        <v>125</v>
      </c>
      <c r="E40" s="29">
        <v>25.0</v>
      </c>
      <c r="F40" s="29">
        <f>E40-2-10</f>
        <v>13</v>
      </c>
      <c r="G40" s="26"/>
      <c r="H40" s="26"/>
      <c r="I40" s="26"/>
      <c r="J40" s="55" t="s">
        <v>953</v>
      </c>
    </row>
    <row r="41">
      <c r="A41" s="55" t="s">
        <v>2262</v>
      </c>
      <c r="B41" s="24">
        <v>0.03849537037037037</v>
      </c>
      <c r="C41" s="55" t="s">
        <v>82</v>
      </c>
      <c r="D41" s="55" t="s">
        <v>125</v>
      </c>
      <c r="E41" s="29" t="s">
        <v>75</v>
      </c>
      <c r="F41" s="29" t="s">
        <v>75</v>
      </c>
      <c r="G41" s="26"/>
      <c r="H41" s="26"/>
      <c r="I41" s="26"/>
      <c r="J41" s="55" t="s">
        <v>2263</v>
      </c>
    </row>
    <row r="42">
      <c r="A42" s="55" t="s">
        <v>2262</v>
      </c>
      <c r="B42" s="24">
        <v>0.03854166666666667</v>
      </c>
      <c r="C42" s="55" t="s">
        <v>70</v>
      </c>
      <c r="D42" s="55" t="s">
        <v>125</v>
      </c>
      <c r="E42" s="29" t="s">
        <v>88</v>
      </c>
      <c r="F42" s="29">
        <v>1.0</v>
      </c>
      <c r="G42" s="26"/>
      <c r="H42" s="26"/>
      <c r="I42" s="26"/>
      <c r="J42" s="55" t="s">
        <v>953</v>
      </c>
    </row>
    <row r="43">
      <c r="A43" s="55" t="s">
        <v>2262</v>
      </c>
      <c r="B43" s="24">
        <v>0.038564814814814816</v>
      </c>
      <c r="C43" s="55" t="s">
        <v>66</v>
      </c>
      <c r="D43" s="55" t="s">
        <v>125</v>
      </c>
      <c r="E43" s="29">
        <v>27.0</v>
      </c>
      <c r="F43" s="46">
        <f>E43-0-10</f>
        <v>17</v>
      </c>
      <c r="G43" s="26"/>
      <c r="H43" s="26"/>
      <c r="I43" s="26"/>
      <c r="J43" s="55" t="s">
        <v>953</v>
      </c>
    </row>
    <row r="44">
      <c r="A44" s="55" t="s">
        <v>2262</v>
      </c>
      <c r="B44" s="24">
        <v>0.038599537037037036</v>
      </c>
      <c r="C44" s="55" t="s">
        <v>69</v>
      </c>
      <c r="D44" s="55" t="s">
        <v>125</v>
      </c>
      <c r="E44" s="29">
        <v>30.0</v>
      </c>
      <c r="F44" s="46">
        <f>E44-4-10</f>
        <v>16</v>
      </c>
      <c r="G44" s="26"/>
      <c r="H44" s="26"/>
      <c r="I44" s="26"/>
      <c r="J44" s="55" t="s">
        <v>953</v>
      </c>
    </row>
    <row r="45">
      <c r="A45" s="55" t="s">
        <v>2262</v>
      </c>
      <c r="B45" s="24">
        <v>0.03864583333333333</v>
      </c>
      <c r="C45" s="55" t="s">
        <v>964</v>
      </c>
      <c r="D45" s="55" t="s">
        <v>125</v>
      </c>
      <c r="E45" s="29" t="s">
        <v>68</v>
      </c>
      <c r="F45" s="29">
        <v>20.0</v>
      </c>
      <c r="G45" s="26"/>
      <c r="H45" s="26"/>
      <c r="I45" s="26"/>
      <c r="J45" s="55" t="s">
        <v>953</v>
      </c>
    </row>
    <row r="46">
      <c r="A46" s="55" t="s">
        <v>2262</v>
      </c>
      <c r="B46" s="24">
        <v>0.03868055555555556</v>
      </c>
      <c r="C46" s="55" t="s">
        <v>84</v>
      </c>
      <c r="D46" s="55" t="s">
        <v>125</v>
      </c>
      <c r="E46" s="29">
        <v>28.0</v>
      </c>
      <c r="F46" s="29">
        <f>E46-2-10</f>
        <v>16</v>
      </c>
      <c r="G46" s="26"/>
      <c r="H46" s="26"/>
      <c r="I46" s="26"/>
      <c r="J46" s="55" t="s">
        <v>953</v>
      </c>
    </row>
    <row r="47">
      <c r="A47" s="55" t="s">
        <v>2262</v>
      </c>
      <c r="B47" s="24">
        <v>0.03993055555555555</v>
      </c>
      <c r="C47" s="55" t="s">
        <v>74</v>
      </c>
      <c r="D47" s="55" t="s">
        <v>67</v>
      </c>
      <c r="E47" s="29">
        <v>11.0</v>
      </c>
      <c r="F47" s="29">
        <f>E47-0</f>
        <v>11</v>
      </c>
      <c r="G47" s="26"/>
      <c r="H47" s="26"/>
      <c r="I47" s="26"/>
      <c r="J47" s="26"/>
    </row>
    <row r="48">
      <c r="A48" s="55" t="s">
        <v>2262</v>
      </c>
      <c r="B48" s="24">
        <v>0.0403125</v>
      </c>
      <c r="C48" s="55" t="s">
        <v>66</v>
      </c>
      <c r="D48" s="55" t="s">
        <v>125</v>
      </c>
      <c r="E48" s="29">
        <v>21.0</v>
      </c>
      <c r="F48" s="46">
        <f>E48-0-10</f>
        <v>11</v>
      </c>
      <c r="G48" s="26"/>
      <c r="H48" s="26"/>
      <c r="I48" s="26"/>
      <c r="J48" s="55" t="s">
        <v>953</v>
      </c>
    </row>
    <row r="49">
      <c r="A49" s="55" t="s">
        <v>2262</v>
      </c>
      <c r="B49" s="24">
        <v>0.04034722222222222</v>
      </c>
      <c r="C49" s="55" t="s">
        <v>70</v>
      </c>
      <c r="D49" s="55" t="s">
        <v>125</v>
      </c>
      <c r="E49" s="29">
        <v>37.0</v>
      </c>
      <c r="F49" s="46">
        <f>E49-9-10</f>
        <v>18</v>
      </c>
      <c r="G49" s="26"/>
      <c r="H49" s="26"/>
      <c r="I49" s="26"/>
      <c r="J49" s="55" t="s">
        <v>953</v>
      </c>
    </row>
    <row r="50">
      <c r="A50" s="55" t="s">
        <v>2262</v>
      </c>
      <c r="B50" s="24">
        <v>0.040358796296296295</v>
      </c>
      <c r="C50" s="55" t="s">
        <v>82</v>
      </c>
      <c r="D50" s="55" t="s">
        <v>125</v>
      </c>
      <c r="E50" s="29">
        <v>21.0</v>
      </c>
      <c r="F50" s="29">
        <f>E50-2-10</f>
        <v>9</v>
      </c>
      <c r="G50" s="26"/>
      <c r="H50" s="26"/>
      <c r="I50" s="26"/>
      <c r="J50" s="55" t="s">
        <v>953</v>
      </c>
    </row>
    <row r="51">
      <c r="A51" s="55" t="s">
        <v>2262</v>
      </c>
      <c r="B51" s="24">
        <v>0.040358796296296295</v>
      </c>
      <c r="C51" s="55" t="s">
        <v>82</v>
      </c>
      <c r="D51" s="55" t="s">
        <v>125</v>
      </c>
      <c r="E51" s="29" t="s">
        <v>75</v>
      </c>
      <c r="F51" s="29" t="s">
        <v>75</v>
      </c>
      <c r="G51" s="26"/>
      <c r="H51" s="26"/>
      <c r="I51" s="26"/>
      <c r="J51" s="55" t="s">
        <v>2263</v>
      </c>
    </row>
    <row r="52">
      <c r="A52" s="55" t="s">
        <v>2262</v>
      </c>
      <c r="B52" s="24">
        <v>0.04037037037037037</v>
      </c>
      <c r="C52" s="55" t="s">
        <v>74</v>
      </c>
      <c r="D52" s="55" t="s">
        <v>125</v>
      </c>
      <c r="E52" s="29" t="s">
        <v>75</v>
      </c>
      <c r="F52" s="29" t="s">
        <v>75</v>
      </c>
      <c r="G52" s="26"/>
      <c r="H52" s="26"/>
      <c r="I52" s="26"/>
      <c r="J52" s="55" t="s">
        <v>2263</v>
      </c>
    </row>
    <row r="53">
      <c r="A53" s="55" t="s">
        <v>2262</v>
      </c>
      <c r="B53" s="24">
        <v>0.04037037037037037</v>
      </c>
      <c r="C53" s="55" t="s">
        <v>74</v>
      </c>
      <c r="D53" s="55" t="s">
        <v>125</v>
      </c>
      <c r="E53" s="29">
        <v>35.0</v>
      </c>
      <c r="F53" s="46">
        <f>E53-13-10</f>
        <v>12</v>
      </c>
      <c r="G53" s="26"/>
      <c r="H53" s="26"/>
      <c r="I53" s="26"/>
      <c r="J53" s="55" t="s">
        <v>953</v>
      </c>
    </row>
    <row r="54">
      <c r="A54" s="55" t="s">
        <v>2262</v>
      </c>
      <c r="B54" s="24">
        <v>0.04038194444444444</v>
      </c>
      <c r="C54" s="55" t="s">
        <v>964</v>
      </c>
      <c r="D54" s="55" t="s">
        <v>125</v>
      </c>
      <c r="E54" s="29">
        <v>20.0</v>
      </c>
      <c r="F54" s="46">
        <f>E54-1-10</f>
        <v>9</v>
      </c>
      <c r="G54" s="26"/>
      <c r="H54" s="26"/>
      <c r="I54" s="26"/>
      <c r="J54" s="55" t="s">
        <v>953</v>
      </c>
    </row>
    <row r="55">
      <c r="A55" s="55" t="s">
        <v>2262</v>
      </c>
      <c r="B55" s="24">
        <v>0.040393518518518516</v>
      </c>
      <c r="C55" s="55" t="s">
        <v>84</v>
      </c>
      <c r="D55" s="55" t="s">
        <v>125</v>
      </c>
      <c r="E55" s="29">
        <v>31.0</v>
      </c>
      <c r="F55" s="29">
        <f>E55-2-10</f>
        <v>19</v>
      </c>
      <c r="G55" s="26"/>
      <c r="H55" s="26"/>
      <c r="I55" s="26"/>
      <c r="J55" s="55" t="s">
        <v>953</v>
      </c>
    </row>
    <row r="56">
      <c r="A56" s="55" t="s">
        <v>2262</v>
      </c>
      <c r="B56" s="24">
        <v>0.04045138888888889</v>
      </c>
      <c r="C56" s="55" t="s">
        <v>69</v>
      </c>
      <c r="D56" s="55" t="s">
        <v>125</v>
      </c>
      <c r="E56" s="29">
        <v>29.0</v>
      </c>
      <c r="F56" s="46">
        <f>E56-4-10</f>
        <v>15</v>
      </c>
      <c r="G56" s="26"/>
      <c r="H56" s="26"/>
      <c r="I56" s="26"/>
      <c r="J56" s="55" t="s">
        <v>953</v>
      </c>
    </row>
    <row r="57">
      <c r="A57" s="55" t="s">
        <v>2262</v>
      </c>
      <c r="B57" s="24">
        <v>0.041157407407407406</v>
      </c>
      <c r="C57" s="55" t="s">
        <v>74</v>
      </c>
      <c r="D57" s="55" t="s">
        <v>125</v>
      </c>
      <c r="E57" s="29">
        <v>28.0</v>
      </c>
      <c r="F57" s="46">
        <f>E57-13-10</f>
        <v>5</v>
      </c>
      <c r="G57" s="26"/>
      <c r="H57" s="26"/>
      <c r="I57" s="26"/>
      <c r="J57" s="55" t="s">
        <v>953</v>
      </c>
    </row>
    <row r="58">
      <c r="A58" s="55" t="s">
        <v>2262</v>
      </c>
      <c r="B58" s="24">
        <v>0.041180555555555554</v>
      </c>
      <c r="C58" s="55" t="s">
        <v>70</v>
      </c>
      <c r="D58" s="55" t="s">
        <v>125</v>
      </c>
      <c r="E58" s="29" t="s">
        <v>75</v>
      </c>
      <c r="F58" s="29" t="s">
        <v>75</v>
      </c>
      <c r="G58" s="26"/>
      <c r="H58" s="26"/>
      <c r="I58" s="26"/>
      <c r="J58" s="55" t="s">
        <v>2265</v>
      </c>
    </row>
    <row r="59">
      <c r="A59" s="55" t="s">
        <v>2262</v>
      </c>
      <c r="B59" s="24">
        <v>0.041180555555555554</v>
      </c>
      <c r="C59" s="55" t="s">
        <v>70</v>
      </c>
      <c r="D59" s="55" t="s">
        <v>125</v>
      </c>
      <c r="E59" s="29">
        <v>31.0</v>
      </c>
      <c r="F59" s="29">
        <f>E59-9-10</f>
        <v>12</v>
      </c>
      <c r="G59" s="26"/>
      <c r="H59" s="26"/>
      <c r="I59" s="26"/>
      <c r="J59" s="55" t="s">
        <v>953</v>
      </c>
    </row>
    <row r="60">
      <c r="A60" s="55" t="s">
        <v>2262</v>
      </c>
      <c r="B60" s="24">
        <v>0.0412037037037037</v>
      </c>
      <c r="C60" s="55" t="s">
        <v>82</v>
      </c>
      <c r="D60" s="55" t="s">
        <v>125</v>
      </c>
      <c r="E60" s="29">
        <v>28.0</v>
      </c>
      <c r="F60" s="29">
        <f>E60-2-10</f>
        <v>16</v>
      </c>
      <c r="G60" s="26"/>
      <c r="H60" s="26"/>
      <c r="I60" s="26"/>
      <c r="J60" s="55" t="s">
        <v>953</v>
      </c>
    </row>
    <row r="61">
      <c r="A61" s="55" t="s">
        <v>2262</v>
      </c>
      <c r="B61" s="24">
        <v>0.04123842592592593</v>
      </c>
      <c r="C61" s="55" t="s">
        <v>66</v>
      </c>
      <c r="D61" s="55" t="s">
        <v>125</v>
      </c>
      <c r="E61" s="29" t="s">
        <v>75</v>
      </c>
      <c r="F61" s="29" t="s">
        <v>75</v>
      </c>
      <c r="G61" s="26"/>
      <c r="H61" s="26"/>
      <c r="I61" s="26"/>
      <c r="J61" s="55" t="s">
        <v>2265</v>
      </c>
    </row>
    <row r="62">
      <c r="A62" s="55" t="s">
        <v>2262</v>
      </c>
      <c r="B62" s="24">
        <v>0.04123842592592593</v>
      </c>
      <c r="C62" s="55" t="s">
        <v>66</v>
      </c>
      <c r="D62" s="55" t="s">
        <v>125</v>
      </c>
      <c r="E62" s="29">
        <v>17.0</v>
      </c>
      <c r="F62" s="46">
        <f>E62-0-10</f>
        <v>7</v>
      </c>
      <c r="G62" s="26"/>
      <c r="H62" s="26"/>
      <c r="I62" s="26"/>
      <c r="J62" s="55" t="s">
        <v>953</v>
      </c>
    </row>
    <row r="63">
      <c r="A63" s="55" t="s">
        <v>2262</v>
      </c>
      <c r="B63" s="24">
        <v>0.04123842592592593</v>
      </c>
      <c r="C63" s="55" t="s">
        <v>69</v>
      </c>
      <c r="D63" s="55" t="s">
        <v>125</v>
      </c>
      <c r="E63" s="29" t="s">
        <v>75</v>
      </c>
      <c r="F63" s="29" t="s">
        <v>75</v>
      </c>
      <c r="G63" s="26"/>
      <c r="H63" s="26"/>
      <c r="I63" s="26"/>
      <c r="J63" s="55" t="s">
        <v>2265</v>
      </c>
    </row>
    <row r="64">
      <c r="A64" s="55" t="s">
        <v>2262</v>
      </c>
      <c r="B64" s="24">
        <v>0.04123842592592593</v>
      </c>
      <c r="C64" s="55" t="s">
        <v>69</v>
      </c>
      <c r="D64" s="55" t="s">
        <v>125</v>
      </c>
      <c r="E64" s="29">
        <v>26.0</v>
      </c>
      <c r="F64" s="29">
        <f>E64-4-10</f>
        <v>12</v>
      </c>
      <c r="G64" s="26"/>
      <c r="H64" s="26"/>
      <c r="I64" s="26"/>
      <c r="J64" s="55" t="s">
        <v>953</v>
      </c>
    </row>
    <row r="65">
      <c r="A65" s="55" t="s">
        <v>2262</v>
      </c>
      <c r="B65" s="24">
        <v>0.041261574074074076</v>
      </c>
      <c r="C65" s="55" t="s">
        <v>964</v>
      </c>
      <c r="D65" s="55" t="s">
        <v>125</v>
      </c>
      <c r="E65" s="29" t="s">
        <v>75</v>
      </c>
      <c r="F65" s="29" t="s">
        <v>75</v>
      </c>
      <c r="G65" s="26"/>
      <c r="H65" s="26"/>
      <c r="I65" s="26"/>
      <c r="J65" s="55" t="s">
        <v>2265</v>
      </c>
    </row>
    <row r="66">
      <c r="A66" s="55" t="s">
        <v>2262</v>
      </c>
      <c r="B66" s="24">
        <v>0.041261574074074076</v>
      </c>
      <c r="C66" s="55" t="s">
        <v>964</v>
      </c>
      <c r="D66" s="55" t="s">
        <v>125</v>
      </c>
      <c r="E66" s="29">
        <v>17.0</v>
      </c>
      <c r="F66" s="46">
        <f>E66-1-10</f>
        <v>6</v>
      </c>
      <c r="G66" s="26"/>
      <c r="H66" s="26"/>
      <c r="I66" s="26"/>
      <c r="J66" s="55" t="s">
        <v>953</v>
      </c>
    </row>
    <row r="67">
      <c r="A67" s="55" t="s">
        <v>2262</v>
      </c>
      <c r="B67" s="24">
        <v>0.041296296296296296</v>
      </c>
      <c r="C67" s="55" t="s">
        <v>84</v>
      </c>
      <c r="D67" s="55" t="s">
        <v>125</v>
      </c>
      <c r="E67" s="29" t="s">
        <v>75</v>
      </c>
      <c r="F67" s="29" t="s">
        <v>75</v>
      </c>
      <c r="G67" s="26"/>
      <c r="H67" s="26"/>
      <c r="I67" s="26"/>
      <c r="J67" s="55" t="s">
        <v>2265</v>
      </c>
    </row>
    <row r="68">
      <c r="A68" s="55" t="s">
        <v>2262</v>
      </c>
      <c r="B68" s="24">
        <v>0.041296296296296296</v>
      </c>
      <c r="C68" s="55" t="s">
        <v>84</v>
      </c>
      <c r="D68" s="55" t="s">
        <v>125</v>
      </c>
      <c r="E68" s="29" t="s">
        <v>88</v>
      </c>
      <c r="F68" s="29">
        <v>1.0</v>
      </c>
      <c r="G68" s="26"/>
      <c r="H68" s="26"/>
      <c r="I68" s="26"/>
      <c r="J68" s="26"/>
    </row>
    <row r="69">
      <c r="A69" s="55" t="s">
        <v>2262</v>
      </c>
      <c r="B69" s="24">
        <v>0.0424537037037037</v>
      </c>
      <c r="C69" s="55" t="s">
        <v>66</v>
      </c>
      <c r="D69" s="55" t="s">
        <v>320</v>
      </c>
      <c r="E69" s="29">
        <v>6.0</v>
      </c>
      <c r="F69" s="46">
        <f>E69--2</f>
        <v>8</v>
      </c>
      <c r="G69" s="26"/>
      <c r="H69" s="26"/>
      <c r="I69" s="26"/>
      <c r="J69" s="55" t="s">
        <v>2266</v>
      </c>
    </row>
    <row r="70">
      <c r="A70" s="55" t="s">
        <v>2262</v>
      </c>
      <c r="B70" s="24">
        <v>0.04247685185185185</v>
      </c>
      <c r="C70" s="55" t="s">
        <v>69</v>
      </c>
      <c r="D70" s="55" t="s">
        <v>166</v>
      </c>
      <c r="E70" s="29">
        <v>13.0</v>
      </c>
      <c r="F70" s="46">
        <f>E70-9</f>
        <v>4</v>
      </c>
      <c r="G70" s="26"/>
      <c r="H70" s="26"/>
      <c r="I70" s="26"/>
      <c r="J70" s="26"/>
    </row>
    <row r="71">
      <c r="A71" s="55" t="s">
        <v>2262</v>
      </c>
      <c r="B71" s="24">
        <v>0.0425</v>
      </c>
      <c r="C71" s="55" t="s">
        <v>70</v>
      </c>
      <c r="D71" s="55" t="s">
        <v>166</v>
      </c>
      <c r="E71" s="29">
        <v>5.0</v>
      </c>
      <c r="F71" s="46">
        <f>E71-3</f>
        <v>2</v>
      </c>
      <c r="G71" s="26"/>
      <c r="H71" s="26"/>
      <c r="I71" s="26"/>
      <c r="J71" s="55" t="s">
        <v>2267</v>
      </c>
    </row>
    <row r="72">
      <c r="A72" s="55" t="s">
        <v>2262</v>
      </c>
      <c r="B72" s="24">
        <v>0.04251157407407408</v>
      </c>
      <c r="C72" s="55" t="s">
        <v>82</v>
      </c>
      <c r="D72" s="55" t="s">
        <v>166</v>
      </c>
      <c r="E72" s="29">
        <v>17.0</v>
      </c>
      <c r="F72" s="46">
        <f>E72-8</f>
        <v>9</v>
      </c>
      <c r="G72" s="26"/>
      <c r="H72" s="26"/>
      <c r="I72" s="26"/>
      <c r="J72" s="26"/>
    </row>
    <row r="73">
      <c r="A73" s="55" t="s">
        <v>2262</v>
      </c>
      <c r="B73" s="24">
        <v>0.04252314814814815</v>
      </c>
      <c r="C73" s="55" t="s">
        <v>74</v>
      </c>
      <c r="D73" s="55" t="s">
        <v>166</v>
      </c>
      <c r="E73" s="29">
        <v>4.0</v>
      </c>
      <c r="F73" s="46">
        <f>E73-0</f>
        <v>4</v>
      </c>
      <c r="G73" s="26"/>
      <c r="H73" s="26"/>
      <c r="I73" s="26"/>
      <c r="J73" s="55" t="s">
        <v>2268</v>
      </c>
    </row>
    <row r="74">
      <c r="A74" s="55" t="s">
        <v>2262</v>
      </c>
      <c r="B74" s="24">
        <v>0.04255787037037037</v>
      </c>
      <c r="C74" s="55" t="s">
        <v>964</v>
      </c>
      <c r="D74" s="55" t="s">
        <v>166</v>
      </c>
      <c r="E74" s="29">
        <v>22.0</v>
      </c>
      <c r="F74" s="46">
        <f>E74-9</f>
        <v>13</v>
      </c>
      <c r="G74" s="26"/>
      <c r="H74" s="26"/>
      <c r="I74" s="26"/>
      <c r="J74" s="26"/>
    </row>
    <row r="75">
      <c r="A75" s="55" t="s">
        <v>2262</v>
      </c>
      <c r="B75" s="24">
        <v>0.04261574074074074</v>
      </c>
      <c r="C75" s="55" t="s">
        <v>84</v>
      </c>
      <c r="D75" s="55" t="s">
        <v>166</v>
      </c>
      <c r="E75" s="29">
        <v>16.0</v>
      </c>
      <c r="F75" s="29">
        <f>E75-0</f>
        <v>16</v>
      </c>
      <c r="G75" s="26"/>
      <c r="H75" s="26"/>
      <c r="I75" s="26"/>
      <c r="J75" s="26"/>
    </row>
    <row r="76">
      <c r="A76" s="55" t="s">
        <v>2262</v>
      </c>
      <c r="B76" s="24">
        <v>0.04341435185185185</v>
      </c>
      <c r="C76" s="55" t="s">
        <v>70</v>
      </c>
      <c r="D76" s="55" t="s">
        <v>76</v>
      </c>
      <c r="E76" s="29">
        <v>6.0</v>
      </c>
      <c r="F76" s="46"/>
      <c r="G76" s="26"/>
      <c r="H76" s="26"/>
      <c r="I76" s="26"/>
      <c r="J76" s="55" t="s">
        <v>2269</v>
      </c>
    </row>
    <row r="77">
      <c r="A77" s="55" t="s">
        <v>2262</v>
      </c>
      <c r="B77" s="24">
        <v>0.04423611111111111</v>
      </c>
      <c r="C77" s="55" t="s">
        <v>69</v>
      </c>
      <c r="D77" s="55" t="s">
        <v>209</v>
      </c>
      <c r="E77" s="29" t="s">
        <v>75</v>
      </c>
      <c r="F77" s="29" t="s">
        <v>75</v>
      </c>
      <c r="G77" s="26"/>
      <c r="H77" s="26"/>
      <c r="I77" s="26"/>
      <c r="J77" s="55" t="s">
        <v>2263</v>
      </c>
    </row>
    <row r="78">
      <c r="A78" s="55" t="s">
        <v>2262</v>
      </c>
      <c r="B78" s="24">
        <v>0.04423611111111111</v>
      </c>
      <c r="C78" s="55" t="s">
        <v>69</v>
      </c>
      <c r="D78" s="55" t="s">
        <v>209</v>
      </c>
      <c r="E78" s="29">
        <v>22.0</v>
      </c>
      <c r="F78" s="29">
        <v>19.0</v>
      </c>
      <c r="G78" s="26"/>
      <c r="H78" s="26"/>
      <c r="I78" s="26"/>
      <c r="J78" s="26"/>
    </row>
    <row r="79">
      <c r="A79" s="55" t="s">
        <v>2262</v>
      </c>
      <c r="B79" s="24">
        <v>0.044675925925925924</v>
      </c>
      <c r="C79" s="55" t="s">
        <v>70</v>
      </c>
      <c r="D79" s="55" t="s">
        <v>67</v>
      </c>
      <c r="E79" s="29">
        <v>9.0</v>
      </c>
      <c r="F79" s="29">
        <f>E79-3</f>
        <v>6</v>
      </c>
      <c r="G79" s="26"/>
      <c r="H79" s="26"/>
      <c r="I79" s="26"/>
      <c r="J79" s="26"/>
    </row>
    <row r="80">
      <c r="A80" s="55" t="s">
        <v>2262</v>
      </c>
      <c r="B80" s="24">
        <v>0.04576388888888889</v>
      </c>
      <c r="C80" s="55" t="s">
        <v>69</v>
      </c>
      <c r="D80" s="55" t="s">
        <v>125</v>
      </c>
      <c r="E80" s="29">
        <v>24.0</v>
      </c>
      <c r="F80" s="29">
        <f>E80-4-10</f>
        <v>10</v>
      </c>
      <c r="G80" s="26"/>
      <c r="H80" s="26"/>
      <c r="I80" s="26"/>
      <c r="J80" s="55" t="s">
        <v>953</v>
      </c>
    </row>
    <row r="81">
      <c r="A81" s="55" t="s">
        <v>2262</v>
      </c>
      <c r="B81" s="24">
        <v>0.04576388888888889</v>
      </c>
      <c r="C81" s="55" t="s">
        <v>66</v>
      </c>
      <c r="D81" s="55" t="s">
        <v>125</v>
      </c>
      <c r="E81" s="29">
        <v>24.0</v>
      </c>
      <c r="F81" s="46">
        <f>E81-0-10</f>
        <v>14</v>
      </c>
      <c r="G81" s="26"/>
      <c r="H81" s="26"/>
      <c r="I81" s="26"/>
      <c r="J81" s="55" t="s">
        <v>953</v>
      </c>
    </row>
    <row r="82">
      <c r="A82" s="55" t="s">
        <v>2262</v>
      </c>
      <c r="B82" s="24">
        <v>0.04581018518518518</v>
      </c>
      <c r="C82" s="55" t="s">
        <v>70</v>
      </c>
      <c r="D82" s="55" t="s">
        <v>125</v>
      </c>
      <c r="E82" s="29">
        <v>35.0</v>
      </c>
      <c r="F82" s="29">
        <f>E82-9-10</f>
        <v>16</v>
      </c>
      <c r="G82" s="26"/>
      <c r="H82" s="26"/>
      <c r="I82" s="26"/>
      <c r="J82" s="55" t="s">
        <v>953</v>
      </c>
    </row>
    <row r="83">
      <c r="A83" s="55" t="s">
        <v>2262</v>
      </c>
      <c r="B83" s="24">
        <v>0.04583333333333333</v>
      </c>
      <c r="C83" s="55" t="s">
        <v>82</v>
      </c>
      <c r="D83" s="55" t="s">
        <v>125</v>
      </c>
      <c r="E83" s="29" t="s">
        <v>75</v>
      </c>
      <c r="F83" s="29" t="s">
        <v>75</v>
      </c>
      <c r="G83" s="26"/>
      <c r="H83" s="26"/>
      <c r="I83" s="26"/>
      <c r="J83" s="55" t="s">
        <v>2263</v>
      </c>
    </row>
    <row r="84">
      <c r="A84" s="55" t="s">
        <v>2262</v>
      </c>
      <c r="B84" s="24">
        <v>0.04583333333333333</v>
      </c>
      <c r="C84" s="55" t="s">
        <v>82</v>
      </c>
      <c r="D84" s="55" t="s">
        <v>125</v>
      </c>
      <c r="E84" s="29">
        <v>28.0</v>
      </c>
      <c r="F84" s="29">
        <f>E84-2-10</f>
        <v>16</v>
      </c>
      <c r="G84" s="26"/>
      <c r="H84" s="26"/>
      <c r="I84" s="26"/>
      <c r="J84" s="55" t="s">
        <v>953</v>
      </c>
    </row>
    <row r="85">
      <c r="A85" s="55" t="s">
        <v>2262</v>
      </c>
      <c r="B85" s="24">
        <v>0.04584490740740741</v>
      </c>
      <c r="C85" s="55" t="s">
        <v>74</v>
      </c>
      <c r="D85" s="55" t="s">
        <v>125</v>
      </c>
      <c r="E85" s="29" t="s">
        <v>75</v>
      </c>
      <c r="F85" s="29" t="s">
        <v>75</v>
      </c>
      <c r="G85" s="26"/>
      <c r="H85" s="26"/>
      <c r="I85" s="26"/>
      <c r="J85" s="55" t="s">
        <v>2263</v>
      </c>
    </row>
    <row r="86">
      <c r="A86" s="55" t="s">
        <v>2262</v>
      </c>
      <c r="B86" s="24">
        <v>0.04584490740740741</v>
      </c>
      <c r="C86" s="55" t="s">
        <v>74</v>
      </c>
      <c r="D86" s="55" t="s">
        <v>125</v>
      </c>
      <c r="E86" s="29">
        <v>37.0</v>
      </c>
      <c r="F86" s="29">
        <f>E86-13-10</f>
        <v>14</v>
      </c>
      <c r="G86" s="26"/>
      <c r="H86" s="26"/>
      <c r="I86" s="26"/>
      <c r="J86" s="55" t="s">
        <v>953</v>
      </c>
    </row>
    <row r="87">
      <c r="A87" s="55" t="s">
        <v>2262</v>
      </c>
      <c r="B87" s="24">
        <v>0.045856481481481484</v>
      </c>
      <c r="C87" s="55" t="s">
        <v>964</v>
      </c>
      <c r="D87" s="55" t="s">
        <v>125</v>
      </c>
      <c r="E87" s="29">
        <v>13.0</v>
      </c>
      <c r="F87" s="29">
        <f>E87-1-10</f>
        <v>2</v>
      </c>
      <c r="G87" s="26"/>
      <c r="H87" s="26"/>
      <c r="I87" s="26"/>
      <c r="J87" s="55" t="s">
        <v>953</v>
      </c>
    </row>
    <row r="88">
      <c r="A88" s="55" t="s">
        <v>2262</v>
      </c>
      <c r="B88" s="24">
        <v>0.045891203703703705</v>
      </c>
      <c r="C88" s="55" t="s">
        <v>84</v>
      </c>
      <c r="D88" s="55" t="s">
        <v>125</v>
      </c>
      <c r="E88" s="29">
        <v>24.0</v>
      </c>
      <c r="F88" s="29">
        <f>E88-2-10</f>
        <v>12</v>
      </c>
      <c r="G88" s="26"/>
      <c r="H88" s="26"/>
      <c r="I88" s="26"/>
      <c r="J88" s="55" t="s">
        <v>953</v>
      </c>
    </row>
    <row r="89">
      <c r="A89" s="55" t="s">
        <v>2262</v>
      </c>
      <c r="B89" s="24">
        <v>0.04670138888888889</v>
      </c>
      <c r="C89" s="55" t="s">
        <v>66</v>
      </c>
      <c r="D89" s="55" t="s">
        <v>67</v>
      </c>
      <c r="E89" s="29" t="s">
        <v>88</v>
      </c>
      <c r="F89" s="29">
        <v>1.0</v>
      </c>
      <c r="G89" s="26"/>
      <c r="H89" s="26"/>
      <c r="I89" s="26"/>
      <c r="J89" s="26"/>
    </row>
    <row r="90">
      <c r="A90" s="55" t="s">
        <v>2262</v>
      </c>
      <c r="B90" s="24">
        <v>0.04704861111111111</v>
      </c>
      <c r="C90" s="55" t="s">
        <v>74</v>
      </c>
      <c r="D90" s="55" t="s">
        <v>83</v>
      </c>
      <c r="E90" s="29">
        <v>21.0</v>
      </c>
      <c r="F90" s="29">
        <f>E90-11</f>
        <v>10</v>
      </c>
      <c r="G90" s="26"/>
      <c r="H90" s="26"/>
      <c r="I90" s="26"/>
      <c r="J90" s="26"/>
    </row>
    <row r="91">
      <c r="A91" s="55" t="s">
        <v>2262</v>
      </c>
      <c r="B91" s="24">
        <v>0.04886574074074074</v>
      </c>
      <c r="C91" s="55" t="s">
        <v>66</v>
      </c>
      <c r="D91" s="55" t="s">
        <v>67</v>
      </c>
      <c r="E91" s="29">
        <v>21.0</v>
      </c>
      <c r="F91" s="46">
        <f>E91-2</f>
        <v>19</v>
      </c>
      <c r="G91" s="26"/>
      <c r="H91" s="26"/>
      <c r="I91" s="26"/>
      <c r="J91" s="26"/>
    </row>
    <row r="92">
      <c r="A92" s="55" t="s">
        <v>2262</v>
      </c>
      <c r="B92" s="24">
        <v>0.04958333333333333</v>
      </c>
      <c r="C92" s="55" t="s">
        <v>66</v>
      </c>
      <c r="D92" s="55" t="s">
        <v>125</v>
      </c>
      <c r="E92" s="29">
        <v>16.0</v>
      </c>
      <c r="F92" s="29">
        <f>E92-0-10</f>
        <v>6</v>
      </c>
      <c r="G92" s="26"/>
      <c r="H92" s="26"/>
      <c r="I92" s="26"/>
      <c r="J92" s="55" t="s">
        <v>953</v>
      </c>
    </row>
    <row r="93">
      <c r="A93" s="55" t="s">
        <v>2262</v>
      </c>
      <c r="B93" s="24">
        <v>0.04958333333333333</v>
      </c>
      <c r="C93" s="55" t="s">
        <v>66</v>
      </c>
      <c r="D93" s="55" t="s">
        <v>125</v>
      </c>
      <c r="E93" s="29" t="s">
        <v>75</v>
      </c>
      <c r="F93" s="29" t="s">
        <v>75</v>
      </c>
      <c r="G93" s="26"/>
      <c r="H93" s="26"/>
      <c r="I93" s="26"/>
      <c r="J93" s="55" t="s">
        <v>2265</v>
      </c>
    </row>
    <row r="94">
      <c r="A94" s="55" t="s">
        <v>2262</v>
      </c>
      <c r="B94" s="24">
        <v>0.0496875</v>
      </c>
      <c r="C94" s="55" t="s">
        <v>70</v>
      </c>
      <c r="D94" s="55" t="s">
        <v>125</v>
      </c>
      <c r="E94" s="29">
        <v>22.0</v>
      </c>
      <c r="F94" s="46">
        <f>E94-9-10</f>
        <v>3</v>
      </c>
      <c r="G94" s="26"/>
      <c r="H94" s="26"/>
      <c r="I94" s="26"/>
      <c r="J94" s="55" t="s">
        <v>953</v>
      </c>
    </row>
    <row r="95">
      <c r="A95" s="55" t="s">
        <v>2262</v>
      </c>
      <c r="B95" s="24">
        <v>0.0496875</v>
      </c>
      <c r="C95" s="55" t="s">
        <v>70</v>
      </c>
      <c r="D95" s="55" t="s">
        <v>125</v>
      </c>
      <c r="E95" s="29" t="s">
        <v>75</v>
      </c>
      <c r="F95" s="29" t="s">
        <v>75</v>
      </c>
      <c r="G95" s="26"/>
      <c r="H95" s="26"/>
      <c r="I95" s="26"/>
      <c r="J95" s="55" t="s">
        <v>2265</v>
      </c>
    </row>
    <row r="96">
      <c r="A96" s="55" t="s">
        <v>2262</v>
      </c>
      <c r="B96" s="24">
        <v>0.049699074074074076</v>
      </c>
      <c r="C96" s="55" t="s">
        <v>82</v>
      </c>
      <c r="D96" s="55" t="s">
        <v>125</v>
      </c>
      <c r="E96" s="29">
        <v>16.0</v>
      </c>
      <c r="F96" s="29">
        <f>E96-2-10</f>
        <v>4</v>
      </c>
      <c r="G96" s="26"/>
      <c r="H96" s="26"/>
      <c r="I96" s="26"/>
      <c r="J96" s="55" t="s">
        <v>953</v>
      </c>
    </row>
    <row r="97">
      <c r="A97" s="55" t="s">
        <v>2262</v>
      </c>
      <c r="B97" s="24">
        <v>0.04971064814814815</v>
      </c>
      <c r="C97" s="55" t="s">
        <v>74</v>
      </c>
      <c r="D97" s="55" t="s">
        <v>125</v>
      </c>
      <c r="E97" s="29" t="s">
        <v>68</v>
      </c>
      <c r="F97" s="29">
        <v>20.0</v>
      </c>
      <c r="G97" s="26"/>
      <c r="H97" s="26"/>
      <c r="I97" s="26"/>
      <c r="J97" s="55" t="s">
        <v>953</v>
      </c>
    </row>
    <row r="98">
      <c r="A98" s="55" t="s">
        <v>2262</v>
      </c>
      <c r="B98" s="24">
        <v>0.04972222222222222</v>
      </c>
      <c r="C98" s="55" t="s">
        <v>964</v>
      </c>
      <c r="D98" s="55" t="s">
        <v>125</v>
      </c>
      <c r="E98" s="29">
        <v>15.0</v>
      </c>
      <c r="F98" s="46">
        <f>E98-1-10</f>
        <v>4</v>
      </c>
      <c r="G98" s="26"/>
      <c r="H98" s="26"/>
      <c r="I98" s="26"/>
      <c r="J98" s="55" t="s">
        <v>953</v>
      </c>
    </row>
    <row r="99">
      <c r="A99" s="55" t="s">
        <v>2262</v>
      </c>
      <c r="B99" s="24">
        <v>0.04972222222222222</v>
      </c>
      <c r="C99" s="55" t="s">
        <v>964</v>
      </c>
      <c r="D99" s="55" t="s">
        <v>125</v>
      </c>
      <c r="E99" s="29" t="s">
        <v>75</v>
      </c>
      <c r="F99" s="29" t="s">
        <v>75</v>
      </c>
      <c r="G99" s="26"/>
      <c r="H99" s="26"/>
      <c r="I99" s="26"/>
      <c r="J99" s="55" t="s">
        <v>2265</v>
      </c>
    </row>
    <row r="100">
      <c r="A100" s="55" t="s">
        <v>2262</v>
      </c>
      <c r="B100" s="24">
        <v>0.0497337962962963</v>
      </c>
      <c r="C100" s="55" t="s">
        <v>84</v>
      </c>
      <c r="D100" s="55" t="s">
        <v>125</v>
      </c>
      <c r="E100" s="29">
        <v>16.0</v>
      </c>
      <c r="F100" s="46">
        <f>E100-2-10</f>
        <v>4</v>
      </c>
      <c r="G100" s="26"/>
      <c r="H100" s="26"/>
      <c r="I100" s="26"/>
      <c r="J100" s="55" t="s">
        <v>953</v>
      </c>
    </row>
    <row r="101">
      <c r="A101" s="55" t="s">
        <v>2262</v>
      </c>
      <c r="B101" s="24">
        <v>0.0497337962962963</v>
      </c>
      <c r="C101" s="55" t="s">
        <v>84</v>
      </c>
      <c r="D101" s="55" t="s">
        <v>125</v>
      </c>
      <c r="E101" s="29" t="s">
        <v>75</v>
      </c>
      <c r="F101" s="29" t="s">
        <v>75</v>
      </c>
      <c r="G101" s="26"/>
      <c r="H101" s="26"/>
      <c r="I101" s="26"/>
      <c r="J101" s="55" t="s">
        <v>2265</v>
      </c>
    </row>
    <row r="102">
      <c r="A102" s="55" t="s">
        <v>2262</v>
      </c>
      <c r="B102" s="24">
        <v>0.0497337962962963</v>
      </c>
      <c r="C102" s="55" t="s">
        <v>69</v>
      </c>
      <c r="D102" s="55" t="s">
        <v>125</v>
      </c>
      <c r="E102" s="29">
        <v>19.0</v>
      </c>
      <c r="F102" s="29">
        <f>E102-4-10</f>
        <v>5</v>
      </c>
      <c r="G102" s="26"/>
      <c r="H102" s="26"/>
      <c r="I102" s="26"/>
      <c r="J102" s="55" t="s">
        <v>953</v>
      </c>
    </row>
    <row r="103">
      <c r="A103" s="55" t="s">
        <v>2262</v>
      </c>
      <c r="B103" s="24">
        <v>0.0497337962962963</v>
      </c>
      <c r="C103" s="55" t="s">
        <v>69</v>
      </c>
      <c r="D103" s="55" t="s">
        <v>125</v>
      </c>
      <c r="E103" s="29" t="s">
        <v>75</v>
      </c>
      <c r="F103" s="29" t="s">
        <v>75</v>
      </c>
      <c r="G103" s="26"/>
      <c r="H103" s="26"/>
      <c r="I103" s="26"/>
      <c r="J103" s="55" t="s">
        <v>2265</v>
      </c>
    </row>
    <row r="104">
      <c r="A104" s="55" t="s">
        <v>2262</v>
      </c>
      <c r="B104" s="24">
        <v>0.050243055555555555</v>
      </c>
      <c r="C104" s="55" t="s">
        <v>66</v>
      </c>
      <c r="D104" s="55" t="s">
        <v>4364</v>
      </c>
      <c r="E104" s="29">
        <v>11.0</v>
      </c>
      <c r="F104" s="46">
        <f>E104--2</f>
        <v>13</v>
      </c>
      <c r="G104" s="26"/>
      <c r="H104" s="26"/>
      <c r="I104" s="26"/>
      <c r="J104" s="55" t="s">
        <v>2266</v>
      </c>
    </row>
    <row r="105">
      <c r="A105" s="55" t="s">
        <v>2262</v>
      </c>
      <c r="B105" s="24">
        <v>0.05028935185185185</v>
      </c>
      <c r="C105" s="55" t="s">
        <v>69</v>
      </c>
      <c r="D105" s="55" t="s">
        <v>166</v>
      </c>
      <c r="E105" s="29">
        <v>19.0</v>
      </c>
      <c r="F105" s="46">
        <f>E105-9</f>
        <v>10</v>
      </c>
      <c r="G105" s="26"/>
      <c r="H105" s="26"/>
      <c r="I105" s="26"/>
      <c r="J105" s="26"/>
    </row>
    <row r="106">
      <c r="A106" s="55" t="s">
        <v>2262</v>
      </c>
      <c r="B106" s="24">
        <v>0.0503125</v>
      </c>
      <c r="C106" s="55" t="s">
        <v>82</v>
      </c>
      <c r="D106" s="55" t="s">
        <v>166</v>
      </c>
      <c r="E106" s="29">
        <v>11.0</v>
      </c>
      <c r="F106" s="29">
        <f>E106-8</f>
        <v>3</v>
      </c>
      <c r="G106" s="26"/>
      <c r="H106" s="26"/>
      <c r="I106" s="26"/>
      <c r="J106" s="55" t="s">
        <v>2270</v>
      </c>
    </row>
    <row r="107">
      <c r="A107" s="55" t="s">
        <v>2262</v>
      </c>
      <c r="B107" s="24">
        <v>0.05032407407407408</v>
      </c>
      <c r="C107" s="55" t="s">
        <v>74</v>
      </c>
      <c r="D107" s="55" t="s">
        <v>166</v>
      </c>
      <c r="E107" s="29">
        <v>11.0</v>
      </c>
      <c r="F107" s="29">
        <f>E107-0</f>
        <v>11</v>
      </c>
      <c r="G107" s="26"/>
      <c r="H107" s="26"/>
      <c r="I107" s="26"/>
      <c r="J107" s="55" t="s">
        <v>2271</v>
      </c>
    </row>
    <row r="108">
      <c r="A108" s="55" t="s">
        <v>2262</v>
      </c>
      <c r="B108" s="24">
        <v>0.05033564814814815</v>
      </c>
      <c r="C108" s="55" t="s">
        <v>964</v>
      </c>
      <c r="D108" s="55" t="s">
        <v>166</v>
      </c>
      <c r="E108" s="29">
        <v>28.0</v>
      </c>
      <c r="F108" s="29">
        <f>E108-9</f>
        <v>19</v>
      </c>
      <c r="G108" s="26"/>
      <c r="H108" s="26"/>
      <c r="I108" s="26"/>
      <c r="J108" s="26"/>
    </row>
    <row r="109">
      <c r="A109" s="55" t="s">
        <v>2262</v>
      </c>
      <c r="B109" s="24">
        <v>0.050347222222222224</v>
      </c>
      <c r="C109" s="55" t="s">
        <v>84</v>
      </c>
      <c r="D109" s="55" t="s">
        <v>166</v>
      </c>
      <c r="E109" s="29">
        <v>16.0</v>
      </c>
      <c r="F109" s="29">
        <f t="shared" ref="F109:F110" si="1">E109-0</f>
        <v>16</v>
      </c>
      <c r="G109" s="26"/>
      <c r="H109" s="26"/>
      <c r="I109" s="26"/>
      <c r="J109" s="26"/>
    </row>
    <row r="110">
      <c r="A110" s="55" t="s">
        <v>2262</v>
      </c>
      <c r="B110" s="24">
        <v>0.050833333333333335</v>
      </c>
      <c r="C110" s="55" t="s">
        <v>82</v>
      </c>
      <c r="D110" s="55" t="s">
        <v>93</v>
      </c>
      <c r="E110" s="29">
        <v>10.0</v>
      </c>
      <c r="F110" s="29">
        <f t="shared" si="1"/>
        <v>10</v>
      </c>
      <c r="G110" s="26"/>
      <c r="H110" s="26"/>
      <c r="I110" s="26"/>
      <c r="J110" s="55" t="s">
        <v>2272</v>
      </c>
    </row>
    <row r="111">
      <c r="A111" s="55" t="s">
        <v>2262</v>
      </c>
      <c r="B111" s="24">
        <v>0.051412037037037034</v>
      </c>
      <c r="C111" s="55" t="s">
        <v>74</v>
      </c>
      <c r="D111" s="55" t="s">
        <v>93</v>
      </c>
      <c r="E111" s="29">
        <v>13.0</v>
      </c>
      <c r="F111" s="46">
        <f>E111-9</f>
        <v>4</v>
      </c>
      <c r="G111" s="26"/>
      <c r="H111" s="26"/>
      <c r="I111" s="26"/>
      <c r="J111" s="55" t="s">
        <v>2273</v>
      </c>
    </row>
    <row r="112">
      <c r="A112" s="55" t="s">
        <v>2262</v>
      </c>
      <c r="B112" s="24">
        <v>0.05206018518518519</v>
      </c>
      <c r="C112" s="55" t="s">
        <v>66</v>
      </c>
      <c r="D112" s="55" t="s">
        <v>73</v>
      </c>
      <c r="E112" s="29">
        <v>9.0</v>
      </c>
      <c r="F112" s="46">
        <f t="shared" ref="F112:F113" si="2">E112-0</f>
        <v>9</v>
      </c>
      <c r="G112" s="26"/>
      <c r="H112" s="26"/>
      <c r="I112" s="26"/>
      <c r="J112" s="26"/>
    </row>
    <row r="113">
      <c r="A113" s="55" t="s">
        <v>2262</v>
      </c>
      <c r="B113" s="24">
        <v>0.05260416666666667</v>
      </c>
      <c r="C113" s="55" t="s">
        <v>84</v>
      </c>
      <c r="D113" s="55" t="s">
        <v>166</v>
      </c>
      <c r="E113" s="29">
        <v>16.0</v>
      </c>
      <c r="F113" s="46">
        <f t="shared" si="2"/>
        <v>16</v>
      </c>
      <c r="G113" s="26"/>
      <c r="H113" s="26"/>
      <c r="I113" s="26"/>
      <c r="J113" s="26"/>
    </row>
    <row r="114">
      <c r="A114" s="55" t="s">
        <v>2262</v>
      </c>
      <c r="B114" s="24">
        <v>0.05232638888888889</v>
      </c>
      <c r="C114" s="55" t="s">
        <v>964</v>
      </c>
      <c r="D114" s="55" t="s">
        <v>166</v>
      </c>
      <c r="E114" s="29">
        <v>26.0</v>
      </c>
      <c r="F114" s="29">
        <f>E114-9</f>
        <v>17</v>
      </c>
      <c r="G114" s="26"/>
      <c r="H114" s="26"/>
      <c r="I114" s="26"/>
      <c r="J114" s="26"/>
    </row>
    <row r="115">
      <c r="A115" s="55" t="s">
        <v>2262</v>
      </c>
      <c r="B115" s="24">
        <v>0.05233796296296296</v>
      </c>
      <c r="C115" s="55" t="s">
        <v>74</v>
      </c>
      <c r="D115" s="55" t="s">
        <v>166</v>
      </c>
      <c r="E115" s="29">
        <v>10.0</v>
      </c>
      <c r="F115" s="46">
        <f>E115-0</f>
        <v>10</v>
      </c>
      <c r="G115" s="26"/>
      <c r="H115" s="26"/>
      <c r="I115" s="26"/>
      <c r="J115" s="55" t="s">
        <v>2274</v>
      </c>
    </row>
    <row r="116">
      <c r="A116" s="55" t="s">
        <v>2262</v>
      </c>
      <c r="B116" s="24">
        <v>0.05237268518518518</v>
      </c>
      <c r="C116" s="55" t="s">
        <v>82</v>
      </c>
      <c r="D116" s="55" t="s">
        <v>166</v>
      </c>
      <c r="E116" s="29">
        <v>22.0</v>
      </c>
      <c r="F116" s="46">
        <f>E116-8</f>
        <v>14</v>
      </c>
      <c r="G116" s="26"/>
      <c r="H116" s="26"/>
      <c r="I116" s="26"/>
      <c r="J116" s="26"/>
    </row>
    <row r="117">
      <c r="A117" s="55" t="s">
        <v>2262</v>
      </c>
      <c r="B117" s="24">
        <v>0.05238425925925926</v>
      </c>
      <c r="C117" s="55" t="s">
        <v>70</v>
      </c>
      <c r="D117" s="55" t="s">
        <v>166</v>
      </c>
      <c r="E117" s="29">
        <v>18.0</v>
      </c>
      <c r="F117" s="29">
        <f>E117-3</f>
        <v>15</v>
      </c>
      <c r="G117" s="26"/>
      <c r="H117" s="26"/>
      <c r="I117" s="26"/>
      <c r="J117" s="26"/>
    </row>
    <row r="118">
      <c r="A118" s="55" t="s">
        <v>2262</v>
      </c>
      <c r="B118" s="24">
        <v>0.05240740740740741</v>
      </c>
      <c r="C118" s="55" t="s">
        <v>66</v>
      </c>
      <c r="D118" s="55" t="s">
        <v>320</v>
      </c>
      <c r="E118" s="29">
        <v>8.0</v>
      </c>
      <c r="F118" s="29">
        <f>E118--2</f>
        <v>10</v>
      </c>
      <c r="G118" s="26"/>
      <c r="H118" s="26"/>
      <c r="I118" s="26"/>
      <c r="J118" s="26"/>
    </row>
    <row r="119">
      <c r="A119" s="55" t="s">
        <v>2262</v>
      </c>
      <c r="B119" s="24">
        <v>0.05253472222222222</v>
      </c>
      <c r="C119" s="55" t="s">
        <v>69</v>
      </c>
      <c r="D119" s="55" t="s">
        <v>166</v>
      </c>
      <c r="E119" s="29">
        <v>18.0</v>
      </c>
      <c r="F119" s="29">
        <f>E119-9</f>
        <v>9</v>
      </c>
      <c r="G119" s="26"/>
      <c r="H119" s="26"/>
      <c r="I119" s="26"/>
      <c r="J119" s="26"/>
    </row>
    <row r="120">
      <c r="A120" s="55" t="s">
        <v>2262</v>
      </c>
      <c r="B120" s="24">
        <v>0.05298611111111111</v>
      </c>
      <c r="C120" s="55" t="s">
        <v>74</v>
      </c>
      <c r="D120" s="55" t="s">
        <v>67</v>
      </c>
      <c r="E120" s="29" t="s">
        <v>68</v>
      </c>
      <c r="F120" s="29">
        <v>20.0</v>
      </c>
      <c r="G120" s="26"/>
      <c r="H120" s="26"/>
      <c r="I120" s="26"/>
      <c r="J120" s="26"/>
    </row>
    <row r="121">
      <c r="A121" s="55" t="s">
        <v>2262</v>
      </c>
      <c r="B121" s="24">
        <v>0.05379629629629629</v>
      </c>
      <c r="C121" s="55" t="s">
        <v>74</v>
      </c>
      <c r="D121" s="55" t="s">
        <v>166</v>
      </c>
      <c r="E121" s="29">
        <v>18.0</v>
      </c>
      <c r="F121" s="29">
        <f>E121-0</f>
        <v>18</v>
      </c>
      <c r="G121" s="26"/>
      <c r="H121" s="26"/>
      <c r="I121" s="26"/>
      <c r="J121" s="26"/>
    </row>
    <row r="122">
      <c r="A122" s="55" t="s">
        <v>2262</v>
      </c>
      <c r="B122" s="24">
        <v>0.054282407407407404</v>
      </c>
      <c r="C122" s="55" t="s">
        <v>66</v>
      </c>
      <c r="D122" s="55" t="s">
        <v>67</v>
      </c>
      <c r="E122" s="29" t="s">
        <v>68</v>
      </c>
      <c r="F122" s="29">
        <v>20.0</v>
      </c>
      <c r="G122" s="26"/>
      <c r="H122" s="26"/>
      <c r="I122" s="26"/>
      <c r="J122" s="26"/>
    </row>
    <row r="123">
      <c r="A123" s="55" t="s">
        <v>2262</v>
      </c>
      <c r="B123" s="24">
        <v>0.055046296296296295</v>
      </c>
      <c r="C123" s="55" t="s">
        <v>70</v>
      </c>
      <c r="D123" s="55" t="s">
        <v>125</v>
      </c>
      <c r="E123" s="29" t="s">
        <v>68</v>
      </c>
      <c r="F123" s="29">
        <v>20.0</v>
      </c>
      <c r="G123" s="26"/>
      <c r="H123" s="26"/>
      <c r="I123" s="26"/>
      <c r="J123" s="55" t="s">
        <v>953</v>
      </c>
    </row>
    <row r="124">
      <c r="A124" s="55" t="s">
        <v>2262</v>
      </c>
      <c r="B124" s="24">
        <v>0.05561342592592593</v>
      </c>
      <c r="C124" s="55" t="s">
        <v>66</v>
      </c>
      <c r="D124" s="55" t="s">
        <v>125</v>
      </c>
      <c r="E124" s="29">
        <v>16.0</v>
      </c>
      <c r="F124" s="29">
        <f>E124-0-10</f>
        <v>6</v>
      </c>
      <c r="G124" s="26"/>
      <c r="H124" s="26"/>
      <c r="I124" s="26"/>
      <c r="J124" s="55" t="s">
        <v>953</v>
      </c>
    </row>
    <row r="125">
      <c r="A125" s="55" t="s">
        <v>2262</v>
      </c>
      <c r="B125" s="24">
        <v>0.055636574074074074</v>
      </c>
      <c r="C125" s="55" t="s">
        <v>69</v>
      </c>
      <c r="D125" s="55" t="s">
        <v>125</v>
      </c>
      <c r="E125" s="29">
        <v>31.0</v>
      </c>
      <c r="F125" s="46">
        <f>E125-4-10</f>
        <v>17</v>
      </c>
      <c r="G125" s="26"/>
      <c r="H125" s="26"/>
      <c r="I125" s="26"/>
      <c r="J125" s="55" t="s">
        <v>953</v>
      </c>
    </row>
    <row r="126">
      <c r="A126" s="55" t="s">
        <v>2262</v>
      </c>
      <c r="B126" s="24">
        <v>0.055671296296296295</v>
      </c>
      <c r="C126" s="55" t="s">
        <v>74</v>
      </c>
      <c r="D126" s="55" t="s">
        <v>125</v>
      </c>
      <c r="E126" s="29" t="s">
        <v>75</v>
      </c>
      <c r="F126" s="29" t="s">
        <v>75</v>
      </c>
      <c r="G126" s="26"/>
      <c r="H126" s="26"/>
      <c r="I126" s="26"/>
      <c r="J126" s="55" t="s">
        <v>2263</v>
      </c>
    </row>
    <row r="127">
      <c r="A127" s="55" t="s">
        <v>2262</v>
      </c>
      <c r="B127" s="24">
        <v>0.055671296296296295</v>
      </c>
      <c r="C127" s="55" t="s">
        <v>74</v>
      </c>
      <c r="D127" s="55" t="s">
        <v>125</v>
      </c>
      <c r="E127" s="29">
        <v>28.0</v>
      </c>
      <c r="F127" s="29">
        <f>E127-13-10</f>
        <v>5</v>
      </c>
      <c r="G127" s="26"/>
      <c r="H127" s="26"/>
      <c r="I127" s="26"/>
      <c r="J127" s="55" t="s">
        <v>953</v>
      </c>
    </row>
    <row r="128">
      <c r="A128" s="55" t="s">
        <v>2262</v>
      </c>
      <c r="B128" s="24">
        <v>0.05569444444444444</v>
      </c>
      <c r="C128" s="55" t="s">
        <v>964</v>
      </c>
      <c r="D128" s="55" t="s">
        <v>125</v>
      </c>
      <c r="E128" s="29">
        <v>30.0</v>
      </c>
      <c r="F128" s="29">
        <f>E128-1-10</f>
        <v>19</v>
      </c>
      <c r="G128" s="26"/>
      <c r="H128" s="26"/>
      <c r="I128" s="26"/>
      <c r="J128" s="55" t="s">
        <v>953</v>
      </c>
    </row>
    <row r="129">
      <c r="A129" s="55" t="s">
        <v>2262</v>
      </c>
      <c r="B129" s="24">
        <v>0.055706018518518516</v>
      </c>
      <c r="C129" s="55" t="s">
        <v>84</v>
      </c>
      <c r="D129" s="55" t="s">
        <v>125</v>
      </c>
      <c r="E129" s="29">
        <v>21.0</v>
      </c>
      <c r="F129" s="46">
        <f>E129-2-10</f>
        <v>9</v>
      </c>
      <c r="G129" s="26"/>
      <c r="H129" s="26"/>
      <c r="I129" s="26"/>
      <c r="J129" s="55" t="s">
        <v>953</v>
      </c>
    </row>
    <row r="130">
      <c r="A130" s="55" t="s">
        <v>2262</v>
      </c>
      <c r="B130" s="24">
        <v>0.05571759259259259</v>
      </c>
      <c r="C130" s="55" t="s">
        <v>82</v>
      </c>
      <c r="D130" s="55" t="s">
        <v>125</v>
      </c>
      <c r="E130" s="29" t="s">
        <v>75</v>
      </c>
      <c r="F130" s="29" t="s">
        <v>75</v>
      </c>
      <c r="G130" s="26"/>
      <c r="H130" s="26"/>
      <c r="I130" s="26"/>
      <c r="J130" s="55" t="s">
        <v>2263</v>
      </c>
    </row>
    <row r="131">
      <c r="A131" s="55" t="s">
        <v>2262</v>
      </c>
      <c r="B131" s="24">
        <v>0.05571759259259259</v>
      </c>
      <c r="C131" s="55" t="s">
        <v>82</v>
      </c>
      <c r="D131" s="55" t="s">
        <v>125</v>
      </c>
      <c r="E131" s="29">
        <v>29.0</v>
      </c>
      <c r="F131" s="46">
        <f>E131-2-10</f>
        <v>17</v>
      </c>
      <c r="G131" s="26"/>
      <c r="H131" s="26"/>
      <c r="I131" s="26"/>
      <c r="J131" s="55" t="s">
        <v>953</v>
      </c>
    </row>
    <row r="132">
      <c r="A132" s="55" t="s">
        <v>2262</v>
      </c>
      <c r="B132" s="24">
        <v>0.05722222222222222</v>
      </c>
      <c r="C132" s="55" t="s">
        <v>66</v>
      </c>
      <c r="D132" s="55" t="s">
        <v>320</v>
      </c>
      <c r="E132" s="29" t="s">
        <v>88</v>
      </c>
      <c r="F132" s="29">
        <v>1.0</v>
      </c>
      <c r="G132" s="26"/>
      <c r="H132" s="26"/>
      <c r="I132" s="26"/>
      <c r="J132" s="55" t="s">
        <v>2275</v>
      </c>
    </row>
    <row r="133">
      <c r="A133" s="55" t="s">
        <v>2262</v>
      </c>
      <c r="B133" s="24">
        <v>0.05726851851851852</v>
      </c>
      <c r="C133" s="55" t="s">
        <v>70</v>
      </c>
      <c r="D133" s="55" t="s">
        <v>166</v>
      </c>
      <c r="E133" s="29">
        <v>6.0</v>
      </c>
      <c r="F133" s="46">
        <f>E133-3</f>
        <v>3</v>
      </c>
      <c r="G133" s="26"/>
      <c r="H133" s="26"/>
      <c r="I133" s="26"/>
      <c r="J133" s="55" t="s">
        <v>1780</v>
      </c>
    </row>
    <row r="134">
      <c r="A134" s="55" t="s">
        <v>2262</v>
      </c>
      <c r="B134" s="24">
        <v>0.05728009259259259</v>
      </c>
      <c r="C134" s="55" t="s">
        <v>82</v>
      </c>
      <c r="D134" s="55" t="s">
        <v>166</v>
      </c>
      <c r="E134" s="29">
        <v>15.0</v>
      </c>
      <c r="F134" s="46">
        <f>E134-8</f>
        <v>7</v>
      </c>
      <c r="G134" s="26"/>
      <c r="H134" s="26"/>
      <c r="I134" s="26"/>
      <c r="J134" s="26"/>
    </row>
    <row r="135">
      <c r="A135" s="55" t="s">
        <v>2262</v>
      </c>
      <c r="B135" s="24">
        <v>0.05730324074074074</v>
      </c>
      <c r="C135" s="55" t="s">
        <v>74</v>
      </c>
      <c r="D135" s="55" t="s">
        <v>166</v>
      </c>
      <c r="E135" s="29">
        <v>12.0</v>
      </c>
      <c r="F135" s="29">
        <f>E135-0</f>
        <v>12</v>
      </c>
      <c r="G135" s="26"/>
      <c r="H135" s="26"/>
      <c r="I135" s="26"/>
      <c r="J135" s="26"/>
    </row>
    <row r="136">
      <c r="A136" s="55" t="s">
        <v>2262</v>
      </c>
      <c r="B136" s="24">
        <v>0.05732638888888889</v>
      </c>
      <c r="C136" s="55" t="s">
        <v>964</v>
      </c>
      <c r="D136" s="55" t="s">
        <v>166</v>
      </c>
      <c r="E136" s="29">
        <v>26.0</v>
      </c>
      <c r="F136" s="46">
        <f>E136-9</f>
        <v>17</v>
      </c>
      <c r="G136" s="26"/>
      <c r="H136" s="26"/>
      <c r="I136" s="26"/>
      <c r="J136" s="26"/>
    </row>
    <row r="137">
      <c r="A137" s="55" t="s">
        <v>2262</v>
      </c>
      <c r="B137" s="24">
        <v>0.057337962962962966</v>
      </c>
      <c r="C137" s="55" t="s">
        <v>84</v>
      </c>
      <c r="D137" s="55" t="s">
        <v>166</v>
      </c>
      <c r="E137" s="29" t="s">
        <v>88</v>
      </c>
      <c r="F137" s="29">
        <v>1.0</v>
      </c>
      <c r="G137" s="26"/>
      <c r="H137" s="26"/>
      <c r="I137" s="26"/>
      <c r="J137" s="26"/>
    </row>
    <row r="138">
      <c r="A138" s="55" t="s">
        <v>2262</v>
      </c>
      <c r="B138" s="24">
        <v>0.05744212962962963</v>
      </c>
      <c r="C138" s="55" t="s">
        <v>69</v>
      </c>
      <c r="D138" s="55" t="s">
        <v>166</v>
      </c>
      <c r="E138" s="29">
        <v>24.0</v>
      </c>
      <c r="F138" s="46">
        <f>E138-9</f>
        <v>15</v>
      </c>
      <c r="G138" s="26"/>
      <c r="H138" s="26"/>
      <c r="I138" s="26"/>
      <c r="J138" s="26"/>
    </row>
    <row r="139">
      <c r="A139" s="55" t="s">
        <v>2262</v>
      </c>
      <c r="B139" s="24">
        <v>0.057708333333333334</v>
      </c>
      <c r="C139" s="55" t="s">
        <v>70</v>
      </c>
      <c r="D139" s="55" t="s">
        <v>87</v>
      </c>
      <c r="E139" s="29">
        <v>19.0</v>
      </c>
      <c r="F139" s="29">
        <f>E139-5</f>
        <v>14</v>
      </c>
      <c r="G139" s="26"/>
      <c r="H139" s="26"/>
      <c r="I139" s="26"/>
      <c r="J139" s="26"/>
    </row>
    <row r="140">
      <c r="A140" s="55" t="s">
        <v>2262</v>
      </c>
      <c r="B140" s="24">
        <v>0.05771990740740741</v>
      </c>
      <c r="C140" s="55" t="s">
        <v>964</v>
      </c>
      <c r="D140" s="55" t="s">
        <v>87</v>
      </c>
      <c r="E140" s="29">
        <v>18.0</v>
      </c>
      <c r="F140" s="46">
        <f>E140-1</f>
        <v>17</v>
      </c>
      <c r="G140" s="26"/>
      <c r="H140" s="26"/>
      <c r="I140" s="26"/>
      <c r="J140" s="26"/>
    </row>
    <row r="141">
      <c r="A141" s="55" t="s">
        <v>2262</v>
      </c>
      <c r="B141" s="24">
        <v>0.057743055555555554</v>
      </c>
      <c r="C141" s="55" t="s">
        <v>74</v>
      </c>
      <c r="D141" s="55" t="s">
        <v>87</v>
      </c>
      <c r="E141" s="29">
        <v>15.0</v>
      </c>
      <c r="F141" s="46">
        <f>E141-5</f>
        <v>10</v>
      </c>
      <c r="G141" s="26"/>
      <c r="H141" s="26"/>
      <c r="I141" s="26"/>
      <c r="J141" s="26"/>
    </row>
    <row r="142">
      <c r="A142" s="55" t="s">
        <v>2262</v>
      </c>
      <c r="B142" s="24">
        <v>0.0578125</v>
      </c>
      <c r="C142" s="55" t="s">
        <v>69</v>
      </c>
      <c r="D142" s="55" t="s">
        <v>87</v>
      </c>
      <c r="E142" s="29">
        <v>11.0</v>
      </c>
      <c r="F142" s="29">
        <f>E142-4</f>
        <v>7</v>
      </c>
      <c r="G142" s="26"/>
      <c r="H142" s="26"/>
      <c r="I142" s="26"/>
      <c r="J142" s="26"/>
    </row>
    <row r="143">
      <c r="A143" s="55" t="s">
        <v>2262</v>
      </c>
      <c r="B143" s="24">
        <v>0.057824074074074076</v>
      </c>
      <c r="C143" s="55" t="s">
        <v>84</v>
      </c>
      <c r="D143" s="55" t="s">
        <v>87</v>
      </c>
      <c r="E143" s="29">
        <v>13.0</v>
      </c>
      <c r="F143" s="29" t="s">
        <v>75</v>
      </c>
      <c r="G143" s="26"/>
      <c r="H143" s="26"/>
      <c r="I143" s="26"/>
      <c r="J143" s="55" t="s">
        <v>2276</v>
      </c>
    </row>
    <row r="144">
      <c r="A144" s="55" t="s">
        <v>2262</v>
      </c>
      <c r="B144" s="24">
        <v>0.057824074074074076</v>
      </c>
      <c r="C144" s="55" t="s">
        <v>84</v>
      </c>
      <c r="D144" s="55" t="s">
        <v>87</v>
      </c>
      <c r="E144" s="29" t="s">
        <v>75</v>
      </c>
      <c r="F144" s="29" t="s">
        <v>75</v>
      </c>
      <c r="G144" s="26"/>
      <c r="H144" s="26"/>
      <c r="I144" s="26"/>
      <c r="J144" s="55" t="s">
        <v>2263</v>
      </c>
    </row>
    <row r="145">
      <c r="A145" s="55" t="s">
        <v>2262</v>
      </c>
      <c r="B145" s="24">
        <v>0.057962962962962966</v>
      </c>
      <c r="C145" s="55" t="s">
        <v>66</v>
      </c>
      <c r="D145" s="55" t="s">
        <v>87</v>
      </c>
      <c r="E145" s="29">
        <v>8.0</v>
      </c>
      <c r="F145" s="46">
        <f>E145-0</f>
        <v>8</v>
      </c>
      <c r="G145" s="26"/>
      <c r="H145" s="26"/>
      <c r="I145" s="26"/>
      <c r="J145" s="26"/>
    </row>
    <row r="146">
      <c r="A146" s="55" t="s">
        <v>2262</v>
      </c>
      <c r="B146" s="24">
        <v>0.05798611111111111</v>
      </c>
      <c r="C146" s="55" t="s">
        <v>82</v>
      </c>
      <c r="D146" s="55" t="s">
        <v>87</v>
      </c>
      <c r="E146" s="29">
        <v>4.0</v>
      </c>
      <c r="F146" s="46">
        <f>E146-1</f>
        <v>3</v>
      </c>
      <c r="G146" s="26"/>
      <c r="H146" s="26"/>
      <c r="I146" s="26"/>
      <c r="J146" s="26"/>
    </row>
    <row r="147">
      <c r="A147" s="55" t="s">
        <v>2262</v>
      </c>
      <c r="B147" s="24">
        <v>0.06253472222222223</v>
      </c>
      <c r="C147" s="55" t="s">
        <v>74</v>
      </c>
      <c r="D147" s="55" t="s">
        <v>93</v>
      </c>
      <c r="E147" s="29" t="s">
        <v>88</v>
      </c>
      <c r="F147" s="29">
        <v>1.0</v>
      </c>
      <c r="G147" s="26"/>
      <c r="H147" s="26"/>
      <c r="I147" s="26"/>
      <c r="J147" s="55" t="s">
        <v>2277</v>
      </c>
    </row>
    <row r="148">
      <c r="A148" s="55" t="s">
        <v>2262</v>
      </c>
      <c r="B148" s="24">
        <v>0.06284722222222222</v>
      </c>
      <c r="C148" s="55" t="s">
        <v>74</v>
      </c>
      <c r="D148" s="55" t="s">
        <v>129</v>
      </c>
      <c r="E148" s="29" t="s">
        <v>75</v>
      </c>
      <c r="F148" s="29" t="s">
        <v>75</v>
      </c>
      <c r="G148" s="26"/>
      <c r="H148" s="55" t="s">
        <v>2278</v>
      </c>
      <c r="I148" s="26"/>
      <c r="J148" s="26"/>
    </row>
    <row r="149">
      <c r="A149" s="55" t="s">
        <v>2262</v>
      </c>
      <c r="B149" s="24">
        <v>0.06309027777777777</v>
      </c>
      <c r="C149" s="55" t="s">
        <v>74</v>
      </c>
      <c r="D149" s="55" t="s">
        <v>93</v>
      </c>
      <c r="E149" s="29">
        <v>24.0</v>
      </c>
      <c r="F149" s="29">
        <f>E149-10</f>
        <v>14</v>
      </c>
      <c r="G149" s="26"/>
      <c r="H149" s="26"/>
      <c r="I149" s="26"/>
      <c r="J149" s="55" t="s">
        <v>2277</v>
      </c>
    </row>
    <row r="150">
      <c r="A150" s="55" t="s">
        <v>2262</v>
      </c>
      <c r="B150" s="24">
        <v>0.06320601851851852</v>
      </c>
      <c r="C150" s="55" t="s">
        <v>74</v>
      </c>
      <c r="D150" s="55" t="s">
        <v>91</v>
      </c>
      <c r="E150" s="29">
        <v>10.0</v>
      </c>
      <c r="F150" s="46"/>
      <c r="G150" s="26"/>
      <c r="H150" s="55" t="s">
        <v>2279</v>
      </c>
      <c r="I150" s="26"/>
      <c r="J150" s="26"/>
    </row>
    <row r="151">
      <c r="A151" s="55" t="s">
        <v>2262</v>
      </c>
      <c r="B151" s="24">
        <v>0.06347222222222222</v>
      </c>
      <c r="C151" s="55" t="s">
        <v>69</v>
      </c>
      <c r="D151" s="55" t="s">
        <v>100</v>
      </c>
      <c r="E151" s="29">
        <v>16.0</v>
      </c>
      <c r="F151" s="29">
        <f>E151-4</f>
        <v>12</v>
      </c>
      <c r="G151" s="26"/>
      <c r="H151" s="55" t="s">
        <v>2280</v>
      </c>
      <c r="I151" s="26"/>
      <c r="J151" s="26"/>
    </row>
    <row r="152">
      <c r="A152" s="55" t="s">
        <v>2262</v>
      </c>
      <c r="B152" s="24">
        <v>0.06528935185185185</v>
      </c>
      <c r="C152" s="55" t="s">
        <v>66</v>
      </c>
      <c r="D152" s="55" t="s">
        <v>100</v>
      </c>
      <c r="E152" s="29">
        <v>14.0</v>
      </c>
      <c r="F152" s="29">
        <f>E152-1</f>
        <v>13</v>
      </c>
      <c r="G152" s="26"/>
      <c r="H152" s="26"/>
      <c r="I152" s="26"/>
      <c r="J152" s="26"/>
    </row>
    <row r="153">
      <c r="A153" s="55" t="s">
        <v>2262</v>
      </c>
      <c r="B153" s="24">
        <v>0.06530092592592593</v>
      </c>
      <c r="C153" s="55" t="s">
        <v>70</v>
      </c>
      <c r="D153" s="55" t="s">
        <v>100</v>
      </c>
      <c r="E153" s="29">
        <v>15.0</v>
      </c>
      <c r="F153" s="46">
        <f>E153-9</f>
        <v>6</v>
      </c>
      <c r="G153" s="26"/>
      <c r="H153" s="26"/>
      <c r="I153" s="26"/>
      <c r="J153" s="26"/>
    </row>
    <row r="154">
      <c r="A154" s="55" t="s">
        <v>2262</v>
      </c>
      <c r="B154" s="24">
        <v>0.06533564814814814</v>
      </c>
      <c r="C154" s="55" t="s">
        <v>82</v>
      </c>
      <c r="D154" s="55" t="s">
        <v>100</v>
      </c>
      <c r="E154" s="29">
        <v>19.0</v>
      </c>
      <c r="F154" s="46">
        <f>E154-2</f>
        <v>17</v>
      </c>
      <c r="G154" s="26"/>
      <c r="H154" s="26"/>
      <c r="I154" s="26"/>
      <c r="J154" s="26"/>
    </row>
    <row r="155">
      <c r="A155" s="55" t="s">
        <v>2262</v>
      </c>
      <c r="B155" s="24">
        <v>0.06534722222222222</v>
      </c>
      <c r="C155" s="55" t="s">
        <v>964</v>
      </c>
      <c r="D155" s="55" t="s">
        <v>100</v>
      </c>
      <c r="E155" s="29">
        <v>19.0</v>
      </c>
      <c r="F155" s="46">
        <f>E155-1</f>
        <v>18</v>
      </c>
      <c r="G155" s="26"/>
      <c r="H155" s="26"/>
      <c r="I155" s="26"/>
      <c r="J155" s="26"/>
    </row>
    <row r="156">
      <c r="A156" s="55" t="s">
        <v>2262</v>
      </c>
      <c r="B156" s="24">
        <v>0.06600694444444444</v>
      </c>
      <c r="C156" s="55" t="s">
        <v>66</v>
      </c>
      <c r="D156" s="55" t="s">
        <v>76</v>
      </c>
      <c r="E156" s="29">
        <v>5.0</v>
      </c>
      <c r="F156" s="46"/>
      <c r="G156" s="26"/>
      <c r="H156" s="26"/>
      <c r="I156" s="26"/>
      <c r="J156" s="55" t="s">
        <v>2281</v>
      </c>
    </row>
    <row r="157">
      <c r="A157" s="55" t="s">
        <v>2262</v>
      </c>
      <c r="B157" s="24">
        <v>0.06612268518518519</v>
      </c>
      <c r="C157" s="55" t="s">
        <v>66</v>
      </c>
      <c r="D157" s="55" t="s">
        <v>93</v>
      </c>
      <c r="E157" s="29">
        <v>22.0</v>
      </c>
      <c r="F157" s="46">
        <f>E157-10</f>
        <v>12</v>
      </c>
      <c r="G157" s="26"/>
      <c r="H157" s="26"/>
      <c r="I157" s="26"/>
      <c r="J157" s="55" t="s">
        <v>2282</v>
      </c>
    </row>
    <row r="158">
      <c r="A158" s="55" t="s">
        <v>2262</v>
      </c>
      <c r="B158" s="24">
        <v>0.06618055555555556</v>
      </c>
      <c r="C158" s="55" t="s">
        <v>66</v>
      </c>
      <c r="D158" s="55" t="s">
        <v>91</v>
      </c>
      <c r="E158" s="29">
        <v>8.0</v>
      </c>
      <c r="F158" s="29"/>
      <c r="G158" s="26"/>
      <c r="H158" s="55" t="s">
        <v>2283</v>
      </c>
      <c r="I158" s="26"/>
      <c r="J158" s="26"/>
    </row>
    <row r="159">
      <c r="A159" s="55" t="s">
        <v>2262</v>
      </c>
      <c r="B159" s="24">
        <v>0.06667824074074075</v>
      </c>
      <c r="C159" s="55" t="s">
        <v>82</v>
      </c>
      <c r="D159" s="55" t="s">
        <v>166</v>
      </c>
      <c r="E159" s="29" t="s">
        <v>68</v>
      </c>
      <c r="F159" s="29">
        <v>20.0</v>
      </c>
      <c r="G159" s="26"/>
      <c r="H159" s="26"/>
      <c r="I159" s="26"/>
      <c r="J159" s="26"/>
    </row>
    <row r="160">
      <c r="A160" s="55" t="s">
        <v>2262</v>
      </c>
      <c r="B160" s="24">
        <v>0.06671296296296296</v>
      </c>
      <c r="C160" s="55" t="s">
        <v>70</v>
      </c>
      <c r="D160" s="55" t="s">
        <v>166</v>
      </c>
      <c r="E160" s="29">
        <v>11.0</v>
      </c>
      <c r="F160" s="29">
        <f t="shared" ref="F160:F161" si="3">E160-3</f>
        <v>8</v>
      </c>
      <c r="G160" s="26"/>
      <c r="H160" s="26"/>
      <c r="I160" s="26"/>
      <c r="J160" s="26"/>
    </row>
    <row r="161">
      <c r="A161" s="55" t="s">
        <v>2262</v>
      </c>
      <c r="B161" s="24">
        <v>0.06675925925925925</v>
      </c>
      <c r="C161" s="55" t="s">
        <v>66</v>
      </c>
      <c r="D161" s="55" t="s">
        <v>166</v>
      </c>
      <c r="E161" s="29">
        <v>21.0</v>
      </c>
      <c r="F161" s="29">
        <f t="shared" si="3"/>
        <v>18</v>
      </c>
      <c r="G161" s="26"/>
      <c r="H161" s="26"/>
      <c r="I161" s="26"/>
      <c r="J161" s="26"/>
    </row>
    <row r="162">
      <c r="A162" s="55" t="s">
        <v>2262</v>
      </c>
      <c r="B162" s="24">
        <v>0.06677083333333333</v>
      </c>
      <c r="C162" s="55" t="s">
        <v>69</v>
      </c>
      <c r="D162" s="55" t="s">
        <v>166</v>
      </c>
      <c r="E162" s="29">
        <v>17.0</v>
      </c>
      <c r="F162" s="46">
        <f>E162-9</f>
        <v>8</v>
      </c>
      <c r="G162" s="26"/>
      <c r="H162" s="26"/>
      <c r="I162" s="26"/>
      <c r="J162" s="26"/>
    </row>
    <row r="163">
      <c r="A163" s="55" t="s">
        <v>2262</v>
      </c>
      <c r="B163" s="24">
        <v>0.06680555555555556</v>
      </c>
      <c r="C163" s="55" t="s">
        <v>74</v>
      </c>
      <c r="D163" s="55" t="s">
        <v>166</v>
      </c>
      <c r="E163" s="29" t="s">
        <v>88</v>
      </c>
      <c r="F163" s="29">
        <v>1.0</v>
      </c>
      <c r="G163" s="26"/>
      <c r="H163" s="26"/>
      <c r="I163" s="26"/>
      <c r="J163" s="26"/>
    </row>
    <row r="164">
      <c r="A164" s="55" t="s">
        <v>2262</v>
      </c>
      <c r="B164" s="24">
        <v>0.06681712962962963</v>
      </c>
      <c r="C164" s="55" t="s">
        <v>964</v>
      </c>
      <c r="D164" s="55" t="s">
        <v>166</v>
      </c>
      <c r="E164" s="29" t="s">
        <v>68</v>
      </c>
      <c r="F164" s="29">
        <v>20.0</v>
      </c>
      <c r="G164" s="26"/>
      <c r="H164" s="26"/>
      <c r="I164" s="26"/>
      <c r="J164" s="26"/>
    </row>
    <row r="165">
      <c r="A165" s="55" t="s">
        <v>2262</v>
      </c>
      <c r="B165" s="24">
        <v>0.06686342592592592</v>
      </c>
      <c r="C165" s="55" t="s">
        <v>84</v>
      </c>
      <c r="D165" s="55" t="s">
        <v>166</v>
      </c>
      <c r="E165" s="29">
        <v>17.0</v>
      </c>
      <c r="F165" s="46">
        <f>E165-0</f>
        <v>17</v>
      </c>
      <c r="G165" s="26"/>
      <c r="H165" s="26"/>
      <c r="I165" s="26"/>
      <c r="J165" s="26"/>
    </row>
    <row r="166">
      <c r="A166" s="55" t="s">
        <v>2262</v>
      </c>
      <c r="B166" s="24">
        <v>0.0673263888888889</v>
      </c>
      <c r="C166" s="55" t="s">
        <v>70</v>
      </c>
      <c r="D166" s="55" t="s">
        <v>166</v>
      </c>
      <c r="E166" s="29" t="s">
        <v>88</v>
      </c>
      <c r="F166" s="29">
        <v>1.0</v>
      </c>
      <c r="G166" s="26"/>
      <c r="H166" s="26"/>
      <c r="I166" s="26"/>
      <c r="J166" s="26"/>
    </row>
    <row r="167">
      <c r="A167" s="55" t="s">
        <v>2262</v>
      </c>
      <c r="B167" s="24">
        <v>0.06819444444444445</v>
      </c>
      <c r="C167" s="55" t="s">
        <v>74</v>
      </c>
      <c r="D167" s="55" t="s">
        <v>76</v>
      </c>
      <c r="E167" s="29">
        <v>3.0</v>
      </c>
      <c r="F167" s="29"/>
      <c r="G167" s="26"/>
      <c r="H167" s="26"/>
      <c r="I167" s="26"/>
      <c r="J167" s="55" t="s">
        <v>2284</v>
      </c>
    </row>
    <row r="168">
      <c r="A168" s="55" t="s">
        <v>2262</v>
      </c>
      <c r="B168" s="24">
        <v>0.07045138888888888</v>
      </c>
      <c r="C168" s="55" t="s">
        <v>84</v>
      </c>
      <c r="D168" s="55" t="s">
        <v>67</v>
      </c>
      <c r="E168" s="29">
        <v>14.0</v>
      </c>
      <c r="F168" s="46">
        <f>E168-3</f>
        <v>11</v>
      </c>
      <c r="G168" s="26"/>
      <c r="H168" s="26"/>
      <c r="I168" s="26"/>
      <c r="J168" s="26"/>
    </row>
    <row r="169">
      <c r="A169" s="55" t="s">
        <v>2262</v>
      </c>
      <c r="B169" s="24">
        <v>0.07226851851851852</v>
      </c>
      <c r="C169" s="55" t="s">
        <v>69</v>
      </c>
      <c r="D169" s="55" t="s">
        <v>131</v>
      </c>
      <c r="E169" s="29">
        <v>20.0</v>
      </c>
      <c r="F169" s="46">
        <f>E169-1</f>
        <v>19</v>
      </c>
      <c r="G169" s="26"/>
      <c r="H169" s="26"/>
      <c r="I169" s="26"/>
      <c r="J169" s="26"/>
    </row>
    <row r="170">
      <c r="A170" s="55" t="s">
        <v>2262</v>
      </c>
      <c r="B170" s="24">
        <v>0.07349537037037036</v>
      </c>
      <c r="C170" s="55" t="s">
        <v>69</v>
      </c>
      <c r="D170" s="55" t="s">
        <v>81</v>
      </c>
      <c r="E170" s="29">
        <v>13.0</v>
      </c>
      <c r="F170" s="29">
        <f>E170-2</f>
        <v>11</v>
      </c>
      <c r="G170" s="26"/>
      <c r="H170" s="26"/>
      <c r="I170" s="26"/>
      <c r="J170" s="26"/>
    </row>
    <row r="171">
      <c r="A171" s="55" t="s">
        <v>2262</v>
      </c>
      <c r="B171" s="24">
        <v>0.07488425925925926</v>
      </c>
      <c r="C171" s="55" t="s">
        <v>964</v>
      </c>
      <c r="D171" s="55" t="s">
        <v>166</v>
      </c>
      <c r="E171" s="29" t="s">
        <v>68</v>
      </c>
      <c r="F171" s="29">
        <v>20.0</v>
      </c>
      <c r="G171" s="26"/>
      <c r="H171" s="26"/>
      <c r="I171" s="26"/>
      <c r="J171" s="26"/>
    </row>
    <row r="172">
      <c r="A172" s="55" t="s">
        <v>2262</v>
      </c>
      <c r="B172" s="24">
        <v>0.07511574074074075</v>
      </c>
      <c r="C172" s="55" t="s">
        <v>74</v>
      </c>
      <c r="D172" s="55" t="s">
        <v>166</v>
      </c>
      <c r="E172" s="29" t="s">
        <v>68</v>
      </c>
      <c r="F172" s="29">
        <v>20.0</v>
      </c>
      <c r="G172" s="26"/>
      <c r="H172" s="26"/>
      <c r="I172" s="26"/>
      <c r="J172" s="26"/>
    </row>
    <row r="173">
      <c r="A173" s="55" t="s">
        <v>2262</v>
      </c>
      <c r="B173" s="24">
        <v>0.07512731481481481</v>
      </c>
      <c r="C173" s="55" t="s">
        <v>84</v>
      </c>
      <c r="D173" s="55" t="s">
        <v>166</v>
      </c>
      <c r="E173" s="29" t="s">
        <v>88</v>
      </c>
      <c r="F173" s="29">
        <v>1.0</v>
      </c>
      <c r="G173" s="26"/>
      <c r="H173" s="26"/>
      <c r="I173" s="26"/>
      <c r="J173" s="26"/>
    </row>
    <row r="174">
      <c r="A174" s="55" t="s">
        <v>2262</v>
      </c>
      <c r="B174" s="24">
        <v>0.07515046296296296</v>
      </c>
      <c r="C174" s="55" t="s">
        <v>82</v>
      </c>
      <c r="D174" s="55" t="s">
        <v>166</v>
      </c>
      <c r="E174" s="29">
        <v>27.0</v>
      </c>
      <c r="F174" s="46">
        <f>E174-8</f>
        <v>19</v>
      </c>
      <c r="G174" s="26"/>
      <c r="H174" s="26"/>
      <c r="I174" s="26"/>
      <c r="J174" s="26"/>
    </row>
    <row r="175">
      <c r="A175" s="55" t="s">
        <v>2262</v>
      </c>
      <c r="B175" s="24">
        <v>0.07516203703703704</v>
      </c>
      <c r="C175" s="55" t="s">
        <v>70</v>
      </c>
      <c r="D175" s="55" t="s">
        <v>166</v>
      </c>
      <c r="E175" s="29" t="s">
        <v>68</v>
      </c>
      <c r="F175" s="29">
        <v>20.0</v>
      </c>
      <c r="G175" s="26"/>
      <c r="H175" s="26"/>
      <c r="I175" s="26"/>
      <c r="J175" s="26"/>
    </row>
    <row r="176">
      <c r="A176" s="55" t="s">
        <v>2262</v>
      </c>
      <c r="B176" s="24">
        <v>0.07520833333333334</v>
      </c>
      <c r="C176" s="55" t="s">
        <v>66</v>
      </c>
      <c r="D176" s="55" t="s">
        <v>166</v>
      </c>
      <c r="E176" s="29">
        <v>19.0</v>
      </c>
      <c r="F176" s="46">
        <f>E176-3</f>
        <v>16</v>
      </c>
      <c r="G176" s="26"/>
      <c r="H176" s="26"/>
      <c r="I176" s="26"/>
      <c r="J176" s="26"/>
    </row>
    <row r="177">
      <c r="A177" s="55" t="s">
        <v>2262</v>
      </c>
      <c r="B177" s="24">
        <v>0.0752199074074074</v>
      </c>
      <c r="C177" s="55" t="s">
        <v>69</v>
      </c>
      <c r="D177" s="55" t="s">
        <v>166</v>
      </c>
      <c r="E177" s="29">
        <v>17.0</v>
      </c>
      <c r="F177" s="29">
        <f>E177-9</f>
        <v>8</v>
      </c>
      <c r="G177" s="26"/>
      <c r="H177" s="26"/>
      <c r="I177" s="26"/>
      <c r="J177" s="26"/>
    </row>
    <row r="178">
      <c r="A178" s="55" t="s">
        <v>2262</v>
      </c>
      <c r="B178" s="24">
        <v>0.07599537037037037</v>
      </c>
      <c r="C178" s="55" t="s">
        <v>157</v>
      </c>
      <c r="D178" s="55" t="s">
        <v>78</v>
      </c>
      <c r="E178" s="29">
        <v>8.0</v>
      </c>
      <c r="F178" s="46">
        <f>E178-0</f>
        <v>8</v>
      </c>
      <c r="G178" s="26"/>
      <c r="H178" s="26"/>
      <c r="I178" s="26"/>
      <c r="J178" s="26"/>
    </row>
    <row r="179">
      <c r="A179" s="55" t="s">
        <v>2262</v>
      </c>
      <c r="B179" s="24">
        <v>0.07634259259259259</v>
      </c>
      <c r="C179" s="55" t="s">
        <v>82</v>
      </c>
      <c r="D179" s="55" t="s">
        <v>76</v>
      </c>
      <c r="E179" s="29">
        <v>6.0</v>
      </c>
      <c r="F179" s="29"/>
      <c r="G179" s="26"/>
      <c r="H179" s="26"/>
      <c r="I179" s="26"/>
      <c r="J179" s="55" t="s">
        <v>2285</v>
      </c>
    </row>
    <row r="180">
      <c r="A180" s="55" t="s">
        <v>2262</v>
      </c>
      <c r="B180" s="24">
        <v>0.07664351851851851</v>
      </c>
      <c r="C180" s="55" t="s">
        <v>74</v>
      </c>
      <c r="D180" s="55" t="s">
        <v>166</v>
      </c>
      <c r="E180" s="29" t="s">
        <v>88</v>
      </c>
      <c r="F180" s="29">
        <v>1.0</v>
      </c>
      <c r="G180" s="26"/>
      <c r="H180" s="26"/>
      <c r="I180" s="26"/>
      <c r="J180" s="26"/>
    </row>
    <row r="181">
      <c r="A181" s="55" t="s">
        <v>2262</v>
      </c>
      <c r="B181" s="24">
        <v>0.07671296296296297</v>
      </c>
      <c r="C181" s="55" t="s">
        <v>66</v>
      </c>
      <c r="D181" s="55" t="s">
        <v>166</v>
      </c>
      <c r="E181" s="29">
        <v>16.0</v>
      </c>
      <c r="F181" s="46">
        <f t="shared" ref="F181:F182" si="4">E181-3</f>
        <v>13</v>
      </c>
      <c r="G181" s="26"/>
      <c r="H181" s="26"/>
      <c r="I181" s="26"/>
      <c r="J181" s="26"/>
    </row>
    <row r="182">
      <c r="A182" s="55" t="s">
        <v>2262</v>
      </c>
      <c r="B182" s="24">
        <v>0.07673611111111112</v>
      </c>
      <c r="C182" s="55" t="s">
        <v>70</v>
      </c>
      <c r="D182" s="55" t="s">
        <v>166</v>
      </c>
      <c r="E182" s="29">
        <v>11.0</v>
      </c>
      <c r="F182" s="29">
        <f t="shared" si="4"/>
        <v>8</v>
      </c>
      <c r="G182" s="26"/>
      <c r="H182" s="26"/>
      <c r="I182" s="26"/>
      <c r="J182" s="55" t="s">
        <v>1780</v>
      </c>
    </row>
    <row r="183">
      <c r="A183" s="55" t="s">
        <v>2262</v>
      </c>
      <c r="B183" s="24">
        <v>0.07674768518518518</v>
      </c>
      <c r="C183" s="55" t="s">
        <v>82</v>
      </c>
      <c r="D183" s="55" t="s">
        <v>166</v>
      </c>
      <c r="E183" s="29">
        <v>22.0</v>
      </c>
      <c r="F183" s="29">
        <f>E183-8</f>
        <v>14</v>
      </c>
      <c r="G183" s="26"/>
      <c r="H183" s="26"/>
      <c r="I183" s="26"/>
      <c r="J183" s="26"/>
    </row>
    <row r="184">
      <c r="A184" s="55" t="s">
        <v>2262</v>
      </c>
      <c r="B184" s="24">
        <v>0.07677083333333333</v>
      </c>
      <c r="C184" s="55" t="s">
        <v>84</v>
      </c>
      <c r="D184" s="55" t="s">
        <v>166</v>
      </c>
      <c r="E184" s="29">
        <v>8.0</v>
      </c>
      <c r="F184" s="46">
        <f>E184-0</f>
        <v>8</v>
      </c>
      <c r="G184" s="26"/>
      <c r="H184" s="26"/>
      <c r="I184" s="26"/>
      <c r="J184" s="26"/>
    </row>
    <row r="185">
      <c r="A185" s="55" t="s">
        <v>2262</v>
      </c>
      <c r="B185" s="24">
        <v>0.07680555555555556</v>
      </c>
      <c r="C185" s="55" t="s">
        <v>964</v>
      </c>
      <c r="D185" s="55" t="s">
        <v>166</v>
      </c>
      <c r="E185" s="29">
        <v>24.0</v>
      </c>
      <c r="F185" s="46">
        <f t="shared" ref="F185:F187" si="5">E185-9</f>
        <v>15</v>
      </c>
      <c r="G185" s="26"/>
      <c r="H185" s="26"/>
      <c r="I185" s="26"/>
      <c r="J185" s="26"/>
    </row>
    <row r="186">
      <c r="A186" s="55" t="s">
        <v>2262</v>
      </c>
      <c r="B186" s="24">
        <v>0.076875</v>
      </c>
      <c r="C186" s="55" t="s">
        <v>69</v>
      </c>
      <c r="D186" s="55" t="s">
        <v>166</v>
      </c>
      <c r="E186" s="29">
        <v>24.0</v>
      </c>
      <c r="F186" s="46">
        <f t="shared" si="5"/>
        <v>15</v>
      </c>
      <c r="G186" s="26"/>
      <c r="H186" s="26"/>
      <c r="I186" s="26"/>
      <c r="J186" s="26"/>
    </row>
    <row r="187">
      <c r="A187" s="55" t="s">
        <v>2262</v>
      </c>
      <c r="B187" s="24">
        <v>0.07707175925925926</v>
      </c>
      <c r="C187" s="55" t="s">
        <v>74</v>
      </c>
      <c r="D187" s="55" t="s">
        <v>93</v>
      </c>
      <c r="E187" s="29">
        <v>27.0</v>
      </c>
      <c r="F187" s="46">
        <f t="shared" si="5"/>
        <v>18</v>
      </c>
      <c r="G187" s="26"/>
      <c r="H187" s="26"/>
      <c r="I187" s="26"/>
      <c r="J187" s="55" t="s">
        <v>2286</v>
      </c>
    </row>
    <row r="188">
      <c r="A188" s="55" t="s">
        <v>2262</v>
      </c>
      <c r="B188" s="24">
        <v>0.07726851851851851</v>
      </c>
      <c r="C188" s="55" t="s">
        <v>74</v>
      </c>
      <c r="D188" s="55" t="s">
        <v>91</v>
      </c>
      <c r="E188" s="29">
        <v>10.0</v>
      </c>
      <c r="F188" s="46"/>
      <c r="G188" s="26"/>
      <c r="H188" s="55" t="s">
        <v>2287</v>
      </c>
      <c r="I188" s="26"/>
      <c r="J188" s="26"/>
    </row>
    <row r="189">
      <c r="A189" s="55" t="s">
        <v>2262</v>
      </c>
      <c r="B189" s="24">
        <v>0.07788194444444445</v>
      </c>
      <c r="C189" s="55" t="s">
        <v>157</v>
      </c>
      <c r="D189" s="55" t="s">
        <v>67</v>
      </c>
      <c r="E189" s="29">
        <v>10.0</v>
      </c>
      <c r="F189" s="46">
        <f>E189-3</f>
        <v>7</v>
      </c>
      <c r="G189" s="26"/>
      <c r="H189" s="26"/>
      <c r="I189" s="26"/>
      <c r="J189" s="26"/>
    </row>
    <row r="190">
      <c r="A190" s="55" t="s">
        <v>2262</v>
      </c>
      <c r="B190" s="24">
        <v>0.10159722222222223</v>
      </c>
      <c r="C190" s="55" t="s">
        <v>964</v>
      </c>
      <c r="D190" s="55" t="s">
        <v>67</v>
      </c>
      <c r="E190" s="29">
        <v>16.0</v>
      </c>
      <c r="F190" s="29">
        <f>E190-9</f>
        <v>7</v>
      </c>
      <c r="G190" s="26"/>
      <c r="H190" s="26"/>
      <c r="I190" s="26"/>
      <c r="J190" s="26"/>
    </row>
    <row r="191">
      <c r="A191" s="55" t="s">
        <v>2262</v>
      </c>
      <c r="B191" s="24">
        <v>0.10292824074074074</v>
      </c>
      <c r="C191" s="55" t="s">
        <v>964</v>
      </c>
      <c r="D191" s="55" t="s">
        <v>120</v>
      </c>
      <c r="E191" s="29">
        <v>15.0</v>
      </c>
      <c r="F191" s="46"/>
      <c r="G191" s="26"/>
      <c r="H191" s="55" t="s">
        <v>2288</v>
      </c>
      <c r="I191" s="26"/>
      <c r="J191" s="55" t="s">
        <v>1194</v>
      </c>
    </row>
    <row r="192">
      <c r="A192" s="55" t="s">
        <v>2262</v>
      </c>
      <c r="B192" s="24">
        <v>0.10336805555555556</v>
      </c>
      <c r="C192" s="55" t="s">
        <v>82</v>
      </c>
      <c r="D192" s="55" t="s">
        <v>130</v>
      </c>
      <c r="E192" s="29">
        <v>24.0</v>
      </c>
      <c r="F192" s="46">
        <f>E192-6</f>
        <v>18</v>
      </c>
      <c r="G192" s="26"/>
      <c r="H192" s="26"/>
      <c r="I192" s="26"/>
      <c r="J192" s="26"/>
    </row>
    <row r="193">
      <c r="A193" s="55" t="s">
        <v>2262</v>
      </c>
      <c r="B193" s="24">
        <v>0.10913194444444445</v>
      </c>
      <c r="C193" s="55" t="s">
        <v>82</v>
      </c>
      <c r="D193" s="55" t="s">
        <v>67</v>
      </c>
      <c r="E193" s="29">
        <v>22.0</v>
      </c>
      <c r="F193" s="46">
        <f>E193-4</f>
        <v>18</v>
      </c>
      <c r="G193" s="26"/>
      <c r="H193" s="26"/>
      <c r="I193" s="26"/>
      <c r="J193" s="26"/>
    </row>
    <row r="194">
      <c r="A194" s="55" t="s">
        <v>2262</v>
      </c>
      <c r="B194" s="24">
        <v>0.10988425925925926</v>
      </c>
      <c r="C194" s="55" t="s">
        <v>69</v>
      </c>
      <c r="D194" s="55" t="s">
        <v>154</v>
      </c>
      <c r="E194" s="29">
        <v>15.0</v>
      </c>
      <c r="F194" s="46">
        <f>E194-5</f>
        <v>10</v>
      </c>
      <c r="G194" s="26"/>
      <c r="H194" s="26"/>
      <c r="I194" s="26"/>
      <c r="J194" s="26"/>
    </row>
    <row r="195">
      <c r="A195" s="55" t="s">
        <v>2262</v>
      </c>
      <c r="B195" s="24">
        <v>0.11266203703703703</v>
      </c>
      <c r="C195" s="55" t="s">
        <v>66</v>
      </c>
      <c r="D195" s="55" t="s">
        <v>67</v>
      </c>
      <c r="E195" s="29">
        <v>16.0</v>
      </c>
      <c r="F195" s="46">
        <f>E195-2</f>
        <v>14</v>
      </c>
      <c r="G195" s="26"/>
      <c r="H195" s="26"/>
      <c r="I195" s="26"/>
      <c r="J195" s="26"/>
    </row>
    <row r="196">
      <c r="A196" s="55" t="s">
        <v>2262</v>
      </c>
      <c r="B196" s="24">
        <v>0.11493055555555555</v>
      </c>
      <c r="C196" s="55" t="s">
        <v>82</v>
      </c>
      <c r="D196" s="55" t="s">
        <v>67</v>
      </c>
      <c r="E196" s="29">
        <v>15.0</v>
      </c>
      <c r="F196" s="46">
        <f>E196-4</f>
        <v>11</v>
      </c>
      <c r="G196" s="26"/>
      <c r="H196" s="26"/>
      <c r="I196" s="26"/>
      <c r="J196" s="26"/>
    </row>
    <row r="197">
      <c r="A197" s="55" t="s">
        <v>2262</v>
      </c>
      <c r="B197" s="24">
        <v>0.11494212962962963</v>
      </c>
      <c r="C197" s="55" t="s">
        <v>70</v>
      </c>
      <c r="D197" s="55" t="s">
        <v>67</v>
      </c>
      <c r="E197" s="29">
        <v>8.0</v>
      </c>
      <c r="F197" s="46">
        <f>E197-3</f>
        <v>5</v>
      </c>
      <c r="G197" s="26"/>
      <c r="H197" s="26"/>
      <c r="I197" s="26"/>
      <c r="J197" s="26"/>
    </row>
    <row r="198">
      <c r="A198" s="55" t="s">
        <v>2262</v>
      </c>
      <c r="B198" s="24">
        <v>0.11496527777777778</v>
      </c>
      <c r="C198" s="55" t="s">
        <v>66</v>
      </c>
      <c r="D198" s="55" t="s">
        <v>67</v>
      </c>
      <c r="E198" s="29">
        <v>7.0</v>
      </c>
      <c r="F198" s="29">
        <f>E198-2</f>
        <v>5</v>
      </c>
      <c r="G198" s="26"/>
      <c r="H198" s="26"/>
      <c r="I198" s="26"/>
      <c r="J198" s="26"/>
    </row>
    <row r="199">
      <c r="A199" s="55" t="s">
        <v>2262</v>
      </c>
      <c r="B199" s="24">
        <v>0.11496527777777778</v>
      </c>
      <c r="C199" s="55" t="s">
        <v>69</v>
      </c>
      <c r="D199" s="55" t="s">
        <v>67</v>
      </c>
      <c r="E199" s="29">
        <v>8.0</v>
      </c>
      <c r="F199" s="46">
        <f>E199-5</f>
        <v>3</v>
      </c>
      <c r="G199" s="26"/>
      <c r="H199" s="26"/>
      <c r="I199" s="26"/>
      <c r="J199" s="26"/>
    </row>
    <row r="200">
      <c r="A200" s="55" t="s">
        <v>2262</v>
      </c>
      <c r="B200" s="24">
        <v>0.11497685185185186</v>
      </c>
      <c r="C200" s="55" t="s">
        <v>74</v>
      </c>
      <c r="D200" s="55" t="s">
        <v>67</v>
      </c>
      <c r="E200" s="29">
        <v>15.0</v>
      </c>
      <c r="F200" s="46">
        <f>E200-0</f>
        <v>15</v>
      </c>
      <c r="G200" s="26"/>
      <c r="H200" s="26"/>
      <c r="I200" s="26"/>
      <c r="J200" s="26"/>
    </row>
    <row r="201">
      <c r="A201" s="55" t="s">
        <v>2262</v>
      </c>
      <c r="B201" s="24">
        <v>0.11498842592592592</v>
      </c>
      <c r="C201" s="55" t="s">
        <v>964</v>
      </c>
      <c r="D201" s="55" t="s">
        <v>67</v>
      </c>
      <c r="E201" s="29">
        <v>11.0</v>
      </c>
      <c r="F201" s="29">
        <f>E201-9</f>
        <v>2</v>
      </c>
      <c r="G201" s="26"/>
      <c r="H201" s="26"/>
      <c r="I201" s="26"/>
      <c r="J201" s="26"/>
    </row>
    <row r="202">
      <c r="A202" s="55" t="s">
        <v>2262</v>
      </c>
      <c r="B202" s="24">
        <v>0.115</v>
      </c>
      <c r="C202" s="55" t="s">
        <v>84</v>
      </c>
      <c r="D202" s="55" t="s">
        <v>67</v>
      </c>
      <c r="E202" s="29">
        <v>18.0</v>
      </c>
      <c r="F202" s="46">
        <f>E202-3</f>
        <v>15</v>
      </c>
      <c r="G202" s="26"/>
      <c r="H202" s="26"/>
      <c r="I202" s="26"/>
      <c r="J202" s="26"/>
    </row>
    <row r="203">
      <c r="A203" s="55" t="s">
        <v>2262</v>
      </c>
      <c r="B203" s="24">
        <v>0.11578703703703704</v>
      </c>
      <c r="C203" s="55" t="s">
        <v>74</v>
      </c>
      <c r="D203" s="55" t="s">
        <v>83</v>
      </c>
      <c r="E203" s="29">
        <v>20.0</v>
      </c>
      <c r="F203" s="46">
        <f>E203-11</f>
        <v>9</v>
      </c>
      <c r="G203" s="26"/>
      <c r="H203" s="26"/>
      <c r="I203" s="26"/>
      <c r="J203" s="26"/>
    </row>
    <row r="204">
      <c r="A204" s="55" t="s">
        <v>2262</v>
      </c>
      <c r="B204" s="24">
        <v>0.11881944444444445</v>
      </c>
      <c r="C204" s="55" t="s">
        <v>84</v>
      </c>
      <c r="D204" s="55" t="s">
        <v>87</v>
      </c>
      <c r="E204" s="29" t="s">
        <v>75</v>
      </c>
      <c r="F204" s="29" t="s">
        <v>75</v>
      </c>
      <c r="G204" s="26"/>
      <c r="H204" s="26"/>
      <c r="I204" s="26"/>
      <c r="J204" s="55" t="s">
        <v>2263</v>
      </c>
    </row>
    <row r="205">
      <c r="A205" s="55" t="s">
        <v>2262</v>
      </c>
      <c r="B205" s="24">
        <v>0.11881944444444445</v>
      </c>
      <c r="C205" s="55" t="s">
        <v>84</v>
      </c>
      <c r="D205" s="55" t="s">
        <v>87</v>
      </c>
      <c r="E205" s="29">
        <v>8.0</v>
      </c>
      <c r="F205" s="46">
        <f>E205-2</f>
        <v>6</v>
      </c>
      <c r="G205" s="26"/>
      <c r="H205" s="26"/>
      <c r="I205" s="26"/>
      <c r="J205" s="26"/>
    </row>
    <row r="206">
      <c r="A206" s="55" t="s">
        <v>2262</v>
      </c>
      <c r="B206" s="24">
        <v>0.11990740740740741</v>
      </c>
      <c r="C206" s="55" t="s">
        <v>84</v>
      </c>
      <c r="D206" s="55" t="s">
        <v>93</v>
      </c>
      <c r="E206" s="29">
        <v>17.0</v>
      </c>
      <c r="F206" s="46">
        <f>E206-8</f>
        <v>9</v>
      </c>
      <c r="G206" s="26"/>
      <c r="H206" s="26"/>
      <c r="I206" s="26"/>
      <c r="J206" s="55" t="s">
        <v>2289</v>
      </c>
    </row>
    <row r="207">
      <c r="A207" s="55" t="s">
        <v>2262</v>
      </c>
      <c r="B207" s="24">
        <v>0.1203125</v>
      </c>
      <c r="C207" s="55" t="s">
        <v>84</v>
      </c>
      <c r="D207" s="55" t="s">
        <v>91</v>
      </c>
      <c r="E207" s="29">
        <v>17.0</v>
      </c>
      <c r="F207" s="46"/>
      <c r="G207" s="26"/>
      <c r="H207" s="55" t="s">
        <v>2290</v>
      </c>
      <c r="I207" s="26"/>
      <c r="J207" s="26"/>
    </row>
    <row r="208">
      <c r="A208" s="55" t="s">
        <v>2262</v>
      </c>
      <c r="B208" s="24">
        <v>0.12076388888888889</v>
      </c>
      <c r="C208" s="55" t="s">
        <v>84</v>
      </c>
      <c r="D208" s="55" t="s">
        <v>91</v>
      </c>
      <c r="E208" s="29">
        <v>11.0</v>
      </c>
      <c r="F208" s="46"/>
      <c r="G208" s="26"/>
      <c r="H208" s="55" t="s">
        <v>2290</v>
      </c>
      <c r="I208" s="26"/>
      <c r="J208" s="26"/>
    </row>
    <row r="209">
      <c r="A209" s="55" t="s">
        <v>2262</v>
      </c>
      <c r="B209" s="24">
        <v>0.12299768518518518</v>
      </c>
      <c r="C209" s="55" t="s">
        <v>66</v>
      </c>
      <c r="D209" s="55" t="s">
        <v>87</v>
      </c>
      <c r="E209" s="29">
        <v>15.0</v>
      </c>
      <c r="F209" s="46">
        <f>E209-0</f>
        <v>15</v>
      </c>
      <c r="G209" s="26"/>
      <c r="H209" s="26"/>
      <c r="I209" s="26"/>
      <c r="J209" s="26"/>
    </row>
    <row r="210">
      <c r="A210" s="55" t="s">
        <v>2262</v>
      </c>
      <c r="B210" s="24">
        <v>0.12325231481481481</v>
      </c>
      <c r="C210" s="55" t="s">
        <v>66</v>
      </c>
      <c r="D210" s="55" t="s">
        <v>93</v>
      </c>
      <c r="E210" s="29">
        <v>17.0</v>
      </c>
      <c r="F210" s="46">
        <f>E210-4</f>
        <v>13</v>
      </c>
      <c r="G210" s="26"/>
      <c r="H210" s="26"/>
      <c r="I210" s="26"/>
      <c r="J210" s="55" t="s">
        <v>2291</v>
      </c>
    </row>
    <row r="211">
      <c r="A211" s="55" t="s">
        <v>2262</v>
      </c>
      <c r="B211" s="24">
        <v>0.12340277777777778</v>
      </c>
      <c r="C211" s="55" t="s">
        <v>66</v>
      </c>
      <c r="D211" s="55" t="s">
        <v>209</v>
      </c>
      <c r="E211" s="29">
        <v>15.0</v>
      </c>
      <c r="F211" s="29">
        <f>E211-0</f>
        <v>15</v>
      </c>
      <c r="G211" s="26"/>
      <c r="H211" s="26"/>
      <c r="I211" s="26"/>
      <c r="J211" s="26"/>
    </row>
    <row r="212">
      <c r="A212" s="55" t="s">
        <v>2262</v>
      </c>
      <c r="B212" s="24">
        <v>0.12363425925925926</v>
      </c>
      <c r="C212" s="55" t="s">
        <v>66</v>
      </c>
      <c r="D212" s="55" t="s">
        <v>209</v>
      </c>
      <c r="E212" s="29" t="s">
        <v>75</v>
      </c>
      <c r="F212" s="29" t="s">
        <v>75</v>
      </c>
      <c r="G212" s="26"/>
      <c r="H212" s="26"/>
      <c r="I212" s="26"/>
      <c r="J212" s="55" t="s">
        <v>2263</v>
      </c>
    </row>
    <row r="213">
      <c r="A213" s="55" t="s">
        <v>2262</v>
      </c>
      <c r="B213" s="24">
        <v>0.12363425925925926</v>
      </c>
      <c r="C213" s="55" t="s">
        <v>66</v>
      </c>
      <c r="D213" s="55" t="s">
        <v>209</v>
      </c>
      <c r="E213" s="29">
        <v>18.0</v>
      </c>
      <c r="F213" s="46">
        <f>E213-0</f>
        <v>18</v>
      </c>
      <c r="G213" s="26"/>
      <c r="H213" s="55" t="s">
        <v>2292</v>
      </c>
      <c r="I213" s="26"/>
      <c r="J213" s="26"/>
    </row>
    <row r="214">
      <c r="A214" s="55" t="s">
        <v>2262</v>
      </c>
      <c r="B214" s="24">
        <v>0.12482638888888889</v>
      </c>
      <c r="C214" s="55" t="s">
        <v>84</v>
      </c>
      <c r="D214" s="55" t="s">
        <v>209</v>
      </c>
      <c r="E214" s="29" t="s">
        <v>75</v>
      </c>
      <c r="F214" s="46"/>
      <c r="G214" s="26"/>
      <c r="H214" s="26"/>
      <c r="I214" s="26"/>
      <c r="J214" s="55" t="s">
        <v>2263</v>
      </c>
    </row>
    <row r="215">
      <c r="A215" s="55" t="s">
        <v>2262</v>
      </c>
      <c r="B215" s="24">
        <v>0.12482638888888889</v>
      </c>
      <c r="C215" s="55" t="s">
        <v>84</v>
      </c>
      <c r="D215" s="55" t="s">
        <v>209</v>
      </c>
      <c r="E215" s="29">
        <v>18.0</v>
      </c>
      <c r="F215" s="46">
        <f>E215-3</f>
        <v>15</v>
      </c>
      <c r="G215" s="26"/>
      <c r="H215" s="26"/>
      <c r="I215" s="26"/>
      <c r="J215" s="26"/>
    </row>
    <row r="216">
      <c r="A216" s="55" t="s">
        <v>2262</v>
      </c>
      <c r="B216" s="24">
        <v>0.12693287037037038</v>
      </c>
      <c r="C216" s="55" t="s">
        <v>964</v>
      </c>
      <c r="D216" s="55" t="s">
        <v>67</v>
      </c>
      <c r="E216" s="29">
        <v>25.0</v>
      </c>
      <c r="F216" s="46">
        <f>E216-9</f>
        <v>16</v>
      </c>
      <c r="G216" s="26"/>
      <c r="H216" s="26"/>
      <c r="I216" s="26"/>
      <c r="J216" s="26"/>
    </row>
    <row r="217">
      <c r="A217" s="55" t="s">
        <v>2262</v>
      </c>
      <c r="B217" s="24">
        <v>0.12854166666666667</v>
      </c>
      <c r="C217" s="55" t="s">
        <v>84</v>
      </c>
      <c r="D217" s="55" t="s">
        <v>93</v>
      </c>
      <c r="E217" s="29" t="s">
        <v>68</v>
      </c>
      <c r="F217" s="29">
        <v>20.0</v>
      </c>
      <c r="G217" s="26"/>
      <c r="H217" s="26"/>
      <c r="I217" s="26"/>
      <c r="J217" s="55" t="s">
        <v>2289</v>
      </c>
    </row>
    <row r="218">
      <c r="A218" s="55" t="s">
        <v>2262</v>
      </c>
      <c r="B218" s="24">
        <v>0.12915509259259259</v>
      </c>
      <c r="C218" s="55" t="s">
        <v>84</v>
      </c>
      <c r="D218" s="55" t="s">
        <v>91</v>
      </c>
      <c r="E218" s="29">
        <v>27.0</v>
      </c>
      <c r="F218" s="46"/>
      <c r="G218" s="26"/>
      <c r="H218" s="55" t="s">
        <v>2293</v>
      </c>
      <c r="I218" s="29">
        <v>1.0</v>
      </c>
      <c r="J218" s="55" t="s">
        <v>119</v>
      </c>
    </row>
    <row r="219">
      <c r="A219" s="55" t="s">
        <v>2262</v>
      </c>
      <c r="B219" s="24">
        <v>0.12997685185185184</v>
      </c>
      <c r="C219" s="55" t="s">
        <v>84</v>
      </c>
      <c r="D219" s="55" t="s">
        <v>93</v>
      </c>
      <c r="E219" s="29">
        <v>18.0</v>
      </c>
      <c r="F219" s="46">
        <f>E219-8</f>
        <v>10</v>
      </c>
      <c r="G219" s="26"/>
      <c r="H219" s="26"/>
      <c r="I219" s="26"/>
      <c r="J219" s="55" t="s">
        <v>2294</v>
      </c>
    </row>
    <row r="220">
      <c r="A220" s="55" t="s">
        <v>2262</v>
      </c>
      <c r="B220" s="24">
        <v>0.13008101851851853</v>
      </c>
      <c r="C220" s="55" t="s">
        <v>84</v>
      </c>
      <c r="D220" s="55" t="s">
        <v>91</v>
      </c>
      <c r="E220" s="29">
        <v>14.0</v>
      </c>
      <c r="F220" s="46"/>
      <c r="G220" s="26"/>
      <c r="H220" s="55" t="s">
        <v>2295</v>
      </c>
      <c r="I220" s="26"/>
      <c r="J220" s="26"/>
    </row>
    <row r="221">
      <c r="A221" s="55" t="s">
        <v>2262</v>
      </c>
      <c r="B221" s="24">
        <v>0.13314814814814815</v>
      </c>
      <c r="C221" s="55" t="s">
        <v>964</v>
      </c>
      <c r="D221" s="55" t="s">
        <v>87</v>
      </c>
      <c r="E221" s="29" t="s">
        <v>68</v>
      </c>
      <c r="F221" s="29">
        <v>20.0</v>
      </c>
      <c r="G221" s="26"/>
      <c r="H221" s="26"/>
      <c r="I221" s="26"/>
      <c r="J221" s="26"/>
    </row>
    <row r="222">
      <c r="A222" s="55" t="s">
        <v>2262</v>
      </c>
      <c r="B222" s="24">
        <v>0.13381944444444444</v>
      </c>
      <c r="C222" s="55" t="s">
        <v>74</v>
      </c>
      <c r="D222" s="55" t="s">
        <v>67</v>
      </c>
      <c r="E222" s="29">
        <v>7.0</v>
      </c>
      <c r="F222" s="29">
        <f>E222-0</f>
        <v>7</v>
      </c>
      <c r="G222" s="26"/>
      <c r="H222" s="26"/>
      <c r="I222" s="26"/>
      <c r="J222" s="26"/>
    </row>
    <row r="223">
      <c r="A223" s="55" t="s">
        <v>2262</v>
      </c>
      <c r="B223" s="24">
        <v>0.13446759259259258</v>
      </c>
      <c r="C223" s="55" t="s">
        <v>70</v>
      </c>
      <c r="D223" s="55" t="s">
        <v>67</v>
      </c>
      <c r="E223" s="29">
        <v>8.0</v>
      </c>
      <c r="F223" s="46">
        <f>E223-3</f>
        <v>5</v>
      </c>
      <c r="G223" s="26"/>
      <c r="H223" s="26"/>
      <c r="I223" s="26"/>
      <c r="J223" s="26"/>
    </row>
    <row r="224">
      <c r="A224" s="55" t="s">
        <v>2262</v>
      </c>
      <c r="B224" s="24">
        <v>0.1377662037037037</v>
      </c>
      <c r="C224" s="55" t="s">
        <v>84</v>
      </c>
      <c r="D224" s="55" t="s">
        <v>93</v>
      </c>
      <c r="E224" s="29">
        <v>10.0</v>
      </c>
      <c r="F224" s="46">
        <f t="shared" ref="F224:F225" si="6">E224-8</f>
        <v>2</v>
      </c>
      <c r="G224" s="26"/>
      <c r="H224" s="26"/>
      <c r="I224" s="26"/>
      <c r="J224" s="55" t="s">
        <v>2294</v>
      </c>
    </row>
    <row r="225">
      <c r="A225" s="55" t="s">
        <v>2262</v>
      </c>
      <c r="B225" s="24">
        <v>0.1379513888888889</v>
      </c>
      <c r="C225" s="55" t="s">
        <v>84</v>
      </c>
      <c r="D225" s="55" t="s">
        <v>93</v>
      </c>
      <c r="E225" s="29">
        <v>11.0</v>
      </c>
      <c r="F225" s="29">
        <f t="shared" si="6"/>
        <v>3</v>
      </c>
      <c r="G225" s="26"/>
      <c r="H225" s="26"/>
      <c r="I225" s="26"/>
      <c r="J225" s="55" t="s">
        <v>2294</v>
      </c>
    </row>
    <row r="226">
      <c r="A226" s="55" t="s">
        <v>2262</v>
      </c>
      <c r="B226" s="24">
        <v>0.13913194444444443</v>
      </c>
      <c r="C226" s="55" t="s">
        <v>964</v>
      </c>
      <c r="D226" s="55" t="s">
        <v>91</v>
      </c>
      <c r="E226" s="29">
        <v>19.0</v>
      </c>
      <c r="F226" s="46"/>
      <c r="G226" s="26"/>
      <c r="H226" s="55" t="s">
        <v>2296</v>
      </c>
      <c r="I226" s="26"/>
      <c r="J226" s="26"/>
    </row>
    <row r="227">
      <c r="A227" s="55" t="s">
        <v>2262</v>
      </c>
      <c r="B227" s="24">
        <v>0.1396990740740741</v>
      </c>
      <c r="C227" s="55" t="s">
        <v>964</v>
      </c>
      <c r="D227" s="55" t="s">
        <v>91</v>
      </c>
      <c r="E227" s="29">
        <v>14.0</v>
      </c>
      <c r="F227" s="46"/>
      <c r="G227" s="26"/>
      <c r="H227" s="55" t="s">
        <v>2297</v>
      </c>
      <c r="I227" s="26"/>
      <c r="J227" s="26"/>
    </row>
    <row r="228">
      <c r="A228" s="55" t="s">
        <v>2262</v>
      </c>
      <c r="B228" s="24">
        <v>0.1404513888888889</v>
      </c>
      <c r="C228" s="55" t="s">
        <v>82</v>
      </c>
      <c r="D228" s="55" t="s">
        <v>89</v>
      </c>
      <c r="E228" s="29">
        <v>17.0</v>
      </c>
      <c r="F228" s="46">
        <f>E228-9</f>
        <v>8</v>
      </c>
      <c r="G228" s="26"/>
      <c r="H228" s="26"/>
      <c r="I228" s="26"/>
      <c r="J228" s="55" t="s">
        <v>151</v>
      </c>
    </row>
    <row r="229">
      <c r="A229" s="55" t="s">
        <v>2262</v>
      </c>
      <c r="B229" s="24">
        <v>0.14164351851851853</v>
      </c>
      <c r="C229" s="55" t="s">
        <v>70</v>
      </c>
      <c r="D229" s="55" t="s">
        <v>67</v>
      </c>
      <c r="E229" s="29">
        <v>16.0</v>
      </c>
      <c r="F229" s="46">
        <f>E229-3</f>
        <v>13</v>
      </c>
      <c r="G229" s="26"/>
      <c r="H229" s="26"/>
      <c r="I229" s="26"/>
      <c r="J229" s="26"/>
    </row>
    <row r="230">
      <c r="A230" s="55" t="s">
        <v>2262</v>
      </c>
      <c r="B230" s="24">
        <v>0.1424074074074074</v>
      </c>
      <c r="C230" s="55" t="s">
        <v>964</v>
      </c>
      <c r="D230" s="55" t="s">
        <v>209</v>
      </c>
      <c r="E230" s="29">
        <v>5.0</v>
      </c>
      <c r="F230" s="46">
        <f>E230-0</f>
        <v>5</v>
      </c>
      <c r="G230" s="26"/>
      <c r="H230" s="26"/>
      <c r="I230" s="26"/>
      <c r="J230" s="26"/>
    </row>
    <row r="231">
      <c r="A231" s="55" t="s">
        <v>2262</v>
      </c>
      <c r="B231" s="24">
        <v>0.14357638888888888</v>
      </c>
      <c r="C231" s="55" t="s">
        <v>66</v>
      </c>
      <c r="D231" s="55" t="s">
        <v>93</v>
      </c>
      <c r="E231" s="29" t="s">
        <v>75</v>
      </c>
      <c r="F231" s="29" t="s">
        <v>75</v>
      </c>
      <c r="G231" s="26"/>
      <c r="H231" s="26"/>
      <c r="I231" s="26"/>
      <c r="J231" s="55" t="s">
        <v>2263</v>
      </c>
    </row>
    <row r="232">
      <c r="A232" s="55" t="s">
        <v>2262</v>
      </c>
      <c r="B232" s="24">
        <v>0.14357638888888888</v>
      </c>
      <c r="C232" s="55" t="s">
        <v>66</v>
      </c>
      <c r="D232" s="55" t="s">
        <v>93</v>
      </c>
      <c r="E232" s="29">
        <v>23.0</v>
      </c>
      <c r="F232" s="46">
        <f>E232-10</f>
        <v>13</v>
      </c>
      <c r="G232" s="26"/>
      <c r="H232" s="26"/>
      <c r="I232" s="26"/>
      <c r="J232" s="55" t="s">
        <v>2298</v>
      </c>
    </row>
    <row r="233">
      <c r="A233" s="55" t="s">
        <v>2262</v>
      </c>
      <c r="B233" s="24">
        <v>0.14363425925925927</v>
      </c>
      <c r="C233" s="55" t="s">
        <v>66</v>
      </c>
      <c r="D233" s="55" t="s">
        <v>91</v>
      </c>
      <c r="E233" s="29">
        <v>8.0</v>
      </c>
      <c r="F233" s="29"/>
      <c r="G233" s="26"/>
      <c r="H233" s="55" t="s">
        <v>2299</v>
      </c>
      <c r="I233" s="26"/>
      <c r="J233" s="26"/>
    </row>
    <row r="234">
      <c r="A234" s="55" t="s">
        <v>2262</v>
      </c>
      <c r="B234" s="24">
        <v>0.14378472222222222</v>
      </c>
      <c r="C234" s="55" t="s">
        <v>66</v>
      </c>
      <c r="D234" s="55" t="s">
        <v>93</v>
      </c>
      <c r="E234" s="29" t="s">
        <v>75</v>
      </c>
      <c r="F234" s="29" t="s">
        <v>75</v>
      </c>
      <c r="G234" s="26"/>
      <c r="H234" s="26"/>
      <c r="I234" s="26"/>
      <c r="J234" s="55" t="s">
        <v>2263</v>
      </c>
    </row>
    <row r="235">
      <c r="A235" s="55" t="s">
        <v>2262</v>
      </c>
      <c r="B235" s="24">
        <v>0.14378472222222222</v>
      </c>
      <c r="C235" s="55" t="s">
        <v>66</v>
      </c>
      <c r="D235" s="55" t="s">
        <v>93</v>
      </c>
      <c r="E235" s="29">
        <v>19.0</v>
      </c>
      <c r="F235" s="46">
        <f>E235-10</f>
        <v>9</v>
      </c>
      <c r="G235" s="26"/>
      <c r="H235" s="26"/>
      <c r="I235" s="26"/>
      <c r="J235" s="55" t="s">
        <v>2298</v>
      </c>
    </row>
    <row r="236">
      <c r="A236" s="55" t="s">
        <v>2262</v>
      </c>
      <c r="B236" s="24">
        <v>0.14386574074074074</v>
      </c>
      <c r="C236" s="55" t="s">
        <v>66</v>
      </c>
      <c r="D236" s="55" t="s">
        <v>91</v>
      </c>
      <c r="E236" s="29">
        <v>12.0</v>
      </c>
      <c r="F236" s="29"/>
      <c r="G236" s="26"/>
      <c r="H236" s="55" t="s">
        <v>2300</v>
      </c>
      <c r="I236" s="26"/>
      <c r="J236" s="26"/>
    </row>
    <row r="237">
      <c r="A237" s="55" t="s">
        <v>2262</v>
      </c>
      <c r="B237" s="24">
        <v>0.14444444444444443</v>
      </c>
      <c r="C237" s="55" t="s">
        <v>84</v>
      </c>
      <c r="D237" s="55" t="s">
        <v>93</v>
      </c>
      <c r="E237" s="29" t="s">
        <v>75</v>
      </c>
      <c r="F237" s="29" t="s">
        <v>75</v>
      </c>
      <c r="G237" s="26"/>
      <c r="H237" s="26"/>
      <c r="I237" s="26"/>
      <c r="J237" s="55" t="s">
        <v>2263</v>
      </c>
    </row>
    <row r="238">
      <c r="A238" s="55" t="s">
        <v>2262</v>
      </c>
      <c r="B238" s="24">
        <v>0.14444444444444443</v>
      </c>
      <c r="C238" s="55" t="s">
        <v>84</v>
      </c>
      <c r="D238" s="55" t="s">
        <v>93</v>
      </c>
      <c r="E238" s="29">
        <v>15.0</v>
      </c>
      <c r="F238" s="46">
        <f>E238-8</f>
        <v>7</v>
      </c>
      <c r="G238" s="26"/>
      <c r="H238" s="26"/>
      <c r="I238" s="26"/>
      <c r="J238" s="55" t="s">
        <v>2301</v>
      </c>
    </row>
    <row r="239">
      <c r="A239" s="55" t="s">
        <v>2262</v>
      </c>
      <c r="B239" s="24">
        <v>0.14457175925925925</v>
      </c>
      <c r="C239" s="55" t="s">
        <v>84</v>
      </c>
      <c r="D239" s="55" t="s">
        <v>91</v>
      </c>
      <c r="E239" s="29">
        <v>16.0</v>
      </c>
      <c r="F239" s="46"/>
      <c r="G239" s="26"/>
      <c r="H239" s="55" t="s">
        <v>2302</v>
      </c>
      <c r="I239" s="26"/>
      <c r="J239" s="26"/>
    </row>
    <row r="240">
      <c r="A240" s="55" t="s">
        <v>2262</v>
      </c>
      <c r="B240" s="24">
        <v>0.14476851851851852</v>
      </c>
      <c r="C240" s="55" t="s">
        <v>84</v>
      </c>
      <c r="D240" s="55" t="s">
        <v>93</v>
      </c>
      <c r="E240" s="29" t="s">
        <v>75</v>
      </c>
      <c r="F240" s="29" t="s">
        <v>75</v>
      </c>
      <c r="G240" s="26"/>
      <c r="H240" s="26"/>
      <c r="I240" s="26"/>
      <c r="J240" s="55" t="s">
        <v>2303</v>
      </c>
    </row>
    <row r="241">
      <c r="A241" s="55" t="s">
        <v>2262</v>
      </c>
      <c r="B241" s="24">
        <v>0.14476851851851852</v>
      </c>
      <c r="C241" s="55" t="s">
        <v>84</v>
      </c>
      <c r="D241" s="55" t="s">
        <v>93</v>
      </c>
      <c r="E241" s="29">
        <v>20.0</v>
      </c>
      <c r="F241" s="46">
        <f>E241-8</f>
        <v>12</v>
      </c>
      <c r="G241" s="26"/>
      <c r="H241" s="26"/>
      <c r="I241" s="26"/>
      <c r="J241" s="55" t="s">
        <v>2301</v>
      </c>
    </row>
    <row r="242">
      <c r="A242" s="55" t="s">
        <v>2262</v>
      </c>
      <c r="B242" s="24">
        <v>0.1448611111111111</v>
      </c>
      <c r="C242" s="55" t="s">
        <v>84</v>
      </c>
      <c r="D242" s="55" t="s">
        <v>91</v>
      </c>
      <c r="E242" s="29">
        <v>12.0</v>
      </c>
      <c r="F242" s="46"/>
      <c r="G242" s="26"/>
      <c r="H242" s="55" t="s">
        <v>2300</v>
      </c>
      <c r="I242" s="26"/>
      <c r="J242" s="26"/>
    </row>
    <row r="243">
      <c r="A243" s="55" t="s">
        <v>2262</v>
      </c>
      <c r="B243" s="24">
        <v>0.14527777777777778</v>
      </c>
      <c r="C243" s="55" t="s">
        <v>964</v>
      </c>
      <c r="D243" s="55" t="s">
        <v>91</v>
      </c>
      <c r="E243" s="29">
        <v>10.0</v>
      </c>
      <c r="F243" s="46"/>
      <c r="G243" s="26"/>
      <c r="H243" s="55" t="s">
        <v>2304</v>
      </c>
      <c r="I243" s="29">
        <v>2.0</v>
      </c>
      <c r="J243" s="55" t="s">
        <v>1330</v>
      </c>
    </row>
    <row r="244">
      <c r="A244" s="55" t="s">
        <v>2262</v>
      </c>
      <c r="B244" s="24">
        <v>0.14591435185185186</v>
      </c>
      <c r="C244" s="55" t="s">
        <v>964</v>
      </c>
      <c r="D244" s="55" t="s">
        <v>91</v>
      </c>
      <c r="E244" s="29">
        <v>16.0</v>
      </c>
      <c r="F244" s="46"/>
      <c r="G244" s="26"/>
      <c r="H244" s="55" t="s">
        <v>2305</v>
      </c>
      <c r="I244" s="29">
        <v>1.0</v>
      </c>
      <c r="J244" s="55" t="s">
        <v>1330</v>
      </c>
    </row>
    <row r="245">
      <c r="A245" s="55" t="s">
        <v>2262</v>
      </c>
      <c r="B245" s="24">
        <v>0.14699074074074073</v>
      </c>
      <c r="C245" s="55" t="s">
        <v>66</v>
      </c>
      <c r="D245" s="55" t="s">
        <v>83</v>
      </c>
      <c r="E245" s="29">
        <v>14.0</v>
      </c>
      <c r="F245" s="46">
        <f>E245-6</f>
        <v>8</v>
      </c>
      <c r="G245" s="26"/>
      <c r="H245" s="26"/>
      <c r="I245" s="26"/>
      <c r="J245" s="26"/>
    </row>
    <row r="246">
      <c r="A246" s="55" t="s">
        <v>2262</v>
      </c>
      <c r="B246" s="24">
        <v>0.1478472222222222</v>
      </c>
      <c r="C246" s="55" t="s">
        <v>69</v>
      </c>
      <c r="D246" s="55" t="s">
        <v>67</v>
      </c>
      <c r="E246" s="29">
        <v>24.0</v>
      </c>
      <c r="F246" s="46">
        <f>E246-5</f>
        <v>19</v>
      </c>
      <c r="G246" s="26"/>
      <c r="H246" s="26"/>
      <c r="I246" s="26"/>
      <c r="J246" s="26"/>
    </row>
    <row r="247">
      <c r="A247" s="55" t="s">
        <v>2262</v>
      </c>
      <c r="B247" s="24">
        <v>0.14868055555555557</v>
      </c>
      <c r="C247" s="55" t="s">
        <v>964</v>
      </c>
      <c r="D247" s="55" t="s">
        <v>67</v>
      </c>
      <c r="E247" s="29">
        <v>16.0</v>
      </c>
      <c r="F247" s="46">
        <f>E247-9</f>
        <v>7</v>
      </c>
      <c r="G247" s="26"/>
      <c r="H247" s="26"/>
      <c r="I247" s="26"/>
      <c r="J247" s="26"/>
    </row>
    <row r="248">
      <c r="A248" s="55" t="s">
        <v>2262</v>
      </c>
      <c r="B248" s="24">
        <v>0.14869212962962963</v>
      </c>
      <c r="C248" s="55" t="s">
        <v>84</v>
      </c>
      <c r="D248" s="55" t="s">
        <v>67</v>
      </c>
      <c r="E248" s="29">
        <v>15.0</v>
      </c>
      <c r="F248" s="46">
        <f>E248-3</f>
        <v>12</v>
      </c>
      <c r="G248" s="26"/>
      <c r="H248" s="26"/>
      <c r="I248" s="26"/>
      <c r="J248" s="26"/>
    </row>
    <row r="249">
      <c r="A249" s="55" t="s">
        <v>2262</v>
      </c>
      <c r="B249" s="24">
        <v>0.15208333333333332</v>
      </c>
      <c r="C249" s="55" t="s">
        <v>66</v>
      </c>
      <c r="D249" s="55" t="s">
        <v>67</v>
      </c>
      <c r="E249" s="29">
        <v>18.0</v>
      </c>
      <c r="F249" s="46">
        <f>E249-2</f>
        <v>16</v>
      </c>
      <c r="G249" s="26"/>
      <c r="H249" s="26"/>
      <c r="I249" s="26"/>
      <c r="J249" s="26"/>
    </row>
    <row r="250">
      <c r="A250" s="55" t="s">
        <v>2262</v>
      </c>
      <c r="B250" s="24">
        <v>0.1529861111111111</v>
      </c>
      <c r="C250" s="55" t="s">
        <v>70</v>
      </c>
      <c r="D250" s="55" t="s">
        <v>83</v>
      </c>
      <c r="E250" s="29">
        <v>11.0</v>
      </c>
      <c r="F250" s="46">
        <f>E250-6</f>
        <v>5</v>
      </c>
      <c r="G250" s="26"/>
      <c r="H250" s="26"/>
      <c r="I250" s="26"/>
      <c r="J250" s="26"/>
    </row>
    <row r="251">
      <c r="A251" s="55" t="s">
        <v>2262</v>
      </c>
      <c r="B251" s="24">
        <v>0.1529976851851852</v>
      </c>
      <c r="C251" s="55" t="s">
        <v>84</v>
      </c>
      <c r="D251" s="55" t="s">
        <v>83</v>
      </c>
      <c r="E251" s="29">
        <v>19.0</v>
      </c>
      <c r="F251" s="46"/>
      <c r="G251" s="26"/>
      <c r="H251" s="26"/>
      <c r="I251" s="26"/>
      <c r="J251" s="26"/>
    </row>
    <row r="252">
      <c r="A252" s="55" t="s">
        <v>2262</v>
      </c>
      <c r="B252" s="24">
        <v>0.15358796296296295</v>
      </c>
      <c r="C252" s="55" t="s">
        <v>82</v>
      </c>
      <c r="D252" s="55" t="s">
        <v>83</v>
      </c>
      <c r="E252" s="29">
        <v>18.0</v>
      </c>
      <c r="F252" s="46">
        <f>E252-10</f>
        <v>8</v>
      </c>
      <c r="G252" s="26"/>
      <c r="H252" s="26"/>
      <c r="I252" s="26"/>
      <c r="J252" s="26"/>
    </row>
    <row r="253">
      <c r="A253" s="55" t="s">
        <v>2262</v>
      </c>
      <c r="B253" s="24">
        <v>0.15563657407407408</v>
      </c>
      <c r="C253" s="55" t="s">
        <v>84</v>
      </c>
      <c r="D253" s="55" t="s">
        <v>67</v>
      </c>
      <c r="E253" s="29">
        <v>14.0</v>
      </c>
      <c r="F253" s="46">
        <f>E253-3</f>
        <v>11</v>
      </c>
      <c r="G253" s="26"/>
      <c r="H253" s="26"/>
      <c r="I253" s="26"/>
      <c r="J253" s="26"/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18.14"/>
    <col customWidth="1" min="4" max="4" width="15.71"/>
    <col customWidth="1" min="5" max="5" width="10.43"/>
    <col customWidth="1" min="6" max="6" width="12.43"/>
    <col customWidth="1" min="7" max="7" width="5.14"/>
    <col customWidth="1" min="8" max="8" width="38.86"/>
    <col customWidth="1" min="9" max="9" width="6.29"/>
    <col customWidth="1" min="10" max="10" width="55.43"/>
  </cols>
  <sheetData>
    <row r="1">
      <c r="A1" s="77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55" t="s">
        <v>2306</v>
      </c>
      <c r="B2" s="24">
        <v>0.009305555555555555</v>
      </c>
      <c r="C2" s="55" t="s">
        <v>82</v>
      </c>
      <c r="D2" s="55" t="s">
        <v>67</v>
      </c>
      <c r="E2" s="29">
        <v>16.0</v>
      </c>
      <c r="F2" s="29">
        <f>E2-4</f>
        <v>12</v>
      </c>
      <c r="G2" s="26"/>
      <c r="H2" s="26"/>
      <c r="I2" s="26"/>
      <c r="J2" s="26"/>
    </row>
    <row r="3">
      <c r="A3" s="55" t="s">
        <v>2306</v>
      </c>
      <c r="B3" s="24">
        <v>0.011516203703703704</v>
      </c>
      <c r="C3" s="55" t="s">
        <v>70</v>
      </c>
      <c r="D3" s="55" t="s">
        <v>83</v>
      </c>
      <c r="E3" s="29">
        <v>17.0</v>
      </c>
      <c r="F3" s="29">
        <f>E3-6</f>
        <v>11</v>
      </c>
      <c r="G3" s="26"/>
      <c r="H3" s="26"/>
      <c r="I3" s="26"/>
      <c r="J3" s="26"/>
    </row>
    <row r="4">
      <c r="A4" s="55" t="s">
        <v>2306</v>
      </c>
      <c r="B4" s="24">
        <v>0.012407407407407407</v>
      </c>
      <c r="C4" s="55" t="s">
        <v>84</v>
      </c>
      <c r="D4" s="55" t="s">
        <v>155</v>
      </c>
      <c r="E4" s="29" t="s">
        <v>75</v>
      </c>
      <c r="F4" s="29"/>
      <c r="G4" s="26"/>
      <c r="H4" s="26"/>
      <c r="I4" s="26"/>
      <c r="J4" s="55" t="s">
        <v>155</v>
      </c>
    </row>
    <row r="5">
      <c r="A5" s="55" t="s">
        <v>2306</v>
      </c>
      <c r="B5" s="24">
        <v>0.01945601851851852</v>
      </c>
      <c r="C5" s="55" t="s">
        <v>82</v>
      </c>
      <c r="D5" s="55" t="s">
        <v>365</v>
      </c>
      <c r="E5" s="29">
        <v>19.0</v>
      </c>
      <c r="F5" s="29">
        <f>E5-10</f>
        <v>9</v>
      </c>
      <c r="G5" s="26"/>
      <c r="H5" s="26"/>
      <c r="I5" s="26"/>
      <c r="J5" s="26"/>
    </row>
    <row r="6">
      <c r="A6" s="55" t="s">
        <v>2306</v>
      </c>
      <c r="B6" s="24">
        <v>0.020023148148148148</v>
      </c>
      <c r="C6" s="55" t="s">
        <v>69</v>
      </c>
      <c r="D6" s="55" t="s">
        <v>155</v>
      </c>
      <c r="E6" s="29" t="s">
        <v>75</v>
      </c>
      <c r="F6" s="29"/>
      <c r="G6" s="26"/>
      <c r="H6" s="26"/>
      <c r="I6" s="26"/>
      <c r="J6" s="55" t="s">
        <v>2307</v>
      </c>
    </row>
    <row r="7">
      <c r="A7" s="55" t="s">
        <v>2306</v>
      </c>
      <c r="B7" s="24">
        <v>0.021875</v>
      </c>
      <c r="C7" s="55" t="s">
        <v>69</v>
      </c>
      <c r="D7" s="55" t="s">
        <v>67</v>
      </c>
      <c r="E7" s="29">
        <v>23.0</v>
      </c>
      <c r="F7" s="29">
        <f>E7-5</f>
        <v>18</v>
      </c>
      <c r="G7" s="26"/>
      <c r="H7" s="26"/>
      <c r="I7" s="26"/>
      <c r="J7" s="26"/>
    </row>
    <row r="8">
      <c r="A8" s="55" t="s">
        <v>2306</v>
      </c>
      <c r="B8" s="24">
        <v>0.023993055555555556</v>
      </c>
      <c r="C8" s="55" t="s">
        <v>66</v>
      </c>
      <c r="D8" s="55" t="s">
        <v>154</v>
      </c>
      <c r="E8" s="29">
        <v>7.0</v>
      </c>
      <c r="F8" s="29">
        <f>E8--2</f>
        <v>9</v>
      </c>
      <c r="G8" s="26"/>
      <c r="H8" s="26"/>
      <c r="I8" s="26"/>
      <c r="J8" s="26"/>
    </row>
    <row r="9">
      <c r="A9" s="55" t="s">
        <v>2306</v>
      </c>
      <c r="B9" s="24">
        <v>0.02457175925925926</v>
      </c>
      <c r="C9" s="55" t="s">
        <v>964</v>
      </c>
      <c r="D9" s="55" t="s">
        <v>154</v>
      </c>
      <c r="E9" s="29">
        <v>10.0</v>
      </c>
      <c r="F9" s="29">
        <f>E9-5</f>
        <v>5</v>
      </c>
      <c r="G9" s="26"/>
      <c r="H9" s="26"/>
      <c r="I9" s="26"/>
      <c r="J9" s="26"/>
    </row>
    <row r="10">
      <c r="A10" s="55" t="s">
        <v>2306</v>
      </c>
      <c r="B10" s="24">
        <v>0.030243055555555554</v>
      </c>
      <c r="C10" s="55" t="s">
        <v>70</v>
      </c>
      <c r="D10" s="55" t="s">
        <v>67</v>
      </c>
      <c r="E10" s="29" t="s">
        <v>68</v>
      </c>
      <c r="F10" s="29">
        <v>20.0</v>
      </c>
      <c r="G10" s="26"/>
      <c r="H10" s="26"/>
      <c r="I10" s="26"/>
      <c r="J10" s="26"/>
    </row>
    <row r="11">
      <c r="A11" s="55" t="s">
        <v>2306</v>
      </c>
      <c r="B11" s="24">
        <v>0.030300925925925926</v>
      </c>
      <c r="C11" s="55" t="s">
        <v>84</v>
      </c>
      <c r="D11" s="55" t="s">
        <v>67</v>
      </c>
      <c r="E11" s="29">
        <v>15.0</v>
      </c>
      <c r="F11" s="29">
        <f>E11-3</f>
        <v>12</v>
      </c>
      <c r="G11" s="26"/>
      <c r="H11" s="26"/>
      <c r="I11" s="26"/>
      <c r="J11" s="26"/>
    </row>
    <row r="12">
      <c r="A12" s="55" t="s">
        <v>2306</v>
      </c>
      <c r="B12" s="24">
        <v>0.03194444444444444</v>
      </c>
      <c r="C12" s="55" t="s">
        <v>66</v>
      </c>
      <c r="D12" s="55" t="s">
        <v>67</v>
      </c>
      <c r="E12" s="29">
        <v>10.0</v>
      </c>
      <c r="F12" s="46">
        <f>E12-2</f>
        <v>8</v>
      </c>
      <c r="G12" s="26"/>
      <c r="H12" s="26"/>
      <c r="I12" s="26"/>
      <c r="J12" s="26"/>
    </row>
    <row r="13">
      <c r="A13" s="55" t="s">
        <v>2306</v>
      </c>
      <c r="B13" s="24">
        <v>0.03232638888888889</v>
      </c>
      <c r="C13" s="55" t="s">
        <v>69</v>
      </c>
      <c r="D13" s="55" t="s">
        <v>67</v>
      </c>
      <c r="E13" s="29">
        <v>8.0</v>
      </c>
      <c r="F13" s="46">
        <f t="shared" ref="F13:F14" si="1">E13-5</f>
        <v>3</v>
      </c>
      <c r="G13" s="26"/>
      <c r="H13" s="26"/>
      <c r="I13" s="26"/>
      <c r="J13" s="26"/>
    </row>
    <row r="14">
      <c r="A14" s="55" t="s">
        <v>2306</v>
      </c>
      <c r="B14" s="24">
        <v>0.03478009259259259</v>
      </c>
      <c r="C14" s="55" t="s">
        <v>69</v>
      </c>
      <c r="D14" s="55" t="s">
        <v>67</v>
      </c>
      <c r="E14" s="29">
        <v>24.0</v>
      </c>
      <c r="F14" s="46">
        <f t="shared" si="1"/>
        <v>19</v>
      </c>
      <c r="G14" s="26"/>
      <c r="H14" s="26"/>
      <c r="I14" s="26"/>
      <c r="J14" s="26"/>
    </row>
    <row r="15">
      <c r="A15" s="55" t="s">
        <v>2306</v>
      </c>
      <c r="B15" s="24">
        <v>0.035104166666666665</v>
      </c>
      <c r="C15" s="55" t="s">
        <v>74</v>
      </c>
      <c r="D15" s="55" t="s">
        <v>67</v>
      </c>
      <c r="E15" s="29">
        <v>10.0</v>
      </c>
      <c r="F15" s="46">
        <f>E15-0</f>
        <v>10</v>
      </c>
      <c r="G15" s="26"/>
      <c r="H15" s="26"/>
      <c r="I15" s="26"/>
      <c r="J15" s="26"/>
    </row>
    <row r="16">
      <c r="A16" s="55" t="s">
        <v>2306</v>
      </c>
      <c r="B16" s="24">
        <v>0.035972222222222225</v>
      </c>
      <c r="C16" s="55" t="s">
        <v>66</v>
      </c>
      <c r="D16" s="55" t="s">
        <v>83</v>
      </c>
      <c r="E16" s="29">
        <v>8.0</v>
      </c>
      <c r="F16" s="46">
        <f>E16-6</f>
        <v>2</v>
      </c>
      <c r="G16" s="26"/>
      <c r="H16" s="26"/>
      <c r="I16" s="26"/>
      <c r="J16" s="26"/>
    </row>
    <row r="17">
      <c r="A17" s="55" t="s">
        <v>2306</v>
      </c>
      <c r="B17" s="24">
        <v>0.036377314814814814</v>
      </c>
      <c r="C17" s="55" t="s">
        <v>70</v>
      </c>
      <c r="D17" s="55" t="s">
        <v>67</v>
      </c>
      <c r="E17" s="29">
        <v>6.0</v>
      </c>
      <c r="F17" s="29">
        <f>E17-3</f>
        <v>3</v>
      </c>
      <c r="G17" s="26"/>
      <c r="H17" s="26"/>
      <c r="I17" s="26"/>
      <c r="J17" s="26"/>
    </row>
    <row r="18">
      <c r="A18" s="55" t="s">
        <v>2306</v>
      </c>
      <c r="B18" s="24">
        <v>0.03702546296296296</v>
      </c>
      <c r="C18" s="55" t="s">
        <v>82</v>
      </c>
      <c r="D18" s="55" t="s">
        <v>83</v>
      </c>
      <c r="E18" s="29">
        <v>16.0</v>
      </c>
      <c r="F18" s="29">
        <f>E18-10</f>
        <v>6</v>
      </c>
      <c r="G18" s="26"/>
      <c r="H18" s="26"/>
      <c r="I18" s="26"/>
      <c r="J18" s="26"/>
    </row>
    <row r="19">
      <c r="A19" s="55" t="s">
        <v>2306</v>
      </c>
      <c r="B19" s="24">
        <v>0.03763888888888889</v>
      </c>
      <c r="C19" s="55" t="s">
        <v>66</v>
      </c>
      <c r="D19" s="55" t="s">
        <v>83</v>
      </c>
      <c r="E19" s="29">
        <v>14.0</v>
      </c>
      <c r="F19" s="46">
        <f>E19-6</f>
        <v>8</v>
      </c>
      <c r="G19" s="26"/>
      <c r="H19" s="26"/>
      <c r="I19" s="26"/>
      <c r="J19" s="26"/>
    </row>
    <row r="20">
      <c r="A20" s="55" t="s">
        <v>2306</v>
      </c>
      <c r="B20" s="24">
        <v>0.03855324074074074</v>
      </c>
      <c r="C20" s="55" t="s">
        <v>74</v>
      </c>
      <c r="D20" s="55" t="s">
        <v>83</v>
      </c>
      <c r="E20" s="29">
        <v>15.0</v>
      </c>
      <c r="F20" s="46">
        <f>E20-11</f>
        <v>4</v>
      </c>
      <c r="G20" s="26"/>
      <c r="H20" s="26"/>
      <c r="I20" s="26"/>
      <c r="J20" s="26"/>
    </row>
    <row r="21">
      <c r="A21" s="55" t="s">
        <v>2306</v>
      </c>
      <c r="B21" s="24">
        <v>0.03885416666666667</v>
      </c>
      <c r="C21" s="55" t="s">
        <v>74</v>
      </c>
      <c r="D21" s="55" t="s">
        <v>361</v>
      </c>
      <c r="E21" s="29" t="s">
        <v>88</v>
      </c>
      <c r="F21" s="29">
        <v>1.0</v>
      </c>
      <c r="G21" s="26"/>
      <c r="H21" s="26"/>
      <c r="I21" s="26"/>
      <c r="J21" s="26"/>
    </row>
    <row r="22">
      <c r="A22" s="55" t="s">
        <v>2306</v>
      </c>
      <c r="B22" s="24">
        <v>0.03975694444444444</v>
      </c>
      <c r="C22" s="55" t="s">
        <v>82</v>
      </c>
      <c r="D22" s="55" t="s">
        <v>361</v>
      </c>
      <c r="E22" s="29" t="s">
        <v>88</v>
      </c>
      <c r="F22" s="29">
        <v>1.0</v>
      </c>
      <c r="G22" s="26"/>
      <c r="H22" s="26"/>
      <c r="I22" s="26"/>
      <c r="J22" s="55" t="s">
        <v>2263</v>
      </c>
    </row>
    <row r="23">
      <c r="A23" s="55" t="s">
        <v>2306</v>
      </c>
      <c r="B23" s="24">
        <v>0.03975694444444444</v>
      </c>
      <c r="C23" s="55" t="s">
        <v>82</v>
      </c>
      <c r="D23" s="55" t="s">
        <v>361</v>
      </c>
      <c r="E23" s="29">
        <v>21.0</v>
      </c>
      <c r="F23" s="46">
        <f>E23-10</f>
        <v>11</v>
      </c>
      <c r="G23" s="26"/>
      <c r="H23" s="26"/>
      <c r="I23" s="26"/>
      <c r="J23" s="55" t="s">
        <v>2308</v>
      </c>
    </row>
    <row r="24">
      <c r="A24" s="55" t="s">
        <v>2306</v>
      </c>
      <c r="B24" s="24">
        <v>0.04055555555555555</v>
      </c>
      <c r="C24" s="55" t="s">
        <v>69</v>
      </c>
      <c r="D24" s="55" t="s">
        <v>67</v>
      </c>
      <c r="E24" s="29" t="s">
        <v>88</v>
      </c>
      <c r="F24" s="29">
        <v>1.0</v>
      </c>
      <c r="G24" s="26"/>
      <c r="H24" s="26"/>
      <c r="I24" s="26"/>
      <c r="J24" s="26"/>
    </row>
    <row r="25">
      <c r="A25" s="55" t="s">
        <v>2306</v>
      </c>
      <c r="B25" s="24">
        <v>0.043263888888888886</v>
      </c>
      <c r="C25" s="55" t="s">
        <v>70</v>
      </c>
      <c r="D25" s="55" t="s">
        <v>127</v>
      </c>
      <c r="E25" s="29">
        <v>20.0</v>
      </c>
      <c r="F25" s="46">
        <f>E25-1</f>
        <v>19</v>
      </c>
      <c r="G25" s="26"/>
      <c r="H25" s="26"/>
      <c r="I25" s="26"/>
      <c r="J25" s="26"/>
    </row>
    <row r="26">
      <c r="A26" s="55" t="s">
        <v>2306</v>
      </c>
      <c r="B26" s="24">
        <v>0.04680555555555556</v>
      </c>
      <c r="C26" s="55" t="s">
        <v>74</v>
      </c>
      <c r="D26" s="55" t="s">
        <v>87</v>
      </c>
      <c r="E26" s="29">
        <v>20.0</v>
      </c>
      <c r="F26" s="46">
        <f>E26-5</f>
        <v>15</v>
      </c>
      <c r="G26" s="26"/>
      <c r="H26" s="26"/>
      <c r="I26" s="26"/>
      <c r="J26" s="26"/>
    </row>
    <row r="27">
      <c r="A27" s="55" t="s">
        <v>2306</v>
      </c>
      <c r="B27" s="24">
        <v>0.04681712962962963</v>
      </c>
      <c r="C27" s="55" t="s">
        <v>69</v>
      </c>
      <c r="D27" s="55" t="s">
        <v>87</v>
      </c>
      <c r="E27" s="29">
        <v>24.0</v>
      </c>
      <c r="F27" s="70">
        <f>E27-4</f>
        <v>20</v>
      </c>
      <c r="G27" s="26"/>
      <c r="H27" s="26"/>
      <c r="I27" s="26"/>
      <c r="J27" s="26"/>
    </row>
    <row r="28">
      <c r="A28" s="55" t="s">
        <v>2306</v>
      </c>
      <c r="B28" s="24">
        <v>0.04689814814814815</v>
      </c>
      <c r="C28" s="55" t="s">
        <v>66</v>
      </c>
      <c r="D28" s="55" t="s">
        <v>87</v>
      </c>
      <c r="E28" s="29">
        <v>17.0</v>
      </c>
      <c r="F28" s="29">
        <f>E28-0</f>
        <v>17</v>
      </c>
      <c r="G28" s="26"/>
      <c r="H28" s="26"/>
      <c r="I28" s="26"/>
      <c r="J28" s="26"/>
    </row>
    <row r="29">
      <c r="A29" s="55" t="s">
        <v>2306</v>
      </c>
      <c r="B29" s="24">
        <v>0.04693287037037037</v>
      </c>
      <c r="C29" s="55" t="s">
        <v>84</v>
      </c>
      <c r="D29" s="55" t="s">
        <v>87</v>
      </c>
      <c r="E29" s="29" t="s">
        <v>75</v>
      </c>
      <c r="F29" s="29" t="s">
        <v>75</v>
      </c>
      <c r="G29" s="26"/>
      <c r="H29" s="26"/>
      <c r="I29" s="26"/>
      <c r="J29" s="55" t="s">
        <v>2263</v>
      </c>
    </row>
    <row r="30">
      <c r="A30" s="55" t="s">
        <v>2306</v>
      </c>
      <c r="B30" s="24">
        <v>0.04693287037037037</v>
      </c>
      <c r="C30" s="55" t="s">
        <v>84</v>
      </c>
      <c r="D30" s="55" t="s">
        <v>87</v>
      </c>
      <c r="E30" s="29">
        <v>16.0</v>
      </c>
      <c r="F30" s="29" t="s">
        <v>75</v>
      </c>
      <c r="G30" s="26"/>
      <c r="H30" s="26"/>
      <c r="I30" s="26"/>
      <c r="J30" s="55" t="s">
        <v>2276</v>
      </c>
    </row>
    <row r="31">
      <c r="A31" s="55" t="s">
        <v>2306</v>
      </c>
      <c r="B31" s="24">
        <v>0.04708333333333333</v>
      </c>
      <c r="C31" s="55" t="s">
        <v>70</v>
      </c>
      <c r="D31" s="55" t="s">
        <v>87</v>
      </c>
      <c r="E31" s="29">
        <v>8.0</v>
      </c>
      <c r="F31" s="46">
        <f>E31-5</f>
        <v>3</v>
      </c>
      <c r="G31" s="26"/>
      <c r="H31" s="26"/>
      <c r="I31" s="26"/>
      <c r="J31" s="26"/>
    </row>
    <row r="32">
      <c r="A32" s="55" t="s">
        <v>2306</v>
      </c>
      <c r="B32" s="24">
        <v>0.04711805555555556</v>
      </c>
      <c r="C32" s="55" t="s">
        <v>82</v>
      </c>
      <c r="D32" s="55" t="s">
        <v>87</v>
      </c>
      <c r="E32" s="29">
        <v>8.0</v>
      </c>
      <c r="F32" s="46">
        <f t="shared" ref="F32:F33" si="2">E32-1</f>
        <v>7</v>
      </c>
      <c r="G32" s="26"/>
      <c r="H32" s="26"/>
      <c r="I32" s="26"/>
      <c r="J32" s="26"/>
    </row>
    <row r="33">
      <c r="A33" s="55" t="s">
        <v>2306</v>
      </c>
      <c r="B33" s="24">
        <v>0.047199074074074074</v>
      </c>
      <c r="C33" s="55" t="s">
        <v>964</v>
      </c>
      <c r="D33" s="55" t="s">
        <v>87</v>
      </c>
      <c r="E33" s="29">
        <v>4.0</v>
      </c>
      <c r="F33" s="46">
        <f t="shared" si="2"/>
        <v>3</v>
      </c>
      <c r="G33" s="26"/>
      <c r="H33" s="26"/>
      <c r="I33" s="26"/>
      <c r="J33" s="26"/>
    </row>
    <row r="34">
      <c r="A34" s="55" t="s">
        <v>2306</v>
      </c>
      <c r="B34" s="24">
        <v>0.051805555555555556</v>
      </c>
      <c r="C34" s="55" t="s">
        <v>1507</v>
      </c>
      <c r="D34" s="55" t="s">
        <v>93</v>
      </c>
      <c r="E34" s="29">
        <f>F34+7</f>
        <v>14</v>
      </c>
      <c r="F34" s="29">
        <v>7.0</v>
      </c>
      <c r="G34" s="26"/>
      <c r="H34" s="26"/>
      <c r="I34" s="26"/>
      <c r="J34" s="55" t="s">
        <v>2309</v>
      </c>
    </row>
    <row r="35">
      <c r="A35" s="55" t="s">
        <v>2306</v>
      </c>
      <c r="B35" s="24">
        <v>0.05196759259259259</v>
      </c>
      <c r="C35" s="55" t="s">
        <v>1507</v>
      </c>
      <c r="D35" s="55" t="s">
        <v>93</v>
      </c>
      <c r="E35" s="29">
        <v>17.0</v>
      </c>
      <c r="F35" s="29">
        <f>E35-7</f>
        <v>10</v>
      </c>
      <c r="G35" s="26"/>
      <c r="H35" s="26"/>
      <c r="I35" s="26"/>
      <c r="J35" s="55" t="s">
        <v>2310</v>
      </c>
    </row>
    <row r="36">
      <c r="A36" s="55" t="s">
        <v>2306</v>
      </c>
      <c r="B36" s="24">
        <v>0.05322916666666667</v>
      </c>
      <c r="C36" s="55" t="s">
        <v>84</v>
      </c>
      <c r="D36" s="55" t="s">
        <v>80</v>
      </c>
      <c r="E36" s="29">
        <v>2.0</v>
      </c>
      <c r="F36" s="29">
        <f>E36--2</f>
        <v>4</v>
      </c>
      <c r="G36" s="26"/>
      <c r="H36" s="26"/>
      <c r="I36" s="26"/>
      <c r="J36" s="26"/>
    </row>
    <row r="37">
      <c r="A37" s="55" t="s">
        <v>2306</v>
      </c>
      <c r="B37" s="24">
        <v>0.055127314814814816</v>
      </c>
      <c r="C37" s="55" t="s">
        <v>82</v>
      </c>
      <c r="D37" s="55" t="s">
        <v>209</v>
      </c>
      <c r="E37" s="29">
        <v>19.0</v>
      </c>
      <c r="F37" s="46">
        <f>E37-8</f>
        <v>11</v>
      </c>
      <c r="G37" s="26"/>
      <c r="H37" s="26"/>
      <c r="I37" s="26"/>
      <c r="J37" s="55" t="s">
        <v>2048</v>
      </c>
    </row>
    <row r="38">
      <c r="A38" s="55" t="s">
        <v>2306</v>
      </c>
      <c r="B38" s="24">
        <v>0.05541666666666667</v>
      </c>
      <c r="C38" s="55" t="s">
        <v>70</v>
      </c>
      <c r="D38" s="55" t="s">
        <v>78</v>
      </c>
      <c r="E38" s="29">
        <v>16.0</v>
      </c>
      <c r="F38" s="29">
        <f>E38-9</f>
        <v>7</v>
      </c>
      <c r="G38" s="26"/>
      <c r="H38" s="26"/>
      <c r="I38" s="26"/>
      <c r="J38" s="26"/>
    </row>
    <row r="39">
      <c r="A39" s="55" t="s">
        <v>2306</v>
      </c>
      <c r="B39" s="24">
        <v>0.055810185185185185</v>
      </c>
      <c r="C39" s="55" t="s">
        <v>70</v>
      </c>
      <c r="D39" s="55" t="s">
        <v>93</v>
      </c>
      <c r="E39" s="29">
        <v>28.0</v>
      </c>
      <c r="F39" s="46">
        <f t="shared" ref="F39:F40" si="3">E39-10</f>
        <v>18</v>
      </c>
      <c r="G39" s="26"/>
      <c r="H39" s="26"/>
      <c r="I39" s="26"/>
      <c r="J39" s="55" t="s">
        <v>99</v>
      </c>
    </row>
    <row r="40">
      <c r="A40" s="55" t="s">
        <v>2306</v>
      </c>
      <c r="B40" s="24">
        <v>0.055844907407407406</v>
      </c>
      <c r="C40" s="55" t="s">
        <v>70</v>
      </c>
      <c r="D40" s="55" t="s">
        <v>93</v>
      </c>
      <c r="E40" s="29">
        <v>17.0</v>
      </c>
      <c r="F40" s="29">
        <f t="shared" si="3"/>
        <v>7</v>
      </c>
      <c r="G40" s="26"/>
      <c r="H40" s="26"/>
      <c r="I40" s="26"/>
      <c r="J40" s="55" t="s">
        <v>2311</v>
      </c>
    </row>
    <row r="41">
      <c r="A41" s="55" t="s">
        <v>2306</v>
      </c>
      <c r="B41" s="24">
        <v>0.05596064814814815</v>
      </c>
      <c r="C41" s="55" t="s">
        <v>70</v>
      </c>
      <c r="D41" s="55" t="s">
        <v>91</v>
      </c>
      <c r="E41" s="29">
        <v>9.0</v>
      </c>
      <c r="F41" s="46"/>
      <c r="G41" s="26"/>
      <c r="H41" s="55" t="s">
        <v>2312</v>
      </c>
      <c r="I41" s="26"/>
      <c r="J41" s="26"/>
    </row>
    <row r="42">
      <c r="A42" s="55" t="s">
        <v>2306</v>
      </c>
      <c r="B42" s="24">
        <v>0.056435185185185185</v>
      </c>
      <c r="C42" s="55" t="s">
        <v>70</v>
      </c>
      <c r="D42" s="55" t="s">
        <v>78</v>
      </c>
      <c r="E42" s="29">
        <v>22.0</v>
      </c>
      <c r="F42" s="29">
        <f>E42-9</f>
        <v>13</v>
      </c>
      <c r="G42" s="26"/>
      <c r="H42" s="26"/>
      <c r="I42" s="26"/>
      <c r="J42" s="26"/>
    </row>
    <row r="43">
      <c r="A43" s="55" t="s">
        <v>2306</v>
      </c>
      <c r="B43" s="24">
        <v>0.05708333333333333</v>
      </c>
      <c r="C43" s="55" t="s">
        <v>1507</v>
      </c>
      <c r="D43" s="55" t="s">
        <v>87</v>
      </c>
      <c r="E43" s="29">
        <v>11.0</v>
      </c>
      <c r="F43" s="46">
        <f>E43-2</f>
        <v>9</v>
      </c>
      <c r="G43" s="26"/>
      <c r="H43" s="26"/>
      <c r="I43" s="26"/>
      <c r="J43" s="55" t="s">
        <v>1696</v>
      </c>
    </row>
    <row r="44">
      <c r="A44" s="55" t="s">
        <v>2306</v>
      </c>
      <c r="B44" s="24">
        <v>0.058912037037037034</v>
      </c>
      <c r="C44" s="55" t="s">
        <v>69</v>
      </c>
      <c r="D44" s="55" t="s">
        <v>93</v>
      </c>
      <c r="E44" s="29">
        <f>F44+3</f>
        <v>6</v>
      </c>
      <c r="F44" s="29">
        <v>3.0</v>
      </c>
      <c r="G44" s="26"/>
      <c r="H44" s="26"/>
      <c r="I44" s="26"/>
      <c r="J44" s="55" t="s">
        <v>2313</v>
      </c>
    </row>
    <row r="45">
      <c r="A45" s="55" t="s">
        <v>2306</v>
      </c>
      <c r="B45" s="24">
        <v>0.06638888888888889</v>
      </c>
      <c r="C45" s="55" t="s">
        <v>69</v>
      </c>
      <c r="D45" s="55" t="s">
        <v>89</v>
      </c>
      <c r="E45" s="29" t="s">
        <v>75</v>
      </c>
      <c r="F45" s="29" t="s">
        <v>75</v>
      </c>
      <c r="G45" s="26"/>
      <c r="H45" s="26"/>
      <c r="I45" s="26"/>
      <c r="J45" s="55" t="s">
        <v>223</v>
      </c>
    </row>
    <row r="46">
      <c r="A46" s="55" t="s">
        <v>2306</v>
      </c>
      <c r="B46" s="24">
        <v>0.059537037037037034</v>
      </c>
      <c r="C46" s="55" t="s">
        <v>69</v>
      </c>
      <c r="D46" s="55" t="s">
        <v>91</v>
      </c>
      <c r="E46" s="29">
        <v>11.0</v>
      </c>
      <c r="F46" s="29"/>
      <c r="G46" s="26"/>
      <c r="H46" s="55" t="s">
        <v>2314</v>
      </c>
      <c r="I46" s="26"/>
      <c r="J46" s="26"/>
    </row>
    <row r="47">
      <c r="A47" s="55" t="s">
        <v>2306</v>
      </c>
      <c r="B47" s="24">
        <v>0.06119212962962963</v>
      </c>
      <c r="C47" s="55" t="s">
        <v>84</v>
      </c>
      <c r="D47" s="55" t="s">
        <v>100</v>
      </c>
      <c r="E47" s="29" t="s">
        <v>75</v>
      </c>
      <c r="F47" s="29" t="s">
        <v>75</v>
      </c>
      <c r="G47" s="26"/>
      <c r="H47" s="26"/>
      <c r="I47" s="26"/>
      <c r="J47" s="55" t="s">
        <v>2263</v>
      </c>
    </row>
    <row r="48">
      <c r="A48" s="55" t="s">
        <v>2306</v>
      </c>
      <c r="B48" s="24">
        <v>0.06119212962962963</v>
      </c>
      <c r="C48" s="55" t="s">
        <v>84</v>
      </c>
      <c r="D48" s="55" t="s">
        <v>100</v>
      </c>
      <c r="E48" s="29">
        <v>23.0</v>
      </c>
      <c r="F48" s="29" t="s">
        <v>75</v>
      </c>
      <c r="G48" s="26"/>
      <c r="H48" s="26"/>
      <c r="I48" s="26"/>
      <c r="J48" s="55" t="s">
        <v>1942</v>
      </c>
    </row>
    <row r="49">
      <c r="A49" s="55" t="s">
        <v>2306</v>
      </c>
      <c r="B49" s="24">
        <v>0.08409722222222223</v>
      </c>
      <c r="C49" s="55" t="s">
        <v>84</v>
      </c>
      <c r="D49" s="55" t="s">
        <v>584</v>
      </c>
      <c r="E49" s="29" t="s">
        <v>75</v>
      </c>
      <c r="F49" s="29" t="s">
        <v>75</v>
      </c>
      <c r="G49" s="26"/>
      <c r="H49" s="26"/>
      <c r="I49" s="26"/>
      <c r="J49" s="55" t="s">
        <v>2263</v>
      </c>
    </row>
    <row r="50">
      <c r="A50" s="55" t="s">
        <v>2306</v>
      </c>
      <c r="B50" s="24">
        <v>0.08409722222222223</v>
      </c>
      <c r="C50" s="55" t="s">
        <v>84</v>
      </c>
      <c r="D50" s="55" t="s">
        <v>584</v>
      </c>
      <c r="E50" s="29">
        <v>24.0</v>
      </c>
      <c r="F50" s="29" t="s">
        <v>75</v>
      </c>
      <c r="G50" s="26"/>
      <c r="H50" s="26"/>
      <c r="I50" s="26"/>
      <c r="J50" s="55" t="s">
        <v>1942</v>
      </c>
    </row>
    <row r="51">
      <c r="A51" s="55" t="s">
        <v>2306</v>
      </c>
      <c r="B51" s="24">
        <v>0.08491898148148148</v>
      </c>
      <c r="C51" s="55" t="s">
        <v>66</v>
      </c>
      <c r="D51" s="55" t="s">
        <v>89</v>
      </c>
      <c r="E51" s="29">
        <v>16.0</v>
      </c>
      <c r="F51" s="29">
        <f t="shared" ref="F51:F52" si="4">E51-9</f>
        <v>7</v>
      </c>
      <c r="G51" s="26"/>
      <c r="H51" s="26"/>
      <c r="I51" s="26"/>
      <c r="J51" s="55" t="s">
        <v>171</v>
      </c>
    </row>
    <row r="52">
      <c r="A52" s="55" t="s">
        <v>2306</v>
      </c>
      <c r="B52" s="24">
        <v>0.08498842592592593</v>
      </c>
      <c r="C52" s="55" t="s">
        <v>66</v>
      </c>
      <c r="D52" s="55" t="s">
        <v>89</v>
      </c>
      <c r="E52" s="29">
        <v>21.0</v>
      </c>
      <c r="F52" s="46">
        <f t="shared" si="4"/>
        <v>12</v>
      </c>
      <c r="G52" s="26"/>
      <c r="H52" s="26"/>
      <c r="I52" s="26"/>
      <c r="J52" s="55" t="s">
        <v>171</v>
      </c>
    </row>
    <row r="53">
      <c r="A53" s="55" t="s">
        <v>2306</v>
      </c>
      <c r="B53" s="24">
        <v>0.0850462962962963</v>
      </c>
      <c r="C53" s="55" t="s">
        <v>66</v>
      </c>
      <c r="D53" s="55" t="s">
        <v>91</v>
      </c>
      <c r="E53" s="29">
        <v>14.0</v>
      </c>
      <c r="F53" s="46"/>
      <c r="G53" s="26"/>
      <c r="H53" s="55" t="s">
        <v>2315</v>
      </c>
      <c r="I53" s="26"/>
      <c r="J53" s="26"/>
    </row>
    <row r="54">
      <c r="A54" s="55" t="s">
        <v>2306</v>
      </c>
      <c r="B54" s="24">
        <v>0.08729166666666667</v>
      </c>
      <c r="C54" s="55" t="s">
        <v>84</v>
      </c>
      <c r="D54" s="55" t="s">
        <v>93</v>
      </c>
      <c r="E54" s="29" t="s">
        <v>75</v>
      </c>
      <c r="F54" s="29" t="s">
        <v>75</v>
      </c>
      <c r="G54" s="26"/>
      <c r="H54" s="26"/>
      <c r="I54" s="26"/>
      <c r="J54" s="55" t="s">
        <v>2263</v>
      </c>
    </row>
    <row r="55">
      <c r="A55" s="55" t="s">
        <v>2306</v>
      </c>
      <c r="B55" s="24">
        <v>0.08729166666666667</v>
      </c>
      <c r="C55" s="55" t="s">
        <v>84</v>
      </c>
      <c r="D55" s="55" t="s">
        <v>93</v>
      </c>
      <c r="E55" s="29">
        <f>F55+8</f>
        <v>27</v>
      </c>
      <c r="F55" s="29">
        <v>19.0</v>
      </c>
      <c r="G55" s="26"/>
      <c r="H55" s="26"/>
      <c r="I55" s="26"/>
      <c r="J55" s="55" t="s">
        <v>2316</v>
      </c>
    </row>
    <row r="56">
      <c r="A56" s="55" t="s">
        <v>2306</v>
      </c>
      <c r="B56" s="24">
        <v>0.08741898148148149</v>
      </c>
      <c r="C56" s="55" t="s">
        <v>84</v>
      </c>
      <c r="D56" s="55" t="s">
        <v>91</v>
      </c>
      <c r="E56" s="29">
        <v>17.0</v>
      </c>
      <c r="F56" s="29"/>
      <c r="G56" s="26"/>
      <c r="H56" s="55" t="s">
        <v>2317</v>
      </c>
      <c r="I56" s="26"/>
      <c r="J56" s="55"/>
    </row>
    <row r="57">
      <c r="A57" s="55" t="s">
        <v>2306</v>
      </c>
      <c r="B57" s="24">
        <v>0.08793981481481482</v>
      </c>
      <c r="C57" s="55" t="s">
        <v>84</v>
      </c>
      <c r="D57" s="55" t="s">
        <v>93</v>
      </c>
      <c r="E57" s="29" t="s">
        <v>75</v>
      </c>
      <c r="F57" s="29" t="s">
        <v>75</v>
      </c>
      <c r="G57" s="26"/>
      <c r="H57" s="26"/>
      <c r="I57" s="26"/>
      <c r="J57" s="55" t="s">
        <v>2263</v>
      </c>
    </row>
    <row r="58">
      <c r="A58" s="55" t="s">
        <v>2306</v>
      </c>
      <c r="B58" s="24">
        <v>0.08793981481481482</v>
      </c>
      <c r="C58" s="55" t="s">
        <v>84</v>
      </c>
      <c r="D58" s="55" t="s">
        <v>93</v>
      </c>
      <c r="E58" s="29">
        <f>F58+8</f>
        <v>27</v>
      </c>
      <c r="F58" s="29">
        <v>19.0</v>
      </c>
      <c r="G58" s="26"/>
      <c r="H58" s="26"/>
      <c r="I58" s="26"/>
      <c r="J58" s="55" t="s">
        <v>2316</v>
      </c>
    </row>
    <row r="59">
      <c r="A59" s="55" t="s">
        <v>2306</v>
      </c>
      <c r="B59" s="24">
        <v>0.08805555555555555</v>
      </c>
      <c r="C59" s="55" t="s">
        <v>84</v>
      </c>
      <c r="D59" s="55" t="s">
        <v>91</v>
      </c>
      <c r="E59" s="29">
        <v>12.0</v>
      </c>
      <c r="F59" s="29"/>
      <c r="G59" s="26"/>
      <c r="H59" s="55" t="s">
        <v>2318</v>
      </c>
      <c r="I59" s="26"/>
      <c r="J59" s="26"/>
    </row>
    <row r="60">
      <c r="A60" s="55" t="s">
        <v>2306</v>
      </c>
      <c r="B60" s="24">
        <v>0.08888888888888889</v>
      </c>
      <c r="C60" s="55" t="s">
        <v>1507</v>
      </c>
      <c r="D60" s="55" t="s">
        <v>209</v>
      </c>
      <c r="E60" s="29" t="s">
        <v>75</v>
      </c>
      <c r="F60" s="29" t="s">
        <v>75</v>
      </c>
      <c r="G60" s="26"/>
      <c r="H60" s="26"/>
      <c r="I60" s="26"/>
      <c r="J60" s="55" t="s">
        <v>2263</v>
      </c>
    </row>
    <row r="61">
      <c r="A61" s="55" t="s">
        <v>2306</v>
      </c>
      <c r="B61" s="24">
        <v>0.08888888888888889</v>
      </c>
      <c r="C61" s="55" t="s">
        <v>1507</v>
      </c>
      <c r="D61" s="55" t="s">
        <v>209</v>
      </c>
      <c r="E61" s="29">
        <v>22.0</v>
      </c>
      <c r="F61" s="29">
        <f>E61-4</f>
        <v>18</v>
      </c>
      <c r="G61" s="26"/>
      <c r="H61" s="26"/>
      <c r="I61" s="26"/>
      <c r="J61" s="55" t="s">
        <v>1696</v>
      </c>
    </row>
    <row r="62">
      <c r="A62" s="55" t="s">
        <v>2306</v>
      </c>
      <c r="B62" s="24">
        <v>0.08888888888888889</v>
      </c>
      <c r="C62" s="55" t="s">
        <v>1507</v>
      </c>
      <c r="D62" s="55" t="s">
        <v>76</v>
      </c>
      <c r="E62" s="29">
        <v>4.0</v>
      </c>
      <c r="F62" s="46"/>
      <c r="G62" s="26"/>
      <c r="H62" s="26"/>
      <c r="I62" s="26"/>
      <c r="J62" s="55" t="s">
        <v>1579</v>
      </c>
    </row>
    <row r="63">
      <c r="A63" s="55" t="s">
        <v>2306</v>
      </c>
      <c r="B63" s="24">
        <v>0.08952546296296296</v>
      </c>
      <c r="C63" s="55" t="s">
        <v>1507</v>
      </c>
      <c r="D63" s="55" t="s">
        <v>93</v>
      </c>
      <c r="E63" s="29" t="s">
        <v>75</v>
      </c>
      <c r="F63" s="29" t="s">
        <v>75</v>
      </c>
      <c r="G63" s="26"/>
      <c r="H63" s="26"/>
      <c r="I63" s="26"/>
      <c r="J63" s="55" t="s">
        <v>2263</v>
      </c>
    </row>
    <row r="64">
      <c r="A64" s="55" t="s">
        <v>2306</v>
      </c>
      <c r="B64" s="24">
        <v>0.08952546296296296</v>
      </c>
      <c r="C64" s="55" t="s">
        <v>1507</v>
      </c>
      <c r="D64" s="55" t="s">
        <v>93</v>
      </c>
      <c r="E64" s="29">
        <v>26.0</v>
      </c>
      <c r="F64" s="29">
        <f>E64-7</f>
        <v>19</v>
      </c>
      <c r="G64" s="26"/>
      <c r="H64" s="26"/>
      <c r="I64" s="26"/>
      <c r="J64" s="55" t="s">
        <v>2309</v>
      </c>
    </row>
    <row r="65">
      <c r="A65" s="55" t="s">
        <v>2306</v>
      </c>
      <c r="B65" s="24">
        <v>0.08958333333333333</v>
      </c>
      <c r="C65" s="55" t="s">
        <v>1507</v>
      </c>
      <c r="D65" s="55" t="s">
        <v>91</v>
      </c>
      <c r="E65" s="29">
        <v>10.0</v>
      </c>
      <c r="F65" s="29"/>
      <c r="G65" s="26"/>
      <c r="H65" s="55" t="s">
        <v>2319</v>
      </c>
      <c r="I65" s="26"/>
      <c r="J65" s="26"/>
    </row>
    <row r="66">
      <c r="A66" s="55" t="s">
        <v>2306</v>
      </c>
      <c r="B66" s="24">
        <v>0.09005787037037037</v>
      </c>
      <c r="C66" s="55" t="s">
        <v>1507</v>
      </c>
      <c r="D66" s="55" t="s">
        <v>93</v>
      </c>
      <c r="E66" s="55" t="s">
        <v>75</v>
      </c>
      <c r="F66" s="29" t="s">
        <v>75</v>
      </c>
      <c r="G66" s="26"/>
      <c r="H66" s="26"/>
      <c r="I66" s="26"/>
      <c r="J66" s="55" t="s">
        <v>2263</v>
      </c>
    </row>
    <row r="67">
      <c r="A67" s="55" t="s">
        <v>2306</v>
      </c>
      <c r="B67" s="24">
        <v>0.09005787037037037</v>
      </c>
      <c r="C67" s="55" t="s">
        <v>1507</v>
      </c>
      <c r="D67" s="55" t="s">
        <v>93</v>
      </c>
      <c r="E67" s="29">
        <v>25.0</v>
      </c>
      <c r="F67" s="29">
        <f>E67-7</f>
        <v>18</v>
      </c>
      <c r="G67" s="26"/>
      <c r="H67" s="26"/>
      <c r="I67" s="26"/>
      <c r="J67" s="55" t="s">
        <v>2309</v>
      </c>
    </row>
    <row r="68">
      <c r="A68" s="55" t="s">
        <v>2306</v>
      </c>
      <c r="B68" s="24">
        <v>0.0901388888888889</v>
      </c>
      <c r="C68" s="55" t="s">
        <v>1507</v>
      </c>
      <c r="D68" s="55" t="s">
        <v>91</v>
      </c>
      <c r="E68" s="29">
        <v>9.0</v>
      </c>
      <c r="F68" s="29"/>
      <c r="G68" s="26"/>
      <c r="H68" s="55" t="s">
        <v>2320</v>
      </c>
      <c r="I68" s="26"/>
      <c r="J68" s="26"/>
    </row>
    <row r="69">
      <c r="A69" s="55" t="s">
        <v>2306</v>
      </c>
      <c r="B69" s="24">
        <v>0.09068287037037037</v>
      </c>
      <c r="C69" s="55" t="s">
        <v>70</v>
      </c>
      <c r="D69" s="55" t="s">
        <v>78</v>
      </c>
      <c r="E69" s="29">
        <v>21.0</v>
      </c>
      <c r="F69" s="46">
        <f>E69-9</f>
        <v>12</v>
      </c>
      <c r="G69" s="26"/>
      <c r="H69" s="26"/>
      <c r="I69" s="26"/>
      <c r="J69" s="26"/>
    </row>
    <row r="70">
      <c r="A70" s="55" t="s">
        <v>2306</v>
      </c>
      <c r="B70" s="24">
        <v>0.09091435185185186</v>
      </c>
      <c r="C70" s="55" t="s">
        <v>70</v>
      </c>
      <c r="D70" s="55" t="s">
        <v>93</v>
      </c>
      <c r="E70" s="29">
        <f t="shared" ref="E70:E71" si="5">F70+10</f>
        <v>27</v>
      </c>
      <c r="F70" s="29">
        <v>17.0</v>
      </c>
      <c r="G70" s="26"/>
      <c r="H70" s="26"/>
      <c r="I70" s="26"/>
      <c r="J70" s="55" t="s">
        <v>2321</v>
      </c>
    </row>
    <row r="71">
      <c r="A71" s="55" t="s">
        <v>2306</v>
      </c>
      <c r="B71" s="24">
        <v>0.09091435185185186</v>
      </c>
      <c r="C71" s="55" t="s">
        <v>70</v>
      </c>
      <c r="D71" s="55" t="s">
        <v>93</v>
      </c>
      <c r="E71" s="29">
        <f t="shared" si="5"/>
        <v>27</v>
      </c>
      <c r="F71" s="29">
        <v>17.0</v>
      </c>
      <c r="G71" s="26"/>
      <c r="H71" s="26"/>
      <c r="I71" s="26"/>
      <c r="J71" s="55" t="s">
        <v>2321</v>
      </c>
    </row>
    <row r="72">
      <c r="A72" s="55" t="s">
        <v>2306</v>
      </c>
      <c r="B72" s="24">
        <v>0.09106481481481482</v>
      </c>
      <c r="C72" s="55" t="s">
        <v>70</v>
      </c>
      <c r="D72" s="55" t="s">
        <v>91</v>
      </c>
      <c r="E72" s="29">
        <v>8.0</v>
      </c>
      <c r="F72" s="46"/>
      <c r="G72" s="26"/>
      <c r="H72" s="55" t="s">
        <v>2322</v>
      </c>
      <c r="I72" s="26"/>
      <c r="J72" s="26"/>
    </row>
    <row r="73">
      <c r="A73" s="55" t="s">
        <v>2306</v>
      </c>
      <c r="B73" s="24">
        <v>0.09123842592592593</v>
      </c>
      <c r="C73" s="55" t="s">
        <v>70</v>
      </c>
      <c r="D73" s="55" t="s">
        <v>91</v>
      </c>
      <c r="E73" s="29">
        <v>10.0</v>
      </c>
      <c r="F73" s="46"/>
      <c r="G73" s="26"/>
      <c r="H73" s="55" t="s">
        <v>2323</v>
      </c>
      <c r="I73" s="26"/>
      <c r="J73" s="26"/>
    </row>
    <row r="74">
      <c r="A74" s="55" t="s">
        <v>2306</v>
      </c>
      <c r="B74" s="24">
        <v>0.09200231481481481</v>
      </c>
      <c r="C74" s="55" t="s">
        <v>70</v>
      </c>
      <c r="D74" s="55" t="s">
        <v>93</v>
      </c>
      <c r="E74" s="29">
        <v>26.0</v>
      </c>
      <c r="F74" s="46">
        <f>E74-10</f>
        <v>16</v>
      </c>
      <c r="G74" s="26"/>
      <c r="H74" s="26"/>
      <c r="I74" s="26"/>
      <c r="J74" s="55" t="s">
        <v>2321</v>
      </c>
    </row>
    <row r="75">
      <c r="A75" s="55" t="s">
        <v>2306</v>
      </c>
      <c r="B75" s="24">
        <v>0.0920949074074074</v>
      </c>
      <c r="C75" s="55" t="s">
        <v>70</v>
      </c>
      <c r="D75" s="55" t="s">
        <v>91</v>
      </c>
      <c r="E75" s="29">
        <v>8.0</v>
      </c>
      <c r="F75" s="46"/>
      <c r="G75" s="26"/>
      <c r="H75" s="55" t="s">
        <v>2320</v>
      </c>
      <c r="I75" s="26"/>
      <c r="J75" s="26"/>
    </row>
    <row r="76">
      <c r="A76" s="55" t="s">
        <v>2306</v>
      </c>
      <c r="B76" s="24">
        <v>0.09230324074074074</v>
      </c>
      <c r="C76" s="55" t="s">
        <v>70</v>
      </c>
      <c r="D76" s="55" t="s">
        <v>93</v>
      </c>
      <c r="E76" s="29">
        <v>14.0</v>
      </c>
      <c r="F76" s="29">
        <f>E76-10</f>
        <v>4</v>
      </c>
      <c r="G76" s="26"/>
      <c r="H76" s="26"/>
      <c r="I76" s="26"/>
      <c r="J76" s="55" t="s">
        <v>2321</v>
      </c>
    </row>
    <row r="77">
      <c r="A77" s="55" t="s">
        <v>2306</v>
      </c>
      <c r="B77" s="24">
        <v>0.09239583333333333</v>
      </c>
      <c r="C77" s="55" t="s">
        <v>70</v>
      </c>
      <c r="D77" s="55" t="s">
        <v>76</v>
      </c>
      <c r="E77" s="29">
        <v>3.0</v>
      </c>
      <c r="F77" s="46"/>
      <c r="G77" s="26"/>
      <c r="H77" s="26"/>
      <c r="I77" s="26"/>
      <c r="J77" s="55" t="s">
        <v>1579</v>
      </c>
    </row>
    <row r="78">
      <c r="A78" s="55" t="s">
        <v>2306</v>
      </c>
      <c r="B78" s="24">
        <v>0.09288194444444445</v>
      </c>
      <c r="C78" s="55" t="s">
        <v>82</v>
      </c>
      <c r="D78" s="55" t="s">
        <v>209</v>
      </c>
      <c r="E78" s="29">
        <v>16.0</v>
      </c>
      <c r="F78" s="29">
        <f t="shared" ref="F78:F79" si="6">E78-8</f>
        <v>8</v>
      </c>
      <c r="G78" s="26"/>
      <c r="H78" s="26"/>
      <c r="I78" s="26"/>
      <c r="J78" s="55" t="s">
        <v>2263</v>
      </c>
    </row>
    <row r="79">
      <c r="A79" s="55" t="s">
        <v>2306</v>
      </c>
      <c r="B79" s="24">
        <v>0.09288194444444445</v>
      </c>
      <c r="C79" s="55" t="s">
        <v>82</v>
      </c>
      <c r="D79" s="55" t="s">
        <v>209</v>
      </c>
      <c r="E79" s="29">
        <v>23.0</v>
      </c>
      <c r="F79" s="29">
        <f t="shared" si="6"/>
        <v>15</v>
      </c>
      <c r="G79" s="26"/>
      <c r="H79" s="26"/>
      <c r="I79" s="26"/>
      <c r="J79" s="55" t="s">
        <v>2048</v>
      </c>
    </row>
    <row r="80">
      <c r="A80" s="55" t="s">
        <v>2306</v>
      </c>
      <c r="B80" s="24">
        <v>0.09402777777777778</v>
      </c>
      <c r="C80" s="55" t="s">
        <v>82</v>
      </c>
      <c r="D80" s="55" t="s">
        <v>89</v>
      </c>
      <c r="E80" s="29" t="s">
        <v>75</v>
      </c>
      <c r="F80" s="29" t="s">
        <v>75</v>
      </c>
      <c r="G80" s="26"/>
      <c r="H80" s="26"/>
      <c r="I80" s="26"/>
      <c r="J80" s="55" t="s">
        <v>2265</v>
      </c>
    </row>
    <row r="81">
      <c r="A81" s="55" t="s">
        <v>2306</v>
      </c>
      <c r="B81" s="24">
        <v>0.09402777777777778</v>
      </c>
      <c r="C81" s="55" t="s">
        <v>82</v>
      </c>
      <c r="D81" s="55" t="s">
        <v>89</v>
      </c>
      <c r="E81" s="29">
        <v>15.0</v>
      </c>
      <c r="F81" s="29">
        <f>E81-5</f>
        <v>10</v>
      </c>
      <c r="G81" s="26"/>
      <c r="H81" s="26"/>
      <c r="I81" s="26"/>
      <c r="J81" s="55" t="s">
        <v>2217</v>
      </c>
    </row>
    <row r="82">
      <c r="A82" s="55" t="s">
        <v>2306</v>
      </c>
      <c r="B82" s="24">
        <v>0.09447916666666667</v>
      </c>
      <c r="C82" s="55" t="s">
        <v>82</v>
      </c>
      <c r="D82" s="55" t="s">
        <v>89</v>
      </c>
      <c r="E82" s="29" t="s">
        <v>75</v>
      </c>
      <c r="F82" s="29" t="s">
        <v>75</v>
      </c>
      <c r="G82" s="26"/>
      <c r="H82" s="26"/>
      <c r="I82" s="26"/>
      <c r="J82" s="55" t="s">
        <v>2265</v>
      </c>
    </row>
    <row r="83">
      <c r="A83" s="55" t="s">
        <v>2306</v>
      </c>
      <c r="B83" s="24">
        <v>0.09447916666666667</v>
      </c>
      <c r="C83" s="55" t="s">
        <v>82</v>
      </c>
      <c r="D83" s="55" t="s">
        <v>89</v>
      </c>
      <c r="E83" s="29">
        <v>11.0</v>
      </c>
      <c r="F83" s="29">
        <f>E83-5</f>
        <v>6</v>
      </c>
      <c r="G83" s="26"/>
      <c r="H83" s="26"/>
      <c r="I83" s="26"/>
      <c r="J83" s="55" t="s">
        <v>2217</v>
      </c>
    </row>
    <row r="84">
      <c r="A84" s="55" t="s">
        <v>2306</v>
      </c>
      <c r="B84" s="24">
        <v>0.09451388888888888</v>
      </c>
      <c r="C84" s="55" t="s">
        <v>82</v>
      </c>
      <c r="D84" s="55" t="s">
        <v>89</v>
      </c>
      <c r="E84" s="29" t="s">
        <v>75</v>
      </c>
      <c r="F84" s="29" t="s">
        <v>75</v>
      </c>
      <c r="G84" s="26"/>
      <c r="H84" s="26"/>
      <c r="I84" s="26"/>
      <c r="J84" s="55" t="s">
        <v>2265</v>
      </c>
    </row>
    <row r="85">
      <c r="A85" s="55" t="s">
        <v>2306</v>
      </c>
      <c r="B85" s="24">
        <v>0.09451388888888888</v>
      </c>
      <c r="C85" s="55" t="s">
        <v>82</v>
      </c>
      <c r="D85" s="55" t="s">
        <v>89</v>
      </c>
      <c r="E85" s="29">
        <v>16.0</v>
      </c>
      <c r="F85" s="29">
        <f>E85-5</f>
        <v>11</v>
      </c>
      <c r="G85" s="26"/>
      <c r="H85" s="26"/>
      <c r="I85" s="26"/>
      <c r="J85" s="55" t="s">
        <v>2217</v>
      </c>
    </row>
    <row r="86">
      <c r="A86" s="55" t="s">
        <v>2306</v>
      </c>
      <c r="B86" s="24">
        <v>0.09457175925925926</v>
      </c>
      <c r="C86" s="55" t="s">
        <v>82</v>
      </c>
      <c r="D86" s="55" t="s">
        <v>91</v>
      </c>
      <c r="E86" s="29">
        <v>20.0</v>
      </c>
      <c r="F86" s="46"/>
      <c r="G86" s="26"/>
      <c r="H86" s="55" t="s">
        <v>2324</v>
      </c>
      <c r="I86" s="26"/>
      <c r="J86" s="26"/>
    </row>
    <row r="87">
      <c r="A87" s="55" t="s">
        <v>2306</v>
      </c>
      <c r="B87" s="24">
        <v>0.09542824074074074</v>
      </c>
      <c r="C87" s="55" t="s">
        <v>964</v>
      </c>
      <c r="D87" s="55" t="s">
        <v>93</v>
      </c>
      <c r="E87" s="29">
        <v>16.0</v>
      </c>
      <c r="F87" s="29">
        <f>E87-4</f>
        <v>12</v>
      </c>
      <c r="G87" s="26"/>
      <c r="H87" s="26"/>
      <c r="I87" s="26"/>
      <c r="J87" s="55" t="s">
        <v>2325</v>
      </c>
    </row>
    <row r="88">
      <c r="A88" s="55" t="s">
        <v>2306</v>
      </c>
      <c r="B88" s="24">
        <v>0.09688657407407407</v>
      </c>
      <c r="C88" s="55" t="s">
        <v>69</v>
      </c>
      <c r="D88" s="55" t="s">
        <v>166</v>
      </c>
      <c r="E88" s="29">
        <v>25.0</v>
      </c>
      <c r="F88" s="29">
        <f>E88-9</f>
        <v>16</v>
      </c>
      <c r="G88" s="26"/>
      <c r="H88" s="26"/>
      <c r="I88" s="26"/>
      <c r="J88" s="26"/>
    </row>
    <row r="89">
      <c r="A89" s="55" t="s">
        <v>2306</v>
      </c>
      <c r="B89" s="24">
        <v>0.09829861111111111</v>
      </c>
      <c r="C89" s="55" t="s">
        <v>69</v>
      </c>
      <c r="D89" s="55" t="s">
        <v>2326</v>
      </c>
      <c r="E89" s="29" t="s">
        <v>75</v>
      </c>
      <c r="F89" s="29" t="s">
        <v>75</v>
      </c>
      <c r="G89" s="26"/>
      <c r="H89" s="26"/>
      <c r="I89" s="26"/>
      <c r="J89" s="55" t="s">
        <v>2327</v>
      </c>
    </row>
    <row r="90">
      <c r="A90" s="55" t="s">
        <v>2306</v>
      </c>
      <c r="B90" s="24">
        <v>0.09893518518518518</v>
      </c>
      <c r="C90" s="55" t="s">
        <v>74</v>
      </c>
      <c r="D90" s="55" t="s">
        <v>93</v>
      </c>
      <c r="E90" s="29" t="s">
        <v>75</v>
      </c>
      <c r="F90" s="29" t="s">
        <v>75</v>
      </c>
      <c r="G90" s="26"/>
      <c r="H90" s="26"/>
      <c r="I90" s="26"/>
      <c r="J90" s="55" t="s">
        <v>2263</v>
      </c>
    </row>
    <row r="91">
      <c r="A91" s="55" t="s">
        <v>2306</v>
      </c>
      <c r="B91" s="24">
        <v>0.09893518518518518</v>
      </c>
      <c r="C91" s="55" t="s">
        <v>74</v>
      </c>
      <c r="D91" s="55" t="s">
        <v>93</v>
      </c>
      <c r="E91" s="29">
        <v>23.0</v>
      </c>
      <c r="F91" s="29">
        <f>E91-10</f>
        <v>13</v>
      </c>
      <c r="G91" s="26"/>
      <c r="H91" s="26"/>
      <c r="I91" s="26"/>
      <c r="J91" s="55" t="s">
        <v>1010</v>
      </c>
    </row>
    <row r="92">
      <c r="A92" s="55" t="s">
        <v>2306</v>
      </c>
      <c r="B92" s="24">
        <v>0.09902777777777778</v>
      </c>
      <c r="C92" s="55" t="s">
        <v>74</v>
      </c>
      <c r="D92" s="55" t="s">
        <v>91</v>
      </c>
      <c r="E92" s="29">
        <v>40.0</v>
      </c>
      <c r="F92" s="46"/>
      <c r="G92" s="26"/>
      <c r="H92" s="55" t="s">
        <v>2328</v>
      </c>
      <c r="I92" s="26"/>
      <c r="J92" s="55" t="s">
        <v>2329</v>
      </c>
    </row>
    <row r="93">
      <c r="A93" s="55" t="s">
        <v>2306</v>
      </c>
      <c r="B93" s="24">
        <v>0.09934027777777778</v>
      </c>
      <c r="C93" s="55" t="s">
        <v>74</v>
      </c>
      <c r="D93" s="55" t="s">
        <v>93</v>
      </c>
      <c r="E93" s="29" t="s">
        <v>75</v>
      </c>
      <c r="F93" s="29" t="s">
        <v>75</v>
      </c>
      <c r="G93" s="26"/>
      <c r="H93" s="26"/>
      <c r="I93" s="26"/>
      <c r="J93" s="55" t="s">
        <v>2263</v>
      </c>
    </row>
    <row r="94">
      <c r="A94" s="55" t="s">
        <v>2306</v>
      </c>
      <c r="B94" s="24">
        <v>0.09934027777777778</v>
      </c>
      <c r="C94" s="55" t="s">
        <v>74</v>
      </c>
      <c r="D94" s="55" t="s">
        <v>93</v>
      </c>
      <c r="E94" s="29">
        <v>27.0</v>
      </c>
      <c r="F94" s="46">
        <f>E94-10</f>
        <v>17</v>
      </c>
      <c r="G94" s="26"/>
      <c r="H94" s="26"/>
      <c r="I94" s="26"/>
      <c r="J94" s="55" t="s">
        <v>1010</v>
      </c>
    </row>
    <row r="95">
      <c r="A95" s="55" t="s">
        <v>2306</v>
      </c>
      <c r="B95" s="24">
        <v>0.09943287037037037</v>
      </c>
      <c r="C95" s="55" t="s">
        <v>74</v>
      </c>
      <c r="D95" s="55" t="s">
        <v>91</v>
      </c>
      <c r="E95" s="29">
        <v>10.0</v>
      </c>
      <c r="F95" s="46"/>
      <c r="G95" s="26"/>
      <c r="H95" s="55" t="s">
        <v>2330</v>
      </c>
      <c r="I95" s="26"/>
      <c r="J95" s="26"/>
    </row>
    <row r="96">
      <c r="A96" s="55" t="s">
        <v>2306</v>
      </c>
      <c r="B96" s="24">
        <v>0.10141203703703704</v>
      </c>
      <c r="C96" s="55" t="s">
        <v>66</v>
      </c>
      <c r="D96" s="55" t="s">
        <v>93</v>
      </c>
      <c r="E96" s="29" t="s">
        <v>75</v>
      </c>
      <c r="F96" s="29" t="s">
        <v>75</v>
      </c>
      <c r="G96" s="26"/>
      <c r="H96" s="26"/>
      <c r="I96" s="26"/>
      <c r="J96" s="55" t="s">
        <v>2263</v>
      </c>
    </row>
    <row r="97">
      <c r="A97" s="55" t="s">
        <v>2306</v>
      </c>
      <c r="B97" s="24">
        <v>0.10141203703703704</v>
      </c>
      <c r="C97" s="55" t="s">
        <v>66</v>
      </c>
      <c r="D97" s="55" t="s">
        <v>93</v>
      </c>
      <c r="E97" s="29">
        <v>24.0</v>
      </c>
      <c r="F97" s="29">
        <f>E97-10</f>
        <v>14</v>
      </c>
      <c r="G97" s="26"/>
      <c r="H97" s="26"/>
      <c r="I97" s="26"/>
      <c r="J97" s="55" t="s">
        <v>110</v>
      </c>
    </row>
    <row r="98">
      <c r="A98" s="55" t="s">
        <v>2306</v>
      </c>
      <c r="B98" s="24">
        <v>0.10146990740740741</v>
      </c>
      <c r="C98" s="55" t="s">
        <v>66</v>
      </c>
      <c r="D98" s="55" t="s">
        <v>91</v>
      </c>
      <c r="E98" s="29">
        <v>16.0</v>
      </c>
      <c r="F98" s="29"/>
      <c r="G98" s="26"/>
      <c r="H98" s="55" t="s">
        <v>2331</v>
      </c>
      <c r="I98" s="26"/>
      <c r="J98" s="26"/>
    </row>
    <row r="99">
      <c r="A99" s="55" t="s">
        <v>2306</v>
      </c>
      <c r="B99" s="24">
        <v>0.10159722222222223</v>
      </c>
      <c r="C99" s="55" t="s">
        <v>66</v>
      </c>
      <c r="D99" s="55" t="s">
        <v>93</v>
      </c>
      <c r="E99" s="29" t="s">
        <v>75</v>
      </c>
      <c r="F99" s="29" t="s">
        <v>75</v>
      </c>
      <c r="G99" s="26"/>
      <c r="H99" s="26"/>
      <c r="I99" s="26"/>
      <c r="J99" s="55" t="s">
        <v>2263</v>
      </c>
    </row>
    <row r="100">
      <c r="A100" s="55" t="s">
        <v>2306</v>
      </c>
      <c r="B100" s="24">
        <v>0.10159722222222223</v>
      </c>
      <c r="C100" s="55" t="s">
        <v>66</v>
      </c>
      <c r="D100" s="55" t="s">
        <v>93</v>
      </c>
      <c r="E100" s="29">
        <v>25.0</v>
      </c>
      <c r="F100" s="29">
        <f>E100-10</f>
        <v>15</v>
      </c>
      <c r="G100" s="26"/>
      <c r="H100" s="26"/>
      <c r="I100" s="26"/>
      <c r="J100" s="55" t="s">
        <v>110</v>
      </c>
    </row>
    <row r="101">
      <c r="A101" s="55" t="s">
        <v>2306</v>
      </c>
      <c r="B101" s="24">
        <v>0.10173611111111111</v>
      </c>
      <c r="C101" s="55" t="s">
        <v>66</v>
      </c>
      <c r="D101" s="55" t="s">
        <v>91</v>
      </c>
      <c r="E101" s="29">
        <v>18.0</v>
      </c>
      <c r="F101" s="46"/>
      <c r="G101" s="26"/>
      <c r="H101" s="55" t="s">
        <v>2332</v>
      </c>
      <c r="I101" s="26"/>
      <c r="J101" s="26"/>
    </row>
    <row r="102">
      <c r="A102" s="55" t="s">
        <v>2306</v>
      </c>
      <c r="B102" s="24">
        <v>0.10230324074074074</v>
      </c>
      <c r="C102" s="55" t="s">
        <v>84</v>
      </c>
      <c r="D102" s="55" t="s">
        <v>166</v>
      </c>
      <c r="E102" s="29">
        <v>19.0</v>
      </c>
      <c r="F102" s="29" t="s">
        <v>75</v>
      </c>
      <c r="G102" s="26"/>
      <c r="H102" s="26"/>
      <c r="I102" s="26"/>
      <c r="J102" s="55" t="s">
        <v>1942</v>
      </c>
    </row>
    <row r="103">
      <c r="A103" s="55" t="s">
        <v>2306</v>
      </c>
      <c r="B103" s="24">
        <v>0.1025925925925926</v>
      </c>
      <c r="C103" s="55" t="s">
        <v>84</v>
      </c>
      <c r="D103" s="55" t="s">
        <v>93</v>
      </c>
      <c r="E103" s="29">
        <v>24.0</v>
      </c>
      <c r="F103" s="29">
        <f>E103-8</f>
        <v>16</v>
      </c>
      <c r="G103" s="26"/>
      <c r="H103" s="26"/>
      <c r="I103" s="26"/>
      <c r="J103" s="55" t="s">
        <v>2112</v>
      </c>
    </row>
    <row r="104">
      <c r="A104" s="55" t="s">
        <v>2306</v>
      </c>
      <c r="B104" s="24">
        <v>0.1028125</v>
      </c>
      <c r="C104" s="55" t="s">
        <v>84</v>
      </c>
      <c r="D104" s="55" t="s">
        <v>91</v>
      </c>
      <c r="E104" s="29">
        <v>21.0</v>
      </c>
      <c r="F104" s="29"/>
      <c r="G104" s="26"/>
      <c r="H104" s="55" t="s">
        <v>2333</v>
      </c>
      <c r="I104" s="26"/>
      <c r="J104" s="26"/>
    </row>
    <row r="105">
      <c r="A105" s="55" t="s">
        <v>2306</v>
      </c>
      <c r="B105" s="24">
        <v>0.103125</v>
      </c>
      <c r="C105" s="55" t="s">
        <v>84</v>
      </c>
      <c r="D105" s="55" t="s">
        <v>93</v>
      </c>
      <c r="E105" s="29">
        <v>16.0</v>
      </c>
      <c r="F105" s="46">
        <f>E105-8</f>
        <v>8</v>
      </c>
      <c r="G105" s="26"/>
      <c r="H105" s="26"/>
      <c r="I105" s="26"/>
      <c r="J105" s="55" t="s">
        <v>2112</v>
      </c>
    </row>
    <row r="106">
      <c r="A106" s="55" t="s">
        <v>2306</v>
      </c>
      <c r="B106" s="24">
        <v>0.103125</v>
      </c>
      <c r="C106" s="55" t="s">
        <v>84</v>
      </c>
      <c r="D106" s="55" t="s">
        <v>76</v>
      </c>
      <c r="E106" s="29">
        <v>1.0</v>
      </c>
      <c r="F106" s="46"/>
      <c r="G106" s="26"/>
      <c r="H106" s="26"/>
      <c r="I106" s="26"/>
      <c r="J106" s="55" t="s">
        <v>1579</v>
      </c>
    </row>
    <row r="107">
      <c r="A107" s="55" t="s">
        <v>2306</v>
      </c>
      <c r="B107" s="24">
        <v>0.10445601851851852</v>
      </c>
      <c r="C107" s="55" t="s">
        <v>1507</v>
      </c>
      <c r="D107" s="55" t="s">
        <v>209</v>
      </c>
      <c r="E107" s="29" t="s">
        <v>75</v>
      </c>
      <c r="F107" s="29" t="s">
        <v>75</v>
      </c>
      <c r="G107" s="26"/>
      <c r="H107" s="26"/>
      <c r="I107" s="26"/>
      <c r="J107" s="55" t="s">
        <v>2263</v>
      </c>
    </row>
    <row r="108">
      <c r="A108" s="55" t="s">
        <v>2306</v>
      </c>
      <c r="B108" s="24">
        <v>0.10445601851851852</v>
      </c>
      <c r="C108" s="55" t="s">
        <v>1507</v>
      </c>
      <c r="D108" s="55" t="s">
        <v>209</v>
      </c>
      <c r="E108" s="29">
        <v>22.0</v>
      </c>
      <c r="F108" s="29">
        <f>E108-4</f>
        <v>18</v>
      </c>
      <c r="G108" s="26"/>
      <c r="H108" s="26"/>
      <c r="I108" s="26"/>
      <c r="J108" s="55" t="s">
        <v>1696</v>
      </c>
    </row>
    <row r="109">
      <c r="A109" s="55" t="s">
        <v>2306</v>
      </c>
      <c r="B109" s="24">
        <v>0.1046875</v>
      </c>
      <c r="C109" s="55" t="s">
        <v>1507</v>
      </c>
      <c r="D109" s="55" t="s">
        <v>93</v>
      </c>
      <c r="E109" s="29" t="s">
        <v>75</v>
      </c>
      <c r="F109" s="29" t="s">
        <v>75</v>
      </c>
      <c r="G109" s="26"/>
      <c r="H109" s="26"/>
      <c r="I109" s="26"/>
      <c r="J109" s="55" t="s">
        <v>2263</v>
      </c>
    </row>
    <row r="110">
      <c r="A110" s="55" t="s">
        <v>2306</v>
      </c>
      <c r="B110" s="24">
        <v>0.1046875</v>
      </c>
      <c r="C110" s="55" t="s">
        <v>1507</v>
      </c>
      <c r="D110" s="55" t="s">
        <v>93</v>
      </c>
      <c r="E110" s="29" t="s">
        <v>68</v>
      </c>
      <c r="F110" s="29">
        <v>20.0</v>
      </c>
      <c r="G110" s="26"/>
      <c r="H110" s="26"/>
      <c r="I110" s="26"/>
      <c r="J110" s="55" t="s">
        <v>2309</v>
      </c>
    </row>
    <row r="111">
      <c r="A111" s="55" t="s">
        <v>2306</v>
      </c>
      <c r="B111" s="24">
        <v>0.10474537037037036</v>
      </c>
      <c r="C111" s="55" t="s">
        <v>1507</v>
      </c>
      <c r="D111" s="55" t="s">
        <v>91</v>
      </c>
      <c r="E111" s="29">
        <v>24.0</v>
      </c>
      <c r="F111" s="29"/>
      <c r="G111" s="26"/>
      <c r="H111" s="55" t="s">
        <v>2318</v>
      </c>
      <c r="I111" s="26"/>
      <c r="J111" s="26"/>
    </row>
    <row r="112">
      <c r="A112" s="55" t="s">
        <v>2306</v>
      </c>
      <c r="B112" s="24">
        <v>0.1049537037037037</v>
      </c>
      <c r="C112" s="55" t="s">
        <v>1507</v>
      </c>
      <c r="D112" s="55" t="s">
        <v>93</v>
      </c>
      <c r="E112" s="29" t="s">
        <v>75</v>
      </c>
      <c r="F112" s="29" t="s">
        <v>75</v>
      </c>
      <c r="G112" s="26"/>
      <c r="H112" s="26"/>
      <c r="I112" s="26"/>
      <c r="J112" s="55" t="s">
        <v>2263</v>
      </c>
    </row>
    <row r="113">
      <c r="A113" s="55" t="s">
        <v>2306</v>
      </c>
      <c r="B113" s="24">
        <v>0.1049537037037037</v>
      </c>
      <c r="C113" s="55" t="s">
        <v>1507</v>
      </c>
      <c r="D113" s="55" t="s">
        <v>93</v>
      </c>
      <c r="E113" s="29">
        <v>19.0</v>
      </c>
      <c r="F113" s="46">
        <f>E113-7</f>
        <v>12</v>
      </c>
      <c r="G113" s="26"/>
      <c r="H113" s="26"/>
      <c r="I113" s="26"/>
      <c r="J113" s="55" t="s">
        <v>2309</v>
      </c>
    </row>
    <row r="114">
      <c r="A114" s="55" t="s">
        <v>2306</v>
      </c>
      <c r="B114" s="55" t="s">
        <v>2334</v>
      </c>
      <c r="C114" s="55" t="s">
        <v>1507</v>
      </c>
      <c r="D114" s="55" t="s">
        <v>91</v>
      </c>
      <c r="E114" s="29">
        <v>14.0</v>
      </c>
      <c r="F114" s="46"/>
      <c r="G114" s="26"/>
      <c r="H114" s="55" t="s">
        <v>2335</v>
      </c>
      <c r="I114" s="26"/>
      <c r="J114" s="55"/>
    </row>
    <row r="115">
      <c r="A115" s="55" t="s">
        <v>2306</v>
      </c>
      <c r="B115" s="24">
        <v>0.10569444444444444</v>
      </c>
      <c r="C115" s="55" t="s">
        <v>1507</v>
      </c>
      <c r="D115" s="55" t="s">
        <v>166</v>
      </c>
      <c r="E115" s="29">
        <v>17.0</v>
      </c>
      <c r="F115" s="29" t="s">
        <v>75</v>
      </c>
      <c r="G115" s="26"/>
      <c r="H115" s="26"/>
      <c r="I115" s="26"/>
      <c r="J115" s="55" t="s">
        <v>2336</v>
      </c>
    </row>
    <row r="116">
      <c r="A116" s="55" t="s">
        <v>2306</v>
      </c>
      <c r="B116" s="24">
        <v>0.10615740740740741</v>
      </c>
      <c r="C116" s="55" t="s">
        <v>70</v>
      </c>
      <c r="D116" s="55" t="s">
        <v>93</v>
      </c>
      <c r="E116" s="29">
        <v>23.0</v>
      </c>
      <c r="F116" s="46">
        <f>E116-10</f>
        <v>13</v>
      </c>
      <c r="G116" s="26"/>
      <c r="H116" s="26"/>
      <c r="I116" s="26"/>
      <c r="J116" s="55" t="s">
        <v>2321</v>
      </c>
    </row>
    <row r="117">
      <c r="A117" s="55" t="s">
        <v>2306</v>
      </c>
      <c r="B117" s="24">
        <v>0.10618055555555556</v>
      </c>
      <c r="C117" s="55" t="s">
        <v>70</v>
      </c>
      <c r="D117" s="55" t="s">
        <v>91</v>
      </c>
      <c r="E117" s="29">
        <v>8.0</v>
      </c>
      <c r="F117" s="46"/>
      <c r="G117" s="26"/>
      <c r="H117" s="55" t="s">
        <v>2322</v>
      </c>
      <c r="I117" s="26"/>
      <c r="J117" s="26"/>
    </row>
    <row r="118">
      <c r="A118" s="55" t="s">
        <v>2306</v>
      </c>
      <c r="B118" s="24">
        <v>0.10633101851851852</v>
      </c>
      <c r="C118" s="55" t="s">
        <v>70</v>
      </c>
      <c r="D118" s="55" t="s">
        <v>91</v>
      </c>
      <c r="E118" s="29">
        <v>7.0</v>
      </c>
      <c r="F118" s="29"/>
      <c r="G118" s="26"/>
      <c r="H118" s="55" t="s">
        <v>2337</v>
      </c>
      <c r="I118" s="26"/>
      <c r="J118" s="55" t="s">
        <v>2338</v>
      </c>
    </row>
    <row r="119">
      <c r="A119" s="55" t="s">
        <v>2306</v>
      </c>
      <c r="B119" s="24">
        <v>0.10644675925925925</v>
      </c>
      <c r="C119" s="55" t="s">
        <v>70</v>
      </c>
      <c r="D119" s="55" t="s">
        <v>93</v>
      </c>
      <c r="E119" s="29">
        <v>22.0</v>
      </c>
      <c r="F119" s="29">
        <f>E119-10</f>
        <v>12</v>
      </c>
      <c r="G119" s="26"/>
      <c r="H119" s="26"/>
      <c r="I119" s="26"/>
      <c r="J119" s="55" t="s">
        <v>2321</v>
      </c>
    </row>
    <row r="120">
      <c r="A120" s="55" t="s">
        <v>2306</v>
      </c>
      <c r="B120" s="24">
        <v>0.10650462962962963</v>
      </c>
      <c r="C120" s="55" t="s">
        <v>70</v>
      </c>
      <c r="D120" s="55" t="s">
        <v>91</v>
      </c>
      <c r="E120" s="29">
        <v>19.0</v>
      </c>
      <c r="F120" s="29"/>
      <c r="G120" s="26"/>
      <c r="H120" s="55" t="s">
        <v>2339</v>
      </c>
      <c r="I120" s="26"/>
      <c r="J120" s="55" t="s">
        <v>1983</v>
      </c>
    </row>
    <row r="121">
      <c r="A121" s="55" t="s">
        <v>2306</v>
      </c>
      <c r="B121" s="24">
        <v>0.10680555555555556</v>
      </c>
      <c r="C121" s="55" t="s">
        <v>70</v>
      </c>
      <c r="D121" s="55" t="s">
        <v>93</v>
      </c>
      <c r="E121" s="29">
        <v>25.0</v>
      </c>
      <c r="F121" s="29">
        <f>E121-10</f>
        <v>15</v>
      </c>
      <c r="G121" s="26"/>
      <c r="H121" s="26"/>
      <c r="I121" s="26"/>
      <c r="J121" s="55" t="s">
        <v>2321</v>
      </c>
    </row>
    <row r="122">
      <c r="A122" s="55" t="s">
        <v>2306</v>
      </c>
      <c r="B122" s="24">
        <v>0.10692129629629629</v>
      </c>
      <c r="C122" s="55" t="s">
        <v>70</v>
      </c>
      <c r="D122" s="55" t="s">
        <v>91</v>
      </c>
      <c r="E122" s="29">
        <v>11.0</v>
      </c>
      <c r="F122" s="29"/>
      <c r="G122" s="26"/>
      <c r="H122" s="55" t="s">
        <v>2323</v>
      </c>
      <c r="I122" s="26"/>
      <c r="J122" s="26"/>
    </row>
    <row r="123">
      <c r="A123" s="55" t="s">
        <v>2306</v>
      </c>
      <c r="B123" s="24">
        <v>0.10699074074074075</v>
      </c>
      <c r="C123" s="55" t="s">
        <v>70</v>
      </c>
      <c r="D123" s="55" t="s">
        <v>91</v>
      </c>
      <c r="E123" s="29">
        <v>6.0</v>
      </c>
      <c r="F123" s="29"/>
      <c r="G123" s="26"/>
      <c r="H123" s="55" t="s">
        <v>2340</v>
      </c>
      <c r="I123" s="26"/>
      <c r="J123" s="55" t="s">
        <v>2338</v>
      </c>
    </row>
    <row r="124">
      <c r="A124" s="55" t="s">
        <v>2306</v>
      </c>
      <c r="B124" s="24">
        <v>0.10704861111111111</v>
      </c>
      <c r="C124" s="55" t="s">
        <v>70</v>
      </c>
      <c r="D124" s="55" t="s">
        <v>93</v>
      </c>
      <c r="E124" s="29">
        <v>28.0</v>
      </c>
      <c r="F124" s="29">
        <f>E124-10</f>
        <v>18</v>
      </c>
      <c r="G124" s="26"/>
      <c r="H124" s="26"/>
      <c r="I124" s="26"/>
      <c r="J124" s="55" t="s">
        <v>2321</v>
      </c>
    </row>
    <row r="125">
      <c r="A125" s="55" t="s">
        <v>2306</v>
      </c>
      <c r="B125" s="24">
        <v>0.10710648148148148</v>
      </c>
      <c r="C125" s="55" t="s">
        <v>70</v>
      </c>
      <c r="D125" s="55" t="s">
        <v>91</v>
      </c>
      <c r="E125" s="29">
        <v>9.0</v>
      </c>
      <c r="F125" s="29"/>
      <c r="G125" s="26"/>
      <c r="H125" s="55" t="s">
        <v>2322</v>
      </c>
      <c r="I125" s="26"/>
      <c r="J125" s="26"/>
    </row>
    <row r="126">
      <c r="A126" s="55" t="s">
        <v>2306</v>
      </c>
      <c r="B126" s="24">
        <v>0.10717592592592592</v>
      </c>
      <c r="C126" s="55" t="s">
        <v>70</v>
      </c>
      <c r="D126" s="55" t="s">
        <v>91</v>
      </c>
      <c r="E126" s="29">
        <v>7.0</v>
      </c>
      <c r="F126" s="46"/>
      <c r="G126" s="26"/>
      <c r="H126" s="55" t="s">
        <v>2337</v>
      </c>
      <c r="I126" s="26"/>
      <c r="J126" s="55" t="s">
        <v>2338</v>
      </c>
    </row>
    <row r="127">
      <c r="A127" s="55" t="s">
        <v>2306</v>
      </c>
      <c r="B127" s="24">
        <v>0.1074537037037037</v>
      </c>
      <c r="C127" s="55" t="s">
        <v>82</v>
      </c>
      <c r="D127" s="55" t="s">
        <v>209</v>
      </c>
      <c r="E127" s="29">
        <v>14.0</v>
      </c>
      <c r="F127" s="46">
        <f t="shared" ref="F127:F128" si="7">E127-8</f>
        <v>6</v>
      </c>
      <c r="G127" s="26"/>
      <c r="H127" s="26"/>
      <c r="I127" s="26"/>
      <c r="J127" s="55" t="s">
        <v>2263</v>
      </c>
    </row>
    <row r="128">
      <c r="A128" s="55" t="s">
        <v>2306</v>
      </c>
      <c r="B128" s="24">
        <v>0.1074537037037037</v>
      </c>
      <c r="C128" s="55" t="s">
        <v>82</v>
      </c>
      <c r="D128" s="55" t="s">
        <v>209</v>
      </c>
      <c r="E128" s="29">
        <v>22.0</v>
      </c>
      <c r="F128" s="29">
        <f t="shared" si="7"/>
        <v>14</v>
      </c>
      <c r="G128" s="26"/>
      <c r="H128" s="26"/>
      <c r="I128" s="26"/>
      <c r="J128" s="55" t="s">
        <v>2048</v>
      </c>
    </row>
    <row r="129">
      <c r="A129" s="55" t="s">
        <v>2306</v>
      </c>
      <c r="B129" s="24">
        <v>0.10894675925925926</v>
      </c>
      <c r="C129" s="55" t="s">
        <v>964</v>
      </c>
      <c r="D129" s="55" t="s">
        <v>93</v>
      </c>
      <c r="E129" s="29" t="s">
        <v>75</v>
      </c>
      <c r="F129" s="29" t="s">
        <v>75</v>
      </c>
      <c r="G129" s="26"/>
      <c r="H129" s="26"/>
      <c r="I129" s="26"/>
      <c r="J129" s="55" t="s">
        <v>2263</v>
      </c>
    </row>
    <row r="130">
      <c r="A130" s="55" t="s">
        <v>2306</v>
      </c>
      <c r="B130" s="24">
        <v>0.10894675925925926</v>
      </c>
      <c r="C130" s="55" t="s">
        <v>964</v>
      </c>
      <c r="D130" s="55" t="s">
        <v>93</v>
      </c>
      <c r="E130" s="29">
        <v>20.0</v>
      </c>
      <c r="F130" s="46">
        <f>E130-4</f>
        <v>16</v>
      </c>
      <c r="G130" s="26"/>
      <c r="H130" s="26"/>
      <c r="I130" s="26"/>
      <c r="J130" s="55" t="s">
        <v>2325</v>
      </c>
    </row>
    <row r="131">
      <c r="A131" s="55" t="s">
        <v>2306</v>
      </c>
      <c r="B131" s="24">
        <v>0.10960648148148149</v>
      </c>
      <c r="C131" s="55" t="s">
        <v>70</v>
      </c>
      <c r="D131" s="55" t="s">
        <v>93</v>
      </c>
      <c r="E131" s="29">
        <v>24.0</v>
      </c>
      <c r="F131" s="46">
        <f>E131-10</f>
        <v>14</v>
      </c>
      <c r="G131" s="26"/>
      <c r="H131" s="26"/>
      <c r="I131" s="26"/>
      <c r="J131" s="55" t="s">
        <v>2341</v>
      </c>
    </row>
    <row r="132">
      <c r="A132" s="55" t="s">
        <v>2306</v>
      </c>
      <c r="B132" s="24">
        <v>0.10969907407407407</v>
      </c>
      <c r="C132" s="55" t="s">
        <v>70</v>
      </c>
      <c r="D132" s="55" t="s">
        <v>91</v>
      </c>
      <c r="E132" s="29">
        <v>8.0</v>
      </c>
      <c r="F132" s="46"/>
      <c r="G132" s="26"/>
      <c r="H132" s="55" t="s">
        <v>2322</v>
      </c>
      <c r="I132" s="26"/>
      <c r="J132" s="26"/>
    </row>
    <row r="133">
      <c r="A133" s="55" t="s">
        <v>2306</v>
      </c>
      <c r="B133" s="24">
        <v>0.1097800925925926</v>
      </c>
      <c r="C133" s="55" t="s">
        <v>70</v>
      </c>
      <c r="D133" s="55" t="s">
        <v>91</v>
      </c>
      <c r="E133" s="29">
        <v>7.0</v>
      </c>
      <c r="F133" s="29"/>
      <c r="G133" s="26"/>
      <c r="H133" s="55" t="s">
        <v>2337</v>
      </c>
      <c r="I133" s="26"/>
      <c r="J133" s="55" t="s">
        <v>2338</v>
      </c>
    </row>
    <row r="134">
      <c r="A134" s="55" t="s">
        <v>2306</v>
      </c>
      <c r="B134" s="24">
        <v>0.11039351851851852</v>
      </c>
      <c r="C134" s="55" t="s">
        <v>964</v>
      </c>
      <c r="D134" s="55" t="s">
        <v>81</v>
      </c>
      <c r="E134" s="29" t="s">
        <v>75</v>
      </c>
      <c r="F134" s="29" t="s">
        <v>75</v>
      </c>
      <c r="G134" s="26"/>
      <c r="H134" s="26"/>
      <c r="I134" s="26"/>
      <c r="J134" s="55" t="s">
        <v>2263</v>
      </c>
    </row>
    <row r="135">
      <c r="A135" s="55" t="s">
        <v>2306</v>
      </c>
      <c r="B135" s="24">
        <v>0.11039351851851852</v>
      </c>
      <c r="C135" s="55" t="s">
        <v>964</v>
      </c>
      <c r="D135" s="55" t="s">
        <v>81</v>
      </c>
      <c r="E135" s="29">
        <v>17.0</v>
      </c>
      <c r="F135" s="46">
        <f>E135-2</f>
        <v>15</v>
      </c>
      <c r="G135" s="26"/>
      <c r="H135" s="26"/>
      <c r="I135" s="26"/>
      <c r="J135" s="55" t="s">
        <v>2342</v>
      </c>
    </row>
    <row r="136">
      <c r="A136" s="55" t="s">
        <v>2306</v>
      </c>
      <c r="B136" s="24">
        <v>0.1112962962962963</v>
      </c>
      <c r="C136" s="55" t="s">
        <v>69</v>
      </c>
      <c r="D136" s="55" t="s">
        <v>2326</v>
      </c>
      <c r="E136" s="29" t="s">
        <v>75</v>
      </c>
      <c r="F136" s="29" t="s">
        <v>75</v>
      </c>
      <c r="G136" s="26"/>
      <c r="H136" s="26"/>
      <c r="I136" s="26"/>
      <c r="J136" s="55" t="s">
        <v>2327</v>
      </c>
    </row>
    <row r="137">
      <c r="A137" s="55" t="s">
        <v>2306</v>
      </c>
      <c r="B137" s="24">
        <v>0.11171296296296296</v>
      </c>
      <c r="C137" s="55" t="s">
        <v>69</v>
      </c>
      <c r="D137" s="55" t="s">
        <v>89</v>
      </c>
      <c r="E137" s="29" t="s">
        <v>68</v>
      </c>
      <c r="F137" s="29">
        <v>20.0</v>
      </c>
      <c r="G137" s="26"/>
      <c r="H137" s="26"/>
      <c r="I137" s="26"/>
      <c r="J137" s="55" t="s">
        <v>223</v>
      </c>
    </row>
    <row r="138">
      <c r="A138" s="55" t="s">
        <v>2306</v>
      </c>
      <c r="B138" s="24">
        <v>0.11181712962962963</v>
      </c>
      <c r="C138" s="55" t="s">
        <v>69</v>
      </c>
      <c r="D138" s="55" t="s">
        <v>91</v>
      </c>
      <c r="E138" s="29">
        <v>19.0</v>
      </c>
      <c r="F138" s="29"/>
      <c r="G138" s="26"/>
      <c r="H138" s="55" t="s">
        <v>2343</v>
      </c>
      <c r="I138" s="26"/>
      <c r="J138" s="26"/>
    </row>
    <row r="139">
      <c r="A139" s="55" t="s">
        <v>2306</v>
      </c>
      <c r="B139" s="24">
        <v>0.11289351851851852</v>
      </c>
      <c r="C139" s="55" t="s">
        <v>69</v>
      </c>
      <c r="D139" s="55" t="s">
        <v>78</v>
      </c>
      <c r="E139" s="29">
        <v>17.0</v>
      </c>
      <c r="F139" s="46">
        <f>E139-4</f>
        <v>13</v>
      </c>
      <c r="G139" s="26"/>
      <c r="H139" s="26"/>
      <c r="I139" s="26"/>
      <c r="J139" s="26"/>
    </row>
    <row r="140">
      <c r="A140" s="55" t="s">
        <v>2306</v>
      </c>
      <c r="B140" s="24">
        <v>0.11333333333333333</v>
      </c>
      <c r="C140" s="55" t="s">
        <v>69</v>
      </c>
      <c r="D140" s="55" t="s">
        <v>2326</v>
      </c>
      <c r="E140" s="29" t="s">
        <v>75</v>
      </c>
      <c r="F140" s="29" t="s">
        <v>75</v>
      </c>
      <c r="G140" s="26"/>
      <c r="H140" s="26"/>
      <c r="I140" s="26"/>
      <c r="J140" s="55" t="s">
        <v>2344</v>
      </c>
    </row>
    <row r="141">
      <c r="A141" s="55" t="s">
        <v>2306</v>
      </c>
      <c r="B141" s="24">
        <v>0.11370370370370371</v>
      </c>
      <c r="C141" s="55" t="s">
        <v>74</v>
      </c>
      <c r="D141" s="55" t="s">
        <v>93</v>
      </c>
      <c r="E141" s="29">
        <v>14.0</v>
      </c>
      <c r="F141" s="46">
        <f t="shared" ref="F141:F142" si="8">E141-10</f>
        <v>4</v>
      </c>
      <c r="G141" s="26"/>
      <c r="H141" s="26"/>
      <c r="I141" s="26"/>
      <c r="J141" s="55" t="s">
        <v>1010</v>
      </c>
    </row>
    <row r="142">
      <c r="A142" s="55" t="s">
        <v>2306</v>
      </c>
      <c r="B142" s="24">
        <v>0.11386574074074074</v>
      </c>
      <c r="C142" s="55" t="s">
        <v>74</v>
      </c>
      <c r="D142" s="55" t="s">
        <v>93</v>
      </c>
      <c r="E142" s="29">
        <v>24.0</v>
      </c>
      <c r="F142" s="46">
        <f t="shared" si="8"/>
        <v>14</v>
      </c>
      <c r="G142" s="26"/>
      <c r="H142" s="26"/>
      <c r="I142" s="26"/>
      <c r="J142" s="55" t="s">
        <v>1010</v>
      </c>
    </row>
    <row r="143">
      <c r="A143" s="55" t="s">
        <v>2306</v>
      </c>
      <c r="B143" s="24">
        <v>0.11432870370370371</v>
      </c>
      <c r="C143" s="55" t="s">
        <v>74</v>
      </c>
      <c r="D143" s="55" t="s">
        <v>91</v>
      </c>
      <c r="E143" s="29">
        <v>29.0</v>
      </c>
      <c r="F143" s="29"/>
      <c r="G143" s="26"/>
      <c r="H143" s="55" t="s">
        <v>2345</v>
      </c>
      <c r="I143" s="26"/>
      <c r="J143" s="26"/>
    </row>
    <row r="144">
      <c r="A144" s="55" t="s">
        <v>2306</v>
      </c>
      <c r="B144" s="24">
        <v>0.1150462962962963</v>
      </c>
      <c r="C144" s="55" t="s">
        <v>66</v>
      </c>
      <c r="D144" s="55" t="s">
        <v>93</v>
      </c>
      <c r="E144" s="29">
        <v>23.0</v>
      </c>
      <c r="F144" s="29">
        <f>E144-10</f>
        <v>13</v>
      </c>
      <c r="G144" s="26"/>
      <c r="H144" s="26"/>
      <c r="I144" s="26"/>
      <c r="J144" s="55" t="s">
        <v>110</v>
      </c>
    </row>
    <row r="145">
      <c r="A145" s="55" t="s">
        <v>2306</v>
      </c>
      <c r="B145" s="24">
        <v>0.1150462962962963</v>
      </c>
      <c r="C145" s="55" t="s">
        <v>66</v>
      </c>
      <c r="D145" s="55" t="s">
        <v>76</v>
      </c>
      <c r="E145" s="29">
        <v>3.0</v>
      </c>
      <c r="F145" s="29"/>
      <c r="G145" s="26"/>
      <c r="H145" s="26"/>
      <c r="I145" s="26"/>
      <c r="J145" s="55" t="s">
        <v>1579</v>
      </c>
    </row>
    <row r="146">
      <c r="A146" s="55" t="s">
        <v>2306</v>
      </c>
      <c r="B146" s="24">
        <v>0.11527777777777778</v>
      </c>
      <c r="C146" s="55" t="s">
        <v>66</v>
      </c>
      <c r="D146" s="55" t="s">
        <v>91</v>
      </c>
      <c r="E146" s="29">
        <v>12.0</v>
      </c>
      <c r="F146" s="46"/>
      <c r="G146" s="26"/>
      <c r="H146" s="55" t="s">
        <v>2339</v>
      </c>
      <c r="I146" s="29">
        <v>1.0</v>
      </c>
      <c r="J146" s="55" t="s">
        <v>119</v>
      </c>
    </row>
    <row r="147">
      <c r="A147" s="55" t="s">
        <v>2306</v>
      </c>
      <c r="B147" s="24">
        <v>0.11592592592592593</v>
      </c>
      <c r="C147" s="55" t="s">
        <v>84</v>
      </c>
      <c r="D147" s="55" t="s">
        <v>166</v>
      </c>
      <c r="E147" s="29" t="s">
        <v>75</v>
      </c>
      <c r="F147" s="29" t="s">
        <v>75</v>
      </c>
      <c r="G147" s="26"/>
      <c r="H147" s="26"/>
      <c r="I147" s="26"/>
      <c r="J147" s="55" t="s">
        <v>2265</v>
      </c>
    </row>
    <row r="148">
      <c r="A148" s="55" t="s">
        <v>2306</v>
      </c>
      <c r="B148" s="24">
        <v>0.11592592592592593</v>
      </c>
      <c r="C148" s="55" t="s">
        <v>84</v>
      </c>
      <c r="D148" s="55" t="s">
        <v>166</v>
      </c>
      <c r="E148" s="29">
        <v>3.0</v>
      </c>
      <c r="F148" s="29">
        <f>E148-0</f>
        <v>3</v>
      </c>
      <c r="G148" s="26"/>
      <c r="H148" s="26"/>
      <c r="I148" s="26"/>
      <c r="J148" s="55" t="s">
        <v>2346</v>
      </c>
    </row>
    <row r="149">
      <c r="A149" s="55" t="s">
        <v>2306</v>
      </c>
      <c r="B149" s="24">
        <v>0.11888888888888889</v>
      </c>
      <c r="C149" s="55" t="s">
        <v>66</v>
      </c>
      <c r="D149" s="55" t="s">
        <v>166</v>
      </c>
      <c r="E149" s="29">
        <v>19.0</v>
      </c>
      <c r="F149" s="29">
        <f>E149-3</f>
        <v>16</v>
      </c>
      <c r="G149" s="26"/>
      <c r="H149" s="26"/>
      <c r="I149" s="26"/>
      <c r="J149" s="26"/>
    </row>
    <row r="150">
      <c r="A150" s="55" t="s">
        <v>2306</v>
      </c>
      <c r="B150" s="24">
        <v>0.11983796296296297</v>
      </c>
      <c r="C150" s="55" t="s">
        <v>66</v>
      </c>
      <c r="D150" s="55" t="s">
        <v>91</v>
      </c>
      <c r="E150" s="29">
        <v>41.0</v>
      </c>
      <c r="F150" s="29"/>
      <c r="G150" s="26"/>
      <c r="H150" s="55" t="s">
        <v>2347</v>
      </c>
      <c r="I150" s="29">
        <v>1.0</v>
      </c>
      <c r="J150" s="55" t="s">
        <v>2348</v>
      </c>
    </row>
    <row r="151">
      <c r="A151" s="55" t="s">
        <v>2306</v>
      </c>
      <c r="B151" s="24">
        <v>0.12002314814814814</v>
      </c>
      <c r="C151" s="55" t="s">
        <v>84</v>
      </c>
      <c r="D151" s="55" t="s">
        <v>81</v>
      </c>
      <c r="E151" s="29">
        <v>20.0</v>
      </c>
      <c r="F151" s="46">
        <f>E151-7</f>
        <v>13</v>
      </c>
      <c r="G151" s="26"/>
      <c r="H151" s="26"/>
      <c r="I151" s="26"/>
      <c r="J151" s="55" t="s">
        <v>2349</v>
      </c>
    </row>
    <row r="152">
      <c r="A152" s="55" t="s">
        <v>2306</v>
      </c>
      <c r="B152" s="24">
        <v>0.12109953703703703</v>
      </c>
      <c r="C152" s="55" t="s">
        <v>84</v>
      </c>
      <c r="D152" s="55" t="s">
        <v>93</v>
      </c>
      <c r="E152" s="29">
        <v>10.0</v>
      </c>
      <c r="F152" s="29">
        <f t="shared" ref="F152:F154" si="9">E152-8</f>
        <v>2</v>
      </c>
      <c r="G152" s="26"/>
      <c r="H152" s="26"/>
      <c r="I152" s="26"/>
      <c r="J152" s="55" t="s">
        <v>2263</v>
      </c>
    </row>
    <row r="153">
      <c r="A153" s="55" t="s">
        <v>2306</v>
      </c>
      <c r="B153" s="24">
        <v>0.12109953703703703</v>
      </c>
      <c r="C153" s="55" t="s">
        <v>84</v>
      </c>
      <c r="D153" s="55" t="s">
        <v>93</v>
      </c>
      <c r="E153" s="29">
        <v>11.0</v>
      </c>
      <c r="F153" s="29">
        <f t="shared" si="9"/>
        <v>3</v>
      </c>
      <c r="G153" s="26"/>
      <c r="H153" s="26"/>
      <c r="I153" s="26"/>
      <c r="J153" s="55" t="s">
        <v>2350</v>
      </c>
    </row>
    <row r="154">
      <c r="A154" s="55" t="s">
        <v>2306</v>
      </c>
      <c r="B154" s="24">
        <v>0.12180555555555556</v>
      </c>
      <c r="C154" s="55" t="s">
        <v>84</v>
      </c>
      <c r="D154" s="55" t="s">
        <v>93</v>
      </c>
      <c r="E154" s="29">
        <v>21.0</v>
      </c>
      <c r="F154" s="46">
        <f t="shared" si="9"/>
        <v>13</v>
      </c>
      <c r="G154" s="26"/>
      <c r="H154" s="26"/>
      <c r="I154" s="26"/>
      <c r="J154" s="55" t="s">
        <v>2350</v>
      </c>
    </row>
    <row r="155">
      <c r="A155" s="55" t="s">
        <v>2306</v>
      </c>
      <c r="B155" s="24">
        <v>0.12180555555555556</v>
      </c>
      <c r="C155" s="55" t="s">
        <v>84</v>
      </c>
      <c r="D155" s="55" t="s">
        <v>93</v>
      </c>
      <c r="E155" s="29" t="s">
        <v>75</v>
      </c>
      <c r="F155" s="29" t="s">
        <v>75</v>
      </c>
      <c r="G155" s="26"/>
      <c r="H155" s="26"/>
      <c r="I155" s="26"/>
      <c r="J155" s="55" t="s">
        <v>2263</v>
      </c>
    </row>
    <row r="156">
      <c r="A156" s="55" t="s">
        <v>2306</v>
      </c>
      <c r="B156" s="24">
        <v>0.12200231481481481</v>
      </c>
      <c r="C156" s="55" t="s">
        <v>84</v>
      </c>
      <c r="D156" s="55" t="s">
        <v>91</v>
      </c>
      <c r="E156" s="29">
        <v>10.0</v>
      </c>
      <c r="F156" s="46"/>
      <c r="G156" s="26"/>
      <c r="H156" s="55" t="s">
        <v>2351</v>
      </c>
      <c r="I156" s="26"/>
      <c r="J156" s="26"/>
    </row>
    <row r="157">
      <c r="A157" s="55" t="s">
        <v>2306</v>
      </c>
      <c r="B157" s="24">
        <v>0.12243055555555556</v>
      </c>
      <c r="C157" s="55" t="s">
        <v>70</v>
      </c>
      <c r="D157" s="55" t="s">
        <v>166</v>
      </c>
      <c r="E157" s="29">
        <v>14.0</v>
      </c>
      <c r="F157" s="46">
        <f>E157-3</f>
        <v>11</v>
      </c>
      <c r="G157" s="26"/>
      <c r="H157" s="26"/>
      <c r="I157" s="26"/>
      <c r="J157" s="55" t="s">
        <v>2352</v>
      </c>
    </row>
    <row r="158">
      <c r="A158" s="55" t="s">
        <v>2306</v>
      </c>
      <c r="B158" s="24">
        <v>0.12391203703703704</v>
      </c>
      <c r="C158" s="55" t="s">
        <v>82</v>
      </c>
      <c r="D158" s="55" t="s">
        <v>166</v>
      </c>
      <c r="E158" s="29">
        <v>24.0</v>
      </c>
      <c r="F158" s="46">
        <f>E158-8</f>
        <v>16</v>
      </c>
      <c r="G158" s="26"/>
      <c r="H158" s="26"/>
      <c r="I158" s="26"/>
      <c r="J158" s="26"/>
    </row>
    <row r="159">
      <c r="A159" s="55" t="s">
        <v>2306</v>
      </c>
      <c r="B159" s="24">
        <v>0.1247337962962963</v>
      </c>
      <c r="C159" s="55" t="s">
        <v>964</v>
      </c>
      <c r="D159" s="55" t="s">
        <v>166</v>
      </c>
      <c r="E159" s="29" t="s">
        <v>75</v>
      </c>
      <c r="F159" s="29" t="s">
        <v>75</v>
      </c>
      <c r="G159" s="26"/>
      <c r="H159" s="26"/>
      <c r="I159" s="26"/>
      <c r="J159" s="55" t="s">
        <v>2353</v>
      </c>
    </row>
    <row r="160">
      <c r="A160" s="55" t="s">
        <v>2306</v>
      </c>
      <c r="B160" s="24">
        <v>0.12657407407407406</v>
      </c>
      <c r="C160" s="55" t="s">
        <v>69</v>
      </c>
      <c r="D160" s="55" t="s">
        <v>166</v>
      </c>
      <c r="E160" s="29">
        <v>16.0</v>
      </c>
      <c r="F160" s="29" t="s">
        <v>75</v>
      </c>
      <c r="G160" s="26"/>
      <c r="H160" s="26"/>
      <c r="I160" s="26"/>
      <c r="J160" s="55" t="s">
        <v>1942</v>
      </c>
    </row>
    <row r="161">
      <c r="A161" s="55" t="s">
        <v>2306</v>
      </c>
      <c r="B161" s="24">
        <v>0.12737268518518519</v>
      </c>
      <c r="C161" s="55" t="s">
        <v>84</v>
      </c>
      <c r="D161" s="55" t="s">
        <v>166</v>
      </c>
      <c r="E161" s="29" t="s">
        <v>75</v>
      </c>
      <c r="F161" s="29" t="s">
        <v>75</v>
      </c>
      <c r="G161" s="26"/>
      <c r="H161" s="26"/>
      <c r="I161" s="26"/>
      <c r="J161" s="55" t="s">
        <v>2263</v>
      </c>
    </row>
    <row r="162">
      <c r="A162" s="55" t="s">
        <v>2306</v>
      </c>
      <c r="B162" s="24">
        <v>0.12737268518518519</v>
      </c>
      <c r="C162" s="55" t="s">
        <v>84</v>
      </c>
      <c r="D162" s="55" t="s">
        <v>166</v>
      </c>
      <c r="E162" s="29">
        <v>19.0</v>
      </c>
      <c r="F162" s="29">
        <f>E162-0</f>
        <v>19</v>
      </c>
      <c r="G162" s="26"/>
      <c r="H162" s="26"/>
      <c r="I162" s="26"/>
      <c r="J162" s="55" t="s">
        <v>2354</v>
      </c>
    </row>
    <row r="163">
      <c r="A163" s="55" t="s">
        <v>2306</v>
      </c>
      <c r="B163" s="24">
        <v>0.12810185185185186</v>
      </c>
      <c r="C163" s="55" t="s">
        <v>69</v>
      </c>
      <c r="D163" s="55" t="s">
        <v>89</v>
      </c>
      <c r="E163" s="29">
        <v>12.0</v>
      </c>
      <c r="F163" s="46">
        <f t="shared" ref="F163:F165" si="10">E163-9</f>
        <v>3</v>
      </c>
      <c r="G163" s="26"/>
      <c r="H163" s="26"/>
      <c r="I163" s="26"/>
      <c r="J163" s="55" t="s">
        <v>223</v>
      </c>
    </row>
    <row r="164">
      <c r="A164" s="55" t="s">
        <v>2306</v>
      </c>
      <c r="B164" s="24">
        <v>0.12883101851851853</v>
      </c>
      <c r="C164" s="55" t="s">
        <v>74</v>
      </c>
      <c r="D164" s="55" t="s">
        <v>78</v>
      </c>
      <c r="E164" s="29">
        <v>11.0</v>
      </c>
      <c r="F164" s="29">
        <f t="shared" si="10"/>
        <v>2</v>
      </c>
      <c r="G164" s="26"/>
      <c r="H164" s="26"/>
      <c r="I164" s="26"/>
      <c r="J164" s="26"/>
    </row>
    <row r="165">
      <c r="A165" s="55" t="s">
        <v>2306</v>
      </c>
      <c r="B165" s="24">
        <v>0.12964120370370372</v>
      </c>
      <c r="C165" s="55" t="s">
        <v>82</v>
      </c>
      <c r="D165" s="55" t="s">
        <v>93</v>
      </c>
      <c r="E165" s="29">
        <v>15.0</v>
      </c>
      <c r="F165" s="29">
        <f t="shared" si="10"/>
        <v>6</v>
      </c>
      <c r="G165" s="26"/>
      <c r="H165" s="26"/>
      <c r="I165" s="26"/>
      <c r="J165" s="55" t="s">
        <v>2355</v>
      </c>
    </row>
    <row r="166">
      <c r="A166" s="55" t="s">
        <v>2306</v>
      </c>
      <c r="B166" s="24">
        <v>0.12975694444444444</v>
      </c>
      <c r="C166" s="55" t="s">
        <v>82</v>
      </c>
      <c r="D166" s="55" t="s">
        <v>91</v>
      </c>
      <c r="E166" s="29">
        <v>19.0</v>
      </c>
      <c r="F166" s="46"/>
      <c r="G166" s="26"/>
      <c r="H166" s="55" t="s">
        <v>2356</v>
      </c>
      <c r="I166" s="26"/>
      <c r="J166" s="55" t="s">
        <v>2355</v>
      </c>
    </row>
    <row r="167">
      <c r="A167" s="55" t="s">
        <v>2306</v>
      </c>
      <c r="B167" s="24">
        <v>0.13024305555555554</v>
      </c>
      <c r="C167" s="55" t="s">
        <v>964</v>
      </c>
      <c r="D167" s="55" t="s">
        <v>81</v>
      </c>
      <c r="E167" s="29">
        <v>9.0</v>
      </c>
      <c r="F167" s="29">
        <f>E167-2</f>
        <v>7</v>
      </c>
      <c r="G167" s="26"/>
      <c r="H167" s="26"/>
      <c r="I167" s="26"/>
      <c r="J167" s="55" t="s">
        <v>254</v>
      </c>
    </row>
    <row r="168">
      <c r="A168" s="55" t="s">
        <v>2306</v>
      </c>
      <c r="B168" s="24">
        <v>0.13024305555555554</v>
      </c>
      <c r="C168" s="55" t="s">
        <v>964</v>
      </c>
      <c r="D168" s="55" t="s">
        <v>81</v>
      </c>
      <c r="E168" s="29" t="s">
        <v>75</v>
      </c>
      <c r="F168" s="29" t="s">
        <v>75</v>
      </c>
      <c r="G168" s="26"/>
      <c r="H168" s="26"/>
      <c r="I168" s="26"/>
      <c r="J168" s="55" t="s">
        <v>2263</v>
      </c>
    </row>
    <row r="169">
      <c r="A169" s="55" t="s">
        <v>2306</v>
      </c>
      <c r="B169" s="24">
        <v>0.13177083333333334</v>
      </c>
      <c r="C169" s="55" t="s">
        <v>66</v>
      </c>
      <c r="D169" s="55" t="s">
        <v>93</v>
      </c>
      <c r="E169" s="29">
        <v>21.0</v>
      </c>
      <c r="F169" s="46">
        <f>E169-10</f>
        <v>11</v>
      </c>
      <c r="G169" s="26"/>
      <c r="H169" s="26"/>
      <c r="I169" s="26"/>
      <c r="J169" s="55" t="s">
        <v>110</v>
      </c>
    </row>
    <row r="170">
      <c r="A170" s="55" t="s">
        <v>2306</v>
      </c>
      <c r="B170" s="24">
        <v>0.13177083333333334</v>
      </c>
      <c r="C170" s="55" t="s">
        <v>66</v>
      </c>
      <c r="D170" s="55" t="s">
        <v>91</v>
      </c>
      <c r="E170" s="29">
        <v>12.0</v>
      </c>
      <c r="F170" s="46"/>
      <c r="G170" s="26"/>
      <c r="H170" s="55" t="s">
        <v>2357</v>
      </c>
      <c r="I170" s="29">
        <v>1.0</v>
      </c>
      <c r="J170" s="55" t="s">
        <v>2358</v>
      </c>
    </row>
    <row r="171">
      <c r="A171" s="55" t="s">
        <v>2306</v>
      </c>
      <c r="B171" s="24">
        <v>0.13306712962962963</v>
      </c>
      <c r="C171" s="55" t="s">
        <v>84</v>
      </c>
      <c r="D171" s="55" t="s">
        <v>93</v>
      </c>
      <c r="E171" s="29" t="s">
        <v>75</v>
      </c>
      <c r="F171" s="29" t="s">
        <v>75</v>
      </c>
      <c r="G171" s="26"/>
      <c r="H171" s="26"/>
      <c r="I171" s="26"/>
      <c r="J171" s="55" t="s">
        <v>2263</v>
      </c>
    </row>
    <row r="172">
      <c r="A172" s="55" t="s">
        <v>2306</v>
      </c>
      <c r="B172" s="24">
        <v>0.13306712962962963</v>
      </c>
      <c r="C172" s="55" t="s">
        <v>84</v>
      </c>
      <c r="D172" s="55" t="s">
        <v>93</v>
      </c>
      <c r="E172" s="29">
        <v>19.0</v>
      </c>
      <c r="F172" s="29">
        <f>E172-8</f>
        <v>11</v>
      </c>
      <c r="G172" s="26"/>
      <c r="H172" s="26"/>
      <c r="I172" s="26"/>
      <c r="J172" s="55" t="s">
        <v>2359</v>
      </c>
    </row>
    <row r="173">
      <c r="A173" s="55" t="s">
        <v>2306</v>
      </c>
      <c r="B173" s="24">
        <v>0.13261574074074073</v>
      </c>
      <c r="C173" s="55" t="s">
        <v>84</v>
      </c>
      <c r="D173" s="55" t="s">
        <v>91</v>
      </c>
      <c r="E173" s="29">
        <v>20.0</v>
      </c>
      <c r="F173" s="29"/>
      <c r="G173" s="26"/>
      <c r="H173" s="55" t="s">
        <v>2360</v>
      </c>
      <c r="I173" s="26"/>
      <c r="J173" s="26"/>
    </row>
    <row r="174">
      <c r="A174" s="55" t="s">
        <v>2306</v>
      </c>
      <c r="B174" s="24">
        <v>0.1334375</v>
      </c>
      <c r="C174" s="55" t="s">
        <v>84</v>
      </c>
      <c r="D174" s="55" t="s">
        <v>93</v>
      </c>
      <c r="E174" s="29" t="s">
        <v>75</v>
      </c>
      <c r="F174" s="29" t="s">
        <v>75</v>
      </c>
      <c r="G174" s="26"/>
      <c r="H174" s="26"/>
      <c r="I174" s="26"/>
      <c r="J174" s="55" t="s">
        <v>2263</v>
      </c>
    </row>
    <row r="175">
      <c r="A175" s="55" t="s">
        <v>2306</v>
      </c>
      <c r="B175" s="24">
        <v>0.1334375</v>
      </c>
      <c r="C175" s="55" t="s">
        <v>84</v>
      </c>
      <c r="D175" s="55" t="s">
        <v>93</v>
      </c>
      <c r="E175" s="29">
        <v>27.0</v>
      </c>
      <c r="F175" s="46">
        <f>E175-8</f>
        <v>19</v>
      </c>
      <c r="G175" s="26"/>
      <c r="H175" s="26"/>
      <c r="I175" s="26"/>
      <c r="J175" s="55" t="s">
        <v>2359</v>
      </c>
    </row>
    <row r="176">
      <c r="A176" s="55" t="s">
        <v>2306</v>
      </c>
      <c r="B176" s="24">
        <v>0.13355324074074074</v>
      </c>
      <c r="C176" s="55" t="s">
        <v>84</v>
      </c>
      <c r="D176" s="55" t="s">
        <v>91</v>
      </c>
      <c r="E176" s="29">
        <v>11.0</v>
      </c>
      <c r="F176" s="29"/>
      <c r="G176" s="26"/>
      <c r="H176" s="55" t="s">
        <v>2361</v>
      </c>
      <c r="I176" s="26"/>
      <c r="J176" s="26"/>
    </row>
    <row r="177">
      <c r="A177" s="55" t="s">
        <v>2306</v>
      </c>
      <c r="B177" s="24">
        <v>0.13511574074074073</v>
      </c>
      <c r="C177" s="55" t="s">
        <v>70</v>
      </c>
      <c r="D177" s="55" t="s">
        <v>209</v>
      </c>
      <c r="E177" s="29">
        <v>19.0</v>
      </c>
      <c r="F177" s="46">
        <f>E177-0</f>
        <v>19</v>
      </c>
      <c r="G177" s="26"/>
      <c r="H177" s="26"/>
      <c r="I177" s="26"/>
      <c r="J177" s="26"/>
    </row>
    <row r="178">
      <c r="A178" s="55" t="s">
        <v>2306</v>
      </c>
      <c r="B178" s="24">
        <v>0.13635416666666667</v>
      </c>
      <c r="C178" s="55" t="s">
        <v>964</v>
      </c>
      <c r="D178" s="55" t="s">
        <v>120</v>
      </c>
      <c r="E178" s="29">
        <v>27.0</v>
      </c>
      <c r="F178" s="29"/>
      <c r="G178" s="26"/>
      <c r="H178" s="55" t="s">
        <v>2362</v>
      </c>
      <c r="I178" s="26"/>
      <c r="J178" s="55" t="s">
        <v>2363</v>
      </c>
    </row>
    <row r="179">
      <c r="A179" s="55" t="s">
        <v>2306</v>
      </c>
      <c r="B179" s="24">
        <v>0.13760416666666667</v>
      </c>
      <c r="C179" s="55" t="s">
        <v>84</v>
      </c>
      <c r="D179" s="55" t="s">
        <v>93</v>
      </c>
      <c r="E179" s="29">
        <v>20.0</v>
      </c>
      <c r="F179" s="46">
        <f>E179-8</f>
        <v>12</v>
      </c>
      <c r="G179" s="26"/>
      <c r="H179" s="26"/>
      <c r="I179" s="26"/>
      <c r="J179" s="55" t="s">
        <v>2364</v>
      </c>
    </row>
    <row r="180">
      <c r="A180" s="55" t="s">
        <v>2306</v>
      </c>
      <c r="B180" s="24">
        <v>0.13778935185185184</v>
      </c>
      <c r="C180" s="55" t="s">
        <v>69</v>
      </c>
      <c r="D180" s="55" t="s">
        <v>2326</v>
      </c>
      <c r="E180" s="29">
        <v>16.0</v>
      </c>
      <c r="F180" s="29">
        <v>16.0</v>
      </c>
      <c r="G180" s="26"/>
      <c r="H180" s="26"/>
      <c r="I180" s="26"/>
      <c r="J180" s="55" t="s">
        <v>2365</v>
      </c>
    </row>
    <row r="181">
      <c r="A181" s="55" t="s">
        <v>2306</v>
      </c>
      <c r="B181" s="24">
        <v>0.13875</v>
      </c>
      <c r="C181" s="55" t="s">
        <v>74</v>
      </c>
      <c r="D181" s="55" t="s">
        <v>93</v>
      </c>
      <c r="E181" s="29">
        <v>14.0</v>
      </c>
      <c r="F181" s="29">
        <f>E181-9</f>
        <v>5</v>
      </c>
      <c r="G181" s="26"/>
      <c r="H181" s="26"/>
      <c r="I181" s="26"/>
      <c r="J181" s="55" t="s">
        <v>2366</v>
      </c>
    </row>
    <row r="182">
      <c r="A182" s="55" t="s">
        <v>2306</v>
      </c>
      <c r="B182" s="24">
        <v>0.14046296296296296</v>
      </c>
      <c r="C182" s="55" t="s">
        <v>66</v>
      </c>
      <c r="D182" s="55" t="s">
        <v>166</v>
      </c>
      <c r="E182" s="29">
        <v>13.0</v>
      </c>
      <c r="F182" s="46">
        <f>E182-3</f>
        <v>10</v>
      </c>
      <c r="G182" s="26"/>
      <c r="H182" s="26"/>
      <c r="I182" s="26"/>
      <c r="J182" s="55" t="s">
        <v>2367</v>
      </c>
    </row>
    <row r="183">
      <c r="A183" s="55" t="s">
        <v>2306</v>
      </c>
      <c r="B183" s="24">
        <v>0.14087962962962963</v>
      </c>
      <c r="C183" s="55" t="s">
        <v>66</v>
      </c>
      <c r="D183" s="55" t="s">
        <v>93</v>
      </c>
      <c r="E183" s="29">
        <v>23.0</v>
      </c>
      <c r="F183" s="29">
        <f>E183-10</f>
        <v>13</v>
      </c>
      <c r="G183" s="26"/>
      <c r="H183" s="26"/>
      <c r="I183" s="26"/>
      <c r="J183" s="55" t="s">
        <v>110</v>
      </c>
    </row>
    <row r="184">
      <c r="A184" s="55" t="s">
        <v>2306</v>
      </c>
      <c r="B184" s="24">
        <v>0.1409375</v>
      </c>
      <c r="C184" s="55" t="s">
        <v>66</v>
      </c>
      <c r="D184" s="55" t="s">
        <v>91</v>
      </c>
      <c r="E184" s="29">
        <v>14.0</v>
      </c>
      <c r="F184" s="29"/>
      <c r="G184" s="26"/>
      <c r="H184" s="55" t="s">
        <v>2368</v>
      </c>
      <c r="I184" s="29">
        <v>1.0</v>
      </c>
      <c r="J184" s="55" t="s">
        <v>2369</v>
      </c>
    </row>
    <row r="185">
      <c r="A185" s="55" t="s">
        <v>2306</v>
      </c>
      <c r="B185" s="24">
        <v>0.14122685185185185</v>
      </c>
      <c r="C185" s="55" t="s">
        <v>66</v>
      </c>
      <c r="D185" s="55" t="s">
        <v>93</v>
      </c>
      <c r="E185" s="29">
        <v>23.0</v>
      </c>
      <c r="F185" s="46">
        <f>E185-10</f>
        <v>13</v>
      </c>
      <c r="G185" s="26"/>
      <c r="H185" s="26"/>
      <c r="I185" s="26"/>
      <c r="J185" s="55" t="s">
        <v>110</v>
      </c>
    </row>
    <row r="186">
      <c r="A186" s="55" t="s">
        <v>2306</v>
      </c>
      <c r="B186" s="24">
        <v>0.1412962962962963</v>
      </c>
      <c r="C186" s="55" t="s">
        <v>66</v>
      </c>
      <c r="D186" s="55" t="s">
        <v>91</v>
      </c>
      <c r="E186" s="29">
        <v>12.0</v>
      </c>
      <c r="F186" s="46"/>
      <c r="G186" s="26"/>
      <c r="H186" s="55" t="s">
        <v>2318</v>
      </c>
      <c r="I186" s="26"/>
      <c r="J186" s="26"/>
    </row>
    <row r="187">
      <c r="A187" s="55" t="s">
        <v>2306</v>
      </c>
      <c r="B187" s="24">
        <v>0.14177083333333335</v>
      </c>
      <c r="C187" s="55" t="s">
        <v>84</v>
      </c>
      <c r="D187" s="55" t="s">
        <v>93</v>
      </c>
      <c r="E187" s="29" t="s">
        <v>75</v>
      </c>
      <c r="F187" s="29" t="s">
        <v>75</v>
      </c>
      <c r="G187" s="26"/>
      <c r="H187" s="26"/>
      <c r="I187" s="26"/>
      <c r="J187" s="55" t="s">
        <v>2263</v>
      </c>
    </row>
    <row r="188">
      <c r="A188" s="55" t="s">
        <v>2306</v>
      </c>
      <c r="B188" s="24">
        <v>0.14177083333333335</v>
      </c>
      <c r="C188" s="55" t="s">
        <v>84</v>
      </c>
      <c r="D188" s="55" t="s">
        <v>93</v>
      </c>
      <c r="E188" s="29" t="s">
        <v>68</v>
      </c>
      <c r="F188" s="29">
        <v>20.0</v>
      </c>
      <c r="G188" s="26"/>
      <c r="H188" s="26"/>
      <c r="I188" s="26"/>
      <c r="J188" s="55" t="s">
        <v>2370</v>
      </c>
    </row>
    <row r="189">
      <c r="A189" s="55" t="s">
        <v>2306</v>
      </c>
      <c r="B189" s="24">
        <v>0.14229166666666668</v>
      </c>
      <c r="C189" s="55" t="s">
        <v>84</v>
      </c>
      <c r="D189" s="55" t="s">
        <v>91</v>
      </c>
      <c r="E189" s="29">
        <v>43.0</v>
      </c>
      <c r="F189" s="46"/>
      <c r="G189" s="26"/>
      <c r="H189" s="55" t="s">
        <v>2371</v>
      </c>
      <c r="I189" s="26"/>
      <c r="J189" s="55" t="s">
        <v>2372</v>
      </c>
    </row>
    <row r="190">
      <c r="A190" s="55" t="s">
        <v>2306</v>
      </c>
      <c r="B190" s="24">
        <v>0.14265046296296297</v>
      </c>
      <c r="C190" s="55" t="s">
        <v>84</v>
      </c>
      <c r="D190" s="55" t="s">
        <v>93</v>
      </c>
      <c r="E190" s="29" t="s">
        <v>75</v>
      </c>
      <c r="F190" s="29" t="s">
        <v>75</v>
      </c>
      <c r="G190" s="26"/>
      <c r="H190" s="26"/>
      <c r="I190" s="26"/>
      <c r="J190" s="55" t="s">
        <v>2263</v>
      </c>
    </row>
    <row r="191">
      <c r="A191" s="55" t="s">
        <v>2306</v>
      </c>
      <c r="B191" s="24">
        <v>0.14265046296296297</v>
      </c>
      <c r="C191" s="55" t="s">
        <v>84</v>
      </c>
      <c r="D191" s="55" t="s">
        <v>93</v>
      </c>
      <c r="E191" s="29">
        <v>16.0</v>
      </c>
      <c r="F191" s="29">
        <f>E191-8</f>
        <v>8</v>
      </c>
      <c r="G191" s="26"/>
      <c r="H191" s="26"/>
      <c r="I191" s="26"/>
      <c r="J191" s="55" t="s">
        <v>2370</v>
      </c>
    </row>
    <row r="192">
      <c r="A192" s="55" t="s">
        <v>2306</v>
      </c>
      <c r="B192" s="24">
        <v>0.14585648148148148</v>
      </c>
      <c r="C192" s="55" t="s">
        <v>82</v>
      </c>
      <c r="D192" s="55" t="s">
        <v>91</v>
      </c>
      <c r="E192" s="29">
        <v>24.0</v>
      </c>
      <c r="F192" s="46"/>
      <c r="G192" s="26"/>
      <c r="H192" s="55" t="s">
        <v>2373</v>
      </c>
      <c r="I192" s="26"/>
      <c r="J192" s="55" t="s">
        <v>1414</v>
      </c>
    </row>
    <row r="193">
      <c r="A193" s="55" t="s">
        <v>2306</v>
      </c>
      <c r="B193" s="24">
        <v>0.14606481481481481</v>
      </c>
      <c r="C193" s="55" t="s">
        <v>84</v>
      </c>
      <c r="D193" s="55" t="s">
        <v>100</v>
      </c>
      <c r="E193" s="29" t="s">
        <v>75</v>
      </c>
      <c r="F193" s="29" t="s">
        <v>75</v>
      </c>
      <c r="G193" s="26"/>
      <c r="H193" s="26"/>
      <c r="I193" s="26"/>
      <c r="J193" s="55" t="s">
        <v>2263</v>
      </c>
    </row>
    <row r="194">
      <c r="A194" s="55" t="s">
        <v>2306</v>
      </c>
      <c r="B194" s="24">
        <v>0.14606481481481481</v>
      </c>
      <c r="C194" s="55" t="s">
        <v>84</v>
      </c>
      <c r="D194" s="55" t="s">
        <v>100</v>
      </c>
      <c r="E194" s="29">
        <v>13.0</v>
      </c>
      <c r="F194" s="46">
        <f>E194-3</f>
        <v>10</v>
      </c>
      <c r="G194" s="26"/>
      <c r="H194" s="26"/>
      <c r="I194" s="26"/>
      <c r="J194" s="26"/>
    </row>
    <row r="195">
      <c r="A195" s="55" t="s">
        <v>2306</v>
      </c>
      <c r="B195" s="24">
        <v>0.14649305555555556</v>
      </c>
      <c r="C195" s="55" t="s">
        <v>70</v>
      </c>
      <c r="D195" s="55" t="s">
        <v>209</v>
      </c>
      <c r="E195" s="29">
        <v>18.0</v>
      </c>
      <c r="F195" s="46">
        <f>E195-0</f>
        <v>18</v>
      </c>
      <c r="G195" s="26"/>
      <c r="H195" s="26"/>
      <c r="I195" s="26"/>
      <c r="J195" s="55" t="s">
        <v>2374</v>
      </c>
    </row>
    <row r="196">
      <c r="A196" s="55" t="s">
        <v>2306</v>
      </c>
      <c r="B196" s="24">
        <v>0.14792824074074074</v>
      </c>
      <c r="C196" s="55" t="s">
        <v>69</v>
      </c>
      <c r="D196" s="55" t="s">
        <v>93</v>
      </c>
      <c r="E196" s="29" t="s">
        <v>75</v>
      </c>
      <c r="F196" s="29" t="s">
        <v>75</v>
      </c>
      <c r="G196" s="26"/>
      <c r="H196" s="26"/>
      <c r="I196" s="26"/>
      <c r="J196" s="55" t="s">
        <v>2263</v>
      </c>
    </row>
    <row r="197">
      <c r="A197" s="55" t="s">
        <v>2306</v>
      </c>
      <c r="B197" s="24">
        <v>0.14792824074074074</v>
      </c>
      <c r="C197" s="55" t="s">
        <v>69</v>
      </c>
      <c r="D197" s="55" t="s">
        <v>93</v>
      </c>
      <c r="E197" s="29">
        <v>14.0</v>
      </c>
      <c r="F197" s="46">
        <f>E197-3</f>
        <v>11</v>
      </c>
      <c r="G197" s="26"/>
      <c r="H197" s="26"/>
      <c r="I197" s="26"/>
      <c r="J197" s="55" t="s">
        <v>2375</v>
      </c>
    </row>
    <row r="198">
      <c r="A198" s="55" t="s">
        <v>2306</v>
      </c>
      <c r="B198" s="24">
        <v>0.14832175925925925</v>
      </c>
      <c r="C198" s="55" t="s">
        <v>70</v>
      </c>
      <c r="D198" s="55" t="s">
        <v>100</v>
      </c>
      <c r="E198" s="29">
        <v>12.0</v>
      </c>
      <c r="F198" s="46">
        <f>E198-9</f>
        <v>3</v>
      </c>
      <c r="G198" s="26"/>
      <c r="H198" s="26"/>
      <c r="I198" s="26"/>
      <c r="J198" s="55" t="s">
        <v>2376</v>
      </c>
    </row>
    <row r="199">
      <c r="A199" s="55" t="s">
        <v>2306</v>
      </c>
      <c r="B199" s="24">
        <v>0.14884259259259258</v>
      </c>
      <c r="C199" s="55" t="s">
        <v>69</v>
      </c>
      <c r="D199" s="55" t="s">
        <v>120</v>
      </c>
      <c r="E199" s="29">
        <v>6.0</v>
      </c>
      <c r="F199" s="29"/>
      <c r="G199" s="26"/>
      <c r="H199" s="55" t="s">
        <v>2377</v>
      </c>
      <c r="I199" s="26"/>
      <c r="J199" s="55" t="s">
        <v>2378</v>
      </c>
    </row>
    <row r="200">
      <c r="A200" s="55" t="s">
        <v>2306</v>
      </c>
      <c r="B200" s="24">
        <v>0.1517476851851852</v>
      </c>
      <c r="C200" s="55" t="s">
        <v>84</v>
      </c>
      <c r="D200" s="55" t="s">
        <v>93</v>
      </c>
      <c r="E200" s="29" t="s">
        <v>75</v>
      </c>
      <c r="F200" s="29" t="s">
        <v>75</v>
      </c>
      <c r="G200" s="26"/>
      <c r="H200" s="26"/>
      <c r="I200" s="26"/>
      <c r="J200" s="55" t="s">
        <v>2263</v>
      </c>
    </row>
    <row r="201">
      <c r="A201" s="55" t="s">
        <v>2306</v>
      </c>
      <c r="B201" s="24">
        <v>0.1517476851851852</v>
      </c>
      <c r="C201" s="55" t="s">
        <v>84</v>
      </c>
      <c r="D201" s="55" t="s">
        <v>93</v>
      </c>
      <c r="E201" s="29">
        <v>20.0</v>
      </c>
      <c r="F201" s="46">
        <f>E201-8</f>
        <v>12</v>
      </c>
      <c r="G201" s="26"/>
      <c r="H201" s="26"/>
      <c r="I201" s="26"/>
      <c r="J201" s="55" t="s">
        <v>2379</v>
      </c>
    </row>
    <row r="202">
      <c r="A202" s="55" t="s">
        <v>2306</v>
      </c>
      <c r="B202" s="24">
        <v>0.15188657407407408</v>
      </c>
      <c r="C202" s="55" t="s">
        <v>84</v>
      </c>
      <c r="D202" s="55" t="s">
        <v>91</v>
      </c>
      <c r="E202" s="29">
        <v>17.0</v>
      </c>
      <c r="F202" s="29"/>
      <c r="G202" s="26"/>
      <c r="H202" s="55" t="s">
        <v>2380</v>
      </c>
      <c r="I202" s="26"/>
      <c r="J202" s="26"/>
    </row>
    <row r="203">
      <c r="A203" s="55" t="s">
        <v>2306</v>
      </c>
      <c r="B203" s="24">
        <v>0.1520601851851852</v>
      </c>
      <c r="C203" s="55" t="s">
        <v>84</v>
      </c>
      <c r="D203" s="55" t="s">
        <v>93</v>
      </c>
      <c r="E203" s="29" t="s">
        <v>75</v>
      </c>
      <c r="F203" s="29" t="s">
        <v>75</v>
      </c>
      <c r="G203" s="26"/>
      <c r="H203" s="26"/>
      <c r="I203" s="26"/>
      <c r="J203" s="55" t="s">
        <v>2263</v>
      </c>
    </row>
    <row r="204">
      <c r="A204" s="55" t="s">
        <v>2306</v>
      </c>
      <c r="B204" s="24">
        <v>0.1520601851851852</v>
      </c>
      <c r="C204" s="55" t="s">
        <v>84</v>
      </c>
      <c r="D204" s="55" t="s">
        <v>93</v>
      </c>
      <c r="E204" s="29">
        <v>24.0</v>
      </c>
      <c r="F204" s="46">
        <f>E204-8</f>
        <v>16</v>
      </c>
      <c r="G204" s="26"/>
      <c r="H204" s="26"/>
      <c r="I204" s="26"/>
      <c r="J204" s="55" t="s">
        <v>2379</v>
      </c>
    </row>
    <row r="205">
      <c r="A205" s="55" t="s">
        <v>2306</v>
      </c>
      <c r="B205" s="24">
        <v>0.15219907407407407</v>
      </c>
      <c r="C205" s="55" t="s">
        <v>84</v>
      </c>
      <c r="D205" s="55" t="s">
        <v>91</v>
      </c>
      <c r="E205" s="29">
        <v>14.0</v>
      </c>
      <c r="F205" s="29"/>
      <c r="G205" s="26"/>
      <c r="H205" s="55" t="s">
        <v>1957</v>
      </c>
      <c r="I205" s="26"/>
      <c r="J205" s="26"/>
    </row>
    <row r="206">
      <c r="A206" s="55" t="s">
        <v>2306</v>
      </c>
      <c r="B206" s="24">
        <v>0.15342592592592594</v>
      </c>
      <c r="C206" s="55" t="s">
        <v>70</v>
      </c>
      <c r="D206" s="55" t="s">
        <v>78</v>
      </c>
      <c r="E206" s="29">
        <v>11.0</v>
      </c>
      <c r="F206" s="46">
        <f t="shared" ref="F206:F207" si="11">E206-9</f>
        <v>2</v>
      </c>
      <c r="G206" s="26"/>
      <c r="H206" s="26"/>
      <c r="I206" s="26"/>
      <c r="J206" s="26"/>
    </row>
    <row r="207">
      <c r="A207" s="55" t="s">
        <v>2306</v>
      </c>
      <c r="B207" s="24">
        <v>0.15386574074074075</v>
      </c>
      <c r="C207" s="55" t="s">
        <v>70</v>
      </c>
      <c r="D207" s="55" t="s">
        <v>78</v>
      </c>
      <c r="E207" s="29">
        <v>17.0</v>
      </c>
      <c r="F207" s="46">
        <f t="shared" si="11"/>
        <v>8</v>
      </c>
      <c r="G207" s="26"/>
      <c r="H207" s="26"/>
      <c r="I207" s="26"/>
      <c r="J207" s="26"/>
    </row>
    <row r="208">
      <c r="A208" s="55" t="s">
        <v>2306</v>
      </c>
      <c r="B208" s="24">
        <v>0.15436342592592592</v>
      </c>
      <c r="C208" s="55" t="s">
        <v>964</v>
      </c>
      <c r="D208" s="55" t="s">
        <v>120</v>
      </c>
      <c r="E208" s="29">
        <v>12.0</v>
      </c>
      <c r="F208" s="46"/>
      <c r="G208" s="26"/>
      <c r="H208" s="55" t="s">
        <v>2381</v>
      </c>
      <c r="I208" s="26"/>
      <c r="J208" s="55" t="s">
        <v>1218</v>
      </c>
    </row>
    <row r="209">
      <c r="A209" s="55" t="s">
        <v>2306</v>
      </c>
      <c r="B209" s="24">
        <v>0.15487268518518518</v>
      </c>
      <c r="C209" s="55" t="s">
        <v>69</v>
      </c>
      <c r="D209" s="55" t="s">
        <v>93</v>
      </c>
      <c r="E209" s="29" t="s">
        <v>88</v>
      </c>
      <c r="F209" s="29">
        <v>1.0</v>
      </c>
      <c r="G209" s="26"/>
      <c r="H209" s="26"/>
      <c r="I209" s="26"/>
      <c r="J209" s="55" t="s">
        <v>2382</v>
      </c>
    </row>
    <row r="210">
      <c r="A210" s="55" t="s">
        <v>2306</v>
      </c>
      <c r="B210" s="24">
        <v>0.15715277777777778</v>
      </c>
      <c r="C210" s="55" t="s">
        <v>74</v>
      </c>
      <c r="D210" s="55" t="s">
        <v>166</v>
      </c>
      <c r="E210" s="29">
        <v>5.0</v>
      </c>
      <c r="F210" s="29" t="s">
        <v>75</v>
      </c>
      <c r="G210" s="26"/>
      <c r="H210" s="26"/>
      <c r="I210" s="26"/>
      <c r="J210" s="55" t="s">
        <v>2383</v>
      </c>
    </row>
    <row r="211">
      <c r="A211" s="55" t="s">
        <v>2306</v>
      </c>
      <c r="B211" s="24">
        <v>0.1571875</v>
      </c>
      <c r="C211" s="55" t="s">
        <v>82</v>
      </c>
      <c r="D211" s="55" t="s">
        <v>166</v>
      </c>
      <c r="E211" s="29">
        <v>16.0</v>
      </c>
      <c r="F211" s="29" t="s">
        <v>75</v>
      </c>
      <c r="G211" s="26"/>
      <c r="H211" s="26"/>
      <c r="I211" s="26"/>
      <c r="J211" s="55" t="s">
        <v>1942</v>
      </c>
    </row>
    <row r="212">
      <c r="A212" s="55" t="s">
        <v>2306</v>
      </c>
      <c r="B212" s="24">
        <v>0.15719907407407407</v>
      </c>
      <c r="C212" s="55" t="s">
        <v>70</v>
      </c>
      <c r="D212" s="55" t="s">
        <v>166</v>
      </c>
      <c r="E212" s="29">
        <v>19.0</v>
      </c>
      <c r="F212" s="29" t="s">
        <v>75</v>
      </c>
      <c r="G212" s="26"/>
      <c r="H212" s="26"/>
      <c r="I212" s="26"/>
      <c r="J212" s="55" t="s">
        <v>1942</v>
      </c>
    </row>
    <row r="213">
      <c r="A213" s="55" t="s">
        <v>2306</v>
      </c>
      <c r="B213" s="24">
        <v>0.15721064814814814</v>
      </c>
      <c r="C213" s="55" t="s">
        <v>66</v>
      </c>
      <c r="D213" s="55" t="s">
        <v>166</v>
      </c>
      <c r="E213" s="29">
        <v>14.0</v>
      </c>
      <c r="F213" s="29" t="s">
        <v>75</v>
      </c>
      <c r="G213" s="26"/>
      <c r="H213" s="26"/>
      <c r="I213" s="26"/>
      <c r="J213" s="55" t="s">
        <v>1942</v>
      </c>
    </row>
    <row r="214">
      <c r="A214" s="55" t="s">
        <v>2306</v>
      </c>
      <c r="B214" s="24">
        <v>0.15722222222222224</v>
      </c>
      <c r="C214" s="55" t="s">
        <v>69</v>
      </c>
      <c r="D214" s="55" t="s">
        <v>166</v>
      </c>
      <c r="E214" s="29">
        <v>16.0</v>
      </c>
      <c r="F214" s="29" t="s">
        <v>75</v>
      </c>
      <c r="G214" s="26"/>
      <c r="H214" s="26"/>
      <c r="I214" s="26"/>
      <c r="J214" s="55" t="s">
        <v>1942</v>
      </c>
    </row>
    <row r="215">
      <c r="A215" s="55" t="s">
        <v>2306</v>
      </c>
      <c r="B215" s="24">
        <v>0.15725694444444444</v>
      </c>
      <c r="C215" s="55" t="s">
        <v>964</v>
      </c>
      <c r="D215" s="55" t="s">
        <v>166</v>
      </c>
      <c r="E215" s="29">
        <v>27.0</v>
      </c>
      <c r="F215" s="29" t="s">
        <v>75</v>
      </c>
      <c r="G215" s="26"/>
      <c r="H215" s="26"/>
      <c r="I215" s="26"/>
      <c r="J215" s="55" t="s">
        <v>1942</v>
      </c>
    </row>
    <row r="216">
      <c r="A216" s="55" t="s">
        <v>2306</v>
      </c>
      <c r="B216" s="24">
        <v>0.15775462962962963</v>
      </c>
      <c r="C216" s="55" t="s">
        <v>70</v>
      </c>
      <c r="D216" s="55" t="s">
        <v>166</v>
      </c>
      <c r="E216" s="29" t="s">
        <v>88</v>
      </c>
      <c r="F216" s="29">
        <v>1.0</v>
      </c>
      <c r="G216" s="26"/>
      <c r="H216" s="26"/>
      <c r="I216" s="26"/>
      <c r="J216" s="55" t="s">
        <v>2384</v>
      </c>
    </row>
    <row r="217">
      <c r="A217" s="55" t="s">
        <v>2306</v>
      </c>
      <c r="B217" s="24">
        <v>0.15778935185185186</v>
      </c>
      <c r="C217" s="55" t="s">
        <v>66</v>
      </c>
      <c r="D217" s="55" t="s">
        <v>166</v>
      </c>
      <c r="E217" s="29">
        <v>22.0</v>
      </c>
      <c r="F217" s="29" t="s">
        <v>75</v>
      </c>
      <c r="G217" s="26"/>
      <c r="H217" s="26"/>
      <c r="I217" s="26"/>
      <c r="J217" s="55" t="s">
        <v>1942</v>
      </c>
    </row>
    <row r="218">
      <c r="A218" s="55" t="s">
        <v>2306</v>
      </c>
      <c r="B218" s="24">
        <v>0.15780092592592593</v>
      </c>
      <c r="C218" s="55" t="s">
        <v>74</v>
      </c>
      <c r="D218" s="55" t="s">
        <v>166</v>
      </c>
      <c r="E218" s="29">
        <v>14.0</v>
      </c>
      <c r="F218" s="29" t="s">
        <v>75</v>
      </c>
      <c r="G218" s="26"/>
      <c r="H218" s="26"/>
      <c r="I218" s="26"/>
      <c r="J218" s="55" t="s">
        <v>1942</v>
      </c>
    </row>
    <row r="219">
      <c r="A219" s="55" t="s">
        <v>2306</v>
      </c>
      <c r="B219" s="24">
        <v>0.1578125</v>
      </c>
      <c r="C219" s="55" t="s">
        <v>82</v>
      </c>
      <c r="D219" s="55" t="s">
        <v>166</v>
      </c>
      <c r="E219" s="29">
        <v>11.0</v>
      </c>
      <c r="F219" s="29" t="s">
        <v>75</v>
      </c>
      <c r="G219" s="26"/>
      <c r="H219" s="26"/>
      <c r="I219" s="26"/>
      <c r="J219" s="55" t="s">
        <v>1942</v>
      </c>
    </row>
    <row r="220">
      <c r="A220" s="55" t="s">
        <v>2306</v>
      </c>
      <c r="B220" s="24">
        <v>0.15782407407407406</v>
      </c>
      <c r="C220" s="55" t="s">
        <v>69</v>
      </c>
      <c r="D220" s="55" t="s">
        <v>166</v>
      </c>
      <c r="E220" s="29">
        <v>25.0</v>
      </c>
      <c r="F220" s="29" t="s">
        <v>75</v>
      </c>
      <c r="G220" s="26"/>
      <c r="H220" s="26"/>
      <c r="I220" s="26"/>
      <c r="J220" s="55" t="s">
        <v>1942</v>
      </c>
    </row>
    <row r="221">
      <c r="A221" s="55" t="s">
        <v>2306</v>
      </c>
      <c r="B221" s="24">
        <v>0.15782407407407406</v>
      </c>
      <c r="C221" s="55" t="s">
        <v>964</v>
      </c>
      <c r="D221" s="55" t="s">
        <v>166</v>
      </c>
      <c r="E221" s="29">
        <v>22.0</v>
      </c>
      <c r="F221" s="29" t="s">
        <v>75</v>
      </c>
      <c r="G221" s="26"/>
      <c r="H221" s="26"/>
      <c r="I221" s="26"/>
      <c r="J221" s="55" t="s">
        <v>1942</v>
      </c>
    </row>
    <row r="222">
      <c r="A222" s="55" t="s">
        <v>2306</v>
      </c>
      <c r="B222" s="24">
        <v>0.15810185185185185</v>
      </c>
      <c r="C222" s="55" t="s">
        <v>70</v>
      </c>
      <c r="D222" s="55" t="s">
        <v>166</v>
      </c>
      <c r="E222" s="29"/>
      <c r="F222" s="29">
        <v>2.0</v>
      </c>
      <c r="G222" s="26"/>
      <c r="H222" s="26"/>
      <c r="I222" s="26"/>
      <c r="J222" s="55" t="s">
        <v>2384</v>
      </c>
    </row>
    <row r="223">
      <c r="A223" s="55" t="s">
        <v>2306</v>
      </c>
      <c r="B223" s="24">
        <v>0.158125</v>
      </c>
      <c r="C223" s="55" t="s">
        <v>66</v>
      </c>
      <c r="D223" s="55" t="s">
        <v>166</v>
      </c>
      <c r="E223" s="29">
        <v>23.0</v>
      </c>
      <c r="F223" s="29" t="s">
        <v>75</v>
      </c>
      <c r="G223" s="26"/>
      <c r="H223" s="26"/>
      <c r="I223" s="26"/>
      <c r="J223" s="55" t="s">
        <v>1942</v>
      </c>
    </row>
    <row r="224">
      <c r="A224" s="55" t="s">
        <v>2306</v>
      </c>
      <c r="B224" s="24">
        <v>0.15813657407407408</v>
      </c>
      <c r="C224" s="55" t="s">
        <v>82</v>
      </c>
      <c r="D224" s="55" t="s">
        <v>166</v>
      </c>
      <c r="E224" s="29">
        <v>17.0</v>
      </c>
      <c r="F224" s="29" t="s">
        <v>75</v>
      </c>
      <c r="G224" s="26"/>
      <c r="H224" s="26"/>
      <c r="I224" s="26"/>
      <c r="J224" s="55" t="s">
        <v>1942</v>
      </c>
    </row>
    <row r="225">
      <c r="A225" s="55" t="s">
        <v>2306</v>
      </c>
      <c r="B225" s="24">
        <v>0.15814814814814815</v>
      </c>
      <c r="C225" s="55" t="s">
        <v>74</v>
      </c>
      <c r="D225" s="55" t="s">
        <v>166</v>
      </c>
      <c r="E225" s="29">
        <v>14.0</v>
      </c>
      <c r="F225" s="29" t="s">
        <v>75</v>
      </c>
      <c r="G225" s="26"/>
      <c r="H225" s="26"/>
      <c r="I225" s="26"/>
      <c r="J225" s="55" t="s">
        <v>1942</v>
      </c>
    </row>
    <row r="226">
      <c r="A226" s="55" t="s">
        <v>2306</v>
      </c>
      <c r="B226" s="24">
        <v>0.15814814814814815</v>
      </c>
      <c r="C226" s="55" t="s">
        <v>69</v>
      </c>
      <c r="D226" s="55" t="s">
        <v>166</v>
      </c>
      <c r="E226" s="29">
        <v>22.0</v>
      </c>
      <c r="F226" s="29" t="s">
        <v>75</v>
      </c>
      <c r="G226" s="26"/>
      <c r="H226" s="26"/>
      <c r="I226" s="26"/>
      <c r="J226" s="55" t="s">
        <v>1942</v>
      </c>
    </row>
    <row r="227">
      <c r="A227" s="55" t="s">
        <v>2306</v>
      </c>
      <c r="B227" s="24">
        <v>0.15815972222222222</v>
      </c>
      <c r="C227" s="55" t="s">
        <v>964</v>
      </c>
      <c r="D227" s="55" t="s">
        <v>166</v>
      </c>
      <c r="E227" s="29">
        <v>23.0</v>
      </c>
      <c r="F227" s="29" t="s">
        <v>75</v>
      </c>
      <c r="G227" s="26"/>
      <c r="H227" s="26"/>
      <c r="I227" s="26"/>
      <c r="J227" s="55" t="s">
        <v>1942</v>
      </c>
    </row>
    <row r="228">
      <c r="A228" s="55" t="s">
        <v>2306</v>
      </c>
      <c r="B228" s="24">
        <v>0.15837962962962962</v>
      </c>
      <c r="C228" s="55" t="s">
        <v>82</v>
      </c>
      <c r="D228" s="55" t="s">
        <v>166</v>
      </c>
      <c r="E228" s="29">
        <v>10.0</v>
      </c>
      <c r="F228" s="29" t="s">
        <v>75</v>
      </c>
      <c r="G228" s="26"/>
      <c r="H228" s="26"/>
      <c r="I228" s="26"/>
      <c r="J228" s="55" t="s">
        <v>2385</v>
      </c>
    </row>
    <row r="229">
      <c r="A229" s="55" t="s">
        <v>2306</v>
      </c>
      <c r="B229" s="24">
        <v>0.15840277777777778</v>
      </c>
      <c r="C229" s="55" t="s">
        <v>66</v>
      </c>
      <c r="D229" s="55" t="s">
        <v>166</v>
      </c>
      <c r="E229" s="29">
        <v>24.0</v>
      </c>
      <c r="F229" s="29" t="s">
        <v>75</v>
      </c>
      <c r="G229" s="26"/>
      <c r="H229" s="26"/>
      <c r="I229" s="26"/>
      <c r="J229" s="55" t="s">
        <v>1942</v>
      </c>
    </row>
    <row r="230">
      <c r="A230" s="55" t="s">
        <v>2306</v>
      </c>
      <c r="B230" s="24">
        <v>0.15841435185185185</v>
      </c>
      <c r="C230" s="55" t="s">
        <v>74</v>
      </c>
      <c r="D230" s="55" t="s">
        <v>166</v>
      </c>
      <c r="E230" s="29">
        <v>23.0</v>
      </c>
      <c r="F230" s="29" t="s">
        <v>75</v>
      </c>
      <c r="G230" s="26"/>
      <c r="H230" s="26"/>
      <c r="I230" s="26"/>
      <c r="J230" s="55" t="s">
        <v>1942</v>
      </c>
    </row>
    <row r="231">
      <c r="A231" s="55" t="s">
        <v>2306</v>
      </c>
      <c r="B231" s="24">
        <v>0.15842592592592591</v>
      </c>
      <c r="C231" s="55" t="s">
        <v>69</v>
      </c>
      <c r="D231" s="55" t="s">
        <v>166</v>
      </c>
      <c r="E231" s="29">
        <v>15.0</v>
      </c>
      <c r="F231" s="29" t="s">
        <v>75</v>
      </c>
      <c r="G231" s="26"/>
      <c r="H231" s="26"/>
      <c r="I231" s="26"/>
      <c r="J231" s="55" t="s">
        <v>1942</v>
      </c>
    </row>
    <row r="232">
      <c r="A232" s="55" t="s">
        <v>2306</v>
      </c>
      <c r="B232" s="24">
        <v>0.15842592592592591</v>
      </c>
      <c r="C232" s="55" t="s">
        <v>964</v>
      </c>
      <c r="D232" s="55" t="s">
        <v>166</v>
      </c>
      <c r="E232" s="29">
        <v>25.0</v>
      </c>
      <c r="F232" s="29" t="s">
        <v>75</v>
      </c>
      <c r="G232" s="26"/>
      <c r="H232" s="26"/>
      <c r="I232" s="26"/>
      <c r="J232" s="55" t="s">
        <v>1942</v>
      </c>
    </row>
    <row r="233">
      <c r="A233" s="55" t="s">
        <v>2306</v>
      </c>
      <c r="B233" s="24">
        <v>0.1584375</v>
      </c>
      <c r="C233" s="55" t="s">
        <v>70</v>
      </c>
      <c r="D233" s="55" t="s">
        <v>166</v>
      </c>
      <c r="E233" s="29">
        <v>22.0</v>
      </c>
      <c r="F233" s="29" t="s">
        <v>75</v>
      </c>
      <c r="G233" s="26"/>
      <c r="H233" s="26"/>
      <c r="I233" s="26"/>
      <c r="J233" s="55" t="s">
        <v>1942</v>
      </c>
    </row>
    <row r="234">
      <c r="A234" s="55" t="s">
        <v>2306</v>
      </c>
      <c r="B234" s="24">
        <v>0.15859953703703702</v>
      </c>
      <c r="C234" s="55" t="s">
        <v>82</v>
      </c>
      <c r="D234" s="55" t="s">
        <v>93</v>
      </c>
      <c r="E234" s="29" t="s">
        <v>68</v>
      </c>
      <c r="F234" s="29">
        <v>20.0</v>
      </c>
      <c r="G234" s="26"/>
      <c r="H234" s="55" t="s">
        <v>2386</v>
      </c>
      <c r="I234" s="26"/>
      <c r="J234" s="55" t="s">
        <v>99</v>
      </c>
    </row>
    <row r="235">
      <c r="A235" s="55" t="s">
        <v>2306</v>
      </c>
      <c r="B235" s="24">
        <v>0.15900462962962963</v>
      </c>
      <c r="C235" s="55" t="s">
        <v>66</v>
      </c>
      <c r="D235" s="55" t="s">
        <v>166</v>
      </c>
      <c r="E235" s="29" t="s">
        <v>68</v>
      </c>
      <c r="F235" s="29">
        <v>20.0</v>
      </c>
      <c r="G235" s="26"/>
      <c r="H235" s="26"/>
      <c r="I235" s="26"/>
      <c r="J235" s="55" t="s">
        <v>1942</v>
      </c>
    </row>
    <row r="236">
      <c r="A236" s="55" t="s">
        <v>2306</v>
      </c>
      <c r="B236" s="24">
        <v>0.15902777777777777</v>
      </c>
      <c r="C236" s="55" t="s">
        <v>74</v>
      </c>
      <c r="D236" s="55" t="s">
        <v>166</v>
      </c>
      <c r="E236" s="29">
        <v>18.0</v>
      </c>
      <c r="F236" s="29" t="s">
        <v>75</v>
      </c>
      <c r="G236" s="26"/>
      <c r="H236" s="26"/>
      <c r="I236" s="26"/>
      <c r="J236" s="55" t="s">
        <v>1942</v>
      </c>
    </row>
    <row r="237">
      <c r="A237" s="55" t="s">
        <v>2306</v>
      </c>
      <c r="B237" s="24">
        <v>0.15925925925925927</v>
      </c>
      <c r="C237" s="55" t="s">
        <v>964</v>
      </c>
      <c r="D237" s="55" t="s">
        <v>166</v>
      </c>
      <c r="E237" s="29">
        <v>29.0</v>
      </c>
      <c r="F237" s="29" t="s">
        <v>75</v>
      </c>
      <c r="G237" s="26"/>
      <c r="H237" s="26"/>
      <c r="I237" s="26"/>
      <c r="J237" s="55" t="s">
        <v>1942</v>
      </c>
    </row>
    <row r="238">
      <c r="A238" s="55" t="s">
        <v>2306</v>
      </c>
      <c r="B238" s="24">
        <v>0.15907407407407406</v>
      </c>
      <c r="C238" s="55" t="s">
        <v>70</v>
      </c>
      <c r="D238" s="55" t="s">
        <v>166</v>
      </c>
      <c r="E238" s="29">
        <v>21.0</v>
      </c>
      <c r="F238" s="29" t="s">
        <v>75</v>
      </c>
      <c r="G238" s="26"/>
      <c r="H238" s="26"/>
      <c r="I238" s="26"/>
      <c r="J238" s="26"/>
    </row>
    <row r="239">
      <c r="A239" s="55" t="s">
        <v>2306</v>
      </c>
      <c r="B239" s="24">
        <v>0.15907407407407406</v>
      </c>
      <c r="C239" s="55" t="s">
        <v>70</v>
      </c>
      <c r="D239" s="55" t="s">
        <v>76</v>
      </c>
      <c r="E239" s="29">
        <v>4.0</v>
      </c>
      <c r="F239" s="46"/>
      <c r="G239" s="26"/>
      <c r="H239" s="26"/>
      <c r="I239" s="26"/>
      <c r="J239" s="55" t="s">
        <v>1579</v>
      </c>
    </row>
    <row r="240">
      <c r="A240" s="55" t="s">
        <v>2306</v>
      </c>
      <c r="B240" s="24">
        <v>0.15909722222222222</v>
      </c>
      <c r="C240" s="55" t="s">
        <v>82</v>
      </c>
      <c r="D240" s="55" t="s">
        <v>166</v>
      </c>
      <c r="E240" s="29">
        <v>10.0</v>
      </c>
      <c r="F240" s="29" t="s">
        <v>75</v>
      </c>
      <c r="G240" s="26"/>
      <c r="H240" s="26"/>
      <c r="I240" s="26"/>
      <c r="J240" s="55" t="s">
        <v>2387</v>
      </c>
    </row>
    <row r="241">
      <c r="A241" s="55" t="s">
        <v>2306</v>
      </c>
      <c r="B241" s="24">
        <v>0.1591087962962963</v>
      </c>
      <c r="C241" s="55" t="s">
        <v>69</v>
      </c>
      <c r="D241" s="55" t="s">
        <v>166</v>
      </c>
      <c r="E241" s="29">
        <v>23.0</v>
      </c>
      <c r="F241" s="29" t="s">
        <v>75</v>
      </c>
      <c r="G241" s="26"/>
      <c r="H241" s="26"/>
      <c r="I241" s="26"/>
      <c r="J241" s="55" t="s">
        <v>1942</v>
      </c>
    </row>
    <row r="242">
      <c r="A242" s="55" t="s">
        <v>2306</v>
      </c>
      <c r="B242" s="24">
        <v>0.16034722222222222</v>
      </c>
      <c r="C242" s="55" t="s">
        <v>74</v>
      </c>
      <c r="D242" s="55" t="s">
        <v>217</v>
      </c>
      <c r="E242" s="29">
        <v>30.0</v>
      </c>
      <c r="F242" s="46">
        <f>E242-13</f>
        <v>17</v>
      </c>
      <c r="G242" s="26"/>
      <c r="H242" s="26"/>
      <c r="I242" s="26"/>
      <c r="J242" s="26"/>
    </row>
    <row r="243">
      <c r="A243" s="55" t="s">
        <v>2306</v>
      </c>
      <c r="B243" s="24">
        <v>0.16089120370370372</v>
      </c>
      <c r="C243" s="55" t="s">
        <v>964</v>
      </c>
      <c r="D243" s="55" t="s">
        <v>91</v>
      </c>
      <c r="E243" s="29">
        <v>23.0</v>
      </c>
      <c r="F243" s="46"/>
      <c r="G243" s="26"/>
      <c r="H243" s="55" t="s">
        <v>2388</v>
      </c>
      <c r="I243" s="26"/>
      <c r="J243" s="55" t="s">
        <v>263</v>
      </c>
    </row>
    <row r="244">
      <c r="A244" s="55" t="s">
        <v>2306</v>
      </c>
      <c r="B244" s="24">
        <v>0.1607523148148148</v>
      </c>
      <c r="C244" s="55" t="s">
        <v>69</v>
      </c>
      <c r="D244" s="55" t="s">
        <v>89</v>
      </c>
      <c r="E244" s="29">
        <v>16.0</v>
      </c>
      <c r="F244" s="46">
        <f>E244-9</f>
        <v>7</v>
      </c>
      <c r="G244" s="26"/>
      <c r="H244" s="26"/>
      <c r="I244" s="26"/>
      <c r="J244" s="55" t="s">
        <v>90</v>
      </c>
    </row>
    <row r="245">
      <c r="A245" s="55" t="s">
        <v>2306</v>
      </c>
      <c r="B245" s="24">
        <v>0.1607523148148148</v>
      </c>
      <c r="C245" s="55" t="s">
        <v>69</v>
      </c>
      <c r="D245" s="55" t="s">
        <v>89</v>
      </c>
      <c r="E245" s="29" t="s">
        <v>75</v>
      </c>
      <c r="F245" s="29" t="s">
        <v>75</v>
      </c>
      <c r="G245" s="26"/>
      <c r="H245" s="26"/>
      <c r="I245" s="26"/>
      <c r="J245" s="55" t="s">
        <v>2265</v>
      </c>
    </row>
    <row r="246">
      <c r="A246" s="55" t="s">
        <v>2306</v>
      </c>
      <c r="B246" s="24">
        <v>0.16083333333333333</v>
      </c>
      <c r="C246" s="55" t="s">
        <v>66</v>
      </c>
      <c r="D246" s="55" t="s">
        <v>89</v>
      </c>
      <c r="E246" s="29">
        <v>27.0</v>
      </c>
      <c r="F246" s="46">
        <f>E246-9</f>
        <v>18</v>
      </c>
      <c r="G246" s="26"/>
      <c r="H246" s="26"/>
      <c r="I246" s="26"/>
      <c r="J246" s="55" t="s">
        <v>171</v>
      </c>
    </row>
    <row r="247">
      <c r="A247" s="55" t="s">
        <v>2306</v>
      </c>
      <c r="B247" s="24">
        <v>0.16100694444444444</v>
      </c>
      <c r="C247" s="55" t="s">
        <v>66</v>
      </c>
      <c r="D247" s="55" t="s">
        <v>91</v>
      </c>
      <c r="E247" s="29">
        <v>14.0</v>
      </c>
      <c r="F247" s="46"/>
      <c r="G247" s="26"/>
      <c r="H247" s="55" t="s">
        <v>2389</v>
      </c>
      <c r="I247" s="26"/>
      <c r="J247" s="26"/>
    </row>
    <row r="248">
      <c r="A248" s="55" t="s">
        <v>2306</v>
      </c>
      <c r="B248" s="24">
        <v>0.1610763888888889</v>
      </c>
      <c r="C248" s="55" t="s">
        <v>82</v>
      </c>
      <c r="D248" s="55" t="s">
        <v>89</v>
      </c>
      <c r="E248" s="29">
        <v>22.0</v>
      </c>
      <c r="F248" s="46">
        <f>E248-9</f>
        <v>13</v>
      </c>
      <c r="G248" s="26"/>
      <c r="H248" s="26"/>
      <c r="I248" s="26"/>
      <c r="J248" s="55" t="s">
        <v>151</v>
      </c>
    </row>
    <row r="249">
      <c r="A249" s="55" t="s">
        <v>2306</v>
      </c>
      <c r="B249" s="24">
        <v>0.1610763888888889</v>
      </c>
      <c r="C249" s="55" t="s">
        <v>82</v>
      </c>
      <c r="D249" s="55" t="s">
        <v>91</v>
      </c>
      <c r="E249" s="29">
        <v>12.0</v>
      </c>
      <c r="F249" s="46"/>
      <c r="G249" s="26"/>
      <c r="H249" s="55" t="s">
        <v>2390</v>
      </c>
      <c r="I249" s="26"/>
      <c r="J249" s="26"/>
    </row>
    <row r="250">
      <c r="A250" s="55" t="s">
        <v>2306</v>
      </c>
      <c r="B250" s="24">
        <v>0.16114583333333332</v>
      </c>
      <c r="C250" s="55" t="s">
        <v>69</v>
      </c>
      <c r="D250" s="55" t="s">
        <v>91</v>
      </c>
      <c r="E250" s="29">
        <v>10.0</v>
      </c>
      <c r="F250" s="46"/>
      <c r="G250" s="26"/>
      <c r="H250" s="55" t="s">
        <v>2391</v>
      </c>
      <c r="I250" s="26"/>
      <c r="J250" s="26"/>
    </row>
    <row r="251">
      <c r="A251" s="55" t="s">
        <v>2306</v>
      </c>
      <c r="B251" s="24">
        <v>0.16192129629629629</v>
      </c>
      <c r="C251" s="55" t="s">
        <v>69</v>
      </c>
      <c r="D251" s="55" t="s">
        <v>91</v>
      </c>
      <c r="E251" s="29">
        <v>16.0</v>
      </c>
      <c r="F251" s="46"/>
      <c r="G251" s="26"/>
      <c r="H251" s="55" t="s">
        <v>2392</v>
      </c>
      <c r="I251" s="26"/>
      <c r="J251" s="55" t="s">
        <v>239</v>
      </c>
    </row>
    <row r="252">
      <c r="A252" s="55" t="s">
        <v>2306</v>
      </c>
      <c r="B252" s="24">
        <v>0.16238425925925926</v>
      </c>
      <c r="C252" s="55" t="s">
        <v>66</v>
      </c>
      <c r="D252" s="55" t="s">
        <v>89</v>
      </c>
      <c r="E252" s="29">
        <v>16.0</v>
      </c>
      <c r="F252" s="46">
        <f>E252-9</f>
        <v>7</v>
      </c>
      <c r="G252" s="26"/>
      <c r="H252" s="26"/>
      <c r="I252" s="26"/>
      <c r="J252" s="55" t="s">
        <v>171</v>
      </c>
    </row>
    <row r="253">
      <c r="A253" s="55" t="s">
        <v>2306</v>
      </c>
      <c r="B253" s="24">
        <v>0.16244212962962962</v>
      </c>
      <c r="C253" s="55" t="s">
        <v>74</v>
      </c>
      <c r="D253" s="55" t="s">
        <v>93</v>
      </c>
      <c r="E253" s="29">
        <v>18.0</v>
      </c>
      <c r="F253" s="46">
        <f>E253-10</f>
        <v>8</v>
      </c>
      <c r="G253" s="26"/>
      <c r="H253" s="26"/>
      <c r="I253" s="26"/>
      <c r="J253" s="55" t="s">
        <v>1010</v>
      </c>
    </row>
    <row r="254">
      <c r="A254" s="55" t="s">
        <v>2306</v>
      </c>
      <c r="B254" s="24">
        <v>0.16244212962962962</v>
      </c>
      <c r="C254" s="55" t="s">
        <v>74</v>
      </c>
      <c r="D254" s="55" t="s">
        <v>93</v>
      </c>
      <c r="E254" s="29" t="s">
        <v>75</v>
      </c>
      <c r="F254" s="29" t="s">
        <v>75</v>
      </c>
      <c r="G254" s="26"/>
      <c r="H254" s="26"/>
      <c r="I254" s="26"/>
      <c r="J254" s="55" t="s">
        <v>2265</v>
      </c>
    </row>
    <row r="255">
      <c r="A255" s="55" t="s">
        <v>2306</v>
      </c>
      <c r="B255" s="24">
        <v>0.16253472222222223</v>
      </c>
      <c r="C255" s="55" t="s">
        <v>70</v>
      </c>
      <c r="D255" s="55" t="s">
        <v>93</v>
      </c>
      <c r="E255" s="29">
        <v>12.0</v>
      </c>
      <c r="F255" s="46">
        <f>E255-10</f>
        <v>2</v>
      </c>
      <c r="G255" s="26"/>
      <c r="H255" s="26"/>
      <c r="I255" s="26"/>
      <c r="J255" s="55" t="s">
        <v>2321</v>
      </c>
    </row>
    <row r="256">
      <c r="A256" s="55" t="s">
        <v>2306</v>
      </c>
      <c r="B256" s="24">
        <v>0.16253472222222223</v>
      </c>
      <c r="C256" s="55" t="s">
        <v>70</v>
      </c>
      <c r="D256" s="55" t="s">
        <v>93</v>
      </c>
      <c r="E256" s="29" t="s">
        <v>75</v>
      </c>
      <c r="F256" s="29" t="s">
        <v>75</v>
      </c>
      <c r="G256" s="26"/>
      <c r="H256" s="26"/>
      <c r="I256" s="26"/>
      <c r="J256" s="55" t="s">
        <v>2265</v>
      </c>
    </row>
    <row r="257">
      <c r="A257" s="55" t="s">
        <v>2306</v>
      </c>
      <c r="B257" s="24">
        <v>0.16256944444444443</v>
      </c>
      <c r="C257" s="55" t="s">
        <v>69</v>
      </c>
      <c r="D257" s="55" t="s">
        <v>89</v>
      </c>
      <c r="E257" s="29">
        <v>18.0</v>
      </c>
      <c r="F257" s="46">
        <f>E257-9</f>
        <v>9</v>
      </c>
      <c r="G257" s="26"/>
      <c r="H257" s="26"/>
      <c r="I257" s="26"/>
      <c r="J257" s="55" t="s">
        <v>90</v>
      </c>
    </row>
    <row r="258">
      <c r="A258" s="55" t="s">
        <v>2306</v>
      </c>
      <c r="B258" s="24">
        <v>0.16256944444444443</v>
      </c>
      <c r="C258" s="55" t="s">
        <v>69</v>
      </c>
      <c r="D258" s="55" t="s">
        <v>89</v>
      </c>
      <c r="E258" s="29" t="s">
        <v>75</v>
      </c>
      <c r="F258" s="29" t="s">
        <v>75</v>
      </c>
      <c r="G258" s="26"/>
      <c r="H258" s="26"/>
      <c r="I258" s="26"/>
      <c r="J258" s="55" t="s">
        <v>2265</v>
      </c>
    </row>
    <row r="259">
      <c r="A259" s="55" t="s">
        <v>2306</v>
      </c>
      <c r="B259" s="24">
        <v>0.1625925925925926</v>
      </c>
      <c r="C259" s="55" t="s">
        <v>82</v>
      </c>
      <c r="D259" s="55" t="s">
        <v>89</v>
      </c>
      <c r="E259" s="29">
        <v>13.0</v>
      </c>
      <c r="F259" s="46">
        <f>E259-9</f>
        <v>4</v>
      </c>
      <c r="G259" s="26"/>
      <c r="H259" s="26"/>
      <c r="I259" s="26"/>
      <c r="J259" s="55" t="s">
        <v>151</v>
      </c>
    </row>
    <row r="260">
      <c r="A260" s="55" t="s">
        <v>2306</v>
      </c>
      <c r="B260" s="24">
        <v>0.1625925925925926</v>
      </c>
      <c r="C260" s="55" t="s">
        <v>82</v>
      </c>
      <c r="D260" s="55" t="s">
        <v>89</v>
      </c>
      <c r="E260" s="29" t="s">
        <v>75</v>
      </c>
      <c r="F260" s="29" t="s">
        <v>75</v>
      </c>
      <c r="G260" s="26"/>
      <c r="H260" s="26"/>
      <c r="I260" s="26"/>
      <c r="J260" s="55" t="s">
        <v>2265</v>
      </c>
    </row>
    <row r="261">
      <c r="A261" s="55" t="s">
        <v>2306</v>
      </c>
      <c r="B261" s="24">
        <v>0.16260416666666666</v>
      </c>
      <c r="C261" s="55" t="s">
        <v>70</v>
      </c>
      <c r="D261" s="55" t="s">
        <v>93</v>
      </c>
      <c r="E261" s="29">
        <v>18.0</v>
      </c>
      <c r="F261" s="46">
        <f>E261-10</f>
        <v>8</v>
      </c>
      <c r="G261" s="26"/>
      <c r="H261" s="26"/>
      <c r="I261" s="26"/>
      <c r="J261" s="55" t="s">
        <v>2321</v>
      </c>
    </row>
    <row r="262">
      <c r="A262" s="55" t="s">
        <v>2306</v>
      </c>
      <c r="B262" s="24">
        <v>0.16260416666666666</v>
      </c>
      <c r="C262" s="55" t="s">
        <v>70</v>
      </c>
      <c r="D262" s="55" t="s">
        <v>93</v>
      </c>
      <c r="E262" s="29" t="s">
        <v>75</v>
      </c>
      <c r="F262" s="29" t="s">
        <v>75</v>
      </c>
      <c r="G262" s="26"/>
      <c r="H262" s="26"/>
      <c r="I262" s="26"/>
      <c r="J262" s="55" t="s">
        <v>2265</v>
      </c>
    </row>
    <row r="263">
      <c r="A263" s="55" t="s">
        <v>2306</v>
      </c>
      <c r="B263" s="24">
        <v>0.16265046296296296</v>
      </c>
      <c r="C263" s="55" t="s">
        <v>74</v>
      </c>
      <c r="D263" s="55" t="s">
        <v>91</v>
      </c>
      <c r="E263" s="29">
        <v>10.0</v>
      </c>
      <c r="F263" s="46"/>
      <c r="G263" s="26"/>
      <c r="H263" s="55" t="s">
        <v>2393</v>
      </c>
      <c r="I263" s="26"/>
      <c r="J263" s="26"/>
    </row>
    <row r="264">
      <c r="A264" s="55" t="s">
        <v>2306</v>
      </c>
      <c r="B264" s="24">
        <v>0.16267361111111112</v>
      </c>
      <c r="C264" s="55" t="s">
        <v>69</v>
      </c>
      <c r="D264" s="55" t="s">
        <v>91</v>
      </c>
      <c r="E264" s="29">
        <v>21.0</v>
      </c>
      <c r="F264" s="46"/>
      <c r="G264" s="26"/>
      <c r="H264" s="55" t="s">
        <v>2394</v>
      </c>
      <c r="I264" s="26"/>
      <c r="J264" s="26"/>
    </row>
    <row r="265">
      <c r="A265" s="55" t="s">
        <v>2306</v>
      </c>
      <c r="B265" s="24">
        <v>0.16270833333333334</v>
      </c>
      <c r="C265" s="55" t="s">
        <v>69</v>
      </c>
      <c r="D265" s="55" t="s">
        <v>91</v>
      </c>
      <c r="E265" s="29">
        <v>24.0</v>
      </c>
      <c r="F265" s="46"/>
      <c r="G265" s="26"/>
      <c r="H265" s="55" t="s">
        <v>2395</v>
      </c>
      <c r="I265" s="26"/>
      <c r="J265" s="26"/>
    </row>
    <row r="266">
      <c r="A266" s="55" t="s">
        <v>2306</v>
      </c>
      <c r="B266" s="24">
        <v>0.16274305555555554</v>
      </c>
      <c r="C266" s="55" t="s">
        <v>70</v>
      </c>
      <c r="D266" s="55" t="s">
        <v>91</v>
      </c>
      <c r="E266" s="29">
        <v>12.0</v>
      </c>
      <c r="F266" s="46"/>
      <c r="G266" s="26"/>
      <c r="H266" s="55" t="s">
        <v>2396</v>
      </c>
      <c r="I266" s="29">
        <v>1.0</v>
      </c>
      <c r="J266" s="55" t="s">
        <v>2397</v>
      </c>
    </row>
    <row r="267">
      <c r="A267" s="55" t="s">
        <v>2306</v>
      </c>
      <c r="B267" s="24">
        <v>0.16483796296296296</v>
      </c>
      <c r="C267" s="55" t="s">
        <v>964</v>
      </c>
      <c r="D267" s="55" t="s">
        <v>67</v>
      </c>
      <c r="E267" s="29">
        <v>20.0</v>
      </c>
      <c r="F267" s="46">
        <f>E267-9</f>
        <v>11</v>
      </c>
      <c r="G267" s="26"/>
      <c r="H267" s="26"/>
      <c r="I267" s="26"/>
      <c r="J267" s="26"/>
    </row>
    <row r="268">
      <c r="A268" s="55" t="s">
        <v>2306</v>
      </c>
      <c r="B268" s="24">
        <v>0.17327546296296295</v>
      </c>
      <c r="C268" s="55" t="s">
        <v>70</v>
      </c>
      <c r="D268" s="55" t="s">
        <v>365</v>
      </c>
      <c r="E268" s="29">
        <v>20.0</v>
      </c>
      <c r="F268" s="46">
        <f>E268-2</f>
        <v>18</v>
      </c>
      <c r="G268" s="26"/>
      <c r="H268" s="26"/>
      <c r="I268" s="26"/>
      <c r="J268" s="26"/>
    </row>
  </sheetData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18.14"/>
    <col customWidth="1" min="4" max="4" width="15.71"/>
    <col customWidth="1" min="5" max="5" width="10.43"/>
    <col customWidth="1" min="6" max="6" width="12.43"/>
    <col customWidth="1" min="7" max="7" width="5.14"/>
    <col customWidth="1" min="8" max="8" width="38.86"/>
    <col customWidth="1" min="9" max="9" width="6.29"/>
    <col customWidth="1" min="10" max="10" width="55.43"/>
  </cols>
  <sheetData>
    <row r="1">
      <c r="A1" s="77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55" t="s">
        <v>2398</v>
      </c>
      <c r="B2" s="24">
        <v>0.017037037037037038</v>
      </c>
      <c r="C2" s="55" t="s">
        <v>70</v>
      </c>
      <c r="D2" s="55" t="s">
        <v>365</v>
      </c>
      <c r="E2" s="29">
        <v>18.0</v>
      </c>
      <c r="F2" s="29">
        <f>E2-6</f>
        <v>12</v>
      </c>
      <c r="G2" s="26"/>
      <c r="H2" s="26"/>
      <c r="I2" s="26"/>
      <c r="J2" s="26"/>
    </row>
    <row r="3">
      <c r="A3" s="55" t="s">
        <v>2398</v>
      </c>
      <c r="B3" s="24">
        <v>0.017037037037037038</v>
      </c>
      <c r="C3" s="55" t="s">
        <v>66</v>
      </c>
      <c r="D3" s="55" t="s">
        <v>365</v>
      </c>
      <c r="E3" s="55" t="s">
        <v>75</v>
      </c>
      <c r="F3" s="55" t="s">
        <v>75</v>
      </c>
      <c r="G3" s="26"/>
      <c r="H3" s="26"/>
      <c r="I3" s="26"/>
      <c r="J3" s="26"/>
    </row>
    <row r="4">
      <c r="A4" s="55" t="s">
        <v>2398</v>
      </c>
      <c r="B4" s="24">
        <v>0.01707175925925926</v>
      </c>
      <c r="C4" s="55" t="s">
        <v>82</v>
      </c>
      <c r="D4" s="55" t="s">
        <v>365</v>
      </c>
      <c r="E4" s="29">
        <v>16.0</v>
      </c>
      <c r="F4" s="29">
        <f>E4-10</f>
        <v>6</v>
      </c>
      <c r="G4" s="26"/>
      <c r="H4" s="26"/>
      <c r="I4" s="26"/>
      <c r="J4" s="26"/>
    </row>
    <row r="5">
      <c r="A5" s="55" t="s">
        <v>2398</v>
      </c>
      <c r="B5" s="24">
        <v>0.022615740740740742</v>
      </c>
      <c r="C5" s="55" t="s">
        <v>70</v>
      </c>
      <c r="D5" s="55" t="s">
        <v>67</v>
      </c>
      <c r="E5" s="29">
        <v>16.0</v>
      </c>
      <c r="F5" s="29">
        <f>E5-3</f>
        <v>13</v>
      </c>
      <c r="G5" s="26"/>
      <c r="H5" s="26"/>
      <c r="I5" s="26"/>
      <c r="J5" s="26"/>
    </row>
    <row r="6">
      <c r="A6" s="55" t="s">
        <v>2398</v>
      </c>
      <c r="B6" s="24">
        <v>0.0234375</v>
      </c>
      <c r="C6" s="55" t="s">
        <v>66</v>
      </c>
      <c r="D6" s="55" t="s">
        <v>67</v>
      </c>
      <c r="E6" s="29">
        <v>4.0</v>
      </c>
      <c r="F6" s="29">
        <f>E6-2</f>
        <v>2</v>
      </c>
      <c r="G6" s="26"/>
      <c r="H6" s="26"/>
      <c r="I6" s="26"/>
      <c r="J6" s="26"/>
    </row>
    <row r="7">
      <c r="A7" s="55" t="s">
        <v>2398</v>
      </c>
      <c r="B7" s="24">
        <v>0.036550925925925924</v>
      </c>
      <c r="C7" s="55" t="s">
        <v>84</v>
      </c>
      <c r="D7" s="55" t="s">
        <v>166</v>
      </c>
      <c r="E7" s="55" t="s">
        <v>75</v>
      </c>
      <c r="F7" s="55" t="s">
        <v>75</v>
      </c>
      <c r="G7" s="26"/>
      <c r="H7" s="26"/>
      <c r="I7" s="26"/>
      <c r="J7" s="55" t="s">
        <v>2399</v>
      </c>
    </row>
    <row r="8">
      <c r="A8" s="55" t="s">
        <v>2398</v>
      </c>
      <c r="B8" s="24">
        <v>0.05002314814814815</v>
      </c>
      <c r="C8" s="55" t="s">
        <v>964</v>
      </c>
      <c r="D8" s="55" t="s">
        <v>132</v>
      </c>
      <c r="E8" s="29">
        <v>10.0</v>
      </c>
      <c r="F8" s="29">
        <f>E8-3</f>
        <v>7</v>
      </c>
      <c r="G8" s="26"/>
      <c r="H8" s="26"/>
      <c r="I8" s="26"/>
      <c r="J8" s="26"/>
    </row>
    <row r="9">
      <c r="A9" s="55" t="s">
        <v>2398</v>
      </c>
      <c r="B9" s="24">
        <v>0.050034722222222223</v>
      </c>
      <c r="C9" s="55" t="s">
        <v>69</v>
      </c>
      <c r="D9" s="55" t="s">
        <v>132</v>
      </c>
      <c r="E9" s="55" t="s">
        <v>88</v>
      </c>
      <c r="F9" s="29">
        <v>1.0</v>
      </c>
      <c r="G9" s="26"/>
      <c r="H9" s="26"/>
      <c r="I9" s="26"/>
      <c r="J9" s="26"/>
    </row>
    <row r="10">
      <c r="A10" s="55" t="s">
        <v>2398</v>
      </c>
      <c r="B10" s="24">
        <v>0.050034722222222223</v>
      </c>
      <c r="C10" s="55" t="s">
        <v>82</v>
      </c>
      <c r="D10" s="55" t="s">
        <v>361</v>
      </c>
      <c r="E10" s="29">
        <v>25.0</v>
      </c>
      <c r="F10" s="29">
        <f>E10-10</f>
        <v>15</v>
      </c>
      <c r="G10" s="26"/>
      <c r="H10" s="26"/>
      <c r="I10" s="26"/>
      <c r="J10" s="26"/>
    </row>
    <row r="11">
      <c r="A11" s="55" t="s">
        <v>2398</v>
      </c>
      <c r="B11" s="24">
        <v>0.05005787037037037</v>
      </c>
      <c r="C11" s="55" t="s">
        <v>66</v>
      </c>
      <c r="D11" s="55" t="s">
        <v>361</v>
      </c>
      <c r="E11" s="29">
        <v>15.0</v>
      </c>
      <c r="F11" s="29">
        <f>E11-2</f>
        <v>13</v>
      </c>
      <c r="G11" s="26"/>
      <c r="H11" s="26"/>
      <c r="I11" s="26"/>
      <c r="J11" s="26"/>
    </row>
    <row r="12">
      <c r="A12" s="55" t="s">
        <v>2398</v>
      </c>
      <c r="B12" s="24">
        <v>0.05445601851851852</v>
      </c>
      <c r="C12" s="55" t="s">
        <v>70</v>
      </c>
      <c r="D12" s="55" t="s">
        <v>67</v>
      </c>
      <c r="E12" s="29">
        <v>11.0</v>
      </c>
      <c r="F12" s="29">
        <f>E12-3</f>
        <v>8</v>
      </c>
      <c r="G12" s="26"/>
      <c r="H12" s="26"/>
      <c r="I12" s="26"/>
      <c r="J12" s="26"/>
    </row>
    <row r="13">
      <c r="A13" s="55" t="s">
        <v>2398</v>
      </c>
      <c r="B13" s="24">
        <v>0.056261574074074075</v>
      </c>
      <c r="C13" s="55" t="s">
        <v>69</v>
      </c>
      <c r="D13" s="55" t="s">
        <v>80</v>
      </c>
      <c r="E13" s="29">
        <v>21.0</v>
      </c>
      <c r="F13" s="46">
        <f t="shared" ref="F13:F14" si="1">E13-5</f>
        <v>16</v>
      </c>
      <c r="G13" s="26"/>
      <c r="H13" s="26"/>
      <c r="I13" s="26"/>
      <c r="J13" s="26"/>
    </row>
    <row r="14">
      <c r="A14" s="55" t="s">
        <v>2398</v>
      </c>
      <c r="B14" s="24">
        <v>0.057430555555555554</v>
      </c>
      <c r="C14" s="55" t="s">
        <v>69</v>
      </c>
      <c r="D14" s="55" t="s">
        <v>80</v>
      </c>
      <c r="E14" s="29">
        <v>8.0</v>
      </c>
      <c r="F14" s="46">
        <f t="shared" si="1"/>
        <v>3</v>
      </c>
      <c r="G14" s="26"/>
      <c r="H14" s="26"/>
      <c r="I14" s="26"/>
      <c r="J14" s="26"/>
    </row>
    <row r="15">
      <c r="A15" s="55" t="s">
        <v>2398</v>
      </c>
      <c r="B15" s="24">
        <v>0.06998842592592593</v>
      </c>
      <c r="C15" s="55" t="s">
        <v>66</v>
      </c>
      <c r="D15" s="55" t="s">
        <v>67</v>
      </c>
      <c r="E15" s="29">
        <v>16.0</v>
      </c>
      <c r="F15" s="46">
        <f>E15-2</f>
        <v>14</v>
      </c>
      <c r="G15" s="26"/>
      <c r="H15" s="26"/>
      <c r="I15" s="26"/>
      <c r="J15" s="26"/>
    </row>
    <row r="16">
      <c r="A16" s="55" t="s">
        <v>2398</v>
      </c>
      <c r="B16" s="24">
        <v>0.08120370370370371</v>
      </c>
      <c r="C16" s="55" t="s">
        <v>69</v>
      </c>
      <c r="D16" s="55" t="s">
        <v>127</v>
      </c>
      <c r="E16" s="55" t="s">
        <v>68</v>
      </c>
      <c r="F16" s="29">
        <v>20.0</v>
      </c>
      <c r="G16" s="26"/>
      <c r="H16" s="26"/>
      <c r="I16" s="26"/>
      <c r="J16" s="26"/>
    </row>
    <row r="17">
      <c r="A17" s="55" t="s">
        <v>2398</v>
      </c>
      <c r="B17" s="24">
        <v>0.08511574074074074</v>
      </c>
      <c r="C17" s="55" t="s">
        <v>70</v>
      </c>
      <c r="D17" s="55" t="s">
        <v>67</v>
      </c>
      <c r="E17" s="29">
        <v>11.0</v>
      </c>
      <c r="F17" s="46">
        <f t="shared" ref="F17:F18" si="2">E17-3</f>
        <v>8</v>
      </c>
      <c r="G17" s="26"/>
      <c r="H17" s="26"/>
      <c r="I17" s="26"/>
      <c r="J17" s="26"/>
    </row>
    <row r="18">
      <c r="A18" s="55" t="s">
        <v>2398</v>
      </c>
      <c r="B18" s="24">
        <v>0.10707175925925926</v>
      </c>
      <c r="C18" s="55" t="s">
        <v>70</v>
      </c>
      <c r="D18" s="55" t="s">
        <v>67</v>
      </c>
      <c r="E18" s="29">
        <v>19.0</v>
      </c>
      <c r="F18" s="29">
        <f t="shared" si="2"/>
        <v>16</v>
      </c>
      <c r="G18" s="26"/>
      <c r="H18" s="26"/>
      <c r="I18" s="26"/>
      <c r="J18" s="26"/>
    </row>
    <row r="19">
      <c r="A19" s="55" t="s">
        <v>2398</v>
      </c>
      <c r="B19" s="24">
        <v>0.10707175925925926</v>
      </c>
      <c r="C19" s="55" t="s">
        <v>66</v>
      </c>
      <c r="D19" s="55" t="s">
        <v>67</v>
      </c>
      <c r="E19" s="29">
        <v>18.0</v>
      </c>
      <c r="F19" s="29">
        <f>E19-2</f>
        <v>16</v>
      </c>
      <c r="G19" s="26"/>
      <c r="H19" s="26"/>
      <c r="I19" s="26"/>
      <c r="J19" s="26"/>
    </row>
    <row r="20">
      <c r="A20" s="55" t="s">
        <v>2398</v>
      </c>
      <c r="B20" s="24">
        <v>0.1070949074074074</v>
      </c>
      <c r="C20" s="55" t="s">
        <v>964</v>
      </c>
      <c r="D20" s="55" t="s">
        <v>67</v>
      </c>
      <c r="E20" s="55" t="s">
        <v>75</v>
      </c>
      <c r="F20" s="55" t="s">
        <v>75</v>
      </c>
      <c r="G20" s="26"/>
      <c r="H20" s="26"/>
      <c r="I20" s="26"/>
      <c r="J20" s="26"/>
    </row>
    <row r="21">
      <c r="A21" s="55" t="s">
        <v>2398</v>
      </c>
      <c r="B21" s="24">
        <v>0.11157407407407408</v>
      </c>
      <c r="C21" s="55" t="s">
        <v>964</v>
      </c>
      <c r="D21" s="55" t="s">
        <v>127</v>
      </c>
      <c r="E21" s="29">
        <v>20.0</v>
      </c>
      <c r="F21" s="46">
        <f>E21-3</f>
        <v>17</v>
      </c>
      <c r="G21" s="26"/>
      <c r="H21" s="26"/>
      <c r="I21" s="26"/>
      <c r="J21" s="26"/>
    </row>
    <row r="22">
      <c r="A22" s="55" t="s">
        <v>2398</v>
      </c>
      <c r="B22" s="24">
        <v>0.11627314814814815</v>
      </c>
      <c r="C22" s="55" t="s">
        <v>82</v>
      </c>
      <c r="D22" s="55" t="s">
        <v>127</v>
      </c>
      <c r="E22" s="29">
        <v>16.0</v>
      </c>
      <c r="F22" s="29">
        <f>E22-4</f>
        <v>12</v>
      </c>
      <c r="G22" s="26"/>
      <c r="H22" s="26"/>
      <c r="I22" s="26"/>
      <c r="J22" s="26"/>
    </row>
    <row r="23">
      <c r="A23" s="55" t="s">
        <v>2398</v>
      </c>
      <c r="B23" s="24">
        <v>0.12086805555555556</v>
      </c>
      <c r="C23" s="55" t="s">
        <v>70</v>
      </c>
      <c r="D23" s="55" t="s">
        <v>67</v>
      </c>
      <c r="E23" s="29">
        <v>16.0</v>
      </c>
      <c r="F23" s="29">
        <f>E23-3</f>
        <v>13</v>
      </c>
      <c r="G23" s="26"/>
      <c r="H23" s="26"/>
      <c r="I23" s="26"/>
      <c r="J23" s="26"/>
    </row>
    <row r="24">
      <c r="A24" s="55" t="s">
        <v>2398</v>
      </c>
      <c r="B24" s="24">
        <v>0.12113425925925926</v>
      </c>
      <c r="C24" s="55" t="s">
        <v>69</v>
      </c>
      <c r="D24" s="55" t="s">
        <v>71</v>
      </c>
      <c r="E24" s="29">
        <v>7.0</v>
      </c>
      <c r="F24" s="46">
        <f>E24-5</f>
        <v>2</v>
      </c>
      <c r="G24" s="26"/>
      <c r="H24" s="26"/>
      <c r="I24" s="26"/>
      <c r="J24" s="26"/>
    </row>
    <row r="25">
      <c r="A25" s="55" t="s">
        <v>2398</v>
      </c>
      <c r="B25" s="24">
        <v>0.1283564814814815</v>
      </c>
      <c r="C25" s="55" t="s">
        <v>82</v>
      </c>
      <c r="D25" s="55" t="s">
        <v>67</v>
      </c>
      <c r="E25" s="55" t="s">
        <v>88</v>
      </c>
      <c r="F25" s="29">
        <v>1.0</v>
      </c>
      <c r="G25" s="26"/>
      <c r="H25" s="26"/>
      <c r="I25" s="26"/>
      <c r="J25" s="26"/>
    </row>
    <row r="26">
      <c r="A26" s="55" t="s">
        <v>2398</v>
      </c>
      <c r="B26" s="24">
        <v>0.13037037037037036</v>
      </c>
      <c r="C26" s="55" t="s">
        <v>157</v>
      </c>
      <c r="D26" s="55" t="s">
        <v>67</v>
      </c>
      <c r="E26" s="29">
        <v>10.0</v>
      </c>
      <c r="F26" s="46">
        <f>E26-3</f>
        <v>7</v>
      </c>
      <c r="G26" s="26"/>
      <c r="H26" s="26"/>
      <c r="I26" s="26"/>
      <c r="J26" s="26"/>
    </row>
    <row r="27">
      <c r="A27" s="55" t="s">
        <v>2398</v>
      </c>
      <c r="B27" s="24">
        <v>0.14092592592592593</v>
      </c>
      <c r="C27" s="55" t="s">
        <v>74</v>
      </c>
      <c r="D27" s="55" t="s">
        <v>127</v>
      </c>
      <c r="E27" s="29">
        <v>16.0</v>
      </c>
      <c r="F27" s="46">
        <f>E27-1</f>
        <v>15</v>
      </c>
      <c r="G27" s="26"/>
      <c r="H27" s="26"/>
      <c r="I27" s="26"/>
      <c r="J27" s="26"/>
    </row>
    <row r="28">
      <c r="A28" s="55" t="s">
        <v>2398</v>
      </c>
      <c r="B28" s="24">
        <v>0.14100694444444445</v>
      </c>
      <c r="C28" s="55" t="s">
        <v>70</v>
      </c>
      <c r="D28" s="55" t="s">
        <v>127</v>
      </c>
      <c r="E28" s="55" t="s">
        <v>75</v>
      </c>
      <c r="F28" s="55" t="s">
        <v>75</v>
      </c>
      <c r="G28" s="26"/>
      <c r="H28" s="26"/>
      <c r="I28" s="26"/>
      <c r="J28" s="55" t="s">
        <v>2265</v>
      </c>
    </row>
    <row r="29">
      <c r="A29" s="55" t="s">
        <v>2398</v>
      </c>
      <c r="B29" s="24">
        <v>0.14100694444444445</v>
      </c>
      <c r="C29" s="55" t="s">
        <v>70</v>
      </c>
      <c r="D29" s="55" t="s">
        <v>127</v>
      </c>
      <c r="E29" s="29">
        <v>7.0</v>
      </c>
      <c r="F29" s="29">
        <f>E29-1</f>
        <v>6</v>
      </c>
      <c r="G29" s="26"/>
      <c r="H29" s="26"/>
      <c r="I29" s="26"/>
      <c r="J29" s="26"/>
    </row>
    <row r="30">
      <c r="A30" s="55" t="s">
        <v>2398</v>
      </c>
      <c r="B30" s="24">
        <v>0.15971064814814814</v>
      </c>
      <c r="C30" s="55" t="s">
        <v>69</v>
      </c>
      <c r="D30" s="55" t="s">
        <v>67</v>
      </c>
      <c r="E30" s="29">
        <v>24.0</v>
      </c>
      <c r="F30" s="29">
        <f>E30-5</f>
        <v>19</v>
      </c>
      <c r="G30" s="26"/>
      <c r="H30" s="26"/>
      <c r="I30" s="26"/>
      <c r="J30" s="26"/>
    </row>
    <row r="31">
      <c r="A31" s="55" t="s">
        <v>2398</v>
      </c>
      <c r="B31" s="24">
        <v>0.1597222222222222</v>
      </c>
      <c r="C31" s="55" t="s">
        <v>70</v>
      </c>
      <c r="D31" s="55" t="s">
        <v>67</v>
      </c>
      <c r="E31" s="29">
        <v>19.0</v>
      </c>
      <c r="F31" s="29">
        <f>E31-3</f>
        <v>16</v>
      </c>
      <c r="G31" s="26"/>
      <c r="H31" s="26"/>
      <c r="I31" s="26"/>
      <c r="J31" s="26"/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3" max="3" width="9.57"/>
    <col customWidth="1" min="4" max="4" width="13.86"/>
    <col customWidth="1" min="5" max="5" width="10.43"/>
    <col customWidth="1" min="6" max="6" width="12.43"/>
    <col customWidth="1" min="7" max="7" width="5.14"/>
    <col customWidth="1" min="8" max="8" width="12.86"/>
    <col customWidth="1" min="9" max="9" width="6.29"/>
    <col customWidth="1" min="10" max="10" width="36.71"/>
  </cols>
  <sheetData>
    <row r="1">
      <c r="A1" s="77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55" t="s">
        <v>2400</v>
      </c>
      <c r="B2" s="24">
        <v>0.010902777777777779</v>
      </c>
      <c r="C2" s="55" t="s">
        <v>69</v>
      </c>
      <c r="D2" s="55" t="s">
        <v>120</v>
      </c>
      <c r="E2" s="29">
        <v>11.0</v>
      </c>
      <c r="F2" s="26"/>
      <c r="G2" s="26"/>
      <c r="H2" s="26"/>
      <c r="I2" s="26"/>
      <c r="J2" s="55" t="s">
        <v>2401</v>
      </c>
    </row>
    <row r="3">
      <c r="A3" s="55" t="s">
        <v>2400</v>
      </c>
      <c r="B3" s="24">
        <v>0.019189814814814816</v>
      </c>
      <c r="C3" s="55" t="s">
        <v>70</v>
      </c>
      <c r="D3" s="55" t="s">
        <v>127</v>
      </c>
      <c r="E3" s="29">
        <v>8.0</v>
      </c>
      <c r="F3" s="26">
        <f>E3-1</f>
        <v>7</v>
      </c>
      <c r="G3" s="26"/>
      <c r="H3" s="26"/>
      <c r="I3" s="26"/>
      <c r="J3" s="26"/>
    </row>
    <row r="4">
      <c r="A4" s="55" t="s">
        <v>2400</v>
      </c>
      <c r="B4" s="24">
        <v>0.034722222222222224</v>
      </c>
      <c r="C4" s="55" t="s">
        <v>964</v>
      </c>
      <c r="D4" s="55" t="s">
        <v>67</v>
      </c>
      <c r="E4" s="29">
        <v>20.0</v>
      </c>
      <c r="F4" s="26">
        <f t="shared" ref="F4:F5" si="1">E4-9</f>
        <v>11</v>
      </c>
      <c r="G4" s="26"/>
      <c r="H4" s="26"/>
      <c r="I4" s="26"/>
      <c r="J4" s="26"/>
    </row>
    <row r="5">
      <c r="A5" s="55" t="s">
        <v>2400</v>
      </c>
      <c r="B5" s="24">
        <v>0.037175925925925925</v>
      </c>
      <c r="C5" s="55" t="s">
        <v>964</v>
      </c>
      <c r="D5" s="55" t="s">
        <v>67</v>
      </c>
      <c r="E5" s="29">
        <v>16.0</v>
      </c>
      <c r="F5" s="26">
        <f t="shared" si="1"/>
        <v>7</v>
      </c>
      <c r="G5" s="26"/>
      <c r="H5" s="26"/>
      <c r="I5" s="26"/>
      <c r="J5" s="26"/>
    </row>
    <row r="6">
      <c r="A6" s="55" t="s">
        <v>2400</v>
      </c>
      <c r="B6" s="24">
        <v>0.037280092592592594</v>
      </c>
      <c r="C6" s="55" t="s">
        <v>69</v>
      </c>
      <c r="D6" s="55" t="s">
        <v>67</v>
      </c>
      <c r="E6" s="29" t="s">
        <v>68</v>
      </c>
      <c r="F6" s="29">
        <v>20.0</v>
      </c>
      <c r="G6" s="26"/>
      <c r="H6" s="26"/>
      <c r="I6" s="26"/>
      <c r="J6" s="26"/>
    </row>
    <row r="7">
      <c r="A7" s="55" t="s">
        <v>2400</v>
      </c>
      <c r="B7" s="24">
        <v>0.046747685185185184</v>
      </c>
      <c r="C7" s="55" t="s">
        <v>70</v>
      </c>
      <c r="D7" s="55" t="s">
        <v>71</v>
      </c>
      <c r="E7" s="29" t="s">
        <v>75</v>
      </c>
      <c r="F7" s="29" t="s">
        <v>75</v>
      </c>
      <c r="G7" s="26"/>
      <c r="H7" s="26"/>
      <c r="I7" s="26"/>
      <c r="J7" s="26"/>
    </row>
    <row r="8">
      <c r="A8" s="55" t="s">
        <v>2400</v>
      </c>
      <c r="B8" s="24">
        <v>0.061030092592592594</v>
      </c>
      <c r="C8" s="55" t="s">
        <v>74</v>
      </c>
      <c r="D8" s="55" t="s">
        <v>361</v>
      </c>
      <c r="E8" s="29">
        <v>13.0</v>
      </c>
      <c r="F8" s="26">
        <f>E8-3</f>
        <v>10</v>
      </c>
      <c r="G8" s="26"/>
      <c r="H8" s="26"/>
      <c r="I8" s="26"/>
      <c r="J8" s="26"/>
    </row>
    <row r="9">
      <c r="A9" s="55" t="s">
        <v>2400</v>
      </c>
      <c r="B9" s="24">
        <v>0.06188657407407407</v>
      </c>
      <c r="C9" s="55" t="s">
        <v>69</v>
      </c>
      <c r="D9" s="55" t="s">
        <v>80</v>
      </c>
      <c r="E9" s="29">
        <v>7.0</v>
      </c>
      <c r="F9" s="26">
        <f t="shared" ref="F9:F10" si="2">E9-5</f>
        <v>2</v>
      </c>
      <c r="G9" s="26"/>
      <c r="H9" s="26"/>
      <c r="I9" s="26"/>
      <c r="J9" s="26"/>
    </row>
    <row r="10">
      <c r="A10" s="55" t="s">
        <v>2400</v>
      </c>
      <c r="B10" s="24">
        <v>0.06193287037037037</v>
      </c>
      <c r="C10" s="55" t="s">
        <v>70</v>
      </c>
      <c r="D10" s="55" t="s">
        <v>80</v>
      </c>
      <c r="E10" s="29">
        <v>20.0</v>
      </c>
      <c r="F10" s="26">
        <f t="shared" si="2"/>
        <v>15</v>
      </c>
      <c r="G10" s="26"/>
      <c r="H10" s="26"/>
      <c r="I10" s="26"/>
      <c r="J10" s="26"/>
    </row>
    <row r="11">
      <c r="A11" s="55" t="s">
        <v>2400</v>
      </c>
      <c r="B11" s="24">
        <v>0.06894675925925926</v>
      </c>
      <c r="C11" s="55" t="s">
        <v>82</v>
      </c>
      <c r="D11" s="55" t="s">
        <v>67</v>
      </c>
      <c r="E11" s="29">
        <v>20.0</v>
      </c>
      <c r="F11" s="26">
        <f>E11-4</f>
        <v>16</v>
      </c>
      <c r="G11" s="26"/>
      <c r="H11" s="26"/>
      <c r="I11" s="26"/>
      <c r="J11" s="26"/>
    </row>
    <row r="12">
      <c r="A12" s="55" t="s">
        <v>2400</v>
      </c>
      <c r="B12" s="24">
        <v>0.0722337962962963</v>
      </c>
      <c r="C12" s="55" t="s">
        <v>74</v>
      </c>
      <c r="D12" s="55" t="s">
        <v>93</v>
      </c>
      <c r="E12" s="29">
        <v>28.0</v>
      </c>
      <c r="F12" s="26">
        <f>E12-10</f>
        <v>18</v>
      </c>
      <c r="G12" s="26"/>
      <c r="H12" s="26"/>
      <c r="I12" s="26"/>
      <c r="J12" s="55" t="s">
        <v>1010</v>
      </c>
    </row>
    <row r="13">
      <c r="A13" s="55" t="s">
        <v>2400</v>
      </c>
      <c r="B13" s="24">
        <v>0.07722222222222222</v>
      </c>
      <c r="C13" s="55" t="s">
        <v>70</v>
      </c>
      <c r="D13" s="55" t="s">
        <v>67</v>
      </c>
      <c r="E13" s="29">
        <v>17.0</v>
      </c>
      <c r="F13" s="26">
        <f>E13-3</f>
        <v>14</v>
      </c>
      <c r="G13" s="26"/>
      <c r="H13" s="26"/>
      <c r="I13" s="26"/>
      <c r="J13" s="26"/>
    </row>
    <row r="14">
      <c r="A14" s="55" t="s">
        <v>2400</v>
      </c>
      <c r="B14" s="24">
        <v>0.10342592592592592</v>
      </c>
      <c r="C14" s="55" t="s">
        <v>82</v>
      </c>
      <c r="D14" s="55" t="s">
        <v>361</v>
      </c>
      <c r="E14" s="29">
        <v>13.0</v>
      </c>
      <c r="F14" s="26">
        <f>E14-10</f>
        <v>3</v>
      </c>
      <c r="G14" s="26"/>
      <c r="H14" s="26"/>
      <c r="I14" s="26"/>
      <c r="J14" s="26"/>
    </row>
    <row r="15">
      <c r="A15" s="55" t="s">
        <v>2400</v>
      </c>
      <c r="B15" s="24">
        <v>0.11959490740740741</v>
      </c>
      <c r="C15" s="55" t="s">
        <v>157</v>
      </c>
      <c r="D15" s="55" t="s">
        <v>67</v>
      </c>
      <c r="E15" s="29" t="s">
        <v>75</v>
      </c>
      <c r="F15" s="29" t="s">
        <v>75</v>
      </c>
      <c r="G15" s="26"/>
      <c r="H15" s="26"/>
      <c r="I15" s="26"/>
      <c r="J15" s="55" t="s">
        <v>2070</v>
      </c>
    </row>
    <row r="16">
      <c r="A16" s="55" t="s">
        <v>2400</v>
      </c>
      <c r="B16" s="24">
        <v>0.11959490740740741</v>
      </c>
      <c r="C16" s="55" t="s">
        <v>157</v>
      </c>
      <c r="D16" s="55" t="s">
        <v>67</v>
      </c>
      <c r="E16" s="29">
        <v>14.0</v>
      </c>
      <c r="F16" s="26">
        <f>E16-3</f>
        <v>11</v>
      </c>
      <c r="G16" s="26"/>
      <c r="H16" s="26"/>
      <c r="I16" s="26"/>
      <c r="J16" s="55" t="s">
        <v>2071</v>
      </c>
    </row>
    <row r="17">
      <c r="A17" s="55" t="s">
        <v>2400</v>
      </c>
      <c r="B17" s="24">
        <v>0.12105324074074074</v>
      </c>
      <c r="C17" s="55" t="s">
        <v>74</v>
      </c>
      <c r="D17" s="55" t="s">
        <v>127</v>
      </c>
      <c r="E17" s="29" t="s">
        <v>75</v>
      </c>
      <c r="F17" s="29" t="s">
        <v>75</v>
      </c>
      <c r="G17" s="26"/>
      <c r="H17" s="26"/>
      <c r="I17" s="26"/>
      <c r="J17" s="55" t="s">
        <v>85</v>
      </c>
    </row>
    <row r="18">
      <c r="A18" s="55" t="s">
        <v>2400</v>
      </c>
      <c r="B18" s="24">
        <v>0.12105324074074074</v>
      </c>
      <c r="C18" s="55" t="s">
        <v>74</v>
      </c>
      <c r="D18" s="55" t="s">
        <v>127</v>
      </c>
      <c r="E18" s="29">
        <v>12.0</v>
      </c>
      <c r="F18" s="29">
        <v>11.0</v>
      </c>
      <c r="G18" s="26"/>
      <c r="H18" s="26"/>
      <c r="I18" s="26"/>
      <c r="J18" s="55" t="s">
        <v>86</v>
      </c>
    </row>
    <row r="19">
      <c r="A19" s="55" t="s">
        <v>2400</v>
      </c>
      <c r="B19" s="24">
        <v>0.12864583333333332</v>
      </c>
      <c r="C19" s="55" t="s">
        <v>74</v>
      </c>
      <c r="D19" s="55" t="s">
        <v>73</v>
      </c>
      <c r="E19" s="29">
        <v>29.0</v>
      </c>
      <c r="F19" s="26">
        <f>E19-13</f>
        <v>16</v>
      </c>
      <c r="G19" s="26"/>
      <c r="H19" s="26"/>
      <c r="I19" s="26"/>
      <c r="J19" s="26"/>
    </row>
    <row r="20">
      <c r="A20" s="55" t="s">
        <v>2400</v>
      </c>
      <c r="B20" s="24">
        <v>0.1303587962962963</v>
      </c>
      <c r="C20" s="55" t="s">
        <v>70</v>
      </c>
      <c r="D20" s="55" t="s">
        <v>67</v>
      </c>
      <c r="E20" s="29">
        <v>19.0</v>
      </c>
      <c r="F20" s="26">
        <f>E20-3</f>
        <v>16</v>
      </c>
      <c r="G20" s="26"/>
      <c r="H20" s="26"/>
      <c r="I20" s="26"/>
      <c r="J20" s="26"/>
    </row>
    <row r="21">
      <c r="A21" s="55" t="s">
        <v>2400</v>
      </c>
      <c r="B21" s="24">
        <v>0.13719907407407408</v>
      </c>
      <c r="C21" s="55" t="s">
        <v>82</v>
      </c>
      <c r="D21" s="55" t="s">
        <v>76</v>
      </c>
      <c r="E21" s="29">
        <v>32.0</v>
      </c>
      <c r="F21" s="26"/>
      <c r="G21" s="26"/>
      <c r="H21" s="26"/>
      <c r="I21" s="26"/>
      <c r="J21" s="55" t="s">
        <v>2402</v>
      </c>
    </row>
    <row r="22">
      <c r="A22" s="55" t="s">
        <v>2400</v>
      </c>
      <c r="B22" s="24">
        <v>0.13819444444444445</v>
      </c>
      <c r="C22" s="55" t="s">
        <v>82</v>
      </c>
      <c r="D22" s="55" t="s">
        <v>76</v>
      </c>
      <c r="E22" s="29">
        <v>92.0</v>
      </c>
      <c r="F22" s="26"/>
      <c r="G22" s="26"/>
      <c r="H22" s="26"/>
      <c r="I22" s="26"/>
      <c r="J22" s="55" t="s">
        <v>2402</v>
      </c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57"/>
    <col customWidth="1" min="4" max="4" width="15.71"/>
    <col customWidth="1" min="5" max="5" width="10.43"/>
    <col customWidth="1" min="6" max="6" width="12.43"/>
    <col customWidth="1" min="7" max="7" width="5.14"/>
    <col customWidth="1" min="8" max="8" width="12.86"/>
    <col customWidth="1" min="9" max="9" width="6.29"/>
    <col customWidth="1" min="10" max="10" width="35.0"/>
  </cols>
  <sheetData>
    <row r="1">
      <c r="A1" s="77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55" t="s">
        <v>2403</v>
      </c>
      <c r="B2" s="24">
        <v>0.01457175925925926</v>
      </c>
      <c r="C2" s="55" t="s">
        <v>964</v>
      </c>
      <c r="D2" s="55" t="s">
        <v>67</v>
      </c>
      <c r="E2" s="29">
        <v>14.0</v>
      </c>
      <c r="F2" s="46">
        <f>E2-9</f>
        <v>5</v>
      </c>
      <c r="G2" s="26"/>
      <c r="H2" s="26"/>
      <c r="I2" s="26"/>
      <c r="J2" s="26"/>
    </row>
    <row r="3">
      <c r="A3" s="55" t="s">
        <v>2403</v>
      </c>
      <c r="B3" s="24">
        <v>0.01912037037037037</v>
      </c>
      <c r="C3" s="55" t="s">
        <v>964</v>
      </c>
      <c r="D3" s="55" t="s">
        <v>67</v>
      </c>
      <c r="E3" s="29" t="s">
        <v>75</v>
      </c>
      <c r="F3" s="29" t="s">
        <v>75</v>
      </c>
      <c r="G3" s="26"/>
      <c r="H3" s="26"/>
      <c r="I3" s="26"/>
      <c r="J3" s="26"/>
    </row>
    <row r="4">
      <c r="A4" s="55" t="s">
        <v>2403</v>
      </c>
      <c r="B4" s="24">
        <v>0.019282407407407408</v>
      </c>
      <c r="C4" s="55" t="s">
        <v>69</v>
      </c>
      <c r="D4" s="55" t="s">
        <v>67</v>
      </c>
      <c r="E4" s="29">
        <v>23.0</v>
      </c>
      <c r="F4" s="46">
        <f>E4-5</f>
        <v>18</v>
      </c>
      <c r="G4" s="26"/>
      <c r="H4" s="26"/>
      <c r="I4" s="26"/>
      <c r="J4" s="26"/>
    </row>
    <row r="5">
      <c r="A5" s="55" t="s">
        <v>2403</v>
      </c>
      <c r="B5" s="24">
        <v>0.02228009259259259</v>
      </c>
      <c r="C5" s="55" t="s">
        <v>964</v>
      </c>
      <c r="D5" s="55" t="s">
        <v>81</v>
      </c>
      <c r="E5" s="29">
        <v>6.0</v>
      </c>
      <c r="F5" s="46">
        <f>E5-2</f>
        <v>4</v>
      </c>
      <c r="G5" s="26"/>
      <c r="H5" s="26"/>
      <c r="I5" s="26"/>
      <c r="J5" s="26"/>
    </row>
    <row r="6">
      <c r="A6" s="55" t="s">
        <v>2403</v>
      </c>
      <c r="B6" s="24">
        <v>0.024791666666666667</v>
      </c>
      <c r="C6" s="55" t="s">
        <v>74</v>
      </c>
      <c r="D6" s="55" t="s">
        <v>125</v>
      </c>
      <c r="E6" s="29" t="s">
        <v>75</v>
      </c>
      <c r="F6" s="29" t="s">
        <v>75</v>
      </c>
      <c r="G6" s="26"/>
      <c r="H6" s="26"/>
      <c r="I6" s="26"/>
      <c r="J6" s="55" t="s">
        <v>85</v>
      </c>
    </row>
    <row r="7">
      <c r="A7" s="55" t="s">
        <v>2403</v>
      </c>
      <c r="B7" s="24">
        <v>0.024791666666666667</v>
      </c>
      <c r="C7" s="55" t="s">
        <v>74</v>
      </c>
      <c r="D7" s="55" t="s">
        <v>125</v>
      </c>
      <c r="E7" s="29">
        <v>21.0</v>
      </c>
      <c r="F7" s="46">
        <f>E7-13</f>
        <v>8</v>
      </c>
      <c r="G7" s="26"/>
      <c r="H7" s="26"/>
      <c r="I7" s="26"/>
      <c r="J7" s="55" t="s">
        <v>86</v>
      </c>
    </row>
    <row r="8">
      <c r="A8" s="55" t="s">
        <v>2403</v>
      </c>
      <c r="B8" s="24">
        <v>0.02537037037037037</v>
      </c>
      <c r="C8" s="55" t="s">
        <v>70</v>
      </c>
      <c r="D8" s="55" t="s">
        <v>125</v>
      </c>
      <c r="E8" s="29">
        <v>25.0</v>
      </c>
      <c r="F8" s="46">
        <f t="shared" ref="F8:F9" si="1">E8-9</f>
        <v>16</v>
      </c>
      <c r="G8" s="26"/>
      <c r="H8" s="26"/>
      <c r="I8" s="26"/>
      <c r="J8" s="26"/>
    </row>
    <row r="9">
      <c r="A9" s="55" t="s">
        <v>2403</v>
      </c>
      <c r="B9" s="24">
        <v>0.027141203703703702</v>
      </c>
      <c r="C9" s="55" t="s">
        <v>964</v>
      </c>
      <c r="D9" s="55" t="s">
        <v>67</v>
      </c>
      <c r="E9" s="29">
        <v>28.0</v>
      </c>
      <c r="F9" s="46">
        <f t="shared" si="1"/>
        <v>19</v>
      </c>
      <c r="G9" s="26"/>
      <c r="H9" s="26"/>
      <c r="I9" s="26"/>
      <c r="J9" s="26"/>
    </row>
    <row r="10">
      <c r="A10" s="55" t="s">
        <v>2403</v>
      </c>
      <c r="B10" s="24">
        <v>0.02903935185185185</v>
      </c>
      <c r="C10" s="55" t="s">
        <v>66</v>
      </c>
      <c r="D10" s="55" t="s">
        <v>216</v>
      </c>
      <c r="E10" s="29">
        <v>8.0</v>
      </c>
      <c r="F10" s="46">
        <f>E10-5</f>
        <v>3</v>
      </c>
      <c r="G10" s="26"/>
      <c r="H10" s="26"/>
      <c r="I10" s="26"/>
      <c r="J10" s="26"/>
    </row>
    <row r="11">
      <c r="A11" s="55" t="s">
        <v>2403</v>
      </c>
      <c r="B11" s="24">
        <v>0.02939814814814815</v>
      </c>
      <c r="C11" s="55" t="s">
        <v>69</v>
      </c>
      <c r="D11" s="55" t="s">
        <v>209</v>
      </c>
      <c r="E11" s="29">
        <v>6.0</v>
      </c>
      <c r="F11" s="46">
        <f>E11-3</f>
        <v>3</v>
      </c>
      <c r="G11" s="26"/>
      <c r="H11" s="26"/>
      <c r="I11" s="26"/>
      <c r="J11" s="26"/>
    </row>
    <row r="12">
      <c r="A12" s="55" t="s">
        <v>2403</v>
      </c>
      <c r="B12" s="24">
        <v>0.031041666666666665</v>
      </c>
      <c r="C12" s="55" t="s">
        <v>66</v>
      </c>
      <c r="D12" s="55" t="s">
        <v>67</v>
      </c>
      <c r="E12" s="29">
        <v>17.0</v>
      </c>
      <c r="F12" s="46">
        <f>E12-2</f>
        <v>15</v>
      </c>
      <c r="G12" s="26"/>
      <c r="H12" s="26"/>
      <c r="I12" s="26"/>
      <c r="J12" s="26"/>
    </row>
    <row r="13">
      <c r="A13" s="55" t="s">
        <v>2403</v>
      </c>
      <c r="B13" s="24">
        <v>0.039247685185185184</v>
      </c>
      <c r="C13" s="55" t="s">
        <v>69</v>
      </c>
      <c r="D13" s="55" t="s">
        <v>67</v>
      </c>
      <c r="E13" s="29">
        <v>11.0</v>
      </c>
      <c r="F13" s="46">
        <f>E13-5</f>
        <v>6</v>
      </c>
      <c r="G13" s="26"/>
      <c r="H13" s="26"/>
      <c r="I13" s="26"/>
      <c r="J13" s="26"/>
    </row>
    <row r="14">
      <c r="A14" s="55" t="s">
        <v>2403</v>
      </c>
      <c r="B14" s="24">
        <v>0.042326388888888886</v>
      </c>
      <c r="C14" s="55" t="s">
        <v>74</v>
      </c>
      <c r="D14" s="55" t="s">
        <v>67</v>
      </c>
      <c r="E14" s="29">
        <v>10.0</v>
      </c>
      <c r="F14" s="46">
        <f>E14-0</f>
        <v>10</v>
      </c>
      <c r="G14" s="26"/>
      <c r="H14" s="26"/>
      <c r="I14" s="26"/>
      <c r="J14" s="26"/>
    </row>
    <row r="15">
      <c r="A15" s="55" t="s">
        <v>2403</v>
      </c>
      <c r="B15" s="24">
        <v>0.044409722222222225</v>
      </c>
      <c r="C15" s="55" t="s">
        <v>964</v>
      </c>
      <c r="D15" s="55" t="s">
        <v>67</v>
      </c>
      <c r="E15" s="29">
        <v>22.0</v>
      </c>
      <c r="F15" s="46">
        <f>E15-9</f>
        <v>13</v>
      </c>
      <c r="G15" s="26"/>
      <c r="H15" s="26"/>
      <c r="I15" s="26"/>
      <c r="J15" s="26"/>
    </row>
    <row r="16">
      <c r="A16" s="55" t="s">
        <v>2403</v>
      </c>
      <c r="B16" s="24">
        <v>0.04685185185185185</v>
      </c>
      <c r="C16" s="55" t="s">
        <v>74</v>
      </c>
      <c r="D16" s="55" t="s">
        <v>67</v>
      </c>
      <c r="E16" s="29">
        <v>14.0</v>
      </c>
      <c r="F16" s="46">
        <f>E16-0</f>
        <v>14</v>
      </c>
      <c r="G16" s="26"/>
      <c r="H16" s="26"/>
      <c r="I16" s="26"/>
      <c r="J16" s="26"/>
    </row>
    <row r="17">
      <c r="A17" s="55" t="s">
        <v>2403</v>
      </c>
      <c r="B17" s="24">
        <v>0.04685185185185185</v>
      </c>
      <c r="C17" s="55" t="s">
        <v>82</v>
      </c>
      <c r="D17" s="55" t="s">
        <v>67</v>
      </c>
      <c r="E17" s="29" t="s">
        <v>75</v>
      </c>
      <c r="F17" s="29" t="s">
        <v>75</v>
      </c>
      <c r="G17" s="26"/>
      <c r="H17" s="26"/>
      <c r="I17" s="26"/>
      <c r="J17" s="55" t="s">
        <v>85</v>
      </c>
    </row>
    <row r="18">
      <c r="A18" s="55" t="s">
        <v>2403</v>
      </c>
      <c r="B18" s="24">
        <v>0.04685185185185185</v>
      </c>
      <c r="C18" s="55" t="s">
        <v>82</v>
      </c>
      <c r="D18" s="55" t="s">
        <v>67</v>
      </c>
      <c r="E18" s="29" t="s">
        <v>68</v>
      </c>
      <c r="F18" s="29">
        <v>20.0</v>
      </c>
      <c r="G18" s="26"/>
      <c r="H18" s="26"/>
      <c r="I18" s="26"/>
      <c r="J18" s="55" t="s">
        <v>86</v>
      </c>
    </row>
    <row r="19">
      <c r="A19" s="55" t="s">
        <v>2403</v>
      </c>
      <c r="B19" s="24">
        <v>0.04685185185185185</v>
      </c>
      <c r="C19" s="55" t="s">
        <v>69</v>
      </c>
      <c r="D19" s="55" t="s">
        <v>67</v>
      </c>
      <c r="E19" s="29" t="s">
        <v>75</v>
      </c>
      <c r="F19" s="29" t="s">
        <v>75</v>
      </c>
      <c r="G19" s="26"/>
      <c r="H19" s="26"/>
      <c r="I19" s="26"/>
      <c r="J19" s="55" t="s">
        <v>85</v>
      </c>
    </row>
    <row r="20">
      <c r="A20" s="55" t="s">
        <v>2403</v>
      </c>
      <c r="B20" s="24">
        <v>0.04685185185185185</v>
      </c>
      <c r="C20" s="55" t="s">
        <v>69</v>
      </c>
      <c r="D20" s="55" t="s">
        <v>67</v>
      </c>
      <c r="E20" s="29">
        <v>11.0</v>
      </c>
      <c r="F20" s="29">
        <v>7.0</v>
      </c>
      <c r="G20" s="26"/>
      <c r="H20" s="26"/>
      <c r="I20" s="26"/>
      <c r="J20" s="55" t="s">
        <v>2404</v>
      </c>
    </row>
    <row r="21">
      <c r="A21" s="55" t="s">
        <v>2403</v>
      </c>
      <c r="B21" s="24">
        <v>0.050347222222222224</v>
      </c>
      <c r="C21" s="55" t="s">
        <v>82</v>
      </c>
      <c r="D21" s="55" t="s">
        <v>209</v>
      </c>
      <c r="E21" s="29">
        <v>20.0</v>
      </c>
      <c r="F21" s="46">
        <f t="shared" ref="F21:F22" si="2">E21-3</f>
        <v>17</v>
      </c>
      <c r="G21" s="26"/>
      <c r="H21" s="26"/>
      <c r="I21" s="26"/>
      <c r="J21" s="55" t="s">
        <v>2405</v>
      </c>
    </row>
    <row r="22">
      <c r="A22" s="55" t="s">
        <v>2403</v>
      </c>
      <c r="B22" s="24">
        <v>0.050347222222222224</v>
      </c>
      <c r="C22" s="55" t="s">
        <v>69</v>
      </c>
      <c r="D22" s="55" t="s">
        <v>209</v>
      </c>
      <c r="E22" s="29">
        <v>6.0</v>
      </c>
      <c r="F22" s="46">
        <f t="shared" si="2"/>
        <v>3</v>
      </c>
      <c r="G22" s="26"/>
      <c r="H22" s="26"/>
      <c r="I22" s="26"/>
      <c r="J22" s="55" t="s">
        <v>2405</v>
      </c>
    </row>
    <row r="23">
      <c r="A23" s="55" t="s">
        <v>2403</v>
      </c>
      <c r="B23" s="24">
        <v>0.051354166666666666</v>
      </c>
      <c r="C23" s="55" t="s">
        <v>69</v>
      </c>
      <c r="D23" s="55" t="s">
        <v>2406</v>
      </c>
      <c r="E23" s="29">
        <v>18.0</v>
      </c>
      <c r="F23" s="29">
        <v>18.0</v>
      </c>
      <c r="G23" s="26"/>
      <c r="H23" s="26"/>
      <c r="I23" s="26"/>
      <c r="J23" s="55" t="s">
        <v>2407</v>
      </c>
    </row>
    <row r="24">
      <c r="A24" s="55" t="s">
        <v>2403</v>
      </c>
      <c r="B24" s="24">
        <v>0.07282407407407407</v>
      </c>
      <c r="C24" s="55" t="s">
        <v>74</v>
      </c>
      <c r="D24" s="55" t="s">
        <v>131</v>
      </c>
      <c r="E24" s="29" t="s">
        <v>68</v>
      </c>
      <c r="F24" s="29">
        <v>20.0</v>
      </c>
      <c r="G24" s="26"/>
      <c r="H24" s="26"/>
      <c r="I24" s="26"/>
      <c r="J24" s="26"/>
    </row>
    <row r="25">
      <c r="A25" s="55" t="s">
        <v>2403</v>
      </c>
      <c r="B25" s="24">
        <v>0.07442129629629629</v>
      </c>
      <c r="C25" s="55" t="s">
        <v>74</v>
      </c>
      <c r="D25" s="55" t="s">
        <v>131</v>
      </c>
      <c r="E25" s="29">
        <v>14.0</v>
      </c>
      <c r="F25" s="46">
        <f>E25-3</f>
        <v>11</v>
      </c>
      <c r="G25" s="26"/>
      <c r="H25" s="26"/>
      <c r="I25" s="26"/>
      <c r="J25" s="26"/>
    </row>
    <row r="26">
      <c r="A26" s="55" t="s">
        <v>2403</v>
      </c>
      <c r="B26" s="24">
        <v>0.07571759259259259</v>
      </c>
      <c r="C26" s="55" t="s">
        <v>74</v>
      </c>
      <c r="D26" s="55" t="s">
        <v>364</v>
      </c>
      <c r="E26" s="29">
        <v>15.0</v>
      </c>
      <c r="F26" s="46">
        <f t="shared" ref="F26:F27" si="3">E26-7</f>
        <v>8</v>
      </c>
      <c r="G26" s="26"/>
      <c r="H26" s="26"/>
      <c r="I26" s="26"/>
      <c r="J26" s="55" t="s">
        <v>2408</v>
      </c>
    </row>
    <row r="27">
      <c r="A27" s="55" t="s">
        <v>2403</v>
      </c>
      <c r="B27" s="24">
        <v>0.07743055555555556</v>
      </c>
      <c r="C27" s="55" t="s">
        <v>74</v>
      </c>
      <c r="D27" s="55" t="s">
        <v>364</v>
      </c>
      <c r="E27" s="29">
        <v>14.0</v>
      </c>
      <c r="F27" s="46">
        <f t="shared" si="3"/>
        <v>7</v>
      </c>
      <c r="G27" s="26"/>
      <c r="H27" s="26"/>
      <c r="I27" s="26"/>
      <c r="J27" s="55" t="s">
        <v>2408</v>
      </c>
    </row>
    <row r="28">
      <c r="A28" s="55" t="s">
        <v>2403</v>
      </c>
      <c r="B28" s="24">
        <v>0.08440972222222222</v>
      </c>
      <c r="C28" s="55" t="s">
        <v>70</v>
      </c>
      <c r="D28" s="55" t="s">
        <v>365</v>
      </c>
      <c r="E28" s="29">
        <v>20.0</v>
      </c>
      <c r="F28" s="46">
        <f>E28-6</f>
        <v>14</v>
      </c>
      <c r="G28" s="26"/>
      <c r="H28" s="26"/>
      <c r="I28" s="26"/>
      <c r="J28" s="26"/>
    </row>
    <row r="29">
      <c r="A29" s="55" t="s">
        <v>2403</v>
      </c>
      <c r="B29" s="24">
        <v>0.08827546296296296</v>
      </c>
      <c r="C29" s="55" t="s">
        <v>70</v>
      </c>
      <c r="D29" s="55" t="s">
        <v>71</v>
      </c>
      <c r="E29" s="29">
        <v>13.0</v>
      </c>
      <c r="F29" s="46">
        <f>E29-7</f>
        <v>6</v>
      </c>
      <c r="G29" s="26"/>
      <c r="H29" s="26"/>
      <c r="I29" s="26"/>
      <c r="J29" s="26"/>
    </row>
    <row r="30">
      <c r="A30" s="55" t="s">
        <v>2403</v>
      </c>
      <c r="B30" s="24">
        <v>0.08887731481481481</v>
      </c>
      <c r="C30" s="55" t="s">
        <v>69</v>
      </c>
      <c r="D30" s="55" t="s">
        <v>127</v>
      </c>
      <c r="E30" s="29">
        <v>14.0</v>
      </c>
      <c r="F30" s="46">
        <f>E30-5</f>
        <v>9</v>
      </c>
      <c r="G30" s="26"/>
      <c r="H30" s="26"/>
      <c r="I30" s="26"/>
      <c r="J30" s="26"/>
    </row>
    <row r="31">
      <c r="A31" s="55" t="s">
        <v>2403</v>
      </c>
      <c r="B31" s="24">
        <v>0.1286226851851852</v>
      </c>
      <c r="C31" s="55" t="s">
        <v>66</v>
      </c>
      <c r="D31" s="55" t="s">
        <v>125</v>
      </c>
      <c r="E31" s="29" t="s">
        <v>68</v>
      </c>
      <c r="F31" s="29">
        <v>20.0</v>
      </c>
      <c r="G31" s="26"/>
      <c r="H31" s="26"/>
      <c r="I31" s="26"/>
      <c r="J31" s="26"/>
    </row>
    <row r="32">
      <c r="A32" s="55" t="s">
        <v>2403</v>
      </c>
      <c r="B32" s="24">
        <v>0.12971064814814814</v>
      </c>
      <c r="C32" s="55" t="s">
        <v>66</v>
      </c>
      <c r="D32" s="55" t="s">
        <v>210</v>
      </c>
      <c r="E32" s="29">
        <v>23.0</v>
      </c>
      <c r="F32" s="46">
        <f t="shared" ref="F32:F34" si="4">E32-9</f>
        <v>14</v>
      </c>
      <c r="G32" s="26"/>
      <c r="H32" s="26"/>
      <c r="I32" s="26"/>
      <c r="J32" s="26"/>
    </row>
    <row r="33">
      <c r="A33" s="55" t="s">
        <v>2403</v>
      </c>
      <c r="B33" s="24">
        <v>0.13077546296296297</v>
      </c>
      <c r="C33" s="55" t="s">
        <v>66</v>
      </c>
      <c r="D33" s="55" t="s">
        <v>210</v>
      </c>
      <c r="E33" s="29">
        <v>13.0</v>
      </c>
      <c r="F33" s="46">
        <f t="shared" si="4"/>
        <v>4</v>
      </c>
      <c r="G33" s="26"/>
      <c r="H33" s="26"/>
      <c r="I33" s="26"/>
      <c r="J33" s="26"/>
    </row>
    <row r="34">
      <c r="A34" s="55" t="s">
        <v>2403</v>
      </c>
      <c r="B34" s="24">
        <v>0.13153935185185187</v>
      </c>
      <c r="C34" s="55" t="s">
        <v>66</v>
      </c>
      <c r="D34" s="55" t="s">
        <v>210</v>
      </c>
      <c r="E34" s="29">
        <v>22.0</v>
      </c>
      <c r="F34" s="46">
        <f t="shared" si="4"/>
        <v>13</v>
      </c>
      <c r="G34" s="26"/>
      <c r="H34" s="26"/>
      <c r="I34" s="26"/>
      <c r="J34" s="26"/>
    </row>
    <row r="35">
      <c r="A35" s="55" t="s">
        <v>2403</v>
      </c>
      <c r="B35" s="24">
        <v>0.13439814814814816</v>
      </c>
      <c r="C35" s="55" t="s">
        <v>964</v>
      </c>
      <c r="D35" s="55" t="s">
        <v>120</v>
      </c>
      <c r="E35" s="29">
        <v>24.0</v>
      </c>
      <c r="F35" s="46"/>
      <c r="G35" s="26"/>
      <c r="H35" s="26"/>
      <c r="I35" s="26"/>
      <c r="J35" s="55" t="s">
        <v>2409</v>
      </c>
    </row>
  </sheetData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57"/>
    <col customWidth="1" min="4" max="4" width="15.71"/>
    <col customWidth="1" min="5" max="5" width="10.43"/>
    <col customWidth="1" min="6" max="6" width="12.43"/>
    <col customWidth="1" min="7" max="7" width="5.14"/>
    <col customWidth="1" min="8" max="8" width="21.71"/>
    <col customWidth="1" min="9" max="9" width="6.29"/>
    <col customWidth="1" min="10" max="10" width="46.29"/>
  </cols>
  <sheetData>
    <row r="1">
      <c r="A1" s="77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55" t="s">
        <v>2410</v>
      </c>
      <c r="B2" s="24">
        <v>0.01056712962962963</v>
      </c>
      <c r="C2" s="55" t="s">
        <v>74</v>
      </c>
      <c r="D2" s="55" t="s">
        <v>130</v>
      </c>
      <c r="E2" s="29" t="s">
        <v>75</v>
      </c>
      <c r="F2" s="29" t="s">
        <v>75</v>
      </c>
      <c r="G2" s="26"/>
      <c r="H2" s="26"/>
      <c r="I2" s="26"/>
      <c r="J2" s="55" t="s">
        <v>85</v>
      </c>
    </row>
    <row r="3">
      <c r="A3" s="55" t="s">
        <v>2410</v>
      </c>
      <c r="B3" s="24">
        <v>0.01056712962962963</v>
      </c>
      <c r="C3" s="55" t="s">
        <v>74</v>
      </c>
      <c r="D3" s="55" t="s">
        <v>130</v>
      </c>
      <c r="E3" s="29">
        <v>11.0</v>
      </c>
      <c r="F3" s="46">
        <f t="shared" ref="F3:F4" si="1">E3-3</f>
        <v>8</v>
      </c>
      <c r="G3" s="26"/>
      <c r="H3" s="26"/>
      <c r="I3" s="26"/>
      <c r="J3" s="55" t="s">
        <v>86</v>
      </c>
    </row>
    <row r="4">
      <c r="A4" s="55" t="s">
        <v>2410</v>
      </c>
      <c r="B4" s="24">
        <v>0.01787037037037037</v>
      </c>
      <c r="C4" s="55" t="s">
        <v>70</v>
      </c>
      <c r="D4" s="55" t="s">
        <v>4363</v>
      </c>
      <c r="E4" s="29">
        <v>14.0</v>
      </c>
      <c r="F4" s="46">
        <f t="shared" si="1"/>
        <v>11</v>
      </c>
      <c r="G4" s="26"/>
      <c r="H4" s="26"/>
      <c r="I4" s="26"/>
      <c r="J4" s="26"/>
    </row>
    <row r="5">
      <c r="A5" s="55" t="s">
        <v>2410</v>
      </c>
      <c r="B5" s="24">
        <v>0.019212962962962963</v>
      </c>
      <c r="C5" s="55" t="s">
        <v>69</v>
      </c>
      <c r="D5" s="55" t="s">
        <v>125</v>
      </c>
      <c r="E5" s="29">
        <v>17.0</v>
      </c>
      <c r="F5" s="46">
        <f>E5-4</f>
        <v>13</v>
      </c>
      <c r="G5" s="26"/>
      <c r="H5" s="26"/>
      <c r="I5" s="26"/>
      <c r="J5" s="26"/>
    </row>
    <row r="6">
      <c r="A6" s="55" t="s">
        <v>2410</v>
      </c>
      <c r="B6" s="24">
        <v>0.0203125</v>
      </c>
      <c r="C6" s="55" t="s">
        <v>70</v>
      </c>
      <c r="D6" s="55" t="s">
        <v>78</v>
      </c>
      <c r="E6" s="29">
        <v>27.0</v>
      </c>
      <c r="F6" s="46">
        <f>E6-9</f>
        <v>18</v>
      </c>
      <c r="G6" s="26"/>
      <c r="H6" s="26"/>
      <c r="I6" s="26"/>
      <c r="J6" s="26"/>
    </row>
    <row r="7">
      <c r="A7" s="55" t="s">
        <v>2410</v>
      </c>
      <c r="B7" s="24">
        <v>0.020833333333333332</v>
      </c>
      <c r="C7" s="55" t="s">
        <v>70</v>
      </c>
      <c r="D7" s="55" t="s">
        <v>4363</v>
      </c>
      <c r="E7" s="29" t="s">
        <v>88</v>
      </c>
      <c r="F7" s="29">
        <v>1.0</v>
      </c>
      <c r="G7" s="26"/>
      <c r="H7" s="26"/>
      <c r="I7" s="26"/>
      <c r="J7" s="26"/>
    </row>
    <row r="8">
      <c r="A8" s="55" t="s">
        <v>2410</v>
      </c>
      <c r="B8" s="24">
        <v>0.021597222222222223</v>
      </c>
      <c r="C8" s="55" t="s">
        <v>70</v>
      </c>
      <c r="D8" s="55" t="s">
        <v>78</v>
      </c>
      <c r="E8" s="29" t="s">
        <v>75</v>
      </c>
      <c r="F8" s="29" t="s">
        <v>75</v>
      </c>
      <c r="G8" s="26"/>
      <c r="H8" s="26"/>
      <c r="I8" s="26"/>
      <c r="J8" s="55" t="s">
        <v>160</v>
      </c>
    </row>
    <row r="9">
      <c r="A9" s="55" t="s">
        <v>2410</v>
      </c>
      <c r="B9" s="24">
        <v>0.021597222222222223</v>
      </c>
      <c r="C9" s="55" t="s">
        <v>70</v>
      </c>
      <c r="D9" s="55" t="s">
        <v>78</v>
      </c>
      <c r="E9" s="29">
        <v>20.0</v>
      </c>
      <c r="F9" s="46">
        <f>E9-9</f>
        <v>11</v>
      </c>
      <c r="G9" s="26"/>
      <c r="H9" s="26"/>
      <c r="I9" s="26"/>
      <c r="J9" s="55" t="s">
        <v>161</v>
      </c>
    </row>
    <row r="10">
      <c r="A10" s="55" t="s">
        <v>2410</v>
      </c>
      <c r="B10" s="24">
        <v>0.022685185185185187</v>
      </c>
      <c r="C10" s="55" t="s">
        <v>74</v>
      </c>
      <c r="D10" s="55" t="s">
        <v>125</v>
      </c>
      <c r="E10" s="29">
        <v>27.0</v>
      </c>
      <c r="F10" s="46">
        <f>E10-13</f>
        <v>14</v>
      </c>
      <c r="G10" s="26"/>
      <c r="H10" s="26"/>
      <c r="I10" s="26"/>
      <c r="J10" s="26"/>
    </row>
    <row r="11">
      <c r="A11" s="55" t="s">
        <v>2410</v>
      </c>
      <c r="B11" s="24">
        <v>0.022708333333333334</v>
      </c>
      <c r="C11" s="55" t="s">
        <v>69</v>
      </c>
      <c r="D11" s="55" t="s">
        <v>125</v>
      </c>
      <c r="E11" s="29">
        <v>7.0</v>
      </c>
      <c r="F11" s="46">
        <f>E11-4</f>
        <v>3</v>
      </c>
      <c r="G11" s="26"/>
      <c r="H11" s="26"/>
      <c r="I11" s="26"/>
      <c r="J11" s="26"/>
    </row>
    <row r="12">
      <c r="A12" s="55" t="s">
        <v>2410</v>
      </c>
      <c r="B12" s="24">
        <v>0.022743055555555555</v>
      </c>
      <c r="C12" s="55" t="s">
        <v>964</v>
      </c>
      <c r="D12" s="55" t="s">
        <v>125</v>
      </c>
      <c r="E12" s="29">
        <v>12.0</v>
      </c>
      <c r="F12" s="46">
        <f>E12-1</f>
        <v>11</v>
      </c>
      <c r="G12" s="26"/>
      <c r="H12" s="26"/>
      <c r="I12" s="26"/>
      <c r="J12" s="26"/>
    </row>
    <row r="13">
      <c r="A13" s="55" t="s">
        <v>2410</v>
      </c>
      <c r="B13" s="24">
        <v>0.022754629629629628</v>
      </c>
      <c r="C13" s="55" t="s">
        <v>66</v>
      </c>
      <c r="D13" s="55" t="s">
        <v>125</v>
      </c>
      <c r="E13" s="29">
        <v>13.0</v>
      </c>
      <c r="F13" s="46">
        <f>E13-0</f>
        <v>13</v>
      </c>
      <c r="G13" s="26"/>
      <c r="H13" s="26"/>
      <c r="I13" s="26"/>
      <c r="J13" s="26"/>
    </row>
    <row r="14">
      <c r="A14" s="55" t="s">
        <v>2410</v>
      </c>
      <c r="B14" s="24">
        <v>0.02277777777777778</v>
      </c>
      <c r="C14" s="55" t="s">
        <v>70</v>
      </c>
      <c r="D14" s="55" t="s">
        <v>125</v>
      </c>
      <c r="E14" s="29">
        <v>21.0</v>
      </c>
      <c r="F14" s="46">
        <f>E14-9</f>
        <v>12</v>
      </c>
      <c r="G14" s="26"/>
      <c r="H14" s="26"/>
      <c r="I14" s="26"/>
      <c r="J14" s="26"/>
    </row>
    <row r="15">
      <c r="A15" s="55" t="s">
        <v>2410</v>
      </c>
      <c r="B15" s="24">
        <v>0.022800925925925926</v>
      </c>
      <c r="C15" s="55" t="s">
        <v>82</v>
      </c>
      <c r="D15" s="55" t="s">
        <v>125</v>
      </c>
      <c r="E15" s="29">
        <v>7.0</v>
      </c>
      <c r="F15" s="46">
        <f>E15-1</f>
        <v>6</v>
      </c>
      <c r="G15" s="26"/>
      <c r="H15" s="26"/>
      <c r="I15" s="26"/>
      <c r="J15" s="26"/>
    </row>
    <row r="16">
      <c r="A16" s="55" t="s">
        <v>2410</v>
      </c>
      <c r="B16" s="24">
        <v>0.02357638888888889</v>
      </c>
      <c r="C16" s="55" t="s">
        <v>964</v>
      </c>
      <c r="D16" s="55" t="s">
        <v>4363</v>
      </c>
      <c r="E16" s="29">
        <v>22.0</v>
      </c>
      <c r="F16" s="46">
        <f>E16-9</f>
        <v>13</v>
      </c>
      <c r="G16" s="26"/>
      <c r="H16" s="26"/>
      <c r="I16" s="26"/>
      <c r="J16" s="26"/>
    </row>
    <row r="17">
      <c r="A17" s="55" t="s">
        <v>2410</v>
      </c>
      <c r="B17" s="24">
        <v>0.027696759259259258</v>
      </c>
      <c r="C17" s="55" t="s">
        <v>74</v>
      </c>
      <c r="D17" s="55" t="s">
        <v>87</v>
      </c>
      <c r="E17" s="29">
        <v>23.0</v>
      </c>
      <c r="F17" s="46">
        <f>E17-5</f>
        <v>18</v>
      </c>
      <c r="G17" s="26"/>
      <c r="H17" s="26"/>
      <c r="I17" s="26"/>
      <c r="J17" s="26"/>
    </row>
    <row r="18">
      <c r="A18" s="55" t="s">
        <v>2410</v>
      </c>
      <c r="B18" s="24">
        <v>0.027800925925925927</v>
      </c>
      <c r="C18" s="55" t="s">
        <v>69</v>
      </c>
      <c r="D18" s="55" t="s">
        <v>87</v>
      </c>
      <c r="E18" s="29">
        <v>19.0</v>
      </c>
      <c r="F18" s="46">
        <f>E18-4</f>
        <v>15</v>
      </c>
      <c r="G18" s="26"/>
      <c r="H18" s="26"/>
      <c r="I18" s="26"/>
      <c r="J18" s="26"/>
    </row>
    <row r="19">
      <c r="A19" s="55" t="s">
        <v>2410</v>
      </c>
      <c r="B19" s="24">
        <v>0.027824074074074074</v>
      </c>
      <c r="C19" s="55" t="s">
        <v>66</v>
      </c>
      <c r="D19" s="55" t="s">
        <v>87</v>
      </c>
      <c r="E19" s="29">
        <v>17.0</v>
      </c>
      <c r="F19" s="46">
        <f>E19-0</f>
        <v>17</v>
      </c>
      <c r="G19" s="26"/>
      <c r="H19" s="26"/>
      <c r="I19" s="26"/>
      <c r="J19" s="26"/>
    </row>
    <row r="20">
      <c r="A20" s="55" t="s">
        <v>2410</v>
      </c>
      <c r="B20" s="24">
        <v>0.027835648148148148</v>
      </c>
      <c r="C20" s="55" t="s">
        <v>70</v>
      </c>
      <c r="D20" s="55" t="s">
        <v>87</v>
      </c>
      <c r="E20" s="29">
        <v>15.0</v>
      </c>
      <c r="F20" s="46">
        <f>E20-5</f>
        <v>10</v>
      </c>
      <c r="G20" s="26"/>
      <c r="H20" s="26"/>
      <c r="I20" s="26"/>
      <c r="J20" s="26"/>
    </row>
    <row r="21">
      <c r="A21" s="55" t="s">
        <v>2410</v>
      </c>
      <c r="B21" s="24">
        <v>0.027997685185185184</v>
      </c>
      <c r="C21" s="55" t="s">
        <v>964</v>
      </c>
      <c r="D21" s="55" t="s">
        <v>87</v>
      </c>
      <c r="E21" s="29">
        <v>13.0</v>
      </c>
      <c r="F21" s="46">
        <f t="shared" ref="F21:F22" si="2">E21-1</f>
        <v>12</v>
      </c>
      <c r="G21" s="26"/>
      <c r="H21" s="26"/>
      <c r="I21" s="26"/>
      <c r="J21" s="26"/>
    </row>
    <row r="22">
      <c r="A22" s="55" t="s">
        <v>2410</v>
      </c>
      <c r="B22" s="24">
        <v>0.028009259259259258</v>
      </c>
      <c r="C22" s="55" t="s">
        <v>82</v>
      </c>
      <c r="D22" s="55" t="s">
        <v>87</v>
      </c>
      <c r="E22" s="29">
        <v>12.0</v>
      </c>
      <c r="F22" s="46">
        <f t="shared" si="2"/>
        <v>11</v>
      </c>
      <c r="G22" s="26"/>
      <c r="H22" s="26"/>
      <c r="I22" s="26"/>
      <c r="J22" s="26"/>
    </row>
    <row r="23">
      <c r="A23" s="55" t="s">
        <v>2410</v>
      </c>
      <c r="B23" s="24">
        <v>0.028796296296296296</v>
      </c>
      <c r="C23" s="55" t="s">
        <v>74</v>
      </c>
      <c r="D23" s="55" t="s">
        <v>125</v>
      </c>
      <c r="E23" s="29">
        <v>28.0</v>
      </c>
      <c r="F23" s="46">
        <f>E23-13</f>
        <v>15</v>
      </c>
      <c r="G23" s="26"/>
      <c r="H23" s="26"/>
      <c r="I23" s="26"/>
      <c r="J23" s="26"/>
    </row>
    <row r="24">
      <c r="A24" s="55" t="s">
        <v>2410</v>
      </c>
      <c r="B24" s="24">
        <v>0.029282407407407406</v>
      </c>
      <c r="C24" s="55" t="s">
        <v>74</v>
      </c>
      <c r="D24" s="55" t="s">
        <v>93</v>
      </c>
      <c r="E24" s="29" t="s">
        <v>75</v>
      </c>
      <c r="F24" s="29" t="s">
        <v>75</v>
      </c>
      <c r="G24" s="26"/>
      <c r="H24" s="26"/>
      <c r="I24" s="26"/>
      <c r="J24" s="55" t="s">
        <v>85</v>
      </c>
    </row>
    <row r="25">
      <c r="A25" s="55" t="s">
        <v>2410</v>
      </c>
      <c r="B25" s="24">
        <v>0.029282407407407406</v>
      </c>
      <c r="C25" s="55" t="s">
        <v>74</v>
      </c>
      <c r="D25" s="55" t="s">
        <v>93</v>
      </c>
      <c r="E25" s="29">
        <v>24.0</v>
      </c>
      <c r="F25" s="46">
        <f>E25-10</f>
        <v>14</v>
      </c>
      <c r="G25" s="26"/>
      <c r="H25" s="26"/>
      <c r="I25" s="26"/>
      <c r="J25" s="55" t="s">
        <v>1298</v>
      </c>
    </row>
    <row r="26">
      <c r="A26" s="55" t="s">
        <v>2410</v>
      </c>
      <c r="B26" s="24">
        <v>0.029467592592592594</v>
      </c>
      <c r="C26" s="55" t="s">
        <v>74</v>
      </c>
      <c r="D26" s="55" t="s">
        <v>91</v>
      </c>
      <c r="E26" s="29">
        <v>40.0</v>
      </c>
      <c r="F26" s="46"/>
      <c r="G26" s="26"/>
      <c r="H26" s="55" t="s">
        <v>2411</v>
      </c>
      <c r="I26" s="26"/>
      <c r="J26" s="55" t="s">
        <v>491</v>
      </c>
    </row>
    <row r="27">
      <c r="A27" s="55" t="s">
        <v>2410</v>
      </c>
      <c r="B27" s="24">
        <v>0.030972222222222224</v>
      </c>
      <c r="C27" s="55" t="s">
        <v>69</v>
      </c>
      <c r="D27" s="55" t="s">
        <v>91</v>
      </c>
      <c r="E27" s="29">
        <v>15.0</v>
      </c>
      <c r="F27" s="46"/>
      <c r="G27" s="26"/>
      <c r="H27" s="55" t="s">
        <v>2412</v>
      </c>
      <c r="I27" s="26"/>
      <c r="J27" s="55" t="s">
        <v>1330</v>
      </c>
    </row>
    <row r="28">
      <c r="A28" s="55" t="s">
        <v>2410</v>
      </c>
      <c r="B28" s="24">
        <v>0.03142361111111111</v>
      </c>
      <c r="C28" s="55" t="s">
        <v>70</v>
      </c>
      <c r="D28" s="55" t="s">
        <v>93</v>
      </c>
      <c r="E28" s="29">
        <v>14.0</v>
      </c>
      <c r="F28" s="46">
        <f>E28-9</f>
        <v>5</v>
      </c>
      <c r="G28" s="26"/>
      <c r="H28" s="26"/>
      <c r="I28" s="26"/>
      <c r="J28" s="55" t="s">
        <v>1100</v>
      </c>
    </row>
    <row r="29">
      <c r="A29" s="55" t="s">
        <v>2410</v>
      </c>
      <c r="B29" s="24">
        <v>0.032893518518518516</v>
      </c>
      <c r="C29" s="55" t="s">
        <v>69</v>
      </c>
      <c r="D29" s="55" t="s">
        <v>81</v>
      </c>
      <c r="E29" s="29">
        <v>14.0</v>
      </c>
      <c r="F29" s="46">
        <f>E29-2</f>
        <v>12</v>
      </c>
      <c r="G29" s="26"/>
      <c r="H29" s="26"/>
      <c r="I29" s="26"/>
      <c r="J29" s="55" t="s">
        <v>254</v>
      </c>
    </row>
    <row r="30">
      <c r="A30" s="55" t="s">
        <v>2410</v>
      </c>
      <c r="B30" s="24">
        <v>0.03375</v>
      </c>
      <c r="C30" s="55" t="s">
        <v>69</v>
      </c>
      <c r="D30" s="55" t="s">
        <v>89</v>
      </c>
      <c r="E30" s="29">
        <v>19.0</v>
      </c>
      <c r="F30" s="46">
        <f>E30-9</f>
        <v>10</v>
      </c>
      <c r="G30" s="26"/>
      <c r="H30" s="26"/>
      <c r="I30" s="26"/>
      <c r="J30" s="55" t="s">
        <v>2413</v>
      </c>
    </row>
    <row r="31">
      <c r="A31" s="55" t="s">
        <v>2410</v>
      </c>
      <c r="B31" s="24">
        <v>0.034212962962962966</v>
      </c>
      <c r="C31" s="55" t="s">
        <v>69</v>
      </c>
      <c r="D31" s="55" t="s">
        <v>91</v>
      </c>
      <c r="E31" s="29">
        <v>42.0</v>
      </c>
      <c r="F31" s="46"/>
      <c r="G31" s="26"/>
      <c r="H31" s="55" t="s">
        <v>2414</v>
      </c>
      <c r="I31" s="26"/>
      <c r="J31" s="26"/>
    </row>
    <row r="32">
      <c r="A32" s="55" t="s">
        <v>2410</v>
      </c>
      <c r="B32" s="24">
        <v>0.03521990740740741</v>
      </c>
      <c r="C32" s="55" t="s">
        <v>66</v>
      </c>
      <c r="D32" s="55" t="s">
        <v>93</v>
      </c>
      <c r="E32" s="29">
        <v>22.0</v>
      </c>
      <c r="F32" s="46">
        <f>E32-6</f>
        <v>16</v>
      </c>
      <c r="G32" s="26"/>
      <c r="H32" s="26"/>
      <c r="I32" s="26"/>
      <c r="J32" s="55" t="s">
        <v>2415</v>
      </c>
    </row>
    <row r="33">
      <c r="A33" s="55" t="s">
        <v>2410</v>
      </c>
      <c r="B33" s="24">
        <v>0.0353587962962963</v>
      </c>
      <c r="C33" s="55" t="s">
        <v>66</v>
      </c>
      <c r="D33" s="55" t="s">
        <v>91</v>
      </c>
      <c r="E33" s="29">
        <v>6.0</v>
      </c>
      <c r="F33" s="46"/>
      <c r="G33" s="26"/>
      <c r="H33" s="55" t="s">
        <v>2416</v>
      </c>
      <c r="I33" s="26"/>
      <c r="J33" s="26"/>
    </row>
    <row r="34">
      <c r="A34" s="55" t="s">
        <v>2410</v>
      </c>
      <c r="B34" s="24">
        <v>0.03638888888888889</v>
      </c>
      <c r="C34" s="55" t="s">
        <v>70</v>
      </c>
      <c r="D34" s="55" t="s">
        <v>78</v>
      </c>
      <c r="E34" s="29">
        <v>21.0</v>
      </c>
      <c r="F34" s="46">
        <f>E34-9</f>
        <v>12</v>
      </c>
      <c r="G34" s="26"/>
      <c r="H34" s="26"/>
      <c r="I34" s="26"/>
      <c r="J34" s="26"/>
    </row>
    <row r="35">
      <c r="A35" s="55" t="s">
        <v>2410</v>
      </c>
      <c r="B35" s="24">
        <v>0.036631944444444446</v>
      </c>
      <c r="C35" s="55" t="s">
        <v>70</v>
      </c>
      <c r="D35" s="55" t="s">
        <v>93</v>
      </c>
      <c r="E35" s="29" t="s">
        <v>88</v>
      </c>
      <c r="F35" s="29">
        <v>1.0</v>
      </c>
      <c r="G35" s="26"/>
      <c r="H35" s="26"/>
      <c r="I35" s="26"/>
      <c r="J35" s="55" t="s">
        <v>85</v>
      </c>
    </row>
    <row r="36">
      <c r="A36" s="55" t="s">
        <v>2410</v>
      </c>
      <c r="B36" s="24">
        <v>0.036631944444444446</v>
      </c>
      <c r="C36" s="55" t="s">
        <v>70</v>
      </c>
      <c r="D36" s="55" t="s">
        <v>93</v>
      </c>
      <c r="E36" s="29">
        <v>27.0</v>
      </c>
      <c r="F36" s="29">
        <v>17.0</v>
      </c>
      <c r="G36" s="26"/>
      <c r="H36" s="26"/>
      <c r="I36" s="26"/>
      <c r="J36" s="55" t="s">
        <v>294</v>
      </c>
    </row>
    <row r="37">
      <c r="A37" s="55" t="s">
        <v>2410</v>
      </c>
      <c r="B37" s="24">
        <v>0.03670138888888889</v>
      </c>
      <c r="C37" s="55" t="s">
        <v>70</v>
      </c>
      <c r="D37" s="55" t="s">
        <v>91</v>
      </c>
      <c r="E37" s="29">
        <v>10.0</v>
      </c>
      <c r="F37" s="46"/>
      <c r="G37" s="26"/>
      <c r="H37" s="55" t="s">
        <v>2417</v>
      </c>
      <c r="I37" s="26"/>
      <c r="J37" s="26"/>
    </row>
    <row r="38">
      <c r="A38" s="55" t="s">
        <v>2410</v>
      </c>
      <c r="B38" s="24">
        <v>0.03704861111111111</v>
      </c>
      <c r="C38" s="55" t="s">
        <v>70</v>
      </c>
      <c r="D38" s="55" t="s">
        <v>93</v>
      </c>
      <c r="E38" s="29">
        <v>19.0</v>
      </c>
      <c r="F38" s="46">
        <f>E38-9</f>
        <v>10</v>
      </c>
      <c r="G38" s="26"/>
      <c r="H38" s="26"/>
      <c r="I38" s="26"/>
      <c r="J38" s="55" t="s">
        <v>99</v>
      </c>
    </row>
    <row r="39">
      <c r="A39" s="55" t="s">
        <v>2410</v>
      </c>
      <c r="B39" s="24">
        <v>0.03707175925925926</v>
      </c>
      <c r="C39" s="55" t="s">
        <v>70</v>
      </c>
      <c r="D39" s="55" t="s">
        <v>91</v>
      </c>
      <c r="E39" s="29">
        <v>11.0</v>
      </c>
      <c r="F39" s="46"/>
      <c r="G39" s="26"/>
      <c r="H39" s="55" t="s">
        <v>2418</v>
      </c>
      <c r="I39" s="26"/>
      <c r="J39" s="26"/>
    </row>
    <row r="40">
      <c r="A40" s="55" t="s">
        <v>2410</v>
      </c>
      <c r="B40" s="24">
        <v>0.037384259259259256</v>
      </c>
      <c r="C40" s="55" t="s">
        <v>70</v>
      </c>
      <c r="D40" s="55" t="s">
        <v>93</v>
      </c>
      <c r="E40" s="29">
        <v>28.0</v>
      </c>
      <c r="F40" s="46">
        <f>E40-9</f>
        <v>19</v>
      </c>
      <c r="G40" s="26"/>
      <c r="H40" s="26"/>
      <c r="I40" s="26"/>
      <c r="J40" s="55" t="s">
        <v>99</v>
      </c>
    </row>
    <row r="41">
      <c r="A41" s="55" t="s">
        <v>2410</v>
      </c>
      <c r="B41" s="24">
        <v>0.037418981481481484</v>
      </c>
      <c r="C41" s="55" t="s">
        <v>70</v>
      </c>
      <c r="D41" s="55" t="s">
        <v>91</v>
      </c>
      <c r="E41" s="29">
        <v>9.0</v>
      </c>
      <c r="F41" s="46"/>
      <c r="G41" s="26"/>
      <c r="H41" s="55" t="s">
        <v>2419</v>
      </c>
      <c r="I41" s="26"/>
      <c r="J41" s="26"/>
    </row>
    <row r="42">
      <c r="A42" s="55" t="s">
        <v>2410</v>
      </c>
      <c r="B42" s="24">
        <v>0.03832175925925926</v>
      </c>
      <c r="C42" s="55" t="s">
        <v>70</v>
      </c>
      <c r="D42" s="55" t="s">
        <v>93</v>
      </c>
      <c r="E42" s="29">
        <v>15.0</v>
      </c>
      <c r="F42" s="46">
        <f>E42-9</f>
        <v>6</v>
      </c>
      <c r="G42" s="26"/>
      <c r="H42" s="26"/>
      <c r="I42" s="26"/>
      <c r="J42" s="55" t="s">
        <v>99</v>
      </c>
    </row>
    <row r="43">
      <c r="A43" s="55" t="s">
        <v>2410</v>
      </c>
      <c r="B43" s="24">
        <v>0.039247685185185184</v>
      </c>
      <c r="C43" s="55" t="s">
        <v>964</v>
      </c>
      <c r="D43" s="55" t="s">
        <v>120</v>
      </c>
      <c r="E43" s="29">
        <v>11.0</v>
      </c>
      <c r="F43" s="46"/>
      <c r="G43" s="26"/>
      <c r="H43" s="26"/>
      <c r="I43" s="26"/>
      <c r="J43" s="55" t="s">
        <v>2420</v>
      </c>
    </row>
    <row r="44">
      <c r="A44" s="55" t="s">
        <v>2410</v>
      </c>
      <c r="B44" s="24">
        <v>0.03989583333333333</v>
      </c>
      <c r="C44" s="55" t="s">
        <v>964</v>
      </c>
      <c r="D44" s="55" t="s">
        <v>91</v>
      </c>
      <c r="E44" s="29">
        <v>14.0</v>
      </c>
      <c r="F44" s="46"/>
      <c r="G44" s="26"/>
      <c r="H44" s="55" t="s">
        <v>2421</v>
      </c>
      <c r="I44" s="26"/>
      <c r="J44" s="55" t="s">
        <v>263</v>
      </c>
    </row>
    <row r="45">
      <c r="A45" s="55" t="s">
        <v>2410</v>
      </c>
      <c r="B45" s="24">
        <v>0.043958333333333335</v>
      </c>
      <c r="C45" s="55" t="s">
        <v>74</v>
      </c>
      <c r="D45" s="55" t="s">
        <v>78</v>
      </c>
      <c r="E45" s="29" t="s">
        <v>75</v>
      </c>
      <c r="F45" s="29" t="s">
        <v>75</v>
      </c>
      <c r="G45" s="26"/>
      <c r="H45" s="26"/>
      <c r="I45" s="26"/>
      <c r="J45" s="55" t="s">
        <v>160</v>
      </c>
    </row>
    <row r="46">
      <c r="A46" s="55" t="s">
        <v>2410</v>
      </c>
      <c r="B46" s="24">
        <v>0.043958333333333335</v>
      </c>
      <c r="C46" s="55" t="s">
        <v>74</v>
      </c>
      <c r="D46" s="55" t="s">
        <v>78</v>
      </c>
      <c r="E46" s="29">
        <v>13.0</v>
      </c>
      <c r="F46" s="46">
        <f>E46-9</f>
        <v>4</v>
      </c>
      <c r="G46" s="26"/>
      <c r="H46" s="26"/>
      <c r="I46" s="26"/>
      <c r="J46" s="55" t="s">
        <v>161</v>
      </c>
    </row>
    <row r="47">
      <c r="A47" s="55" t="s">
        <v>2410</v>
      </c>
      <c r="B47" s="24">
        <v>0.043958333333333335</v>
      </c>
      <c r="C47" s="55" t="s">
        <v>74</v>
      </c>
      <c r="D47" s="55" t="s">
        <v>125</v>
      </c>
      <c r="E47" s="29">
        <v>22.0</v>
      </c>
      <c r="F47" s="46">
        <f>E47-13</f>
        <v>9</v>
      </c>
      <c r="G47" s="26"/>
      <c r="H47" s="26"/>
      <c r="I47" s="26"/>
      <c r="J47" s="55" t="s">
        <v>161</v>
      </c>
    </row>
    <row r="48">
      <c r="A48" s="55" t="s">
        <v>2410</v>
      </c>
      <c r="B48" s="24">
        <v>0.043958333333333335</v>
      </c>
      <c r="C48" s="55" t="s">
        <v>74</v>
      </c>
      <c r="D48" s="55" t="s">
        <v>125</v>
      </c>
      <c r="E48" s="29" t="s">
        <v>75</v>
      </c>
      <c r="F48" s="29" t="s">
        <v>75</v>
      </c>
      <c r="G48" s="26"/>
      <c r="H48" s="26"/>
      <c r="I48" s="26"/>
      <c r="J48" s="55" t="s">
        <v>160</v>
      </c>
    </row>
    <row r="49">
      <c r="A49" s="55" t="s">
        <v>2410</v>
      </c>
      <c r="B49" s="24">
        <v>0.04446759259259259</v>
      </c>
      <c r="C49" s="55" t="s">
        <v>74</v>
      </c>
      <c r="D49" s="55" t="s">
        <v>93</v>
      </c>
      <c r="E49" s="29">
        <v>21.0</v>
      </c>
      <c r="F49" s="46">
        <f>E49-10</f>
        <v>11</v>
      </c>
      <c r="G49" s="26"/>
      <c r="H49" s="26"/>
      <c r="I49" s="26"/>
      <c r="J49" s="55" t="s">
        <v>1043</v>
      </c>
    </row>
    <row r="50">
      <c r="A50" s="55" t="s">
        <v>2410</v>
      </c>
      <c r="B50" s="24">
        <v>0.04466435185185185</v>
      </c>
      <c r="C50" s="55" t="s">
        <v>74</v>
      </c>
      <c r="D50" s="55" t="s">
        <v>91</v>
      </c>
      <c r="E50" s="29">
        <v>29.0</v>
      </c>
      <c r="F50" s="46"/>
      <c r="G50" s="26"/>
      <c r="H50" s="55" t="s">
        <v>2422</v>
      </c>
      <c r="I50" s="26"/>
      <c r="J50" s="26"/>
    </row>
    <row r="51">
      <c r="A51" s="55" t="s">
        <v>2410</v>
      </c>
      <c r="B51" s="24">
        <v>0.04864583333333333</v>
      </c>
      <c r="C51" s="55" t="s">
        <v>69</v>
      </c>
      <c r="D51" s="55" t="s">
        <v>93</v>
      </c>
      <c r="E51" s="29">
        <v>23.0</v>
      </c>
      <c r="F51" s="46">
        <f>E51-10</f>
        <v>13</v>
      </c>
      <c r="G51" s="26"/>
      <c r="H51" s="26"/>
      <c r="I51" s="26"/>
      <c r="J51" s="55" t="s">
        <v>2423</v>
      </c>
    </row>
    <row r="52">
      <c r="A52" s="55" t="s">
        <v>2410</v>
      </c>
      <c r="B52" s="24">
        <v>0.04878472222222222</v>
      </c>
      <c r="C52" s="55" t="s">
        <v>69</v>
      </c>
      <c r="D52" s="55" t="s">
        <v>91</v>
      </c>
      <c r="E52" s="29">
        <v>37.0</v>
      </c>
      <c r="F52" s="46"/>
      <c r="G52" s="26"/>
      <c r="H52" s="55" t="s">
        <v>2424</v>
      </c>
      <c r="I52" s="26"/>
      <c r="J52" s="26"/>
    </row>
    <row r="53">
      <c r="A53" s="55" t="s">
        <v>2410</v>
      </c>
      <c r="B53" s="24">
        <v>0.04908564814814815</v>
      </c>
      <c r="C53" s="55" t="s">
        <v>69</v>
      </c>
      <c r="D53" s="55" t="s">
        <v>93</v>
      </c>
      <c r="E53" s="29">
        <v>28.0</v>
      </c>
      <c r="F53" s="46">
        <f>E53-10</f>
        <v>18</v>
      </c>
      <c r="G53" s="26"/>
      <c r="H53" s="26"/>
      <c r="I53" s="26"/>
      <c r="J53" s="55" t="s">
        <v>2425</v>
      </c>
    </row>
    <row r="54">
      <c r="A54" s="55" t="s">
        <v>2410</v>
      </c>
      <c r="B54" s="24">
        <v>0.049247685185185186</v>
      </c>
      <c r="C54" s="55" t="s">
        <v>69</v>
      </c>
      <c r="D54" s="55" t="s">
        <v>91</v>
      </c>
      <c r="E54" s="29">
        <v>22.0</v>
      </c>
      <c r="F54" s="46"/>
      <c r="G54" s="26"/>
      <c r="H54" s="55" t="s">
        <v>2426</v>
      </c>
      <c r="I54" s="29">
        <v>1.0</v>
      </c>
      <c r="J54" s="55" t="s">
        <v>119</v>
      </c>
    </row>
    <row r="55">
      <c r="A55" s="55" t="s">
        <v>2410</v>
      </c>
      <c r="B55" s="24">
        <v>0.050729166666666665</v>
      </c>
      <c r="C55" s="55" t="s">
        <v>66</v>
      </c>
      <c r="D55" s="55" t="s">
        <v>4363</v>
      </c>
      <c r="E55" s="29">
        <v>13.0</v>
      </c>
      <c r="F55" s="46">
        <f>E55-2</f>
        <v>11</v>
      </c>
      <c r="G55" s="26"/>
      <c r="H55" s="26"/>
      <c r="I55" s="26"/>
      <c r="J55" s="26"/>
    </row>
    <row r="56">
      <c r="A56" s="55" t="s">
        <v>2410</v>
      </c>
      <c r="B56" s="24">
        <v>0.0509375</v>
      </c>
      <c r="C56" s="55" t="s">
        <v>66</v>
      </c>
      <c r="D56" s="55" t="s">
        <v>93</v>
      </c>
      <c r="E56" s="29">
        <v>20.0</v>
      </c>
      <c r="F56" s="46">
        <f>E56-5</f>
        <v>15</v>
      </c>
      <c r="G56" s="26"/>
      <c r="H56" s="26"/>
      <c r="I56" s="26"/>
      <c r="J56" s="55" t="s">
        <v>2427</v>
      </c>
    </row>
    <row r="57">
      <c r="A57" s="55" t="s">
        <v>2410</v>
      </c>
      <c r="B57" s="24">
        <v>0.05150462962962963</v>
      </c>
      <c r="C57" s="55" t="s">
        <v>66</v>
      </c>
      <c r="D57" s="55" t="s">
        <v>91</v>
      </c>
      <c r="E57" s="29">
        <v>4.0</v>
      </c>
      <c r="F57" s="46"/>
      <c r="G57" s="26"/>
      <c r="H57" s="55" t="s">
        <v>2428</v>
      </c>
      <c r="I57" s="26"/>
      <c r="J57" s="26"/>
    </row>
    <row r="58">
      <c r="A58" s="55" t="s">
        <v>2410</v>
      </c>
      <c r="B58" s="24">
        <v>0.05204861111111111</v>
      </c>
      <c r="C58" s="55" t="s">
        <v>70</v>
      </c>
      <c r="D58" s="55" t="s">
        <v>195</v>
      </c>
      <c r="E58" s="29">
        <v>12.0</v>
      </c>
      <c r="F58" s="46">
        <f>E58-0</f>
        <v>12</v>
      </c>
      <c r="G58" s="26"/>
      <c r="H58" s="26"/>
      <c r="I58" s="26"/>
      <c r="J58" s="55" t="s">
        <v>2429</v>
      </c>
    </row>
    <row r="59">
      <c r="A59" s="55" t="s">
        <v>2410</v>
      </c>
      <c r="B59" s="24">
        <v>0.052627314814814814</v>
      </c>
      <c r="C59" s="55" t="s">
        <v>964</v>
      </c>
      <c r="D59" s="55" t="s">
        <v>4363</v>
      </c>
      <c r="E59" s="29">
        <v>28.0</v>
      </c>
      <c r="F59" s="46">
        <f>E59-9</f>
        <v>19</v>
      </c>
      <c r="G59" s="26"/>
      <c r="H59" s="26"/>
      <c r="I59" s="26"/>
      <c r="J59" s="26"/>
    </row>
    <row r="60">
      <c r="A60" s="55" t="s">
        <v>2410</v>
      </c>
      <c r="B60" s="24">
        <v>0.053020833333333336</v>
      </c>
      <c r="C60" s="55" t="s">
        <v>964</v>
      </c>
      <c r="D60" s="55" t="s">
        <v>91</v>
      </c>
      <c r="E60" s="29">
        <v>42.0</v>
      </c>
      <c r="F60" s="46"/>
      <c r="G60" s="26"/>
      <c r="H60" s="55" t="s">
        <v>2414</v>
      </c>
      <c r="I60" s="26"/>
      <c r="J60" s="55" t="s">
        <v>2430</v>
      </c>
    </row>
    <row r="61">
      <c r="A61" s="55" t="s">
        <v>2410</v>
      </c>
      <c r="B61" s="24">
        <v>0.05498842592592593</v>
      </c>
      <c r="C61" s="55" t="s">
        <v>82</v>
      </c>
      <c r="D61" s="55" t="s">
        <v>209</v>
      </c>
      <c r="E61" s="29">
        <v>32.0</v>
      </c>
      <c r="F61" s="58">
        <f>E61-8</f>
        <v>24</v>
      </c>
      <c r="G61" s="26"/>
      <c r="H61" s="26"/>
      <c r="I61" s="26"/>
      <c r="J61" s="55" t="s">
        <v>2048</v>
      </c>
    </row>
    <row r="62">
      <c r="A62" s="55" t="s">
        <v>2410</v>
      </c>
      <c r="B62" s="24">
        <v>0.055462962962962964</v>
      </c>
      <c r="C62" s="55" t="s">
        <v>66</v>
      </c>
      <c r="D62" s="55" t="s">
        <v>209</v>
      </c>
      <c r="E62" s="29">
        <v>17.0</v>
      </c>
      <c r="F62" s="46">
        <f>E62-0</f>
        <v>17</v>
      </c>
      <c r="G62" s="26"/>
      <c r="H62" s="55" t="s">
        <v>1505</v>
      </c>
      <c r="I62" s="26"/>
      <c r="J62" s="26"/>
    </row>
    <row r="63">
      <c r="A63" s="55" t="s">
        <v>2410</v>
      </c>
      <c r="B63" s="24">
        <v>0.06163194444444445</v>
      </c>
      <c r="C63" s="55" t="s">
        <v>69</v>
      </c>
      <c r="D63" s="55" t="s">
        <v>120</v>
      </c>
      <c r="E63" s="29">
        <v>25.0</v>
      </c>
      <c r="F63" s="46"/>
      <c r="G63" s="26"/>
      <c r="H63" s="26"/>
      <c r="I63" s="26"/>
      <c r="J63" s="55" t="s">
        <v>2431</v>
      </c>
    </row>
    <row r="64">
      <c r="A64" s="55" t="s">
        <v>2410</v>
      </c>
      <c r="B64" s="24">
        <v>0.06443287037037038</v>
      </c>
      <c r="C64" s="55" t="s">
        <v>70</v>
      </c>
      <c r="D64" s="55" t="s">
        <v>93</v>
      </c>
      <c r="E64" s="29">
        <f t="shared" ref="E64:E65" si="3">F64+9</f>
        <v>28</v>
      </c>
      <c r="F64" s="29">
        <v>19.0</v>
      </c>
      <c r="G64" s="26"/>
      <c r="H64" s="26"/>
      <c r="I64" s="26"/>
      <c r="J64" s="55" t="s">
        <v>148</v>
      </c>
    </row>
    <row r="65">
      <c r="A65" s="55" t="s">
        <v>2410</v>
      </c>
      <c r="B65" s="24">
        <v>0.06443287037037038</v>
      </c>
      <c r="C65" s="55" t="s">
        <v>70</v>
      </c>
      <c r="D65" s="55" t="s">
        <v>93</v>
      </c>
      <c r="E65" s="29">
        <f t="shared" si="3"/>
        <v>28</v>
      </c>
      <c r="F65" s="29">
        <v>19.0</v>
      </c>
      <c r="G65" s="26"/>
      <c r="H65" s="26"/>
      <c r="I65" s="26"/>
      <c r="J65" s="55" t="s">
        <v>148</v>
      </c>
    </row>
    <row r="66">
      <c r="A66" s="55" t="s">
        <v>2410</v>
      </c>
      <c r="B66" s="24">
        <v>0.06456018518518518</v>
      </c>
      <c r="C66" s="55" t="s">
        <v>70</v>
      </c>
      <c r="D66" s="55" t="s">
        <v>91</v>
      </c>
      <c r="E66" s="29">
        <v>13.0</v>
      </c>
      <c r="F66" s="46"/>
      <c r="G66" s="26"/>
      <c r="H66" s="55" t="s">
        <v>2432</v>
      </c>
      <c r="I66" s="26"/>
      <c r="J66" s="26"/>
    </row>
    <row r="67">
      <c r="A67" s="55" t="s">
        <v>2410</v>
      </c>
      <c r="B67" s="24">
        <v>0.06462962962962963</v>
      </c>
      <c r="C67" s="55" t="s">
        <v>70</v>
      </c>
      <c r="D67" s="55" t="s">
        <v>91</v>
      </c>
      <c r="E67" s="29">
        <v>13.0</v>
      </c>
      <c r="F67" s="46"/>
      <c r="G67" s="26"/>
      <c r="H67" s="55" t="s">
        <v>2432</v>
      </c>
      <c r="I67" s="26"/>
      <c r="J67" s="26"/>
    </row>
    <row r="68">
      <c r="A68" s="55" t="s">
        <v>2410</v>
      </c>
      <c r="B68" s="24">
        <v>0.0671875</v>
      </c>
      <c r="C68" s="55" t="s">
        <v>82</v>
      </c>
      <c r="D68" s="55" t="s">
        <v>89</v>
      </c>
      <c r="E68" s="29" t="s">
        <v>75</v>
      </c>
      <c r="F68" s="29" t="s">
        <v>75</v>
      </c>
      <c r="G68" s="26"/>
      <c r="H68" s="26"/>
      <c r="I68" s="26"/>
      <c r="J68" s="55" t="s">
        <v>85</v>
      </c>
    </row>
    <row r="69">
      <c r="A69" s="55" t="s">
        <v>2410</v>
      </c>
      <c r="B69" s="24">
        <v>0.0671875</v>
      </c>
      <c r="C69" s="55" t="s">
        <v>82</v>
      </c>
      <c r="D69" s="55" t="s">
        <v>89</v>
      </c>
      <c r="E69" s="29">
        <v>15.0</v>
      </c>
      <c r="F69" s="46">
        <f>E69-9</f>
        <v>6</v>
      </c>
      <c r="G69" s="26"/>
      <c r="H69" s="26"/>
      <c r="I69" s="26"/>
      <c r="J69" s="55" t="s">
        <v>2433</v>
      </c>
    </row>
    <row r="70">
      <c r="A70" s="55" t="s">
        <v>2410</v>
      </c>
      <c r="B70" s="24">
        <v>0.06822916666666666</v>
      </c>
      <c r="C70" s="55" t="s">
        <v>74</v>
      </c>
      <c r="D70" s="55" t="s">
        <v>93</v>
      </c>
      <c r="E70" s="29" t="s">
        <v>75</v>
      </c>
      <c r="F70" s="29" t="s">
        <v>75</v>
      </c>
      <c r="G70" s="26"/>
      <c r="H70" s="26"/>
      <c r="I70" s="26"/>
      <c r="J70" s="55" t="s">
        <v>85</v>
      </c>
    </row>
    <row r="71">
      <c r="A71" s="55" t="s">
        <v>2410</v>
      </c>
      <c r="B71" s="24">
        <v>0.06822916666666666</v>
      </c>
      <c r="C71" s="55" t="s">
        <v>74</v>
      </c>
      <c r="D71" s="55" t="s">
        <v>93</v>
      </c>
      <c r="E71" s="29">
        <v>29.0</v>
      </c>
      <c r="F71" s="46">
        <f>E71-10</f>
        <v>19</v>
      </c>
      <c r="G71" s="26"/>
      <c r="H71" s="26"/>
      <c r="I71" s="26"/>
      <c r="J71" s="55" t="s">
        <v>2434</v>
      </c>
    </row>
    <row r="72">
      <c r="A72" s="55" t="s">
        <v>2410</v>
      </c>
      <c r="B72" s="24">
        <v>0.06835648148148148</v>
      </c>
      <c r="C72" s="55" t="s">
        <v>74</v>
      </c>
      <c r="D72" s="55" t="s">
        <v>91</v>
      </c>
      <c r="E72" s="29">
        <v>21.0</v>
      </c>
      <c r="F72" s="46"/>
      <c r="G72" s="26"/>
      <c r="H72" s="55" t="s">
        <v>2435</v>
      </c>
      <c r="I72" s="26"/>
      <c r="J72" s="26"/>
    </row>
    <row r="73">
      <c r="A73" s="55" t="s">
        <v>2410</v>
      </c>
      <c r="B73" s="24">
        <v>0.06835648148148148</v>
      </c>
      <c r="C73" s="55" t="s">
        <v>74</v>
      </c>
      <c r="D73" s="55" t="s">
        <v>91</v>
      </c>
      <c r="E73" s="29">
        <v>9.0</v>
      </c>
      <c r="F73" s="46"/>
      <c r="G73" s="26"/>
      <c r="H73" s="55" t="s">
        <v>2436</v>
      </c>
      <c r="I73" s="26"/>
      <c r="J73" s="55" t="s">
        <v>2437</v>
      </c>
    </row>
    <row r="74">
      <c r="A74" s="55" t="s">
        <v>2410</v>
      </c>
      <c r="B74" s="24">
        <v>0.06934027777777778</v>
      </c>
      <c r="C74" s="55" t="s">
        <v>74</v>
      </c>
      <c r="D74" s="55" t="s">
        <v>93</v>
      </c>
      <c r="E74" s="29" t="s">
        <v>75</v>
      </c>
      <c r="F74" s="29" t="s">
        <v>75</v>
      </c>
      <c r="G74" s="26"/>
      <c r="H74" s="26"/>
      <c r="I74" s="26"/>
      <c r="J74" s="55" t="s">
        <v>85</v>
      </c>
    </row>
    <row r="75">
      <c r="A75" s="55" t="s">
        <v>2410</v>
      </c>
      <c r="B75" s="24">
        <v>0.06934027777777778</v>
      </c>
      <c r="C75" s="55" t="s">
        <v>74</v>
      </c>
      <c r="D75" s="55" t="s">
        <v>93</v>
      </c>
      <c r="E75" s="29">
        <v>24.0</v>
      </c>
      <c r="F75" s="46">
        <f>E75-10</f>
        <v>14</v>
      </c>
      <c r="G75" s="26"/>
      <c r="H75" s="26"/>
      <c r="I75" s="26"/>
      <c r="J75" s="55" t="s">
        <v>1300</v>
      </c>
    </row>
    <row r="76">
      <c r="A76" s="55" t="s">
        <v>2410</v>
      </c>
      <c r="B76" s="24">
        <v>0.0694212962962963</v>
      </c>
      <c r="C76" s="55" t="s">
        <v>74</v>
      </c>
      <c r="D76" s="55" t="s">
        <v>91</v>
      </c>
      <c r="E76" s="29">
        <v>11.0</v>
      </c>
      <c r="F76" s="46"/>
      <c r="G76" s="26"/>
      <c r="H76" s="55" t="s">
        <v>2418</v>
      </c>
      <c r="I76" s="26"/>
      <c r="J76" s="26"/>
    </row>
    <row r="77">
      <c r="A77" s="55" t="s">
        <v>2410</v>
      </c>
      <c r="B77" s="24">
        <v>0.07033564814814815</v>
      </c>
      <c r="C77" s="55" t="s">
        <v>66</v>
      </c>
      <c r="D77" s="55" t="s">
        <v>209</v>
      </c>
      <c r="E77" s="29">
        <v>19.0</v>
      </c>
      <c r="F77" s="46">
        <f>E77-0</f>
        <v>19</v>
      </c>
      <c r="G77" s="26"/>
      <c r="H77" s="26"/>
      <c r="I77" s="26"/>
      <c r="J77" s="26"/>
    </row>
    <row r="78">
      <c r="A78" s="55" t="s">
        <v>2410</v>
      </c>
      <c r="B78" s="24">
        <v>0.07122685185185185</v>
      </c>
      <c r="C78" s="55" t="s">
        <v>69</v>
      </c>
      <c r="D78" s="55" t="s">
        <v>89</v>
      </c>
      <c r="E78" s="29">
        <v>25.0</v>
      </c>
      <c r="F78" s="29">
        <v>16.0</v>
      </c>
      <c r="G78" s="26"/>
      <c r="H78" s="26"/>
      <c r="I78" s="26"/>
      <c r="J78" s="55" t="s">
        <v>85</v>
      </c>
    </row>
    <row r="79">
      <c r="A79" s="55" t="s">
        <v>2410</v>
      </c>
      <c r="B79" s="24">
        <v>0.0719212962962963</v>
      </c>
      <c r="C79" s="55" t="s">
        <v>69</v>
      </c>
      <c r="D79" s="55" t="s">
        <v>89</v>
      </c>
      <c r="E79" s="29">
        <v>25.0</v>
      </c>
      <c r="F79" s="29">
        <v>16.0</v>
      </c>
      <c r="G79" s="26"/>
      <c r="H79" s="26"/>
      <c r="I79" s="26"/>
      <c r="J79" s="55" t="s">
        <v>2438</v>
      </c>
    </row>
    <row r="80">
      <c r="A80" s="55" t="s">
        <v>2410</v>
      </c>
      <c r="B80" s="24">
        <v>0.07157407407407407</v>
      </c>
      <c r="C80" s="55" t="s">
        <v>69</v>
      </c>
      <c r="D80" s="55" t="s">
        <v>91</v>
      </c>
      <c r="E80" s="29">
        <v>20.0</v>
      </c>
      <c r="F80" s="46"/>
      <c r="G80" s="26"/>
      <c r="H80" s="55" t="s">
        <v>2439</v>
      </c>
      <c r="I80" s="29">
        <v>1.0</v>
      </c>
      <c r="J80" s="55" t="s">
        <v>119</v>
      </c>
    </row>
    <row r="81">
      <c r="A81" s="55" t="s">
        <v>2410</v>
      </c>
      <c r="B81" s="24">
        <v>0.0763888888888889</v>
      </c>
      <c r="C81" s="55" t="s">
        <v>82</v>
      </c>
      <c r="D81" s="55" t="s">
        <v>91</v>
      </c>
      <c r="E81" s="29">
        <v>20.0</v>
      </c>
      <c r="F81" s="46"/>
      <c r="G81" s="26"/>
      <c r="H81" s="55" t="s">
        <v>2440</v>
      </c>
      <c r="I81" s="26"/>
      <c r="J81" s="55" t="s">
        <v>2048</v>
      </c>
    </row>
    <row r="82">
      <c r="A82" s="55" t="s">
        <v>2410</v>
      </c>
      <c r="B82" s="24">
        <v>0.0771875</v>
      </c>
      <c r="C82" s="55" t="s">
        <v>74</v>
      </c>
      <c r="D82" s="55" t="s">
        <v>79</v>
      </c>
      <c r="E82" s="29">
        <v>11.0</v>
      </c>
      <c r="F82" s="46">
        <f>E82-4</f>
        <v>7</v>
      </c>
      <c r="G82" s="26"/>
      <c r="H82" s="26"/>
      <c r="I82" s="26"/>
      <c r="J82" s="26"/>
    </row>
    <row r="83">
      <c r="A83" s="55" t="s">
        <v>2410</v>
      </c>
      <c r="B83" s="24">
        <v>0.07796296296296296</v>
      </c>
      <c r="C83" s="55" t="s">
        <v>69</v>
      </c>
      <c r="D83" s="55" t="s">
        <v>79</v>
      </c>
      <c r="E83" s="29">
        <v>20.0</v>
      </c>
      <c r="F83" s="46">
        <f>E83-3</f>
        <v>17</v>
      </c>
      <c r="G83" s="26"/>
      <c r="H83" s="26"/>
      <c r="I83" s="26"/>
      <c r="J83" s="26"/>
    </row>
    <row r="84">
      <c r="A84" s="55" t="s">
        <v>2410</v>
      </c>
      <c r="B84" s="24">
        <v>0.08009259259259259</v>
      </c>
      <c r="C84" s="55" t="s">
        <v>964</v>
      </c>
      <c r="D84" s="55" t="s">
        <v>120</v>
      </c>
      <c r="E84" s="29">
        <v>19.0</v>
      </c>
      <c r="F84" s="46"/>
      <c r="G84" s="26"/>
      <c r="H84" s="26"/>
      <c r="I84" s="26"/>
      <c r="J84" s="55" t="s">
        <v>2441</v>
      </c>
    </row>
    <row r="85">
      <c r="A85" s="55" t="s">
        <v>2410</v>
      </c>
      <c r="B85" s="24">
        <v>0.08302083333333334</v>
      </c>
      <c r="C85" s="55" t="s">
        <v>70</v>
      </c>
      <c r="D85" s="55" t="s">
        <v>125</v>
      </c>
      <c r="E85" s="29" t="s">
        <v>88</v>
      </c>
      <c r="F85" s="29">
        <v>1.0</v>
      </c>
      <c r="G85" s="26"/>
      <c r="H85" s="26"/>
      <c r="I85" s="26"/>
      <c r="J85" s="55" t="s">
        <v>966</v>
      </c>
    </row>
    <row r="86">
      <c r="A86" s="55" t="s">
        <v>2410</v>
      </c>
      <c r="B86" s="24">
        <v>0.08302083333333334</v>
      </c>
      <c r="C86" s="55" t="s">
        <v>82</v>
      </c>
      <c r="D86" s="55" t="s">
        <v>125</v>
      </c>
      <c r="E86" s="29">
        <v>17.0</v>
      </c>
      <c r="F86" s="46">
        <f>E86-10-2</f>
        <v>5</v>
      </c>
      <c r="G86" s="26"/>
      <c r="H86" s="26"/>
      <c r="I86" s="26"/>
      <c r="J86" s="55" t="s">
        <v>966</v>
      </c>
    </row>
    <row r="87">
      <c r="A87" s="55" t="s">
        <v>2410</v>
      </c>
      <c r="B87" s="24">
        <v>0.08302083333333334</v>
      </c>
      <c r="C87" s="55" t="s">
        <v>66</v>
      </c>
      <c r="D87" s="55" t="s">
        <v>125</v>
      </c>
      <c r="E87" s="29">
        <v>27.0</v>
      </c>
      <c r="F87" s="46">
        <f>E87-10-0</f>
        <v>17</v>
      </c>
      <c r="G87" s="26"/>
      <c r="H87" s="26"/>
      <c r="I87" s="26"/>
      <c r="J87" s="55" t="s">
        <v>966</v>
      </c>
    </row>
    <row r="88">
      <c r="A88" s="55" t="s">
        <v>2410</v>
      </c>
      <c r="B88" s="24">
        <v>0.08302083333333334</v>
      </c>
      <c r="C88" s="55" t="s">
        <v>964</v>
      </c>
      <c r="D88" s="55" t="s">
        <v>125</v>
      </c>
      <c r="E88" s="29">
        <v>29.0</v>
      </c>
      <c r="F88" s="46">
        <f>E88-10-1</f>
        <v>18</v>
      </c>
      <c r="G88" s="26"/>
      <c r="H88" s="26"/>
      <c r="I88" s="26"/>
      <c r="J88" s="55" t="s">
        <v>966</v>
      </c>
    </row>
    <row r="89">
      <c r="A89" s="55" t="s">
        <v>2410</v>
      </c>
      <c r="B89" s="24">
        <v>0.08302083333333334</v>
      </c>
      <c r="C89" s="55" t="s">
        <v>69</v>
      </c>
      <c r="D89" s="55" t="s">
        <v>125</v>
      </c>
      <c r="E89" s="29">
        <v>28.0</v>
      </c>
      <c r="F89" s="46">
        <f>E89-10-4</f>
        <v>14</v>
      </c>
      <c r="G89" s="26"/>
      <c r="H89" s="26"/>
      <c r="I89" s="26"/>
      <c r="J89" s="55" t="s">
        <v>966</v>
      </c>
    </row>
    <row r="90">
      <c r="A90" s="55" t="s">
        <v>2410</v>
      </c>
      <c r="B90" s="24">
        <v>0.08302083333333334</v>
      </c>
      <c r="C90" s="55" t="s">
        <v>74</v>
      </c>
      <c r="D90" s="55" t="s">
        <v>125</v>
      </c>
      <c r="E90" s="29" t="s">
        <v>68</v>
      </c>
      <c r="F90" s="29">
        <v>20.0</v>
      </c>
      <c r="G90" s="26"/>
      <c r="H90" s="26"/>
      <c r="I90" s="26"/>
      <c r="J90" s="55" t="s">
        <v>2442</v>
      </c>
    </row>
    <row r="91">
      <c r="A91" s="55" t="s">
        <v>2410</v>
      </c>
      <c r="B91" s="24">
        <v>0.08302083333333334</v>
      </c>
      <c r="C91" s="55" t="s">
        <v>74</v>
      </c>
      <c r="D91" s="55" t="s">
        <v>125</v>
      </c>
      <c r="E91" s="29" t="s">
        <v>75</v>
      </c>
      <c r="F91" s="29" t="s">
        <v>75</v>
      </c>
      <c r="G91" s="26"/>
      <c r="H91" s="26"/>
      <c r="I91" s="26"/>
      <c r="J91" s="55" t="s">
        <v>85</v>
      </c>
    </row>
    <row r="92">
      <c r="A92" s="55" t="s">
        <v>2410</v>
      </c>
      <c r="B92" s="24">
        <v>0.08501157407407407</v>
      </c>
      <c r="C92" s="55" t="s">
        <v>74</v>
      </c>
      <c r="D92" s="55" t="s">
        <v>130</v>
      </c>
      <c r="E92" s="29">
        <v>9.0</v>
      </c>
      <c r="F92" s="46">
        <f>E92-3</f>
        <v>6</v>
      </c>
      <c r="G92" s="26"/>
      <c r="H92" s="26"/>
      <c r="I92" s="26"/>
      <c r="J92" s="26"/>
    </row>
    <row r="93">
      <c r="A93" s="55" t="s">
        <v>2410</v>
      </c>
      <c r="B93" s="24">
        <v>0.08666666666666667</v>
      </c>
      <c r="C93" s="55" t="s">
        <v>82</v>
      </c>
      <c r="D93" s="55" t="s">
        <v>154</v>
      </c>
      <c r="E93" s="29" t="s">
        <v>88</v>
      </c>
      <c r="F93" s="29">
        <v>1.0</v>
      </c>
      <c r="G93" s="26"/>
      <c r="H93" s="26"/>
      <c r="I93" s="26"/>
      <c r="J93" s="26"/>
    </row>
    <row r="94">
      <c r="A94" s="55" t="s">
        <v>2410</v>
      </c>
      <c r="B94" s="24">
        <v>0.10653935185185186</v>
      </c>
      <c r="C94" s="55" t="s">
        <v>69</v>
      </c>
      <c r="D94" s="55" t="s">
        <v>125</v>
      </c>
      <c r="E94" s="29" t="s">
        <v>68</v>
      </c>
      <c r="F94" s="29">
        <v>20.0</v>
      </c>
      <c r="G94" s="26"/>
      <c r="H94" s="26"/>
      <c r="I94" s="26"/>
      <c r="J94" s="55" t="s">
        <v>966</v>
      </c>
    </row>
    <row r="95">
      <c r="A95" s="55" t="s">
        <v>2410</v>
      </c>
      <c r="B95" s="24">
        <v>0.10658564814814815</v>
      </c>
      <c r="C95" s="55" t="s">
        <v>74</v>
      </c>
      <c r="D95" s="55" t="s">
        <v>125</v>
      </c>
      <c r="E95" s="29" t="s">
        <v>75</v>
      </c>
      <c r="F95" s="29" t="s">
        <v>75</v>
      </c>
      <c r="G95" s="26"/>
      <c r="H95" s="26"/>
      <c r="I95" s="26"/>
      <c r="J95" s="55" t="s">
        <v>85</v>
      </c>
    </row>
    <row r="96">
      <c r="A96" s="55" t="s">
        <v>2410</v>
      </c>
      <c r="B96" s="24">
        <v>0.10658564814814815</v>
      </c>
      <c r="C96" s="55" t="s">
        <v>74</v>
      </c>
      <c r="D96" s="55" t="s">
        <v>125</v>
      </c>
      <c r="E96" s="29">
        <v>35.0</v>
      </c>
      <c r="F96" s="46">
        <f>E96-10-13</f>
        <v>12</v>
      </c>
      <c r="G96" s="26"/>
      <c r="H96" s="26"/>
      <c r="I96" s="26"/>
      <c r="J96" s="55" t="s">
        <v>2443</v>
      </c>
    </row>
    <row r="97">
      <c r="A97" s="55" t="s">
        <v>2410</v>
      </c>
      <c r="B97" s="24">
        <v>0.10659722222222222</v>
      </c>
      <c r="C97" s="55" t="s">
        <v>964</v>
      </c>
      <c r="D97" s="55" t="s">
        <v>125</v>
      </c>
      <c r="E97" s="29">
        <v>27.0</v>
      </c>
      <c r="F97" s="46">
        <f>E97-10-1</f>
        <v>16</v>
      </c>
      <c r="G97" s="26"/>
      <c r="H97" s="26"/>
      <c r="I97" s="26"/>
      <c r="J97" s="55" t="s">
        <v>966</v>
      </c>
    </row>
    <row r="98">
      <c r="A98" s="55" t="s">
        <v>2410</v>
      </c>
      <c r="B98" s="24">
        <v>0.1066087962962963</v>
      </c>
      <c r="C98" s="55" t="s">
        <v>66</v>
      </c>
      <c r="D98" s="55" t="s">
        <v>125</v>
      </c>
      <c r="E98" s="29">
        <v>26.0</v>
      </c>
      <c r="F98" s="46">
        <f>E98-10-0</f>
        <v>16</v>
      </c>
      <c r="G98" s="26"/>
      <c r="H98" s="26"/>
      <c r="I98" s="26"/>
      <c r="J98" s="55" t="s">
        <v>966</v>
      </c>
    </row>
    <row r="99">
      <c r="A99" s="55" t="s">
        <v>2410</v>
      </c>
      <c r="B99" s="24">
        <v>0.10662037037037037</v>
      </c>
      <c r="C99" s="55" t="s">
        <v>70</v>
      </c>
      <c r="D99" s="55" t="s">
        <v>125</v>
      </c>
      <c r="E99" s="29">
        <v>25.0</v>
      </c>
      <c r="F99" s="46">
        <f>E99-10-5</f>
        <v>10</v>
      </c>
      <c r="G99" s="26"/>
      <c r="H99" s="26"/>
      <c r="I99" s="26"/>
      <c r="J99" s="55" t="s">
        <v>966</v>
      </c>
    </row>
    <row r="100">
      <c r="A100" s="55" t="s">
        <v>2410</v>
      </c>
      <c r="B100" s="24">
        <v>0.10663194444444445</v>
      </c>
      <c r="C100" s="55" t="s">
        <v>82</v>
      </c>
      <c r="D100" s="55" t="s">
        <v>125</v>
      </c>
      <c r="E100" s="29">
        <v>23.0</v>
      </c>
      <c r="F100" s="46">
        <f>E100-10-2</f>
        <v>11</v>
      </c>
      <c r="G100" s="26"/>
      <c r="H100" s="26"/>
      <c r="I100" s="26"/>
      <c r="J100" s="55" t="s">
        <v>966</v>
      </c>
    </row>
    <row r="101">
      <c r="A101" s="55" t="s">
        <v>2410</v>
      </c>
      <c r="B101" s="24">
        <v>0.10722222222222222</v>
      </c>
      <c r="C101" s="55" t="s">
        <v>70</v>
      </c>
      <c r="D101" s="55" t="s">
        <v>4363</v>
      </c>
      <c r="E101" s="29">
        <v>12.0</v>
      </c>
      <c r="F101" s="46">
        <f>E101-3</f>
        <v>9</v>
      </c>
      <c r="G101" s="26"/>
      <c r="H101" s="26"/>
      <c r="I101" s="26"/>
      <c r="J101" s="26"/>
    </row>
    <row r="102">
      <c r="A102" s="55" t="s">
        <v>2410</v>
      </c>
      <c r="B102" s="24">
        <v>0.10857638888888889</v>
      </c>
      <c r="C102" s="55" t="s">
        <v>82</v>
      </c>
      <c r="D102" s="55" t="s">
        <v>125</v>
      </c>
      <c r="E102" s="29">
        <v>17.0</v>
      </c>
      <c r="F102" s="46">
        <f>E102-2</f>
        <v>15</v>
      </c>
      <c r="G102" s="26"/>
      <c r="H102" s="26"/>
      <c r="I102" s="26"/>
      <c r="J102" s="26"/>
    </row>
    <row r="103">
      <c r="A103" s="55" t="s">
        <v>2410</v>
      </c>
      <c r="B103" s="24">
        <v>0.10858796296296297</v>
      </c>
      <c r="C103" s="55" t="s">
        <v>70</v>
      </c>
      <c r="D103" s="55" t="s">
        <v>125</v>
      </c>
      <c r="E103" s="29">
        <v>24.0</v>
      </c>
      <c r="F103" s="46">
        <f>E103-9</f>
        <v>15</v>
      </c>
      <c r="G103" s="26"/>
      <c r="H103" s="26"/>
      <c r="I103" s="26"/>
      <c r="J103" s="26"/>
    </row>
    <row r="104">
      <c r="A104" s="55" t="s">
        <v>2410</v>
      </c>
      <c r="B104" s="24">
        <v>0.10859953703703704</v>
      </c>
      <c r="C104" s="55" t="s">
        <v>66</v>
      </c>
      <c r="D104" s="55" t="s">
        <v>125</v>
      </c>
      <c r="E104" s="29">
        <v>21.0</v>
      </c>
      <c r="F104" s="46">
        <f>E104-10</f>
        <v>11</v>
      </c>
      <c r="G104" s="26"/>
      <c r="H104" s="26"/>
      <c r="I104" s="26"/>
      <c r="J104" s="55" t="s">
        <v>2444</v>
      </c>
    </row>
    <row r="105">
      <c r="A105" s="55" t="s">
        <v>2410</v>
      </c>
      <c r="B105" s="24">
        <v>0.10861111111111112</v>
      </c>
      <c r="C105" s="55" t="s">
        <v>964</v>
      </c>
      <c r="D105" s="55" t="s">
        <v>125</v>
      </c>
      <c r="E105" s="29" t="s">
        <v>68</v>
      </c>
      <c r="F105" s="29">
        <v>20.0</v>
      </c>
      <c r="G105" s="26"/>
      <c r="H105" s="26"/>
      <c r="I105" s="26"/>
      <c r="J105" s="26"/>
    </row>
    <row r="106">
      <c r="A106" s="55" t="s">
        <v>2410</v>
      </c>
      <c r="B106" s="24">
        <v>0.10864583333333333</v>
      </c>
      <c r="C106" s="55" t="s">
        <v>69</v>
      </c>
      <c r="D106" s="55" t="s">
        <v>125</v>
      </c>
      <c r="E106" s="29">
        <v>18.0</v>
      </c>
      <c r="F106" s="46">
        <f>E106-4</f>
        <v>14</v>
      </c>
      <c r="G106" s="26"/>
      <c r="H106" s="26"/>
      <c r="I106" s="26"/>
      <c r="J106" s="26"/>
    </row>
    <row r="107">
      <c r="A107" s="55" t="s">
        <v>2410</v>
      </c>
      <c r="B107" s="24">
        <v>0.10865740740740741</v>
      </c>
      <c r="C107" s="55" t="s">
        <v>74</v>
      </c>
      <c r="D107" s="55" t="s">
        <v>125</v>
      </c>
      <c r="E107" s="29" t="s">
        <v>75</v>
      </c>
      <c r="F107" s="29" t="s">
        <v>75</v>
      </c>
      <c r="G107" s="26"/>
      <c r="H107" s="26"/>
      <c r="I107" s="26"/>
      <c r="J107" s="55" t="s">
        <v>85</v>
      </c>
    </row>
    <row r="108">
      <c r="A108" s="55" t="s">
        <v>2410</v>
      </c>
      <c r="B108" s="24">
        <v>0.10865740740740741</v>
      </c>
      <c r="C108" s="55" t="s">
        <v>74</v>
      </c>
      <c r="D108" s="55" t="s">
        <v>125</v>
      </c>
      <c r="E108" s="29">
        <v>23.0</v>
      </c>
      <c r="F108" s="46">
        <f>E108-13</f>
        <v>10</v>
      </c>
      <c r="G108" s="26"/>
      <c r="H108" s="26"/>
      <c r="I108" s="26"/>
      <c r="J108" s="55" t="s">
        <v>86</v>
      </c>
    </row>
    <row r="109">
      <c r="A109" s="55" t="s">
        <v>2410</v>
      </c>
      <c r="B109" s="24">
        <v>0.1093287037037037</v>
      </c>
      <c r="C109" s="55" t="s">
        <v>964</v>
      </c>
      <c r="D109" s="55" t="s">
        <v>4363</v>
      </c>
      <c r="E109" s="29">
        <v>14.0</v>
      </c>
      <c r="F109" s="46">
        <f>E109-9</f>
        <v>5</v>
      </c>
      <c r="G109" s="26"/>
      <c r="H109" s="26"/>
      <c r="I109" s="26"/>
      <c r="J109" s="26"/>
    </row>
    <row r="110">
      <c r="A110" s="55" t="s">
        <v>2410</v>
      </c>
      <c r="B110" s="24">
        <v>0.10934027777777777</v>
      </c>
      <c r="C110" s="55" t="s">
        <v>69</v>
      </c>
      <c r="D110" s="55" t="s">
        <v>4363</v>
      </c>
      <c r="E110" s="29">
        <v>8.0</v>
      </c>
      <c r="F110" s="46">
        <f>E110-5</f>
        <v>3</v>
      </c>
      <c r="G110" s="26"/>
      <c r="H110" s="26"/>
      <c r="I110" s="26"/>
      <c r="J110" s="26"/>
    </row>
    <row r="111">
      <c r="A111" s="55" t="s">
        <v>2410</v>
      </c>
      <c r="B111" s="24">
        <v>0.1097337962962963</v>
      </c>
      <c r="C111" s="55" t="s">
        <v>82</v>
      </c>
      <c r="D111" s="55" t="s">
        <v>125</v>
      </c>
      <c r="E111" s="29">
        <v>11.0</v>
      </c>
      <c r="F111" s="46">
        <f>E111-2</f>
        <v>9</v>
      </c>
      <c r="G111" s="26"/>
      <c r="H111" s="26"/>
      <c r="I111" s="26"/>
      <c r="J111" s="26"/>
    </row>
    <row r="112">
      <c r="A112" s="55" t="s">
        <v>2410</v>
      </c>
      <c r="B112" s="24">
        <v>0.10974537037037037</v>
      </c>
      <c r="C112" s="55" t="s">
        <v>70</v>
      </c>
      <c r="D112" s="55" t="s">
        <v>125</v>
      </c>
      <c r="E112" s="29">
        <v>24.0</v>
      </c>
      <c r="F112" s="46">
        <f>E112-9</f>
        <v>15</v>
      </c>
      <c r="G112" s="26"/>
      <c r="H112" s="26"/>
      <c r="I112" s="26"/>
      <c r="J112" s="26"/>
    </row>
    <row r="113">
      <c r="A113" s="55" t="s">
        <v>2410</v>
      </c>
      <c r="B113" s="24">
        <v>0.10975694444444445</v>
      </c>
      <c r="C113" s="55" t="s">
        <v>66</v>
      </c>
      <c r="D113" s="55" t="s">
        <v>125</v>
      </c>
      <c r="E113" s="29">
        <v>4.0</v>
      </c>
      <c r="F113" s="46">
        <f>E113-0</f>
        <v>4</v>
      </c>
      <c r="G113" s="26"/>
      <c r="H113" s="26"/>
      <c r="I113" s="26"/>
      <c r="J113" s="26"/>
    </row>
    <row r="114">
      <c r="A114" s="55" t="s">
        <v>2410</v>
      </c>
      <c r="B114" s="24">
        <v>0.1097800925925926</v>
      </c>
      <c r="C114" s="55" t="s">
        <v>964</v>
      </c>
      <c r="D114" s="55" t="s">
        <v>125</v>
      </c>
      <c r="E114" s="29">
        <v>18.0</v>
      </c>
      <c r="F114" s="46">
        <f>E114-1</f>
        <v>17</v>
      </c>
      <c r="G114" s="26"/>
      <c r="H114" s="26"/>
      <c r="I114" s="26"/>
      <c r="J114" s="26"/>
    </row>
    <row r="115">
      <c r="A115" s="55" t="s">
        <v>2410</v>
      </c>
      <c r="B115" s="24">
        <v>0.10979166666666666</v>
      </c>
      <c r="C115" s="55" t="s">
        <v>69</v>
      </c>
      <c r="D115" s="55" t="s">
        <v>125</v>
      </c>
      <c r="E115" s="29">
        <v>13.0</v>
      </c>
      <c r="F115" s="46">
        <f>E115-4</f>
        <v>9</v>
      </c>
      <c r="G115" s="26"/>
      <c r="H115" s="26"/>
      <c r="I115" s="26"/>
      <c r="J115" s="26"/>
    </row>
    <row r="116">
      <c r="A116" s="55" t="s">
        <v>2410</v>
      </c>
      <c r="B116" s="24">
        <v>0.10980324074074074</v>
      </c>
      <c r="C116" s="55" t="s">
        <v>74</v>
      </c>
      <c r="D116" s="55" t="s">
        <v>125</v>
      </c>
      <c r="E116" s="29" t="s">
        <v>75</v>
      </c>
      <c r="F116" s="29" t="s">
        <v>75</v>
      </c>
      <c r="G116" s="26"/>
      <c r="H116" s="26"/>
      <c r="I116" s="26"/>
      <c r="J116" s="55" t="s">
        <v>85</v>
      </c>
    </row>
    <row r="117">
      <c r="A117" s="55" t="s">
        <v>2410</v>
      </c>
      <c r="B117" s="24">
        <v>0.10980324074074074</v>
      </c>
      <c r="C117" s="55" t="s">
        <v>74</v>
      </c>
      <c r="D117" s="55" t="s">
        <v>125</v>
      </c>
      <c r="E117" s="29">
        <v>20.0</v>
      </c>
      <c r="F117" s="46">
        <f>E117-13</f>
        <v>7</v>
      </c>
      <c r="G117" s="26"/>
      <c r="H117" s="26"/>
      <c r="I117" s="26"/>
      <c r="J117" s="55" t="s">
        <v>86</v>
      </c>
    </row>
    <row r="118">
      <c r="A118" s="55" t="s">
        <v>2410</v>
      </c>
      <c r="B118" s="24">
        <v>0.11107638888888889</v>
      </c>
      <c r="C118" s="55" t="s">
        <v>69</v>
      </c>
      <c r="D118" s="55" t="s">
        <v>154</v>
      </c>
      <c r="E118" s="29">
        <v>15.0</v>
      </c>
      <c r="F118" s="46">
        <f>E118-5</f>
        <v>10</v>
      </c>
      <c r="G118" s="26"/>
      <c r="H118" s="26"/>
      <c r="I118" s="26"/>
      <c r="J118" s="26"/>
    </row>
    <row r="119">
      <c r="A119" s="55" t="s">
        <v>2410</v>
      </c>
      <c r="B119" s="24">
        <v>0.11136574074074074</v>
      </c>
      <c r="C119" s="55" t="s">
        <v>82</v>
      </c>
      <c r="D119" s="55" t="s">
        <v>154</v>
      </c>
      <c r="E119" s="29">
        <v>16.0</v>
      </c>
      <c r="F119" s="46">
        <f>E119-4</f>
        <v>12</v>
      </c>
      <c r="G119" s="26"/>
      <c r="H119" s="26"/>
      <c r="I119" s="26"/>
      <c r="J119" s="26"/>
    </row>
    <row r="120">
      <c r="A120" s="55" t="s">
        <v>2410</v>
      </c>
      <c r="B120" s="24">
        <v>0.11204861111111111</v>
      </c>
      <c r="C120" s="55" t="s">
        <v>74</v>
      </c>
      <c r="D120" s="55" t="s">
        <v>78</v>
      </c>
      <c r="E120" s="29">
        <v>26.0</v>
      </c>
      <c r="F120" s="46">
        <f t="shared" ref="F120:F122" si="4">E120-9</f>
        <v>17</v>
      </c>
      <c r="G120" s="26"/>
      <c r="H120" s="26"/>
      <c r="I120" s="26"/>
      <c r="J120" s="26"/>
    </row>
    <row r="121">
      <c r="A121" s="55" t="s">
        <v>2410</v>
      </c>
      <c r="B121" s="24">
        <v>0.11209490740740741</v>
      </c>
      <c r="C121" s="55" t="s">
        <v>70</v>
      </c>
      <c r="D121" s="55" t="s">
        <v>78</v>
      </c>
      <c r="E121" s="29">
        <v>25.0</v>
      </c>
      <c r="F121" s="46">
        <f t="shared" si="4"/>
        <v>16</v>
      </c>
      <c r="G121" s="26"/>
      <c r="H121" s="26"/>
      <c r="I121" s="26"/>
      <c r="J121" s="26"/>
    </row>
    <row r="122">
      <c r="A122" s="55" t="s">
        <v>2410</v>
      </c>
      <c r="B122" s="24">
        <v>0.11233796296296296</v>
      </c>
      <c r="C122" s="55" t="s">
        <v>70</v>
      </c>
      <c r="D122" s="55" t="s">
        <v>93</v>
      </c>
      <c r="E122" s="29">
        <v>23.0</v>
      </c>
      <c r="F122" s="46">
        <f t="shared" si="4"/>
        <v>14</v>
      </c>
      <c r="G122" s="26"/>
      <c r="H122" s="26"/>
      <c r="I122" s="26"/>
      <c r="J122" s="55" t="s">
        <v>148</v>
      </c>
    </row>
    <row r="123">
      <c r="A123" s="55" t="s">
        <v>2410</v>
      </c>
      <c r="B123" s="24">
        <v>0.11251157407407407</v>
      </c>
      <c r="C123" s="55" t="s">
        <v>74</v>
      </c>
      <c r="D123" s="55" t="s">
        <v>209</v>
      </c>
      <c r="E123" s="29">
        <v>2.0</v>
      </c>
      <c r="F123" s="46">
        <f t="shared" ref="F123:F124" si="5">E123-0</f>
        <v>2</v>
      </c>
      <c r="G123" s="26"/>
      <c r="H123" s="26"/>
      <c r="I123" s="26"/>
      <c r="J123" s="26"/>
    </row>
    <row r="124">
      <c r="A124" s="55" t="s">
        <v>2410</v>
      </c>
      <c r="B124" s="24">
        <v>0.11252314814814815</v>
      </c>
      <c r="C124" s="55" t="s">
        <v>70</v>
      </c>
      <c r="D124" s="55" t="s">
        <v>209</v>
      </c>
      <c r="E124" s="29">
        <v>14.0</v>
      </c>
      <c r="F124" s="46">
        <f t="shared" si="5"/>
        <v>14</v>
      </c>
      <c r="G124" s="26"/>
      <c r="H124" s="26"/>
      <c r="I124" s="26"/>
      <c r="J124" s="26"/>
    </row>
    <row r="125">
      <c r="A125" s="55" t="s">
        <v>2410</v>
      </c>
      <c r="B125" s="24">
        <v>0.11284722222222222</v>
      </c>
      <c r="C125" s="55" t="s">
        <v>74</v>
      </c>
      <c r="D125" s="55" t="s">
        <v>100</v>
      </c>
      <c r="E125" s="29">
        <v>14.0</v>
      </c>
      <c r="F125" s="46">
        <f>E125-9</f>
        <v>5</v>
      </c>
      <c r="G125" s="26"/>
      <c r="H125" s="26"/>
      <c r="I125" s="26"/>
      <c r="J125" s="26"/>
    </row>
    <row r="126">
      <c r="A126" s="55" t="s">
        <v>2410</v>
      </c>
      <c r="B126" s="24">
        <v>0.11322916666666667</v>
      </c>
      <c r="C126" s="55" t="s">
        <v>74</v>
      </c>
      <c r="D126" s="55" t="s">
        <v>131</v>
      </c>
      <c r="E126" s="29">
        <v>14.0</v>
      </c>
      <c r="F126" s="46">
        <f>E126-3</f>
        <v>11</v>
      </c>
      <c r="G126" s="26"/>
      <c r="H126" s="26"/>
      <c r="I126" s="26"/>
      <c r="J126" s="55" t="s">
        <v>2445</v>
      </c>
    </row>
    <row r="127">
      <c r="A127" s="55" t="s">
        <v>2410</v>
      </c>
      <c r="B127" s="24">
        <v>0.11324074074074074</v>
      </c>
      <c r="C127" s="55" t="s">
        <v>70</v>
      </c>
      <c r="D127" s="55" t="s">
        <v>209</v>
      </c>
      <c r="E127" s="29">
        <v>19.0</v>
      </c>
      <c r="F127" s="46">
        <f>E127-0</f>
        <v>19</v>
      </c>
      <c r="G127" s="26"/>
      <c r="H127" s="26"/>
      <c r="I127" s="26"/>
      <c r="J127" s="26"/>
    </row>
    <row r="128">
      <c r="A128" s="55" t="s">
        <v>2410</v>
      </c>
      <c r="B128" s="24">
        <v>0.11378472222222222</v>
      </c>
      <c r="C128" s="55" t="s">
        <v>70</v>
      </c>
      <c r="D128" s="55" t="s">
        <v>93</v>
      </c>
      <c r="E128" s="29" t="s">
        <v>68</v>
      </c>
      <c r="F128" s="29">
        <v>20.0</v>
      </c>
      <c r="G128" s="55" t="s">
        <v>137</v>
      </c>
      <c r="H128" s="26"/>
      <c r="I128" s="26"/>
      <c r="J128" s="55" t="s">
        <v>2075</v>
      </c>
    </row>
    <row r="129">
      <c r="A129" s="55" t="s">
        <v>2410</v>
      </c>
      <c r="B129" s="24">
        <v>0.11424768518518519</v>
      </c>
      <c r="C129" s="55" t="s">
        <v>74</v>
      </c>
      <c r="D129" s="55" t="s">
        <v>93</v>
      </c>
      <c r="E129" s="29">
        <v>21.0</v>
      </c>
      <c r="F129" s="46">
        <f>E129-9</f>
        <v>12</v>
      </c>
      <c r="G129" s="26"/>
      <c r="H129" s="26"/>
      <c r="I129" s="26"/>
      <c r="J129" s="55" t="s">
        <v>2042</v>
      </c>
    </row>
    <row r="130">
      <c r="A130" s="55" t="s">
        <v>2410</v>
      </c>
      <c r="B130" s="24">
        <v>0.11493055555555555</v>
      </c>
      <c r="C130" s="55" t="s">
        <v>74</v>
      </c>
      <c r="D130" s="55" t="s">
        <v>91</v>
      </c>
      <c r="E130" s="29">
        <v>14.0</v>
      </c>
      <c r="F130" s="46"/>
      <c r="G130" s="26"/>
      <c r="H130" s="55" t="s">
        <v>1957</v>
      </c>
      <c r="I130" s="26"/>
      <c r="J130" s="26"/>
    </row>
    <row r="131">
      <c r="A131" s="55" t="s">
        <v>2410</v>
      </c>
      <c r="B131" s="24">
        <v>0.11612268518518519</v>
      </c>
      <c r="C131" s="55" t="s">
        <v>70</v>
      </c>
      <c r="D131" s="55" t="s">
        <v>4363</v>
      </c>
      <c r="E131" s="29">
        <v>9.0</v>
      </c>
      <c r="F131" s="46">
        <f>E131-3</f>
        <v>6</v>
      </c>
      <c r="G131" s="26"/>
      <c r="H131" s="26"/>
      <c r="I131" s="26"/>
      <c r="J131" s="26"/>
    </row>
    <row r="132">
      <c r="A132" s="55" t="s">
        <v>2410</v>
      </c>
      <c r="B132" s="24">
        <v>0.11674768518518519</v>
      </c>
      <c r="C132" s="55" t="s">
        <v>964</v>
      </c>
      <c r="D132" s="55" t="s">
        <v>4363</v>
      </c>
      <c r="E132" s="29">
        <v>12.0</v>
      </c>
      <c r="F132" s="46">
        <f>E132-9</f>
        <v>3</v>
      </c>
      <c r="G132" s="26"/>
      <c r="H132" s="26"/>
      <c r="I132" s="26"/>
      <c r="J132" s="26"/>
    </row>
    <row r="133">
      <c r="A133" s="55" t="s">
        <v>2410</v>
      </c>
      <c r="B133" s="24">
        <v>0.11679398148148148</v>
      </c>
      <c r="C133" s="55" t="s">
        <v>69</v>
      </c>
      <c r="D133" s="55" t="s">
        <v>4363</v>
      </c>
      <c r="E133" s="29">
        <v>14.0</v>
      </c>
      <c r="F133" s="46">
        <f>E133-5</f>
        <v>9</v>
      </c>
      <c r="G133" s="26"/>
      <c r="H133" s="26"/>
      <c r="I133" s="26"/>
      <c r="J133" s="26"/>
    </row>
    <row r="134">
      <c r="A134" s="55" t="s">
        <v>2410</v>
      </c>
      <c r="B134" s="24">
        <v>0.11914351851851852</v>
      </c>
      <c r="C134" s="55" t="s">
        <v>964</v>
      </c>
      <c r="D134" s="55" t="s">
        <v>4363</v>
      </c>
      <c r="E134" s="29">
        <v>25.0</v>
      </c>
      <c r="F134" s="46">
        <f>E134-9</f>
        <v>16</v>
      </c>
      <c r="G134" s="26"/>
      <c r="H134" s="26"/>
      <c r="I134" s="26"/>
      <c r="J134" s="26"/>
    </row>
    <row r="135">
      <c r="A135" s="55" t="s">
        <v>2410</v>
      </c>
      <c r="B135" s="24">
        <v>0.11965277777777777</v>
      </c>
      <c r="C135" s="55" t="s">
        <v>964</v>
      </c>
      <c r="D135" s="55" t="s">
        <v>127</v>
      </c>
      <c r="E135" s="29">
        <v>22.0</v>
      </c>
      <c r="F135" s="46">
        <f>E135-3</f>
        <v>19</v>
      </c>
      <c r="G135" s="26"/>
      <c r="H135" s="26"/>
      <c r="I135" s="26"/>
      <c r="J135" s="26"/>
    </row>
    <row r="136">
      <c r="A136" s="55" t="s">
        <v>2410</v>
      </c>
      <c r="B136" s="24">
        <v>0.1197337962962963</v>
      </c>
      <c r="C136" s="55" t="s">
        <v>69</v>
      </c>
      <c r="D136" s="55" t="s">
        <v>127</v>
      </c>
      <c r="E136" s="29">
        <v>8.0</v>
      </c>
      <c r="F136" s="46">
        <f>E136-1</f>
        <v>7</v>
      </c>
      <c r="G136" s="26"/>
      <c r="H136" s="26"/>
      <c r="I136" s="26"/>
      <c r="J136" s="26"/>
    </row>
    <row r="137">
      <c r="A137" s="55" t="s">
        <v>2410</v>
      </c>
      <c r="B137" s="24">
        <v>0.12319444444444444</v>
      </c>
      <c r="C137" s="55" t="s">
        <v>70</v>
      </c>
      <c r="D137" s="55" t="s">
        <v>365</v>
      </c>
      <c r="E137" s="29">
        <v>25.0</v>
      </c>
      <c r="F137" s="46">
        <f>E137-6</f>
        <v>19</v>
      </c>
      <c r="G137" s="26"/>
      <c r="H137" s="26"/>
      <c r="I137" s="26"/>
      <c r="J137" s="26"/>
    </row>
    <row r="138">
      <c r="A138" s="55" t="s">
        <v>2410</v>
      </c>
      <c r="B138" s="24">
        <v>0.12481481481481481</v>
      </c>
      <c r="C138" s="55" t="s">
        <v>66</v>
      </c>
      <c r="D138" s="55" t="s">
        <v>210</v>
      </c>
      <c r="E138" s="29" t="s">
        <v>68</v>
      </c>
      <c r="F138" s="29">
        <v>20.0</v>
      </c>
      <c r="G138" s="26"/>
      <c r="H138" s="26"/>
      <c r="I138" s="26"/>
      <c r="J138" s="26"/>
    </row>
    <row r="139">
      <c r="A139" s="55" t="s">
        <v>2410</v>
      </c>
      <c r="B139" s="24">
        <v>0.1376388888888889</v>
      </c>
      <c r="C139" s="55" t="s">
        <v>74</v>
      </c>
      <c r="D139" s="55" t="s">
        <v>4363</v>
      </c>
      <c r="E139" s="29">
        <v>10.0</v>
      </c>
      <c r="F139" s="46">
        <f>E139-0</f>
        <v>10</v>
      </c>
      <c r="G139" s="26"/>
      <c r="H139" s="26"/>
      <c r="I139" s="26"/>
      <c r="J139" s="26"/>
    </row>
    <row r="140">
      <c r="A140" s="55" t="s">
        <v>2410</v>
      </c>
      <c r="B140" s="24">
        <v>0.14037037037037037</v>
      </c>
      <c r="C140" s="55" t="s">
        <v>964</v>
      </c>
      <c r="D140" s="55" t="s">
        <v>71</v>
      </c>
      <c r="E140" s="29">
        <v>21.0</v>
      </c>
      <c r="F140" s="46">
        <f>E140-9</f>
        <v>12</v>
      </c>
      <c r="G140" s="26"/>
      <c r="H140" s="26"/>
      <c r="I140" s="26"/>
      <c r="J140" s="26"/>
    </row>
    <row r="141">
      <c r="A141" s="55" t="s">
        <v>2410</v>
      </c>
      <c r="B141" s="24">
        <v>0.14737268518518518</v>
      </c>
      <c r="C141" s="55" t="s">
        <v>964</v>
      </c>
      <c r="D141" s="55" t="s">
        <v>130</v>
      </c>
      <c r="E141" s="29">
        <v>17.0</v>
      </c>
      <c r="F141" s="46">
        <f>E141--1</f>
        <v>18</v>
      </c>
      <c r="G141" s="26"/>
      <c r="H141" s="26"/>
      <c r="I141" s="26"/>
      <c r="J141" s="26"/>
    </row>
    <row r="142">
      <c r="A142" s="55" t="s">
        <v>2410</v>
      </c>
      <c r="B142" s="24">
        <v>0.15015046296296297</v>
      </c>
      <c r="C142" s="55" t="s">
        <v>964</v>
      </c>
      <c r="D142" s="55" t="s">
        <v>4363</v>
      </c>
      <c r="E142" s="29">
        <v>21.0</v>
      </c>
      <c r="F142" s="46">
        <f>E142-9</f>
        <v>12</v>
      </c>
      <c r="G142" s="26"/>
      <c r="H142" s="26"/>
      <c r="I142" s="26"/>
      <c r="J142" s="26"/>
    </row>
    <row r="143">
      <c r="A143" s="55" t="s">
        <v>2410</v>
      </c>
      <c r="B143" s="24">
        <v>0.15083333333333335</v>
      </c>
      <c r="C143" s="55" t="s">
        <v>70</v>
      </c>
      <c r="D143" s="55" t="s">
        <v>4363</v>
      </c>
      <c r="E143" s="29" t="s">
        <v>88</v>
      </c>
      <c r="F143" s="29">
        <v>1.0</v>
      </c>
      <c r="G143" s="26"/>
      <c r="H143" s="26"/>
      <c r="I143" s="26"/>
      <c r="J143" s="26"/>
    </row>
    <row r="144">
      <c r="A144" s="55" t="s">
        <v>2410</v>
      </c>
      <c r="B144" s="24">
        <v>0.15090277777777777</v>
      </c>
      <c r="C144" s="55" t="s">
        <v>69</v>
      </c>
      <c r="D144" s="55" t="s">
        <v>4363</v>
      </c>
      <c r="E144" s="29">
        <v>11.0</v>
      </c>
      <c r="F144" s="46">
        <f>E144-5</f>
        <v>6</v>
      </c>
      <c r="G144" s="26"/>
      <c r="H144" s="26"/>
      <c r="I144" s="26"/>
      <c r="J144" s="26"/>
    </row>
    <row r="145">
      <c r="A145" s="55" t="s">
        <v>2410</v>
      </c>
      <c r="B145" s="24">
        <v>0.15537037037037038</v>
      </c>
      <c r="C145" s="55" t="s">
        <v>66</v>
      </c>
      <c r="D145" s="55" t="s">
        <v>132</v>
      </c>
      <c r="E145" s="29">
        <v>18.0</v>
      </c>
      <c r="F145" s="46">
        <f>E145-2</f>
        <v>16</v>
      </c>
      <c r="G145" s="26"/>
      <c r="H145" s="26"/>
      <c r="I145" s="26"/>
      <c r="J145" s="26"/>
    </row>
    <row r="146">
      <c r="A146" s="55" t="s">
        <v>2410</v>
      </c>
      <c r="B146" s="24">
        <v>0.1658564814814815</v>
      </c>
      <c r="C146" s="55" t="s">
        <v>66</v>
      </c>
      <c r="D146" s="55" t="s">
        <v>127</v>
      </c>
      <c r="E146" s="29">
        <v>21.0</v>
      </c>
      <c r="F146" s="46">
        <f>E146-5</f>
        <v>16</v>
      </c>
      <c r="G146" s="26"/>
      <c r="H146" s="26"/>
      <c r="I146" s="26"/>
      <c r="J146" s="26"/>
    </row>
  </sheetData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57"/>
    <col customWidth="1" min="4" max="4" width="15.71"/>
    <col customWidth="1" min="5" max="5" width="10.43"/>
    <col customWidth="1" min="6" max="6" width="12.43"/>
    <col customWidth="1" min="7" max="7" width="5.14"/>
    <col customWidth="1" min="8" max="8" width="21.71"/>
    <col customWidth="1" min="9" max="9" width="6.29"/>
    <col customWidth="1" min="10" max="10" width="46.29"/>
  </cols>
  <sheetData>
    <row r="1">
      <c r="A1" s="77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55" t="s">
        <v>2446</v>
      </c>
      <c r="B2" s="24">
        <v>0.013680555555555555</v>
      </c>
      <c r="C2" s="55" t="s">
        <v>74</v>
      </c>
      <c r="D2" s="55" t="s">
        <v>71</v>
      </c>
      <c r="E2" s="29">
        <v>5.0</v>
      </c>
      <c r="F2" s="29">
        <f>E2-0</f>
        <v>5</v>
      </c>
      <c r="G2" s="26"/>
      <c r="H2" s="26"/>
      <c r="I2" s="26"/>
      <c r="J2" s="26"/>
    </row>
    <row r="3">
      <c r="A3" s="55" t="s">
        <v>2446</v>
      </c>
      <c r="B3" s="24">
        <v>0.018877314814814816</v>
      </c>
      <c r="C3" s="55" t="s">
        <v>66</v>
      </c>
      <c r="D3" s="55" t="s">
        <v>67</v>
      </c>
      <c r="E3" s="29">
        <v>20.0</v>
      </c>
      <c r="F3" s="46">
        <f>E3-2</f>
        <v>18</v>
      </c>
      <c r="G3" s="26"/>
      <c r="H3" s="26"/>
      <c r="I3" s="26"/>
      <c r="J3" s="26"/>
    </row>
    <row r="4">
      <c r="A4" s="55" t="s">
        <v>2446</v>
      </c>
      <c r="B4" s="24">
        <v>0.02162037037037037</v>
      </c>
      <c r="C4" s="55" t="s">
        <v>69</v>
      </c>
      <c r="D4" s="55" t="s">
        <v>73</v>
      </c>
      <c r="E4" s="29">
        <v>26.0</v>
      </c>
      <c r="F4" s="46">
        <f>E4-8</f>
        <v>18</v>
      </c>
      <c r="G4" s="26"/>
      <c r="H4" s="26"/>
      <c r="I4" s="26"/>
      <c r="J4" s="26"/>
    </row>
    <row r="5">
      <c r="A5" s="55" t="s">
        <v>2446</v>
      </c>
      <c r="B5" s="24">
        <v>0.025034722222222222</v>
      </c>
      <c r="C5" s="55" t="s">
        <v>74</v>
      </c>
      <c r="D5" s="55" t="s">
        <v>71</v>
      </c>
      <c r="E5" s="29">
        <v>10.0</v>
      </c>
      <c r="F5" s="46">
        <f>E5-0</f>
        <v>10</v>
      </c>
      <c r="G5" s="26"/>
      <c r="H5" s="26"/>
      <c r="I5" s="26"/>
      <c r="J5" s="26"/>
    </row>
    <row r="6">
      <c r="A6" s="55" t="s">
        <v>2446</v>
      </c>
      <c r="B6" s="24">
        <v>0.03121527777777778</v>
      </c>
      <c r="C6" s="55" t="s">
        <v>69</v>
      </c>
      <c r="D6" s="55" t="s">
        <v>73</v>
      </c>
      <c r="E6" s="29">
        <f>F6+8</f>
        <v>27</v>
      </c>
      <c r="F6" s="29">
        <v>19.0</v>
      </c>
      <c r="G6" s="26"/>
      <c r="H6" s="26"/>
      <c r="I6" s="26"/>
      <c r="J6" s="26"/>
    </row>
    <row r="7">
      <c r="A7" s="55" t="s">
        <v>2446</v>
      </c>
      <c r="B7" s="24">
        <v>0.034525462962962966</v>
      </c>
      <c r="C7" s="55" t="s">
        <v>74</v>
      </c>
      <c r="D7" s="55" t="s">
        <v>67</v>
      </c>
      <c r="E7" s="29">
        <v>17.0</v>
      </c>
      <c r="F7" s="29">
        <f>E7-0</f>
        <v>17</v>
      </c>
      <c r="G7" s="26"/>
      <c r="H7" s="26"/>
      <c r="I7" s="26"/>
      <c r="J7" s="26"/>
    </row>
    <row r="8">
      <c r="A8" s="55" t="s">
        <v>2446</v>
      </c>
      <c r="B8" s="24">
        <v>0.03810185185185185</v>
      </c>
      <c r="C8" s="55" t="s">
        <v>66</v>
      </c>
      <c r="D8" s="55" t="s">
        <v>67</v>
      </c>
      <c r="E8" s="29">
        <v>13.0</v>
      </c>
      <c r="F8" s="29">
        <f>E8-2</f>
        <v>11</v>
      </c>
      <c r="G8" s="26"/>
      <c r="H8" s="26"/>
      <c r="I8" s="26"/>
      <c r="J8" s="26"/>
    </row>
    <row r="9">
      <c r="A9" s="55" t="s">
        <v>2446</v>
      </c>
      <c r="B9" s="24">
        <v>0.038217592592592595</v>
      </c>
      <c r="C9" s="55" t="s">
        <v>74</v>
      </c>
      <c r="D9" s="55" t="s">
        <v>67</v>
      </c>
      <c r="E9" s="29">
        <v>10.0</v>
      </c>
      <c r="F9" s="46">
        <f>E9-0</f>
        <v>10</v>
      </c>
      <c r="G9" s="26"/>
      <c r="H9" s="26"/>
      <c r="I9" s="26"/>
      <c r="J9" s="26"/>
    </row>
    <row r="10">
      <c r="A10" s="55" t="s">
        <v>2446</v>
      </c>
      <c r="B10" s="24">
        <v>0.03824074074074074</v>
      </c>
      <c r="C10" s="55" t="s">
        <v>69</v>
      </c>
      <c r="D10" s="55" t="s">
        <v>67</v>
      </c>
      <c r="E10" s="29">
        <v>15.0</v>
      </c>
      <c r="F10" s="46">
        <f>E10-5</f>
        <v>10</v>
      </c>
      <c r="G10" s="26"/>
      <c r="H10" s="26"/>
      <c r="I10" s="26"/>
      <c r="J10" s="26"/>
    </row>
    <row r="11">
      <c r="A11" s="55" t="s">
        <v>2446</v>
      </c>
      <c r="B11" s="24">
        <v>0.0427662037037037</v>
      </c>
      <c r="C11" s="55" t="s">
        <v>964</v>
      </c>
      <c r="D11" s="55" t="s">
        <v>71</v>
      </c>
      <c r="E11" s="29">
        <v>14.0</v>
      </c>
      <c r="F11" s="46">
        <f>E11-9</f>
        <v>5</v>
      </c>
      <c r="G11" s="26"/>
      <c r="H11" s="26"/>
      <c r="I11" s="26"/>
      <c r="J11" s="26"/>
    </row>
    <row r="12">
      <c r="A12" s="55" t="s">
        <v>2446</v>
      </c>
      <c r="B12" s="24">
        <v>0.04280092592592592</v>
      </c>
      <c r="C12" s="55" t="s">
        <v>82</v>
      </c>
      <c r="D12" s="55" t="s">
        <v>71</v>
      </c>
      <c r="E12" s="29">
        <v>15.0</v>
      </c>
      <c r="F12" s="46">
        <f>E12-8</f>
        <v>7</v>
      </c>
      <c r="G12" s="26"/>
      <c r="H12" s="26"/>
      <c r="I12" s="26"/>
      <c r="J12" s="26"/>
    </row>
    <row r="13">
      <c r="A13" s="55" t="s">
        <v>2446</v>
      </c>
      <c r="B13" s="24">
        <v>0.04913194444444444</v>
      </c>
      <c r="C13" s="55" t="s">
        <v>66</v>
      </c>
      <c r="D13" s="55" t="s">
        <v>127</v>
      </c>
      <c r="E13" s="29">
        <v>16.0</v>
      </c>
      <c r="F13" s="46">
        <f t="shared" ref="F13:F14" si="1">E13-5</f>
        <v>11</v>
      </c>
      <c r="G13" s="26"/>
      <c r="H13" s="26"/>
      <c r="I13" s="26"/>
      <c r="J13" s="26"/>
    </row>
    <row r="14">
      <c r="A14" s="55" t="s">
        <v>2446</v>
      </c>
      <c r="B14" s="24">
        <v>0.06599537037037037</v>
      </c>
      <c r="C14" s="55" t="s">
        <v>70</v>
      </c>
      <c r="D14" s="55" t="s">
        <v>80</v>
      </c>
      <c r="E14" s="29">
        <v>24.0</v>
      </c>
      <c r="F14" s="46">
        <f t="shared" si="1"/>
        <v>19</v>
      </c>
      <c r="G14" s="26"/>
      <c r="H14" s="26"/>
      <c r="I14" s="26"/>
      <c r="J14" s="26"/>
    </row>
    <row r="15">
      <c r="A15" s="55" t="s">
        <v>2446</v>
      </c>
      <c r="B15" s="24">
        <v>0.07895833333333334</v>
      </c>
      <c r="C15" s="55" t="s">
        <v>82</v>
      </c>
      <c r="D15" s="55" t="s">
        <v>67</v>
      </c>
      <c r="E15" s="29">
        <v>18.0</v>
      </c>
      <c r="F15" s="46">
        <f>E15-4</f>
        <v>14</v>
      </c>
      <c r="G15" s="26"/>
      <c r="H15" s="26"/>
      <c r="I15" s="26"/>
      <c r="J15" s="26"/>
    </row>
    <row r="16">
      <c r="A16" s="55" t="s">
        <v>2446</v>
      </c>
      <c r="B16" s="24">
        <v>0.07925925925925927</v>
      </c>
      <c r="C16" s="55" t="s">
        <v>82</v>
      </c>
      <c r="D16" s="55" t="s">
        <v>361</v>
      </c>
      <c r="E16" s="29">
        <v>23.0</v>
      </c>
      <c r="F16" s="46">
        <f>E16-10</f>
        <v>13</v>
      </c>
      <c r="G16" s="26"/>
      <c r="H16" s="26"/>
      <c r="I16" s="26"/>
      <c r="J16" s="26"/>
    </row>
    <row r="17">
      <c r="A17" s="55" t="s">
        <v>2446</v>
      </c>
      <c r="B17" s="24">
        <v>0.08362268518518519</v>
      </c>
      <c r="C17" s="55" t="s">
        <v>74</v>
      </c>
      <c r="D17" s="55" t="s">
        <v>73</v>
      </c>
      <c r="E17" s="29">
        <v>32.0</v>
      </c>
      <c r="F17" s="46">
        <f>E17-13</f>
        <v>19</v>
      </c>
      <c r="G17" s="26"/>
      <c r="H17" s="26"/>
      <c r="I17" s="26"/>
      <c r="J17" s="26"/>
    </row>
    <row r="18">
      <c r="A18" s="55" t="s">
        <v>2446</v>
      </c>
      <c r="B18" s="24">
        <v>0.08425925925925926</v>
      </c>
      <c r="C18" s="55" t="s">
        <v>74</v>
      </c>
      <c r="D18" s="55" t="s">
        <v>93</v>
      </c>
      <c r="E18" s="29">
        <v>17.0</v>
      </c>
      <c r="F18" s="46">
        <f>E18-10</f>
        <v>7</v>
      </c>
      <c r="G18" s="26"/>
      <c r="H18" s="26"/>
      <c r="I18" s="26"/>
      <c r="J18" s="55" t="s">
        <v>2447</v>
      </c>
    </row>
    <row r="19">
      <c r="A19" s="55" t="s">
        <v>2446</v>
      </c>
      <c r="B19" s="24">
        <v>0.08451388888888889</v>
      </c>
      <c r="C19" s="55" t="s">
        <v>82</v>
      </c>
      <c r="D19" s="55" t="s">
        <v>78</v>
      </c>
      <c r="E19" s="29">
        <v>6.0</v>
      </c>
      <c r="F19" s="46">
        <f>E19-2</f>
        <v>4</v>
      </c>
      <c r="G19" s="26"/>
      <c r="H19" s="26"/>
      <c r="I19" s="26"/>
      <c r="J19" s="26"/>
    </row>
    <row r="20">
      <c r="A20" s="55" t="s">
        <v>2446</v>
      </c>
      <c r="B20" s="24">
        <v>0.08471064814814815</v>
      </c>
      <c r="C20" s="55" t="s">
        <v>74</v>
      </c>
      <c r="D20" s="55" t="s">
        <v>91</v>
      </c>
      <c r="E20" s="29">
        <v>12.0</v>
      </c>
      <c r="F20" s="26"/>
      <c r="G20" s="26"/>
      <c r="H20" s="55" t="s">
        <v>2448</v>
      </c>
      <c r="I20" s="26"/>
      <c r="J20" s="26"/>
    </row>
    <row r="21">
      <c r="A21" s="55" t="s">
        <v>2446</v>
      </c>
      <c r="B21" s="24">
        <v>0.08516203703703704</v>
      </c>
      <c r="C21" s="55" t="s">
        <v>69</v>
      </c>
      <c r="D21" s="55" t="s">
        <v>73</v>
      </c>
      <c r="E21" s="55" t="s">
        <v>75</v>
      </c>
      <c r="F21" s="55" t="s">
        <v>75</v>
      </c>
      <c r="G21" s="26"/>
      <c r="H21" s="26"/>
      <c r="I21" s="26"/>
      <c r="J21" s="55" t="s">
        <v>2263</v>
      </c>
    </row>
    <row r="22">
      <c r="A22" s="55" t="s">
        <v>2446</v>
      </c>
      <c r="B22" s="24">
        <v>0.08516203703703704</v>
      </c>
      <c r="C22" s="55" t="s">
        <v>69</v>
      </c>
      <c r="D22" s="55" t="s">
        <v>73</v>
      </c>
      <c r="E22" s="55" t="s">
        <v>68</v>
      </c>
      <c r="F22" s="29">
        <v>20.0</v>
      </c>
      <c r="G22" s="26"/>
      <c r="H22" s="26"/>
      <c r="I22" s="26"/>
      <c r="J22" s="26"/>
    </row>
    <row r="23">
      <c r="A23" s="55" t="s">
        <v>2446</v>
      </c>
      <c r="B23" s="24">
        <v>0.08655092592592592</v>
      </c>
      <c r="C23" s="55" t="s">
        <v>69</v>
      </c>
      <c r="D23" s="55" t="s">
        <v>120</v>
      </c>
      <c r="E23" s="29">
        <v>20.0</v>
      </c>
      <c r="F23" s="26"/>
      <c r="G23" s="26"/>
      <c r="H23" s="55" t="s">
        <v>2449</v>
      </c>
      <c r="I23" s="26"/>
      <c r="J23" s="55" t="s">
        <v>1797</v>
      </c>
    </row>
    <row r="24">
      <c r="A24" s="55" t="s">
        <v>2446</v>
      </c>
      <c r="B24" s="24">
        <v>0.121875</v>
      </c>
      <c r="C24" s="55" t="s">
        <v>69</v>
      </c>
      <c r="D24" s="55" t="s">
        <v>127</v>
      </c>
      <c r="E24" s="29">
        <v>13.0</v>
      </c>
      <c r="F24" s="29">
        <f t="shared" ref="F24:F25" si="2">E24-5</f>
        <v>8</v>
      </c>
      <c r="G24" s="26"/>
      <c r="H24" s="26"/>
      <c r="I24" s="26"/>
      <c r="J24" s="26"/>
    </row>
    <row r="25">
      <c r="A25" s="55" t="s">
        <v>2446</v>
      </c>
      <c r="B25" s="24">
        <v>0.12188657407407408</v>
      </c>
      <c r="C25" s="55" t="s">
        <v>66</v>
      </c>
      <c r="D25" s="55" t="s">
        <v>127</v>
      </c>
      <c r="E25" s="29">
        <v>17.0</v>
      </c>
      <c r="F25" s="46">
        <f t="shared" si="2"/>
        <v>12</v>
      </c>
      <c r="G25" s="26"/>
      <c r="H25" s="26"/>
      <c r="I25" s="26"/>
      <c r="J25" s="26"/>
    </row>
    <row r="26">
      <c r="A26" s="55" t="s">
        <v>2446</v>
      </c>
      <c r="B26" s="24">
        <v>0.13003472222222223</v>
      </c>
      <c r="C26" s="55" t="s">
        <v>70</v>
      </c>
      <c r="D26" s="55" t="s">
        <v>127</v>
      </c>
      <c r="E26" s="29">
        <f t="shared" ref="E26:E27" si="3">F26+1</f>
        <v>19</v>
      </c>
      <c r="F26" s="29">
        <v>18.0</v>
      </c>
      <c r="G26" s="26"/>
      <c r="H26" s="26"/>
      <c r="I26" s="26"/>
      <c r="J26" s="55" t="s">
        <v>2263</v>
      </c>
    </row>
    <row r="27">
      <c r="A27" s="55" t="s">
        <v>2446</v>
      </c>
      <c r="B27" s="24">
        <v>0.13003472222222223</v>
      </c>
      <c r="C27" s="55" t="s">
        <v>70</v>
      </c>
      <c r="D27" s="55" t="s">
        <v>127</v>
      </c>
      <c r="E27" s="29">
        <f t="shared" si="3"/>
        <v>20</v>
      </c>
      <c r="F27" s="29">
        <v>19.0</v>
      </c>
      <c r="G27" s="26"/>
      <c r="H27" s="26"/>
      <c r="I27" s="26"/>
      <c r="J27" s="26"/>
    </row>
    <row r="28">
      <c r="A28" s="55" t="s">
        <v>2446</v>
      </c>
      <c r="B28" s="24">
        <v>0.13175925925925927</v>
      </c>
      <c r="C28" s="55" t="s">
        <v>70</v>
      </c>
      <c r="D28" s="55" t="s">
        <v>127</v>
      </c>
      <c r="E28" s="29">
        <v>10.0</v>
      </c>
      <c r="F28" s="46">
        <f>E28-1</f>
        <v>9</v>
      </c>
      <c r="G28" s="26"/>
      <c r="H28" s="26"/>
      <c r="I28" s="26"/>
      <c r="J28" s="26"/>
    </row>
    <row r="29">
      <c r="A29" s="55" t="s">
        <v>2446</v>
      </c>
      <c r="B29" s="24">
        <v>0.13236111111111112</v>
      </c>
      <c r="C29" s="55" t="s">
        <v>2450</v>
      </c>
      <c r="D29" s="55" t="s">
        <v>210</v>
      </c>
      <c r="E29" s="29">
        <v>5.0</v>
      </c>
      <c r="F29" s="46">
        <f>E29-2</f>
        <v>3</v>
      </c>
      <c r="G29" s="26"/>
      <c r="H29" s="26"/>
      <c r="I29" s="26"/>
      <c r="J29" s="26"/>
    </row>
    <row r="30">
      <c r="A30" s="55" t="s">
        <v>2446</v>
      </c>
      <c r="B30" s="24">
        <v>0.13380787037037037</v>
      </c>
      <c r="C30" s="55" t="s">
        <v>70</v>
      </c>
      <c r="D30" s="55" t="s">
        <v>127</v>
      </c>
      <c r="E30" s="55" t="s">
        <v>75</v>
      </c>
      <c r="F30" s="55" t="s">
        <v>75</v>
      </c>
      <c r="G30" s="26"/>
      <c r="H30" s="26"/>
      <c r="I30" s="26"/>
      <c r="J30" s="55" t="s">
        <v>2265</v>
      </c>
    </row>
    <row r="31">
      <c r="A31" s="55" t="s">
        <v>2446</v>
      </c>
      <c r="B31" s="24">
        <v>0.13380787037037037</v>
      </c>
      <c r="C31" s="55" t="s">
        <v>70</v>
      </c>
      <c r="D31" s="55" t="s">
        <v>127</v>
      </c>
      <c r="E31" s="29">
        <v>11.0</v>
      </c>
      <c r="F31" s="46">
        <f>E31-1</f>
        <v>10</v>
      </c>
      <c r="G31" s="26"/>
      <c r="H31" s="26"/>
      <c r="I31" s="26"/>
      <c r="J31" s="26"/>
    </row>
    <row r="32">
      <c r="A32" s="55" t="s">
        <v>2446</v>
      </c>
      <c r="B32" s="24">
        <v>0.13716435185185186</v>
      </c>
      <c r="C32" s="55" t="s">
        <v>2450</v>
      </c>
      <c r="D32" s="55" t="s">
        <v>127</v>
      </c>
      <c r="E32" s="29">
        <v>12.0</v>
      </c>
      <c r="F32" s="26"/>
      <c r="G32" s="26"/>
      <c r="H32" s="26"/>
      <c r="I32" s="26"/>
      <c r="J32" s="26"/>
    </row>
    <row r="33">
      <c r="A33" s="55" t="s">
        <v>2446</v>
      </c>
      <c r="B33" s="24">
        <v>0.14068287037037036</v>
      </c>
      <c r="C33" s="55" t="s">
        <v>82</v>
      </c>
      <c r="D33" s="55" t="s">
        <v>361</v>
      </c>
      <c r="E33" s="29">
        <v>14.0</v>
      </c>
      <c r="F33" s="46">
        <f>E33-10</f>
        <v>4</v>
      </c>
      <c r="G33" s="26"/>
      <c r="H33" s="26"/>
      <c r="I33" s="26"/>
      <c r="J33" s="26"/>
    </row>
    <row r="34">
      <c r="A34" s="55" t="s">
        <v>2446</v>
      </c>
      <c r="B34" s="24">
        <v>0.14099537037037038</v>
      </c>
      <c r="C34" s="55" t="s">
        <v>69</v>
      </c>
      <c r="D34" s="55" t="s">
        <v>361</v>
      </c>
      <c r="E34" s="55" t="s">
        <v>75</v>
      </c>
      <c r="F34" s="55" t="s">
        <v>75</v>
      </c>
      <c r="G34" s="26"/>
      <c r="H34" s="26"/>
      <c r="I34" s="26"/>
      <c r="J34" s="55" t="s">
        <v>2265</v>
      </c>
    </row>
    <row r="35">
      <c r="A35" s="55" t="s">
        <v>2446</v>
      </c>
      <c r="B35" s="24">
        <v>0.14099537037037038</v>
      </c>
      <c r="C35" s="55" t="s">
        <v>69</v>
      </c>
      <c r="D35" s="55" t="s">
        <v>361</v>
      </c>
      <c r="E35" s="29">
        <v>16.0</v>
      </c>
      <c r="F35" s="29">
        <f>E35-1</f>
        <v>15</v>
      </c>
      <c r="G35" s="26"/>
      <c r="H35" s="26"/>
      <c r="I35" s="26"/>
      <c r="J35" s="26"/>
    </row>
    <row r="36">
      <c r="A36" s="55" t="s">
        <v>2446</v>
      </c>
      <c r="B36" s="24">
        <v>0.14796296296296296</v>
      </c>
      <c r="C36" s="55" t="s">
        <v>70</v>
      </c>
      <c r="D36" s="55" t="s">
        <v>125</v>
      </c>
      <c r="E36" s="29">
        <v>22.0</v>
      </c>
      <c r="F36" s="29">
        <f>E36-9</f>
        <v>13</v>
      </c>
      <c r="G36" s="26"/>
      <c r="H36" s="26"/>
      <c r="I36" s="26"/>
      <c r="J36" s="26"/>
    </row>
    <row r="37">
      <c r="A37" s="55" t="s">
        <v>2446</v>
      </c>
      <c r="B37" s="24">
        <v>0.14835648148148148</v>
      </c>
      <c r="C37" s="55" t="s">
        <v>70</v>
      </c>
      <c r="D37" s="55" t="s">
        <v>83</v>
      </c>
      <c r="E37" s="29">
        <v>10.0</v>
      </c>
      <c r="F37" s="46">
        <f>E37-6</f>
        <v>4</v>
      </c>
      <c r="G37" s="26"/>
      <c r="H37" s="26"/>
      <c r="I37" s="26"/>
      <c r="J37" s="26"/>
    </row>
    <row r="38">
      <c r="A38" s="55" t="s">
        <v>2446</v>
      </c>
      <c r="B38" s="24">
        <v>0.15210648148148148</v>
      </c>
      <c r="C38" s="55" t="s">
        <v>69</v>
      </c>
      <c r="D38" s="55" t="s">
        <v>98</v>
      </c>
      <c r="E38" s="29">
        <v>19.0</v>
      </c>
      <c r="F38" s="46">
        <f>E38-1</f>
        <v>18</v>
      </c>
      <c r="G38" s="26"/>
      <c r="H38" s="26"/>
      <c r="I38" s="26"/>
      <c r="J38" s="26"/>
    </row>
    <row r="39">
      <c r="A39" s="55" t="s">
        <v>2446</v>
      </c>
      <c r="B39" s="24">
        <v>0.1678125</v>
      </c>
      <c r="C39" s="55" t="s">
        <v>82</v>
      </c>
      <c r="D39" s="55" t="s">
        <v>361</v>
      </c>
      <c r="E39" s="29">
        <v>26.0</v>
      </c>
      <c r="F39" s="46">
        <f>E39-10</f>
        <v>16</v>
      </c>
      <c r="G39" s="26"/>
      <c r="H39" s="26"/>
      <c r="I39" s="26"/>
      <c r="J39" s="26"/>
    </row>
    <row r="40">
      <c r="A40" s="55" t="s">
        <v>2446</v>
      </c>
      <c r="B40" s="24">
        <v>0.1705787037037037</v>
      </c>
      <c r="C40" s="55" t="s">
        <v>82</v>
      </c>
      <c r="D40" s="55" t="s">
        <v>76</v>
      </c>
      <c r="E40" s="29">
        <v>87.0</v>
      </c>
      <c r="F40" s="26"/>
      <c r="G40" s="26"/>
      <c r="H40" s="26"/>
      <c r="I40" s="26"/>
      <c r="J40" s="55" t="s">
        <v>2451</v>
      </c>
    </row>
  </sheetData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57"/>
    <col customWidth="1" min="4" max="4" width="15.71"/>
    <col customWidth="1" min="5" max="5" width="10.43"/>
    <col customWidth="1" min="6" max="6" width="12.43"/>
    <col customWidth="1" min="7" max="7" width="5.14"/>
    <col customWidth="1" min="8" max="8" width="35.29"/>
    <col customWidth="1" min="9" max="9" width="6.29"/>
    <col customWidth="1" min="10" max="10" width="48.0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2452</v>
      </c>
      <c r="B2" s="19">
        <v>0.008958333333333334</v>
      </c>
      <c r="C2" s="10" t="s">
        <v>69</v>
      </c>
      <c r="D2" s="10" t="s">
        <v>67</v>
      </c>
      <c r="E2" s="13">
        <v>15.0</v>
      </c>
      <c r="F2" s="16">
        <f>E2-5</f>
        <v>10</v>
      </c>
    </row>
    <row r="3">
      <c r="A3" s="10" t="s">
        <v>2452</v>
      </c>
      <c r="B3" s="19">
        <v>0.009108796296296297</v>
      </c>
      <c r="C3" s="10" t="s">
        <v>964</v>
      </c>
      <c r="D3" s="10" t="s">
        <v>67</v>
      </c>
      <c r="E3" s="13">
        <v>11.0</v>
      </c>
      <c r="F3" s="16">
        <f>E3-9</f>
        <v>2</v>
      </c>
    </row>
    <row r="4">
      <c r="A4" s="10" t="s">
        <v>2452</v>
      </c>
      <c r="B4" s="19">
        <v>0.009849537037037037</v>
      </c>
      <c r="C4" s="10" t="s">
        <v>964</v>
      </c>
      <c r="D4" s="10" t="s">
        <v>67</v>
      </c>
      <c r="E4" s="13" t="s">
        <v>75</v>
      </c>
      <c r="F4" s="13" t="s">
        <v>75</v>
      </c>
      <c r="J4" s="10" t="s">
        <v>160</v>
      </c>
    </row>
    <row r="5">
      <c r="A5" s="10" t="s">
        <v>2452</v>
      </c>
      <c r="B5" s="19">
        <v>0.009849537037037037</v>
      </c>
      <c r="C5" s="10" t="s">
        <v>964</v>
      </c>
      <c r="D5" s="10" t="s">
        <v>67</v>
      </c>
      <c r="E5" s="13">
        <v>11.0</v>
      </c>
      <c r="F5" s="16">
        <f>E5-9</f>
        <v>2</v>
      </c>
      <c r="J5" s="10" t="s">
        <v>161</v>
      </c>
    </row>
    <row r="6">
      <c r="A6" s="10" t="s">
        <v>2452</v>
      </c>
      <c r="B6" s="19">
        <v>0.009965277777777778</v>
      </c>
      <c r="C6" s="10" t="s">
        <v>69</v>
      </c>
      <c r="D6" s="10" t="s">
        <v>67</v>
      </c>
      <c r="E6" s="13" t="s">
        <v>75</v>
      </c>
      <c r="F6" s="13" t="s">
        <v>75</v>
      </c>
      <c r="J6" s="10" t="s">
        <v>160</v>
      </c>
    </row>
    <row r="7">
      <c r="A7" s="10" t="s">
        <v>2452</v>
      </c>
      <c r="B7" s="19">
        <v>0.009965277777777778</v>
      </c>
      <c r="C7" s="10" t="s">
        <v>69</v>
      </c>
      <c r="D7" s="10" t="s">
        <v>67</v>
      </c>
      <c r="E7" s="13">
        <v>13.0</v>
      </c>
      <c r="F7" s="16">
        <f>E7-5</f>
        <v>8</v>
      </c>
      <c r="J7" s="10" t="s">
        <v>161</v>
      </c>
    </row>
    <row r="8">
      <c r="A8" s="10" t="s">
        <v>2452</v>
      </c>
      <c r="B8" s="19">
        <v>0.011423611111111112</v>
      </c>
      <c r="C8" s="10" t="s">
        <v>964</v>
      </c>
      <c r="D8" s="10" t="s">
        <v>130</v>
      </c>
      <c r="E8" s="13">
        <v>8.0</v>
      </c>
      <c r="F8" s="16">
        <f>E8--1</f>
        <v>9</v>
      </c>
    </row>
    <row r="9">
      <c r="A9" s="10" t="s">
        <v>2452</v>
      </c>
      <c r="B9" s="19">
        <v>0.022754629629629628</v>
      </c>
      <c r="C9" s="10" t="s">
        <v>2450</v>
      </c>
      <c r="D9" s="10" t="s">
        <v>125</v>
      </c>
      <c r="E9" s="13">
        <v>27.0</v>
      </c>
      <c r="F9" s="16">
        <f>E9-3-10</f>
        <v>14</v>
      </c>
      <c r="J9" s="10" t="s">
        <v>966</v>
      </c>
    </row>
    <row r="10">
      <c r="A10" s="10" t="s">
        <v>2452</v>
      </c>
      <c r="B10" s="19">
        <v>0.022824074074074073</v>
      </c>
      <c r="C10" s="10" t="s">
        <v>964</v>
      </c>
      <c r="D10" s="10" t="s">
        <v>125</v>
      </c>
      <c r="E10" s="13">
        <v>27.0</v>
      </c>
      <c r="F10" s="16">
        <f>E10-1-10</f>
        <v>16</v>
      </c>
      <c r="J10" s="10" t="s">
        <v>966</v>
      </c>
    </row>
    <row r="11">
      <c r="A11" s="10" t="s">
        <v>2452</v>
      </c>
      <c r="B11" s="19">
        <v>0.023136574074074073</v>
      </c>
      <c r="C11" s="10" t="s">
        <v>69</v>
      </c>
      <c r="D11" s="10" t="s">
        <v>125</v>
      </c>
      <c r="E11" s="13">
        <v>33.0</v>
      </c>
      <c r="F11" s="16">
        <f>E11-4-10</f>
        <v>19</v>
      </c>
      <c r="J11" s="10" t="s">
        <v>966</v>
      </c>
    </row>
    <row r="12">
      <c r="A12" s="10" t="s">
        <v>2452</v>
      </c>
      <c r="B12" s="19">
        <v>0.023171296296296297</v>
      </c>
      <c r="C12" s="10" t="s">
        <v>74</v>
      </c>
      <c r="D12" s="10" t="s">
        <v>125</v>
      </c>
      <c r="E12" s="13" t="s">
        <v>75</v>
      </c>
      <c r="F12" s="13" t="s">
        <v>75</v>
      </c>
      <c r="J12" s="10" t="s">
        <v>85</v>
      </c>
    </row>
    <row r="13">
      <c r="A13" s="10" t="s">
        <v>2452</v>
      </c>
      <c r="B13" s="19">
        <v>0.023171296296296297</v>
      </c>
      <c r="C13" s="10" t="s">
        <v>74</v>
      </c>
      <c r="D13" s="10" t="s">
        <v>125</v>
      </c>
      <c r="E13" s="13" t="s">
        <v>68</v>
      </c>
      <c r="F13" s="13">
        <v>20.0</v>
      </c>
      <c r="J13" s="10" t="s">
        <v>2443</v>
      </c>
    </row>
    <row r="14">
      <c r="A14" s="10" t="s">
        <v>2452</v>
      </c>
      <c r="B14" s="19">
        <v>0.02318287037037037</v>
      </c>
      <c r="C14" s="10" t="s">
        <v>70</v>
      </c>
      <c r="D14" s="10" t="s">
        <v>125</v>
      </c>
      <c r="E14" s="13">
        <v>31.0</v>
      </c>
      <c r="F14" s="16">
        <f>E14-9-10</f>
        <v>12</v>
      </c>
      <c r="J14" s="10" t="s">
        <v>966</v>
      </c>
    </row>
    <row r="15">
      <c r="A15" s="10" t="s">
        <v>2452</v>
      </c>
      <c r="B15" s="19">
        <v>0.023310185185185184</v>
      </c>
      <c r="C15" s="10" t="s">
        <v>82</v>
      </c>
      <c r="D15" s="10" t="s">
        <v>125</v>
      </c>
      <c r="E15" s="13">
        <v>28.0</v>
      </c>
      <c r="F15" s="16">
        <f>E15-2-10</f>
        <v>16</v>
      </c>
      <c r="J15" s="10" t="s">
        <v>966</v>
      </c>
    </row>
    <row r="16">
      <c r="A16" s="10" t="s">
        <v>2452</v>
      </c>
      <c r="B16" s="19">
        <v>0.02332175925925926</v>
      </c>
      <c r="C16" s="10" t="s">
        <v>66</v>
      </c>
      <c r="D16" s="10" t="s">
        <v>125</v>
      </c>
      <c r="E16" s="13">
        <v>15.0</v>
      </c>
      <c r="F16" s="16">
        <f>E16-10</f>
        <v>5</v>
      </c>
      <c r="J16" s="10" t="s">
        <v>2453</v>
      </c>
    </row>
    <row r="17">
      <c r="A17" s="10" t="s">
        <v>2452</v>
      </c>
      <c r="B17" s="19">
        <v>0.023842592592592592</v>
      </c>
      <c r="C17" s="10" t="s">
        <v>66</v>
      </c>
      <c r="D17" s="10" t="s">
        <v>67</v>
      </c>
      <c r="E17" s="13" t="s">
        <v>88</v>
      </c>
      <c r="F17" s="13">
        <v>1.0</v>
      </c>
    </row>
    <row r="18">
      <c r="A18" s="10" t="s">
        <v>2452</v>
      </c>
      <c r="B18" s="19">
        <v>0.02392361111111111</v>
      </c>
      <c r="C18" s="10" t="s">
        <v>74</v>
      </c>
      <c r="D18" s="10" t="s">
        <v>67</v>
      </c>
      <c r="E18" s="13">
        <v>17.0</v>
      </c>
      <c r="F18" s="16">
        <f>E18-0</f>
        <v>17</v>
      </c>
    </row>
    <row r="19">
      <c r="A19" s="10" t="s">
        <v>2452</v>
      </c>
      <c r="B19" s="19">
        <v>0.02704861111111111</v>
      </c>
      <c r="C19" s="10" t="s">
        <v>157</v>
      </c>
      <c r="D19" s="10" t="s">
        <v>125</v>
      </c>
      <c r="E19" s="13">
        <v>6.0</v>
      </c>
      <c r="F19" s="16">
        <f>E19-4</f>
        <v>2</v>
      </c>
    </row>
    <row r="20">
      <c r="A20" s="10" t="s">
        <v>2452</v>
      </c>
      <c r="B20" s="19">
        <v>0.027685185185185184</v>
      </c>
      <c r="C20" s="10" t="s">
        <v>157</v>
      </c>
      <c r="D20" s="10" t="s">
        <v>67</v>
      </c>
      <c r="E20" s="13" t="s">
        <v>75</v>
      </c>
      <c r="F20" s="13" t="s">
        <v>75</v>
      </c>
      <c r="J20" s="10" t="s">
        <v>160</v>
      </c>
    </row>
    <row r="21">
      <c r="A21" s="10" t="s">
        <v>2452</v>
      </c>
      <c r="B21" s="19">
        <v>0.027685185185185184</v>
      </c>
      <c r="C21" s="10" t="s">
        <v>157</v>
      </c>
      <c r="D21" s="10" t="s">
        <v>67</v>
      </c>
      <c r="E21" s="13">
        <v>7.0</v>
      </c>
      <c r="F21" s="16">
        <f>E21-3</f>
        <v>4</v>
      </c>
      <c r="J21" s="10" t="s">
        <v>161</v>
      </c>
    </row>
    <row r="22">
      <c r="A22" s="10" t="s">
        <v>2452</v>
      </c>
      <c r="B22" s="19">
        <v>0.032928240740740744</v>
      </c>
      <c r="C22" s="10" t="s">
        <v>69</v>
      </c>
      <c r="D22" s="10" t="s">
        <v>131</v>
      </c>
      <c r="E22" s="13">
        <v>3.0</v>
      </c>
      <c r="F22" s="16">
        <f>E22-1</f>
        <v>2</v>
      </c>
    </row>
    <row r="23">
      <c r="A23" s="10" t="s">
        <v>2452</v>
      </c>
      <c r="B23" s="19">
        <v>0.03501157407407408</v>
      </c>
      <c r="C23" s="10" t="s">
        <v>2450</v>
      </c>
      <c r="D23" s="10" t="s">
        <v>67</v>
      </c>
      <c r="E23" s="13">
        <v>23.0</v>
      </c>
      <c r="F23" s="16">
        <f t="shared" ref="F23:F24" si="1">E23-4</f>
        <v>19</v>
      </c>
      <c r="J23" s="10" t="s">
        <v>2454</v>
      </c>
    </row>
    <row r="24">
      <c r="A24" s="10" t="s">
        <v>2452</v>
      </c>
      <c r="B24" s="19">
        <v>0.035034722222222224</v>
      </c>
      <c r="C24" s="10" t="s">
        <v>69</v>
      </c>
      <c r="D24" s="10" t="s">
        <v>67</v>
      </c>
      <c r="E24" s="13">
        <v>14.0</v>
      </c>
      <c r="F24" s="16">
        <f t="shared" si="1"/>
        <v>10</v>
      </c>
      <c r="J24" s="10" t="s">
        <v>2454</v>
      </c>
    </row>
    <row r="25">
      <c r="A25" s="10" t="s">
        <v>2452</v>
      </c>
      <c r="B25" s="19">
        <v>0.049039351851851855</v>
      </c>
      <c r="C25" s="10" t="s">
        <v>74</v>
      </c>
      <c r="D25" s="10" t="s">
        <v>125</v>
      </c>
      <c r="E25" s="13" t="s">
        <v>75</v>
      </c>
      <c r="F25" s="13" t="s">
        <v>75</v>
      </c>
      <c r="J25" s="10" t="s">
        <v>85</v>
      </c>
    </row>
    <row r="26">
      <c r="A26" s="10" t="s">
        <v>2452</v>
      </c>
      <c r="B26" s="19">
        <v>0.049039351851851855</v>
      </c>
      <c r="C26" s="10" t="s">
        <v>74</v>
      </c>
      <c r="D26" s="10" t="s">
        <v>125</v>
      </c>
      <c r="E26" s="13">
        <v>27.0</v>
      </c>
      <c r="F26" s="16">
        <f>E26-13</f>
        <v>14</v>
      </c>
      <c r="J26" s="10" t="s">
        <v>86</v>
      </c>
    </row>
    <row r="27">
      <c r="A27" s="10" t="s">
        <v>2452</v>
      </c>
      <c r="B27" s="19">
        <v>0.04917824074074074</v>
      </c>
      <c r="C27" s="10" t="s">
        <v>70</v>
      </c>
      <c r="D27" s="10" t="s">
        <v>125</v>
      </c>
      <c r="E27" s="13">
        <v>18.0</v>
      </c>
      <c r="F27" s="16">
        <f>E27-9</f>
        <v>9</v>
      </c>
    </row>
    <row r="28">
      <c r="A28" s="10" t="s">
        <v>2452</v>
      </c>
      <c r="B28" s="19">
        <v>0.04945601851851852</v>
      </c>
      <c r="C28" s="10" t="s">
        <v>2450</v>
      </c>
      <c r="D28" s="10" t="s">
        <v>125</v>
      </c>
      <c r="E28" s="13">
        <v>17.0</v>
      </c>
      <c r="F28" s="16">
        <f>E28-3</f>
        <v>14</v>
      </c>
    </row>
    <row r="29">
      <c r="A29" s="10" t="s">
        <v>2452</v>
      </c>
      <c r="B29" s="19">
        <v>0.05116898148148148</v>
      </c>
      <c r="C29" s="10" t="s">
        <v>70</v>
      </c>
      <c r="D29" s="10" t="s">
        <v>93</v>
      </c>
      <c r="E29" s="13" t="s">
        <v>75</v>
      </c>
      <c r="F29" s="13" t="s">
        <v>75</v>
      </c>
      <c r="J29" s="10" t="s">
        <v>85</v>
      </c>
    </row>
    <row r="30">
      <c r="A30" s="10" t="s">
        <v>2452</v>
      </c>
      <c r="B30" s="19">
        <v>0.05116898148148148</v>
      </c>
      <c r="C30" s="10" t="s">
        <v>70</v>
      </c>
      <c r="D30" s="10" t="s">
        <v>93</v>
      </c>
      <c r="E30" s="13">
        <v>29.0</v>
      </c>
      <c r="F30" s="13">
        <v>19.0</v>
      </c>
      <c r="J30" s="10" t="s">
        <v>204</v>
      </c>
    </row>
    <row r="31">
      <c r="A31" s="10" t="s">
        <v>2452</v>
      </c>
      <c r="B31" s="19">
        <v>0.05122685185185185</v>
      </c>
      <c r="C31" s="10" t="s">
        <v>70</v>
      </c>
      <c r="D31" s="10" t="s">
        <v>91</v>
      </c>
      <c r="E31" s="13">
        <v>9.0</v>
      </c>
      <c r="F31" s="16"/>
      <c r="H31" s="10" t="s">
        <v>2455</v>
      </c>
    </row>
    <row r="32">
      <c r="A32" s="10" t="s">
        <v>2452</v>
      </c>
      <c r="B32" s="19">
        <v>0.05150462962962963</v>
      </c>
      <c r="C32" s="10" t="s">
        <v>70</v>
      </c>
      <c r="D32" s="10" t="s">
        <v>93</v>
      </c>
      <c r="E32" s="13">
        <v>13.0</v>
      </c>
      <c r="F32" s="16">
        <f>E32-9</f>
        <v>4</v>
      </c>
      <c r="J32" s="10" t="s">
        <v>148</v>
      </c>
    </row>
    <row r="33">
      <c r="A33" s="10" t="s">
        <v>2452</v>
      </c>
      <c r="B33" s="19">
        <v>0.05158564814814815</v>
      </c>
      <c r="C33" s="10" t="s">
        <v>70</v>
      </c>
      <c r="D33" s="10" t="s">
        <v>91</v>
      </c>
      <c r="E33" s="13">
        <v>8.0</v>
      </c>
      <c r="F33" s="16"/>
      <c r="H33" s="10" t="s">
        <v>2456</v>
      </c>
    </row>
    <row r="34">
      <c r="A34" s="10" t="s">
        <v>2452</v>
      </c>
      <c r="B34" s="19">
        <v>0.051944444444444446</v>
      </c>
      <c r="C34" s="10" t="s">
        <v>2450</v>
      </c>
      <c r="D34" s="10" t="s">
        <v>87</v>
      </c>
      <c r="E34" s="13">
        <v>16.0</v>
      </c>
      <c r="F34" s="16">
        <f>E34-3</f>
        <v>13</v>
      </c>
    </row>
    <row r="35">
      <c r="A35" s="10" t="s">
        <v>2452</v>
      </c>
      <c r="B35" s="19">
        <v>0.05196759259259259</v>
      </c>
      <c r="C35" s="10" t="s">
        <v>69</v>
      </c>
      <c r="D35" s="10" t="s">
        <v>87</v>
      </c>
      <c r="E35" s="13">
        <v>20.0</v>
      </c>
      <c r="F35" s="16">
        <f>E35-4</f>
        <v>16</v>
      </c>
    </row>
    <row r="36">
      <c r="A36" s="10" t="s">
        <v>2452</v>
      </c>
      <c r="B36" s="19">
        <v>0.052037037037037034</v>
      </c>
      <c r="C36" s="10" t="s">
        <v>70</v>
      </c>
      <c r="D36" s="10" t="s">
        <v>87</v>
      </c>
      <c r="E36" s="13">
        <v>19.0</v>
      </c>
      <c r="F36" s="16">
        <f t="shared" ref="F36:F37" si="2">E36-5</f>
        <v>14</v>
      </c>
    </row>
    <row r="37">
      <c r="A37" s="10" t="s">
        <v>2452</v>
      </c>
      <c r="B37" s="19">
        <v>0.05206018518518519</v>
      </c>
      <c r="C37" s="10" t="s">
        <v>74</v>
      </c>
      <c r="D37" s="10" t="s">
        <v>87</v>
      </c>
      <c r="E37" s="13">
        <v>19.0</v>
      </c>
      <c r="F37" s="16">
        <f t="shared" si="2"/>
        <v>14</v>
      </c>
    </row>
    <row r="38">
      <c r="A38" s="10" t="s">
        <v>2452</v>
      </c>
      <c r="B38" s="19">
        <v>0.05224537037037037</v>
      </c>
      <c r="C38" s="10" t="s">
        <v>82</v>
      </c>
      <c r="D38" s="10" t="s">
        <v>87</v>
      </c>
      <c r="E38" s="13">
        <v>16.0</v>
      </c>
      <c r="F38" s="16">
        <f>E38-1</f>
        <v>15</v>
      </c>
    </row>
    <row r="39">
      <c r="A39" s="10" t="s">
        <v>2452</v>
      </c>
      <c r="B39" s="19">
        <v>0.05233796296296296</v>
      </c>
      <c r="C39" s="10" t="s">
        <v>66</v>
      </c>
      <c r="D39" s="10" t="s">
        <v>87</v>
      </c>
      <c r="E39" s="13">
        <v>4.0</v>
      </c>
      <c r="F39" s="16">
        <f>E39-0</f>
        <v>4</v>
      </c>
    </row>
    <row r="40">
      <c r="A40" s="10" t="s">
        <v>2452</v>
      </c>
      <c r="B40" s="19">
        <v>0.05237268518518518</v>
      </c>
      <c r="C40" s="10" t="s">
        <v>964</v>
      </c>
      <c r="D40" s="10" t="s">
        <v>87</v>
      </c>
      <c r="E40" s="13">
        <v>6.0</v>
      </c>
      <c r="F40" s="16">
        <f>E40-1</f>
        <v>5</v>
      </c>
    </row>
    <row r="41">
      <c r="A41" s="10" t="s">
        <v>2452</v>
      </c>
      <c r="B41" s="19">
        <v>0.052569444444444446</v>
      </c>
      <c r="C41" s="10" t="s">
        <v>69</v>
      </c>
      <c r="D41" s="10" t="s">
        <v>89</v>
      </c>
      <c r="E41" s="13">
        <v>26.0</v>
      </c>
      <c r="F41" s="16">
        <f>E41-9</f>
        <v>17</v>
      </c>
      <c r="J41" s="10" t="s">
        <v>1498</v>
      </c>
    </row>
    <row r="42">
      <c r="A42" s="10" t="s">
        <v>2452</v>
      </c>
      <c r="B42" s="19">
        <v>0.05265046296296296</v>
      </c>
      <c r="C42" s="10" t="s">
        <v>69</v>
      </c>
      <c r="D42" s="10" t="s">
        <v>91</v>
      </c>
      <c r="E42" s="13">
        <v>18.0</v>
      </c>
      <c r="F42" s="16"/>
      <c r="H42" s="10" t="s">
        <v>2457</v>
      </c>
    </row>
    <row r="43">
      <c r="A43" s="10" t="s">
        <v>2452</v>
      </c>
      <c r="B43" s="19">
        <v>0.053287037037037036</v>
      </c>
      <c r="C43" s="10" t="s">
        <v>74</v>
      </c>
      <c r="D43" s="10" t="s">
        <v>93</v>
      </c>
      <c r="E43" s="13">
        <v>15.0</v>
      </c>
      <c r="F43" s="16">
        <f t="shared" ref="F43:F44" si="3">E43-10</f>
        <v>5</v>
      </c>
      <c r="J43" s="10" t="s">
        <v>85</v>
      </c>
    </row>
    <row r="44">
      <c r="A44" s="10" t="s">
        <v>2452</v>
      </c>
      <c r="B44" s="19">
        <v>0.053287037037037036</v>
      </c>
      <c r="C44" s="10" t="s">
        <v>74</v>
      </c>
      <c r="D44" s="10" t="s">
        <v>93</v>
      </c>
      <c r="E44" s="13">
        <v>18.0</v>
      </c>
      <c r="F44" s="16">
        <f t="shared" si="3"/>
        <v>8</v>
      </c>
      <c r="J44" s="10" t="s">
        <v>1298</v>
      </c>
    </row>
    <row r="45">
      <c r="A45" s="10" t="s">
        <v>2452</v>
      </c>
      <c r="B45" s="19">
        <v>0.053425925925925925</v>
      </c>
      <c r="C45" s="10" t="s">
        <v>74</v>
      </c>
      <c r="D45" s="10" t="s">
        <v>91</v>
      </c>
      <c r="E45" s="13">
        <v>41.0</v>
      </c>
      <c r="F45" s="16"/>
      <c r="H45" s="10" t="s">
        <v>2458</v>
      </c>
      <c r="I45" s="10">
        <v>1.0</v>
      </c>
      <c r="J45" s="10" t="s">
        <v>491</v>
      </c>
    </row>
    <row r="46">
      <c r="A46" s="10" t="s">
        <v>2452</v>
      </c>
      <c r="B46" s="19">
        <v>0.05513888888888889</v>
      </c>
      <c r="C46" s="10" t="s">
        <v>70</v>
      </c>
      <c r="D46" s="10" t="s">
        <v>93</v>
      </c>
      <c r="E46" s="13">
        <v>15.0</v>
      </c>
      <c r="F46" s="16">
        <f>E46-9</f>
        <v>6</v>
      </c>
      <c r="J46" s="10" t="s">
        <v>148</v>
      </c>
    </row>
    <row r="47">
      <c r="A47" s="10" t="s">
        <v>2452</v>
      </c>
      <c r="B47" s="19">
        <v>0.05525462962962963</v>
      </c>
      <c r="C47" s="10" t="s">
        <v>70</v>
      </c>
      <c r="D47" s="10" t="s">
        <v>91</v>
      </c>
      <c r="E47" s="13">
        <v>14.0</v>
      </c>
      <c r="F47" s="16"/>
      <c r="H47" s="10" t="s">
        <v>2459</v>
      </c>
    </row>
    <row r="48">
      <c r="A48" s="10" t="s">
        <v>2452</v>
      </c>
      <c r="B48" s="19">
        <v>0.05533564814814815</v>
      </c>
      <c r="C48" s="10" t="s">
        <v>70</v>
      </c>
      <c r="D48" s="10" t="s">
        <v>93</v>
      </c>
      <c r="E48" s="13">
        <v>21.0</v>
      </c>
      <c r="F48" s="16">
        <f>E48-9</f>
        <v>12</v>
      </c>
      <c r="J48" s="10" t="s">
        <v>148</v>
      </c>
    </row>
    <row r="49">
      <c r="A49" s="10" t="s">
        <v>2452</v>
      </c>
      <c r="B49" s="19">
        <v>0.05537037037037037</v>
      </c>
      <c r="C49" s="10" t="s">
        <v>70</v>
      </c>
      <c r="D49" s="10" t="s">
        <v>91</v>
      </c>
      <c r="E49" s="13">
        <v>8.0</v>
      </c>
      <c r="F49" s="16"/>
      <c r="H49" s="10" t="s">
        <v>2460</v>
      </c>
    </row>
    <row r="50">
      <c r="A50" s="10" t="s">
        <v>2452</v>
      </c>
      <c r="B50" s="19">
        <v>0.05550925925925926</v>
      </c>
      <c r="C50" s="10" t="s">
        <v>70</v>
      </c>
      <c r="D50" s="10" t="s">
        <v>93</v>
      </c>
      <c r="E50" s="13">
        <v>17.0</v>
      </c>
      <c r="F50" s="13">
        <v>7.0</v>
      </c>
      <c r="J50" s="10" t="s">
        <v>99</v>
      </c>
    </row>
    <row r="51">
      <c r="A51" s="10" t="s">
        <v>2452</v>
      </c>
      <c r="B51" s="19">
        <v>0.05550925925925926</v>
      </c>
      <c r="C51" s="10" t="s">
        <v>70</v>
      </c>
      <c r="D51" s="10" t="s">
        <v>93</v>
      </c>
      <c r="E51" s="13">
        <v>27.0</v>
      </c>
      <c r="F51" s="13">
        <v>17.0</v>
      </c>
      <c r="J51" s="10" t="s">
        <v>99</v>
      </c>
    </row>
    <row r="52">
      <c r="A52" s="10" t="s">
        <v>2452</v>
      </c>
      <c r="B52" s="19">
        <v>0.05559027777777778</v>
      </c>
      <c r="C52" s="10" t="s">
        <v>70</v>
      </c>
      <c r="D52" s="10" t="s">
        <v>91</v>
      </c>
      <c r="E52" s="13">
        <v>11.0</v>
      </c>
      <c r="F52" s="16"/>
      <c r="H52" s="10" t="s">
        <v>2461</v>
      </c>
    </row>
    <row r="53">
      <c r="A53" s="10" t="s">
        <v>2452</v>
      </c>
      <c r="B53" s="19">
        <v>0.05561342592592593</v>
      </c>
      <c r="C53" s="10" t="s">
        <v>70</v>
      </c>
      <c r="D53" s="10" t="s">
        <v>91</v>
      </c>
      <c r="E53" s="13">
        <v>10.0</v>
      </c>
      <c r="F53" s="16"/>
      <c r="H53" s="10" t="s">
        <v>2462</v>
      </c>
      <c r="I53" s="10">
        <v>1.0</v>
      </c>
    </row>
    <row r="54">
      <c r="A54" s="10" t="s">
        <v>2452</v>
      </c>
      <c r="B54" s="19">
        <v>0.056886574074074076</v>
      </c>
      <c r="C54" s="10" t="s">
        <v>2450</v>
      </c>
      <c r="D54" s="10" t="s">
        <v>91</v>
      </c>
      <c r="E54" s="13">
        <v>32.0</v>
      </c>
      <c r="F54" s="16"/>
      <c r="H54" s="10" t="s">
        <v>2463</v>
      </c>
      <c r="J54" s="10" t="s">
        <v>2430</v>
      </c>
    </row>
    <row r="55">
      <c r="A55" s="10" t="s">
        <v>2452</v>
      </c>
      <c r="B55" s="19">
        <v>0.058888888888888886</v>
      </c>
      <c r="C55" s="10" t="s">
        <v>2450</v>
      </c>
      <c r="D55" s="10" t="s">
        <v>81</v>
      </c>
      <c r="E55" s="13">
        <v>5.0</v>
      </c>
      <c r="F55" s="16">
        <f>E55-2</f>
        <v>3</v>
      </c>
      <c r="H55" s="10" t="s">
        <v>2464</v>
      </c>
      <c r="J55" s="10" t="s">
        <v>2465</v>
      </c>
    </row>
    <row r="56">
      <c r="A56" s="10" t="s">
        <v>2452</v>
      </c>
      <c r="B56" s="19">
        <v>0.06097222222222222</v>
      </c>
      <c r="C56" s="10" t="s">
        <v>66</v>
      </c>
      <c r="D56" s="10" t="s">
        <v>89</v>
      </c>
      <c r="E56" s="13">
        <v>19.0</v>
      </c>
      <c r="F56" s="16">
        <f t="shared" ref="F56:F58" si="4">E56-9</f>
        <v>10</v>
      </c>
      <c r="J56" s="10" t="s">
        <v>2466</v>
      </c>
    </row>
    <row r="57">
      <c r="A57" s="10" t="s">
        <v>2452</v>
      </c>
      <c r="B57" s="19">
        <v>0.06087962962962963</v>
      </c>
      <c r="C57" s="10" t="s">
        <v>66</v>
      </c>
      <c r="D57" s="10" t="s">
        <v>89</v>
      </c>
      <c r="E57" s="13">
        <v>11.0</v>
      </c>
      <c r="F57" s="16">
        <f t="shared" si="4"/>
        <v>2</v>
      </c>
      <c r="J57" s="10" t="s">
        <v>2466</v>
      </c>
    </row>
    <row r="58">
      <c r="A58" s="10" t="s">
        <v>2452</v>
      </c>
      <c r="B58" s="19">
        <v>0.06101851851851852</v>
      </c>
      <c r="C58" s="10" t="s">
        <v>66</v>
      </c>
      <c r="D58" s="10" t="s">
        <v>89</v>
      </c>
      <c r="E58" s="13">
        <v>28.0</v>
      </c>
      <c r="F58" s="16">
        <f t="shared" si="4"/>
        <v>19</v>
      </c>
      <c r="J58" s="10" t="s">
        <v>2466</v>
      </c>
    </row>
    <row r="59">
      <c r="A59" s="10" t="s">
        <v>2452</v>
      </c>
      <c r="B59" s="19">
        <v>0.06112268518518518</v>
      </c>
      <c r="C59" s="10" t="s">
        <v>66</v>
      </c>
      <c r="D59" s="10" t="s">
        <v>91</v>
      </c>
      <c r="E59" s="13">
        <v>20.0</v>
      </c>
      <c r="F59" s="16"/>
      <c r="H59" s="10" t="s">
        <v>2467</v>
      </c>
      <c r="J59" s="10" t="s">
        <v>2468</v>
      </c>
    </row>
    <row r="60">
      <c r="A60" s="10" t="s">
        <v>2452</v>
      </c>
      <c r="B60" s="19">
        <v>0.06306712962962963</v>
      </c>
      <c r="C60" s="10" t="s">
        <v>69</v>
      </c>
      <c r="D60" s="10" t="s">
        <v>89</v>
      </c>
      <c r="E60" s="13">
        <v>24.0</v>
      </c>
      <c r="F60" s="13">
        <v>15.0</v>
      </c>
      <c r="J60" s="10" t="s">
        <v>1757</v>
      </c>
    </row>
    <row r="61">
      <c r="A61" s="10" t="s">
        <v>2452</v>
      </c>
      <c r="B61" s="19">
        <v>0.06325231481481482</v>
      </c>
      <c r="C61" s="10" t="s">
        <v>69</v>
      </c>
      <c r="D61" s="10" t="s">
        <v>91</v>
      </c>
      <c r="E61" s="13">
        <v>24.0</v>
      </c>
      <c r="F61" s="16"/>
      <c r="H61" s="10" t="s">
        <v>2469</v>
      </c>
      <c r="I61" s="10">
        <v>1.0</v>
      </c>
    </row>
    <row r="62">
      <c r="A62" s="10" t="s">
        <v>2452</v>
      </c>
      <c r="B62" s="19">
        <v>0.06414351851851852</v>
      </c>
      <c r="C62" s="10" t="s">
        <v>74</v>
      </c>
      <c r="D62" s="10" t="s">
        <v>125</v>
      </c>
      <c r="E62" s="13">
        <v>27.0</v>
      </c>
      <c r="F62" s="16">
        <f>E62-13</f>
        <v>14</v>
      </c>
      <c r="J62" s="10" t="s">
        <v>86</v>
      </c>
    </row>
    <row r="63">
      <c r="A63" s="10" t="s">
        <v>2452</v>
      </c>
      <c r="B63" s="19">
        <v>0.06414351851851852</v>
      </c>
      <c r="C63" s="10" t="s">
        <v>74</v>
      </c>
      <c r="D63" s="10" t="s">
        <v>125</v>
      </c>
      <c r="E63" s="13" t="s">
        <v>75</v>
      </c>
      <c r="F63" s="13" t="s">
        <v>75</v>
      </c>
      <c r="J63" s="10" t="s">
        <v>85</v>
      </c>
    </row>
    <row r="64">
      <c r="A64" s="10" t="s">
        <v>2452</v>
      </c>
      <c r="B64" s="19">
        <v>0.06450231481481482</v>
      </c>
      <c r="C64" s="10" t="s">
        <v>74</v>
      </c>
      <c r="D64" s="10" t="s">
        <v>93</v>
      </c>
      <c r="E64" s="13">
        <v>13.0</v>
      </c>
      <c r="F64" s="16">
        <f>E64-10</f>
        <v>3</v>
      </c>
      <c r="J64" s="10" t="s">
        <v>1043</v>
      </c>
    </row>
    <row r="65">
      <c r="A65" s="10" t="s">
        <v>2452</v>
      </c>
      <c r="B65" s="19">
        <v>0.06457175925925926</v>
      </c>
      <c r="C65" s="10" t="s">
        <v>74</v>
      </c>
      <c r="D65" s="10" t="s">
        <v>91</v>
      </c>
      <c r="E65" s="13">
        <v>23.0</v>
      </c>
      <c r="F65" s="16"/>
      <c r="H65" s="10" t="s">
        <v>2470</v>
      </c>
    </row>
    <row r="66">
      <c r="A66" s="10" t="s">
        <v>2452</v>
      </c>
      <c r="B66" s="19">
        <v>0.06560185185185186</v>
      </c>
      <c r="C66" s="10" t="s">
        <v>70</v>
      </c>
      <c r="D66" s="10" t="s">
        <v>78</v>
      </c>
      <c r="E66" s="13">
        <v>19.0</v>
      </c>
      <c r="F66" s="16">
        <f>E66-9</f>
        <v>10</v>
      </c>
      <c r="J66" s="10" t="s">
        <v>160</v>
      </c>
    </row>
    <row r="67">
      <c r="A67" s="10" t="s">
        <v>2452</v>
      </c>
      <c r="B67" s="19">
        <v>0.06560185185185186</v>
      </c>
      <c r="C67" s="10" t="s">
        <v>70</v>
      </c>
      <c r="D67" s="10" t="s">
        <v>78</v>
      </c>
      <c r="E67" s="13" t="s">
        <v>88</v>
      </c>
      <c r="F67" s="13">
        <v>1.0</v>
      </c>
      <c r="H67" s="10" t="s">
        <v>2471</v>
      </c>
      <c r="J67" s="10" t="s">
        <v>161</v>
      </c>
    </row>
    <row r="68">
      <c r="A68" s="10" t="s">
        <v>2452</v>
      </c>
      <c r="B68" s="19">
        <v>0.06730324074074075</v>
      </c>
      <c r="C68" s="10" t="s">
        <v>2450</v>
      </c>
      <c r="D68" s="10" t="s">
        <v>81</v>
      </c>
      <c r="E68" s="13">
        <v>20.0</v>
      </c>
      <c r="F68" s="16">
        <f>E68-2</f>
        <v>18</v>
      </c>
      <c r="J68" s="10" t="s">
        <v>2472</v>
      </c>
    </row>
    <row r="69">
      <c r="A69" s="10" t="s">
        <v>2452</v>
      </c>
      <c r="B69" s="19">
        <v>0.06765046296296297</v>
      </c>
      <c r="C69" s="10" t="s">
        <v>2450</v>
      </c>
      <c r="D69" s="10" t="s">
        <v>93</v>
      </c>
      <c r="E69" s="13">
        <v>16.0</v>
      </c>
      <c r="F69" s="13">
        <v>12.0</v>
      </c>
      <c r="J69" s="10" t="s">
        <v>2473</v>
      </c>
    </row>
    <row r="70">
      <c r="A70" s="10" t="s">
        <v>2452</v>
      </c>
      <c r="B70" s="19">
        <v>0.06771990740740741</v>
      </c>
      <c r="C70" s="10" t="s">
        <v>2450</v>
      </c>
      <c r="D70" s="10" t="s">
        <v>93</v>
      </c>
      <c r="E70" s="13">
        <v>21.0</v>
      </c>
      <c r="F70" s="13">
        <v>17.0</v>
      </c>
      <c r="J70" s="10" t="s">
        <v>2473</v>
      </c>
    </row>
    <row r="71">
      <c r="A71" s="10" t="s">
        <v>2452</v>
      </c>
      <c r="B71" s="19">
        <v>0.06777777777777778</v>
      </c>
      <c r="C71" s="10" t="s">
        <v>2450</v>
      </c>
      <c r="D71" s="10" t="s">
        <v>93</v>
      </c>
      <c r="E71" s="13">
        <v>7.0</v>
      </c>
      <c r="F71" s="16">
        <f>E71-4</f>
        <v>3</v>
      </c>
      <c r="J71" s="10" t="s">
        <v>2474</v>
      </c>
    </row>
    <row r="72">
      <c r="A72" s="10" t="s">
        <v>2452</v>
      </c>
      <c r="B72" s="19">
        <v>0.06788194444444444</v>
      </c>
      <c r="C72" s="10" t="s">
        <v>2450</v>
      </c>
      <c r="D72" s="10" t="s">
        <v>91</v>
      </c>
      <c r="E72" s="13">
        <v>9.0</v>
      </c>
      <c r="F72" s="16"/>
      <c r="H72" s="10" t="s">
        <v>2475</v>
      </c>
    </row>
    <row r="73">
      <c r="A73" s="10" t="s">
        <v>2452</v>
      </c>
      <c r="B73" s="19">
        <v>0.06905092592592593</v>
      </c>
      <c r="C73" s="10" t="s">
        <v>82</v>
      </c>
      <c r="D73" s="10" t="s">
        <v>91</v>
      </c>
      <c r="E73" s="13">
        <v>13.0</v>
      </c>
      <c r="F73" s="16"/>
      <c r="H73" s="10" t="s">
        <v>2476</v>
      </c>
      <c r="J73" s="10" t="s">
        <v>2477</v>
      </c>
    </row>
    <row r="74">
      <c r="A74" s="10" t="s">
        <v>2452</v>
      </c>
      <c r="B74" s="19">
        <v>0.07048611111111111</v>
      </c>
      <c r="C74" s="10" t="s">
        <v>964</v>
      </c>
      <c r="D74" s="10" t="s">
        <v>91</v>
      </c>
      <c r="E74" s="13">
        <v>11.0</v>
      </c>
      <c r="F74" s="16"/>
      <c r="H74" s="10" t="s">
        <v>2478</v>
      </c>
      <c r="I74" s="10">
        <v>1.0</v>
      </c>
      <c r="J74" s="10" t="s">
        <v>2159</v>
      </c>
    </row>
    <row r="75">
      <c r="A75" s="10" t="s">
        <v>2452</v>
      </c>
      <c r="B75" s="19">
        <v>0.07108796296296296</v>
      </c>
      <c r="C75" s="10" t="s">
        <v>964</v>
      </c>
      <c r="D75" s="10" t="s">
        <v>67</v>
      </c>
      <c r="E75" s="13" t="s">
        <v>75</v>
      </c>
      <c r="F75" s="13" t="s">
        <v>75</v>
      </c>
      <c r="J75" s="10" t="s">
        <v>160</v>
      </c>
    </row>
    <row r="76">
      <c r="A76" s="10" t="s">
        <v>2452</v>
      </c>
      <c r="B76" s="19">
        <v>0.07108796296296296</v>
      </c>
      <c r="C76" s="10" t="s">
        <v>964</v>
      </c>
      <c r="D76" s="10" t="s">
        <v>67</v>
      </c>
      <c r="E76" s="13">
        <v>12.0</v>
      </c>
      <c r="F76" s="16">
        <f>E76-9</f>
        <v>3</v>
      </c>
      <c r="J76" s="10" t="s">
        <v>161</v>
      </c>
    </row>
    <row r="77">
      <c r="A77" s="10" t="s">
        <v>2452</v>
      </c>
      <c r="B77" s="19">
        <v>0.07226851851851852</v>
      </c>
      <c r="C77" s="10" t="s">
        <v>2450</v>
      </c>
      <c r="D77" s="10" t="s">
        <v>125</v>
      </c>
      <c r="E77" s="13" t="s">
        <v>88</v>
      </c>
      <c r="F77" s="13">
        <v>1.0</v>
      </c>
    </row>
    <row r="78">
      <c r="A78" s="10" t="s">
        <v>2452</v>
      </c>
      <c r="B78" s="19">
        <v>0.07226851851851852</v>
      </c>
      <c r="C78" s="10" t="s">
        <v>66</v>
      </c>
      <c r="D78" s="10" t="s">
        <v>125</v>
      </c>
      <c r="E78" s="13">
        <v>14.0</v>
      </c>
      <c r="F78" s="16">
        <f>E78-0</f>
        <v>14</v>
      </c>
    </row>
    <row r="79">
      <c r="A79" s="10" t="s">
        <v>2452</v>
      </c>
      <c r="B79" s="19">
        <v>0.07226851851851852</v>
      </c>
      <c r="C79" s="10" t="s">
        <v>70</v>
      </c>
      <c r="D79" s="10" t="s">
        <v>125</v>
      </c>
      <c r="E79" s="13">
        <v>18.0</v>
      </c>
      <c r="F79" s="16">
        <f>E79-9</f>
        <v>9</v>
      </c>
    </row>
    <row r="80">
      <c r="A80" s="10" t="s">
        <v>2452</v>
      </c>
      <c r="B80" s="19">
        <v>0.07226851851851852</v>
      </c>
      <c r="C80" s="10" t="s">
        <v>82</v>
      </c>
      <c r="D80" s="10" t="s">
        <v>125</v>
      </c>
      <c r="E80" s="13">
        <v>16.0</v>
      </c>
      <c r="F80" s="16">
        <f>E80-2</f>
        <v>14</v>
      </c>
    </row>
    <row r="81">
      <c r="A81" s="10" t="s">
        <v>2452</v>
      </c>
      <c r="B81" s="19">
        <v>0.07226851851851852</v>
      </c>
      <c r="C81" s="10" t="s">
        <v>74</v>
      </c>
      <c r="D81" s="10" t="s">
        <v>125</v>
      </c>
      <c r="E81" s="13">
        <v>32.0</v>
      </c>
      <c r="F81" s="16">
        <f>E81-13</f>
        <v>19</v>
      </c>
    </row>
    <row r="82">
      <c r="A82" s="10" t="s">
        <v>2452</v>
      </c>
      <c r="B82" s="19">
        <v>0.07226851851851852</v>
      </c>
      <c r="C82" s="10" t="s">
        <v>69</v>
      </c>
      <c r="D82" s="10" t="s">
        <v>125</v>
      </c>
      <c r="E82" s="13">
        <v>10.0</v>
      </c>
      <c r="F82" s="16">
        <f>E82-4</f>
        <v>6</v>
      </c>
    </row>
    <row r="83">
      <c r="A83" s="10" t="s">
        <v>2452</v>
      </c>
      <c r="B83" s="19">
        <v>0.07226851851851852</v>
      </c>
      <c r="C83" s="10" t="s">
        <v>964</v>
      </c>
      <c r="D83" s="10" t="s">
        <v>125</v>
      </c>
      <c r="E83" s="13">
        <v>10.0</v>
      </c>
      <c r="F83" s="16">
        <f>E83-1</f>
        <v>9</v>
      </c>
    </row>
    <row r="84">
      <c r="A84" s="10" t="s">
        <v>2452</v>
      </c>
      <c r="B84" s="19">
        <v>0.07347222222222222</v>
      </c>
      <c r="C84" s="10" t="s">
        <v>74</v>
      </c>
      <c r="D84" s="10" t="s">
        <v>83</v>
      </c>
      <c r="E84" s="13">
        <v>30.0</v>
      </c>
      <c r="F84" s="16">
        <f>E84-11</f>
        <v>19</v>
      </c>
    </row>
    <row r="85">
      <c r="A85" s="10" t="s">
        <v>2452</v>
      </c>
      <c r="B85" s="19">
        <v>0.08143518518518518</v>
      </c>
      <c r="C85" s="10" t="s">
        <v>157</v>
      </c>
      <c r="D85" s="10" t="s">
        <v>125</v>
      </c>
      <c r="E85" s="13">
        <v>12.0</v>
      </c>
      <c r="F85" s="16">
        <f>E85-4</f>
        <v>8</v>
      </c>
    </row>
    <row r="86">
      <c r="A86" s="10" t="s">
        <v>2452</v>
      </c>
      <c r="B86" s="19">
        <v>0.08162037037037037</v>
      </c>
      <c r="C86" s="10" t="s">
        <v>157</v>
      </c>
      <c r="D86" s="10" t="s">
        <v>67</v>
      </c>
      <c r="E86" s="13" t="s">
        <v>75</v>
      </c>
      <c r="F86" s="13" t="s">
        <v>75</v>
      </c>
      <c r="J86" s="10" t="s">
        <v>160</v>
      </c>
    </row>
    <row r="87">
      <c r="A87" s="10" t="s">
        <v>2452</v>
      </c>
      <c r="B87" s="19">
        <v>0.08162037037037037</v>
      </c>
      <c r="C87" s="10" t="s">
        <v>157</v>
      </c>
      <c r="D87" s="10" t="s">
        <v>67</v>
      </c>
      <c r="E87" s="13" t="s">
        <v>88</v>
      </c>
      <c r="F87" s="13">
        <v>1.0</v>
      </c>
      <c r="J87" s="10" t="s">
        <v>161</v>
      </c>
    </row>
    <row r="88">
      <c r="A88" s="10" t="s">
        <v>2452</v>
      </c>
      <c r="B88" s="19">
        <v>0.084375</v>
      </c>
      <c r="C88" s="10" t="s">
        <v>964</v>
      </c>
      <c r="D88" s="10" t="s">
        <v>83</v>
      </c>
      <c r="E88" s="13">
        <v>5.0</v>
      </c>
      <c r="F88" s="16">
        <f>E88--1</f>
        <v>6</v>
      </c>
    </row>
    <row r="89">
      <c r="A89" s="10" t="s">
        <v>2452</v>
      </c>
      <c r="B89" s="19">
        <v>0.08478009259259259</v>
      </c>
      <c r="C89" s="10" t="s">
        <v>69</v>
      </c>
      <c r="D89" s="10" t="s">
        <v>83</v>
      </c>
      <c r="E89" s="13">
        <v>16.0</v>
      </c>
      <c r="F89" s="16">
        <f>E89-1</f>
        <v>15</v>
      </c>
    </row>
    <row r="90">
      <c r="A90" s="10" t="s">
        <v>2452</v>
      </c>
      <c r="B90" s="19">
        <v>0.09907407407407408</v>
      </c>
      <c r="C90" s="10" t="s">
        <v>66</v>
      </c>
      <c r="D90" s="10" t="s">
        <v>67</v>
      </c>
      <c r="E90" s="13">
        <v>20.0</v>
      </c>
      <c r="F90" s="16">
        <f>E90-3</f>
        <v>17</v>
      </c>
    </row>
    <row r="91">
      <c r="A91" s="10" t="s">
        <v>2452</v>
      </c>
      <c r="B91" s="19">
        <v>0.11961805555555556</v>
      </c>
      <c r="C91" s="10" t="s">
        <v>66</v>
      </c>
      <c r="D91" s="10" t="s">
        <v>125</v>
      </c>
      <c r="E91" s="13" t="s">
        <v>68</v>
      </c>
      <c r="F91" s="13">
        <v>20.0</v>
      </c>
    </row>
    <row r="92">
      <c r="A92" s="10" t="s">
        <v>2452</v>
      </c>
      <c r="B92" s="19">
        <v>0.11964120370370371</v>
      </c>
      <c r="C92" s="10" t="s">
        <v>70</v>
      </c>
      <c r="D92" s="10" t="s">
        <v>125</v>
      </c>
      <c r="E92" s="13" t="s">
        <v>88</v>
      </c>
      <c r="F92" s="13">
        <v>1.0</v>
      </c>
    </row>
    <row r="93">
      <c r="A93" s="10" t="s">
        <v>2452</v>
      </c>
      <c r="B93" s="19">
        <v>0.11967592592592592</v>
      </c>
      <c r="C93" s="10" t="s">
        <v>82</v>
      </c>
      <c r="D93" s="10" t="s">
        <v>125</v>
      </c>
      <c r="E93" s="13">
        <v>18.0</v>
      </c>
      <c r="F93" s="16">
        <f>E93-2</f>
        <v>16</v>
      </c>
    </row>
    <row r="94">
      <c r="A94" s="10" t="s">
        <v>2452</v>
      </c>
      <c r="B94" s="19">
        <v>0.11967592592592592</v>
      </c>
      <c r="C94" s="10" t="s">
        <v>74</v>
      </c>
      <c r="D94" s="10" t="s">
        <v>125</v>
      </c>
      <c r="E94" s="13" t="s">
        <v>75</v>
      </c>
      <c r="F94" s="13" t="s">
        <v>75</v>
      </c>
      <c r="J94" s="10" t="s">
        <v>85</v>
      </c>
    </row>
    <row r="95">
      <c r="A95" s="10" t="s">
        <v>2452</v>
      </c>
      <c r="B95" s="19">
        <v>0.11967592592592592</v>
      </c>
      <c r="C95" s="10" t="s">
        <v>74</v>
      </c>
      <c r="D95" s="10" t="s">
        <v>125</v>
      </c>
      <c r="E95" s="13">
        <v>31.0</v>
      </c>
      <c r="F95" s="16">
        <f>E95-13</f>
        <v>18</v>
      </c>
      <c r="J95" s="10" t="s">
        <v>86</v>
      </c>
    </row>
    <row r="96">
      <c r="A96" s="10" t="s">
        <v>2452</v>
      </c>
      <c r="B96" s="19">
        <v>0.11969907407407407</v>
      </c>
      <c r="C96" s="10" t="s">
        <v>69</v>
      </c>
      <c r="D96" s="10" t="s">
        <v>125</v>
      </c>
      <c r="E96" s="13">
        <v>10.0</v>
      </c>
      <c r="F96" s="16">
        <f>E96-4</f>
        <v>6</v>
      </c>
    </row>
    <row r="97">
      <c r="A97" s="10" t="s">
        <v>2452</v>
      </c>
      <c r="B97" s="19">
        <v>0.11969907407407407</v>
      </c>
      <c r="C97" s="10" t="s">
        <v>2450</v>
      </c>
      <c r="D97" s="10" t="s">
        <v>125</v>
      </c>
      <c r="E97" s="13">
        <v>11.0</v>
      </c>
      <c r="F97" s="16">
        <f>E97-3</f>
        <v>8</v>
      </c>
    </row>
    <row r="98">
      <c r="A98" s="10" t="s">
        <v>2452</v>
      </c>
      <c r="B98" s="19">
        <v>0.11972222222222222</v>
      </c>
      <c r="C98" s="10" t="s">
        <v>964</v>
      </c>
      <c r="D98" s="10" t="s">
        <v>125</v>
      </c>
      <c r="E98" s="13" t="s">
        <v>68</v>
      </c>
      <c r="F98" s="13">
        <v>20.0</v>
      </c>
    </row>
    <row r="99">
      <c r="A99" s="10" t="s">
        <v>2452</v>
      </c>
      <c r="B99" s="19">
        <v>0.12958333333333333</v>
      </c>
      <c r="C99" s="10" t="s">
        <v>74</v>
      </c>
      <c r="D99" s="10" t="s">
        <v>83</v>
      </c>
      <c r="E99" s="13">
        <v>14.0</v>
      </c>
      <c r="F99" s="16">
        <f t="shared" ref="F99:F102" si="5">E99-11</f>
        <v>3</v>
      </c>
    </row>
    <row r="100">
      <c r="A100" s="10" t="s">
        <v>2452</v>
      </c>
      <c r="B100" s="19">
        <v>0.1297337962962963</v>
      </c>
      <c r="C100" s="10" t="s">
        <v>74</v>
      </c>
      <c r="D100" s="10" t="s">
        <v>83</v>
      </c>
      <c r="E100" s="13">
        <v>13.0</v>
      </c>
      <c r="F100" s="16">
        <f t="shared" si="5"/>
        <v>2</v>
      </c>
    </row>
    <row r="101">
      <c r="A101" s="10" t="s">
        <v>2452</v>
      </c>
      <c r="B101" s="19">
        <v>0.1302199074074074</v>
      </c>
      <c r="C101" s="10" t="s">
        <v>74</v>
      </c>
      <c r="D101" s="10" t="s">
        <v>83</v>
      </c>
      <c r="E101" s="13">
        <v>17.0</v>
      </c>
      <c r="F101" s="16">
        <f t="shared" si="5"/>
        <v>6</v>
      </c>
    </row>
    <row r="102">
      <c r="A102" s="10" t="s">
        <v>2452</v>
      </c>
      <c r="B102" s="19">
        <v>0.13106481481481483</v>
      </c>
      <c r="C102" s="10" t="s">
        <v>74</v>
      </c>
      <c r="D102" s="10" t="s">
        <v>83</v>
      </c>
      <c r="E102" s="13">
        <v>14.0</v>
      </c>
      <c r="F102" s="16">
        <f t="shared" si="5"/>
        <v>3</v>
      </c>
    </row>
    <row r="103">
      <c r="A103" s="10" t="s">
        <v>2452</v>
      </c>
      <c r="B103" s="19">
        <v>0.13142361111111112</v>
      </c>
      <c r="C103" s="10" t="s">
        <v>70</v>
      </c>
      <c r="D103" s="10" t="s">
        <v>83</v>
      </c>
      <c r="E103" s="13">
        <v>11.0</v>
      </c>
      <c r="F103" s="16">
        <f>E103-6</f>
        <v>5</v>
      </c>
    </row>
    <row r="104">
      <c r="A104" s="10" t="s">
        <v>2452</v>
      </c>
      <c r="B104" s="19">
        <v>0.13157407407407407</v>
      </c>
      <c r="C104" s="10" t="s">
        <v>964</v>
      </c>
      <c r="D104" s="10" t="s">
        <v>67</v>
      </c>
      <c r="E104" s="13">
        <v>27.0</v>
      </c>
      <c r="F104" s="16">
        <f>E104-9</f>
        <v>18</v>
      </c>
    </row>
    <row r="105">
      <c r="A105" s="10" t="s">
        <v>2452</v>
      </c>
      <c r="B105" s="19">
        <v>0.13239583333333332</v>
      </c>
      <c r="C105" s="10" t="s">
        <v>74</v>
      </c>
      <c r="D105" s="10" t="s">
        <v>67</v>
      </c>
      <c r="E105" s="13" t="s">
        <v>88</v>
      </c>
      <c r="F105" s="13">
        <v>1.0</v>
      </c>
    </row>
    <row r="106">
      <c r="A106" s="10" t="s">
        <v>2452</v>
      </c>
      <c r="B106" s="19">
        <v>0.1337037037037037</v>
      </c>
      <c r="C106" s="10" t="s">
        <v>66</v>
      </c>
      <c r="D106" s="10" t="s">
        <v>83</v>
      </c>
      <c r="E106" s="13">
        <v>18.0</v>
      </c>
      <c r="F106" s="16">
        <f>E106-6</f>
        <v>12</v>
      </c>
    </row>
    <row r="107">
      <c r="A107" s="10" t="s">
        <v>2452</v>
      </c>
      <c r="B107" s="19">
        <v>0.13782407407407407</v>
      </c>
      <c r="C107" s="10" t="s">
        <v>69</v>
      </c>
      <c r="D107" s="10" t="s">
        <v>67</v>
      </c>
      <c r="E107" s="13">
        <v>23.0</v>
      </c>
      <c r="F107" s="16">
        <f>E107-5</f>
        <v>18</v>
      </c>
    </row>
    <row r="108">
      <c r="A108" s="10" t="s">
        <v>2452</v>
      </c>
      <c r="B108" s="19">
        <v>0.14528935185185185</v>
      </c>
      <c r="C108" s="10" t="s">
        <v>69</v>
      </c>
      <c r="D108" s="10" t="s">
        <v>98</v>
      </c>
      <c r="E108" s="13">
        <v>20.0</v>
      </c>
      <c r="F108" s="16">
        <f>E108-1</f>
        <v>19</v>
      </c>
    </row>
    <row r="109">
      <c r="A109" s="10" t="s">
        <v>2452</v>
      </c>
      <c r="B109" s="19">
        <v>0.1481712962962963</v>
      </c>
      <c r="C109" s="10" t="s">
        <v>74</v>
      </c>
      <c r="D109" s="10" t="s">
        <v>67</v>
      </c>
      <c r="E109" s="13">
        <v>6.0</v>
      </c>
      <c r="F109" s="16">
        <f>E109-0</f>
        <v>6</v>
      </c>
    </row>
    <row r="110">
      <c r="A110" s="10" t="s">
        <v>2452</v>
      </c>
      <c r="B110" s="19">
        <v>0.14820601851851853</v>
      </c>
      <c r="C110" s="10" t="s">
        <v>69</v>
      </c>
      <c r="D110" s="10" t="s">
        <v>67</v>
      </c>
      <c r="E110" s="13">
        <v>23.0</v>
      </c>
      <c r="F110" s="16">
        <f>E110-5</f>
        <v>18</v>
      </c>
    </row>
    <row r="111">
      <c r="A111" s="10" t="s">
        <v>2452</v>
      </c>
      <c r="B111" s="19">
        <v>0.14824074074074073</v>
      </c>
      <c r="C111" s="10" t="s">
        <v>70</v>
      </c>
      <c r="D111" s="10" t="s">
        <v>67</v>
      </c>
      <c r="E111" s="13">
        <v>16.0</v>
      </c>
      <c r="F111" s="16">
        <f>E111-3</f>
        <v>13</v>
      </c>
    </row>
    <row r="112">
      <c r="A112" s="10" t="s">
        <v>2452</v>
      </c>
      <c r="B112" s="19">
        <v>0.1493287037037037</v>
      </c>
      <c r="C112" s="10" t="s">
        <v>69</v>
      </c>
      <c r="D112" s="10" t="s">
        <v>100</v>
      </c>
      <c r="E112" s="13">
        <v>14.0</v>
      </c>
      <c r="F112" s="16">
        <f>E112-4</f>
        <v>10</v>
      </c>
      <c r="H112" s="10" t="s">
        <v>2479</v>
      </c>
      <c r="J112" s="10" t="s">
        <v>2480</v>
      </c>
    </row>
    <row r="113">
      <c r="A113" s="10" t="s">
        <v>2452</v>
      </c>
      <c r="B113" s="19">
        <v>0.1493287037037037</v>
      </c>
      <c r="C113" s="10" t="s">
        <v>74</v>
      </c>
      <c r="D113" s="10" t="s">
        <v>100</v>
      </c>
      <c r="E113" s="13">
        <v>23.0</v>
      </c>
      <c r="F113" s="16">
        <f t="shared" ref="F113:F114" si="6">E113-9</f>
        <v>14</v>
      </c>
      <c r="J113" s="10" t="s">
        <v>2480</v>
      </c>
    </row>
    <row r="114">
      <c r="A114" s="10" t="s">
        <v>2452</v>
      </c>
      <c r="B114" s="19">
        <v>0.14938657407407407</v>
      </c>
      <c r="C114" s="10" t="s">
        <v>70</v>
      </c>
      <c r="D114" s="10" t="s">
        <v>100</v>
      </c>
      <c r="E114" s="13">
        <v>16.0</v>
      </c>
      <c r="F114" s="16">
        <f t="shared" si="6"/>
        <v>7</v>
      </c>
      <c r="H114" s="10" t="s">
        <v>2481</v>
      </c>
      <c r="J114" s="10" t="s">
        <v>2480</v>
      </c>
    </row>
    <row r="115">
      <c r="A115" s="10" t="s">
        <v>2452</v>
      </c>
      <c r="B115" s="19">
        <v>0.15186342592592592</v>
      </c>
      <c r="C115" s="10" t="s">
        <v>69</v>
      </c>
      <c r="D115" s="10" t="s">
        <v>209</v>
      </c>
      <c r="E115" s="13" t="s">
        <v>75</v>
      </c>
      <c r="F115" s="13" t="s">
        <v>75</v>
      </c>
      <c r="J115" s="10" t="s">
        <v>85</v>
      </c>
    </row>
    <row r="116">
      <c r="A116" s="10" t="s">
        <v>2452</v>
      </c>
      <c r="B116" s="19">
        <v>0.15186342592592592</v>
      </c>
      <c r="C116" s="10" t="s">
        <v>69</v>
      </c>
      <c r="D116" s="10" t="s">
        <v>209</v>
      </c>
      <c r="E116" s="13">
        <v>19.0</v>
      </c>
      <c r="F116" s="16">
        <f>E116-3</f>
        <v>16</v>
      </c>
      <c r="J116" s="10" t="s">
        <v>86</v>
      </c>
    </row>
    <row r="117">
      <c r="A117" s="10" t="s">
        <v>2452</v>
      </c>
      <c r="B117" s="19">
        <v>0.1515277777777778</v>
      </c>
      <c r="C117" s="10" t="s">
        <v>70</v>
      </c>
      <c r="D117" s="10" t="s">
        <v>93</v>
      </c>
      <c r="E117" s="13">
        <v>13.0</v>
      </c>
      <c r="F117" s="16">
        <f>E117-9</f>
        <v>4</v>
      </c>
      <c r="J117" s="10" t="s">
        <v>448</v>
      </c>
    </row>
    <row r="118">
      <c r="A118" s="10" t="s">
        <v>2452</v>
      </c>
      <c r="B118" s="19">
        <v>0.1517361111111111</v>
      </c>
      <c r="C118" s="10" t="s">
        <v>70</v>
      </c>
      <c r="D118" s="10" t="s">
        <v>91</v>
      </c>
      <c r="E118" s="13">
        <v>8.0</v>
      </c>
      <c r="F118" s="16"/>
      <c r="H118" s="10" t="s">
        <v>2482</v>
      </c>
    </row>
    <row r="119">
      <c r="A119" s="10" t="s">
        <v>2452</v>
      </c>
      <c r="B119" s="19">
        <v>0.15246527777777777</v>
      </c>
      <c r="C119" s="10" t="s">
        <v>74</v>
      </c>
      <c r="D119" s="10" t="s">
        <v>67</v>
      </c>
      <c r="E119" s="13" t="s">
        <v>75</v>
      </c>
      <c r="F119" s="13" t="s">
        <v>75</v>
      </c>
    </row>
    <row r="120">
      <c r="A120" s="10" t="s">
        <v>2452</v>
      </c>
      <c r="B120" s="19">
        <v>0.15247685185185186</v>
      </c>
      <c r="C120" s="10" t="s">
        <v>69</v>
      </c>
      <c r="D120" s="10" t="s">
        <v>67</v>
      </c>
      <c r="E120" s="13">
        <v>24.0</v>
      </c>
      <c r="F120" s="16">
        <f>E120-5</f>
        <v>19</v>
      </c>
    </row>
    <row r="121">
      <c r="A121" s="10" t="s">
        <v>2452</v>
      </c>
      <c r="B121" s="19">
        <v>0.15800925925925927</v>
      </c>
      <c r="C121" s="10" t="s">
        <v>2450</v>
      </c>
      <c r="D121" s="10" t="s">
        <v>125</v>
      </c>
      <c r="E121" s="16">
        <f>F121+14</f>
        <v>24</v>
      </c>
      <c r="F121" s="13">
        <v>10.0</v>
      </c>
      <c r="J121" s="10" t="s">
        <v>2483</v>
      </c>
    </row>
    <row r="122">
      <c r="A122" s="10" t="s">
        <v>2452</v>
      </c>
      <c r="B122" s="19">
        <v>0.15800925925925927</v>
      </c>
      <c r="C122" s="10" t="s">
        <v>2450</v>
      </c>
      <c r="D122" s="10" t="s">
        <v>125</v>
      </c>
      <c r="E122" s="13" t="s">
        <v>75</v>
      </c>
      <c r="F122" s="13" t="s">
        <v>75</v>
      </c>
      <c r="J122" s="10" t="s">
        <v>85</v>
      </c>
    </row>
    <row r="123">
      <c r="A123" s="10" t="s">
        <v>2452</v>
      </c>
      <c r="B123" s="19">
        <v>0.15800925925925927</v>
      </c>
      <c r="C123" s="10" t="s">
        <v>2450</v>
      </c>
      <c r="D123" s="10" t="s">
        <v>76</v>
      </c>
      <c r="E123" s="13">
        <v>1.0</v>
      </c>
      <c r="F123" s="16"/>
      <c r="J123" s="10" t="s">
        <v>1579</v>
      </c>
    </row>
    <row r="124">
      <c r="A124" s="10" t="s">
        <v>2452</v>
      </c>
      <c r="B124" s="19">
        <v>0.15898148148148147</v>
      </c>
      <c r="C124" s="10" t="s">
        <v>69</v>
      </c>
      <c r="D124" s="10" t="s">
        <v>67</v>
      </c>
      <c r="E124" s="13">
        <v>24.0</v>
      </c>
      <c r="F124" s="16">
        <f>E124-5</f>
        <v>19</v>
      </c>
    </row>
    <row r="125">
      <c r="A125" s="10" t="s">
        <v>2452</v>
      </c>
      <c r="B125" s="19">
        <v>0.15914351851851852</v>
      </c>
      <c r="C125" s="10" t="s">
        <v>2450</v>
      </c>
      <c r="D125" s="10" t="s">
        <v>67</v>
      </c>
      <c r="E125" s="13" t="s">
        <v>88</v>
      </c>
      <c r="F125" s="13">
        <v>1.0</v>
      </c>
    </row>
    <row r="126">
      <c r="A126" s="10" t="s">
        <v>2452</v>
      </c>
      <c r="B126" s="19">
        <v>0.16261574074074073</v>
      </c>
      <c r="C126" s="10" t="s">
        <v>69</v>
      </c>
      <c r="D126" s="10" t="s">
        <v>67</v>
      </c>
      <c r="E126" s="13" t="s">
        <v>88</v>
      </c>
      <c r="F126" s="13">
        <v>1.0</v>
      </c>
    </row>
    <row r="127">
      <c r="A127" s="10" t="s">
        <v>2452</v>
      </c>
      <c r="B127" s="19">
        <v>0.16299768518518518</v>
      </c>
      <c r="C127" s="10" t="s">
        <v>2450</v>
      </c>
      <c r="D127" s="10" t="s">
        <v>67</v>
      </c>
      <c r="E127" s="13">
        <v>16.0</v>
      </c>
      <c r="F127" s="16">
        <f t="shared" ref="F127:F128" si="7">E127-5</f>
        <v>11</v>
      </c>
      <c r="J127" s="10" t="s">
        <v>85</v>
      </c>
    </row>
    <row r="128">
      <c r="A128" s="10" t="s">
        <v>2452</v>
      </c>
      <c r="B128" s="19">
        <v>0.16299768518518518</v>
      </c>
      <c r="C128" s="10" t="s">
        <v>2450</v>
      </c>
      <c r="D128" s="10" t="s">
        <v>67</v>
      </c>
      <c r="E128" s="13">
        <v>22.0</v>
      </c>
      <c r="F128" s="16">
        <f t="shared" si="7"/>
        <v>17</v>
      </c>
      <c r="J128" s="10" t="s">
        <v>2484</v>
      </c>
    </row>
    <row r="129">
      <c r="A129" s="10" t="s">
        <v>2452</v>
      </c>
      <c r="B129" s="19">
        <v>0.1658449074074074</v>
      </c>
      <c r="C129" s="10" t="s">
        <v>74</v>
      </c>
      <c r="D129" s="10" t="s">
        <v>125</v>
      </c>
      <c r="E129" s="13">
        <v>28.0</v>
      </c>
      <c r="F129" s="16">
        <f>E129-13-10</f>
        <v>5</v>
      </c>
      <c r="J129" s="10" t="s">
        <v>2178</v>
      </c>
    </row>
    <row r="130">
      <c r="A130" s="10" t="s">
        <v>2452</v>
      </c>
      <c r="B130" s="19">
        <v>0.1658449074074074</v>
      </c>
      <c r="C130" s="10" t="s">
        <v>74</v>
      </c>
      <c r="D130" s="10" t="s">
        <v>125</v>
      </c>
      <c r="E130" s="13" t="s">
        <v>75</v>
      </c>
      <c r="F130" s="13" t="s">
        <v>75</v>
      </c>
      <c r="J130" s="10" t="s">
        <v>85</v>
      </c>
    </row>
    <row r="131">
      <c r="A131" s="10" t="s">
        <v>2452</v>
      </c>
      <c r="B131" s="19">
        <v>0.16587962962962963</v>
      </c>
      <c r="C131" s="10" t="s">
        <v>69</v>
      </c>
      <c r="D131" s="10" t="s">
        <v>125</v>
      </c>
      <c r="E131" s="13">
        <v>29.0</v>
      </c>
      <c r="F131" s="16">
        <f>E131-4-10</f>
        <v>15</v>
      </c>
      <c r="J131" s="10" t="s">
        <v>966</v>
      </c>
    </row>
    <row r="132">
      <c r="A132" s="10" t="s">
        <v>2452</v>
      </c>
      <c r="B132" s="19">
        <v>0.16771990740740741</v>
      </c>
      <c r="C132" s="10" t="s">
        <v>70</v>
      </c>
      <c r="D132" s="10" t="s">
        <v>81</v>
      </c>
      <c r="E132" s="13">
        <v>11.0</v>
      </c>
      <c r="F132" s="16">
        <f>E132-3</f>
        <v>8</v>
      </c>
      <c r="H132" s="10" t="s">
        <v>2485</v>
      </c>
      <c r="J132" s="10" t="s">
        <v>573</v>
      </c>
    </row>
    <row r="133">
      <c r="A133" s="10" t="s">
        <v>2452</v>
      </c>
      <c r="B133" s="19">
        <v>0.16791666666666666</v>
      </c>
      <c r="C133" s="10" t="s">
        <v>2450</v>
      </c>
      <c r="D133" s="10" t="s">
        <v>81</v>
      </c>
      <c r="E133" s="13" t="s">
        <v>75</v>
      </c>
      <c r="F133" s="13" t="s">
        <v>75</v>
      </c>
      <c r="J133" s="10" t="s">
        <v>959</v>
      </c>
    </row>
    <row r="134">
      <c r="A134" s="10" t="s">
        <v>2452</v>
      </c>
      <c r="B134" s="19">
        <v>0.16791666666666666</v>
      </c>
      <c r="C134" s="10" t="s">
        <v>2450</v>
      </c>
      <c r="D134" s="10" t="s">
        <v>81</v>
      </c>
      <c r="E134" s="13">
        <v>13.0</v>
      </c>
      <c r="F134" s="16">
        <f>E134-1</f>
        <v>12</v>
      </c>
      <c r="H134" s="10" t="s">
        <v>2486</v>
      </c>
      <c r="J134" s="10" t="s">
        <v>2487</v>
      </c>
    </row>
    <row r="135">
      <c r="A135" s="10" t="s">
        <v>2452</v>
      </c>
      <c r="B135" s="19">
        <v>0.16894675925925925</v>
      </c>
      <c r="C135" s="10" t="s">
        <v>74</v>
      </c>
      <c r="D135" s="10" t="s">
        <v>67</v>
      </c>
      <c r="E135" s="13">
        <v>4.0</v>
      </c>
      <c r="F135" s="16">
        <f>E135-0</f>
        <v>4</v>
      </c>
    </row>
    <row r="136">
      <c r="A136" s="10" t="s">
        <v>2452</v>
      </c>
      <c r="B136" s="19">
        <v>0.17200231481481482</v>
      </c>
      <c r="C136" s="10" t="s">
        <v>2450</v>
      </c>
      <c r="D136" s="10" t="s">
        <v>81</v>
      </c>
      <c r="E136" s="13" t="s">
        <v>75</v>
      </c>
      <c r="F136" s="13" t="s">
        <v>75</v>
      </c>
      <c r="J136" s="10" t="s">
        <v>959</v>
      </c>
    </row>
    <row r="137">
      <c r="A137" s="10" t="s">
        <v>2452</v>
      </c>
      <c r="B137" s="19">
        <v>0.17200231481481482</v>
      </c>
      <c r="C137" s="10" t="s">
        <v>2450</v>
      </c>
      <c r="D137" s="10" t="s">
        <v>81</v>
      </c>
      <c r="E137" s="13">
        <v>11.0</v>
      </c>
      <c r="F137" s="16">
        <f>E137-1</f>
        <v>10</v>
      </c>
      <c r="H137" s="10" t="s">
        <v>2488</v>
      </c>
      <c r="J137" s="10" t="s">
        <v>2489</v>
      </c>
    </row>
    <row r="138">
      <c r="A138" s="10" t="s">
        <v>2452</v>
      </c>
      <c r="B138" s="19">
        <v>0.1725925925925926</v>
      </c>
      <c r="C138" s="10" t="s">
        <v>74</v>
      </c>
      <c r="D138" s="10" t="s">
        <v>83</v>
      </c>
      <c r="E138" s="13" t="s">
        <v>75</v>
      </c>
      <c r="F138" s="13" t="s">
        <v>75</v>
      </c>
      <c r="J138" s="10" t="s">
        <v>160</v>
      </c>
    </row>
    <row r="139">
      <c r="A139" s="10" t="s">
        <v>2452</v>
      </c>
      <c r="B139" s="19">
        <v>0.1725925925925926</v>
      </c>
      <c r="C139" s="10" t="s">
        <v>74</v>
      </c>
      <c r="D139" s="10" t="s">
        <v>83</v>
      </c>
      <c r="E139" s="13">
        <v>18.0</v>
      </c>
      <c r="F139" s="16">
        <f>E139-11</f>
        <v>7</v>
      </c>
      <c r="J139" s="10" t="s">
        <v>161</v>
      </c>
    </row>
  </sheetData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57"/>
    <col customWidth="1" min="4" max="4" width="12.86"/>
    <col customWidth="1" min="5" max="5" width="10.43"/>
    <col customWidth="1" min="6" max="6" width="12.43"/>
    <col customWidth="1" min="7" max="7" width="5.14"/>
    <col customWidth="1" min="8" max="8" width="12.86"/>
    <col customWidth="1" min="9" max="9" width="6.29"/>
    <col customWidth="1" min="10" max="10" width="46.71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2490</v>
      </c>
      <c r="B2" s="19">
        <v>0.021377314814814814</v>
      </c>
      <c r="C2" s="10" t="s">
        <v>69</v>
      </c>
      <c r="D2" s="10" t="s">
        <v>67</v>
      </c>
      <c r="E2" s="13">
        <v>17.0</v>
      </c>
      <c r="F2" s="16">
        <f>E2-5</f>
        <v>12</v>
      </c>
    </row>
    <row r="3">
      <c r="A3" s="10" t="s">
        <v>2490</v>
      </c>
      <c r="B3" s="19">
        <v>0.028715277777777777</v>
      </c>
      <c r="C3" s="10" t="s">
        <v>66</v>
      </c>
      <c r="D3" s="10" t="s">
        <v>93</v>
      </c>
      <c r="E3" s="13">
        <v>6.0</v>
      </c>
      <c r="F3" s="16">
        <f>E3-0</f>
        <v>6</v>
      </c>
      <c r="J3" s="10" t="s">
        <v>2491</v>
      </c>
    </row>
    <row r="4">
      <c r="A4" s="10" t="s">
        <v>2490</v>
      </c>
      <c r="B4" s="19">
        <v>0.02929398148148148</v>
      </c>
      <c r="C4" s="10" t="s">
        <v>74</v>
      </c>
      <c r="D4" s="10" t="s">
        <v>93</v>
      </c>
      <c r="E4" s="13">
        <v>9.0</v>
      </c>
      <c r="F4" s="16">
        <f t="shared" ref="F4:F6" si="1">E4-5</f>
        <v>4</v>
      </c>
      <c r="J4" s="10" t="s">
        <v>2491</v>
      </c>
    </row>
    <row r="5">
      <c r="A5" s="10" t="s">
        <v>2490</v>
      </c>
      <c r="B5" s="19">
        <v>0.029502314814814815</v>
      </c>
      <c r="C5" s="10" t="s">
        <v>70</v>
      </c>
      <c r="D5" s="10" t="s">
        <v>93</v>
      </c>
      <c r="E5" s="13">
        <v>10.0</v>
      </c>
      <c r="F5" s="16">
        <f t="shared" si="1"/>
        <v>5</v>
      </c>
      <c r="J5" s="10" t="s">
        <v>2491</v>
      </c>
    </row>
    <row r="6">
      <c r="A6" s="10" t="s">
        <v>2490</v>
      </c>
      <c r="B6" s="19">
        <v>0.030219907407407407</v>
      </c>
      <c r="C6" s="10" t="s">
        <v>69</v>
      </c>
      <c r="D6" s="10" t="s">
        <v>93</v>
      </c>
      <c r="E6" s="13">
        <v>14.0</v>
      </c>
      <c r="F6" s="16">
        <f t="shared" si="1"/>
        <v>9</v>
      </c>
      <c r="J6" s="10" t="s">
        <v>2491</v>
      </c>
    </row>
    <row r="7">
      <c r="A7" s="10" t="s">
        <v>2490</v>
      </c>
      <c r="B7" s="19">
        <v>0.030578703703703705</v>
      </c>
      <c r="C7" s="10" t="s">
        <v>964</v>
      </c>
      <c r="D7" s="10" t="s">
        <v>93</v>
      </c>
      <c r="E7" s="13">
        <v>11.0</v>
      </c>
      <c r="F7" s="16">
        <f>E7-1</f>
        <v>10</v>
      </c>
      <c r="J7" s="10" t="s">
        <v>2491</v>
      </c>
    </row>
    <row r="8">
      <c r="A8" s="10" t="s">
        <v>2490</v>
      </c>
      <c r="B8" s="19">
        <v>0.030914351851851853</v>
      </c>
      <c r="C8" s="10" t="s">
        <v>2450</v>
      </c>
      <c r="D8" s="10" t="s">
        <v>93</v>
      </c>
      <c r="E8" s="13">
        <v>15.0</v>
      </c>
      <c r="F8" s="16">
        <f>E8-3</f>
        <v>12</v>
      </c>
      <c r="J8" s="10" t="s">
        <v>2491</v>
      </c>
    </row>
    <row r="9">
      <c r="A9" s="10" t="s">
        <v>2490</v>
      </c>
      <c r="B9" s="19">
        <v>0.03309027777777778</v>
      </c>
      <c r="C9" s="10" t="s">
        <v>82</v>
      </c>
      <c r="D9" s="10" t="s">
        <v>93</v>
      </c>
      <c r="E9" s="13">
        <v>16.0</v>
      </c>
      <c r="F9" s="16">
        <f>E9-1</f>
        <v>15</v>
      </c>
      <c r="J9" s="10" t="s">
        <v>2491</v>
      </c>
    </row>
    <row r="10">
      <c r="A10" s="10" t="s">
        <v>2490</v>
      </c>
      <c r="B10" s="19">
        <v>0.034861111111111114</v>
      </c>
      <c r="C10" s="10" t="s">
        <v>69</v>
      </c>
      <c r="D10" s="10" t="s">
        <v>80</v>
      </c>
      <c r="E10" s="13" t="s">
        <v>88</v>
      </c>
      <c r="F10" s="13">
        <v>1.0</v>
      </c>
    </row>
    <row r="11">
      <c r="A11" s="10" t="s">
        <v>2490</v>
      </c>
      <c r="B11" s="19">
        <v>0.043738425925925924</v>
      </c>
      <c r="C11" s="10" t="s">
        <v>70</v>
      </c>
      <c r="D11" s="10" t="s">
        <v>365</v>
      </c>
      <c r="E11" s="13">
        <v>21.0</v>
      </c>
      <c r="F11" s="16">
        <f>E11-2</f>
        <v>19</v>
      </c>
    </row>
    <row r="12">
      <c r="A12" s="10" t="s">
        <v>2490</v>
      </c>
      <c r="B12" s="19">
        <v>0.051527777777777777</v>
      </c>
      <c r="C12" s="10" t="s">
        <v>2450</v>
      </c>
      <c r="D12" s="10" t="s">
        <v>67</v>
      </c>
      <c r="E12" s="13">
        <v>14.0</v>
      </c>
      <c r="F12" s="13">
        <v>6.0</v>
      </c>
    </row>
    <row r="13">
      <c r="A13" s="10" t="s">
        <v>2490</v>
      </c>
      <c r="B13" s="19">
        <v>0.051909722222222225</v>
      </c>
      <c r="C13" s="10" t="s">
        <v>69</v>
      </c>
      <c r="D13" s="10" t="s">
        <v>67</v>
      </c>
      <c r="E13" s="13">
        <v>17.0</v>
      </c>
      <c r="F13" s="16">
        <f>E13-5</f>
        <v>12</v>
      </c>
    </row>
    <row r="14">
      <c r="A14" s="10" t="s">
        <v>2490</v>
      </c>
      <c r="B14" s="19">
        <v>0.05425925925925926</v>
      </c>
      <c r="C14" s="10" t="s">
        <v>70</v>
      </c>
      <c r="D14" s="10" t="s">
        <v>67</v>
      </c>
      <c r="E14" s="13">
        <v>19.0</v>
      </c>
      <c r="F14" s="16">
        <f>E14-3</f>
        <v>16</v>
      </c>
    </row>
    <row r="15">
      <c r="A15" s="10" t="s">
        <v>2490</v>
      </c>
      <c r="B15" s="19">
        <v>0.06163194444444445</v>
      </c>
      <c r="C15" s="10" t="s">
        <v>2450</v>
      </c>
      <c r="D15" s="10" t="s">
        <v>127</v>
      </c>
      <c r="E15" s="13" t="s">
        <v>75</v>
      </c>
      <c r="F15" s="13" t="s">
        <v>75</v>
      </c>
      <c r="J15" s="10" t="s">
        <v>85</v>
      </c>
    </row>
    <row r="16">
      <c r="A16" s="10" t="s">
        <v>2490</v>
      </c>
      <c r="B16" s="19">
        <v>0.06163194444444445</v>
      </c>
      <c r="C16" s="10" t="s">
        <v>2450</v>
      </c>
      <c r="D16" s="10" t="s">
        <v>127</v>
      </c>
      <c r="E16" s="13">
        <v>12.0</v>
      </c>
      <c r="F16" s="16">
        <f>E16-1</f>
        <v>11</v>
      </c>
      <c r="J16" s="10" t="s">
        <v>2492</v>
      </c>
    </row>
    <row r="17">
      <c r="A17" s="10" t="s">
        <v>2490</v>
      </c>
      <c r="B17" s="19">
        <v>0.06163194444444445</v>
      </c>
      <c r="C17" s="10" t="s">
        <v>2450</v>
      </c>
      <c r="D17" s="10" t="s">
        <v>127</v>
      </c>
      <c r="E17" s="13">
        <v>13.0</v>
      </c>
      <c r="F17" s="16"/>
      <c r="J17" s="10" t="s">
        <v>2071</v>
      </c>
    </row>
    <row r="18">
      <c r="A18" s="10" t="s">
        <v>2490</v>
      </c>
      <c r="B18" s="19">
        <v>0.0635300925925926</v>
      </c>
      <c r="C18" s="10" t="s">
        <v>2450</v>
      </c>
      <c r="D18" s="10" t="s">
        <v>67</v>
      </c>
      <c r="E18" s="13">
        <v>13.0</v>
      </c>
      <c r="F18" s="16">
        <f t="shared" ref="F18:F19" si="2">E18-1</f>
        <v>12</v>
      </c>
      <c r="J18" s="10" t="s">
        <v>2493</v>
      </c>
    </row>
    <row r="19">
      <c r="A19" s="10" t="s">
        <v>2490</v>
      </c>
      <c r="B19" s="19">
        <v>0.06383101851851852</v>
      </c>
      <c r="C19" s="10" t="s">
        <v>69</v>
      </c>
      <c r="D19" s="10" t="s">
        <v>67</v>
      </c>
      <c r="E19" s="13">
        <v>13.0</v>
      </c>
      <c r="F19" s="16">
        <f t="shared" si="2"/>
        <v>12</v>
      </c>
      <c r="J19" s="10" t="s">
        <v>2493</v>
      </c>
    </row>
    <row r="20">
      <c r="A20" s="10" t="s">
        <v>2490</v>
      </c>
      <c r="B20" s="19">
        <v>0.06364583333333333</v>
      </c>
      <c r="C20" s="10" t="s">
        <v>82</v>
      </c>
      <c r="D20" s="10" t="s">
        <v>83</v>
      </c>
      <c r="E20" s="13">
        <v>12.0</v>
      </c>
      <c r="F20" s="13">
        <v>11.0</v>
      </c>
      <c r="J20" s="10" t="s">
        <v>2494</v>
      </c>
    </row>
    <row r="21">
      <c r="A21" s="10" t="s">
        <v>2490</v>
      </c>
      <c r="B21" s="19">
        <v>0.06539351851851852</v>
      </c>
      <c r="C21" s="10" t="s">
        <v>2450</v>
      </c>
      <c r="D21" s="10" t="s">
        <v>67</v>
      </c>
      <c r="E21" s="13" t="s">
        <v>75</v>
      </c>
      <c r="F21" s="13" t="s">
        <v>75</v>
      </c>
      <c r="J21" s="10" t="s">
        <v>85</v>
      </c>
    </row>
    <row r="22">
      <c r="A22" s="10" t="s">
        <v>2490</v>
      </c>
      <c r="B22" s="19">
        <v>0.06539351851851852</v>
      </c>
      <c r="C22" s="10" t="s">
        <v>2450</v>
      </c>
      <c r="D22" s="10" t="s">
        <v>67</v>
      </c>
      <c r="E22" s="13">
        <v>27.0</v>
      </c>
      <c r="F22" s="13">
        <v>19.0</v>
      </c>
      <c r="J22" s="10" t="s">
        <v>2495</v>
      </c>
    </row>
    <row r="23">
      <c r="A23" s="10" t="s">
        <v>2490</v>
      </c>
      <c r="B23" s="19">
        <v>0.06563657407407407</v>
      </c>
      <c r="C23" s="10" t="s">
        <v>82</v>
      </c>
      <c r="D23" s="10" t="s">
        <v>83</v>
      </c>
      <c r="E23" s="13" t="s">
        <v>88</v>
      </c>
      <c r="F23" s="13">
        <v>1.0</v>
      </c>
      <c r="J23" s="10" t="s">
        <v>2070</v>
      </c>
    </row>
    <row r="24">
      <c r="A24" s="10" t="s">
        <v>2490</v>
      </c>
      <c r="B24" s="19">
        <v>0.06563657407407407</v>
      </c>
      <c r="C24" s="10" t="s">
        <v>82</v>
      </c>
      <c r="D24" s="10" t="s">
        <v>83</v>
      </c>
      <c r="E24" s="13">
        <v>20.0</v>
      </c>
      <c r="F24" s="13">
        <v>19.0</v>
      </c>
      <c r="J24" s="10" t="s">
        <v>2496</v>
      </c>
    </row>
    <row r="25">
      <c r="A25" s="10" t="s">
        <v>2490</v>
      </c>
      <c r="B25" s="19">
        <v>0.07339120370370371</v>
      </c>
      <c r="C25" s="10" t="s">
        <v>82</v>
      </c>
      <c r="D25" s="10" t="s">
        <v>216</v>
      </c>
      <c r="E25" s="13">
        <v>18.0</v>
      </c>
      <c r="F25" s="16">
        <f>E25-3</f>
        <v>15</v>
      </c>
      <c r="J25" s="10" t="s">
        <v>86</v>
      </c>
    </row>
    <row r="26">
      <c r="A26" s="10" t="s">
        <v>2490</v>
      </c>
      <c r="B26" s="19">
        <v>0.07339120370370371</v>
      </c>
      <c r="C26" s="10" t="s">
        <v>82</v>
      </c>
      <c r="D26" s="10" t="s">
        <v>216</v>
      </c>
      <c r="E26" s="13" t="s">
        <v>88</v>
      </c>
      <c r="F26" s="13">
        <v>1.0</v>
      </c>
      <c r="J26" s="10" t="s">
        <v>85</v>
      </c>
    </row>
    <row r="27">
      <c r="A27" s="10" t="s">
        <v>2490</v>
      </c>
      <c r="B27" s="19">
        <v>0.11186342592592592</v>
      </c>
      <c r="C27" s="10" t="s">
        <v>74</v>
      </c>
      <c r="D27" s="10" t="s">
        <v>125</v>
      </c>
      <c r="E27" s="13" t="s">
        <v>88</v>
      </c>
      <c r="F27" s="13">
        <v>1.0</v>
      </c>
      <c r="J27" s="10" t="s">
        <v>85</v>
      </c>
    </row>
    <row r="28">
      <c r="A28" s="10" t="s">
        <v>2490</v>
      </c>
      <c r="B28" s="19">
        <v>0.11186342592592592</v>
      </c>
      <c r="C28" s="10" t="s">
        <v>74</v>
      </c>
      <c r="D28" s="10" t="s">
        <v>125</v>
      </c>
      <c r="E28" s="13">
        <v>30.0</v>
      </c>
      <c r="F28" s="13">
        <v>7.0</v>
      </c>
      <c r="J28" s="10" t="s">
        <v>2497</v>
      </c>
    </row>
    <row r="29">
      <c r="A29" s="10" t="s">
        <v>2490</v>
      </c>
      <c r="B29" s="19">
        <v>0.11203703703703703</v>
      </c>
      <c r="C29" s="10" t="s">
        <v>69</v>
      </c>
      <c r="D29" s="10" t="s">
        <v>125</v>
      </c>
      <c r="E29" s="13" t="s">
        <v>88</v>
      </c>
      <c r="F29" s="13">
        <v>1.0</v>
      </c>
      <c r="J29" s="10" t="s">
        <v>85</v>
      </c>
    </row>
    <row r="30">
      <c r="A30" s="10" t="s">
        <v>2490</v>
      </c>
      <c r="B30" s="19">
        <v>0.11203703703703703</v>
      </c>
      <c r="C30" s="10" t="s">
        <v>69</v>
      </c>
      <c r="D30" s="10" t="s">
        <v>125</v>
      </c>
      <c r="E30" s="13" t="s">
        <v>75</v>
      </c>
      <c r="F30" s="13" t="s">
        <v>75</v>
      </c>
      <c r="J30" s="10" t="s">
        <v>2443</v>
      </c>
    </row>
    <row r="31">
      <c r="A31" s="10" t="s">
        <v>2490</v>
      </c>
      <c r="B31" s="19">
        <v>0.11232638888888889</v>
      </c>
      <c r="C31" s="10" t="s">
        <v>2450</v>
      </c>
      <c r="D31" s="10" t="s">
        <v>125</v>
      </c>
      <c r="E31" s="13">
        <v>15.0</v>
      </c>
      <c r="F31" s="16">
        <f>E31-4</f>
        <v>11</v>
      </c>
      <c r="J31" s="10" t="s">
        <v>2484</v>
      </c>
    </row>
    <row r="32">
      <c r="A32" s="10" t="s">
        <v>2490</v>
      </c>
      <c r="B32" s="19">
        <v>0.11232638888888889</v>
      </c>
      <c r="C32" s="10" t="s">
        <v>2450</v>
      </c>
      <c r="D32" s="10" t="s">
        <v>125</v>
      </c>
      <c r="E32" s="13" t="s">
        <v>75</v>
      </c>
      <c r="F32" s="13" t="s">
        <v>75</v>
      </c>
      <c r="J32" s="10" t="s">
        <v>85</v>
      </c>
    </row>
    <row r="33">
      <c r="A33" s="10" t="s">
        <v>2490</v>
      </c>
      <c r="B33" s="19">
        <v>0.11239583333333333</v>
      </c>
      <c r="C33" s="10" t="s">
        <v>964</v>
      </c>
      <c r="D33" s="10" t="s">
        <v>125</v>
      </c>
      <c r="E33" s="13">
        <v>5.0</v>
      </c>
      <c r="F33" s="13">
        <v>4.0</v>
      </c>
      <c r="J33" s="10" t="s">
        <v>85</v>
      </c>
    </row>
    <row r="34">
      <c r="A34" s="10" t="s">
        <v>2490</v>
      </c>
      <c r="B34" s="19">
        <v>0.11240740740740741</v>
      </c>
      <c r="C34" s="10" t="s">
        <v>964</v>
      </c>
      <c r="D34" s="10" t="s">
        <v>125</v>
      </c>
      <c r="E34" s="13">
        <v>5.0</v>
      </c>
      <c r="F34" s="13">
        <v>4.0</v>
      </c>
      <c r="J34" s="10" t="s">
        <v>86</v>
      </c>
    </row>
    <row r="35">
      <c r="A35" s="10" t="s">
        <v>2490</v>
      </c>
      <c r="B35" s="19">
        <v>0.11251157407407407</v>
      </c>
      <c r="C35" s="10" t="s">
        <v>70</v>
      </c>
      <c r="D35" s="10" t="s">
        <v>125</v>
      </c>
      <c r="E35" s="13">
        <v>24.0</v>
      </c>
      <c r="F35" s="16">
        <f>E35-9</f>
        <v>15</v>
      </c>
      <c r="J35" s="10" t="s">
        <v>86</v>
      </c>
    </row>
    <row r="36">
      <c r="A36" s="10" t="s">
        <v>2490</v>
      </c>
      <c r="B36" s="19">
        <v>0.11251157407407407</v>
      </c>
      <c r="C36" s="10" t="s">
        <v>70</v>
      </c>
      <c r="D36" s="10" t="s">
        <v>125</v>
      </c>
      <c r="E36" s="13" t="s">
        <v>75</v>
      </c>
      <c r="F36" s="13" t="s">
        <v>75</v>
      </c>
      <c r="J36" s="10" t="s">
        <v>85</v>
      </c>
    </row>
    <row r="37">
      <c r="A37" s="10" t="s">
        <v>2490</v>
      </c>
      <c r="B37" s="19">
        <v>0.11363425925925925</v>
      </c>
      <c r="C37" s="10" t="s">
        <v>2450</v>
      </c>
      <c r="D37" s="10" t="s">
        <v>129</v>
      </c>
      <c r="E37" s="13">
        <v>7.0</v>
      </c>
      <c r="F37" s="16">
        <f>E37-2</f>
        <v>5</v>
      </c>
      <c r="J37" s="10" t="s">
        <v>2498</v>
      </c>
    </row>
    <row r="38">
      <c r="A38" s="10" t="s">
        <v>2490</v>
      </c>
      <c r="B38" s="19">
        <v>0.11380787037037036</v>
      </c>
      <c r="C38" s="10" t="s">
        <v>70</v>
      </c>
      <c r="D38" s="10" t="s">
        <v>78</v>
      </c>
      <c r="E38" s="13" t="s">
        <v>68</v>
      </c>
      <c r="F38" s="13">
        <v>20.0</v>
      </c>
    </row>
    <row r="39">
      <c r="A39" s="10" t="s">
        <v>2490</v>
      </c>
      <c r="B39" s="19">
        <v>0.11392361111111111</v>
      </c>
      <c r="C39" s="10" t="s">
        <v>964</v>
      </c>
      <c r="D39" s="10" t="s">
        <v>78</v>
      </c>
      <c r="E39" s="13">
        <v>12.0</v>
      </c>
      <c r="F39" s="16">
        <f>E39-1</f>
        <v>11</v>
      </c>
    </row>
    <row r="40">
      <c r="A40" s="10" t="s">
        <v>2490</v>
      </c>
      <c r="B40" s="19">
        <v>0.11541666666666667</v>
      </c>
      <c r="C40" s="10" t="s">
        <v>69</v>
      </c>
      <c r="D40" s="10" t="s">
        <v>67</v>
      </c>
      <c r="E40" s="13">
        <v>18.0</v>
      </c>
      <c r="F40" s="16">
        <f>E40-5</f>
        <v>13</v>
      </c>
    </row>
    <row r="41">
      <c r="A41" s="10" t="s">
        <v>2490</v>
      </c>
      <c r="B41" s="19">
        <v>0.11606481481481482</v>
      </c>
      <c r="C41" s="10" t="s">
        <v>69</v>
      </c>
      <c r="D41" s="10" t="s">
        <v>79</v>
      </c>
      <c r="E41" s="13">
        <v>19.0</v>
      </c>
      <c r="F41" s="13">
        <f>E41-3</f>
        <v>16</v>
      </c>
      <c r="J41" s="10"/>
    </row>
    <row r="42">
      <c r="A42" s="10" t="s">
        <v>2490</v>
      </c>
      <c r="B42" s="19">
        <v>0.11628472222222222</v>
      </c>
      <c r="C42" s="10" t="s">
        <v>74</v>
      </c>
      <c r="D42" s="10" t="s">
        <v>93</v>
      </c>
      <c r="E42" s="13" t="s">
        <v>75</v>
      </c>
      <c r="F42" s="13" t="s">
        <v>75</v>
      </c>
      <c r="J42" s="10" t="s">
        <v>85</v>
      </c>
    </row>
    <row r="43">
      <c r="A43" s="10" t="s">
        <v>2490</v>
      </c>
      <c r="B43" s="19">
        <v>0.11628472222222222</v>
      </c>
      <c r="C43" s="10" t="s">
        <v>74</v>
      </c>
      <c r="D43" s="10" t="s">
        <v>93</v>
      </c>
      <c r="E43" s="13" t="s">
        <v>68</v>
      </c>
      <c r="F43" s="13">
        <v>20.0</v>
      </c>
      <c r="G43" s="10" t="s">
        <v>137</v>
      </c>
      <c r="J43" s="10" t="s">
        <v>1298</v>
      </c>
    </row>
    <row r="44">
      <c r="A44" s="10" t="s">
        <v>2490</v>
      </c>
      <c r="B44" s="19">
        <v>0.11663194444444444</v>
      </c>
      <c r="C44" s="10" t="s">
        <v>74</v>
      </c>
      <c r="D44" s="10" t="s">
        <v>91</v>
      </c>
      <c r="E44" s="13">
        <v>60.0</v>
      </c>
      <c r="F44" s="16"/>
      <c r="H44" s="10" t="s">
        <v>2499</v>
      </c>
      <c r="I44" s="10">
        <v>1.0</v>
      </c>
    </row>
    <row r="45">
      <c r="A45" s="10" t="s">
        <v>2490</v>
      </c>
      <c r="B45" s="19">
        <v>0.11673611111111111</v>
      </c>
      <c r="C45" s="10" t="s">
        <v>74</v>
      </c>
      <c r="D45" s="10" t="s">
        <v>93</v>
      </c>
      <c r="E45" s="13">
        <v>22.0</v>
      </c>
      <c r="F45" s="16">
        <f>E45-10</f>
        <v>12</v>
      </c>
      <c r="J45" s="10" t="s">
        <v>1010</v>
      </c>
    </row>
    <row r="46">
      <c r="A46" s="10" t="s">
        <v>2490</v>
      </c>
      <c r="B46" s="19">
        <v>0.11679398148148148</v>
      </c>
      <c r="C46" s="10" t="s">
        <v>74</v>
      </c>
      <c r="D46" s="10" t="s">
        <v>91</v>
      </c>
      <c r="E46" s="13">
        <v>9.0</v>
      </c>
      <c r="F46" s="16"/>
      <c r="H46" s="10" t="s">
        <v>971</v>
      </c>
    </row>
    <row r="47">
      <c r="A47" s="10" t="s">
        <v>2490</v>
      </c>
      <c r="B47" s="19">
        <v>0.11873842592592593</v>
      </c>
      <c r="C47" s="10" t="s">
        <v>74</v>
      </c>
      <c r="D47" s="10" t="s">
        <v>79</v>
      </c>
      <c r="E47" s="13">
        <v>9.0</v>
      </c>
      <c r="F47" s="16">
        <f>E47-4</f>
        <v>5</v>
      </c>
    </row>
    <row r="48">
      <c r="A48" s="10" t="s">
        <v>2490</v>
      </c>
      <c r="B48" s="19">
        <v>0.11878472222222222</v>
      </c>
      <c r="C48" s="10" t="s">
        <v>69</v>
      </c>
      <c r="D48" s="10" t="s">
        <v>79</v>
      </c>
      <c r="E48" s="13">
        <v>5.0</v>
      </c>
      <c r="F48" s="16">
        <f>E48-3</f>
        <v>2</v>
      </c>
    </row>
    <row r="49">
      <c r="A49" s="10" t="s">
        <v>2490</v>
      </c>
      <c r="B49" s="19">
        <v>0.12028935185185186</v>
      </c>
      <c r="C49" s="10" t="s">
        <v>74</v>
      </c>
      <c r="D49" s="10" t="s">
        <v>83</v>
      </c>
      <c r="E49" s="13">
        <v>25.0</v>
      </c>
      <c r="F49" s="16">
        <f>E49-11</f>
        <v>14</v>
      </c>
    </row>
    <row r="50">
      <c r="A50" s="10" t="s">
        <v>2490</v>
      </c>
      <c r="B50" s="19">
        <v>0.12064814814814814</v>
      </c>
      <c r="C50" s="10" t="s">
        <v>74</v>
      </c>
      <c r="D50" s="10" t="s">
        <v>217</v>
      </c>
      <c r="E50" s="13">
        <v>17.0</v>
      </c>
      <c r="F50" s="16">
        <f>E50-13</f>
        <v>4</v>
      </c>
    </row>
    <row r="51">
      <c r="A51" s="10" t="s">
        <v>2490</v>
      </c>
      <c r="B51" s="19">
        <v>0.12152777777777778</v>
      </c>
      <c r="C51" s="10" t="s">
        <v>74</v>
      </c>
      <c r="D51" s="10" t="s">
        <v>131</v>
      </c>
      <c r="E51" s="13">
        <v>5.0</v>
      </c>
      <c r="F51" s="16">
        <f t="shared" ref="F51:F52" si="3">E51-3</f>
        <v>2</v>
      </c>
    </row>
    <row r="52">
      <c r="A52" s="10" t="s">
        <v>2490</v>
      </c>
      <c r="B52" s="19">
        <v>0.12439814814814815</v>
      </c>
      <c r="C52" s="10" t="s">
        <v>82</v>
      </c>
      <c r="D52" s="10" t="s">
        <v>67</v>
      </c>
      <c r="E52" s="13">
        <v>20.0</v>
      </c>
      <c r="F52" s="16">
        <f t="shared" si="3"/>
        <v>17</v>
      </c>
    </row>
    <row r="53">
      <c r="A53" s="10" t="s">
        <v>2490</v>
      </c>
      <c r="B53" s="19">
        <v>0.12440972222222223</v>
      </c>
      <c r="C53" s="10" t="s">
        <v>66</v>
      </c>
      <c r="D53" s="10" t="s">
        <v>67</v>
      </c>
      <c r="E53" s="13">
        <v>12.0</v>
      </c>
      <c r="F53" s="16">
        <f>E53-2</f>
        <v>10</v>
      </c>
    </row>
    <row r="54">
      <c r="A54" s="10" t="s">
        <v>2490</v>
      </c>
      <c r="B54" s="19">
        <v>0.13018518518518518</v>
      </c>
      <c r="C54" s="10" t="s">
        <v>74</v>
      </c>
      <c r="D54" s="10" t="s">
        <v>83</v>
      </c>
      <c r="E54" s="13">
        <v>15.0</v>
      </c>
      <c r="F54" s="16">
        <f>E54-11</f>
        <v>4</v>
      </c>
    </row>
    <row r="55">
      <c r="A55" s="10" t="s">
        <v>2490</v>
      </c>
      <c r="B55" s="19">
        <v>0.130625</v>
      </c>
      <c r="C55" s="10" t="s">
        <v>74</v>
      </c>
      <c r="D55" s="10" t="s">
        <v>217</v>
      </c>
      <c r="E55" s="13">
        <v>20.0</v>
      </c>
      <c r="F55" s="16">
        <f t="shared" ref="F55:F57" si="4">E55-13</f>
        <v>7</v>
      </c>
    </row>
    <row r="56">
      <c r="A56" s="10" t="s">
        <v>2490</v>
      </c>
      <c r="B56" s="19">
        <v>0.08921296296296297</v>
      </c>
      <c r="C56" s="10" t="s">
        <v>74</v>
      </c>
      <c r="D56" s="10" t="s">
        <v>217</v>
      </c>
      <c r="E56" s="13">
        <v>25.0</v>
      </c>
      <c r="F56" s="16">
        <f t="shared" si="4"/>
        <v>12</v>
      </c>
    </row>
    <row r="57">
      <c r="A57" s="10" t="s">
        <v>2490</v>
      </c>
      <c r="B57" s="19">
        <v>0.13344907407407408</v>
      </c>
      <c r="C57" s="10" t="s">
        <v>74</v>
      </c>
      <c r="D57" s="10" t="s">
        <v>217</v>
      </c>
      <c r="E57" s="13">
        <v>16.0</v>
      </c>
      <c r="F57" s="16">
        <f t="shared" si="4"/>
        <v>3</v>
      </c>
    </row>
    <row r="58">
      <c r="A58" s="10" t="s">
        <v>2490</v>
      </c>
      <c r="B58" s="19">
        <v>0.13418981481481482</v>
      </c>
      <c r="C58" s="10" t="s">
        <v>70</v>
      </c>
      <c r="D58" s="10" t="s">
        <v>83</v>
      </c>
      <c r="E58" s="13">
        <v>15.0</v>
      </c>
      <c r="F58" s="16">
        <f>E58-6</f>
        <v>9</v>
      </c>
    </row>
    <row r="59">
      <c r="A59" s="10" t="s">
        <v>2490</v>
      </c>
      <c r="B59" s="19">
        <v>0.13592592592592592</v>
      </c>
      <c r="C59" s="10" t="s">
        <v>69</v>
      </c>
      <c r="D59" s="10" t="s">
        <v>129</v>
      </c>
      <c r="E59" s="13">
        <v>22.0</v>
      </c>
      <c r="F59" s="16">
        <f>E59-4</f>
        <v>18</v>
      </c>
    </row>
    <row r="60">
      <c r="A60" s="10" t="s">
        <v>2490</v>
      </c>
      <c r="B60" s="19">
        <v>0.1361226851851852</v>
      </c>
      <c r="C60" s="10" t="s">
        <v>69</v>
      </c>
      <c r="D60" s="10" t="s">
        <v>209</v>
      </c>
      <c r="E60" s="13">
        <v>21.0</v>
      </c>
      <c r="F60" s="16">
        <f>E60-3</f>
        <v>18</v>
      </c>
    </row>
    <row r="61">
      <c r="A61" s="10" t="s">
        <v>2490</v>
      </c>
      <c r="B61" s="19">
        <v>0.1388888888888889</v>
      </c>
      <c r="C61" s="10" t="s">
        <v>82</v>
      </c>
      <c r="D61" s="10" t="s">
        <v>125</v>
      </c>
      <c r="E61" s="13">
        <v>13.0</v>
      </c>
      <c r="F61" s="16">
        <f>E61-1</f>
        <v>12</v>
      </c>
    </row>
    <row r="62">
      <c r="A62" s="10" t="s">
        <v>2490</v>
      </c>
      <c r="B62" s="19">
        <v>0.13976851851851851</v>
      </c>
      <c r="C62" s="10" t="s">
        <v>70</v>
      </c>
      <c r="D62" s="10" t="s">
        <v>67</v>
      </c>
      <c r="E62" s="13">
        <v>5.0</v>
      </c>
      <c r="F62" s="16">
        <f>E62-3</f>
        <v>2</v>
      </c>
    </row>
    <row r="63">
      <c r="A63" s="10" t="s">
        <v>2490</v>
      </c>
      <c r="B63" s="19">
        <v>0.13979166666666668</v>
      </c>
      <c r="C63" s="10" t="s">
        <v>964</v>
      </c>
      <c r="D63" s="10" t="s">
        <v>67</v>
      </c>
      <c r="E63" s="13">
        <v>14.0</v>
      </c>
      <c r="F63" s="16">
        <f>E63-9</f>
        <v>5</v>
      </c>
    </row>
    <row r="64">
      <c r="A64" s="10" t="s">
        <v>2490</v>
      </c>
      <c r="B64" s="19">
        <v>0.1400925925925926</v>
      </c>
      <c r="C64" s="10" t="s">
        <v>74</v>
      </c>
      <c r="D64" s="10" t="s">
        <v>217</v>
      </c>
      <c r="E64" s="13">
        <v>26.0</v>
      </c>
      <c r="F64" s="16">
        <f>E64-13</f>
        <v>13</v>
      </c>
    </row>
    <row r="65">
      <c r="A65" s="10" t="s">
        <v>2490</v>
      </c>
      <c r="B65" s="19">
        <v>0.1409837962962963</v>
      </c>
      <c r="C65" s="10" t="s">
        <v>74</v>
      </c>
      <c r="D65" s="10" t="s">
        <v>83</v>
      </c>
      <c r="E65" s="13">
        <v>28.0</v>
      </c>
      <c r="F65" s="16">
        <f>E65-11</f>
        <v>17</v>
      </c>
    </row>
    <row r="66">
      <c r="A66" s="10" t="s">
        <v>2490</v>
      </c>
      <c r="B66" s="19">
        <v>0.14136574074074074</v>
      </c>
      <c r="C66" s="10" t="s">
        <v>74</v>
      </c>
      <c r="D66" s="10" t="s">
        <v>217</v>
      </c>
      <c r="E66" s="13">
        <v>29.0</v>
      </c>
      <c r="F66" s="16">
        <f>E66-13</f>
        <v>16</v>
      </c>
    </row>
    <row r="67">
      <c r="A67" s="10" t="s">
        <v>2490</v>
      </c>
      <c r="B67" s="19">
        <v>0.14355324074074075</v>
      </c>
      <c r="C67" s="10" t="s">
        <v>82</v>
      </c>
      <c r="D67" s="10" t="s">
        <v>131</v>
      </c>
      <c r="E67" s="13">
        <v>23.0</v>
      </c>
      <c r="F67" s="16">
        <f>E67-5</f>
        <v>18</v>
      </c>
    </row>
    <row r="68">
      <c r="A68" s="10" t="s">
        <v>2490</v>
      </c>
      <c r="B68" s="19">
        <v>0.14484953703703704</v>
      </c>
      <c r="C68" s="10" t="s">
        <v>82</v>
      </c>
      <c r="D68" s="10" t="s">
        <v>83</v>
      </c>
      <c r="E68" s="13">
        <v>16.0</v>
      </c>
      <c r="F68" s="16">
        <f>E68-9</f>
        <v>7</v>
      </c>
    </row>
    <row r="69">
      <c r="A69" s="10" t="s">
        <v>2490</v>
      </c>
      <c r="B69" s="19">
        <v>0.1450925925925926</v>
      </c>
      <c r="C69" s="10" t="s">
        <v>74</v>
      </c>
      <c r="D69" s="10" t="s">
        <v>217</v>
      </c>
      <c r="E69" s="13">
        <v>20.0</v>
      </c>
      <c r="F69" s="16">
        <f>E69-13</f>
        <v>7</v>
      </c>
    </row>
    <row r="70">
      <c r="A70" s="10" t="s">
        <v>2490</v>
      </c>
      <c r="B70" s="19">
        <v>0.145625</v>
      </c>
      <c r="C70" s="10" t="s">
        <v>964</v>
      </c>
      <c r="D70" s="10" t="s">
        <v>67</v>
      </c>
      <c r="E70" s="13">
        <v>16.0</v>
      </c>
      <c r="F70" s="16">
        <f>E70-9</f>
        <v>7</v>
      </c>
    </row>
    <row r="71">
      <c r="A71" s="10" t="s">
        <v>2490</v>
      </c>
      <c r="B71" s="19">
        <v>0.145625</v>
      </c>
      <c r="C71" s="10" t="s">
        <v>69</v>
      </c>
      <c r="D71" s="10" t="s">
        <v>67</v>
      </c>
      <c r="E71" s="13">
        <v>10.0</v>
      </c>
      <c r="F71" s="16">
        <f>E71-5</f>
        <v>5</v>
      </c>
    </row>
    <row r="72">
      <c r="A72" s="10" t="s">
        <v>2490</v>
      </c>
      <c r="B72" s="19">
        <v>0.15288194444444445</v>
      </c>
      <c r="C72" s="10" t="s">
        <v>964</v>
      </c>
      <c r="D72" s="10" t="s">
        <v>83</v>
      </c>
      <c r="E72" s="13">
        <v>1.0</v>
      </c>
      <c r="F72" s="13">
        <v>2.0</v>
      </c>
    </row>
    <row r="73">
      <c r="A73" s="10" t="s">
        <v>2490</v>
      </c>
      <c r="B73" s="19">
        <v>0.15362268518518518</v>
      </c>
      <c r="C73" s="10" t="s">
        <v>82</v>
      </c>
      <c r="D73" s="10" t="s">
        <v>83</v>
      </c>
      <c r="E73" s="13">
        <v>21.0</v>
      </c>
      <c r="F73" s="16">
        <f>E73-9</f>
        <v>12</v>
      </c>
    </row>
    <row r="74">
      <c r="A74" s="10" t="s">
        <v>2490</v>
      </c>
      <c r="B74" s="19">
        <v>0.15362268518518518</v>
      </c>
      <c r="C74" s="10" t="s">
        <v>70</v>
      </c>
      <c r="D74" s="10" t="s">
        <v>83</v>
      </c>
      <c r="E74" s="13">
        <v>11.0</v>
      </c>
      <c r="F74" s="16">
        <f>E74-6</f>
        <v>5</v>
      </c>
    </row>
    <row r="75">
      <c r="A75" s="10" t="s">
        <v>2490</v>
      </c>
      <c r="B75" s="19">
        <v>0.15434027777777778</v>
      </c>
      <c r="C75" s="10" t="s">
        <v>2450</v>
      </c>
      <c r="D75" s="10" t="s">
        <v>361</v>
      </c>
      <c r="E75" s="13">
        <v>11.0</v>
      </c>
      <c r="F75" s="16"/>
    </row>
    <row r="76">
      <c r="A76" s="10" t="s">
        <v>2490</v>
      </c>
      <c r="B76" s="19">
        <v>0.15552083333333333</v>
      </c>
      <c r="C76" s="10" t="s">
        <v>82</v>
      </c>
      <c r="D76" s="10" t="s">
        <v>131</v>
      </c>
      <c r="E76" s="13">
        <v>19.0</v>
      </c>
      <c r="F76" s="16">
        <f>E76-5</f>
        <v>14</v>
      </c>
    </row>
    <row r="77">
      <c r="A77" s="10" t="s">
        <v>2490</v>
      </c>
      <c r="B77" s="19">
        <v>0.15596064814814814</v>
      </c>
      <c r="C77" s="10" t="s">
        <v>74</v>
      </c>
      <c r="D77" s="10" t="s">
        <v>83</v>
      </c>
      <c r="E77" s="13">
        <v>17.0</v>
      </c>
      <c r="F77" s="16">
        <f>E77-11</f>
        <v>6</v>
      </c>
    </row>
    <row r="78">
      <c r="A78" s="10" t="s">
        <v>2490</v>
      </c>
      <c r="B78" s="9">
        <v>0.15633101851851852</v>
      </c>
      <c r="C78" s="10" t="s">
        <v>74</v>
      </c>
      <c r="D78" s="10" t="s">
        <v>217</v>
      </c>
      <c r="E78" s="13">
        <v>26.0</v>
      </c>
      <c r="F78" s="16">
        <f>E78-13</f>
        <v>13</v>
      </c>
    </row>
    <row r="79">
      <c r="A79" s="10" t="s">
        <v>2490</v>
      </c>
      <c r="B79" s="19">
        <v>0.15784722222222222</v>
      </c>
      <c r="C79" s="10" t="s">
        <v>70</v>
      </c>
      <c r="D79" s="10" t="s">
        <v>125</v>
      </c>
      <c r="E79" s="13">
        <v>24.0</v>
      </c>
      <c r="F79" s="16">
        <f>E79-9</f>
        <v>15</v>
      </c>
    </row>
    <row r="80">
      <c r="A80" s="10" t="s">
        <v>2490</v>
      </c>
      <c r="B80" s="19">
        <v>0.15784722222222222</v>
      </c>
      <c r="C80" s="10" t="s">
        <v>2450</v>
      </c>
      <c r="D80" s="10" t="s">
        <v>125</v>
      </c>
      <c r="E80" s="13">
        <v>15.0</v>
      </c>
      <c r="F80" s="16">
        <f>E80-3</f>
        <v>12</v>
      </c>
    </row>
    <row r="81">
      <c r="A81" s="10" t="s">
        <v>2490</v>
      </c>
      <c r="B81" s="19">
        <v>0.1584375</v>
      </c>
      <c r="C81" s="10" t="s">
        <v>82</v>
      </c>
      <c r="D81" s="10" t="s">
        <v>131</v>
      </c>
      <c r="E81" s="13">
        <v>24.0</v>
      </c>
      <c r="F81" s="16">
        <f>E81-5</f>
        <v>19</v>
      </c>
    </row>
    <row r="82">
      <c r="A82" s="10" t="s">
        <v>2490</v>
      </c>
      <c r="B82" s="19">
        <v>0.15920138888888888</v>
      </c>
      <c r="C82" s="10" t="s">
        <v>74</v>
      </c>
      <c r="D82" s="10" t="s">
        <v>83</v>
      </c>
      <c r="E82" s="13" t="s">
        <v>88</v>
      </c>
      <c r="F82" s="13">
        <v>1.0</v>
      </c>
    </row>
    <row r="83">
      <c r="A83" s="10" t="s">
        <v>2490</v>
      </c>
      <c r="B83" s="19">
        <v>0.15958333333333333</v>
      </c>
      <c r="C83" s="10" t="s">
        <v>74</v>
      </c>
      <c r="D83" s="10" t="s">
        <v>217</v>
      </c>
      <c r="E83" s="13">
        <v>26.0</v>
      </c>
      <c r="F83" s="16">
        <f>E83-13</f>
        <v>13</v>
      </c>
    </row>
    <row r="84">
      <c r="A84" s="10" t="s">
        <v>2490</v>
      </c>
      <c r="B84" s="19">
        <v>0.16192129629629629</v>
      </c>
      <c r="C84" s="10" t="s">
        <v>69</v>
      </c>
      <c r="D84" s="10" t="s">
        <v>320</v>
      </c>
      <c r="E84" s="13">
        <v>16.0</v>
      </c>
      <c r="F84" s="16">
        <f>E84-5</f>
        <v>11</v>
      </c>
    </row>
    <row r="85">
      <c r="A85" s="10" t="s">
        <v>2490</v>
      </c>
      <c r="B85" s="19">
        <v>0.1628125</v>
      </c>
      <c r="C85" s="10" t="s">
        <v>74</v>
      </c>
      <c r="D85" s="10" t="s">
        <v>217</v>
      </c>
      <c r="E85" s="13">
        <v>17.0</v>
      </c>
      <c r="F85" s="16">
        <f>E85-13</f>
        <v>4</v>
      </c>
    </row>
    <row r="86">
      <c r="A86" s="10" t="s">
        <v>2490</v>
      </c>
      <c r="B86" s="19">
        <v>0.16322916666666668</v>
      </c>
      <c r="C86" s="10" t="s">
        <v>82</v>
      </c>
      <c r="D86" s="10" t="s">
        <v>125</v>
      </c>
      <c r="E86" s="13">
        <v>17.0</v>
      </c>
      <c r="F86" s="16">
        <f>E86-1-10</f>
        <v>6</v>
      </c>
      <c r="J86" s="10" t="s">
        <v>953</v>
      </c>
    </row>
    <row r="87">
      <c r="A87" s="10" t="s">
        <v>2490</v>
      </c>
      <c r="B87" s="19">
        <v>0.16322916666666668</v>
      </c>
      <c r="C87" s="10" t="s">
        <v>74</v>
      </c>
      <c r="D87" s="10" t="s">
        <v>125</v>
      </c>
      <c r="E87" s="13">
        <v>39.0</v>
      </c>
      <c r="F87" s="16">
        <f>E87-13-10</f>
        <v>16</v>
      </c>
      <c r="J87" s="10" t="s">
        <v>953</v>
      </c>
    </row>
    <row r="88">
      <c r="A88" s="10" t="s">
        <v>2490</v>
      </c>
      <c r="B88" s="19">
        <v>0.16322916666666668</v>
      </c>
      <c r="C88" s="10" t="s">
        <v>69</v>
      </c>
      <c r="D88" s="10" t="s">
        <v>125</v>
      </c>
      <c r="E88" s="13" t="s">
        <v>88</v>
      </c>
      <c r="F88" s="13">
        <v>1.0</v>
      </c>
      <c r="J88" s="10" t="s">
        <v>953</v>
      </c>
    </row>
    <row r="89">
      <c r="A89" s="10" t="s">
        <v>2490</v>
      </c>
      <c r="B89" s="19">
        <v>0.16322916666666668</v>
      </c>
      <c r="C89" s="10" t="s">
        <v>964</v>
      </c>
      <c r="D89" s="10" t="s">
        <v>125</v>
      </c>
      <c r="E89" s="13">
        <v>22.0</v>
      </c>
      <c r="F89" s="16">
        <f>E89-1-10</f>
        <v>11</v>
      </c>
      <c r="J89" s="10" t="s">
        <v>953</v>
      </c>
    </row>
    <row r="90">
      <c r="A90" s="10" t="s">
        <v>2490</v>
      </c>
      <c r="B90" s="19">
        <v>0.16461805555555556</v>
      </c>
      <c r="C90" s="10" t="s">
        <v>69</v>
      </c>
      <c r="D90" s="10" t="s">
        <v>131</v>
      </c>
      <c r="E90" s="13">
        <v>13.0</v>
      </c>
      <c r="F90" s="16">
        <f>E90-1</f>
        <v>12</v>
      </c>
    </row>
    <row r="91">
      <c r="A91" s="10" t="s">
        <v>2490</v>
      </c>
      <c r="B91" s="19">
        <v>0.16545138888888888</v>
      </c>
      <c r="C91" s="10" t="s">
        <v>66</v>
      </c>
      <c r="D91" s="10" t="s">
        <v>67</v>
      </c>
      <c r="E91" s="13">
        <v>12.0</v>
      </c>
      <c r="F91" s="16">
        <f>E91-2</f>
        <v>10</v>
      </c>
    </row>
    <row r="92">
      <c r="A92" s="10" t="s">
        <v>2490</v>
      </c>
      <c r="B92" s="19">
        <v>0.16730324074074074</v>
      </c>
      <c r="C92" s="10" t="s">
        <v>2450</v>
      </c>
      <c r="D92" s="10" t="s">
        <v>125</v>
      </c>
      <c r="E92" s="13">
        <v>21.0</v>
      </c>
      <c r="F92" s="16">
        <f>E92-18</f>
        <v>3</v>
      </c>
      <c r="J92" s="10" t="s">
        <v>2500</v>
      </c>
    </row>
    <row r="93">
      <c r="A93" s="10" t="s">
        <v>2490</v>
      </c>
      <c r="B93" s="19">
        <v>0.16730324074074074</v>
      </c>
      <c r="C93" s="10" t="s">
        <v>2450</v>
      </c>
      <c r="D93" s="10" t="s">
        <v>125</v>
      </c>
      <c r="E93" s="13" t="s">
        <v>75</v>
      </c>
      <c r="F93" s="13" t="s">
        <v>75</v>
      </c>
      <c r="J93" s="10" t="s">
        <v>85</v>
      </c>
    </row>
    <row r="94">
      <c r="A94" s="10" t="s">
        <v>2490</v>
      </c>
      <c r="B94" s="19">
        <v>0.16730324074074074</v>
      </c>
      <c r="C94" s="10" t="s">
        <v>74</v>
      </c>
      <c r="D94" s="10" t="s">
        <v>125</v>
      </c>
      <c r="E94" s="13" t="s">
        <v>75</v>
      </c>
      <c r="F94" s="13" t="s">
        <v>75</v>
      </c>
      <c r="J94" s="10" t="s">
        <v>85</v>
      </c>
    </row>
    <row r="95">
      <c r="A95" s="10" t="s">
        <v>2490</v>
      </c>
      <c r="B95" s="19">
        <v>0.16730324074074074</v>
      </c>
      <c r="C95" s="10" t="s">
        <v>74</v>
      </c>
      <c r="D95" s="10" t="s">
        <v>125</v>
      </c>
      <c r="E95" s="13">
        <v>25.0</v>
      </c>
      <c r="F95" s="16">
        <f>E95-13-10</f>
        <v>2</v>
      </c>
      <c r="J95" s="10" t="s">
        <v>2443</v>
      </c>
    </row>
    <row r="96">
      <c r="A96" s="10" t="s">
        <v>2490</v>
      </c>
      <c r="B96" s="19">
        <v>0.16730324074074074</v>
      </c>
      <c r="C96" s="10" t="s">
        <v>82</v>
      </c>
      <c r="D96" s="10" t="s">
        <v>125</v>
      </c>
      <c r="E96" s="13" t="s">
        <v>75</v>
      </c>
      <c r="F96" s="13" t="s">
        <v>75</v>
      </c>
      <c r="J96" s="10" t="s">
        <v>85</v>
      </c>
    </row>
    <row r="97">
      <c r="A97" s="10" t="s">
        <v>2490</v>
      </c>
      <c r="B97" s="19">
        <v>0.16730324074074074</v>
      </c>
      <c r="C97" s="10" t="s">
        <v>82</v>
      </c>
      <c r="D97" s="10" t="s">
        <v>125</v>
      </c>
      <c r="E97" s="13">
        <v>20.0</v>
      </c>
      <c r="F97" s="16">
        <f>E97-1-10</f>
        <v>9</v>
      </c>
      <c r="J97" s="10" t="s">
        <v>2443</v>
      </c>
    </row>
    <row r="98">
      <c r="A98" s="10"/>
      <c r="B98" s="19">
        <v>0.16730324074074074</v>
      </c>
      <c r="C98" s="10" t="s">
        <v>70</v>
      </c>
      <c r="D98" s="10" t="s">
        <v>125</v>
      </c>
      <c r="E98" s="13">
        <v>22.0</v>
      </c>
      <c r="F98" s="16">
        <f t="shared" ref="F98:F99" si="5">E98-9-10</f>
        <v>3</v>
      </c>
      <c r="J98" s="10" t="s">
        <v>85</v>
      </c>
    </row>
    <row r="99">
      <c r="A99" s="10" t="s">
        <v>2490</v>
      </c>
      <c r="B99" s="19">
        <v>0.16730324074074074</v>
      </c>
      <c r="C99" s="10" t="s">
        <v>70</v>
      </c>
      <c r="D99" s="10" t="s">
        <v>125</v>
      </c>
      <c r="E99" s="13">
        <v>22.0</v>
      </c>
      <c r="F99" s="16">
        <f t="shared" si="5"/>
        <v>3</v>
      </c>
      <c r="J99" s="10" t="s">
        <v>2501</v>
      </c>
    </row>
    <row r="100">
      <c r="A100" s="10" t="s">
        <v>2490</v>
      </c>
      <c r="B100" s="19">
        <v>0.17090277777777776</v>
      </c>
      <c r="C100" s="10" t="s">
        <v>70</v>
      </c>
      <c r="D100" s="10" t="s">
        <v>71</v>
      </c>
      <c r="E100" s="13">
        <v>15.0</v>
      </c>
      <c r="F100" s="16">
        <f>E100-3</f>
        <v>12</v>
      </c>
    </row>
    <row r="101">
      <c r="A101" s="10" t="s">
        <v>2490</v>
      </c>
      <c r="B101" s="19">
        <v>0.17997685185185186</v>
      </c>
      <c r="C101" s="10" t="s">
        <v>2450</v>
      </c>
      <c r="D101" s="10" t="s">
        <v>131</v>
      </c>
      <c r="E101" s="13">
        <v>21.0</v>
      </c>
      <c r="F101" s="16">
        <f>E101-2</f>
        <v>19</v>
      </c>
    </row>
    <row r="102">
      <c r="A102" s="10" t="s">
        <v>2490</v>
      </c>
      <c r="B102" s="19">
        <v>0.1831597222222222</v>
      </c>
      <c r="C102" s="10" t="s">
        <v>82</v>
      </c>
      <c r="D102" s="10" t="s">
        <v>361</v>
      </c>
      <c r="E102" s="13">
        <v>13.0</v>
      </c>
      <c r="F102" s="16">
        <f t="shared" ref="F102:F103" si="6">E102-9</f>
        <v>4</v>
      </c>
    </row>
    <row r="103">
      <c r="A103" s="10" t="s">
        <v>2490</v>
      </c>
      <c r="B103" s="19">
        <v>0.1964699074074074</v>
      </c>
      <c r="C103" s="10" t="s">
        <v>964</v>
      </c>
      <c r="D103" s="10" t="s">
        <v>67</v>
      </c>
      <c r="E103" s="13">
        <v>27.0</v>
      </c>
      <c r="F103" s="16">
        <f t="shared" si="6"/>
        <v>18</v>
      </c>
    </row>
  </sheetData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57"/>
    <col customWidth="1" min="4" max="4" width="13.71"/>
    <col customWidth="1" min="5" max="5" width="10.43"/>
    <col customWidth="1" min="6" max="6" width="12.43"/>
    <col customWidth="1" min="7" max="7" width="5.14"/>
    <col customWidth="1" min="8" max="8" width="13.43"/>
    <col customWidth="1" min="9" max="9" width="6.29"/>
    <col customWidth="1" min="10" max="10" width="46.71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2502</v>
      </c>
      <c r="B2" s="19">
        <v>0.0259375</v>
      </c>
      <c r="C2" s="10" t="s">
        <v>70</v>
      </c>
      <c r="D2" s="10" t="s">
        <v>83</v>
      </c>
      <c r="E2" s="13">
        <v>9.0</v>
      </c>
      <c r="F2" s="16">
        <f>E2-6</f>
        <v>3</v>
      </c>
    </row>
    <row r="3">
      <c r="A3" s="10" t="s">
        <v>2502</v>
      </c>
      <c r="B3" s="19">
        <v>0.02619212962962963</v>
      </c>
      <c r="C3" s="10" t="s">
        <v>74</v>
      </c>
      <c r="D3" s="10" t="s">
        <v>125</v>
      </c>
      <c r="E3" s="13" t="s">
        <v>75</v>
      </c>
      <c r="F3" s="13" t="s">
        <v>75</v>
      </c>
      <c r="J3" s="10" t="s">
        <v>2263</v>
      </c>
    </row>
    <row r="4">
      <c r="A4" s="10" t="s">
        <v>2502</v>
      </c>
      <c r="B4" s="19">
        <v>0.02619212962962963</v>
      </c>
      <c r="C4" s="10" t="s">
        <v>74</v>
      </c>
      <c r="D4" s="10" t="s">
        <v>125</v>
      </c>
      <c r="E4" s="13">
        <v>31.0</v>
      </c>
      <c r="F4" s="16">
        <f>E4-13</f>
        <v>18</v>
      </c>
    </row>
    <row r="5">
      <c r="A5" s="10" t="s">
        <v>2502</v>
      </c>
      <c r="B5" s="19">
        <v>0.027314814814814816</v>
      </c>
      <c r="C5" s="10" t="s">
        <v>69</v>
      </c>
      <c r="D5" s="10" t="s">
        <v>83</v>
      </c>
      <c r="E5" s="13">
        <v>10.0</v>
      </c>
      <c r="F5" s="16">
        <f>E5-1</f>
        <v>9</v>
      </c>
    </row>
    <row r="6">
      <c r="A6" s="10" t="s">
        <v>2502</v>
      </c>
      <c r="B6" s="19">
        <v>0.041875</v>
      </c>
      <c r="C6" s="10" t="s">
        <v>70</v>
      </c>
      <c r="D6" s="10" t="s">
        <v>71</v>
      </c>
      <c r="E6" s="13">
        <v>10.0</v>
      </c>
      <c r="F6" s="16">
        <f>E6-7</f>
        <v>3</v>
      </c>
    </row>
    <row r="7">
      <c r="A7" s="10" t="s">
        <v>2502</v>
      </c>
      <c r="B7" s="19">
        <v>0.05175925925925926</v>
      </c>
      <c r="C7" s="10" t="s">
        <v>82</v>
      </c>
      <c r="D7" s="10" t="s">
        <v>93</v>
      </c>
      <c r="E7" s="13" t="s">
        <v>68</v>
      </c>
      <c r="F7" s="13">
        <v>20.0</v>
      </c>
      <c r="J7" s="10" t="s">
        <v>2503</v>
      </c>
    </row>
    <row r="8">
      <c r="A8" s="10" t="s">
        <v>2502</v>
      </c>
      <c r="B8" s="19">
        <v>0.0522337962962963</v>
      </c>
      <c r="C8" s="10" t="s">
        <v>69</v>
      </c>
      <c r="D8" s="10" t="s">
        <v>93</v>
      </c>
      <c r="E8" s="13">
        <v>20.0</v>
      </c>
      <c r="F8" s="16">
        <f>E8-7</f>
        <v>13</v>
      </c>
      <c r="J8" s="10" t="s">
        <v>2504</v>
      </c>
    </row>
    <row r="9">
      <c r="A9" s="10" t="s">
        <v>2502</v>
      </c>
      <c r="B9" s="19">
        <v>0.053877314814814815</v>
      </c>
      <c r="C9" s="10" t="s">
        <v>964</v>
      </c>
      <c r="D9" s="10" t="s">
        <v>120</v>
      </c>
      <c r="E9" s="13">
        <v>18.0</v>
      </c>
      <c r="F9" s="16"/>
      <c r="H9" s="10" t="s">
        <v>2505</v>
      </c>
      <c r="J9" s="10" t="s">
        <v>1169</v>
      </c>
    </row>
    <row r="10">
      <c r="A10" s="10" t="s">
        <v>2502</v>
      </c>
      <c r="B10" s="19">
        <v>0.05412037037037037</v>
      </c>
      <c r="C10" s="10" t="s">
        <v>69</v>
      </c>
      <c r="D10" s="10" t="s">
        <v>120</v>
      </c>
      <c r="E10" s="13">
        <v>12.0</v>
      </c>
      <c r="F10" s="13"/>
      <c r="H10" s="10" t="s">
        <v>2506</v>
      </c>
      <c r="J10" s="10" t="s">
        <v>1797</v>
      </c>
    </row>
    <row r="11">
      <c r="A11" s="10" t="s">
        <v>2502</v>
      </c>
      <c r="B11" s="19">
        <v>0.05797453703703704</v>
      </c>
      <c r="C11" s="10" t="s">
        <v>964</v>
      </c>
      <c r="D11" s="10" t="s">
        <v>128</v>
      </c>
      <c r="E11" s="13">
        <v>25.0</v>
      </c>
      <c r="F11" s="16">
        <f>E11-9</f>
        <v>16</v>
      </c>
    </row>
    <row r="12">
      <c r="A12" s="10" t="s">
        <v>2502</v>
      </c>
      <c r="B12" s="19">
        <v>0.06450231481481482</v>
      </c>
      <c r="C12" s="10" t="s">
        <v>82</v>
      </c>
      <c r="D12" s="10" t="s">
        <v>127</v>
      </c>
      <c r="E12" s="13">
        <v>18.0</v>
      </c>
      <c r="F12" s="13">
        <f>E12-4</f>
        <v>14</v>
      </c>
    </row>
    <row r="13">
      <c r="A13" s="10" t="s">
        <v>2502</v>
      </c>
      <c r="B13" s="19">
        <v>0.06450231481481482</v>
      </c>
      <c r="C13" s="10" t="s">
        <v>82</v>
      </c>
      <c r="D13" s="10" t="s">
        <v>76</v>
      </c>
      <c r="E13" s="13">
        <v>4.0</v>
      </c>
      <c r="F13" s="16"/>
      <c r="J13" s="10" t="s">
        <v>2507</v>
      </c>
    </row>
    <row r="14">
      <c r="A14" s="10" t="s">
        <v>2502</v>
      </c>
      <c r="B14" s="19">
        <v>0.08377314814814815</v>
      </c>
      <c r="C14" s="10" t="s">
        <v>69</v>
      </c>
      <c r="D14" s="10" t="s">
        <v>209</v>
      </c>
      <c r="E14" s="13">
        <v>12.0</v>
      </c>
      <c r="F14" s="13" t="s">
        <v>75</v>
      </c>
      <c r="J14" s="10" t="s">
        <v>2508</v>
      </c>
    </row>
    <row r="15">
      <c r="A15" s="10" t="s">
        <v>2502</v>
      </c>
      <c r="B15" s="19">
        <v>0.08711805555555556</v>
      </c>
      <c r="C15" s="10" t="s">
        <v>69</v>
      </c>
      <c r="D15" s="10" t="s">
        <v>361</v>
      </c>
      <c r="E15" s="13">
        <v>12.0</v>
      </c>
      <c r="F15" s="13" t="s">
        <v>75</v>
      </c>
      <c r="J15" s="10" t="s">
        <v>2508</v>
      </c>
    </row>
    <row r="16">
      <c r="A16" s="10" t="s">
        <v>2502</v>
      </c>
      <c r="B16" s="19">
        <v>0.08771990740740741</v>
      </c>
      <c r="C16" s="10" t="s">
        <v>69</v>
      </c>
      <c r="D16" s="10" t="s">
        <v>80</v>
      </c>
      <c r="E16" s="13" t="s">
        <v>88</v>
      </c>
      <c r="F16" s="13">
        <v>1.0</v>
      </c>
    </row>
    <row r="17">
      <c r="A17" s="10" t="s">
        <v>2502</v>
      </c>
      <c r="B17" s="19">
        <v>0.10413194444444444</v>
      </c>
      <c r="C17" s="10" t="s">
        <v>70</v>
      </c>
      <c r="D17" s="10" t="s">
        <v>209</v>
      </c>
      <c r="E17" s="13">
        <f>F17+0</f>
        <v>3</v>
      </c>
      <c r="F17" s="13">
        <v>3.0</v>
      </c>
    </row>
    <row r="18">
      <c r="A18" s="10" t="s">
        <v>2502</v>
      </c>
      <c r="B18" s="19">
        <v>0.11196759259259259</v>
      </c>
      <c r="C18" s="10" t="s">
        <v>964</v>
      </c>
      <c r="D18" s="10" t="s">
        <v>76</v>
      </c>
      <c r="E18" s="13">
        <v>18.0</v>
      </c>
      <c r="F18" s="16"/>
      <c r="J18" s="10" t="s">
        <v>2509</v>
      </c>
    </row>
    <row r="19">
      <c r="A19" s="10" t="s">
        <v>2502</v>
      </c>
      <c r="B19" s="19">
        <v>0.1507175925925926</v>
      </c>
      <c r="C19" s="10" t="s">
        <v>70</v>
      </c>
      <c r="D19" s="10" t="s">
        <v>67</v>
      </c>
      <c r="E19" s="13">
        <v>5.0</v>
      </c>
      <c r="F19" s="16">
        <f>E19-3</f>
        <v>2</v>
      </c>
    </row>
    <row r="20">
      <c r="A20" s="10" t="s">
        <v>2502</v>
      </c>
      <c r="B20" s="19">
        <v>0.15224537037037036</v>
      </c>
      <c r="C20" s="10" t="s">
        <v>70</v>
      </c>
      <c r="D20" s="10" t="s">
        <v>73</v>
      </c>
      <c r="E20" s="13" t="s">
        <v>68</v>
      </c>
      <c r="F20" s="13">
        <v>20.0</v>
      </c>
    </row>
    <row r="21">
      <c r="A21" s="10" t="s">
        <v>2502</v>
      </c>
      <c r="B21" s="19">
        <v>0.15486111111111112</v>
      </c>
      <c r="C21" s="10" t="s">
        <v>69</v>
      </c>
      <c r="D21" s="10" t="s">
        <v>67</v>
      </c>
      <c r="E21" s="13">
        <v>19.0</v>
      </c>
      <c r="F21" s="13">
        <f t="shared" ref="F21:F22" si="1">E21-5</f>
        <v>14</v>
      </c>
    </row>
    <row r="22">
      <c r="A22" s="10" t="s">
        <v>2502</v>
      </c>
      <c r="B22" s="19">
        <v>0.15561342592592592</v>
      </c>
      <c r="C22" s="10" t="s">
        <v>69</v>
      </c>
      <c r="D22" s="10" t="s">
        <v>67</v>
      </c>
      <c r="E22" s="13">
        <v>9.0</v>
      </c>
      <c r="F22" s="13">
        <f t="shared" si="1"/>
        <v>4</v>
      </c>
    </row>
    <row r="23">
      <c r="A23" s="10" t="s">
        <v>2502</v>
      </c>
      <c r="B23" s="19">
        <v>0.15907407407407406</v>
      </c>
      <c r="C23" s="10" t="s">
        <v>82</v>
      </c>
      <c r="D23" s="10" t="s">
        <v>365</v>
      </c>
      <c r="E23" s="13">
        <v>17.0</v>
      </c>
      <c r="F23" s="13">
        <f>E23-10</f>
        <v>7</v>
      </c>
    </row>
    <row r="24">
      <c r="A24" s="10" t="s">
        <v>2502</v>
      </c>
      <c r="B24" s="19">
        <v>0.15909722222222222</v>
      </c>
      <c r="C24" s="10" t="s">
        <v>70</v>
      </c>
      <c r="D24" s="10" t="s">
        <v>365</v>
      </c>
      <c r="E24" s="13">
        <v>20.0</v>
      </c>
      <c r="F24" s="13">
        <f>E24-6</f>
        <v>14</v>
      </c>
    </row>
    <row r="25">
      <c r="A25" s="10" t="s">
        <v>2502</v>
      </c>
      <c r="B25" s="19">
        <v>0.15909722222222222</v>
      </c>
      <c r="C25" s="10" t="s">
        <v>70</v>
      </c>
      <c r="D25" s="10" t="s">
        <v>76</v>
      </c>
      <c r="E25" s="13">
        <v>1.0</v>
      </c>
      <c r="F25" s="16"/>
      <c r="J25" s="10" t="s">
        <v>2507</v>
      </c>
    </row>
    <row r="26">
      <c r="A26" s="10" t="s">
        <v>2502</v>
      </c>
      <c r="B26" s="19">
        <v>0.15964120370370372</v>
      </c>
      <c r="C26" s="10" t="s">
        <v>82</v>
      </c>
      <c r="D26" s="10" t="s">
        <v>365</v>
      </c>
      <c r="E26" s="13">
        <v>16.0</v>
      </c>
      <c r="F26" s="13">
        <f>E26-10</f>
        <v>6</v>
      </c>
    </row>
    <row r="27">
      <c r="A27" s="10" t="s">
        <v>2502</v>
      </c>
      <c r="B27" s="19">
        <v>0.15964120370370372</v>
      </c>
      <c r="C27" s="10" t="s">
        <v>82</v>
      </c>
      <c r="D27" s="10" t="s">
        <v>76</v>
      </c>
      <c r="E27" s="13">
        <v>1.0</v>
      </c>
      <c r="F27" s="13"/>
      <c r="J27" s="10" t="s">
        <v>2507</v>
      </c>
    </row>
    <row r="28">
      <c r="A28" s="10" t="s">
        <v>2502</v>
      </c>
      <c r="B28" s="19">
        <v>0.15964120370370372</v>
      </c>
      <c r="C28" s="10" t="s">
        <v>70</v>
      </c>
      <c r="D28" s="10" t="s">
        <v>365</v>
      </c>
      <c r="E28" s="13">
        <v>15.0</v>
      </c>
      <c r="F28" s="13" t="s">
        <v>75</v>
      </c>
      <c r="J28" s="10" t="s">
        <v>2508</v>
      </c>
    </row>
    <row r="29">
      <c r="A29" s="10" t="s">
        <v>2502</v>
      </c>
      <c r="B29" s="19">
        <v>0.15989583333333332</v>
      </c>
      <c r="C29" s="10" t="s">
        <v>964</v>
      </c>
      <c r="D29" s="10" t="s">
        <v>132</v>
      </c>
      <c r="E29" s="13">
        <v>8.0</v>
      </c>
      <c r="F29" s="13">
        <f>E29--1</f>
        <v>9</v>
      </c>
    </row>
  </sheetData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57"/>
    <col customWidth="1" min="4" max="4" width="15.57"/>
    <col customWidth="1" min="5" max="5" width="10.43"/>
    <col customWidth="1" min="6" max="6" width="12.43"/>
    <col customWidth="1" min="7" max="7" width="5.14"/>
    <col customWidth="1" min="8" max="8" width="13.43"/>
    <col customWidth="1" min="9" max="9" width="6.29"/>
    <col customWidth="1" min="10" max="10" width="46.71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2510</v>
      </c>
      <c r="B2" s="19">
        <v>0.014386574074074074</v>
      </c>
      <c r="C2" s="10" t="s">
        <v>70</v>
      </c>
      <c r="D2" s="10" t="s">
        <v>71</v>
      </c>
      <c r="E2" s="13">
        <v>22.0</v>
      </c>
      <c r="F2" s="16">
        <f>E2-7</f>
        <v>15</v>
      </c>
    </row>
    <row r="3">
      <c r="A3" s="10" t="s">
        <v>2510</v>
      </c>
      <c r="B3" s="19">
        <v>0.027766203703703703</v>
      </c>
      <c r="C3" s="10" t="s">
        <v>69</v>
      </c>
      <c r="D3" s="10" t="s">
        <v>129</v>
      </c>
      <c r="E3" s="13">
        <v>14.0</v>
      </c>
      <c r="F3" s="13" t="s">
        <v>75</v>
      </c>
      <c r="J3" s="10" t="s">
        <v>2508</v>
      </c>
    </row>
    <row r="4">
      <c r="A4" s="10" t="s">
        <v>2510</v>
      </c>
      <c r="B4" s="19">
        <v>0.029097222222222222</v>
      </c>
      <c r="C4" s="10" t="s">
        <v>74</v>
      </c>
      <c r="D4" s="10" t="s">
        <v>131</v>
      </c>
      <c r="E4" s="13">
        <v>16.0</v>
      </c>
      <c r="F4" s="16">
        <f>E4-3</f>
        <v>13</v>
      </c>
    </row>
    <row r="5">
      <c r="A5" s="10" t="s">
        <v>2510</v>
      </c>
      <c r="B5" s="19">
        <v>0.02971064814814815</v>
      </c>
      <c r="C5" s="10" t="s">
        <v>74</v>
      </c>
      <c r="D5" s="10" t="s">
        <v>131</v>
      </c>
      <c r="E5" s="13">
        <v>22.0</v>
      </c>
      <c r="F5" s="13" t="s">
        <v>75</v>
      </c>
      <c r="J5" s="10" t="s">
        <v>2508</v>
      </c>
    </row>
    <row r="6">
      <c r="A6" s="10" t="s">
        <v>2510</v>
      </c>
      <c r="B6" s="19">
        <v>0.03295138888888889</v>
      </c>
      <c r="C6" s="10" t="s">
        <v>70</v>
      </c>
      <c r="D6" s="10" t="s">
        <v>127</v>
      </c>
      <c r="E6" s="13">
        <v>11.0</v>
      </c>
      <c r="F6" s="13" t="s">
        <v>75</v>
      </c>
      <c r="J6" s="10" t="s">
        <v>2508</v>
      </c>
    </row>
    <row r="7">
      <c r="A7" s="10" t="s">
        <v>2510</v>
      </c>
      <c r="B7" s="19">
        <v>0.03744212962962963</v>
      </c>
      <c r="C7" s="10" t="s">
        <v>69</v>
      </c>
      <c r="D7" s="10" t="s">
        <v>67</v>
      </c>
      <c r="E7" s="13">
        <v>7.0</v>
      </c>
      <c r="F7" s="13">
        <f>E7-5</f>
        <v>2</v>
      </c>
    </row>
    <row r="8">
      <c r="A8" s="10" t="s">
        <v>2510</v>
      </c>
      <c r="B8" s="19">
        <v>0.03869212962962963</v>
      </c>
      <c r="C8" s="10" t="s">
        <v>82</v>
      </c>
      <c r="D8" s="10" t="s">
        <v>365</v>
      </c>
      <c r="E8" s="13">
        <v>20.0</v>
      </c>
      <c r="F8" s="13" t="s">
        <v>75</v>
      </c>
      <c r="J8" s="10" t="s">
        <v>2508</v>
      </c>
    </row>
    <row r="9">
      <c r="A9" s="10" t="s">
        <v>2510</v>
      </c>
      <c r="B9" s="19">
        <v>0.03877314814814815</v>
      </c>
      <c r="C9" s="10" t="s">
        <v>70</v>
      </c>
      <c r="D9" s="10" t="s">
        <v>365</v>
      </c>
      <c r="E9" s="13" t="s">
        <v>75</v>
      </c>
      <c r="F9" s="13" t="s">
        <v>75</v>
      </c>
      <c r="J9" s="10" t="s">
        <v>2263</v>
      </c>
    </row>
    <row r="10">
      <c r="A10" s="10" t="s">
        <v>2510</v>
      </c>
      <c r="B10" s="19">
        <v>0.03877314814814815</v>
      </c>
      <c r="C10" s="10" t="s">
        <v>70</v>
      </c>
      <c r="D10" s="10" t="s">
        <v>365</v>
      </c>
      <c r="E10" s="13">
        <v>26.0</v>
      </c>
      <c r="F10" s="13" t="s">
        <v>75</v>
      </c>
      <c r="J10" s="10" t="s">
        <v>2508</v>
      </c>
    </row>
    <row r="11">
      <c r="A11" s="10" t="s">
        <v>2510</v>
      </c>
      <c r="B11" s="19">
        <v>0.043912037037037034</v>
      </c>
      <c r="C11" s="10" t="s">
        <v>82</v>
      </c>
      <c r="D11" s="10" t="s">
        <v>365</v>
      </c>
      <c r="E11" s="13">
        <v>15.0</v>
      </c>
      <c r="F11" s="13" t="s">
        <v>75</v>
      </c>
      <c r="J11" s="10" t="s">
        <v>2508</v>
      </c>
    </row>
    <row r="12">
      <c r="A12" s="10" t="s">
        <v>2510</v>
      </c>
      <c r="B12" s="19">
        <v>0.043912037037037034</v>
      </c>
      <c r="C12" s="10" t="s">
        <v>70</v>
      </c>
      <c r="D12" s="10" t="s">
        <v>365</v>
      </c>
      <c r="E12" s="13">
        <v>17.0</v>
      </c>
      <c r="F12" s="13" t="s">
        <v>75</v>
      </c>
      <c r="J12" s="10" t="s">
        <v>2508</v>
      </c>
    </row>
    <row r="13">
      <c r="A13" s="10" t="s">
        <v>2510</v>
      </c>
      <c r="B13" s="19">
        <v>0.046747685185185184</v>
      </c>
      <c r="C13" s="10" t="s">
        <v>70</v>
      </c>
      <c r="D13" s="10" t="s">
        <v>216</v>
      </c>
      <c r="E13" s="13" t="s">
        <v>68</v>
      </c>
      <c r="F13" s="13">
        <v>20.0</v>
      </c>
    </row>
    <row r="14">
      <c r="A14" s="10" t="s">
        <v>2510</v>
      </c>
      <c r="B14" s="19">
        <v>0.047199074074074074</v>
      </c>
      <c r="C14" s="10" t="s">
        <v>69</v>
      </c>
      <c r="D14" s="10" t="s">
        <v>129</v>
      </c>
      <c r="E14" s="13">
        <v>22.0</v>
      </c>
      <c r="F14" s="13" t="s">
        <v>75</v>
      </c>
      <c r="J14" s="10" t="s">
        <v>2508</v>
      </c>
    </row>
    <row r="15">
      <c r="A15" s="10" t="s">
        <v>2510</v>
      </c>
      <c r="B15" s="19">
        <v>0.047199074074074074</v>
      </c>
      <c r="C15" s="10" t="s">
        <v>69</v>
      </c>
      <c r="D15" s="10" t="s">
        <v>129</v>
      </c>
      <c r="E15" s="13" t="s">
        <v>75</v>
      </c>
      <c r="F15" s="13" t="s">
        <v>75</v>
      </c>
      <c r="J15" s="10" t="s">
        <v>2263</v>
      </c>
    </row>
    <row r="16">
      <c r="A16" s="10" t="s">
        <v>2510</v>
      </c>
      <c r="B16" s="19">
        <v>0.04997685185185185</v>
      </c>
      <c r="C16" s="10" t="s">
        <v>82</v>
      </c>
      <c r="D16" s="10" t="s">
        <v>67</v>
      </c>
      <c r="E16" s="13">
        <v>17.0</v>
      </c>
      <c r="F16" s="13">
        <f>E16-4</f>
        <v>13</v>
      </c>
    </row>
    <row r="17">
      <c r="A17" s="10" t="s">
        <v>2510</v>
      </c>
      <c r="B17" s="19">
        <v>0.04997685185185185</v>
      </c>
      <c r="C17" s="10" t="s">
        <v>82</v>
      </c>
      <c r="D17" s="10" t="s">
        <v>67</v>
      </c>
      <c r="E17" s="13" t="s">
        <v>75</v>
      </c>
      <c r="F17" s="13" t="s">
        <v>75</v>
      </c>
      <c r="J17" s="10" t="s">
        <v>2263</v>
      </c>
    </row>
    <row r="18">
      <c r="A18" s="10" t="s">
        <v>2510</v>
      </c>
      <c r="B18" s="19">
        <v>0.051076388888888886</v>
      </c>
      <c r="C18" s="10" t="s">
        <v>70</v>
      </c>
      <c r="D18" s="10" t="s">
        <v>83</v>
      </c>
      <c r="E18" s="13">
        <v>18.0</v>
      </c>
      <c r="F18" s="16">
        <f>E18-6</f>
        <v>12</v>
      </c>
    </row>
    <row r="19">
      <c r="A19" s="10" t="s">
        <v>2510</v>
      </c>
      <c r="B19" s="19">
        <v>0.051076388888888886</v>
      </c>
      <c r="C19" s="10" t="s">
        <v>82</v>
      </c>
      <c r="D19" s="10" t="s">
        <v>83</v>
      </c>
      <c r="E19" s="13">
        <v>26.0</v>
      </c>
      <c r="F19" s="16">
        <f>E19-10</f>
        <v>16</v>
      </c>
    </row>
    <row r="20">
      <c r="A20" s="10" t="s">
        <v>2510</v>
      </c>
      <c r="B20" s="19">
        <v>0.051076388888888886</v>
      </c>
      <c r="C20" s="10" t="s">
        <v>69</v>
      </c>
      <c r="D20" s="10" t="s">
        <v>83</v>
      </c>
      <c r="E20" s="13">
        <v>14.0</v>
      </c>
      <c r="F20" s="13">
        <f>E20-1</f>
        <v>13</v>
      </c>
    </row>
    <row r="21">
      <c r="A21" s="10" t="s">
        <v>2510</v>
      </c>
      <c r="B21" s="19">
        <v>0.057743055555555554</v>
      </c>
      <c r="C21" s="10" t="s">
        <v>74</v>
      </c>
      <c r="D21" s="10" t="s">
        <v>83</v>
      </c>
      <c r="E21" s="13">
        <v>17.0</v>
      </c>
      <c r="F21" s="13">
        <f>E21-11</f>
        <v>6</v>
      </c>
    </row>
    <row r="22">
      <c r="A22" s="10" t="s">
        <v>2510</v>
      </c>
      <c r="B22" s="19">
        <v>0.06159722222222222</v>
      </c>
      <c r="C22" s="10" t="s">
        <v>84</v>
      </c>
      <c r="D22" s="10" t="s">
        <v>166</v>
      </c>
      <c r="E22" s="13" t="s">
        <v>88</v>
      </c>
      <c r="F22" s="13">
        <v>1.0</v>
      </c>
      <c r="J22" s="10" t="s">
        <v>2399</v>
      </c>
    </row>
    <row r="23">
      <c r="A23" s="10" t="s">
        <v>2510</v>
      </c>
      <c r="B23" s="19">
        <v>0.06287037037037037</v>
      </c>
      <c r="C23" s="10" t="s">
        <v>69</v>
      </c>
      <c r="D23" s="10" t="s">
        <v>67</v>
      </c>
      <c r="E23" s="13">
        <v>8.0</v>
      </c>
      <c r="F23" s="13">
        <f t="shared" ref="F23:F24" si="1">E23-5</f>
        <v>3</v>
      </c>
    </row>
    <row r="24">
      <c r="A24" s="10" t="s">
        <v>2510</v>
      </c>
      <c r="B24" s="19">
        <v>0.06462962962962963</v>
      </c>
      <c r="C24" s="10" t="s">
        <v>69</v>
      </c>
      <c r="D24" s="10" t="s">
        <v>80</v>
      </c>
      <c r="E24" s="13">
        <v>24.0</v>
      </c>
      <c r="F24" s="13">
        <f t="shared" si="1"/>
        <v>19</v>
      </c>
    </row>
    <row r="25">
      <c r="A25" s="10" t="s">
        <v>2510</v>
      </c>
      <c r="B25" s="19">
        <v>0.06638888888888889</v>
      </c>
      <c r="C25" s="10" t="s">
        <v>964</v>
      </c>
      <c r="D25" s="10" t="s">
        <v>67</v>
      </c>
      <c r="E25" s="13" t="s">
        <v>75</v>
      </c>
      <c r="F25" s="13" t="s">
        <v>75</v>
      </c>
      <c r="J25" s="10" t="s">
        <v>2263</v>
      </c>
    </row>
    <row r="26">
      <c r="A26" s="10" t="s">
        <v>2510</v>
      </c>
      <c r="B26" s="19">
        <v>0.06638888888888889</v>
      </c>
      <c r="C26" s="10" t="s">
        <v>964</v>
      </c>
      <c r="D26" s="10" t="s">
        <v>67</v>
      </c>
      <c r="E26" s="13">
        <v>21.0</v>
      </c>
      <c r="F26" s="13" t="s">
        <v>75</v>
      </c>
      <c r="J26" s="10" t="s">
        <v>2508</v>
      </c>
    </row>
    <row r="27">
      <c r="A27" s="10" t="s">
        <v>2510</v>
      </c>
      <c r="B27" s="19">
        <v>0.06890046296296297</v>
      </c>
      <c r="C27" s="10" t="s">
        <v>74</v>
      </c>
      <c r="D27" s="10" t="s">
        <v>125</v>
      </c>
      <c r="E27" s="13" t="s">
        <v>75</v>
      </c>
      <c r="F27" s="13" t="s">
        <v>75</v>
      </c>
      <c r="J27" s="10" t="s">
        <v>2263</v>
      </c>
    </row>
    <row r="28">
      <c r="A28" s="10" t="s">
        <v>2510</v>
      </c>
      <c r="B28" s="19">
        <v>0.06890046296296297</v>
      </c>
      <c r="C28" s="10" t="s">
        <v>74</v>
      </c>
      <c r="D28" s="10" t="s">
        <v>125</v>
      </c>
      <c r="E28" s="13">
        <v>19.0</v>
      </c>
      <c r="F28" s="13">
        <f>E28-13</f>
        <v>6</v>
      </c>
    </row>
    <row r="29">
      <c r="A29" s="10" t="s">
        <v>2510</v>
      </c>
      <c r="B29" s="19">
        <v>0.07113425925925926</v>
      </c>
      <c r="C29" s="10" t="s">
        <v>74</v>
      </c>
      <c r="D29" s="10" t="s">
        <v>83</v>
      </c>
      <c r="E29" s="13">
        <v>13.0</v>
      </c>
      <c r="F29" s="13">
        <f>E29-11</f>
        <v>2</v>
      </c>
    </row>
    <row r="30">
      <c r="A30" s="10" t="s">
        <v>2510</v>
      </c>
      <c r="B30" s="19">
        <v>0.07216435185185185</v>
      </c>
      <c r="C30" s="10" t="s">
        <v>69</v>
      </c>
      <c r="D30" s="10" t="s">
        <v>128</v>
      </c>
      <c r="E30" s="13">
        <v>16.0</v>
      </c>
      <c r="F30" s="13" t="s">
        <v>75</v>
      </c>
      <c r="J30" s="10" t="s">
        <v>2508</v>
      </c>
    </row>
    <row r="31">
      <c r="A31" s="10" t="s">
        <v>2510</v>
      </c>
      <c r="B31" s="19">
        <v>0.07216435185185185</v>
      </c>
      <c r="C31" s="10" t="s">
        <v>964</v>
      </c>
      <c r="D31" s="10" t="s">
        <v>128</v>
      </c>
      <c r="E31" s="13">
        <v>16.0</v>
      </c>
      <c r="F31" s="13" t="s">
        <v>75</v>
      </c>
      <c r="J31" s="10" t="s">
        <v>2508</v>
      </c>
    </row>
    <row r="32">
      <c r="A32" s="10" t="s">
        <v>2510</v>
      </c>
      <c r="B32" s="19">
        <v>0.0728125</v>
      </c>
      <c r="C32" s="10" t="s">
        <v>70</v>
      </c>
      <c r="D32" s="10" t="s">
        <v>83</v>
      </c>
      <c r="E32" s="13">
        <v>11.0</v>
      </c>
      <c r="F32" s="13">
        <f>E32-6</f>
        <v>5</v>
      </c>
    </row>
    <row r="33">
      <c r="A33" s="10" t="s">
        <v>2510</v>
      </c>
      <c r="B33" s="19">
        <v>0.07282407407407407</v>
      </c>
      <c r="C33" s="10" t="s">
        <v>82</v>
      </c>
      <c r="D33" s="10" t="s">
        <v>83</v>
      </c>
      <c r="E33" s="13">
        <v>22.0</v>
      </c>
      <c r="F33" s="13">
        <f>E33-9</f>
        <v>13</v>
      </c>
    </row>
    <row r="34">
      <c r="A34" s="10" t="s">
        <v>2510</v>
      </c>
      <c r="B34" s="19">
        <v>0.07722222222222222</v>
      </c>
      <c r="C34" s="10" t="s">
        <v>69</v>
      </c>
      <c r="D34" s="10" t="s">
        <v>67</v>
      </c>
      <c r="E34" s="13">
        <v>22.0</v>
      </c>
      <c r="F34" s="13" t="s">
        <v>75</v>
      </c>
      <c r="J34" s="10" t="s">
        <v>2508</v>
      </c>
    </row>
    <row r="35">
      <c r="A35" s="10" t="s">
        <v>2510</v>
      </c>
      <c r="B35" s="19">
        <v>0.08101851851851852</v>
      </c>
      <c r="C35" s="10" t="s">
        <v>82</v>
      </c>
      <c r="D35" s="10" t="s">
        <v>67</v>
      </c>
      <c r="E35" s="13">
        <v>21.0</v>
      </c>
      <c r="F35" s="13">
        <f>E35-4</f>
        <v>17</v>
      </c>
    </row>
    <row r="36">
      <c r="A36" s="10" t="s">
        <v>2510</v>
      </c>
      <c r="B36" s="19">
        <v>0.09778935185185185</v>
      </c>
      <c r="C36" s="10" t="s">
        <v>66</v>
      </c>
      <c r="D36" s="10" t="s">
        <v>71</v>
      </c>
      <c r="E36" s="13" t="s">
        <v>68</v>
      </c>
      <c r="F36" s="13">
        <v>20.0</v>
      </c>
    </row>
    <row r="37">
      <c r="A37" s="10" t="s">
        <v>2510</v>
      </c>
      <c r="B37" s="19">
        <v>0.09831018518518518</v>
      </c>
      <c r="C37" s="10" t="s">
        <v>70</v>
      </c>
      <c r="D37" s="10" t="s">
        <v>67</v>
      </c>
      <c r="E37" s="13">
        <v>13.0</v>
      </c>
      <c r="F37" s="13">
        <f>E37-3</f>
        <v>10</v>
      </c>
    </row>
    <row r="38">
      <c r="A38" s="10" t="s">
        <v>2510</v>
      </c>
      <c r="B38" s="19">
        <v>0.09834490740740741</v>
      </c>
      <c r="C38" s="10" t="s">
        <v>82</v>
      </c>
      <c r="D38" s="10" t="s">
        <v>67</v>
      </c>
      <c r="E38" s="13">
        <v>19.0</v>
      </c>
      <c r="F38" s="13">
        <f>E38-4</f>
        <v>15</v>
      </c>
    </row>
    <row r="39">
      <c r="A39" s="10" t="s">
        <v>2510</v>
      </c>
      <c r="B39" s="19">
        <v>0.1096875</v>
      </c>
      <c r="C39" s="10" t="s">
        <v>70</v>
      </c>
      <c r="D39" s="10" t="s">
        <v>83</v>
      </c>
      <c r="E39" s="13" t="s">
        <v>75</v>
      </c>
      <c r="F39" s="13" t="s">
        <v>75</v>
      </c>
      <c r="J39" s="10" t="s">
        <v>2263</v>
      </c>
    </row>
    <row r="40">
      <c r="A40" s="10" t="s">
        <v>2510</v>
      </c>
      <c r="B40" s="19">
        <v>0.1096875</v>
      </c>
      <c r="C40" s="10" t="s">
        <v>70</v>
      </c>
      <c r="D40" s="10" t="s">
        <v>83</v>
      </c>
      <c r="E40" s="13">
        <v>16.0</v>
      </c>
      <c r="F40" s="13">
        <f>E40-6</f>
        <v>10</v>
      </c>
    </row>
    <row r="41">
      <c r="A41" s="10" t="s">
        <v>2510</v>
      </c>
      <c r="B41" s="19">
        <v>0.11099537037037037</v>
      </c>
      <c r="C41" s="10" t="s">
        <v>66</v>
      </c>
      <c r="D41" s="10" t="s">
        <v>132</v>
      </c>
      <c r="E41" s="13" t="s">
        <v>75</v>
      </c>
      <c r="F41" s="13" t="s">
        <v>75</v>
      </c>
    </row>
    <row r="42">
      <c r="A42" s="10" t="s">
        <v>2510</v>
      </c>
      <c r="B42" s="19">
        <v>0.11123842592592592</v>
      </c>
      <c r="C42" s="10" t="s">
        <v>70</v>
      </c>
      <c r="D42" s="10" t="s">
        <v>132</v>
      </c>
      <c r="E42" s="13" t="s">
        <v>75</v>
      </c>
      <c r="F42" s="13" t="s">
        <v>75</v>
      </c>
      <c r="J42" s="10" t="s">
        <v>2263</v>
      </c>
    </row>
    <row r="43">
      <c r="A43" s="10" t="s">
        <v>2510</v>
      </c>
      <c r="B43" s="19">
        <v>0.11123842592592592</v>
      </c>
      <c r="C43" s="10" t="s">
        <v>70</v>
      </c>
      <c r="D43" s="10" t="s">
        <v>132</v>
      </c>
      <c r="E43" s="13">
        <v>18.0</v>
      </c>
      <c r="F43" s="13">
        <f>E43-2</f>
        <v>16</v>
      </c>
    </row>
    <row r="44">
      <c r="A44" s="10" t="s">
        <v>2510</v>
      </c>
      <c r="B44" s="19">
        <v>0.11331018518518518</v>
      </c>
      <c r="C44" s="10" t="s">
        <v>82</v>
      </c>
      <c r="D44" s="10" t="s">
        <v>83</v>
      </c>
      <c r="E44" s="13" t="s">
        <v>75</v>
      </c>
      <c r="F44" s="13" t="s">
        <v>75</v>
      </c>
      <c r="J44" s="10" t="s">
        <v>2263</v>
      </c>
    </row>
    <row r="45">
      <c r="A45" s="10" t="s">
        <v>2510</v>
      </c>
      <c r="B45" s="19">
        <v>0.11331018518518518</v>
      </c>
      <c r="C45" s="10" t="s">
        <v>82</v>
      </c>
      <c r="D45" s="10" t="s">
        <v>83</v>
      </c>
      <c r="E45" s="13">
        <v>27.0</v>
      </c>
      <c r="F45" s="13">
        <f>E45-10</f>
        <v>17</v>
      </c>
    </row>
    <row r="46">
      <c r="A46" s="10" t="s">
        <v>2510</v>
      </c>
      <c r="B46" s="19">
        <v>0.11521990740740741</v>
      </c>
      <c r="C46" s="10" t="s">
        <v>66</v>
      </c>
      <c r="D46" s="10" t="s">
        <v>83</v>
      </c>
      <c r="E46" s="13">
        <f>F46+6</f>
        <v>25</v>
      </c>
      <c r="F46" s="13">
        <v>19.0</v>
      </c>
      <c r="J46" s="10" t="s">
        <v>2263</v>
      </c>
    </row>
    <row r="47">
      <c r="A47" s="10" t="s">
        <v>2510</v>
      </c>
      <c r="B47" s="19">
        <v>0.11521990740740741</v>
      </c>
      <c r="C47" s="10" t="s">
        <v>66</v>
      </c>
      <c r="D47" s="10" t="s">
        <v>83</v>
      </c>
      <c r="E47" s="13" t="s">
        <v>68</v>
      </c>
      <c r="F47" s="13">
        <v>20.0</v>
      </c>
    </row>
    <row r="48">
      <c r="A48" s="10" t="s">
        <v>2510</v>
      </c>
      <c r="B48" s="19">
        <v>0.11521990740740741</v>
      </c>
      <c r="C48" s="10" t="s">
        <v>66</v>
      </c>
      <c r="D48" s="10" t="s">
        <v>76</v>
      </c>
      <c r="E48" s="13">
        <v>4.0</v>
      </c>
      <c r="F48" s="13"/>
      <c r="J48" s="10" t="s">
        <v>2507</v>
      </c>
    </row>
    <row r="49">
      <c r="A49" s="10" t="s">
        <v>2510</v>
      </c>
      <c r="B49" s="19">
        <v>0.11736111111111111</v>
      </c>
      <c r="C49" s="10" t="s">
        <v>82</v>
      </c>
      <c r="D49" s="10" t="s">
        <v>83</v>
      </c>
      <c r="E49" s="13" t="s">
        <v>75</v>
      </c>
      <c r="F49" s="13" t="s">
        <v>75</v>
      </c>
    </row>
    <row r="50">
      <c r="A50" s="10" t="s">
        <v>2510</v>
      </c>
      <c r="B50" s="19">
        <v>0.11736111111111111</v>
      </c>
      <c r="C50" s="10" t="s">
        <v>82</v>
      </c>
      <c r="D50" s="10" t="s">
        <v>83</v>
      </c>
      <c r="E50" s="13">
        <v>30.0</v>
      </c>
      <c r="F50" s="13" t="s">
        <v>75</v>
      </c>
      <c r="J50" s="10" t="s">
        <v>2508</v>
      </c>
    </row>
    <row r="51">
      <c r="A51" s="10" t="s">
        <v>2510</v>
      </c>
      <c r="B51" s="19">
        <v>0.11743055555555555</v>
      </c>
      <c r="C51" s="10" t="s">
        <v>70</v>
      </c>
      <c r="D51" s="10" t="s">
        <v>83</v>
      </c>
      <c r="E51" s="13" t="s">
        <v>75</v>
      </c>
      <c r="F51" s="13" t="s">
        <v>75</v>
      </c>
      <c r="J51" s="10" t="s">
        <v>2263</v>
      </c>
    </row>
    <row r="52">
      <c r="A52" s="10" t="s">
        <v>2510</v>
      </c>
      <c r="B52" s="19">
        <v>0.11743055555555555</v>
      </c>
      <c r="C52" s="10" t="s">
        <v>70</v>
      </c>
      <c r="D52" s="10" t="s">
        <v>83</v>
      </c>
      <c r="E52" s="13">
        <v>22.0</v>
      </c>
      <c r="F52" s="13" t="s">
        <v>75</v>
      </c>
      <c r="J52" s="10" t="s">
        <v>2508</v>
      </c>
    </row>
    <row r="53">
      <c r="A53" s="10" t="s">
        <v>2510</v>
      </c>
      <c r="B53" s="19">
        <v>0.1224537037037037</v>
      </c>
      <c r="C53" s="10" t="s">
        <v>69</v>
      </c>
      <c r="D53" s="10" t="s">
        <v>83</v>
      </c>
      <c r="E53" s="13" t="s">
        <v>88</v>
      </c>
      <c r="F53" s="13">
        <v>1.0</v>
      </c>
    </row>
    <row r="54">
      <c r="A54" s="10" t="s">
        <v>2510</v>
      </c>
      <c r="B54" s="19">
        <v>0.12328703703703704</v>
      </c>
      <c r="C54" s="10" t="s">
        <v>69</v>
      </c>
      <c r="D54" s="10" t="s">
        <v>73</v>
      </c>
      <c r="E54" s="13">
        <v>20.0</v>
      </c>
      <c r="F54" s="13">
        <f>E54-8</f>
        <v>12</v>
      </c>
    </row>
    <row r="55">
      <c r="A55" s="10" t="s">
        <v>2510</v>
      </c>
      <c r="B55" s="19">
        <v>0.12513888888888888</v>
      </c>
      <c r="C55" s="10" t="s">
        <v>66</v>
      </c>
      <c r="D55" s="10" t="s">
        <v>83</v>
      </c>
      <c r="E55" s="13" t="s">
        <v>75</v>
      </c>
      <c r="F55" s="13" t="s">
        <v>75</v>
      </c>
      <c r="J55" s="10" t="s">
        <v>2263</v>
      </c>
    </row>
    <row r="56">
      <c r="A56" s="10" t="s">
        <v>2510</v>
      </c>
      <c r="B56" s="19">
        <v>0.12513888888888888</v>
      </c>
      <c r="C56" s="10" t="s">
        <v>66</v>
      </c>
      <c r="D56" s="10" t="s">
        <v>83</v>
      </c>
      <c r="E56" s="13">
        <v>27.0</v>
      </c>
      <c r="F56" s="13" t="s">
        <v>75</v>
      </c>
      <c r="J56" s="10" t="s">
        <v>2508</v>
      </c>
    </row>
    <row r="57">
      <c r="A57" s="10" t="s">
        <v>2510</v>
      </c>
      <c r="B57" s="19">
        <v>0.12519675925925927</v>
      </c>
      <c r="C57" s="10" t="s">
        <v>82</v>
      </c>
      <c r="D57" s="10" t="s">
        <v>83</v>
      </c>
      <c r="E57" s="13" t="s">
        <v>75</v>
      </c>
      <c r="F57" s="13" t="s">
        <v>75</v>
      </c>
      <c r="J57" s="10" t="s">
        <v>2263</v>
      </c>
    </row>
    <row r="58">
      <c r="A58" s="10" t="s">
        <v>2510</v>
      </c>
      <c r="B58" s="19">
        <v>0.12519675925925927</v>
      </c>
      <c r="C58" s="10" t="s">
        <v>82</v>
      </c>
      <c r="D58" s="10" t="s">
        <v>83</v>
      </c>
      <c r="E58" s="13">
        <v>27.0</v>
      </c>
      <c r="F58" s="13" t="s">
        <v>75</v>
      </c>
      <c r="J58" s="10" t="s">
        <v>2508</v>
      </c>
    </row>
    <row r="59">
      <c r="A59" s="10" t="s">
        <v>2510</v>
      </c>
      <c r="B59" s="19">
        <v>0.12790509259259258</v>
      </c>
      <c r="C59" s="10" t="s">
        <v>70</v>
      </c>
      <c r="D59" s="10" t="s">
        <v>83</v>
      </c>
      <c r="E59" s="13">
        <v>15.0</v>
      </c>
      <c r="F59" s="13">
        <f>E59-6</f>
        <v>9</v>
      </c>
    </row>
    <row r="60">
      <c r="A60" s="10" t="s">
        <v>2510</v>
      </c>
      <c r="B60" s="19">
        <v>0.12790509259259258</v>
      </c>
      <c r="C60" s="10" t="s">
        <v>70</v>
      </c>
      <c r="D60" s="10" t="s">
        <v>83</v>
      </c>
      <c r="E60" s="13" t="s">
        <v>75</v>
      </c>
      <c r="F60" s="13" t="s">
        <v>75</v>
      </c>
      <c r="J60" s="10" t="s">
        <v>2263</v>
      </c>
    </row>
    <row r="61">
      <c r="A61" s="10" t="s">
        <v>2510</v>
      </c>
      <c r="B61" s="19">
        <v>0.13121527777777778</v>
      </c>
      <c r="C61" s="10" t="s">
        <v>69</v>
      </c>
      <c r="D61" s="10" t="s">
        <v>67</v>
      </c>
      <c r="E61" s="13" t="s">
        <v>75</v>
      </c>
      <c r="F61" s="13" t="s">
        <v>75</v>
      </c>
      <c r="J61" s="10" t="s">
        <v>2263</v>
      </c>
    </row>
    <row r="62">
      <c r="A62" s="10" t="s">
        <v>2510</v>
      </c>
      <c r="B62" s="19">
        <v>0.13121527777777778</v>
      </c>
      <c r="C62" s="10" t="s">
        <v>69</v>
      </c>
      <c r="D62" s="10" t="s">
        <v>67</v>
      </c>
      <c r="E62" s="13">
        <v>19.0</v>
      </c>
      <c r="F62" s="13">
        <f>E62-5</f>
        <v>14</v>
      </c>
    </row>
    <row r="63">
      <c r="A63" s="10" t="s">
        <v>2510</v>
      </c>
      <c r="B63" s="19">
        <v>0.13273148148148148</v>
      </c>
      <c r="C63" s="10" t="s">
        <v>69</v>
      </c>
      <c r="D63" s="10" t="s">
        <v>71</v>
      </c>
      <c r="E63" s="13" t="s">
        <v>75</v>
      </c>
      <c r="F63" s="13" t="s">
        <v>75</v>
      </c>
      <c r="J63" s="10" t="s">
        <v>2263</v>
      </c>
    </row>
    <row r="64">
      <c r="A64" s="10" t="s">
        <v>2510</v>
      </c>
      <c r="B64" s="19">
        <v>0.13273148148148148</v>
      </c>
      <c r="C64" s="10" t="s">
        <v>69</v>
      </c>
      <c r="D64" s="10" t="s">
        <v>71</v>
      </c>
      <c r="E64" s="13">
        <v>19.0</v>
      </c>
      <c r="F64" s="13">
        <f>E64-5</f>
        <v>14</v>
      </c>
    </row>
    <row r="65">
      <c r="A65" s="10" t="s">
        <v>2510</v>
      </c>
      <c r="B65" s="19">
        <v>0.1333101851851852</v>
      </c>
      <c r="C65" s="10" t="s">
        <v>69</v>
      </c>
      <c r="D65" s="10" t="s">
        <v>67</v>
      </c>
      <c r="E65" s="13" t="s">
        <v>75</v>
      </c>
      <c r="F65" s="13" t="s">
        <v>75</v>
      </c>
      <c r="J65" s="10" t="s">
        <v>2263</v>
      </c>
    </row>
    <row r="66">
      <c r="A66" s="10" t="s">
        <v>2510</v>
      </c>
      <c r="B66" s="19">
        <v>0.1333101851851852</v>
      </c>
      <c r="C66" s="10" t="s">
        <v>69</v>
      </c>
      <c r="D66" s="10" t="s">
        <v>67</v>
      </c>
      <c r="E66" s="13">
        <v>17.0</v>
      </c>
      <c r="F66" s="13">
        <f>E66-5</f>
        <v>12</v>
      </c>
    </row>
    <row r="67">
      <c r="A67" s="10" t="s">
        <v>2510</v>
      </c>
      <c r="B67" s="19">
        <v>0.13408564814814813</v>
      </c>
      <c r="C67" s="10" t="s">
        <v>82</v>
      </c>
      <c r="D67" s="10" t="s">
        <v>83</v>
      </c>
      <c r="E67" s="13">
        <v>29.0</v>
      </c>
      <c r="F67" s="13">
        <f>E67-10</f>
        <v>19</v>
      </c>
    </row>
    <row r="68">
      <c r="A68" s="10" t="s">
        <v>2510</v>
      </c>
      <c r="B68" s="19">
        <v>0.13408564814814813</v>
      </c>
      <c r="C68" s="10" t="s">
        <v>82</v>
      </c>
      <c r="D68" s="10" t="s">
        <v>83</v>
      </c>
      <c r="E68" s="13" t="s">
        <v>75</v>
      </c>
      <c r="F68" s="13" t="s">
        <v>75</v>
      </c>
      <c r="J68" s="10" t="s">
        <v>2263</v>
      </c>
    </row>
    <row r="69">
      <c r="A69" s="10" t="s">
        <v>2510</v>
      </c>
      <c r="B69" s="19">
        <v>0.14148148148148149</v>
      </c>
      <c r="C69" s="10" t="s">
        <v>70</v>
      </c>
      <c r="D69" s="10" t="s">
        <v>127</v>
      </c>
      <c r="E69" s="13" t="s">
        <v>75</v>
      </c>
      <c r="F69" s="13" t="s">
        <v>75</v>
      </c>
      <c r="J69" s="10" t="s">
        <v>2263</v>
      </c>
    </row>
    <row r="70">
      <c r="A70" s="10" t="s">
        <v>2510</v>
      </c>
      <c r="B70" s="19">
        <v>0.14148148148148149</v>
      </c>
      <c r="C70" s="10" t="s">
        <v>70</v>
      </c>
      <c r="D70" s="10" t="s">
        <v>127</v>
      </c>
      <c r="E70" s="13">
        <v>12.0</v>
      </c>
      <c r="F70" s="13" t="s">
        <v>75</v>
      </c>
      <c r="J70" s="10" t="s">
        <v>2508</v>
      </c>
    </row>
    <row r="71">
      <c r="A71" s="10" t="s">
        <v>2510</v>
      </c>
      <c r="B71" s="19">
        <v>0.14765046296296297</v>
      </c>
      <c r="C71" s="10" t="s">
        <v>74</v>
      </c>
      <c r="D71" s="10" t="s">
        <v>217</v>
      </c>
      <c r="E71" s="13" t="s">
        <v>88</v>
      </c>
      <c r="F71" s="13">
        <v>1.0</v>
      </c>
    </row>
    <row r="72">
      <c r="A72" s="10" t="s">
        <v>2510</v>
      </c>
      <c r="B72" s="19">
        <v>0.15024305555555556</v>
      </c>
      <c r="C72" s="10" t="s">
        <v>69</v>
      </c>
      <c r="D72" s="10" t="s">
        <v>81</v>
      </c>
      <c r="E72" s="13">
        <v>11.0</v>
      </c>
      <c r="F72" s="13">
        <f>E72-2</f>
        <v>9</v>
      </c>
    </row>
    <row r="73">
      <c r="A73" s="10" t="s">
        <v>2510</v>
      </c>
      <c r="B73" s="19">
        <v>0.15037037037037038</v>
      </c>
      <c r="C73" s="10" t="s">
        <v>70</v>
      </c>
      <c r="D73" s="10" t="s">
        <v>127</v>
      </c>
      <c r="E73" s="13" t="s">
        <v>75</v>
      </c>
      <c r="F73" s="13" t="s">
        <v>75</v>
      </c>
      <c r="J73" s="10" t="s">
        <v>2263</v>
      </c>
    </row>
    <row r="74">
      <c r="A74" s="10" t="s">
        <v>2510</v>
      </c>
      <c r="B74" s="19">
        <v>0.15037037037037038</v>
      </c>
      <c r="C74" s="10" t="s">
        <v>70</v>
      </c>
      <c r="D74" s="10" t="s">
        <v>127</v>
      </c>
      <c r="E74" s="13">
        <v>9.0</v>
      </c>
      <c r="F74" s="13">
        <f>E74-1</f>
        <v>8</v>
      </c>
    </row>
    <row r="75">
      <c r="A75" s="10" t="s">
        <v>2510</v>
      </c>
      <c r="B75" s="19">
        <v>0.1555439814814815</v>
      </c>
      <c r="C75" s="10" t="s">
        <v>66</v>
      </c>
      <c r="D75" s="10" t="s">
        <v>2511</v>
      </c>
      <c r="E75" s="13">
        <v>2.0</v>
      </c>
      <c r="F75" s="13">
        <v>2.0</v>
      </c>
      <c r="J75" s="10" t="s">
        <v>2512</v>
      </c>
    </row>
    <row r="76">
      <c r="A76" s="10" t="s">
        <v>2510</v>
      </c>
      <c r="B76" s="19">
        <v>0.15814814814814815</v>
      </c>
      <c r="C76" s="10" t="s">
        <v>69</v>
      </c>
      <c r="D76" s="10" t="s">
        <v>81</v>
      </c>
      <c r="E76" s="13">
        <v>7.0</v>
      </c>
      <c r="F76" s="13">
        <f>E76-2</f>
        <v>5</v>
      </c>
    </row>
    <row r="77">
      <c r="A77" s="10" t="s">
        <v>2510</v>
      </c>
      <c r="B77" s="19">
        <v>0.15824074074074074</v>
      </c>
      <c r="C77" s="10" t="s">
        <v>82</v>
      </c>
      <c r="D77" s="10" t="s">
        <v>127</v>
      </c>
      <c r="E77" s="13">
        <v>19.0</v>
      </c>
      <c r="F77" s="13">
        <f>E77-4</f>
        <v>15</v>
      </c>
    </row>
    <row r="78">
      <c r="A78" s="10" t="s">
        <v>2510</v>
      </c>
      <c r="B78" s="19">
        <v>0.16407407407407407</v>
      </c>
      <c r="C78" s="10" t="s">
        <v>69</v>
      </c>
      <c r="D78" s="10" t="s">
        <v>127</v>
      </c>
      <c r="E78" s="13">
        <v>11.0</v>
      </c>
      <c r="F78" s="13">
        <f>E78-5</f>
        <v>6</v>
      </c>
    </row>
    <row r="79">
      <c r="A79" s="10" t="s">
        <v>2510</v>
      </c>
      <c r="B79" s="19">
        <v>0.16686342592592593</v>
      </c>
      <c r="C79" s="10" t="s">
        <v>70</v>
      </c>
      <c r="D79" s="10" t="s">
        <v>210</v>
      </c>
      <c r="E79" s="13" t="s">
        <v>68</v>
      </c>
      <c r="F79" s="13">
        <v>20.0</v>
      </c>
    </row>
    <row r="80">
      <c r="A80" s="10" t="s">
        <v>2510</v>
      </c>
      <c r="B80" s="19">
        <v>0.16699074074074075</v>
      </c>
      <c r="C80" s="10" t="s">
        <v>69</v>
      </c>
      <c r="D80" s="10" t="s">
        <v>210</v>
      </c>
      <c r="E80" s="13">
        <v>10.0</v>
      </c>
      <c r="F80" s="13" t="s">
        <v>75</v>
      </c>
      <c r="J80" s="10" t="s">
        <v>2508</v>
      </c>
    </row>
    <row r="81">
      <c r="A81" s="10" t="s">
        <v>2510</v>
      </c>
      <c r="B81" s="19">
        <v>0.16703703703703704</v>
      </c>
      <c r="C81" s="10" t="s">
        <v>74</v>
      </c>
      <c r="D81" s="10" t="s">
        <v>210</v>
      </c>
      <c r="E81" s="13">
        <v>5.0</v>
      </c>
      <c r="F81" s="13">
        <f t="shared" ref="F81:F82" si="2">E81--3</f>
        <v>8</v>
      </c>
    </row>
    <row r="82">
      <c r="A82" s="10" t="s">
        <v>2510</v>
      </c>
      <c r="B82" s="19">
        <v>0.16894675925925925</v>
      </c>
      <c r="C82" s="10" t="s">
        <v>74</v>
      </c>
      <c r="D82" s="10" t="s">
        <v>98</v>
      </c>
      <c r="E82" s="13">
        <v>12.0</v>
      </c>
      <c r="F82" s="13">
        <f t="shared" si="2"/>
        <v>15</v>
      </c>
    </row>
  </sheetData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57"/>
    <col customWidth="1" min="4" max="4" width="15.57"/>
    <col customWidth="1" min="5" max="5" width="10.43"/>
    <col customWidth="1" min="6" max="6" width="12.43"/>
    <col customWidth="1" min="7" max="7" width="5.14"/>
    <col customWidth="1" min="8" max="8" width="13.43"/>
    <col customWidth="1" min="9" max="9" width="6.29"/>
    <col customWidth="1" min="10" max="10" width="46.71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2513</v>
      </c>
      <c r="B2" s="19">
        <v>0.013055555555555556</v>
      </c>
      <c r="C2" s="10" t="s">
        <v>69</v>
      </c>
      <c r="D2" s="10" t="s">
        <v>154</v>
      </c>
      <c r="E2" s="13">
        <v>19.0</v>
      </c>
      <c r="F2" s="16">
        <f>E2-5</f>
        <v>14</v>
      </c>
    </row>
    <row r="3">
      <c r="A3" s="10" t="s">
        <v>2513</v>
      </c>
      <c r="B3" s="19">
        <v>0.014583333333333334</v>
      </c>
      <c r="C3" s="10" t="s">
        <v>82</v>
      </c>
      <c r="D3" s="10" t="s">
        <v>76</v>
      </c>
      <c r="E3" s="13">
        <v>92.0</v>
      </c>
      <c r="F3" s="13"/>
      <c r="J3" s="10" t="s">
        <v>2514</v>
      </c>
    </row>
    <row r="4">
      <c r="A4" s="10" t="s">
        <v>2513</v>
      </c>
      <c r="B4" s="19">
        <v>0.017314814814814814</v>
      </c>
      <c r="C4" s="10" t="s">
        <v>82</v>
      </c>
      <c r="D4" s="10" t="s">
        <v>71</v>
      </c>
      <c r="E4" s="13">
        <v>26.0</v>
      </c>
      <c r="F4" s="16">
        <f>E4-7</f>
        <v>19</v>
      </c>
    </row>
    <row r="5">
      <c r="A5" s="10" t="s">
        <v>2513</v>
      </c>
      <c r="B5" s="19">
        <v>0.021145833333333332</v>
      </c>
      <c r="C5" s="10" t="s">
        <v>66</v>
      </c>
      <c r="D5" s="10" t="s">
        <v>127</v>
      </c>
      <c r="E5" s="13" t="s">
        <v>68</v>
      </c>
      <c r="F5" s="13">
        <v>20.0</v>
      </c>
      <c r="J5" s="10" t="s">
        <v>2508</v>
      </c>
    </row>
    <row r="6">
      <c r="A6" s="10" t="s">
        <v>2513</v>
      </c>
      <c r="B6" s="19">
        <v>0.022222222222222223</v>
      </c>
      <c r="C6" s="10" t="s">
        <v>82</v>
      </c>
      <c r="D6" s="10" t="s">
        <v>76</v>
      </c>
      <c r="E6" s="13">
        <v>91.0</v>
      </c>
      <c r="F6" s="13"/>
      <c r="J6" s="10" t="s">
        <v>2514</v>
      </c>
    </row>
    <row r="7">
      <c r="A7" s="10" t="s">
        <v>2513</v>
      </c>
      <c r="B7" s="19">
        <v>0.026944444444444444</v>
      </c>
      <c r="C7" s="10" t="s">
        <v>964</v>
      </c>
      <c r="D7" s="10" t="s">
        <v>67</v>
      </c>
      <c r="E7" s="13">
        <v>23.0</v>
      </c>
      <c r="F7" s="13">
        <f>E7-8</f>
        <v>15</v>
      </c>
    </row>
    <row r="8">
      <c r="A8" s="10" t="s">
        <v>2513</v>
      </c>
      <c r="B8" s="19">
        <v>0.02795138888888889</v>
      </c>
      <c r="C8" s="10" t="s">
        <v>74</v>
      </c>
      <c r="D8" s="10" t="s">
        <v>78</v>
      </c>
      <c r="E8" s="13">
        <v>23.0</v>
      </c>
      <c r="F8" s="13">
        <f>E8-9</f>
        <v>14</v>
      </c>
    </row>
    <row r="9">
      <c r="A9" s="10" t="s">
        <v>2513</v>
      </c>
      <c r="B9" s="19">
        <v>0.028043981481481482</v>
      </c>
      <c r="C9" s="10" t="s">
        <v>70</v>
      </c>
      <c r="D9" s="10" t="s">
        <v>78</v>
      </c>
      <c r="E9" s="13">
        <v>19.0</v>
      </c>
      <c r="F9" s="13" t="s">
        <v>75</v>
      </c>
      <c r="J9" s="10" t="s">
        <v>2508</v>
      </c>
    </row>
    <row r="10">
      <c r="A10" s="10" t="s">
        <v>2513</v>
      </c>
      <c r="B10" s="19">
        <v>0.029166666666666667</v>
      </c>
      <c r="C10" s="10" t="s">
        <v>74</v>
      </c>
      <c r="D10" s="10" t="s">
        <v>67</v>
      </c>
      <c r="E10" s="13">
        <v>19.0</v>
      </c>
      <c r="F10" s="13">
        <f>E10-1</f>
        <v>18</v>
      </c>
    </row>
    <row r="11">
      <c r="A11" s="10" t="s">
        <v>2513</v>
      </c>
      <c r="B11" s="19">
        <v>0.02921296296296296</v>
      </c>
      <c r="C11" s="10" t="s">
        <v>70</v>
      </c>
      <c r="D11" s="10" t="s">
        <v>67</v>
      </c>
      <c r="E11" s="13">
        <v>12.0</v>
      </c>
      <c r="F11" s="13">
        <f>E11-3</f>
        <v>9</v>
      </c>
    </row>
    <row r="12">
      <c r="A12" s="10" t="s">
        <v>2513</v>
      </c>
      <c r="B12" s="19">
        <v>0.033622685185185186</v>
      </c>
      <c r="C12" s="10" t="s">
        <v>69</v>
      </c>
      <c r="D12" s="10" t="s">
        <v>154</v>
      </c>
      <c r="E12" s="13" t="s">
        <v>75</v>
      </c>
      <c r="F12" s="13" t="s">
        <v>75</v>
      </c>
    </row>
    <row r="13">
      <c r="A13" s="10" t="s">
        <v>2513</v>
      </c>
      <c r="B13" s="19">
        <v>0.033622685185185186</v>
      </c>
      <c r="C13" s="10" t="s">
        <v>69</v>
      </c>
      <c r="D13" s="10" t="s">
        <v>154</v>
      </c>
      <c r="E13" s="13">
        <v>24.0</v>
      </c>
      <c r="F13" s="13">
        <f>E13-5</f>
        <v>19</v>
      </c>
    </row>
    <row r="14">
      <c r="A14" s="10" t="s">
        <v>2513</v>
      </c>
      <c r="B14" s="19">
        <v>0.03363425925925926</v>
      </c>
      <c r="C14" s="10" t="s">
        <v>964</v>
      </c>
      <c r="D14" s="10" t="s">
        <v>67</v>
      </c>
      <c r="E14" s="13" t="s">
        <v>75</v>
      </c>
      <c r="F14" s="13" t="s">
        <v>75</v>
      </c>
    </row>
    <row r="15">
      <c r="A15" s="10" t="s">
        <v>2513</v>
      </c>
      <c r="B15" s="19">
        <v>0.03363425925925926</v>
      </c>
      <c r="C15" s="10" t="s">
        <v>964</v>
      </c>
      <c r="D15" s="10" t="s">
        <v>67</v>
      </c>
      <c r="E15" s="13">
        <v>25.0</v>
      </c>
      <c r="F15" s="13">
        <f>E15-9</f>
        <v>16</v>
      </c>
    </row>
    <row r="16">
      <c r="A16" s="10" t="s">
        <v>2513</v>
      </c>
      <c r="B16" s="19">
        <v>0.03760416666666667</v>
      </c>
      <c r="C16" s="10" t="s">
        <v>70</v>
      </c>
      <c r="D16" s="10" t="s">
        <v>83</v>
      </c>
      <c r="E16" s="13">
        <v>15.0</v>
      </c>
      <c r="F16" s="13" t="s">
        <v>75</v>
      </c>
    </row>
    <row r="17">
      <c r="A17" s="10" t="s">
        <v>2513</v>
      </c>
      <c r="B17" s="19">
        <v>0.041087962962962965</v>
      </c>
      <c r="C17" s="10" t="s">
        <v>157</v>
      </c>
      <c r="D17" s="10" t="s">
        <v>125</v>
      </c>
      <c r="E17" s="13">
        <v>8.0</v>
      </c>
      <c r="F17" s="13">
        <f>E17-4</f>
        <v>4</v>
      </c>
    </row>
    <row r="18">
      <c r="A18" s="10" t="s">
        <v>2513</v>
      </c>
      <c r="B18" s="19">
        <v>0.042847222222222224</v>
      </c>
      <c r="C18" s="10" t="s">
        <v>66</v>
      </c>
      <c r="D18" s="10" t="s">
        <v>67</v>
      </c>
      <c r="E18" s="13" t="s">
        <v>75</v>
      </c>
      <c r="F18" s="13" t="s">
        <v>75</v>
      </c>
      <c r="J18" s="10" t="s">
        <v>2265</v>
      </c>
    </row>
    <row r="19">
      <c r="A19" s="10" t="s">
        <v>2513</v>
      </c>
      <c r="B19" s="19">
        <v>0.042847222222222224</v>
      </c>
      <c r="C19" s="10" t="s">
        <v>66</v>
      </c>
      <c r="D19" s="10" t="s">
        <v>67</v>
      </c>
      <c r="E19" s="13">
        <v>17.0</v>
      </c>
      <c r="F19" s="13" t="s">
        <v>75</v>
      </c>
      <c r="J19" s="10" t="s">
        <v>2508</v>
      </c>
    </row>
    <row r="20">
      <c r="A20" s="10" t="s">
        <v>2513</v>
      </c>
      <c r="B20" s="19">
        <v>0.043541666666666666</v>
      </c>
      <c r="C20" s="10" t="s">
        <v>74</v>
      </c>
      <c r="D20" s="10" t="s">
        <v>83</v>
      </c>
      <c r="E20" s="13">
        <v>20.0</v>
      </c>
      <c r="F20" s="13">
        <f>E20-11</f>
        <v>9</v>
      </c>
    </row>
    <row r="21">
      <c r="A21" s="10" t="s">
        <v>2513</v>
      </c>
      <c r="B21" s="19">
        <v>0.04376157407407407</v>
      </c>
      <c r="C21" s="10" t="s">
        <v>964</v>
      </c>
      <c r="D21" s="10" t="s">
        <v>127</v>
      </c>
      <c r="E21" s="13">
        <v>6.0</v>
      </c>
      <c r="F21" s="13">
        <f>E21-3</f>
        <v>3</v>
      </c>
    </row>
    <row r="22">
      <c r="A22" s="10" t="s">
        <v>2513</v>
      </c>
      <c r="B22" s="19">
        <v>0.04376157407407407</v>
      </c>
      <c r="C22" s="10" t="s">
        <v>964</v>
      </c>
      <c r="D22" s="10" t="s">
        <v>76</v>
      </c>
      <c r="E22" s="13">
        <v>1.0</v>
      </c>
      <c r="F22" s="13"/>
      <c r="J22" s="10" t="s">
        <v>2507</v>
      </c>
    </row>
    <row r="23">
      <c r="A23" s="10" t="s">
        <v>2513</v>
      </c>
      <c r="B23" s="19">
        <v>0.04434027777777778</v>
      </c>
      <c r="C23" s="10" t="s">
        <v>82</v>
      </c>
      <c r="D23" s="10" t="s">
        <v>128</v>
      </c>
      <c r="E23" s="13">
        <v>9.0</v>
      </c>
      <c r="F23" s="13">
        <f>E23-4</f>
        <v>5</v>
      </c>
    </row>
    <row r="24">
      <c r="A24" s="10" t="s">
        <v>2513</v>
      </c>
      <c r="B24" s="19">
        <v>0.05394675925925926</v>
      </c>
      <c r="C24" s="10" t="s">
        <v>84</v>
      </c>
      <c r="D24" s="10" t="s">
        <v>166</v>
      </c>
      <c r="E24" s="13" t="s">
        <v>75</v>
      </c>
      <c r="F24" s="13" t="s">
        <v>75</v>
      </c>
    </row>
    <row r="25">
      <c r="A25" s="10" t="s">
        <v>2513</v>
      </c>
      <c r="B25" s="19">
        <v>0.05693287037037037</v>
      </c>
      <c r="C25" s="10" t="s">
        <v>69</v>
      </c>
      <c r="D25" s="10" t="s">
        <v>67</v>
      </c>
      <c r="E25" s="13">
        <v>14.0</v>
      </c>
      <c r="F25" s="13">
        <f>E25-5</f>
        <v>9</v>
      </c>
    </row>
    <row r="26">
      <c r="A26" s="10" t="s">
        <v>2513</v>
      </c>
      <c r="B26" s="19">
        <v>0.0930787037037037</v>
      </c>
      <c r="C26" s="10" t="s">
        <v>66</v>
      </c>
      <c r="D26" s="10" t="s">
        <v>67</v>
      </c>
      <c r="E26" s="13" t="s">
        <v>68</v>
      </c>
      <c r="F26" s="13">
        <v>20.0</v>
      </c>
    </row>
    <row r="27">
      <c r="A27" s="10" t="s">
        <v>2513</v>
      </c>
      <c r="B27" s="19">
        <v>0.09311342592592593</v>
      </c>
      <c r="C27" s="10" t="s">
        <v>70</v>
      </c>
      <c r="D27" s="10" t="s">
        <v>67</v>
      </c>
      <c r="E27" s="13">
        <v>20.0</v>
      </c>
      <c r="F27" s="13">
        <f>E27-3</f>
        <v>17</v>
      </c>
    </row>
    <row r="28">
      <c r="A28" s="10" t="s">
        <v>2513</v>
      </c>
      <c r="B28" s="19">
        <v>0.09321759259259259</v>
      </c>
      <c r="C28" s="10" t="s">
        <v>69</v>
      </c>
      <c r="D28" s="10" t="s">
        <v>67</v>
      </c>
      <c r="E28" s="13">
        <v>19.0</v>
      </c>
      <c r="F28" s="13">
        <f>E28-5</f>
        <v>14</v>
      </c>
    </row>
    <row r="29">
      <c r="A29" s="10" t="s">
        <v>2513</v>
      </c>
      <c r="B29" s="19">
        <v>0.09490740740740741</v>
      </c>
      <c r="C29" s="10" t="s">
        <v>69</v>
      </c>
      <c r="D29" s="10" t="s">
        <v>67</v>
      </c>
      <c r="E29" s="13" t="s">
        <v>75</v>
      </c>
      <c r="F29" s="13" t="s">
        <v>75</v>
      </c>
      <c r="J29" s="10" t="s">
        <v>2263</v>
      </c>
    </row>
    <row r="30">
      <c r="A30" s="10" t="s">
        <v>2513</v>
      </c>
      <c r="B30" s="19">
        <v>0.09490740740740741</v>
      </c>
      <c r="C30" s="10" t="s">
        <v>69</v>
      </c>
      <c r="D30" s="10" t="s">
        <v>67</v>
      </c>
      <c r="E30" s="13">
        <v>15.0</v>
      </c>
      <c r="F30" s="13">
        <f>E30-5</f>
        <v>10</v>
      </c>
    </row>
    <row r="31">
      <c r="A31" s="10" t="s">
        <v>2513</v>
      </c>
      <c r="B31" s="19">
        <v>0.09608796296296296</v>
      </c>
      <c r="C31" s="10" t="s">
        <v>69</v>
      </c>
      <c r="D31" s="10" t="s">
        <v>67</v>
      </c>
      <c r="E31" s="13" t="s">
        <v>75</v>
      </c>
      <c r="F31" s="13" t="s">
        <v>75</v>
      </c>
      <c r="J31" s="10" t="s">
        <v>2263</v>
      </c>
    </row>
    <row r="32">
      <c r="A32" s="10" t="s">
        <v>2513</v>
      </c>
      <c r="B32" s="19">
        <v>0.09608796296296296</v>
      </c>
      <c r="C32" s="10" t="s">
        <v>69</v>
      </c>
      <c r="D32" s="10" t="s">
        <v>67</v>
      </c>
      <c r="E32" s="13">
        <v>17.0</v>
      </c>
      <c r="F32" s="13">
        <f>E32-5</f>
        <v>12</v>
      </c>
    </row>
    <row r="33">
      <c r="A33" s="10" t="s">
        <v>2513</v>
      </c>
      <c r="B33" s="19">
        <v>0.09770833333333333</v>
      </c>
      <c r="C33" s="10" t="s">
        <v>66</v>
      </c>
      <c r="D33" s="10" t="s">
        <v>67</v>
      </c>
      <c r="E33" s="13" t="s">
        <v>68</v>
      </c>
      <c r="F33" s="13">
        <v>20.0</v>
      </c>
    </row>
    <row r="34">
      <c r="A34" s="10" t="s">
        <v>2513</v>
      </c>
      <c r="B34" s="19">
        <v>0.09778935185185185</v>
      </c>
      <c r="C34" s="10" t="s">
        <v>69</v>
      </c>
      <c r="D34" s="10" t="s">
        <v>67</v>
      </c>
      <c r="E34" s="13">
        <v>19.0</v>
      </c>
      <c r="F34" s="13">
        <f>E34-5</f>
        <v>14</v>
      </c>
    </row>
    <row r="35">
      <c r="A35" s="10" t="s">
        <v>2513</v>
      </c>
      <c r="B35" s="19">
        <v>0.09848379629629629</v>
      </c>
      <c r="C35" s="10" t="s">
        <v>69</v>
      </c>
      <c r="D35" s="10" t="s">
        <v>67</v>
      </c>
      <c r="E35" s="13" t="s">
        <v>88</v>
      </c>
      <c r="F35" s="13">
        <v>1.0</v>
      </c>
    </row>
    <row r="36">
      <c r="A36" s="10" t="s">
        <v>2513</v>
      </c>
      <c r="B36" s="19">
        <v>0.10155092592592592</v>
      </c>
      <c r="C36" s="10" t="s">
        <v>66</v>
      </c>
      <c r="D36" s="10" t="s">
        <v>78</v>
      </c>
      <c r="E36" s="13">
        <v>15.0</v>
      </c>
      <c r="F36" s="13">
        <f>E36-0</f>
        <v>15</v>
      </c>
    </row>
    <row r="37">
      <c r="A37" s="10" t="s">
        <v>2513</v>
      </c>
      <c r="B37" s="19">
        <v>0.1015625</v>
      </c>
      <c r="C37" s="10" t="s">
        <v>70</v>
      </c>
      <c r="D37" s="10" t="s">
        <v>78</v>
      </c>
      <c r="E37" s="13">
        <v>15.0</v>
      </c>
      <c r="F37" s="13">
        <f>E37-9</f>
        <v>6</v>
      </c>
    </row>
    <row r="38">
      <c r="A38" s="10" t="s">
        <v>2513</v>
      </c>
      <c r="B38" s="19">
        <v>0.10163194444444444</v>
      </c>
      <c r="C38" s="10" t="s">
        <v>82</v>
      </c>
      <c r="D38" s="10" t="s">
        <v>78</v>
      </c>
      <c r="E38" s="13">
        <v>19.0</v>
      </c>
      <c r="F38" s="13">
        <f>E38-2</f>
        <v>17</v>
      </c>
    </row>
    <row r="39">
      <c r="A39" s="10" t="s">
        <v>2513</v>
      </c>
      <c r="B39" s="19">
        <v>0.10165509259259259</v>
      </c>
      <c r="C39" s="10" t="s">
        <v>74</v>
      </c>
      <c r="D39" s="10" t="s">
        <v>78</v>
      </c>
      <c r="E39" s="13">
        <v>15.0</v>
      </c>
      <c r="F39" s="13">
        <f>E39-9</f>
        <v>6</v>
      </c>
    </row>
    <row r="40">
      <c r="A40" s="10" t="s">
        <v>2513</v>
      </c>
      <c r="B40" s="19">
        <v>0.10166666666666667</v>
      </c>
      <c r="C40" s="10" t="s">
        <v>69</v>
      </c>
      <c r="D40" s="10" t="s">
        <v>78</v>
      </c>
      <c r="E40" s="13">
        <v>14.0</v>
      </c>
      <c r="F40" s="13" t="s">
        <v>75</v>
      </c>
      <c r="J40" s="10" t="s">
        <v>2508</v>
      </c>
    </row>
    <row r="41">
      <c r="A41" s="10" t="s">
        <v>2513</v>
      </c>
      <c r="B41" s="19">
        <v>0.10167824074074074</v>
      </c>
      <c r="C41" s="10" t="s">
        <v>964</v>
      </c>
      <c r="D41" s="10" t="s">
        <v>78</v>
      </c>
      <c r="E41" s="13">
        <v>14.0</v>
      </c>
      <c r="F41" s="13" t="s">
        <v>75</v>
      </c>
      <c r="J41" s="10" t="s">
        <v>2508</v>
      </c>
    </row>
    <row r="42">
      <c r="A42" s="10" t="s">
        <v>2513</v>
      </c>
      <c r="B42" s="19">
        <v>0.10228009259259259</v>
      </c>
      <c r="C42" s="10" t="s">
        <v>66</v>
      </c>
      <c r="D42" s="10" t="s">
        <v>67</v>
      </c>
      <c r="E42" s="13">
        <f>F42+2</f>
        <v>21</v>
      </c>
      <c r="F42" s="13">
        <v>19.0</v>
      </c>
    </row>
    <row r="43">
      <c r="A43" s="10" t="s">
        <v>2513</v>
      </c>
      <c r="B43" s="19">
        <v>0.10229166666666667</v>
      </c>
      <c r="C43" s="10" t="s">
        <v>964</v>
      </c>
      <c r="D43" s="10" t="s">
        <v>67</v>
      </c>
      <c r="E43" s="13">
        <v>21.0</v>
      </c>
      <c r="F43" s="13">
        <f>E43-9</f>
        <v>12</v>
      </c>
    </row>
    <row r="44">
      <c r="A44" s="10" t="s">
        <v>2513</v>
      </c>
      <c r="B44" s="19">
        <v>0.10289351851851852</v>
      </c>
      <c r="C44" s="10" t="s">
        <v>66</v>
      </c>
      <c r="D44" s="10" t="s">
        <v>125</v>
      </c>
      <c r="E44" s="13">
        <v>25.0</v>
      </c>
      <c r="F44" s="13">
        <f>E44-0-10</f>
        <v>15</v>
      </c>
      <c r="J44" s="10" t="s">
        <v>953</v>
      </c>
    </row>
    <row r="45">
      <c r="A45" s="10" t="s">
        <v>2513</v>
      </c>
      <c r="B45" s="19">
        <v>0.10304398148148149</v>
      </c>
      <c r="C45" s="10" t="s">
        <v>70</v>
      </c>
      <c r="D45" s="10" t="s">
        <v>125</v>
      </c>
      <c r="E45" s="13">
        <v>22.0</v>
      </c>
      <c r="F45" s="13">
        <v>3.0</v>
      </c>
      <c r="J45" s="10" t="s">
        <v>953</v>
      </c>
    </row>
    <row r="46">
      <c r="A46" s="10" t="s">
        <v>2513</v>
      </c>
      <c r="B46" s="19">
        <v>0.10324074074074074</v>
      </c>
      <c r="C46" s="10" t="s">
        <v>82</v>
      </c>
      <c r="D46" s="10" t="s">
        <v>125</v>
      </c>
      <c r="E46" s="13">
        <v>30.0</v>
      </c>
      <c r="F46" s="13">
        <f>E46-2-10</f>
        <v>18</v>
      </c>
      <c r="J46" s="10" t="s">
        <v>953</v>
      </c>
    </row>
    <row r="47">
      <c r="A47" s="10" t="s">
        <v>2513</v>
      </c>
      <c r="B47" s="19">
        <v>0.10325231481481481</v>
      </c>
      <c r="C47" s="10" t="s">
        <v>74</v>
      </c>
      <c r="D47" s="10" t="s">
        <v>125</v>
      </c>
      <c r="E47" s="13" t="s">
        <v>75</v>
      </c>
      <c r="F47" s="13" t="s">
        <v>75</v>
      </c>
      <c r="J47" s="10" t="s">
        <v>2263</v>
      </c>
    </row>
    <row r="48">
      <c r="A48" s="10" t="s">
        <v>2513</v>
      </c>
      <c r="B48" s="19">
        <v>0.10325231481481481</v>
      </c>
      <c r="C48" s="10" t="s">
        <v>74</v>
      </c>
      <c r="D48" s="10" t="s">
        <v>125</v>
      </c>
      <c r="E48" s="13">
        <v>41.0</v>
      </c>
      <c r="F48" s="13">
        <f>E48-13-10</f>
        <v>18</v>
      </c>
      <c r="J48" s="10" t="s">
        <v>953</v>
      </c>
    </row>
    <row r="49">
      <c r="A49" s="10" t="s">
        <v>2513</v>
      </c>
      <c r="B49" s="19">
        <v>0.10326388888888889</v>
      </c>
      <c r="C49" s="10" t="s">
        <v>69</v>
      </c>
      <c r="D49" s="10" t="s">
        <v>125</v>
      </c>
      <c r="E49" s="13">
        <v>35.0</v>
      </c>
      <c r="F49" s="79">
        <f>E49-4-10</f>
        <v>21</v>
      </c>
      <c r="J49" s="10" t="s">
        <v>953</v>
      </c>
    </row>
    <row r="50">
      <c r="A50" s="10" t="s">
        <v>2513</v>
      </c>
      <c r="B50" s="19">
        <v>0.10327546296296296</v>
      </c>
      <c r="C50" s="10" t="s">
        <v>964</v>
      </c>
      <c r="D50" s="10" t="s">
        <v>125</v>
      </c>
      <c r="E50" s="13">
        <v>25.0</v>
      </c>
      <c r="F50" s="13">
        <f>E50-1-10</f>
        <v>14</v>
      </c>
      <c r="J50" s="10" t="s">
        <v>953</v>
      </c>
    </row>
    <row r="51">
      <c r="A51" s="10" t="s">
        <v>2513</v>
      </c>
      <c r="B51" s="19">
        <v>0.10631944444444444</v>
      </c>
      <c r="C51" s="10" t="s">
        <v>82</v>
      </c>
      <c r="D51" s="10" t="s">
        <v>132</v>
      </c>
      <c r="E51" s="13">
        <v>11.0</v>
      </c>
      <c r="F51" s="13">
        <f>E51-6</f>
        <v>5</v>
      </c>
    </row>
    <row r="52">
      <c r="A52" s="10" t="s">
        <v>2513</v>
      </c>
      <c r="B52" s="19">
        <v>0.10635416666666667</v>
      </c>
      <c r="C52" s="10" t="s">
        <v>70</v>
      </c>
      <c r="D52" s="10" t="s">
        <v>132</v>
      </c>
      <c r="E52" s="13">
        <v>17.0</v>
      </c>
      <c r="F52" s="13">
        <f>E52-2</f>
        <v>15</v>
      </c>
    </row>
    <row r="53">
      <c r="A53" s="10" t="s">
        <v>2513</v>
      </c>
      <c r="B53" s="19">
        <v>0.10637731481481481</v>
      </c>
      <c r="C53" s="10" t="s">
        <v>964</v>
      </c>
      <c r="D53" s="10" t="s">
        <v>132</v>
      </c>
      <c r="E53" s="13">
        <v>12.0</v>
      </c>
      <c r="F53" s="13">
        <f>E53-3</f>
        <v>9</v>
      </c>
    </row>
    <row r="54">
      <c r="A54" s="10" t="s">
        <v>2513</v>
      </c>
      <c r="B54" s="19">
        <v>0.11042824074074074</v>
      </c>
      <c r="C54" s="10" t="s">
        <v>74</v>
      </c>
      <c r="D54" s="10" t="s">
        <v>125</v>
      </c>
      <c r="E54" s="13" t="s">
        <v>75</v>
      </c>
      <c r="F54" s="13" t="s">
        <v>75</v>
      </c>
      <c r="J54" s="10" t="s">
        <v>2263</v>
      </c>
    </row>
    <row r="55">
      <c r="A55" s="10" t="s">
        <v>2513</v>
      </c>
      <c r="B55" s="19">
        <v>0.11042824074074074</v>
      </c>
      <c r="C55" s="10" t="s">
        <v>74</v>
      </c>
      <c r="D55" s="10" t="s">
        <v>125</v>
      </c>
      <c r="E55" s="13" t="s">
        <v>68</v>
      </c>
      <c r="F55" s="13">
        <v>20.0</v>
      </c>
    </row>
    <row r="56">
      <c r="A56" s="10" t="s">
        <v>2513</v>
      </c>
      <c r="B56" s="19">
        <v>0.11152777777777778</v>
      </c>
      <c r="C56" s="10" t="s">
        <v>74</v>
      </c>
      <c r="D56" s="10" t="s">
        <v>79</v>
      </c>
      <c r="E56" s="13">
        <v>9.0</v>
      </c>
      <c r="F56" s="13">
        <f>E56-4</f>
        <v>5</v>
      </c>
    </row>
    <row r="57">
      <c r="A57" s="10" t="s">
        <v>2513</v>
      </c>
      <c r="B57" s="19">
        <v>0.11190972222222222</v>
      </c>
      <c r="C57" s="10" t="s">
        <v>74</v>
      </c>
      <c r="D57" s="10" t="s">
        <v>67</v>
      </c>
      <c r="E57" s="13">
        <f t="shared" ref="E57:E58" si="1">F57+1</f>
        <v>4</v>
      </c>
      <c r="F57" s="13">
        <v>3.0</v>
      </c>
      <c r="J57" s="10" t="s">
        <v>2265</v>
      </c>
    </row>
    <row r="58">
      <c r="A58" s="10" t="s">
        <v>2513</v>
      </c>
      <c r="B58" s="19">
        <v>0.11190972222222222</v>
      </c>
      <c r="C58" s="10" t="s">
        <v>74</v>
      </c>
      <c r="D58" s="10" t="s">
        <v>67</v>
      </c>
      <c r="E58" s="13">
        <f t="shared" si="1"/>
        <v>4</v>
      </c>
      <c r="F58" s="13">
        <v>3.0</v>
      </c>
    </row>
    <row r="59">
      <c r="A59" s="10" t="s">
        <v>2513</v>
      </c>
      <c r="B59" s="19">
        <v>0.12054398148148149</v>
      </c>
      <c r="C59" s="10" t="s">
        <v>66</v>
      </c>
      <c r="D59" s="10" t="s">
        <v>125</v>
      </c>
      <c r="E59" s="13">
        <v>17.0</v>
      </c>
      <c r="F59" s="13">
        <f>E59-0</f>
        <v>17</v>
      </c>
    </row>
    <row r="60">
      <c r="A60" s="10" t="s">
        <v>2513</v>
      </c>
      <c r="B60" s="19">
        <v>0.12054398148148149</v>
      </c>
      <c r="C60" s="10" t="s">
        <v>66</v>
      </c>
      <c r="D60" s="10" t="s">
        <v>125</v>
      </c>
      <c r="E60" s="13" t="s">
        <v>75</v>
      </c>
      <c r="F60" s="13" t="s">
        <v>75</v>
      </c>
      <c r="J60" s="10" t="s">
        <v>2265</v>
      </c>
    </row>
    <row r="61">
      <c r="A61" s="10" t="s">
        <v>2513</v>
      </c>
      <c r="B61" s="19">
        <v>0.12054398148148149</v>
      </c>
      <c r="C61" s="10" t="s">
        <v>82</v>
      </c>
      <c r="D61" s="10" t="s">
        <v>125</v>
      </c>
      <c r="E61" s="13" t="s">
        <v>88</v>
      </c>
      <c r="F61" s="13">
        <v>1.0</v>
      </c>
    </row>
    <row r="62">
      <c r="A62" s="10" t="s">
        <v>2513</v>
      </c>
      <c r="B62" s="19">
        <v>0.12054398148148149</v>
      </c>
      <c r="C62" s="10" t="s">
        <v>82</v>
      </c>
      <c r="D62" s="10" t="s">
        <v>125</v>
      </c>
      <c r="E62" s="13" t="s">
        <v>75</v>
      </c>
      <c r="F62" s="13" t="s">
        <v>75</v>
      </c>
      <c r="J62" s="10" t="s">
        <v>2265</v>
      </c>
    </row>
    <row r="63">
      <c r="A63" s="10" t="s">
        <v>2513</v>
      </c>
      <c r="B63" s="19">
        <v>0.12054398148148149</v>
      </c>
      <c r="C63" s="10" t="s">
        <v>70</v>
      </c>
      <c r="D63" s="10" t="s">
        <v>125</v>
      </c>
      <c r="E63" s="13">
        <v>20.0</v>
      </c>
      <c r="F63" s="13">
        <f>E63-9</f>
        <v>11</v>
      </c>
    </row>
    <row r="64">
      <c r="A64" s="10" t="s">
        <v>2513</v>
      </c>
      <c r="B64" s="19">
        <v>0.12054398148148149</v>
      </c>
      <c r="C64" s="10" t="s">
        <v>70</v>
      </c>
      <c r="D64" s="10" t="s">
        <v>125</v>
      </c>
      <c r="E64" s="13" t="s">
        <v>75</v>
      </c>
      <c r="F64" s="13" t="s">
        <v>75</v>
      </c>
      <c r="J64" s="10" t="s">
        <v>2265</v>
      </c>
    </row>
    <row r="65">
      <c r="A65" s="10" t="s">
        <v>2513</v>
      </c>
      <c r="B65" s="19">
        <v>0.12054398148148149</v>
      </c>
      <c r="C65" s="10" t="s">
        <v>74</v>
      </c>
      <c r="D65" s="10" t="s">
        <v>125</v>
      </c>
      <c r="E65" s="13" t="s">
        <v>68</v>
      </c>
      <c r="F65" s="13">
        <v>20.0</v>
      </c>
    </row>
    <row r="66">
      <c r="A66" s="10" t="s">
        <v>2513</v>
      </c>
      <c r="B66" s="19">
        <v>0.12054398148148149</v>
      </c>
      <c r="C66" s="10" t="s">
        <v>964</v>
      </c>
      <c r="D66" s="10" t="s">
        <v>125</v>
      </c>
      <c r="E66" s="13" t="s">
        <v>75</v>
      </c>
      <c r="F66" s="13" t="s">
        <v>75</v>
      </c>
      <c r="J66" s="10" t="s">
        <v>2265</v>
      </c>
    </row>
    <row r="67">
      <c r="A67" s="10" t="s">
        <v>2513</v>
      </c>
      <c r="B67" s="19">
        <v>0.12054398148148149</v>
      </c>
      <c r="C67" s="10" t="s">
        <v>964</v>
      </c>
      <c r="D67" s="10" t="s">
        <v>125</v>
      </c>
      <c r="E67" s="13">
        <v>17.0</v>
      </c>
      <c r="F67" s="13">
        <f>E67-1</f>
        <v>16</v>
      </c>
    </row>
    <row r="68">
      <c r="A68" s="10" t="s">
        <v>2513</v>
      </c>
      <c r="B68" s="19">
        <v>0.1227199074074074</v>
      </c>
      <c r="C68" s="10" t="s">
        <v>66</v>
      </c>
      <c r="D68" s="10" t="s">
        <v>131</v>
      </c>
      <c r="E68" s="13">
        <v>22.0</v>
      </c>
      <c r="F68" s="79">
        <f>E68-2</f>
        <v>20</v>
      </c>
    </row>
    <row r="69">
      <c r="A69" s="10" t="s">
        <v>2513</v>
      </c>
      <c r="B69" s="19">
        <v>0.13381944444444444</v>
      </c>
      <c r="C69" s="10" t="s">
        <v>74</v>
      </c>
      <c r="D69" s="10" t="s">
        <v>87</v>
      </c>
      <c r="E69" s="13">
        <v>15.0</v>
      </c>
      <c r="F69" s="13">
        <f>E69-5</f>
        <v>10</v>
      </c>
    </row>
    <row r="70">
      <c r="A70" s="10" t="s">
        <v>2513</v>
      </c>
      <c r="B70" s="19">
        <v>0.13383101851851853</v>
      </c>
      <c r="C70" s="10" t="s">
        <v>69</v>
      </c>
      <c r="D70" s="10" t="s">
        <v>87</v>
      </c>
      <c r="E70" s="13">
        <v>19.0</v>
      </c>
      <c r="F70" s="13">
        <f>E70-4</f>
        <v>15</v>
      </c>
    </row>
    <row r="71">
      <c r="A71" s="10" t="s">
        <v>2513</v>
      </c>
      <c r="B71" s="19">
        <v>0.13392361111111112</v>
      </c>
      <c r="C71" s="10" t="s">
        <v>70</v>
      </c>
      <c r="D71" s="10" t="s">
        <v>87</v>
      </c>
      <c r="E71" s="13" t="s">
        <v>88</v>
      </c>
      <c r="F71" s="13">
        <v>1.0</v>
      </c>
      <c r="J71" s="10" t="s">
        <v>2515</v>
      </c>
    </row>
    <row r="72">
      <c r="A72" s="10" t="s">
        <v>2513</v>
      </c>
      <c r="B72" s="19">
        <v>0.1340625</v>
      </c>
      <c r="C72" s="10" t="s">
        <v>964</v>
      </c>
      <c r="D72" s="10" t="s">
        <v>87</v>
      </c>
      <c r="E72" s="13">
        <v>13.0</v>
      </c>
      <c r="F72" s="13">
        <f t="shared" ref="F72:F73" si="2">E72-1</f>
        <v>12</v>
      </c>
    </row>
    <row r="73">
      <c r="A73" s="10" t="s">
        <v>2513</v>
      </c>
      <c r="B73" s="19">
        <v>0.1340625</v>
      </c>
      <c r="C73" s="10" t="s">
        <v>82</v>
      </c>
      <c r="D73" s="10" t="s">
        <v>87</v>
      </c>
      <c r="E73" s="13">
        <v>10.0</v>
      </c>
      <c r="F73" s="13">
        <f t="shared" si="2"/>
        <v>9</v>
      </c>
    </row>
    <row r="74">
      <c r="A74" s="10" t="s">
        <v>2513</v>
      </c>
      <c r="B74" s="19">
        <v>0.13414351851851852</v>
      </c>
      <c r="C74" s="10" t="s">
        <v>66</v>
      </c>
      <c r="D74" s="10" t="s">
        <v>87</v>
      </c>
      <c r="E74" s="13">
        <v>8.0</v>
      </c>
      <c r="F74" s="13">
        <f>E74-0</f>
        <v>8</v>
      </c>
    </row>
    <row r="75">
      <c r="A75" s="10" t="s">
        <v>2513</v>
      </c>
      <c r="B75" s="19">
        <v>0.13956018518518518</v>
      </c>
      <c r="C75" s="10" t="s">
        <v>66</v>
      </c>
      <c r="D75" s="10" t="s">
        <v>216</v>
      </c>
      <c r="E75" s="13">
        <v>4.0</v>
      </c>
      <c r="F75" s="13">
        <v>9.0</v>
      </c>
    </row>
    <row r="76">
      <c r="A76" s="10" t="s">
        <v>2513</v>
      </c>
      <c r="B76" s="19">
        <v>0.1428472222222222</v>
      </c>
      <c r="C76" s="10" t="s">
        <v>66</v>
      </c>
      <c r="D76" s="10" t="s">
        <v>127</v>
      </c>
      <c r="E76" s="13">
        <v>21.0</v>
      </c>
      <c r="F76" s="13">
        <f t="shared" ref="F76:F77" si="3">E76-5</f>
        <v>16</v>
      </c>
    </row>
    <row r="77">
      <c r="A77" s="10" t="s">
        <v>2513</v>
      </c>
      <c r="B77" s="19">
        <v>0.14548611111111112</v>
      </c>
      <c r="C77" s="10" t="s">
        <v>69</v>
      </c>
      <c r="D77" s="10" t="s">
        <v>154</v>
      </c>
      <c r="E77" s="13">
        <v>25.0</v>
      </c>
      <c r="F77" s="79">
        <f t="shared" si="3"/>
        <v>20</v>
      </c>
    </row>
    <row r="78">
      <c r="A78" s="10" t="s">
        <v>2513</v>
      </c>
      <c r="B78" s="19">
        <v>0.14548611111111112</v>
      </c>
      <c r="C78" s="10" t="s">
        <v>70</v>
      </c>
      <c r="D78" s="10" t="s">
        <v>154</v>
      </c>
      <c r="E78" s="13">
        <v>18.0</v>
      </c>
      <c r="F78" s="13">
        <f>E78-3</f>
        <v>15</v>
      </c>
    </row>
    <row r="79">
      <c r="A79" s="10" t="s">
        <v>2513</v>
      </c>
      <c r="B79" s="19">
        <v>0.14629629629629629</v>
      </c>
      <c r="C79" s="10" t="s">
        <v>70</v>
      </c>
      <c r="D79" s="10" t="s">
        <v>67</v>
      </c>
      <c r="E79" s="13" t="s">
        <v>75</v>
      </c>
      <c r="F79" s="13" t="s">
        <v>75</v>
      </c>
      <c r="J79" s="10" t="s">
        <v>2263</v>
      </c>
    </row>
    <row r="80">
      <c r="A80" s="10" t="s">
        <v>2513</v>
      </c>
      <c r="B80" s="19">
        <v>0.14629629629629629</v>
      </c>
      <c r="C80" s="10" t="s">
        <v>70</v>
      </c>
      <c r="D80" s="10" t="s">
        <v>67</v>
      </c>
      <c r="E80" s="13">
        <v>14.0</v>
      </c>
      <c r="F80" s="13">
        <f>E80-3</f>
        <v>11</v>
      </c>
    </row>
    <row r="81">
      <c r="A81" s="10" t="s">
        <v>2513</v>
      </c>
      <c r="B81" s="19">
        <v>0.14787037037037037</v>
      </c>
      <c r="C81" s="10" t="s">
        <v>70</v>
      </c>
      <c r="D81" s="10" t="s">
        <v>130</v>
      </c>
      <c r="E81" s="13">
        <v>14.0</v>
      </c>
      <c r="F81" s="13">
        <f>E81-2</f>
        <v>12</v>
      </c>
    </row>
    <row r="82">
      <c r="A82" s="10" t="s">
        <v>2513</v>
      </c>
      <c r="B82" s="19">
        <v>0.1492013888888889</v>
      </c>
      <c r="C82" s="10" t="s">
        <v>70</v>
      </c>
      <c r="D82" s="10" t="s">
        <v>67</v>
      </c>
      <c r="E82" s="13" t="s">
        <v>75</v>
      </c>
      <c r="F82" s="13" t="s">
        <v>75</v>
      </c>
      <c r="J82" s="10" t="s">
        <v>2263</v>
      </c>
    </row>
    <row r="83">
      <c r="A83" s="10" t="s">
        <v>2513</v>
      </c>
      <c r="B83" s="19">
        <v>0.1492013888888889</v>
      </c>
      <c r="C83" s="10" t="s">
        <v>70</v>
      </c>
      <c r="D83" s="10" t="s">
        <v>67</v>
      </c>
      <c r="E83" s="13">
        <v>15.0</v>
      </c>
      <c r="F83" s="13">
        <f>E83-3</f>
        <v>12</v>
      </c>
    </row>
    <row r="84">
      <c r="A84" s="10" t="s">
        <v>2513</v>
      </c>
      <c r="B84" s="19">
        <v>0.15210648148148148</v>
      </c>
      <c r="C84" s="10" t="s">
        <v>70</v>
      </c>
      <c r="D84" s="10" t="s">
        <v>125</v>
      </c>
      <c r="E84" s="13" t="s">
        <v>75</v>
      </c>
      <c r="F84" s="13" t="s">
        <v>75</v>
      </c>
      <c r="J84" s="10" t="s">
        <v>2263</v>
      </c>
    </row>
    <row r="85">
      <c r="A85" s="10" t="s">
        <v>2513</v>
      </c>
      <c r="B85" s="19">
        <v>0.15210648148148148</v>
      </c>
      <c r="C85" s="10" t="s">
        <v>70</v>
      </c>
      <c r="D85" s="10" t="s">
        <v>125</v>
      </c>
      <c r="E85" s="13">
        <v>29.0</v>
      </c>
      <c r="F85" s="13" t="s">
        <v>75</v>
      </c>
      <c r="J85" s="10" t="s">
        <v>2508</v>
      </c>
    </row>
    <row r="86">
      <c r="A86" s="10" t="s">
        <v>2513</v>
      </c>
      <c r="B86" s="19">
        <v>0.1527777777777778</v>
      </c>
      <c r="C86" s="10" t="s">
        <v>74</v>
      </c>
      <c r="D86" s="10" t="s">
        <v>125</v>
      </c>
      <c r="E86" s="13" t="s">
        <v>75</v>
      </c>
      <c r="F86" s="13" t="s">
        <v>75</v>
      </c>
      <c r="J86" s="10" t="s">
        <v>2263</v>
      </c>
    </row>
    <row r="87">
      <c r="A87" s="10" t="s">
        <v>2513</v>
      </c>
      <c r="B87" s="19">
        <v>0.1527777777777778</v>
      </c>
      <c r="C87" s="10" t="s">
        <v>74</v>
      </c>
      <c r="D87" s="10" t="s">
        <v>125</v>
      </c>
      <c r="E87" s="13">
        <v>25.0</v>
      </c>
      <c r="F87" s="13">
        <f>E87-13</f>
        <v>12</v>
      </c>
    </row>
    <row r="88">
      <c r="A88" s="10" t="s">
        <v>2513</v>
      </c>
      <c r="B88" s="19">
        <v>0.15329861111111112</v>
      </c>
      <c r="C88" s="10" t="s">
        <v>66</v>
      </c>
      <c r="D88" s="10" t="s">
        <v>125</v>
      </c>
      <c r="E88" s="13">
        <v>17.0</v>
      </c>
      <c r="F88" s="13">
        <f>E88-0</f>
        <v>17</v>
      </c>
    </row>
    <row r="89">
      <c r="A89" s="10" t="s">
        <v>2513</v>
      </c>
      <c r="B89" s="19">
        <v>0.15378472222222223</v>
      </c>
      <c r="C89" s="10" t="s">
        <v>69</v>
      </c>
      <c r="D89" s="10" t="s">
        <v>125</v>
      </c>
      <c r="E89" s="13">
        <v>24.0</v>
      </c>
      <c r="F89" s="13" t="s">
        <v>75</v>
      </c>
      <c r="J89" s="10" t="s">
        <v>2508</v>
      </c>
    </row>
    <row r="90">
      <c r="A90" s="10" t="s">
        <v>2513</v>
      </c>
      <c r="B90" s="19">
        <v>0.15460648148148148</v>
      </c>
      <c r="C90" s="10" t="s">
        <v>74</v>
      </c>
      <c r="D90" s="10" t="s">
        <v>125</v>
      </c>
      <c r="E90" s="13" t="s">
        <v>75</v>
      </c>
      <c r="F90" s="13" t="s">
        <v>75</v>
      </c>
      <c r="J90" s="10" t="s">
        <v>2263</v>
      </c>
    </row>
    <row r="91">
      <c r="A91" s="10" t="s">
        <v>2513</v>
      </c>
      <c r="B91" s="19">
        <v>0.15460648148148148</v>
      </c>
      <c r="C91" s="10" t="s">
        <v>74</v>
      </c>
      <c r="D91" s="10" t="s">
        <v>125</v>
      </c>
      <c r="E91" s="13">
        <v>32.0</v>
      </c>
      <c r="F91" s="13">
        <f>E91-13-10</f>
        <v>9</v>
      </c>
    </row>
    <row r="92">
      <c r="A92" s="10" t="s">
        <v>2513</v>
      </c>
      <c r="B92" s="19">
        <v>0.15836805555555555</v>
      </c>
      <c r="C92" s="10" t="s">
        <v>74</v>
      </c>
      <c r="D92" s="10" t="s">
        <v>87</v>
      </c>
      <c r="E92" s="13">
        <v>24.0</v>
      </c>
      <c r="F92" s="13">
        <f>E92-5</f>
        <v>19</v>
      </c>
    </row>
    <row r="93">
      <c r="A93" s="10" t="s">
        <v>2513</v>
      </c>
      <c r="B93" s="19">
        <v>0.1584837962962963</v>
      </c>
      <c r="C93" s="10" t="s">
        <v>82</v>
      </c>
      <c r="D93" s="10" t="s">
        <v>87</v>
      </c>
      <c r="E93" s="13">
        <v>19.0</v>
      </c>
      <c r="F93" s="13">
        <f>E93-1</f>
        <v>18</v>
      </c>
    </row>
    <row r="94">
      <c r="A94" s="10" t="s">
        <v>2513</v>
      </c>
      <c r="B94" s="19">
        <v>0.1584837962962963</v>
      </c>
      <c r="C94" s="10" t="s">
        <v>70</v>
      </c>
      <c r="D94" s="10" t="s">
        <v>87</v>
      </c>
      <c r="E94" s="13">
        <v>19.0</v>
      </c>
      <c r="F94" s="13">
        <f>E94-5</f>
        <v>14</v>
      </c>
    </row>
    <row r="95">
      <c r="A95" s="10" t="s">
        <v>2513</v>
      </c>
      <c r="B95" s="19">
        <v>0.15856481481481483</v>
      </c>
      <c r="C95" s="10" t="s">
        <v>69</v>
      </c>
      <c r="D95" s="10" t="s">
        <v>87</v>
      </c>
      <c r="E95" s="13">
        <v>18.0</v>
      </c>
      <c r="F95" s="13">
        <f>E95-4</f>
        <v>14</v>
      </c>
    </row>
    <row r="96">
      <c r="A96" s="10" t="s">
        <v>2513</v>
      </c>
      <c r="B96" s="19">
        <v>0.15881944444444446</v>
      </c>
      <c r="C96" s="10" t="s">
        <v>66</v>
      </c>
      <c r="D96" s="10" t="s">
        <v>87</v>
      </c>
      <c r="E96" s="13">
        <v>13.0</v>
      </c>
      <c r="F96" s="13">
        <f>E96-0</f>
        <v>13</v>
      </c>
    </row>
    <row r="97">
      <c r="A97" s="10" t="s">
        <v>2513</v>
      </c>
      <c r="B97" s="19">
        <v>0.15893518518518518</v>
      </c>
      <c r="C97" s="10" t="s">
        <v>964</v>
      </c>
      <c r="D97" s="10" t="s">
        <v>87</v>
      </c>
      <c r="E97" s="13">
        <v>3.0</v>
      </c>
      <c r="F97" s="13">
        <f t="shared" ref="F97:F98" si="4">E97-1</f>
        <v>2</v>
      </c>
    </row>
    <row r="98">
      <c r="A98" s="10" t="s">
        <v>2513</v>
      </c>
      <c r="B98" s="19">
        <v>0.1596064814814815</v>
      </c>
      <c r="C98" s="10" t="s">
        <v>74</v>
      </c>
      <c r="D98" s="10" t="s">
        <v>67</v>
      </c>
      <c r="E98" s="13">
        <v>19.0</v>
      </c>
      <c r="F98" s="13">
        <f t="shared" si="4"/>
        <v>18</v>
      </c>
    </row>
    <row r="99">
      <c r="A99" s="10" t="s">
        <v>2513</v>
      </c>
      <c r="B99" s="19">
        <v>0.16474537037037038</v>
      </c>
      <c r="C99" s="10" t="s">
        <v>74</v>
      </c>
      <c r="D99" s="10" t="s">
        <v>217</v>
      </c>
      <c r="E99" s="13">
        <v>12.0</v>
      </c>
      <c r="F99" s="13">
        <f t="shared" ref="F99:F101" si="5">E99-9</f>
        <v>3</v>
      </c>
    </row>
    <row r="100">
      <c r="A100" s="10" t="s">
        <v>2513</v>
      </c>
      <c r="B100" s="19">
        <v>0.16667824074074075</v>
      </c>
      <c r="C100" s="10" t="s">
        <v>70</v>
      </c>
      <c r="D100" s="10" t="s">
        <v>93</v>
      </c>
      <c r="E100" s="13">
        <v>12.0</v>
      </c>
      <c r="F100" s="13">
        <f t="shared" si="5"/>
        <v>3</v>
      </c>
      <c r="J100" s="10" t="s">
        <v>148</v>
      </c>
    </row>
    <row r="101">
      <c r="A101" s="10" t="s">
        <v>2513</v>
      </c>
      <c r="B101" s="19">
        <v>0.16693287037037038</v>
      </c>
      <c r="C101" s="10" t="s">
        <v>70</v>
      </c>
      <c r="D101" s="10" t="s">
        <v>93</v>
      </c>
      <c r="E101" s="13">
        <v>25.0</v>
      </c>
      <c r="F101" s="13">
        <f t="shared" si="5"/>
        <v>16</v>
      </c>
      <c r="J101" s="10" t="s">
        <v>148</v>
      </c>
    </row>
    <row r="102">
      <c r="A102" s="10" t="s">
        <v>2513</v>
      </c>
      <c r="B102" s="19">
        <v>0.16701388888888888</v>
      </c>
      <c r="C102" s="10" t="s">
        <v>70</v>
      </c>
      <c r="D102" s="10" t="s">
        <v>91</v>
      </c>
      <c r="E102" s="13">
        <v>11.0</v>
      </c>
      <c r="F102" s="13"/>
      <c r="H102" s="10">
        <v>5.0</v>
      </c>
      <c r="J102" s="10" t="s">
        <v>2516</v>
      </c>
    </row>
    <row r="103">
      <c r="A103" s="10" t="s">
        <v>2513</v>
      </c>
      <c r="B103" s="19">
        <v>0.1671875</v>
      </c>
      <c r="C103" s="10" t="s">
        <v>84</v>
      </c>
      <c r="D103" s="10" t="s">
        <v>81</v>
      </c>
      <c r="E103" s="13">
        <v>18.0</v>
      </c>
      <c r="F103" s="13">
        <f>E103-7</f>
        <v>11</v>
      </c>
      <c r="J103" s="10" t="s">
        <v>2517</v>
      </c>
    </row>
    <row r="104">
      <c r="A104" s="10" t="s">
        <v>2513</v>
      </c>
      <c r="B104" s="19">
        <v>0.16744212962962962</v>
      </c>
      <c r="C104" s="10" t="s">
        <v>70</v>
      </c>
      <c r="D104" s="10" t="s">
        <v>93</v>
      </c>
      <c r="E104" s="13">
        <v>29.0</v>
      </c>
      <c r="F104" s="13">
        <v>19.0</v>
      </c>
      <c r="J104" s="10" t="s">
        <v>1097</v>
      </c>
    </row>
    <row r="105">
      <c r="A105" s="10" t="s">
        <v>2513</v>
      </c>
      <c r="B105" s="19">
        <v>0.16745370370370372</v>
      </c>
      <c r="C105" s="10" t="s">
        <v>70</v>
      </c>
      <c r="D105" s="10" t="s">
        <v>91</v>
      </c>
      <c r="E105" s="13">
        <v>12.0</v>
      </c>
      <c r="F105" s="13"/>
      <c r="H105" s="10">
        <v>6.0</v>
      </c>
      <c r="J105" s="10" t="s">
        <v>2518</v>
      </c>
    </row>
    <row r="106">
      <c r="A106" s="10" t="s">
        <v>2513</v>
      </c>
      <c r="B106" s="19">
        <v>0.16758101851851853</v>
      </c>
      <c r="C106" s="10" t="s">
        <v>84</v>
      </c>
      <c r="D106" s="10" t="s">
        <v>81</v>
      </c>
      <c r="E106" s="13">
        <v>16.0</v>
      </c>
      <c r="F106" s="13">
        <f>E106-7</f>
        <v>9</v>
      </c>
      <c r="J106" s="10" t="s">
        <v>2517</v>
      </c>
    </row>
    <row r="107">
      <c r="A107" s="10" t="s">
        <v>2513</v>
      </c>
      <c r="B107" s="19">
        <v>0.16766203703703703</v>
      </c>
      <c r="C107" s="10" t="s">
        <v>70</v>
      </c>
      <c r="D107" s="10" t="s">
        <v>93</v>
      </c>
      <c r="E107" s="13">
        <v>19.0</v>
      </c>
      <c r="F107" s="13">
        <f>E107-9</f>
        <v>10</v>
      </c>
      <c r="J107" s="10" t="s">
        <v>1097</v>
      </c>
    </row>
    <row r="108">
      <c r="A108" s="10" t="s">
        <v>2513</v>
      </c>
      <c r="B108" s="19">
        <v>0.16778935185185184</v>
      </c>
      <c r="C108" s="10" t="s">
        <v>70</v>
      </c>
      <c r="D108" s="10" t="s">
        <v>91</v>
      </c>
      <c r="E108" s="13">
        <v>7.0</v>
      </c>
      <c r="F108" s="13"/>
      <c r="H108" s="10">
        <v>3.0</v>
      </c>
      <c r="J108" s="10" t="s">
        <v>2519</v>
      </c>
    </row>
    <row r="109">
      <c r="A109" s="10" t="s">
        <v>2513</v>
      </c>
      <c r="B109" s="19">
        <v>0.16804398148148147</v>
      </c>
      <c r="C109" s="10" t="s">
        <v>84</v>
      </c>
      <c r="D109" s="10" t="s">
        <v>81</v>
      </c>
      <c r="E109" s="13">
        <v>20.0</v>
      </c>
      <c r="F109" s="13">
        <f>E109-7</f>
        <v>13</v>
      </c>
      <c r="J109" s="10" t="s">
        <v>2517</v>
      </c>
    </row>
    <row r="110">
      <c r="A110" s="10" t="s">
        <v>2513</v>
      </c>
      <c r="B110" s="19">
        <v>0.16896990740740742</v>
      </c>
      <c r="C110" s="10" t="s">
        <v>84</v>
      </c>
      <c r="D110" s="10" t="s">
        <v>166</v>
      </c>
      <c r="E110" s="13">
        <v>21.0</v>
      </c>
      <c r="F110" s="13" t="s">
        <v>75</v>
      </c>
      <c r="J110" s="10" t="s">
        <v>2520</v>
      </c>
    </row>
    <row r="111">
      <c r="A111" s="10" t="s">
        <v>2513</v>
      </c>
      <c r="B111" s="19">
        <v>0.17085648148148147</v>
      </c>
      <c r="C111" s="10" t="s">
        <v>70</v>
      </c>
      <c r="D111" s="10" t="s">
        <v>93</v>
      </c>
      <c r="E111" s="13">
        <v>27.0</v>
      </c>
      <c r="F111" s="13">
        <f>E111-9</f>
        <v>18</v>
      </c>
      <c r="J111" s="10" t="s">
        <v>2521</v>
      </c>
    </row>
    <row r="112">
      <c r="A112" s="10" t="s">
        <v>2513</v>
      </c>
      <c r="B112" s="19">
        <v>0.1709837962962963</v>
      </c>
      <c r="C112" s="10" t="s">
        <v>70</v>
      </c>
      <c r="D112" s="10" t="s">
        <v>91</v>
      </c>
      <c r="E112" s="13">
        <v>12.0</v>
      </c>
      <c r="F112" s="13"/>
      <c r="H112" s="10">
        <v>6.0</v>
      </c>
      <c r="J112" s="10" t="s">
        <v>2518</v>
      </c>
    </row>
    <row r="113">
      <c r="A113" s="10" t="s">
        <v>2513</v>
      </c>
      <c r="B113" s="19">
        <v>0.1717824074074074</v>
      </c>
      <c r="C113" s="10" t="s">
        <v>84</v>
      </c>
      <c r="D113" s="10" t="s">
        <v>93</v>
      </c>
      <c r="E113" s="13">
        <v>23.0</v>
      </c>
      <c r="F113" s="13">
        <f t="shared" ref="F113:F114" si="6">E113-8</f>
        <v>15</v>
      </c>
      <c r="J113" s="10" t="s">
        <v>2112</v>
      </c>
    </row>
    <row r="114">
      <c r="A114" s="10" t="s">
        <v>2513</v>
      </c>
      <c r="B114" s="19">
        <v>0.17194444444444446</v>
      </c>
      <c r="C114" s="10" t="s">
        <v>84</v>
      </c>
      <c r="D114" s="10" t="s">
        <v>93</v>
      </c>
      <c r="E114" s="13">
        <v>18.0</v>
      </c>
      <c r="F114" s="13">
        <f t="shared" si="6"/>
        <v>10</v>
      </c>
      <c r="J114" s="10" t="s">
        <v>2112</v>
      </c>
    </row>
    <row r="115">
      <c r="A115" s="10" t="s">
        <v>2513</v>
      </c>
      <c r="B115" s="19">
        <v>0.17202546296296295</v>
      </c>
      <c r="C115" s="10" t="s">
        <v>84</v>
      </c>
      <c r="D115" s="10" t="s">
        <v>91</v>
      </c>
      <c r="E115" s="13">
        <v>23.0</v>
      </c>
      <c r="F115" s="13"/>
      <c r="H115" s="10">
        <v>23.0</v>
      </c>
      <c r="J115" s="10" t="s">
        <v>2522</v>
      </c>
    </row>
    <row r="116">
      <c r="A116" s="10" t="s">
        <v>2513</v>
      </c>
      <c r="B116" s="19">
        <v>0.17333333333333334</v>
      </c>
      <c r="C116" s="10" t="s">
        <v>66</v>
      </c>
      <c r="D116" s="10" t="s">
        <v>93</v>
      </c>
      <c r="E116" s="13">
        <v>16.0</v>
      </c>
      <c r="F116" s="13">
        <f t="shared" ref="F116:F117" si="7">E116-9</f>
        <v>7</v>
      </c>
    </row>
    <row r="117">
      <c r="A117" s="10" t="s">
        <v>2513</v>
      </c>
      <c r="B117" s="10" t="s">
        <v>2523</v>
      </c>
      <c r="C117" s="10" t="s">
        <v>66</v>
      </c>
      <c r="D117" s="10" t="s">
        <v>93</v>
      </c>
      <c r="E117" s="13">
        <v>23.0</v>
      </c>
      <c r="F117" s="13">
        <f t="shared" si="7"/>
        <v>14</v>
      </c>
      <c r="J117" s="10" t="s">
        <v>171</v>
      </c>
    </row>
    <row r="118">
      <c r="A118" s="10" t="s">
        <v>2513</v>
      </c>
      <c r="B118" s="19">
        <v>0.1734375</v>
      </c>
      <c r="C118" s="10" t="s">
        <v>66</v>
      </c>
      <c r="D118" s="10" t="s">
        <v>91</v>
      </c>
      <c r="E118" s="13">
        <v>11.0</v>
      </c>
      <c r="F118" s="13"/>
      <c r="H118" s="10">
        <v>11.0</v>
      </c>
      <c r="J118" s="10" t="s">
        <v>2524</v>
      </c>
    </row>
  </sheetData>
  <autoFilter ref="$A$1:$J$118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57"/>
    <col customWidth="1" min="4" max="4" width="17.29"/>
    <col customWidth="1" min="5" max="5" width="10.43"/>
    <col customWidth="1" min="6" max="6" width="12.43"/>
    <col customWidth="1" min="7" max="7" width="5.14"/>
    <col customWidth="1" min="8" max="8" width="39.0"/>
    <col customWidth="1" min="9" max="9" width="6.29"/>
    <col customWidth="1" min="10" max="10" width="46.71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2525</v>
      </c>
      <c r="B2" s="19">
        <v>0.015925925925925927</v>
      </c>
      <c r="C2" s="10" t="s">
        <v>70</v>
      </c>
      <c r="D2" s="10" t="s">
        <v>67</v>
      </c>
      <c r="E2" s="13">
        <v>15.0</v>
      </c>
      <c r="F2" s="16">
        <f>E2-3</f>
        <v>12</v>
      </c>
    </row>
    <row r="3">
      <c r="A3" s="10" t="s">
        <v>2525</v>
      </c>
      <c r="B3" s="19">
        <v>0.01599537037037037</v>
      </c>
      <c r="C3" s="10" t="s">
        <v>66</v>
      </c>
      <c r="D3" s="10" t="s">
        <v>67</v>
      </c>
      <c r="E3" s="13">
        <v>17.0</v>
      </c>
      <c r="F3" s="23">
        <f>E3-2</f>
        <v>15</v>
      </c>
    </row>
    <row r="4">
      <c r="A4" s="10" t="s">
        <v>2525</v>
      </c>
      <c r="B4" s="19">
        <v>0.01605324074074074</v>
      </c>
      <c r="C4" s="10" t="s">
        <v>69</v>
      </c>
      <c r="D4" s="10" t="s">
        <v>98</v>
      </c>
      <c r="E4" s="13">
        <v>3.0</v>
      </c>
      <c r="F4" s="16">
        <f>E4-1</f>
        <v>2</v>
      </c>
    </row>
    <row r="5">
      <c r="A5" s="10" t="s">
        <v>2525</v>
      </c>
      <c r="B5" s="19">
        <v>0.01605324074074074</v>
      </c>
      <c r="C5" s="10" t="s">
        <v>69</v>
      </c>
      <c r="D5" s="10" t="s">
        <v>98</v>
      </c>
      <c r="E5" s="13" t="s">
        <v>75</v>
      </c>
      <c r="F5" s="13" t="s">
        <v>75</v>
      </c>
      <c r="J5" s="10" t="s">
        <v>2265</v>
      </c>
    </row>
    <row r="6">
      <c r="A6" s="10" t="s">
        <v>2525</v>
      </c>
      <c r="B6" s="19">
        <v>0.02091435185185185</v>
      </c>
      <c r="C6" s="10" t="s">
        <v>66</v>
      </c>
      <c r="D6" s="10" t="s">
        <v>89</v>
      </c>
      <c r="E6" s="13">
        <v>24.0</v>
      </c>
      <c r="F6" s="23">
        <f t="shared" ref="F6:F9" si="1">E6-9</f>
        <v>15</v>
      </c>
      <c r="J6" s="10" t="s">
        <v>2526</v>
      </c>
    </row>
    <row r="7">
      <c r="A7" s="10" t="s">
        <v>2525</v>
      </c>
      <c r="B7" s="19">
        <v>0.0209375</v>
      </c>
      <c r="C7" s="10" t="s">
        <v>66</v>
      </c>
      <c r="D7" s="10" t="s">
        <v>89</v>
      </c>
      <c r="E7" s="13">
        <v>15.0</v>
      </c>
      <c r="F7" s="23">
        <f t="shared" si="1"/>
        <v>6</v>
      </c>
      <c r="J7" s="10" t="s">
        <v>2526</v>
      </c>
    </row>
    <row r="8">
      <c r="A8" s="10" t="s">
        <v>2525</v>
      </c>
      <c r="B8" s="19">
        <v>0.022847222222222224</v>
      </c>
      <c r="C8" s="10" t="s">
        <v>66</v>
      </c>
      <c r="D8" s="10" t="s">
        <v>80</v>
      </c>
      <c r="E8" s="13">
        <v>22.0</v>
      </c>
      <c r="F8" s="23">
        <f t="shared" si="1"/>
        <v>13</v>
      </c>
    </row>
    <row r="9">
      <c r="A9" s="10" t="s">
        <v>2525</v>
      </c>
      <c r="B9" s="19">
        <v>0.022858796296296297</v>
      </c>
      <c r="C9" s="10" t="s">
        <v>66</v>
      </c>
      <c r="D9" s="10" t="s">
        <v>80</v>
      </c>
      <c r="E9" s="13">
        <v>15.0</v>
      </c>
      <c r="F9" s="23">
        <f t="shared" si="1"/>
        <v>6</v>
      </c>
    </row>
    <row r="10">
      <c r="A10" s="10" t="s">
        <v>2525</v>
      </c>
      <c r="B10" s="19">
        <v>0.04200231481481481</v>
      </c>
      <c r="C10" s="10" t="s">
        <v>82</v>
      </c>
      <c r="D10" s="10" t="s">
        <v>71</v>
      </c>
      <c r="E10" s="13">
        <v>19.0</v>
      </c>
      <c r="F10" s="23">
        <f>E10-8</f>
        <v>11</v>
      </c>
    </row>
    <row r="11">
      <c r="A11" s="10" t="s">
        <v>2525</v>
      </c>
      <c r="B11" s="19">
        <v>0.042025462962962966</v>
      </c>
      <c r="C11" s="10" t="s">
        <v>964</v>
      </c>
      <c r="D11" s="10" t="s">
        <v>71</v>
      </c>
      <c r="E11" s="13" t="s">
        <v>68</v>
      </c>
      <c r="F11" s="13">
        <v>20.0</v>
      </c>
    </row>
    <row r="12">
      <c r="A12" s="10" t="s">
        <v>2525</v>
      </c>
      <c r="B12" s="19">
        <v>0.04815972222222222</v>
      </c>
      <c r="C12" s="10" t="s">
        <v>69</v>
      </c>
      <c r="D12" s="10" t="s">
        <v>76</v>
      </c>
      <c r="E12" s="13">
        <v>32.0</v>
      </c>
      <c r="F12" s="23"/>
      <c r="J12" s="10" t="s">
        <v>2527</v>
      </c>
    </row>
    <row r="13">
      <c r="A13" s="10" t="s">
        <v>2525</v>
      </c>
      <c r="B13" s="19">
        <v>0.04918981481481482</v>
      </c>
      <c r="C13" s="10" t="s">
        <v>70</v>
      </c>
      <c r="D13" s="10" t="s">
        <v>71</v>
      </c>
      <c r="E13" s="13">
        <v>11.0</v>
      </c>
      <c r="F13" s="23">
        <f>E13-3</f>
        <v>8</v>
      </c>
    </row>
    <row r="14">
      <c r="A14" s="10" t="s">
        <v>2525</v>
      </c>
      <c r="B14" s="19">
        <v>0.05400462962962963</v>
      </c>
      <c r="C14" s="10" t="s">
        <v>74</v>
      </c>
      <c r="D14" s="10" t="s">
        <v>125</v>
      </c>
      <c r="E14" s="13" t="s">
        <v>75</v>
      </c>
      <c r="F14" s="13" t="s">
        <v>75</v>
      </c>
      <c r="J14" s="10" t="s">
        <v>2263</v>
      </c>
    </row>
    <row r="15">
      <c r="A15" s="10" t="s">
        <v>2525</v>
      </c>
      <c r="B15" s="19">
        <v>0.05400462962962963</v>
      </c>
      <c r="C15" s="10" t="s">
        <v>74</v>
      </c>
      <c r="D15" s="10" t="s">
        <v>125</v>
      </c>
      <c r="E15" s="13">
        <v>32.0</v>
      </c>
      <c r="F15" s="23">
        <f>E15-13</f>
        <v>19</v>
      </c>
    </row>
    <row r="16">
      <c r="A16" s="10" t="s">
        <v>2525</v>
      </c>
      <c r="B16" s="19">
        <v>0.05736111111111111</v>
      </c>
      <c r="C16" s="10" t="s">
        <v>74</v>
      </c>
      <c r="D16" s="10" t="s">
        <v>83</v>
      </c>
      <c r="E16" s="13">
        <v>15.0</v>
      </c>
      <c r="F16" s="23">
        <f>E16-11</f>
        <v>4</v>
      </c>
    </row>
    <row r="17">
      <c r="A17" s="10" t="s">
        <v>2525</v>
      </c>
      <c r="B17" s="19">
        <v>0.057372685185185186</v>
      </c>
      <c r="C17" s="10" t="s">
        <v>69</v>
      </c>
      <c r="D17" s="10" t="s">
        <v>83</v>
      </c>
      <c r="E17" s="13">
        <v>6.0</v>
      </c>
      <c r="F17" s="23">
        <f>E17-1</f>
        <v>5</v>
      </c>
    </row>
    <row r="18">
      <c r="A18" s="10" t="s">
        <v>2525</v>
      </c>
      <c r="B18" s="19">
        <v>0.05876157407407408</v>
      </c>
      <c r="C18" s="10" t="s">
        <v>964</v>
      </c>
      <c r="D18" s="10" t="s">
        <v>71</v>
      </c>
      <c r="E18" s="13">
        <v>21.0</v>
      </c>
      <c r="F18" s="23">
        <f>E18-9</f>
        <v>12</v>
      </c>
    </row>
    <row r="19">
      <c r="A19" s="10" t="s">
        <v>2525</v>
      </c>
      <c r="B19" s="19">
        <v>0.05960648148148148</v>
      </c>
      <c r="C19" s="10" t="s">
        <v>82</v>
      </c>
      <c r="D19" s="10" t="s">
        <v>365</v>
      </c>
      <c r="E19" s="13">
        <f>F19+10</f>
        <v>13</v>
      </c>
      <c r="F19" s="13">
        <v>3.0</v>
      </c>
    </row>
    <row r="20">
      <c r="A20" s="10" t="s">
        <v>2525</v>
      </c>
      <c r="B20" s="19">
        <v>0.06362268518518518</v>
      </c>
      <c r="C20" s="10" t="s">
        <v>70</v>
      </c>
      <c r="D20" s="10" t="s">
        <v>83</v>
      </c>
      <c r="E20" s="13" t="s">
        <v>68</v>
      </c>
      <c r="F20" s="13">
        <v>20.0</v>
      </c>
      <c r="J20" s="10" t="s">
        <v>2508</v>
      </c>
    </row>
    <row r="21">
      <c r="A21" s="10" t="s">
        <v>2525</v>
      </c>
      <c r="B21" s="19">
        <v>0.06596064814814814</v>
      </c>
      <c r="C21" s="10" t="s">
        <v>82</v>
      </c>
      <c r="D21" s="10" t="s">
        <v>83</v>
      </c>
      <c r="E21" s="13">
        <v>15.0</v>
      </c>
      <c r="F21" s="13" t="s">
        <v>75</v>
      </c>
      <c r="J21" s="10" t="s">
        <v>2508</v>
      </c>
    </row>
    <row r="22">
      <c r="A22" s="10" t="s">
        <v>2525</v>
      </c>
      <c r="B22" s="19">
        <v>0.06958333333333333</v>
      </c>
      <c r="C22" s="10" t="s">
        <v>82</v>
      </c>
      <c r="D22" s="10" t="s">
        <v>83</v>
      </c>
      <c r="E22" s="13">
        <v>26.0</v>
      </c>
      <c r="F22" s="13" t="s">
        <v>75</v>
      </c>
      <c r="J22" s="10" t="s">
        <v>2508</v>
      </c>
    </row>
    <row r="23">
      <c r="A23" s="10" t="s">
        <v>2525</v>
      </c>
      <c r="B23" s="19">
        <v>0.088125</v>
      </c>
      <c r="C23" s="10" t="s">
        <v>964</v>
      </c>
      <c r="D23" s="10" t="s">
        <v>67</v>
      </c>
      <c r="E23" s="13">
        <v>20.0</v>
      </c>
      <c r="F23" s="23">
        <f>E23-9</f>
        <v>11</v>
      </c>
    </row>
    <row r="24">
      <c r="A24" s="10" t="s">
        <v>2525</v>
      </c>
      <c r="B24" s="19">
        <v>0.08822916666666666</v>
      </c>
      <c r="C24" s="10" t="s">
        <v>69</v>
      </c>
      <c r="D24" s="10" t="s">
        <v>67</v>
      </c>
      <c r="E24" s="13">
        <v>10.0</v>
      </c>
      <c r="F24" s="13" t="s">
        <v>75</v>
      </c>
      <c r="J24" s="10" t="s">
        <v>2508</v>
      </c>
    </row>
    <row r="25">
      <c r="A25" s="10" t="s">
        <v>2525</v>
      </c>
      <c r="B25" s="19">
        <v>0.08912037037037036</v>
      </c>
      <c r="C25" s="10" t="s">
        <v>70</v>
      </c>
      <c r="D25" s="10" t="s">
        <v>83</v>
      </c>
      <c r="E25" s="13">
        <v>18.0</v>
      </c>
      <c r="F25" s="13" t="s">
        <v>75</v>
      </c>
      <c r="J25" s="10" t="s">
        <v>2508</v>
      </c>
    </row>
    <row r="26">
      <c r="A26" s="10" t="s">
        <v>2525</v>
      </c>
      <c r="B26" s="19">
        <v>0.09018518518518519</v>
      </c>
      <c r="C26" s="10" t="s">
        <v>66</v>
      </c>
      <c r="D26" s="10" t="s">
        <v>154</v>
      </c>
      <c r="E26" s="13">
        <v>14.0</v>
      </c>
      <c r="F26" s="23">
        <f>E26--2</f>
        <v>16</v>
      </c>
    </row>
    <row r="27">
      <c r="A27" s="10" t="s">
        <v>2525</v>
      </c>
      <c r="B27" s="19">
        <v>0.09436342592592592</v>
      </c>
      <c r="C27" s="10" t="s">
        <v>66</v>
      </c>
      <c r="D27" s="10" t="s">
        <v>78</v>
      </c>
      <c r="E27" s="13" t="s">
        <v>68</v>
      </c>
      <c r="F27" s="13">
        <v>20.0</v>
      </c>
    </row>
    <row r="28">
      <c r="A28" s="10" t="s">
        <v>2525</v>
      </c>
      <c r="B28" s="19">
        <v>0.09438657407407407</v>
      </c>
      <c r="C28" s="10" t="s">
        <v>70</v>
      </c>
      <c r="D28" s="10" t="s">
        <v>78</v>
      </c>
      <c r="E28" s="13">
        <v>18.0</v>
      </c>
      <c r="F28" s="23">
        <f>E28-9</f>
        <v>9</v>
      </c>
    </row>
    <row r="29">
      <c r="A29" s="10" t="s">
        <v>2525</v>
      </c>
      <c r="B29" s="19">
        <v>0.09439814814814815</v>
      </c>
      <c r="C29" s="10" t="s">
        <v>82</v>
      </c>
      <c r="D29" s="10" t="s">
        <v>78</v>
      </c>
      <c r="E29" s="13">
        <v>20.0</v>
      </c>
      <c r="F29" s="23">
        <f>E29-2</f>
        <v>18</v>
      </c>
    </row>
    <row r="30">
      <c r="A30" s="10" t="s">
        <v>2525</v>
      </c>
      <c r="B30" s="19">
        <v>0.09440972222222223</v>
      </c>
      <c r="C30" s="10" t="s">
        <v>74</v>
      </c>
      <c r="D30" s="10" t="s">
        <v>78</v>
      </c>
      <c r="E30" s="13">
        <v>20.0</v>
      </c>
      <c r="F30" s="23">
        <f>E30-9</f>
        <v>11</v>
      </c>
    </row>
    <row r="31">
      <c r="A31" s="10" t="s">
        <v>2525</v>
      </c>
      <c r="B31" s="19">
        <v>0.0944212962962963</v>
      </c>
      <c r="C31" s="10" t="s">
        <v>69</v>
      </c>
      <c r="D31" s="10" t="s">
        <v>78</v>
      </c>
      <c r="E31" s="13">
        <v>13.0</v>
      </c>
      <c r="F31" s="23">
        <f>E31-4</f>
        <v>9</v>
      </c>
    </row>
    <row r="32">
      <c r="A32" s="10" t="s">
        <v>2525</v>
      </c>
      <c r="B32" s="19">
        <v>0.0944212962962963</v>
      </c>
      <c r="C32" s="10" t="s">
        <v>964</v>
      </c>
      <c r="D32" s="10" t="s">
        <v>78</v>
      </c>
      <c r="E32" s="13" t="s">
        <v>88</v>
      </c>
      <c r="F32" s="13">
        <v>1.0</v>
      </c>
      <c r="H32" s="10" t="s">
        <v>2528</v>
      </c>
    </row>
    <row r="33">
      <c r="A33" s="10" t="s">
        <v>2525</v>
      </c>
      <c r="B33" s="19">
        <v>0.09491898148148148</v>
      </c>
      <c r="C33" s="10" t="s">
        <v>964</v>
      </c>
      <c r="D33" s="10" t="s">
        <v>81</v>
      </c>
      <c r="E33" s="13" t="s">
        <v>88</v>
      </c>
      <c r="F33" s="13">
        <v>1.0</v>
      </c>
      <c r="J33" s="10" t="s">
        <v>2263</v>
      </c>
    </row>
    <row r="34">
      <c r="A34" s="10" t="s">
        <v>2525</v>
      </c>
      <c r="B34" s="19">
        <v>0.09491898148148148</v>
      </c>
      <c r="C34" s="10" t="s">
        <v>964</v>
      </c>
      <c r="D34" s="10" t="s">
        <v>81</v>
      </c>
      <c r="E34" s="13">
        <v>19.0</v>
      </c>
      <c r="F34" s="23">
        <f>E34-2</f>
        <v>17</v>
      </c>
    </row>
    <row r="35">
      <c r="A35" s="10" t="s">
        <v>2525</v>
      </c>
      <c r="B35" s="19">
        <v>0.0965162037037037</v>
      </c>
      <c r="C35" s="10" t="s">
        <v>70</v>
      </c>
      <c r="D35" s="10" t="s">
        <v>361</v>
      </c>
      <c r="E35" s="13" t="s">
        <v>75</v>
      </c>
      <c r="F35" s="13" t="s">
        <v>75</v>
      </c>
      <c r="J35" s="10" t="s">
        <v>2263</v>
      </c>
    </row>
    <row r="36">
      <c r="A36" s="10" t="s">
        <v>2525</v>
      </c>
      <c r="B36" s="19">
        <v>0.0965162037037037</v>
      </c>
      <c r="C36" s="10" t="s">
        <v>70</v>
      </c>
      <c r="D36" s="10" t="s">
        <v>361</v>
      </c>
      <c r="E36" s="13">
        <v>19.0</v>
      </c>
      <c r="F36" s="23">
        <f>E36-2</f>
        <v>17</v>
      </c>
    </row>
    <row r="37">
      <c r="A37" s="10" t="s">
        <v>2525</v>
      </c>
      <c r="B37" s="19">
        <v>0.09726851851851852</v>
      </c>
      <c r="C37" s="10" t="s">
        <v>66</v>
      </c>
      <c r="D37" s="10" t="s">
        <v>83</v>
      </c>
      <c r="E37" s="13">
        <v>17.0</v>
      </c>
      <c r="F37" s="23">
        <f>E37-6</f>
        <v>11</v>
      </c>
    </row>
    <row r="38">
      <c r="A38" s="10" t="s">
        <v>2525</v>
      </c>
      <c r="B38" s="19">
        <v>0.09988425925925926</v>
      </c>
      <c r="C38" s="10" t="s">
        <v>964</v>
      </c>
      <c r="D38" s="10" t="s">
        <v>67</v>
      </c>
      <c r="E38" s="13">
        <v>17.0</v>
      </c>
      <c r="F38" s="13" t="s">
        <v>75</v>
      </c>
      <c r="J38" s="10" t="s">
        <v>2508</v>
      </c>
    </row>
    <row r="39">
      <c r="A39" s="10" t="s">
        <v>2525</v>
      </c>
      <c r="B39" s="19">
        <v>0.10166666666666667</v>
      </c>
      <c r="C39" s="10" t="s">
        <v>74</v>
      </c>
      <c r="D39" s="10" t="s">
        <v>67</v>
      </c>
      <c r="E39" s="13">
        <v>6.0</v>
      </c>
      <c r="F39" s="23">
        <f>E39-1</f>
        <v>5</v>
      </c>
    </row>
    <row r="40">
      <c r="A40" s="10" t="s">
        <v>2525</v>
      </c>
      <c r="B40" s="19">
        <v>0.10344907407407407</v>
      </c>
      <c r="C40" s="10" t="s">
        <v>70</v>
      </c>
      <c r="D40" s="10" t="s">
        <v>87</v>
      </c>
      <c r="E40" s="13">
        <v>24.0</v>
      </c>
      <c r="F40" s="23">
        <f>E40-5</f>
        <v>19</v>
      </c>
    </row>
    <row r="41">
      <c r="A41" s="10" t="s">
        <v>2525</v>
      </c>
      <c r="B41" s="19">
        <v>0.10347222222222222</v>
      </c>
      <c r="C41" s="10" t="s">
        <v>82</v>
      </c>
      <c r="D41" s="10" t="s">
        <v>87</v>
      </c>
      <c r="E41" s="13">
        <v>20.0</v>
      </c>
      <c r="F41" s="23">
        <f>E41-1</f>
        <v>19</v>
      </c>
    </row>
    <row r="42">
      <c r="A42" s="10" t="s">
        <v>2525</v>
      </c>
      <c r="B42" s="19">
        <v>0.10356481481481482</v>
      </c>
      <c r="C42" s="10" t="s">
        <v>69</v>
      </c>
      <c r="D42" s="10" t="s">
        <v>87</v>
      </c>
      <c r="E42" s="13">
        <v>15.0</v>
      </c>
      <c r="F42" s="23">
        <f>E42-4</f>
        <v>11</v>
      </c>
    </row>
    <row r="43">
      <c r="A43" s="10" t="s">
        <v>2525</v>
      </c>
      <c r="B43" s="19">
        <v>0.10357638888888888</v>
      </c>
      <c r="C43" s="10" t="s">
        <v>66</v>
      </c>
      <c r="D43" s="10" t="s">
        <v>87</v>
      </c>
      <c r="E43" s="13">
        <v>16.0</v>
      </c>
      <c r="F43" s="23">
        <f>E43-0</f>
        <v>16</v>
      </c>
    </row>
    <row r="44">
      <c r="A44" s="10" t="s">
        <v>2525</v>
      </c>
      <c r="B44" s="19">
        <v>0.1037037037037037</v>
      </c>
      <c r="C44" s="10" t="s">
        <v>74</v>
      </c>
      <c r="D44" s="10" t="s">
        <v>87</v>
      </c>
      <c r="E44" s="13">
        <v>12.0</v>
      </c>
      <c r="F44" s="23">
        <f>E44-5</f>
        <v>7</v>
      </c>
    </row>
    <row r="45">
      <c r="A45" s="10" t="s">
        <v>2525</v>
      </c>
      <c r="B45" s="19">
        <v>0.10373842592592593</v>
      </c>
      <c r="C45" s="10" t="s">
        <v>964</v>
      </c>
      <c r="D45" s="10" t="s">
        <v>87</v>
      </c>
      <c r="E45" s="13">
        <v>12.0</v>
      </c>
      <c r="F45" s="23">
        <f>E45-1</f>
        <v>11</v>
      </c>
    </row>
    <row r="46">
      <c r="A46" s="10" t="s">
        <v>2525</v>
      </c>
      <c r="B46" s="19">
        <v>0.10476851851851852</v>
      </c>
      <c r="C46" s="10" t="s">
        <v>70</v>
      </c>
      <c r="D46" s="10" t="s">
        <v>78</v>
      </c>
      <c r="E46" s="13">
        <v>22.0</v>
      </c>
      <c r="F46" s="23">
        <f>E46-9</f>
        <v>13</v>
      </c>
    </row>
    <row r="47">
      <c r="A47" s="10" t="s">
        <v>2525</v>
      </c>
      <c r="B47" s="19">
        <v>0.1049537037037037</v>
      </c>
      <c r="C47" s="10" t="s">
        <v>70</v>
      </c>
      <c r="D47" s="10" t="s">
        <v>93</v>
      </c>
      <c r="E47" s="13">
        <v>23.0</v>
      </c>
      <c r="F47" s="23">
        <f t="shared" ref="F47:F48" si="2">E47-10</f>
        <v>13</v>
      </c>
      <c r="J47" s="10" t="s">
        <v>2529</v>
      </c>
    </row>
    <row r="48">
      <c r="A48" s="10" t="s">
        <v>2525</v>
      </c>
      <c r="B48" s="19">
        <v>0.10497685185185185</v>
      </c>
      <c r="C48" s="10" t="s">
        <v>70</v>
      </c>
      <c r="D48" s="10" t="s">
        <v>93</v>
      </c>
      <c r="E48" s="13">
        <v>21.0</v>
      </c>
      <c r="F48" s="23">
        <f t="shared" si="2"/>
        <v>11</v>
      </c>
      <c r="J48" s="10" t="s">
        <v>2529</v>
      </c>
    </row>
    <row r="49">
      <c r="A49" s="10" t="s">
        <v>2525</v>
      </c>
      <c r="B49" s="19">
        <v>0.1050925925925926</v>
      </c>
      <c r="C49" s="10" t="s">
        <v>70</v>
      </c>
      <c r="D49" s="10" t="s">
        <v>91</v>
      </c>
      <c r="E49" s="13">
        <v>11.0</v>
      </c>
      <c r="F49" s="23"/>
      <c r="H49" s="10" t="s">
        <v>2530</v>
      </c>
    </row>
    <row r="50">
      <c r="A50" s="10" t="s">
        <v>2525</v>
      </c>
      <c r="B50" s="19">
        <v>0.10526620370370371</v>
      </c>
      <c r="C50" s="10" t="s">
        <v>70</v>
      </c>
      <c r="D50" s="10" t="s">
        <v>91</v>
      </c>
      <c r="E50" s="13">
        <v>9.0</v>
      </c>
      <c r="F50" s="23"/>
      <c r="H50" s="10" t="s">
        <v>2531</v>
      </c>
    </row>
    <row r="51">
      <c r="A51" s="10" t="s">
        <v>2525</v>
      </c>
      <c r="B51" s="19">
        <v>0.1071875</v>
      </c>
      <c r="C51" s="10" t="s">
        <v>82</v>
      </c>
      <c r="D51" s="10" t="s">
        <v>91</v>
      </c>
      <c r="E51" s="13">
        <v>18.0</v>
      </c>
      <c r="F51" s="23"/>
      <c r="H51" s="10" t="s">
        <v>2532</v>
      </c>
    </row>
    <row r="52">
      <c r="A52" s="10" t="s">
        <v>2525</v>
      </c>
      <c r="B52" s="19">
        <v>0.1079050925925926</v>
      </c>
      <c r="C52" s="10" t="s">
        <v>82</v>
      </c>
      <c r="D52" s="10" t="s">
        <v>81</v>
      </c>
      <c r="E52" s="13">
        <v>20.0</v>
      </c>
      <c r="F52" s="23">
        <f>E52-3</f>
        <v>17</v>
      </c>
      <c r="H52" s="10" t="s">
        <v>2533</v>
      </c>
    </row>
    <row r="53">
      <c r="A53" s="10" t="s">
        <v>2525</v>
      </c>
      <c r="B53" s="19">
        <v>0.10851851851851851</v>
      </c>
      <c r="C53" s="10" t="s">
        <v>66</v>
      </c>
      <c r="D53" s="10" t="s">
        <v>93</v>
      </c>
      <c r="E53" s="13">
        <v>23.0</v>
      </c>
      <c r="F53" s="23">
        <f t="shared" ref="F53:F54" si="3">E53-10</f>
        <v>13</v>
      </c>
      <c r="J53" s="10" t="s">
        <v>2534</v>
      </c>
    </row>
    <row r="54">
      <c r="A54" s="10" t="s">
        <v>2525</v>
      </c>
      <c r="B54" s="19">
        <v>0.10857638888888889</v>
      </c>
      <c r="C54" s="10" t="s">
        <v>66</v>
      </c>
      <c r="D54" s="10" t="s">
        <v>93</v>
      </c>
      <c r="E54" s="13">
        <v>14.0</v>
      </c>
      <c r="F54" s="23">
        <f t="shared" si="3"/>
        <v>4</v>
      </c>
      <c r="J54" s="10" t="s">
        <v>2534</v>
      </c>
    </row>
    <row r="55">
      <c r="A55" s="10" t="s">
        <v>2525</v>
      </c>
      <c r="B55" s="19">
        <v>0.10872685185185185</v>
      </c>
      <c r="C55" s="10" t="s">
        <v>66</v>
      </c>
      <c r="D55" s="10" t="s">
        <v>91</v>
      </c>
      <c r="E55" s="13">
        <v>15.0</v>
      </c>
      <c r="F55" s="23"/>
      <c r="H55" s="10" t="s">
        <v>2535</v>
      </c>
    </row>
    <row r="56">
      <c r="A56" s="10" t="s">
        <v>2525</v>
      </c>
      <c r="B56" s="19">
        <v>0.11003472222222223</v>
      </c>
      <c r="C56" s="10" t="s">
        <v>69</v>
      </c>
      <c r="D56" s="10" t="s">
        <v>89</v>
      </c>
      <c r="E56" s="13">
        <v>20.0</v>
      </c>
      <c r="F56" s="23">
        <f>E56-9</f>
        <v>11</v>
      </c>
      <c r="J56" s="10" t="s">
        <v>2536</v>
      </c>
    </row>
    <row r="57">
      <c r="A57" s="10" t="s">
        <v>2525</v>
      </c>
      <c r="B57" s="19">
        <v>0.11015046296296296</v>
      </c>
      <c r="C57" s="10" t="s">
        <v>69</v>
      </c>
      <c r="D57" s="10" t="s">
        <v>91</v>
      </c>
      <c r="E57" s="13">
        <v>11.0</v>
      </c>
      <c r="F57" s="23"/>
      <c r="H57" s="10" t="s">
        <v>2530</v>
      </c>
    </row>
    <row r="58">
      <c r="A58" s="10" t="s">
        <v>2525</v>
      </c>
      <c r="B58" s="19">
        <v>0.11153935185185185</v>
      </c>
      <c r="C58" s="10" t="s">
        <v>66</v>
      </c>
      <c r="D58" s="10" t="s">
        <v>91</v>
      </c>
      <c r="E58" s="13">
        <v>3.0</v>
      </c>
      <c r="F58" s="23"/>
      <c r="H58" s="10" t="s">
        <v>2537</v>
      </c>
    </row>
    <row r="59">
      <c r="A59" s="10" t="s">
        <v>2525</v>
      </c>
      <c r="B59" s="19">
        <v>0.11209490740740741</v>
      </c>
      <c r="C59" s="10" t="s">
        <v>964</v>
      </c>
      <c r="D59" s="10" t="s">
        <v>584</v>
      </c>
      <c r="E59" s="13" t="s">
        <v>75</v>
      </c>
      <c r="F59" s="13" t="s">
        <v>75</v>
      </c>
    </row>
    <row r="60">
      <c r="A60" s="10" t="s">
        <v>2525</v>
      </c>
      <c r="B60" s="19">
        <v>0.11350694444444444</v>
      </c>
      <c r="C60" s="10" t="s">
        <v>74</v>
      </c>
      <c r="D60" s="10" t="s">
        <v>93</v>
      </c>
      <c r="E60" s="13">
        <f t="shared" ref="E60:E61" si="4">F60+10</f>
        <v>21</v>
      </c>
      <c r="F60" s="13">
        <v>11.0</v>
      </c>
      <c r="J60" s="10" t="s">
        <v>2538</v>
      </c>
    </row>
    <row r="61">
      <c r="A61" s="10" t="s">
        <v>2525</v>
      </c>
      <c r="B61" s="19">
        <v>0.11350694444444444</v>
      </c>
      <c r="C61" s="10" t="s">
        <v>74</v>
      </c>
      <c r="D61" s="10" t="s">
        <v>93</v>
      </c>
      <c r="E61" s="23">
        <f t="shared" si="4"/>
        <v>22</v>
      </c>
      <c r="F61" s="13">
        <v>12.0</v>
      </c>
      <c r="J61" s="10" t="s">
        <v>2265</v>
      </c>
    </row>
    <row r="62">
      <c r="A62" s="10" t="s">
        <v>2525</v>
      </c>
      <c r="B62" s="19">
        <v>0.11393518518518518</v>
      </c>
      <c r="C62" s="10" t="s">
        <v>74</v>
      </c>
      <c r="D62" s="10" t="s">
        <v>91</v>
      </c>
      <c r="E62" s="13">
        <v>36.0</v>
      </c>
      <c r="F62" s="23"/>
      <c r="H62" s="10" t="s">
        <v>2539</v>
      </c>
    </row>
    <row r="63">
      <c r="A63" s="10" t="s">
        <v>2525</v>
      </c>
      <c r="B63" s="19">
        <v>0.11472222222222223</v>
      </c>
      <c r="C63" s="10" t="s">
        <v>74</v>
      </c>
      <c r="D63" s="10" t="s">
        <v>93</v>
      </c>
      <c r="E63" s="13" t="s">
        <v>88</v>
      </c>
      <c r="F63" s="13">
        <v>1.0</v>
      </c>
      <c r="J63" s="10" t="s">
        <v>2538</v>
      </c>
    </row>
    <row r="64">
      <c r="A64" s="10" t="s">
        <v>2525</v>
      </c>
      <c r="B64" s="19">
        <v>0.11472222222222223</v>
      </c>
      <c r="C64" s="10" t="s">
        <v>74</v>
      </c>
      <c r="D64" s="10" t="s">
        <v>93</v>
      </c>
      <c r="E64" s="13">
        <v>2.0</v>
      </c>
      <c r="F64" s="13">
        <v>2.0</v>
      </c>
      <c r="J64" s="10" t="s">
        <v>2265</v>
      </c>
    </row>
    <row r="65">
      <c r="A65" s="10" t="s">
        <v>2525</v>
      </c>
      <c r="B65" s="19">
        <v>0.11501157407407407</v>
      </c>
      <c r="C65" s="10" t="s">
        <v>74</v>
      </c>
      <c r="D65" s="10" t="s">
        <v>91</v>
      </c>
      <c r="E65" s="13">
        <v>1.0</v>
      </c>
      <c r="F65" s="23"/>
      <c r="H65" s="10" t="s">
        <v>2540</v>
      </c>
    </row>
    <row r="66">
      <c r="A66" s="10" t="s">
        <v>2525</v>
      </c>
      <c r="B66" s="19">
        <v>0.11765046296296296</v>
      </c>
      <c r="C66" s="10" t="s">
        <v>66</v>
      </c>
      <c r="D66" s="10" t="s">
        <v>91</v>
      </c>
      <c r="E66" s="13">
        <v>1.0</v>
      </c>
      <c r="F66" s="23"/>
      <c r="H66" s="10" t="s">
        <v>2541</v>
      </c>
    </row>
    <row r="67">
      <c r="A67" s="10" t="s">
        <v>2525</v>
      </c>
      <c r="B67" s="19">
        <v>0.11872685185185185</v>
      </c>
      <c r="C67" s="10" t="s">
        <v>69</v>
      </c>
      <c r="D67" s="10" t="s">
        <v>81</v>
      </c>
      <c r="E67" s="13">
        <v>5.0</v>
      </c>
      <c r="F67" s="23">
        <f>E67-2</f>
        <v>3</v>
      </c>
    </row>
    <row r="68">
      <c r="A68" s="10" t="s">
        <v>2525</v>
      </c>
      <c r="B68" s="19">
        <v>0.11921296296296297</v>
      </c>
      <c r="C68" s="10" t="s">
        <v>70</v>
      </c>
      <c r="D68" s="10" t="s">
        <v>93</v>
      </c>
      <c r="E68" s="13">
        <v>25.0</v>
      </c>
      <c r="F68" s="23">
        <f t="shared" ref="F68:F69" si="5">E68-10</f>
        <v>15</v>
      </c>
      <c r="J68" s="10" t="s">
        <v>2529</v>
      </c>
    </row>
    <row r="69">
      <c r="A69" s="10" t="s">
        <v>2525</v>
      </c>
      <c r="B69" s="19">
        <v>0.11925925925925926</v>
      </c>
      <c r="C69" s="10" t="s">
        <v>70</v>
      </c>
      <c r="D69" s="10" t="s">
        <v>93</v>
      </c>
      <c r="E69" s="13">
        <v>23.0</v>
      </c>
      <c r="F69" s="23">
        <f t="shared" si="5"/>
        <v>13</v>
      </c>
      <c r="J69" s="10" t="s">
        <v>2529</v>
      </c>
    </row>
    <row r="70">
      <c r="A70" s="10" t="s">
        <v>2525</v>
      </c>
      <c r="B70" s="19">
        <v>0.11931712962962963</v>
      </c>
      <c r="C70" s="10" t="s">
        <v>70</v>
      </c>
      <c r="D70" s="10" t="s">
        <v>91</v>
      </c>
      <c r="E70" s="13">
        <v>10.0</v>
      </c>
      <c r="F70" s="23"/>
      <c r="H70" s="10" t="s">
        <v>2542</v>
      </c>
    </row>
    <row r="71">
      <c r="A71" s="10" t="s">
        <v>2525</v>
      </c>
      <c r="B71" s="19">
        <v>0.11935185185185185</v>
      </c>
      <c r="C71" s="10" t="s">
        <v>70</v>
      </c>
      <c r="D71" s="10" t="s">
        <v>91</v>
      </c>
      <c r="E71" s="13">
        <v>11.0</v>
      </c>
      <c r="F71" s="23"/>
      <c r="H71" s="10" t="s">
        <v>2543</v>
      </c>
    </row>
    <row r="72">
      <c r="A72" s="10" t="s">
        <v>2525</v>
      </c>
      <c r="B72" s="19">
        <v>0.11965277777777777</v>
      </c>
      <c r="C72" s="10" t="s">
        <v>70</v>
      </c>
      <c r="D72" s="10" t="s">
        <v>93</v>
      </c>
      <c r="E72" s="13">
        <v>15.0</v>
      </c>
      <c r="F72" s="23">
        <f t="shared" ref="F72:F73" si="6">E72-10</f>
        <v>5</v>
      </c>
      <c r="J72" s="10" t="s">
        <v>2529</v>
      </c>
    </row>
    <row r="73">
      <c r="A73" s="10" t="s">
        <v>2525</v>
      </c>
      <c r="B73" s="19">
        <v>0.11967592592592592</v>
      </c>
      <c r="C73" s="10" t="s">
        <v>70</v>
      </c>
      <c r="D73" s="10" t="s">
        <v>93</v>
      </c>
      <c r="E73" s="13">
        <v>12.0</v>
      </c>
      <c r="F73" s="23">
        <f t="shared" si="6"/>
        <v>2</v>
      </c>
      <c r="J73" s="10" t="s">
        <v>2529</v>
      </c>
    </row>
    <row r="74">
      <c r="A74" s="10" t="s">
        <v>2525</v>
      </c>
      <c r="B74" s="19">
        <v>0.11980324074074074</v>
      </c>
      <c r="C74" s="10" t="s">
        <v>70</v>
      </c>
      <c r="D74" s="10" t="s">
        <v>91</v>
      </c>
      <c r="E74" s="13">
        <v>7.0</v>
      </c>
      <c r="F74" s="23"/>
      <c r="H74" s="10" t="s">
        <v>2544</v>
      </c>
    </row>
    <row r="75">
      <c r="A75" s="10" t="s">
        <v>2525</v>
      </c>
      <c r="B75" s="19">
        <v>0.1209375</v>
      </c>
      <c r="C75" s="10" t="s">
        <v>82</v>
      </c>
      <c r="D75" s="10" t="s">
        <v>91</v>
      </c>
      <c r="E75" s="13">
        <v>32.0</v>
      </c>
      <c r="F75" s="23"/>
      <c r="H75" s="10" t="s">
        <v>2545</v>
      </c>
      <c r="I75" s="10">
        <v>3.0</v>
      </c>
      <c r="J75" s="10" t="s">
        <v>2546</v>
      </c>
    </row>
    <row r="76">
      <c r="A76" s="10" t="s">
        <v>2525</v>
      </c>
      <c r="B76" s="19">
        <v>0.12313657407407408</v>
      </c>
      <c r="C76" s="10" t="s">
        <v>66</v>
      </c>
      <c r="D76" s="10" t="s">
        <v>93</v>
      </c>
      <c r="E76" s="13">
        <v>14.0</v>
      </c>
      <c r="F76" s="23">
        <f t="shared" ref="F76:F77" si="7">E76-11</f>
        <v>3</v>
      </c>
      <c r="J76" s="10" t="s">
        <v>2534</v>
      </c>
    </row>
    <row r="77">
      <c r="A77" s="10" t="s">
        <v>2525</v>
      </c>
      <c r="B77" s="19">
        <v>0.12322916666666667</v>
      </c>
      <c r="C77" s="10" t="s">
        <v>66</v>
      </c>
      <c r="D77" s="10" t="s">
        <v>93</v>
      </c>
      <c r="E77" s="13">
        <v>18.0</v>
      </c>
      <c r="F77" s="23">
        <f t="shared" si="7"/>
        <v>7</v>
      </c>
      <c r="J77" s="10" t="s">
        <v>2534</v>
      </c>
    </row>
    <row r="78">
      <c r="A78" s="10" t="s">
        <v>2525</v>
      </c>
      <c r="B78" s="19">
        <v>0.12340277777777778</v>
      </c>
      <c r="C78" s="10" t="s">
        <v>66</v>
      </c>
      <c r="D78" s="10" t="s">
        <v>91</v>
      </c>
      <c r="E78" s="13">
        <v>33.0</v>
      </c>
      <c r="F78" s="23"/>
      <c r="H78" s="10" t="s">
        <v>2547</v>
      </c>
    </row>
    <row r="79">
      <c r="A79" s="10" t="s">
        <v>2525</v>
      </c>
      <c r="B79" s="19">
        <v>0.12450231481481482</v>
      </c>
      <c r="C79" s="10" t="s">
        <v>69</v>
      </c>
      <c r="D79" s="10" t="s">
        <v>89</v>
      </c>
      <c r="E79" s="13">
        <v>21.0</v>
      </c>
      <c r="F79" s="23">
        <f>E79-9</f>
        <v>12</v>
      </c>
      <c r="J79" s="10" t="s">
        <v>2536</v>
      </c>
    </row>
    <row r="80">
      <c r="A80" s="10" t="s">
        <v>2525</v>
      </c>
      <c r="B80" s="19">
        <v>0.12465277777777778</v>
      </c>
      <c r="C80" s="10" t="s">
        <v>69</v>
      </c>
      <c r="D80" s="10" t="s">
        <v>91</v>
      </c>
      <c r="E80" s="13">
        <v>6.0</v>
      </c>
      <c r="F80" s="23"/>
      <c r="H80" s="10" t="s">
        <v>2548</v>
      </c>
    </row>
    <row r="81">
      <c r="A81" s="10" t="s">
        <v>2525</v>
      </c>
      <c r="B81" s="19">
        <v>0.12486111111111112</v>
      </c>
      <c r="C81" s="10" t="s">
        <v>69</v>
      </c>
      <c r="D81" s="10" t="s">
        <v>89</v>
      </c>
      <c r="E81" s="13">
        <v>27.0</v>
      </c>
      <c r="F81" s="23">
        <f>E81-9</f>
        <v>18</v>
      </c>
      <c r="H81" s="10"/>
      <c r="J81" s="10" t="s">
        <v>2549</v>
      </c>
    </row>
    <row r="82">
      <c r="A82" s="10" t="s">
        <v>2525</v>
      </c>
      <c r="B82" s="19">
        <v>0.1249537037037037</v>
      </c>
      <c r="C82" s="10" t="s">
        <v>69</v>
      </c>
      <c r="D82" s="10" t="s">
        <v>91</v>
      </c>
      <c r="E82" s="13">
        <v>20.0</v>
      </c>
      <c r="F82" s="23"/>
      <c r="H82" s="10" t="s">
        <v>2550</v>
      </c>
      <c r="I82" s="10">
        <v>1.0</v>
      </c>
      <c r="J82" s="10" t="s">
        <v>119</v>
      </c>
    </row>
    <row r="83">
      <c r="A83" s="10" t="s">
        <v>2525</v>
      </c>
      <c r="B83" s="19">
        <v>0.12636574074074075</v>
      </c>
      <c r="C83" s="10" t="s">
        <v>964</v>
      </c>
      <c r="D83" s="10" t="s">
        <v>81</v>
      </c>
      <c r="E83" s="13" t="s">
        <v>75</v>
      </c>
      <c r="F83" s="13" t="s">
        <v>75</v>
      </c>
      <c r="J83" s="10" t="s">
        <v>2551</v>
      </c>
    </row>
    <row r="84">
      <c r="A84" s="10" t="s">
        <v>2525</v>
      </c>
      <c r="B84" s="19">
        <v>0.12636574074074075</v>
      </c>
      <c r="C84" s="10" t="s">
        <v>964</v>
      </c>
      <c r="D84" s="10" t="s">
        <v>81</v>
      </c>
      <c r="E84" s="13" t="s">
        <v>75</v>
      </c>
      <c r="F84" s="13" t="s">
        <v>75</v>
      </c>
      <c r="J84" s="10" t="s">
        <v>85</v>
      </c>
    </row>
    <row r="85">
      <c r="A85" s="10" t="s">
        <v>2525</v>
      </c>
      <c r="B85" s="19">
        <v>0.12738425925925925</v>
      </c>
      <c r="C85" s="10" t="s">
        <v>74</v>
      </c>
      <c r="D85" s="10" t="s">
        <v>93</v>
      </c>
      <c r="E85" s="13">
        <v>19.0</v>
      </c>
      <c r="F85" s="23">
        <f>E85-10</f>
        <v>9</v>
      </c>
      <c r="J85" s="10" t="s">
        <v>2552</v>
      </c>
    </row>
    <row r="86">
      <c r="A86" s="10" t="s">
        <v>2525</v>
      </c>
      <c r="B86" s="19">
        <v>0.12744212962962964</v>
      </c>
      <c r="C86" s="10" t="s">
        <v>74</v>
      </c>
      <c r="D86" s="10" t="s">
        <v>91</v>
      </c>
      <c r="E86" s="13" t="s">
        <v>75</v>
      </c>
      <c r="F86" s="23"/>
      <c r="H86" s="10" t="s">
        <v>2553</v>
      </c>
      <c r="I86" s="10">
        <v>1.0</v>
      </c>
    </row>
    <row r="87">
      <c r="A87" s="10" t="s">
        <v>2525</v>
      </c>
      <c r="B87" s="19">
        <v>0.12996527777777778</v>
      </c>
      <c r="C87" s="10" t="s">
        <v>70</v>
      </c>
      <c r="D87" s="10" t="s">
        <v>83</v>
      </c>
      <c r="E87" s="13">
        <v>21.0</v>
      </c>
      <c r="F87" s="23">
        <f>E87-6</f>
        <v>15</v>
      </c>
    </row>
    <row r="88">
      <c r="A88" s="10" t="s">
        <v>2525</v>
      </c>
      <c r="B88" s="19">
        <v>0.13092592592592592</v>
      </c>
      <c r="C88" s="10" t="s">
        <v>66</v>
      </c>
      <c r="D88" s="10" t="s">
        <v>67</v>
      </c>
      <c r="E88" s="13">
        <v>17.0</v>
      </c>
      <c r="F88" s="23">
        <f>E88-2</f>
        <v>15</v>
      </c>
    </row>
    <row r="89">
      <c r="A89" s="10" t="s">
        <v>2525</v>
      </c>
      <c r="B89" s="19">
        <v>0.13145833333333334</v>
      </c>
      <c r="C89" s="10" t="s">
        <v>66</v>
      </c>
      <c r="D89" s="10" t="s">
        <v>584</v>
      </c>
      <c r="E89" s="13" t="s">
        <v>88</v>
      </c>
      <c r="F89" s="13">
        <v>1.0</v>
      </c>
    </row>
    <row r="90">
      <c r="A90" s="10" t="s">
        <v>2525</v>
      </c>
      <c r="B90" s="19">
        <v>0.1331365740740741</v>
      </c>
      <c r="C90" s="10" t="s">
        <v>964</v>
      </c>
      <c r="D90" s="10" t="s">
        <v>67</v>
      </c>
      <c r="E90" s="13">
        <v>19.0</v>
      </c>
      <c r="F90" s="23">
        <f>E90-9</f>
        <v>10</v>
      </c>
    </row>
    <row r="91">
      <c r="A91" s="10" t="s">
        <v>2525</v>
      </c>
      <c r="B91" s="19">
        <v>0.13380787037037037</v>
      </c>
      <c r="C91" s="10" t="s">
        <v>66</v>
      </c>
      <c r="D91" s="10" t="s">
        <v>83</v>
      </c>
      <c r="E91" s="13">
        <v>21.0</v>
      </c>
      <c r="F91" s="23">
        <f t="shared" ref="F91:F92" si="8">E91-6</f>
        <v>15</v>
      </c>
    </row>
    <row r="92">
      <c r="A92" s="10" t="s">
        <v>2525</v>
      </c>
      <c r="B92" s="19">
        <v>0.13380787037037037</v>
      </c>
      <c r="C92" s="10" t="s">
        <v>70</v>
      </c>
      <c r="D92" s="10" t="s">
        <v>83</v>
      </c>
      <c r="E92" s="13">
        <v>24.0</v>
      </c>
      <c r="F92" s="23">
        <f t="shared" si="8"/>
        <v>18</v>
      </c>
    </row>
    <row r="93">
      <c r="A93" s="10" t="s">
        <v>2525</v>
      </c>
      <c r="B93" s="19">
        <v>0.13472222222222222</v>
      </c>
      <c r="C93" s="10" t="s">
        <v>70</v>
      </c>
      <c r="D93" s="10" t="s">
        <v>83</v>
      </c>
      <c r="E93" s="13">
        <v>17.0</v>
      </c>
      <c r="F93" s="23">
        <f>E93-9</f>
        <v>8</v>
      </c>
    </row>
    <row r="94">
      <c r="A94" s="10" t="s">
        <v>2525</v>
      </c>
      <c r="B94" s="19">
        <v>0.13561342592592593</v>
      </c>
      <c r="C94" s="10" t="s">
        <v>74</v>
      </c>
      <c r="D94" s="10" t="s">
        <v>79</v>
      </c>
      <c r="E94" s="13">
        <v>15.0</v>
      </c>
      <c r="F94" s="13" t="s">
        <v>75</v>
      </c>
      <c r="J94" s="10" t="s">
        <v>2508</v>
      </c>
    </row>
    <row r="95">
      <c r="A95" s="10" t="s">
        <v>2525</v>
      </c>
      <c r="B95" s="19">
        <v>0.13592592592592592</v>
      </c>
      <c r="C95" s="10" t="s">
        <v>74</v>
      </c>
      <c r="D95" s="10" t="s">
        <v>79</v>
      </c>
      <c r="E95" s="13">
        <v>23.0</v>
      </c>
      <c r="F95" s="23">
        <f t="shared" ref="F95:F97" si="9">E95-4</f>
        <v>19</v>
      </c>
    </row>
    <row r="96">
      <c r="A96" s="10" t="s">
        <v>2525</v>
      </c>
      <c r="B96" s="19">
        <v>0.13636574074074073</v>
      </c>
      <c r="C96" s="10" t="s">
        <v>74</v>
      </c>
      <c r="D96" s="10" t="s">
        <v>79</v>
      </c>
      <c r="E96" s="13">
        <v>14.0</v>
      </c>
      <c r="F96" s="23">
        <f t="shared" si="9"/>
        <v>10</v>
      </c>
    </row>
    <row r="97">
      <c r="A97" s="10" t="s">
        <v>2525</v>
      </c>
      <c r="B97" s="19">
        <v>0.13686342592592593</v>
      </c>
      <c r="C97" s="10" t="s">
        <v>74</v>
      </c>
      <c r="D97" s="10" t="s">
        <v>79</v>
      </c>
      <c r="E97" s="13">
        <v>18.0</v>
      </c>
      <c r="F97" s="23">
        <f t="shared" si="9"/>
        <v>14</v>
      </c>
    </row>
    <row r="98">
      <c r="A98" s="10" t="s">
        <v>2525</v>
      </c>
      <c r="B98" s="19">
        <v>0.13686342592592593</v>
      </c>
      <c r="C98" s="10" t="s">
        <v>74</v>
      </c>
      <c r="D98" s="10" t="s">
        <v>79</v>
      </c>
      <c r="E98" s="13" t="s">
        <v>88</v>
      </c>
      <c r="F98" s="13">
        <v>1.0</v>
      </c>
    </row>
    <row r="99">
      <c r="A99" s="10" t="s">
        <v>2525</v>
      </c>
      <c r="B99" s="19">
        <v>0.13771990740740742</v>
      </c>
      <c r="C99" s="10" t="s">
        <v>82</v>
      </c>
      <c r="D99" s="10" t="s">
        <v>83</v>
      </c>
      <c r="E99" s="13">
        <v>25.0</v>
      </c>
      <c r="F99" s="23">
        <f>E99-9</f>
        <v>16</v>
      </c>
    </row>
    <row r="100">
      <c r="A100" s="10" t="s">
        <v>2525</v>
      </c>
      <c r="B100" s="19">
        <v>0.1387847222222222</v>
      </c>
      <c r="C100" s="10" t="s">
        <v>70</v>
      </c>
      <c r="D100" s="10" t="s">
        <v>79</v>
      </c>
      <c r="E100" s="13">
        <v>20.0</v>
      </c>
      <c r="F100" s="13" t="s">
        <v>75</v>
      </c>
      <c r="J100" s="10" t="s">
        <v>2508</v>
      </c>
    </row>
    <row r="101">
      <c r="A101" s="10" t="s">
        <v>2525</v>
      </c>
      <c r="B101" s="19">
        <v>0.1399537037037037</v>
      </c>
      <c r="C101" s="10" t="s">
        <v>70</v>
      </c>
      <c r="D101" s="10" t="s">
        <v>67</v>
      </c>
      <c r="E101" s="13">
        <v>9.0</v>
      </c>
      <c r="F101" s="23">
        <f>E101-3</f>
        <v>6</v>
      </c>
    </row>
    <row r="102">
      <c r="A102" s="10" t="s">
        <v>2525</v>
      </c>
      <c r="B102" s="19">
        <v>0.1408912037037037</v>
      </c>
      <c r="C102" s="10" t="s">
        <v>70</v>
      </c>
      <c r="D102" s="10" t="s">
        <v>361</v>
      </c>
      <c r="E102" s="13">
        <v>12.0</v>
      </c>
      <c r="F102" s="23">
        <f>E102-2</f>
        <v>10</v>
      </c>
    </row>
    <row r="103">
      <c r="A103" s="10" t="s">
        <v>2525</v>
      </c>
      <c r="B103" s="19">
        <v>0.14130787037037038</v>
      </c>
      <c r="C103" s="10" t="s">
        <v>964</v>
      </c>
      <c r="D103" s="10" t="s">
        <v>67</v>
      </c>
      <c r="E103" s="13">
        <v>17.0</v>
      </c>
      <c r="F103" s="23">
        <f t="shared" ref="F103:F105" si="10">E103-9</f>
        <v>8</v>
      </c>
    </row>
    <row r="104">
      <c r="A104" s="10" t="s">
        <v>2525</v>
      </c>
      <c r="B104" s="19">
        <v>0.14271990740740742</v>
      </c>
      <c r="C104" s="10" t="s">
        <v>82</v>
      </c>
      <c r="D104" s="10" t="s">
        <v>361</v>
      </c>
      <c r="E104" s="13">
        <v>13.0</v>
      </c>
      <c r="F104" s="23">
        <f t="shared" si="10"/>
        <v>4</v>
      </c>
    </row>
    <row r="105">
      <c r="A105" s="10" t="s">
        <v>2525</v>
      </c>
      <c r="B105" s="19">
        <v>0.14331018518518518</v>
      </c>
      <c r="C105" s="10" t="s">
        <v>964</v>
      </c>
      <c r="D105" s="10" t="s">
        <v>67</v>
      </c>
      <c r="E105" s="13">
        <v>23.0</v>
      </c>
      <c r="F105" s="23">
        <f t="shared" si="10"/>
        <v>14</v>
      </c>
    </row>
    <row r="106">
      <c r="A106" s="10" t="s">
        <v>2525</v>
      </c>
      <c r="B106" s="19">
        <v>0.144375</v>
      </c>
      <c r="C106" s="10" t="s">
        <v>66</v>
      </c>
      <c r="D106" s="10" t="s">
        <v>155</v>
      </c>
      <c r="E106" s="13">
        <v>23.0</v>
      </c>
      <c r="F106" s="23"/>
    </row>
    <row r="107">
      <c r="A107" s="10" t="s">
        <v>2525</v>
      </c>
      <c r="B107" s="19">
        <v>0.144375</v>
      </c>
      <c r="C107" s="10" t="s">
        <v>70</v>
      </c>
      <c r="D107" s="10" t="s">
        <v>155</v>
      </c>
      <c r="E107" s="13">
        <v>26.0</v>
      </c>
      <c r="F107" s="23"/>
    </row>
    <row r="108">
      <c r="A108" s="10" t="s">
        <v>2525</v>
      </c>
      <c r="B108" s="19">
        <v>0.144375</v>
      </c>
      <c r="C108" s="10" t="s">
        <v>82</v>
      </c>
      <c r="D108" s="10" t="s">
        <v>155</v>
      </c>
      <c r="E108" s="13">
        <v>44.0</v>
      </c>
      <c r="F108" s="23"/>
    </row>
    <row r="109">
      <c r="A109" s="10" t="s">
        <v>2525</v>
      </c>
      <c r="B109" s="19">
        <v>0.144375</v>
      </c>
      <c r="C109" s="10" t="s">
        <v>74</v>
      </c>
      <c r="D109" s="10" t="s">
        <v>155</v>
      </c>
      <c r="E109" s="13">
        <v>34.0</v>
      </c>
      <c r="F109" s="23"/>
    </row>
    <row r="110">
      <c r="A110" s="10" t="s">
        <v>2525</v>
      </c>
      <c r="B110" s="19">
        <v>0.144375</v>
      </c>
      <c r="C110" s="10" t="s">
        <v>69</v>
      </c>
      <c r="D110" s="10" t="s">
        <v>155</v>
      </c>
      <c r="E110" s="13">
        <v>26.0</v>
      </c>
      <c r="F110" s="23"/>
    </row>
    <row r="111">
      <c r="A111" s="10" t="s">
        <v>2525</v>
      </c>
      <c r="B111" s="19">
        <v>0.144375</v>
      </c>
      <c r="C111" s="10" t="s">
        <v>964</v>
      </c>
      <c r="D111" s="10" t="s">
        <v>155</v>
      </c>
      <c r="E111" s="13">
        <v>38.0</v>
      </c>
      <c r="F111" s="23"/>
    </row>
  </sheetData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57"/>
    <col customWidth="1" min="4" max="4" width="17.29"/>
    <col customWidth="1" min="5" max="5" width="10.43"/>
    <col customWidth="1" min="6" max="6" width="12.43"/>
    <col customWidth="1" min="7" max="7" width="5.14"/>
    <col customWidth="1" min="8" max="8" width="39.0"/>
    <col customWidth="1" min="9" max="9" width="6.29"/>
    <col customWidth="1" min="10" max="10" width="46.71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2554</v>
      </c>
      <c r="B2" s="19">
        <v>0.01037037037037037</v>
      </c>
      <c r="C2" s="10" t="s">
        <v>82</v>
      </c>
      <c r="D2" s="10" t="s">
        <v>67</v>
      </c>
      <c r="E2" s="13">
        <v>19.0</v>
      </c>
      <c r="F2" s="16">
        <f>E2-4</f>
        <v>15</v>
      </c>
    </row>
    <row r="3">
      <c r="A3" s="10" t="s">
        <v>2554</v>
      </c>
      <c r="B3" s="19">
        <v>0.011851851851851851</v>
      </c>
      <c r="C3" s="10" t="s">
        <v>70</v>
      </c>
      <c r="D3" s="10" t="s">
        <v>67</v>
      </c>
      <c r="E3" s="13" t="s">
        <v>75</v>
      </c>
      <c r="F3" s="13" t="s">
        <v>75</v>
      </c>
    </row>
    <row r="4">
      <c r="A4" s="10" t="s">
        <v>2554</v>
      </c>
      <c r="B4" s="19">
        <v>0.015671296296296298</v>
      </c>
      <c r="C4" s="10" t="s">
        <v>69</v>
      </c>
      <c r="D4" s="10" t="s">
        <v>67</v>
      </c>
      <c r="E4" s="13">
        <v>9.0</v>
      </c>
      <c r="F4" s="16">
        <f>E4-5</f>
        <v>4</v>
      </c>
    </row>
    <row r="5">
      <c r="A5" s="10" t="s">
        <v>2554</v>
      </c>
      <c r="B5" s="19">
        <v>0.01778935185185185</v>
      </c>
      <c r="C5" s="10" t="s">
        <v>70</v>
      </c>
      <c r="D5" s="10" t="s">
        <v>79</v>
      </c>
      <c r="E5" s="13">
        <v>25.0</v>
      </c>
      <c r="F5" s="13" t="s">
        <v>75</v>
      </c>
      <c r="J5" s="10" t="s">
        <v>2508</v>
      </c>
    </row>
    <row r="6">
      <c r="A6" s="10" t="s">
        <v>2554</v>
      </c>
      <c r="B6" s="19">
        <v>0.019131944444444444</v>
      </c>
      <c r="C6" s="10" t="s">
        <v>69</v>
      </c>
      <c r="D6" s="10" t="s">
        <v>87</v>
      </c>
      <c r="E6" s="13">
        <v>20.0</v>
      </c>
      <c r="F6" s="23">
        <f>E6-4</f>
        <v>16</v>
      </c>
    </row>
    <row r="7">
      <c r="A7" s="10" t="s">
        <v>2554</v>
      </c>
      <c r="B7" s="19">
        <v>0.019178240740740742</v>
      </c>
      <c r="C7" s="10" t="s">
        <v>82</v>
      </c>
      <c r="D7" s="10" t="s">
        <v>87</v>
      </c>
      <c r="E7" s="13">
        <v>9.0</v>
      </c>
      <c r="F7" s="23">
        <f>E7-1</f>
        <v>8</v>
      </c>
    </row>
    <row r="8">
      <c r="A8" s="10" t="s">
        <v>2554</v>
      </c>
      <c r="B8" s="19">
        <v>0.02125</v>
      </c>
      <c r="C8" s="10" t="s">
        <v>82</v>
      </c>
      <c r="D8" s="10" t="s">
        <v>100</v>
      </c>
      <c r="E8" s="13">
        <v>18.0</v>
      </c>
      <c r="F8" s="23">
        <f>E8-2</f>
        <v>16</v>
      </c>
    </row>
    <row r="9">
      <c r="A9" s="10" t="s">
        <v>2554</v>
      </c>
      <c r="B9" s="19">
        <v>0.022199074074074072</v>
      </c>
      <c r="C9" s="10" t="s">
        <v>66</v>
      </c>
      <c r="D9" s="10" t="s">
        <v>87</v>
      </c>
      <c r="E9" s="13">
        <v>9.0</v>
      </c>
      <c r="F9" s="23">
        <f>E9-0</f>
        <v>9</v>
      </c>
    </row>
    <row r="10">
      <c r="A10" s="10" t="s">
        <v>2554</v>
      </c>
      <c r="B10" s="19">
        <v>0.023287037037037037</v>
      </c>
      <c r="C10" s="10" t="s">
        <v>82</v>
      </c>
      <c r="D10" s="10" t="s">
        <v>100</v>
      </c>
      <c r="E10" s="13">
        <v>15.0</v>
      </c>
      <c r="F10" s="23">
        <f>E10-2</f>
        <v>13</v>
      </c>
    </row>
    <row r="11">
      <c r="A11" s="10" t="s">
        <v>2554</v>
      </c>
      <c r="B11" s="19">
        <v>0.02494212962962963</v>
      </c>
      <c r="C11" s="10" t="s">
        <v>66</v>
      </c>
      <c r="D11" s="10" t="s">
        <v>79</v>
      </c>
      <c r="E11" s="13" t="s">
        <v>75</v>
      </c>
      <c r="F11" s="13" t="s">
        <v>75</v>
      </c>
    </row>
    <row r="12">
      <c r="A12" s="10" t="s">
        <v>2554</v>
      </c>
      <c r="B12" s="19">
        <v>0.02494212962962963</v>
      </c>
      <c r="C12" s="10" t="s">
        <v>66</v>
      </c>
      <c r="D12" s="10" t="s">
        <v>79</v>
      </c>
      <c r="E12" s="13">
        <v>20.0</v>
      </c>
      <c r="F12" s="23">
        <f t="shared" ref="F12:F13" si="1">E12-5</f>
        <v>15</v>
      </c>
    </row>
    <row r="13">
      <c r="A13" s="10" t="s">
        <v>2554</v>
      </c>
      <c r="B13" s="19">
        <v>0.0278125</v>
      </c>
      <c r="C13" s="10" t="s">
        <v>66</v>
      </c>
      <c r="D13" s="10" t="s">
        <v>81</v>
      </c>
      <c r="E13" s="13">
        <v>21.0</v>
      </c>
      <c r="F13" s="23">
        <f t="shared" si="1"/>
        <v>16</v>
      </c>
    </row>
    <row r="14">
      <c r="A14" s="10" t="s">
        <v>2554</v>
      </c>
      <c r="B14" s="19">
        <v>0.027997685185185184</v>
      </c>
      <c r="C14" s="10" t="s">
        <v>82</v>
      </c>
      <c r="D14" s="10" t="s">
        <v>81</v>
      </c>
      <c r="E14" s="13">
        <v>22.0</v>
      </c>
      <c r="F14" s="13">
        <f>E14-3</f>
        <v>19</v>
      </c>
    </row>
    <row r="15">
      <c r="A15" s="10" t="s">
        <v>2554</v>
      </c>
      <c r="B15" s="19">
        <v>0.0321875</v>
      </c>
      <c r="C15" s="10" t="s">
        <v>69</v>
      </c>
      <c r="D15" s="10" t="s">
        <v>87</v>
      </c>
      <c r="E15" s="13">
        <v>20.0</v>
      </c>
      <c r="F15" s="23">
        <f>E15-4</f>
        <v>16</v>
      </c>
    </row>
    <row r="16">
      <c r="A16" s="10" t="s">
        <v>2554</v>
      </c>
      <c r="B16" s="19">
        <v>0.032268518518518516</v>
      </c>
      <c r="C16" s="10" t="s">
        <v>70</v>
      </c>
      <c r="D16" s="10" t="s">
        <v>87</v>
      </c>
      <c r="E16" s="13">
        <v>16.0</v>
      </c>
      <c r="F16" s="23">
        <f t="shared" ref="F16:F17" si="2">E16-5</f>
        <v>11</v>
      </c>
    </row>
    <row r="17">
      <c r="A17" s="10" t="s">
        <v>2554</v>
      </c>
      <c r="B17" s="19">
        <v>0.032268518518518516</v>
      </c>
      <c r="C17" s="10" t="s">
        <v>74</v>
      </c>
      <c r="D17" s="10" t="s">
        <v>87</v>
      </c>
      <c r="E17" s="13">
        <v>16.0</v>
      </c>
      <c r="F17" s="23">
        <f t="shared" si="2"/>
        <v>11</v>
      </c>
    </row>
    <row r="18">
      <c r="A18" s="10" t="s">
        <v>2554</v>
      </c>
      <c r="B18" s="19">
        <v>0.032546296296296295</v>
      </c>
      <c r="C18" s="10" t="s">
        <v>82</v>
      </c>
      <c r="D18" s="10" t="s">
        <v>87</v>
      </c>
      <c r="E18" s="13">
        <v>11.0</v>
      </c>
      <c r="F18" s="23">
        <f>E18-1</f>
        <v>10</v>
      </c>
    </row>
    <row r="19">
      <c r="A19" s="10" t="s">
        <v>2554</v>
      </c>
      <c r="B19" s="19">
        <v>0.032546296296296295</v>
      </c>
      <c r="C19" s="10" t="s">
        <v>66</v>
      </c>
      <c r="D19" s="10" t="s">
        <v>87</v>
      </c>
      <c r="E19" s="13">
        <v>10.0</v>
      </c>
      <c r="F19" s="13">
        <f>E19-0</f>
        <v>10</v>
      </c>
    </row>
    <row r="20">
      <c r="A20" s="10" t="s">
        <v>2554</v>
      </c>
      <c r="B20" s="19">
        <v>0.032546296296296295</v>
      </c>
      <c r="C20" s="10" t="s">
        <v>964</v>
      </c>
      <c r="D20" s="10" t="s">
        <v>87</v>
      </c>
      <c r="E20" s="13" t="s">
        <v>75</v>
      </c>
      <c r="F20" s="13" t="s">
        <v>75</v>
      </c>
    </row>
    <row r="21">
      <c r="A21" s="10" t="s">
        <v>2554</v>
      </c>
      <c r="B21" s="19">
        <v>0.038969907407407404</v>
      </c>
      <c r="C21" s="10" t="s">
        <v>74</v>
      </c>
      <c r="D21" s="10" t="s">
        <v>125</v>
      </c>
      <c r="E21" s="13" t="s">
        <v>75</v>
      </c>
      <c r="F21" s="13" t="s">
        <v>75</v>
      </c>
      <c r="J21" s="10" t="s">
        <v>2263</v>
      </c>
    </row>
    <row r="22">
      <c r="A22" s="10" t="s">
        <v>2554</v>
      </c>
      <c r="B22" s="19">
        <v>0.038969907407407404</v>
      </c>
      <c r="C22" s="10" t="s">
        <v>74</v>
      </c>
      <c r="D22" s="10" t="s">
        <v>125</v>
      </c>
      <c r="E22" s="13">
        <v>24.0</v>
      </c>
      <c r="F22" s="13">
        <f>E22-13</f>
        <v>11</v>
      </c>
    </row>
    <row r="23">
      <c r="A23" s="10" t="s">
        <v>2554</v>
      </c>
      <c r="B23" s="19">
        <v>0.03934027777777778</v>
      </c>
      <c r="C23" s="10" t="s">
        <v>74</v>
      </c>
      <c r="D23" s="10" t="s">
        <v>93</v>
      </c>
      <c r="E23" s="13">
        <v>16.0</v>
      </c>
      <c r="F23" s="23">
        <f>E23-10</f>
        <v>6</v>
      </c>
      <c r="J23" s="10" t="s">
        <v>2555</v>
      </c>
    </row>
    <row r="24">
      <c r="A24" s="10" t="s">
        <v>2554</v>
      </c>
      <c r="B24" s="19">
        <v>0.040949074074074075</v>
      </c>
      <c r="C24" s="10" t="s">
        <v>66</v>
      </c>
      <c r="D24" s="10" t="s">
        <v>83</v>
      </c>
      <c r="E24" s="13">
        <v>14.0</v>
      </c>
      <c r="F24" s="13">
        <f>E24-6</f>
        <v>8</v>
      </c>
    </row>
    <row r="25">
      <c r="A25" s="10" t="s">
        <v>2554</v>
      </c>
      <c r="B25" s="19">
        <v>0.0428587962962963</v>
      </c>
      <c r="C25" s="10" t="s">
        <v>69</v>
      </c>
      <c r="D25" s="10" t="s">
        <v>209</v>
      </c>
      <c r="E25" s="13">
        <v>9.0</v>
      </c>
      <c r="F25" s="13">
        <f>E25-3</f>
        <v>6</v>
      </c>
    </row>
    <row r="26">
      <c r="A26" s="10" t="s">
        <v>2554</v>
      </c>
      <c r="B26" s="19">
        <v>0.043680555555555556</v>
      </c>
      <c r="C26" s="10" t="s">
        <v>66</v>
      </c>
      <c r="D26" s="10" t="s">
        <v>93</v>
      </c>
      <c r="E26" s="13" t="s">
        <v>75</v>
      </c>
      <c r="F26" s="13" t="s">
        <v>75</v>
      </c>
      <c r="J26" s="10" t="s">
        <v>2263</v>
      </c>
    </row>
    <row r="27">
      <c r="A27" s="10" t="s">
        <v>2554</v>
      </c>
      <c r="B27" s="19">
        <v>0.043680555555555556</v>
      </c>
      <c r="C27" s="10" t="s">
        <v>66</v>
      </c>
      <c r="D27" s="10" t="s">
        <v>93</v>
      </c>
      <c r="E27" s="13">
        <v>20.0</v>
      </c>
      <c r="F27" s="13">
        <f>E27-6</f>
        <v>14</v>
      </c>
      <c r="J27" s="10" t="s">
        <v>2556</v>
      </c>
    </row>
    <row r="28">
      <c r="A28" s="10" t="s">
        <v>2554</v>
      </c>
      <c r="B28" s="19">
        <v>0.044444444444444446</v>
      </c>
      <c r="C28" s="10" t="s">
        <v>74</v>
      </c>
      <c r="D28" s="10" t="s">
        <v>83</v>
      </c>
      <c r="E28" s="13">
        <v>13.0</v>
      </c>
      <c r="F28" s="23">
        <f>E28-11</f>
        <v>2</v>
      </c>
    </row>
    <row r="29">
      <c r="A29" s="10" t="s">
        <v>2554</v>
      </c>
      <c r="B29" s="19">
        <v>0.050555555555555555</v>
      </c>
      <c r="C29" s="10" t="s">
        <v>69</v>
      </c>
      <c r="D29" s="10" t="s">
        <v>67</v>
      </c>
      <c r="E29" s="13">
        <v>14.0</v>
      </c>
      <c r="F29" s="23">
        <f>E29-5</f>
        <v>9</v>
      </c>
    </row>
    <row r="30">
      <c r="A30" s="10" t="s">
        <v>2554</v>
      </c>
      <c r="B30" s="19">
        <v>0.05053240740740741</v>
      </c>
      <c r="C30" s="10" t="s">
        <v>74</v>
      </c>
      <c r="D30" s="10" t="s">
        <v>217</v>
      </c>
      <c r="E30" s="13">
        <v>25.0</v>
      </c>
      <c r="F30" s="23">
        <f>E30-13</f>
        <v>12</v>
      </c>
    </row>
    <row r="31">
      <c r="A31" s="10" t="s">
        <v>2554</v>
      </c>
      <c r="B31" s="19">
        <v>0.05150462962962963</v>
      </c>
      <c r="C31" s="10" t="s">
        <v>66</v>
      </c>
      <c r="D31" s="10" t="s">
        <v>67</v>
      </c>
      <c r="E31" s="13">
        <v>20.0</v>
      </c>
      <c r="F31" s="23">
        <f>E31-2</f>
        <v>18</v>
      </c>
    </row>
    <row r="32">
      <c r="A32" s="10" t="s">
        <v>2554</v>
      </c>
      <c r="B32" s="19">
        <v>0.052939814814814815</v>
      </c>
      <c r="C32" s="10" t="s">
        <v>74</v>
      </c>
      <c r="D32" s="10" t="s">
        <v>83</v>
      </c>
      <c r="E32" s="13" t="s">
        <v>75</v>
      </c>
      <c r="F32" s="13" t="s">
        <v>75</v>
      </c>
      <c r="J32" s="10" t="s">
        <v>2265</v>
      </c>
    </row>
    <row r="33">
      <c r="A33" s="10" t="s">
        <v>2554</v>
      </c>
      <c r="B33" s="19">
        <v>0.052939814814814815</v>
      </c>
      <c r="C33" s="10" t="s">
        <v>74</v>
      </c>
      <c r="D33" s="10" t="s">
        <v>83</v>
      </c>
      <c r="E33" s="13">
        <v>26.0</v>
      </c>
      <c r="F33" s="13" t="s">
        <v>75</v>
      </c>
      <c r="J33" s="10" t="s">
        <v>2508</v>
      </c>
    </row>
    <row r="34">
      <c r="A34" s="10" t="s">
        <v>2554</v>
      </c>
      <c r="B34" s="19">
        <v>0.05394675925925926</v>
      </c>
      <c r="C34" s="10" t="s">
        <v>74</v>
      </c>
      <c r="D34" s="10" t="s">
        <v>67</v>
      </c>
      <c r="E34" s="13" t="s">
        <v>68</v>
      </c>
      <c r="F34" s="13">
        <v>20.0</v>
      </c>
    </row>
    <row r="35">
      <c r="A35" s="10" t="s">
        <v>2554</v>
      </c>
      <c r="B35" s="19">
        <v>0.06010416666666667</v>
      </c>
      <c r="C35" s="10" t="s">
        <v>964</v>
      </c>
      <c r="D35" s="10" t="s">
        <v>120</v>
      </c>
      <c r="E35" s="13">
        <v>13.0</v>
      </c>
      <c r="F35" s="13" t="s">
        <v>75</v>
      </c>
      <c r="H35" s="10" t="s">
        <v>2557</v>
      </c>
      <c r="J35" s="10" t="s">
        <v>2558</v>
      </c>
    </row>
    <row r="36">
      <c r="A36" s="10" t="s">
        <v>2554</v>
      </c>
      <c r="B36" s="19">
        <v>0.0603125</v>
      </c>
      <c r="C36" s="10" t="s">
        <v>66</v>
      </c>
      <c r="D36" s="10" t="s">
        <v>120</v>
      </c>
      <c r="E36" s="13">
        <v>34.0</v>
      </c>
      <c r="F36" s="13" t="s">
        <v>75</v>
      </c>
      <c r="H36" s="10" t="s">
        <v>2559</v>
      </c>
      <c r="J36" s="10" t="s">
        <v>2560</v>
      </c>
    </row>
    <row r="37">
      <c r="A37" s="10" t="s">
        <v>2554</v>
      </c>
      <c r="B37" s="19">
        <v>0.060381944444444446</v>
      </c>
      <c r="C37" s="10" t="s">
        <v>82</v>
      </c>
      <c r="D37" s="10" t="s">
        <v>120</v>
      </c>
      <c r="E37" s="13">
        <v>10.0</v>
      </c>
      <c r="F37" s="13" t="s">
        <v>75</v>
      </c>
      <c r="H37" s="10" t="s">
        <v>2561</v>
      </c>
      <c r="J37" s="10" t="s">
        <v>2562</v>
      </c>
    </row>
    <row r="38">
      <c r="A38" s="10" t="s">
        <v>2554</v>
      </c>
      <c r="B38" s="19">
        <v>0.061099537037037036</v>
      </c>
      <c r="C38" s="10" t="s">
        <v>70</v>
      </c>
      <c r="D38" s="10" t="s">
        <v>67</v>
      </c>
      <c r="E38" s="13" t="s">
        <v>88</v>
      </c>
      <c r="F38" s="13">
        <v>1.0</v>
      </c>
    </row>
    <row r="39">
      <c r="A39" s="10" t="s">
        <v>2554</v>
      </c>
      <c r="B39" s="19">
        <v>0.061724537037037036</v>
      </c>
      <c r="C39" s="10" t="s">
        <v>82</v>
      </c>
      <c r="D39" s="10" t="s">
        <v>83</v>
      </c>
      <c r="E39" s="13">
        <v>25.0</v>
      </c>
      <c r="F39" s="23">
        <f>E39-9</f>
        <v>16</v>
      </c>
    </row>
    <row r="40">
      <c r="A40" s="10" t="s">
        <v>2554</v>
      </c>
      <c r="B40" s="19">
        <v>0.06241898148148148</v>
      </c>
      <c r="C40" s="10" t="s">
        <v>74</v>
      </c>
      <c r="D40" s="10" t="s">
        <v>67</v>
      </c>
      <c r="E40" s="13">
        <v>5.0</v>
      </c>
      <c r="F40" s="23">
        <f>E40-0</f>
        <v>5</v>
      </c>
    </row>
    <row r="41">
      <c r="A41" s="10" t="s">
        <v>2554</v>
      </c>
      <c r="B41" s="19">
        <v>0.06324074074074074</v>
      </c>
      <c r="C41" s="10" t="s">
        <v>69</v>
      </c>
      <c r="D41" s="10" t="s">
        <v>87</v>
      </c>
      <c r="E41" s="13">
        <v>23.0</v>
      </c>
      <c r="F41" s="23">
        <f>E41-4</f>
        <v>19</v>
      </c>
    </row>
    <row r="42">
      <c r="A42" s="10" t="s">
        <v>2554</v>
      </c>
      <c r="B42" s="19">
        <v>0.06335648148148149</v>
      </c>
      <c r="C42" s="10" t="s">
        <v>82</v>
      </c>
      <c r="D42" s="10" t="s">
        <v>87</v>
      </c>
      <c r="E42" s="13">
        <v>19.0</v>
      </c>
      <c r="F42" s="23">
        <f t="shared" ref="F42:F43" si="3">E42-1</f>
        <v>18</v>
      </c>
    </row>
    <row r="43">
      <c r="A43" s="10" t="s">
        <v>2554</v>
      </c>
      <c r="B43" s="19">
        <v>0.06336805555555555</v>
      </c>
      <c r="C43" s="10" t="s">
        <v>964</v>
      </c>
      <c r="D43" s="10" t="s">
        <v>87</v>
      </c>
      <c r="E43" s="13">
        <v>17.0</v>
      </c>
      <c r="F43" s="23">
        <f t="shared" si="3"/>
        <v>16</v>
      </c>
    </row>
    <row r="44">
      <c r="A44" s="10" t="s">
        <v>2554</v>
      </c>
      <c r="B44" s="19">
        <v>0.06341435185185185</v>
      </c>
      <c r="C44" s="10" t="s">
        <v>74</v>
      </c>
      <c r="D44" s="10" t="s">
        <v>87</v>
      </c>
      <c r="E44" s="13">
        <v>16.0</v>
      </c>
      <c r="F44" s="23">
        <f t="shared" ref="F44:F45" si="4">E44-5</f>
        <v>11</v>
      </c>
    </row>
    <row r="45">
      <c r="A45" s="10" t="s">
        <v>2554</v>
      </c>
      <c r="B45" s="19">
        <v>0.06354166666666666</v>
      </c>
      <c r="C45" s="10" t="s">
        <v>70</v>
      </c>
      <c r="D45" s="10" t="s">
        <v>87</v>
      </c>
      <c r="E45" s="13">
        <v>13.0</v>
      </c>
      <c r="F45" s="23">
        <f t="shared" si="4"/>
        <v>8</v>
      </c>
    </row>
    <row r="46">
      <c r="A46" s="10" t="s">
        <v>2554</v>
      </c>
      <c r="B46" s="19">
        <v>0.0636111111111111</v>
      </c>
      <c r="C46" s="10" t="s">
        <v>66</v>
      </c>
      <c r="D46" s="10" t="s">
        <v>87</v>
      </c>
      <c r="E46" s="13">
        <v>2.0</v>
      </c>
      <c r="F46" s="23">
        <f>E46-0</f>
        <v>2</v>
      </c>
    </row>
    <row r="47">
      <c r="A47" s="10" t="s">
        <v>2554</v>
      </c>
      <c r="B47" s="19">
        <v>0.06568287037037036</v>
      </c>
      <c r="C47" s="10" t="s">
        <v>82</v>
      </c>
      <c r="D47" s="10" t="s">
        <v>91</v>
      </c>
      <c r="E47" s="13">
        <v>31.0</v>
      </c>
      <c r="F47" s="13" t="s">
        <v>75</v>
      </c>
      <c r="J47" s="10" t="s">
        <v>2563</v>
      </c>
    </row>
    <row r="48">
      <c r="A48" s="10" t="s">
        <v>2554</v>
      </c>
      <c r="B48" s="19">
        <v>0.06900462962962962</v>
      </c>
      <c r="C48" s="10" t="s">
        <v>74</v>
      </c>
      <c r="D48" s="10" t="s">
        <v>83</v>
      </c>
      <c r="E48" s="13">
        <v>18.0</v>
      </c>
      <c r="F48" s="23">
        <f>E48-11</f>
        <v>7</v>
      </c>
    </row>
    <row r="49">
      <c r="A49" s="10" t="s">
        <v>2554</v>
      </c>
      <c r="B49" s="19">
        <v>0.06983796296296296</v>
      </c>
      <c r="C49" s="10" t="s">
        <v>74</v>
      </c>
      <c r="D49" s="10" t="s">
        <v>125</v>
      </c>
      <c r="E49" s="13" t="s">
        <v>88</v>
      </c>
      <c r="F49" s="13">
        <v>1.0</v>
      </c>
      <c r="J49" s="10" t="s">
        <v>2263</v>
      </c>
    </row>
    <row r="50">
      <c r="A50" s="10" t="s">
        <v>2554</v>
      </c>
      <c r="B50" s="19">
        <v>0.06983796296296296</v>
      </c>
      <c r="C50" s="10" t="s">
        <v>74</v>
      </c>
      <c r="D50" s="10" t="s">
        <v>125</v>
      </c>
      <c r="E50" s="13">
        <v>21.0</v>
      </c>
      <c r="F50" s="23">
        <f>E50-13</f>
        <v>8</v>
      </c>
    </row>
    <row r="51">
      <c r="A51" s="10" t="s">
        <v>2554</v>
      </c>
      <c r="B51" s="19">
        <v>0.07092592592592592</v>
      </c>
      <c r="C51" s="10" t="s">
        <v>70</v>
      </c>
      <c r="D51" s="10" t="s">
        <v>93</v>
      </c>
      <c r="E51" s="13">
        <v>18.0</v>
      </c>
      <c r="F51" s="23">
        <f t="shared" ref="F51:F52" si="5">E51-9</f>
        <v>9</v>
      </c>
      <c r="J51" s="10" t="s">
        <v>2564</v>
      </c>
    </row>
    <row r="52">
      <c r="A52" s="10" t="s">
        <v>2554</v>
      </c>
      <c r="B52" s="19">
        <v>0.07137731481481481</v>
      </c>
      <c r="C52" s="10" t="s">
        <v>70</v>
      </c>
      <c r="D52" s="10" t="s">
        <v>93</v>
      </c>
      <c r="E52" s="13">
        <v>25.0</v>
      </c>
      <c r="F52" s="23">
        <f t="shared" si="5"/>
        <v>16</v>
      </c>
      <c r="J52" s="10" t="s">
        <v>2564</v>
      </c>
    </row>
    <row r="53">
      <c r="A53" s="10" t="s">
        <v>2554</v>
      </c>
      <c r="B53" s="19">
        <v>0.07159722222222223</v>
      </c>
      <c r="C53" s="10" t="s">
        <v>70</v>
      </c>
      <c r="D53" s="10" t="s">
        <v>91</v>
      </c>
      <c r="E53" s="13">
        <v>9.0</v>
      </c>
      <c r="F53" s="13" t="s">
        <v>75</v>
      </c>
      <c r="H53" s="10" t="s">
        <v>2565</v>
      </c>
    </row>
    <row r="54">
      <c r="A54" s="10" t="s">
        <v>2554</v>
      </c>
      <c r="B54" s="19">
        <v>0.07172453703703703</v>
      </c>
      <c r="C54" s="10" t="s">
        <v>70</v>
      </c>
      <c r="D54" s="10" t="s">
        <v>91</v>
      </c>
      <c r="E54" s="13">
        <v>36.0</v>
      </c>
      <c r="F54" s="13" t="s">
        <v>75</v>
      </c>
      <c r="H54" s="10" t="s">
        <v>2566</v>
      </c>
    </row>
    <row r="55">
      <c r="A55" s="10" t="s">
        <v>2554</v>
      </c>
      <c r="B55" s="19">
        <v>0.07297453703703703</v>
      </c>
      <c r="C55" s="10" t="s">
        <v>66</v>
      </c>
      <c r="D55" s="10" t="s">
        <v>89</v>
      </c>
      <c r="E55" s="13">
        <v>21.0</v>
      </c>
      <c r="F55" s="23">
        <f t="shared" ref="F55:F56" si="6">E55-9</f>
        <v>12</v>
      </c>
      <c r="J55" s="10" t="s">
        <v>2567</v>
      </c>
    </row>
    <row r="56">
      <c r="A56" s="10" t="s">
        <v>2554</v>
      </c>
      <c r="B56" s="19">
        <v>0.07303240740740741</v>
      </c>
      <c r="C56" s="10" t="s">
        <v>66</v>
      </c>
      <c r="D56" s="10" t="s">
        <v>89</v>
      </c>
      <c r="E56" s="13">
        <v>25.0</v>
      </c>
      <c r="F56" s="23">
        <f t="shared" si="6"/>
        <v>16</v>
      </c>
      <c r="J56" s="10" t="s">
        <v>2567</v>
      </c>
    </row>
    <row r="57">
      <c r="A57" s="10" t="s">
        <v>2554</v>
      </c>
      <c r="B57" s="19">
        <v>0.07332175925925925</v>
      </c>
      <c r="C57" s="10" t="s">
        <v>66</v>
      </c>
      <c r="D57" s="10" t="s">
        <v>91</v>
      </c>
      <c r="E57" s="13">
        <v>29.0</v>
      </c>
      <c r="F57" s="13" t="s">
        <v>75</v>
      </c>
      <c r="H57" s="10" t="s">
        <v>2568</v>
      </c>
    </row>
    <row r="58">
      <c r="A58" s="10" t="s">
        <v>2554</v>
      </c>
      <c r="B58" s="19">
        <v>0.07675925925925926</v>
      </c>
      <c r="C58" s="10" t="s">
        <v>964</v>
      </c>
      <c r="D58" s="10" t="s">
        <v>131</v>
      </c>
      <c r="E58" s="13">
        <v>4.0</v>
      </c>
      <c r="F58" s="23">
        <f>E58--1</f>
        <v>5</v>
      </c>
    </row>
    <row r="59">
      <c r="A59" s="10" t="s">
        <v>2554</v>
      </c>
      <c r="B59" s="19">
        <v>0.07803240740740741</v>
      </c>
      <c r="C59" s="10" t="s">
        <v>964</v>
      </c>
      <c r="D59" s="10" t="s">
        <v>91</v>
      </c>
      <c r="E59" s="13">
        <v>20.0</v>
      </c>
      <c r="F59" s="13" t="s">
        <v>75</v>
      </c>
      <c r="H59" s="10" t="s">
        <v>2569</v>
      </c>
      <c r="J59" s="10" t="s">
        <v>2570</v>
      </c>
    </row>
    <row r="60">
      <c r="A60" s="10" t="s">
        <v>2554</v>
      </c>
      <c r="B60" s="19">
        <v>0.07864583333333333</v>
      </c>
      <c r="C60" s="10" t="s">
        <v>74</v>
      </c>
      <c r="D60" s="10" t="s">
        <v>131</v>
      </c>
      <c r="E60" s="13">
        <v>7.0</v>
      </c>
      <c r="F60" s="13">
        <f>E60-3</f>
        <v>4</v>
      </c>
    </row>
    <row r="61">
      <c r="A61" s="10" t="s">
        <v>2554</v>
      </c>
      <c r="B61" s="19">
        <v>0.07898148148148149</v>
      </c>
      <c r="C61" s="10" t="s">
        <v>74</v>
      </c>
      <c r="D61" s="10" t="s">
        <v>91</v>
      </c>
      <c r="E61" s="13">
        <v>20.0</v>
      </c>
      <c r="F61" s="13" t="s">
        <v>75</v>
      </c>
      <c r="H61" s="10" t="s">
        <v>2569</v>
      </c>
      <c r="J61" s="10" t="s">
        <v>2570</v>
      </c>
    </row>
    <row r="62">
      <c r="A62" s="10" t="s">
        <v>2554</v>
      </c>
      <c r="B62" s="19">
        <v>0.07967592592592593</v>
      </c>
      <c r="C62" s="10" t="s">
        <v>70</v>
      </c>
      <c r="D62" s="10" t="s">
        <v>93</v>
      </c>
      <c r="E62" s="13" t="s">
        <v>88</v>
      </c>
      <c r="F62" s="13">
        <v>1.0</v>
      </c>
      <c r="J62" s="10" t="s">
        <v>2564</v>
      </c>
    </row>
    <row r="63">
      <c r="A63" s="10" t="s">
        <v>2554</v>
      </c>
      <c r="B63" s="19">
        <v>0.07983796296296296</v>
      </c>
      <c r="C63" s="10" t="s">
        <v>70</v>
      </c>
      <c r="D63" s="10" t="s">
        <v>93</v>
      </c>
      <c r="E63" s="13">
        <v>22.0</v>
      </c>
      <c r="F63" s="13">
        <f>E63-9</f>
        <v>13</v>
      </c>
      <c r="J63" s="10" t="s">
        <v>2564</v>
      </c>
    </row>
    <row r="64">
      <c r="A64" s="10" t="s">
        <v>2554</v>
      </c>
      <c r="B64" s="19">
        <v>0.07989583333333333</v>
      </c>
      <c r="C64" s="10" t="s">
        <v>70</v>
      </c>
      <c r="D64" s="10" t="s">
        <v>91</v>
      </c>
      <c r="E64" s="13">
        <v>12.0</v>
      </c>
      <c r="F64" s="13" t="s">
        <v>75</v>
      </c>
      <c r="H64" s="10" t="s">
        <v>2571</v>
      </c>
    </row>
    <row r="65">
      <c r="A65" s="10" t="s">
        <v>2554</v>
      </c>
      <c r="B65" s="19">
        <v>0.08064814814814815</v>
      </c>
      <c r="C65" s="10" t="s">
        <v>70</v>
      </c>
      <c r="D65" s="10" t="s">
        <v>93</v>
      </c>
      <c r="E65" s="13" t="s">
        <v>75</v>
      </c>
      <c r="F65" s="13" t="s">
        <v>75</v>
      </c>
      <c r="J65" s="10" t="s">
        <v>2263</v>
      </c>
    </row>
    <row r="66">
      <c r="A66" s="10" t="s">
        <v>2554</v>
      </c>
      <c r="B66" s="19">
        <v>0.08064814814814815</v>
      </c>
      <c r="C66" s="10" t="s">
        <v>70</v>
      </c>
      <c r="D66" s="10" t="s">
        <v>93</v>
      </c>
      <c r="E66" s="13">
        <f>F66+9</f>
        <v>28</v>
      </c>
      <c r="F66" s="13">
        <v>19.0</v>
      </c>
      <c r="J66" s="10" t="s">
        <v>2564</v>
      </c>
    </row>
    <row r="67">
      <c r="A67" s="10" t="s">
        <v>2554</v>
      </c>
      <c r="B67" s="19">
        <v>0.08070601851851852</v>
      </c>
      <c r="C67" s="10" t="s">
        <v>70</v>
      </c>
      <c r="D67" s="10" t="s">
        <v>91</v>
      </c>
      <c r="E67" s="13">
        <v>9.0</v>
      </c>
      <c r="F67" s="13" t="s">
        <v>75</v>
      </c>
      <c r="H67" s="10" t="s">
        <v>2565</v>
      </c>
    </row>
    <row r="68">
      <c r="A68" s="10" t="s">
        <v>2554</v>
      </c>
      <c r="B68" s="19">
        <v>0.08076388888888889</v>
      </c>
      <c r="C68" s="10" t="s">
        <v>70</v>
      </c>
      <c r="D68" s="10" t="s">
        <v>93</v>
      </c>
      <c r="E68" s="13" t="s">
        <v>75</v>
      </c>
      <c r="F68" s="13" t="s">
        <v>75</v>
      </c>
      <c r="J68" s="10" t="s">
        <v>2263</v>
      </c>
    </row>
    <row r="69">
      <c r="A69" s="10" t="s">
        <v>2554</v>
      </c>
      <c r="B69" s="19">
        <v>0.08076388888888889</v>
      </c>
      <c r="C69" s="10" t="s">
        <v>70</v>
      </c>
      <c r="D69" s="10" t="s">
        <v>93</v>
      </c>
      <c r="E69" s="13">
        <v>26.0</v>
      </c>
      <c r="F69" s="23">
        <f>E69-9</f>
        <v>17</v>
      </c>
      <c r="J69" s="10" t="s">
        <v>2564</v>
      </c>
    </row>
    <row r="70">
      <c r="A70" s="10" t="s">
        <v>2554</v>
      </c>
      <c r="B70" s="19">
        <v>0.08230324074074075</v>
      </c>
      <c r="C70" s="10" t="s">
        <v>66</v>
      </c>
      <c r="D70" s="10" t="s">
        <v>89</v>
      </c>
      <c r="E70" s="13" t="s">
        <v>75</v>
      </c>
      <c r="F70" s="13" t="s">
        <v>75</v>
      </c>
      <c r="J70" s="10" t="s">
        <v>2263</v>
      </c>
    </row>
    <row r="71">
      <c r="A71" s="10" t="s">
        <v>2554</v>
      </c>
      <c r="B71" s="19">
        <v>0.08230324074074075</v>
      </c>
      <c r="C71" s="10" t="s">
        <v>66</v>
      </c>
      <c r="D71" s="10" t="s">
        <v>89</v>
      </c>
      <c r="E71" s="13">
        <v>27.0</v>
      </c>
      <c r="F71" s="23">
        <f>E71-9</f>
        <v>18</v>
      </c>
      <c r="J71" s="10" t="s">
        <v>2567</v>
      </c>
    </row>
    <row r="72">
      <c r="A72" s="10" t="s">
        <v>2554</v>
      </c>
      <c r="B72" s="19">
        <v>0.0823263888888889</v>
      </c>
      <c r="C72" s="10" t="s">
        <v>66</v>
      </c>
      <c r="D72" s="10" t="s">
        <v>89</v>
      </c>
      <c r="E72" s="13" t="s">
        <v>75</v>
      </c>
      <c r="F72" s="13" t="s">
        <v>75</v>
      </c>
      <c r="J72" s="10" t="s">
        <v>2263</v>
      </c>
    </row>
    <row r="73">
      <c r="A73" s="10" t="s">
        <v>2554</v>
      </c>
      <c r="B73" s="19">
        <v>0.0823263888888889</v>
      </c>
      <c r="C73" s="10" t="s">
        <v>66</v>
      </c>
      <c r="D73" s="10" t="s">
        <v>89</v>
      </c>
      <c r="E73" s="13">
        <v>28.0</v>
      </c>
      <c r="F73" s="23">
        <f>E73-9</f>
        <v>19</v>
      </c>
      <c r="J73" s="10" t="s">
        <v>2567</v>
      </c>
    </row>
    <row r="74">
      <c r="A74" s="10" t="s">
        <v>2554</v>
      </c>
      <c r="B74" s="19">
        <v>0.08245370370370371</v>
      </c>
      <c r="C74" s="10" t="s">
        <v>66</v>
      </c>
      <c r="D74" s="10" t="s">
        <v>91</v>
      </c>
      <c r="E74" s="13">
        <v>26.0</v>
      </c>
      <c r="F74" s="13" t="s">
        <v>75</v>
      </c>
      <c r="H74" s="10" t="s">
        <v>2572</v>
      </c>
    </row>
    <row r="75">
      <c r="A75" s="10" t="s">
        <v>2554</v>
      </c>
      <c r="B75" s="19">
        <v>0.08364583333333334</v>
      </c>
      <c r="C75" s="10" t="s">
        <v>69</v>
      </c>
      <c r="D75" s="10" t="s">
        <v>98</v>
      </c>
      <c r="E75" s="13">
        <v>8.0</v>
      </c>
      <c r="F75" s="23">
        <f>E75-1</f>
        <v>7</v>
      </c>
    </row>
    <row r="76">
      <c r="A76" s="10" t="s">
        <v>2554</v>
      </c>
      <c r="B76" s="19">
        <v>0.0844675925925926</v>
      </c>
      <c r="C76" s="10" t="s">
        <v>69</v>
      </c>
      <c r="D76" s="10" t="s">
        <v>89</v>
      </c>
      <c r="E76" s="13">
        <v>25.0</v>
      </c>
      <c r="F76" s="23">
        <f>E76-9</f>
        <v>16</v>
      </c>
      <c r="J76" s="10" t="s">
        <v>2573</v>
      </c>
    </row>
    <row r="77">
      <c r="A77" s="10" t="s">
        <v>2554</v>
      </c>
      <c r="B77" s="19">
        <v>0.0844675925925926</v>
      </c>
      <c r="C77" s="10" t="s">
        <v>69</v>
      </c>
      <c r="D77" s="10" t="s">
        <v>89</v>
      </c>
      <c r="E77" s="13" t="s">
        <v>75</v>
      </c>
      <c r="F77" s="13" t="s">
        <v>75</v>
      </c>
      <c r="J77" s="10" t="s">
        <v>2263</v>
      </c>
    </row>
    <row r="78">
      <c r="A78" s="10" t="s">
        <v>2554</v>
      </c>
      <c r="B78" s="19">
        <v>0.08451388888888889</v>
      </c>
      <c r="C78" s="10" t="s">
        <v>69</v>
      </c>
      <c r="D78" s="10" t="s">
        <v>91</v>
      </c>
      <c r="E78" s="13">
        <v>11.0</v>
      </c>
      <c r="F78" s="13" t="s">
        <v>75</v>
      </c>
      <c r="H78" s="10" t="s">
        <v>2574</v>
      </c>
    </row>
    <row r="79">
      <c r="A79" s="10" t="s">
        <v>2554</v>
      </c>
      <c r="B79" s="19">
        <v>0.08532407407407408</v>
      </c>
      <c r="C79" s="10" t="s">
        <v>82</v>
      </c>
      <c r="D79" s="10" t="s">
        <v>89</v>
      </c>
      <c r="E79" s="13" t="s">
        <v>75</v>
      </c>
      <c r="F79" s="13" t="s">
        <v>75</v>
      </c>
      <c r="J79" s="10" t="s">
        <v>2263</v>
      </c>
    </row>
    <row r="80">
      <c r="A80" s="10" t="s">
        <v>2554</v>
      </c>
      <c r="B80" s="19">
        <v>0.08532407407407408</v>
      </c>
      <c r="C80" s="10" t="s">
        <v>82</v>
      </c>
      <c r="D80" s="10" t="s">
        <v>89</v>
      </c>
      <c r="E80" s="13">
        <v>20.0</v>
      </c>
      <c r="F80" s="23">
        <f>E80-9</f>
        <v>11</v>
      </c>
      <c r="J80" s="10" t="s">
        <v>2575</v>
      </c>
    </row>
    <row r="81">
      <c r="A81" s="10" t="s">
        <v>2554</v>
      </c>
      <c r="B81" s="19">
        <v>0.08550925925925926</v>
      </c>
      <c r="C81" s="10" t="s">
        <v>82</v>
      </c>
      <c r="D81" s="10" t="s">
        <v>91</v>
      </c>
      <c r="E81" s="13">
        <v>28.0</v>
      </c>
      <c r="F81" s="13" t="s">
        <v>75</v>
      </c>
      <c r="H81" s="10" t="s">
        <v>2576</v>
      </c>
    </row>
    <row r="82">
      <c r="A82" s="10" t="s">
        <v>2554</v>
      </c>
      <c r="B82" s="19">
        <v>0.0859837962962963</v>
      </c>
      <c r="C82" s="10" t="s">
        <v>964</v>
      </c>
      <c r="D82" s="10" t="s">
        <v>131</v>
      </c>
      <c r="E82" s="13">
        <v>5.0</v>
      </c>
      <c r="F82" s="23">
        <f>E82--1</f>
        <v>6</v>
      </c>
    </row>
    <row r="83">
      <c r="A83" s="10" t="s">
        <v>2554</v>
      </c>
      <c r="B83" s="19">
        <v>0.08631944444444445</v>
      </c>
      <c r="C83" s="10" t="s">
        <v>964</v>
      </c>
      <c r="D83" s="10" t="s">
        <v>91</v>
      </c>
      <c r="E83" s="13">
        <v>48.0</v>
      </c>
      <c r="F83" s="13" t="s">
        <v>75</v>
      </c>
      <c r="H83" s="10" t="s">
        <v>2577</v>
      </c>
      <c r="J83" s="10" t="s">
        <v>2578</v>
      </c>
    </row>
    <row r="84">
      <c r="A84" s="10" t="s">
        <v>2554</v>
      </c>
      <c r="B84" s="19">
        <v>0.08701388888888889</v>
      </c>
      <c r="C84" s="10" t="s">
        <v>70</v>
      </c>
      <c r="D84" s="10" t="s">
        <v>100</v>
      </c>
      <c r="E84" s="13">
        <v>21.0</v>
      </c>
      <c r="F84" s="13">
        <f>E84-9</f>
        <v>12</v>
      </c>
    </row>
    <row r="85">
      <c r="A85" s="10" t="s">
        <v>2554</v>
      </c>
      <c r="B85" s="19">
        <v>0.08701388888888889</v>
      </c>
      <c r="C85" s="10" t="s">
        <v>69</v>
      </c>
      <c r="D85" s="10" t="s">
        <v>100</v>
      </c>
      <c r="E85" s="13">
        <v>6.0</v>
      </c>
      <c r="F85" s="23">
        <f>E85-4</f>
        <v>2</v>
      </c>
      <c r="H85" s="10" t="s">
        <v>2579</v>
      </c>
    </row>
    <row r="86">
      <c r="A86" s="10" t="s">
        <v>2554</v>
      </c>
      <c r="B86" s="19">
        <v>0.08734953703703703</v>
      </c>
      <c r="C86" s="10" t="s">
        <v>82</v>
      </c>
      <c r="D86" s="10" t="s">
        <v>100</v>
      </c>
      <c r="E86" s="13">
        <v>14.0</v>
      </c>
      <c r="F86" s="23">
        <f>E86-0</f>
        <v>14</v>
      </c>
      <c r="H86" s="10" t="s">
        <v>2580</v>
      </c>
      <c r="J86" s="10" t="s">
        <v>2048</v>
      </c>
    </row>
    <row r="87">
      <c r="A87" s="10" t="s">
        <v>2554</v>
      </c>
      <c r="B87" s="19">
        <v>0.08805555555555555</v>
      </c>
      <c r="C87" s="10" t="s">
        <v>74</v>
      </c>
      <c r="D87" s="10" t="s">
        <v>131</v>
      </c>
      <c r="E87" s="13">
        <v>11.0</v>
      </c>
      <c r="F87" s="23">
        <f>E87-3</f>
        <v>8</v>
      </c>
    </row>
    <row r="88">
      <c r="A88" s="10" t="s">
        <v>2554</v>
      </c>
      <c r="B88" s="19">
        <v>0.0887037037037037</v>
      </c>
      <c r="C88" s="10" t="s">
        <v>70</v>
      </c>
      <c r="D88" s="10" t="s">
        <v>93</v>
      </c>
      <c r="E88" s="13" t="s">
        <v>75</v>
      </c>
      <c r="F88" s="13" t="s">
        <v>75</v>
      </c>
      <c r="J88" s="10" t="s">
        <v>2263</v>
      </c>
    </row>
    <row r="89">
      <c r="A89" s="10" t="s">
        <v>2554</v>
      </c>
      <c r="B89" s="19">
        <v>0.0887037037037037</v>
      </c>
      <c r="C89" s="10" t="s">
        <v>70</v>
      </c>
      <c r="D89" s="10" t="s">
        <v>93</v>
      </c>
      <c r="E89" s="13">
        <v>28.0</v>
      </c>
      <c r="F89" s="13">
        <f>E89-9</f>
        <v>19</v>
      </c>
      <c r="J89" s="10" t="s">
        <v>2564</v>
      </c>
    </row>
    <row r="90">
      <c r="A90" s="10" t="s">
        <v>2554</v>
      </c>
      <c r="B90" s="19">
        <v>0.08879629629629629</v>
      </c>
      <c r="C90" s="10" t="s">
        <v>70</v>
      </c>
      <c r="D90" s="10" t="s">
        <v>91</v>
      </c>
      <c r="E90" s="13">
        <v>7.0</v>
      </c>
      <c r="F90" s="13" t="s">
        <v>75</v>
      </c>
      <c r="H90" s="10" t="s">
        <v>2581</v>
      </c>
    </row>
    <row r="91">
      <c r="A91" s="10" t="s">
        <v>2554</v>
      </c>
      <c r="B91" s="19">
        <v>0.08908564814814815</v>
      </c>
      <c r="C91" s="10" t="s">
        <v>70</v>
      </c>
      <c r="D91" s="10" t="s">
        <v>93</v>
      </c>
      <c r="E91" s="13" t="s">
        <v>75</v>
      </c>
      <c r="F91" s="13" t="s">
        <v>75</v>
      </c>
      <c r="J91" s="10" t="s">
        <v>2263</v>
      </c>
    </row>
    <row r="92">
      <c r="A92" s="10" t="s">
        <v>2554</v>
      </c>
      <c r="B92" s="19">
        <v>0.08908564814814815</v>
      </c>
      <c r="C92" s="10" t="s">
        <v>70</v>
      </c>
      <c r="D92" s="10" t="s">
        <v>93</v>
      </c>
      <c r="E92" s="13">
        <v>25.0</v>
      </c>
      <c r="F92" s="23">
        <f>E92-9</f>
        <v>16</v>
      </c>
      <c r="J92" s="10" t="s">
        <v>2564</v>
      </c>
    </row>
    <row r="93">
      <c r="A93" s="10" t="s">
        <v>2554</v>
      </c>
      <c r="B93" s="19">
        <v>0.08914351851851852</v>
      </c>
      <c r="C93" s="10" t="s">
        <v>70</v>
      </c>
      <c r="D93" s="10" t="s">
        <v>91</v>
      </c>
      <c r="E93" s="13">
        <v>11.0</v>
      </c>
      <c r="F93" s="13" t="s">
        <v>75</v>
      </c>
      <c r="H93" s="10" t="s">
        <v>2582</v>
      </c>
    </row>
    <row r="94">
      <c r="A94" s="10" t="s">
        <v>2554</v>
      </c>
      <c r="B94" s="19">
        <v>0.08964120370370371</v>
      </c>
      <c r="C94" s="10" t="s">
        <v>70</v>
      </c>
      <c r="D94" s="10" t="s">
        <v>93</v>
      </c>
      <c r="E94" s="13" t="s">
        <v>75</v>
      </c>
      <c r="F94" s="13" t="s">
        <v>75</v>
      </c>
      <c r="J94" s="10" t="s">
        <v>2263</v>
      </c>
    </row>
    <row r="95">
      <c r="A95" s="10" t="s">
        <v>2554</v>
      </c>
      <c r="B95" s="19">
        <v>0.08964120370370371</v>
      </c>
      <c r="C95" s="10" t="s">
        <v>70</v>
      </c>
      <c r="D95" s="10" t="s">
        <v>93</v>
      </c>
      <c r="E95" s="13">
        <v>26.0</v>
      </c>
      <c r="F95" s="23">
        <f>E95-9</f>
        <v>17</v>
      </c>
      <c r="J95" s="10" t="s">
        <v>2564</v>
      </c>
    </row>
    <row r="96">
      <c r="A96" s="10" t="s">
        <v>2554</v>
      </c>
      <c r="B96" s="19">
        <v>0.0897337962962963</v>
      </c>
      <c r="C96" s="10" t="s">
        <v>70</v>
      </c>
      <c r="D96" s="10" t="s">
        <v>91</v>
      </c>
      <c r="E96" s="13">
        <v>11.0</v>
      </c>
      <c r="F96" s="13" t="s">
        <v>75</v>
      </c>
      <c r="H96" s="10" t="s">
        <v>2582</v>
      </c>
    </row>
    <row r="97">
      <c r="A97" s="10" t="s">
        <v>2554</v>
      </c>
      <c r="B97" s="19">
        <v>0.08978009259259259</v>
      </c>
      <c r="C97" s="10" t="s">
        <v>70</v>
      </c>
      <c r="D97" s="10" t="s">
        <v>93</v>
      </c>
      <c r="E97" s="13" t="s">
        <v>75</v>
      </c>
      <c r="F97" s="13" t="s">
        <v>75</v>
      </c>
      <c r="J97" s="10" t="s">
        <v>2263</v>
      </c>
    </row>
    <row r="98">
      <c r="A98" s="10" t="s">
        <v>2554</v>
      </c>
      <c r="B98" s="19">
        <v>0.08978009259259259</v>
      </c>
      <c r="C98" s="10" t="s">
        <v>70</v>
      </c>
      <c r="D98" s="10" t="s">
        <v>93</v>
      </c>
      <c r="E98" s="13">
        <v>25.0</v>
      </c>
      <c r="F98" s="13">
        <f>E98-9</f>
        <v>16</v>
      </c>
      <c r="J98" s="10" t="s">
        <v>2564</v>
      </c>
    </row>
    <row r="99">
      <c r="A99" s="10" t="s">
        <v>2554</v>
      </c>
      <c r="B99" s="19">
        <v>0.08987268518518518</v>
      </c>
      <c r="C99" s="10" t="s">
        <v>70</v>
      </c>
      <c r="D99" s="10" t="s">
        <v>91</v>
      </c>
      <c r="E99" s="13">
        <v>8.0</v>
      </c>
      <c r="F99" s="13" t="s">
        <v>75</v>
      </c>
      <c r="H99" s="10" t="s">
        <v>2583</v>
      </c>
    </row>
    <row r="100">
      <c r="A100" s="10" t="s">
        <v>2554</v>
      </c>
      <c r="B100" s="19">
        <v>0.09177083333333333</v>
      </c>
      <c r="C100" s="10" t="s">
        <v>70</v>
      </c>
      <c r="D100" s="10" t="s">
        <v>93</v>
      </c>
      <c r="E100" s="13">
        <v>22.0</v>
      </c>
      <c r="F100" s="13">
        <f>E100-9</f>
        <v>13</v>
      </c>
      <c r="J100" s="10" t="s">
        <v>2564</v>
      </c>
    </row>
    <row r="101">
      <c r="A101" s="10" t="s">
        <v>2554</v>
      </c>
      <c r="B101" s="19">
        <v>0.09177083333333333</v>
      </c>
      <c r="C101" s="10" t="s">
        <v>70</v>
      </c>
      <c r="D101" s="10" t="s">
        <v>93</v>
      </c>
      <c r="E101" s="13" t="s">
        <v>75</v>
      </c>
      <c r="F101" s="13" t="s">
        <v>75</v>
      </c>
      <c r="J101" s="10" t="s">
        <v>2263</v>
      </c>
    </row>
    <row r="102">
      <c r="A102" s="10" t="s">
        <v>2554</v>
      </c>
      <c r="B102" s="19">
        <v>0.09192129629629629</v>
      </c>
      <c r="C102" s="10" t="s">
        <v>70</v>
      </c>
      <c r="D102" s="10" t="s">
        <v>91</v>
      </c>
      <c r="E102" s="13">
        <v>11.0</v>
      </c>
      <c r="F102" s="13" t="s">
        <v>75</v>
      </c>
      <c r="H102" s="10" t="s">
        <v>2582</v>
      </c>
    </row>
    <row r="103">
      <c r="A103" s="10" t="s">
        <v>2554</v>
      </c>
      <c r="B103" s="19">
        <v>0.0931712962962963</v>
      </c>
      <c r="C103" s="10" t="s">
        <v>66</v>
      </c>
      <c r="D103" s="10" t="s">
        <v>89</v>
      </c>
      <c r="E103" s="13">
        <v>24.0</v>
      </c>
      <c r="F103" s="23">
        <f>E103-9</f>
        <v>15</v>
      </c>
      <c r="J103" s="10" t="s">
        <v>2567</v>
      </c>
    </row>
    <row r="104">
      <c r="A104" s="10" t="s">
        <v>2554</v>
      </c>
      <c r="B104" s="19">
        <v>0.0931712962962963</v>
      </c>
      <c r="C104" s="10" t="s">
        <v>66</v>
      </c>
      <c r="D104" s="10" t="s">
        <v>89</v>
      </c>
      <c r="E104" s="13" t="s">
        <v>75</v>
      </c>
      <c r="F104" s="13" t="s">
        <v>75</v>
      </c>
      <c r="J104" s="10" t="s">
        <v>2567</v>
      </c>
    </row>
    <row r="105">
      <c r="A105" s="10" t="s">
        <v>2554</v>
      </c>
      <c r="B105" s="19">
        <v>0.09328703703703704</v>
      </c>
      <c r="C105" s="10" t="s">
        <v>66</v>
      </c>
      <c r="D105" s="10" t="s">
        <v>91</v>
      </c>
      <c r="E105" s="13">
        <v>15.0</v>
      </c>
      <c r="F105" s="13" t="s">
        <v>75</v>
      </c>
      <c r="H105" s="10" t="s">
        <v>2584</v>
      </c>
    </row>
    <row r="106">
      <c r="A106" s="10" t="s">
        <v>2554</v>
      </c>
      <c r="B106" s="19">
        <v>0.09341435185185185</v>
      </c>
      <c r="C106" s="10" t="s">
        <v>69</v>
      </c>
      <c r="D106" s="10" t="s">
        <v>89</v>
      </c>
      <c r="E106" s="13">
        <v>20.0</v>
      </c>
      <c r="F106" s="23">
        <f>E106-9</f>
        <v>11</v>
      </c>
      <c r="J106" s="10" t="s">
        <v>2573</v>
      </c>
    </row>
    <row r="107">
      <c r="A107" s="10" t="s">
        <v>2554</v>
      </c>
      <c r="B107" s="19">
        <v>0.09347222222222222</v>
      </c>
      <c r="C107" s="10" t="s">
        <v>69</v>
      </c>
      <c r="D107" s="10" t="s">
        <v>91</v>
      </c>
      <c r="E107" s="13">
        <v>10.0</v>
      </c>
      <c r="F107" s="13" t="s">
        <v>75</v>
      </c>
      <c r="H107" s="10" t="s">
        <v>2585</v>
      </c>
    </row>
    <row r="108">
      <c r="A108" s="10" t="s">
        <v>2554</v>
      </c>
      <c r="B108" s="19">
        <v>0.09390046296296296</v>
      </c>
      <c r="C108" s="10" t="s">
        <v>82</v>
      </c>
      <c r="D108" s="10" t="s">
        <v>89</v>
      </c>
      <c r="E108" s="13">
        <v>12.0</v>
      </c>
      <c r="F108" s="23">
        <f>E108-9</f>
        <v>3</v>
      </c>
      <c r="J108" s="10" t="s">
        <v>2575</v>
      </c>
    </row>
    <row r="109">
      <c r="A109" s="10" t="s">
        <v>2554</v>
      </c>
      <c r="B109" s="19">
        <v>0.09428240740740741</v>
      </c>
      <c r="C109" s="10" t="s">
        <v>964</v>
      </c>
      <c r="D109" s="10" t="s">
        <v>131</v>
      </c>
      <c r="E109" s="13">
        <v>9.0</v>
      </c>
      <c r="F109" s="23">
        <f>E109--1</f>
        <v>10</v>
      </c>
    </row>
    <row r="110">
      <c r="A110" s="10" t="s">
        <v>2554</v>
      </c>
      <c r="B110" s="19">
        <v>0.09454861111111111</v>
      </c>
      <c r="C110" s="10" t="s">
        <v>964</v>
      </c>
      <c r="D110" s="10" t="s">
        <v>91</v>
      </c>
      <c r="E110" s="13">
        <v>20.0</v>
      </c>
      <c r="F110" s="13" t="s">
        <v>75</v>
      </c>
      <c r="H110" s="10" t="s">
        <v>2586</v>
      </c>
      <c r="J110" s="10" t="s">
        <v>2570</v>
      </c>
    </row>
    <row r="111">
      <c r="A111" s="10" t="s">
        <v>2554</v>
      </c>
      <c r="B111" s="19">
        <v>0.09476851851851852</v>
      </c>
      <c r="C111" s="10" t="s">
        <v>69</v>
      </c>
      <c r="D111" s="10" t="s">
        <v>81</v>
      </c>
      <c r="E111" s="13">
        <v>12.0</v>
      </c>
      <c r="F111" s="23">
        <f>E111-2</f>
        <v>10</v>
      </c>
      <c r="H111" s="10" t="s">
        <v>2587</v>
      </c>
    </row>
    <row r="112">
      <c r="A112" s="10" t="s">
        <v>2554</v>
      </c>
      <c r="B112" s="19">
        <v>0.09476851851851852</v>
      </c>
      <c r="C112" s="10" t="s">
        <v>70</v>
      </c>
      <c r="D112" s="10" t="s">
        <v>81</v>
      </c>
      <c r="E112" s="13">
        <v>10.0</v>
      </c>
      <c r="F112" s="23">
        <f t="shared" ref="F112:F113" si="7">E112-3</f>
        <v>7</v>
      </c>
      <c r="H112" s="10" t="s">
        <v>2588</v>
      </c>
    </row>
    <row r="113">
      <c r="A113" s="10" t="s">
        <v>2554</v>
      </c>
      <c r="B113" s="19">
        <v>0.09530092592592593</v>
      </c>
      <c r="C113" s="10" t="s">
        <v>74</v>
      </c>
      <c r="D113" s="10" t="s">
        <v>131</v>
      </c>
      <c r="E113" s="13">
        <v>15.0</v>
      </c>
      <c r="F113" s="23">
        <f t="shared" si="7"/>
        <v>12</v>
      </c>
    </row>
    <row r="114">
      <c r="A114" s="10" t="s">
        <v>2554</v>
      </c>
      <c r="B114" s="19">
        <v>0.09609953703703704</v>
      </c>
      <c r="C114" s="10" t="s">
        <v>82</v>
      </c>
      <c r="D114" s="10" t="s">
        <v>100</v>
      </c>
      <c r="E114" s="13">
        <v>16.0</v>
      </c>
      <c r="F114" s="23">
        <f>E114-0</f>
        <v>16</v>
      </c>
      <c r="H114" s="10" t="s">
        <v>2589</v>
      </c>
    </row>
    <row r="115">
      <c r="A115" s="10" t="s">
        <v>2554</v>
      </c>
      <c r="B115" s="19">
        <v>0.09627314814814815</v>
      </c>
      <c r="C115" s="10" t="s">
        <v>74</v>
      </c>
      <c r="D115" s="10" t="s">
        <v>91</v>
      </c>
      <c r="E115" s="13">
        <v>11.0</v>
      </c>
      <c r="F115" s="13" t="s">
        <v>75</v>
      </c>
      <c r="H115" s="10" t="s">
        <v>2590</v>
      </c>
      <c r="J115" s="10" t="s">
        <v>2591</v>
      </c>
    </row>
    <row r="116">
      <c r="A116" s="10" t="s">
        <v>2554</v>
      </c>
      <c r="B116" s="19">
        <v>0.09703703703703703</v>
      </c>
      <c r="C116" s="10" t="s">
        <v>70</v>
      </c>
      <c r="D116" s="10" t="s">
        <v>93</v>
      </c>
      <c r="E116" s="13">
        <v>13.0</v>
      </c>
      <c r="F116" s="23">
        <f t="shared" ref="F116:F117" si="8">E116-9</f>
        <v>4</v>
      </c>
      <c r="J116" s="10" t="s">
        <v>2564</v>
      </c>
    </row>
    <row r="117">
      <c r="A117" s="10" t="s">
        <v>2554</v>
      </c>
      <c r="B117" s="19">
        <v>0.09706018518518518</v>
      </c>
      <c r="C117" s="10" t="s">
        <v>70</v>
      </c>
      <c r="D117" s="10" t="s">
        <v>93</v>
      </c>
      <c r="E117" s="13">
        <v>20.0</v>
      </c>
      <c r="F117" s="23">
        <f t="shared" si="8"/>
        <v>11</v>
      </c>
      <c r="J117" s="10" t="s">
        <v>2564</v>
      </c>
    </row>
    <row r="118">
      <c r="A118" s="10" t="s">
        <v>2554</v>
      </c>
      <c r="B118" s="19">
        <v>0.09716435185185185</v>
      </c>
      <c r="C118" s="10" t="s">
        <v>70</v>
      </c>
      <c r="D118" s="10" t="s">
        <v>91</v>
      </c>
      <c r="E118" s="13">
        <v>7.0</v>
      </c>
      <c r="F118" s="13" t="s">
        <v>75</v>
      </c>
      <c r="H118" s="10" t="s">
        <v>2581</v>
      </c>
    </row>
    <row r="119">
      <c r="A119" s="10" t="s">
        <v>2554</v>
      </c>
      <c r="B119" s="19">
        <v>0.09746527777777778</v>
      </c>
      <c r="C119" s="10" t="s">
        <v>70</v>
      </c>
      <c r="D119" s="10" t="s">
        <v>93</v>
      </c>
      <c r="E119" s="13" t="s">
        <v>68</v>
      </c>
      <c r="F119" s="13">
        <v>20.0</v>
      </c>
      <c r="J119" s="10" t="s">
        <v>2564</v>
      </c>
    </row>
    <row r="120">
      <c r="A120" s="10" t="s">
        <v>2554</v>
      </c>
      <c r="B120" s="19">
        <v>0.09745370370370371</v>
      </c>
      <c r="C120" s="10" t="s">
        <v>70</v>
      </c>
      <c r="D120" s="10" t="s">
        <v>93</v>
      </c>
      <c r="E120" s="13">
        <v>28.0</v>
      </c>
      <c r="F120" s="23">
        <f>E120-9</f>
        <v>19</v>
      </c>
      <c r="J120" s="10" t="s">
        <v>2564</v>
      </c>
    </row>
    <row r="121">
      <c r="A121" s="10" t="s">
        <v>2554</v>
      </c>
      <c r="B121" s="19">
        <v>0.09765046296296297</v>
      </c>
      <c r="C121" s="10" t="s">
        <v>70</v>
      </c>
      <c r="D121" s="10" t="s">
        <v>91</v>
      </c>
      <c r="E121" s="13">
        <v>12.0</v>
      </c>
      <c r="F121" s="13" t="s">
        <v>75</v>
      </c>
      <c r="H121" s="10" t="s">
        <v>2571</v>
      </c>
    </row>
    <row r="122">
      <c r="A122" s="10" t="s">
        <v>2554</v>
      </c>
      <c r="B122" s="19">
        <v>0.09773148148148147</v>
      </c>
      <c r="C122" s="10" t="s">
        <v>70</v>
      </c>
      <c r="D122" s="10" t="s">
        <v>91</v>
      </c>
      <c r="E122" s="13">
        <v>14.0</v>
      </c>
      <c r="F122" s="13" t="s">
        <v>75</v>
      </c>
      <c r="H122" s="10" t="s">
        <v>2592</v>
      </c>
    </row>
    <row r="123">
      <c r="A123" s="10" t="s">
        <v>2554</v>
      </c>
      <c r="B123" s="19">
        <v>0.09813657407407407</v>
      </c>
      <c r="C123" s="10" t="s">
        <v>74</v>
      </c>
      <c r="D123" s="10" t="s">
        <v>91</v>
      </c>
      <c r="E123" s="13">
        <v>7.0</v>
      </c>
      <c r="F123" s="13" t="s">
        <v>75</v>
      </c>
      <c r="H123" s="10" t="s">
        <v>2581</v>
      </c>
      <c r="J123" s="10" t="s">
        <v>2593</v>
      </c>
    </row>
    <row r="124">
      <c r="A124" s="10" t="s">
        <v>2554</v>
      </c>
      <c r="B124" s="19">
        <v>0.09834490740740741</v>
      </c>
      <c r="C124" s="10" t="s">
        <v>66</v>
      </c>
      <c r="D124" s="10" t="s">
        <v>89</v>
      </c>
      <c r="E124" s="13">
        <v>24.0</v>
      </c>
      <c r="F124" s="23">
        <f>E124-9</f>
        <v>15</v>
      </c>
      <c r="J124" s="10" t="s">
        <v>2567</v>
      </c>
    </row>
    <row r="125">
      <c r="A125" s="10" t="s">
        <v>2554</v>
      </c>
      <c r="B125" s="19">
        <v>0.09836805555555556</v>
      </c>
      <c r="C125" s="10" t="s">
        <v>66</v>
      </c>
      <c r="D125" s="10" t="s">
        <v>89</v>
      </c>
      <c r="E125" s="13" t="s">
        <v>75</v>
      </c>
      <c r="F125" s="13" t="s">
        <v>75</v>
      </c>
      <c r="J125" s="10" t="s">
        <v>2567</v>
      </c>
    </row>
    <row r="126">
      <c r="A126" s="10" t="s">
        <v>2554</v>
      </c>
      <c r="B126" s="19">
        <v>0.09844907407407408</v>
      </c>
      <c r="C126" s="10" t="s">
        <v>66</v>
      </c>
      <c r="D126" s="10" t="s">
        <v>91</v>
      </c>
      <c r="E126" s="13">
        <v>13.0</v>
      </c>
      <c r="F126" s="13" t="s">
        <v>75</v>
      </c>
      <c r="H126" s="10" t="s">
        <v>2594</v>
      </c>
    </row>
    <row r="127">
      <c r="A127" s="10" t="s">
        <v>2554</v>
      </c>
      <c r="B127" s="19">
        <v>0.0985763888888889</v>
      </c>
      <c r="C127" s="10" t="s">
        <v>69</v>
      </c>
      <c r="D127" s="10" t="s">
        <v>89</v>
      </c>
      <c r="E127" s="13" t="s">
        <v>88</v>
      </c>
      <c r="F127" s="13">
        <v>1.0</v>
      </c>
      <c r="J127" s="10" t="s">
        <v>2573</v>
      </c>
    </row>
    <row r="128">
      <c r="A128" s="10" t="s">
        <v>2554</v>
      </c>
      <c r="B128" s="19">
        <v>0.09877314814814815</v>
      </c>
      <c r="C128" s="10" t="s">
        <v>69</v>
      </c>
      <c r="D128" s="10" t="s">
        <v>89</v>
      </c>
      <c r="E128" s="13">
        <v>13.0</v>
      </c>
      <c r="F128" s="23">
        <f>E128-9</f>
        <v>4</v>
      </c>
      <c r="J128" s="10" t="s">
        <v>2595</v>
      </c>
    </row>
    <row r="129">
      <c r="A129" s="10" t="s">
        <v>2554</v>
      </c>
      <c r="B129" s="19">
        <v>0.0992013888888889</v>
      </c>
      <c r="C129" s="10" t="s">
        <v>74</v>
      </c>
      <c r="D129" s="10" t="s">
        <v>91</v>
      </c>
      <c r="E129" s="13">
        <v>13.0</v>
      </c>
      <c r="F129" s="13" t="s">
        <v>75</v>
      </c>
      <c r="H129" s="10" t="s">
        <v>2594</v>
      </c>
      <c r="J129" s="10" t="s">
        <v>2593</v>
      </c>
    </row>
    <row r="130">
      <c r="A130" s="10" t="s">
        <v>2554</v>
      </c>
      <c r="B130" s="19">
        <v>0.09976851851851852</v>
      </c>
      <c r="C130" s="10" t="s">
        <v>964</v>
      </c>
      <c r="D130" s="10" t="s">
        <v>131</v>
      </c>
      <c r="E130" s="13">
        <v>6.0</v>
      </c>
      <c r="F130" s="23">
        <f>E130--1</f>
        <v>7</v>
      </c>
    </row>
    <row r="131">
      <c r="A131" s="10" t="s">
        <v>2554</v>
      </c>
      <c r="B131" s="19">
        <v>0.10068287037037037</v>
      </c>
      <c r="C131" s="10" t="s">
        <v>74</v>
      </c>
      <c r="D131" s="10" t="s">
        <v>91</v>
      </c>
      <c r="E131" s="13">
        <v>26.0</v>
      </c>
      <c r="F131" s="13" t="s">
        <v>75</v>
      </c>
      <c r="H131" s="10" t="s">
        <v>2596</v>
      </c>
      <c r="I131" s="10">
        <v>1.0</v>
      </c>
      <c r="J131" s="10" t="s">
        <v>2597</v>
      </c>
    </row>
    <row r="132">
      <c r="A132" s="10" t="s">
        <v>2554</v>
      </c>
      <c r="B132" s="19">
        <v>0.12222222222222222</v>
      </c>
      <c r="C132" s="10" t="s">
        <v>74</v>
      </c>
      <c r="D132" s="10" t="s">
        <v>83</v>
      </c>
      <c r="E132" s="13">
        <v>25.0</v>
      </c>
      <c r="F132" s="23">
        <f>E132-11</f>
        <v>14</v>
      </c>
    </row>
    <row r="133">
      <c r="A133" s="10" t="s">
        <v>2554</v>
      </c>
      <c r="B133" s="19">
        <v>0.12259259259259259</v>
      </c>
      <c r="C133" s="10" t="s">
        <v>964</v>
      </c>
      <c r="D133" s="10" t="s">
        <v>120</v>
      </c>
      <c r="E133" s="13">
        <v>15.0</v>
      </c>
      <c r="F133" s="13" t="s">
        <v>75</v>
      </c>
      <c r="H133" s="10" t="s">
        <v>2598</v>
      </c>
      <c r="J133" s="10" t="s">
        <v>1194</v>
      </c>
    </row>
    <row r="134">
      <c r="A134" s="10" t="s">
        <v>2554</v>
      </c>
      <c r="B134" s="19">
        <v>0.12403935185185185</v>
      </c>
      <c r="C134" s="10" t="s">
        <v>74</v>
      </c>
      <c r="D134" s="10" t="s">
        <v>217</v>
      </c>
      <c r="E134" s="13">
        <v>25.0</v>
      </c>
      <c r="F134" s="23">
        <f t="shared" ref="F134:F135" si="9">E134-13</f>
        <v>12</v>
      </c>
    </row>
    <row r="135">
      <c r="A135" s="10" t="s">
        <v>2554</v>
      </c>
      <c r="B135" s="19">
        <v>0.1254976851851852</v>
      </c>
      <c r="C135" s="10" t="s">
        <v>74</v>
      </c>
      <c r="D135" s="10" t="s">
        <v>217</v>
      </c>
      <c r="E135" s="13">
        <v>22.0</v>
      </c>
      <c r="F135" s="23">
        <f t="shared" si="9"/>
        <v>9</v>
      </c>
    </row>
    <row r="136">
      <c r="A136" s="10" t="s">
        <v>2554</v>
      </c>
      <c r="B136" s="19">
        <v>0.12616898148148148</v>
      </c>
      <c r="C136" s="10" t="s">
        <v>66</v>
      </c>
      <c r="D136" s="10" t="s">
        <v>83</v>
      </c>
      <c r="E136" s="13">
        <v>18.0</v>
      </c>
      <c r="F136" s="23">
        <f>E136-6</f>
        <v>12</v>
      </c>
    </row>
    <row r="137">
      <c r="A137" s="10" t="s">
        <v>2554</v>
      </c>
      <c r="B137" s="19">
        <v>0.1267939814814815</v>
      </c>
      <c r="C137" s="10" t="s">
        <v>69</v>
      </c>
      <c r="D137" s="10" t="s">
        <v>83</v>
      </c>
      <c r="E137" s="13">
        <v>8.0</v>
      </c>
      <c r="F137" s="13" t="s">
        <v>75</v>
      </c>
      <c r="J137" s="10" t="s">
        <v>2508</v>
      </c>
    </row>
    <row r="138">
      <c r="A138" s="10" t="s">
        <v>2554</v>
      </c>
      <c r="B138" s="19">
        <v>0.13409722222222223</v>
      </c>
      <c r="C138" s="10" t="s">
        <v>82</v>
      </c>
      <c r="D138" s="10" t="s">
        <v>361</v>
      </c>
      <c r="E138" s="13">
        <f>F138+10</f>
        <v>12</v>
      </c>
      <c r="F138" s="13">
        <v>2.0</v>
      </c>
    </row>
    <row r="139">
      <c r="A139" s="10" t="s">
        <v>2554</v>
      </c>
      <c r="B139" s="19">
        <v>0.13746527777777778</v>
      </c>
      <c r="C139" s="10" t="s">
        <v>66</v>
      </c>
      <c r="D139" s="10" t="s">
        <v>67</v>
      </c>
      <c r="E139" s="13">
        <v>18.0</v>
      </c>
      <c r="F139" s="23">
        <f>E139-2</f>
        <v>16</v>
      </c>
    </row>
    <row r="140">
      <c r="A140" s="10" t="s">
        <v>2554</v>
      </c>
      <c r="B140" s="19">
        <v>0.1454050925925926</v>
      </c>
      <c r="C140" s="10" t="s">
        <v>74</v>
      </c>
      <c r="D140" s="10" t="s">
        <v>217</v>
      </c>
      <c r="E140" s="13">
        <v>17.0</v>
      </c>
      <c r="F140" s="23">
        <f>E140-13</f>
        <v>4</v>
      </c>
    </row>
    <row r="141">
      <c r="A141" s="10" t="s">
        <v>2554</v>
      </c>
      <c r="B141" s="19">
        <v>0.15197916666666667</v>
      </c>
      <c r="C141" s="10" t="s">
        <v>964</v>
      </c>
      <c r="D141" s="10" t="s">
        <v>67</v>
      </c>
      <c r="E141" s="13">
        <v>22.0</v>
      </c>
      <c r="F141" s="23">
        <f>E141-5</f>
        <v>17</v>
      </c>
    </row>
    <row r="142">
      <c r="A142" s="10" t="s">
        <v>2554</v>
      </c>
      <c r="B142" s="19">
        <v>0.15278935185185186</v>
      </c>
      <c r="C142" s="10" t="s">
        <v>82</v>
      </c>
      <c r="D142" s="10" t="s">
        <v>361</v>
      </c>
      <c r="E142" s="13">
        <v>22.0</v>
      </c>
      <c r="F142" s="23">
        <f>E142-10</f>
        <v>12</v>
      </c>
    </row>
    <row r="143">
      <c r="A143" s="10" t="s">
        <v>2554</v>
      </c>
      <c r="B143" s="19">
        <v>0.15409722222222222</v>
      </c>
      <c r="C143" s="10" t="s">
        <v>74</v>
      </c>
      <c r="D143" s="10" t="s">
        <v>83</v>
      </c>
      <c r="E143" s="13">
        <v>16.0</v>
      </c>
      <c r="F143" s="23">
        <f>E143-13</f>
        <v>3</v>
      </c>
    </row>
    <row r="144">
      <c r="A144" s="10" t="s">
        <v>2554</v>
      </c>
      <c r="B144" s="19">
        <v>0.1542361111111111</v>
      </c>
      <c r="C144" s="10" t="s">
        <v>70</v>
      </c>
      <c r="D144" s="10" t="s">
        <v>83</v>
      </c>
      <c r="E144" s="13">
        <v>16.0</v>
      </c>
      <c r="F144" s="23">
        <f>E144-8</f>
        <v>8</v>
      </c>
    </row>
    <row r="145">
      <c r="A145" s="10" t="s">
        <v>2554</v>
      </c>
      <c r="B145" s="19">
        <v>0.15533564814814815</v>
      </c>
      <c r="C145" s="10" t="s">
        <v>82</v>
      </c>
      <c r="D145" s="10" t="s">
        <v>83</v>
      </c>
      <c r="E145" s="13">
        <v>27.0</v>
      </c>
      <c r="F145" s="23">
        <f t="shared" ref="F145:F146" si="10">E145-10</f>
        <v>17</v>
      </c>
    </row>
    <row r="146">
      <c r="A146" s="10" t="s">
        <v>2554</v>
      </c>
      <c r="B146" s="19">
        <v>0.15780092592592593</v>
      </c>
      <c r="C146" s="10" t="s">
        <v>82</v>
      </c>
      <c r="D146" s="10" t="s">
        <v>361</v>
      </c>
      <c r="E146" s="13">
        <v>16.0</v>
      </c>
      <c r="F146" s="23">
        <f t="shared" si="10"/>
        <v>6</v>
      </c>
    </row>
    <row r="147">
      <c r="A147" s="10" t="s">
        <v>2554</v>
      </c>
      <c r="B147" s="19">
        <v>0.15905092592592593</v>
      </c>
      <c r="C147" s="10" t="s">
        <v>74</v>
      </c>
      <c r="D147" s="10" t="s">
        <v>83</v>
      </c>
      <c r="E147" s="13">
        <v>30.0</v>
      </c>
      <c r="F147" s="23">
        <f>E147-11</f>
        <v>19</v>
      </c>
    </row>
    <row r="148">
      <c r="A148" s="10" t="s">
        <v>2554</v>
      </c>
      <c r="B148" s="19">
        <v>0.16121527777777778</v>
      </c>
      <c r="C148" s="10" t="s">
        <v>69</v>
      </c>
      <c r="D148" s="10" t="s">
        <v>209</v>
      </c>
      <c r="E148" s="13">
        <v>20.0</v>
      </c>
      <c r="F148" s="23">
        <f>E148-3</f>
        <v>17</v>
      </c>
      <c r="J148" s="10" t="s">
        <v>2508</v>
      </c>
    </row>
    <row r="149">
      <c r="A149" s="10" t="s">
        <v>2554</v>
      </c>
      <c r="B149" s="19">
        <v>0.16121527777777778</v>
      </c>
      <c r="C149" s="10" t="s">
        <v>69</v>
      </c>
      <c r="D149" s="10" t="s">
        <v>209</v>
      </c>
      <c r="E149" s="13" t="s">
        <v>75</v>
      </c>
      <c r="F149" s="13" t="s">
        <v>75</v>
      </c>
      <c r="J149" s="10" t="s">
        <v>2263</v>
      </c>
    </row>
    <row r="150">
      <c r="A150" s="10" t="s">
        <v>2554</v>
      </c>
      <c r="B150" s="19">
        <v>0.16229166666666667</v>
      </c>
      <c r="C150" s="10" t="s">
        <v>70</v>
      </c>
      <c r="D150" s="10" t="s">
        <v>361</v>
      </c>
      <c r="E150" s="13">
        <v>23.0</v>
      </c>
      <c r="F150" s="23">
        <f>E150-4</f>
        <v>19</v>
      </c>
      <c r="J150" s="10" t="s">
        <v>2508</v>
      </c>
    </row>
    <row r="151">
      <c r="A151" s="10" t="s">
        <v>2554</v>
      </c>
      <c r="B151" s="19">
        <v>0.16268518518518518</v>
      </c>
      <c r="C151" s="10" t="s">
        <v>74</v>
      </c>
      <c r="D151" s="10" t="s">
        <v>131</v>
      </c>
      <c r="E151" s="13">
        <v>16.0</v>
      </c>
      <c r="F151" s="23">
        <f>E151-3</f>
        <v>13</v>
      </c>
    </row>
    <row r="152">
      <c r="A152" s="10" t="s">
        <v>2554</v>
      </c>
      <c r="B152" s="19">
        <v>0.16268518518518518</v>
      </c>
      <c r="C152" s="10" t="s">
        <v>74</v>
      </c>
      <c r="D152" s="10" t="s">
        <v>76</v>
      </c>
      <c r="E152" s="13">
        <v>1.0</v>
      </c>
      <c r="F152" s="13" t="s">
        <v>75</v>
      </c>
      <c r="J152" s="10" t="s">
        <v>2507</v>
      </c>
    </row>
    <row r="153">
      <c r="A153" s="10" t="s">
        <v>2554</v>
      </c>
      <c r="B153" s="19">
        <v>0.16413194444444446</v>
      </c>
      <c r="C153" s="10" t="s">
        <v>82</v>
      </c>
      <c r="D153" s="10" t="s">
        <v>67</v>
      </c>
      <c r="E153" s="13">
        <f>F153+4</f>
        <v>7</v>
      </c>
      <c r="F153" s="13">
        <v>3.0</v>
      </c>
    </row>
    <row r="154">
      <c r="A154" s="10" t="s">
        <v>2554</v>
      </c>
      <c r="B154" s="19">
        <v>0.16747685185185185</v>
      </c>
      <c r="C154" s="10" t="s">
        <v>964</v>
      </c>
      <c r="D154" s="10" t="s">
        <v>132</v>
      </c>
      <c r="E154" s="13">
        <v>22.0</v>
      </c>
      <c r="F154" s="13">
        <f>E154-3</f>
        <v>19</v>
      </c>
      <c r="J154" s="10" t="s">
        <v>2508</v>
      </c>
    </row>
    <row r="155">
      <c r="A155" s="10" t="s">
        <v>2554</v>
      </c>
      <c r="B155" s="19">
        <v>0.16747685185185185</v>
      </c>
      <c r="C155" s="10" t="s">
        <v>964</v>
      </c>
      <c r="D155" s="10" t="s">
        <v>2507</v>
      </c>
      <c r="E155" s="13">
        <v>4.0</v>
      </c>
      <c r="F155" s="23"/>
    </row>
    <row r="156">
      <c r="A156" s="10" t="s">
        <v>2554</v>
      </c>
      <c r="B156" s="19">
        <v>0.16972222222222222</v>
      </c>
      <c r="C156" s="10" t="s">
        <v>2599</v>
      </c>
      <c r="D156" s="10" t="s">
        <v>93</v>
      </c>
      <c r="E156" s="13" t="s">
        <v>75</v>
      </c>
      <c r="F156" s="13" t="s">
        <v>75</v>
      </c>
      <c r="J156" s="10" t="s">
        <v>2263</v>
      </c>
    </row>
    <row r="157">
      <c r="A157" s="10" t="s">
        <v>2554</v>
      </c>
      <c r="B157" s="19">
        <v>0.16972222222222222</v>
      </c>
      <c r="C157" s="10" t="s">
        <v>2599</v>
      </c>
      <c r="D157" s="10" t="s">
        <v>93</v>
      </c>
      <c r="E157" s="13">
        <v>16.0</v>
      </c>
      <c r="F157" s="23"/>
      <c r="J157" s="10" t="s">
        <v>2600</v>
      </c>
    </row>
    <row r="158">
      <c r="A158" s="10" t="s">
        <v>2554</v>
      </c>
      <c r="B158" s="19">
        <v>0.17032407407407407</v>
      </c>
      <c r="C158" s="10" t="s">
        <v>74</v>
      </c>
      <c r="D158" s="10" t="s">
        <v>67</v>
      </c>
      <c r="E158" s="13">
        <v>7.0</v>
      </c>
      <c r="F158" s="23">
        <f>E158-0</f>
        <v>7</v>
      </c>
    </row>
    <row r="159">
      <c r="A159" s="10" t="s">
        <v>2554</v>
      </c>
      <c r="B159" s="19">
        <v>0.17271990740740742</v>
      </c>
      <c r="C159" s="10" t="s">
        <v>74</v>
      </c>
      <c r="D159" s="10" t="s">
        <v>125</v>
      </c>
      <c r="E159" s="13">
        <v>32.0</v>
      </c>
      <c r="F159" s="23">
        <f>E159-13</f>
        <v>19</v>
      </c>
    </row>
    <row r="160">
      <c r="A160" s="10" t="s">
        <v>2554</v>
      </c>
      <c r="B160" s="19">
        <v>0.17271990740740742</v>
      </c>
      <c r="C160" s="10" t="s">
        <v>74</v>
      </c>
      <c r="D160" s="10" t="s">
        <v>125</v>
      </c>
      <c r="E160" s="13" t="s">
        <v>75</v>
      </c>
      <c r="F160" s="13" t="s">
        <v>75</v>
      </c>
      <c r="J160" s="10" t="s">
        <v>2263</v>
      </c>
    </row>
    <row r="161">
      <c r="A161" s="10" t="s">
        <v>2554</v>
      </c>
      <c r="B161" s="19">
        <v>0.17423611111111112</v>
      </c>
      <c r="C161" s="10" t="s">
        <v>70</v>
      </c>
      <c r="D161" s="10" t="s">
        <v>67</v>
      </c>
      <c r="E161" s="13">
        <v>20.0</v>
      </c>
      <c r="F161" s="23">
        <f>E161-3</f>
        <v>17</v>
      </c>
    </row>
    <row r="162">
      <c r="A162" s="10" t="s">
        <v>2554</v>
      </c>
      <c r="B162" s="19">
        <v>0.17422453703703702</v>
      </c>
      <c r="C162" s="10" t="s">
        <v>964</v>
      </c>
      <c r="D162" s="10" t="s">
        <v>67</v>
      </c>
      <c r="E162" s="13">
        <v>14.0</v>
      </c>
      <c r="F162" s="23">
        <f>E162-9</f>
        <v>5</v>
      </c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57"/>
    <col customWidth="1" min="4" max="4" width="15.71"/>
    <col customWidth="1" min="5" max="5" width="10.43"/>
    <col customWidth="1" min="6" max="6" width="12.43"/>
    <col customWidth="1" min="7" max="7" width="5.14"/>
    <col customWidth="1" min="8" max="8" width="40.57"/>
    <col customWidth="1" min="9" max="9" width="6.29"/>
    <col customWidth="1" min="10" max="10" width="51.14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2601</v>
      </c>
      <c r="B2" s="19">
        <v>0.00931712962962963</v>
      </c>
      <c r="C2" s="10" t="s">
        <v>70</v>
      </c>
      <c r="D2" s="10" t="s">
        <v>87</v>
      </c>
      <c r="E2" s="13" t="s">
        <v>68</v>
      </c>
      <c r="F2" s="13">
        <v>20.0</v>
      </c>
    </row>
    <row r="3">
      <c r="A3" s="10" t="s">
        <v>2601</v>
      </c>
      <c r="B3" s="19">
        <v>0.009340277777777777</v>
      </c>
      <c r="C3" s="10" t="s">
        <v>74</v>
      </c>
      <c r="D3" s="10" t="s">
        <v>87</v>
      </c>
      <c r="E3" s="13" t="s">
        <v>68</v>
      </c>
      <c r="F3" s="13">
        <v>20.0</v>
      </c>
    </row>
    <row r="4">
      <c r="A4" s="10" t="s">
        <v>2601</v>
      </c>
      <c r="B4" s="19">
        <v>0.009456018518518518</v>
      </c>
      <c r="C4" s="10" t="s">
        <v>66</v>
      </c>
      <c r="D4" s="10" t="s">
        <v>87</v>
      </c>
      <c r="E4" s="13">
        <v>16.0</v>
      </c>
      <c r="F4" s="16">
        <f>E4-0</f>
        <v>16</v>
      </c>
    </row>
    <row r="5">
      <c r="A5" s="10" t="s">
        <v>2601</v>
      </c>
      <c r="B5" s="19">
        <v>0.009467592592592593</v>
      </c>
      <c r="C5" s="10" t="s">
        <v>82</v>
      </c>
      <c r="D5" s="10" t="s">
        <v>87</v>
      </c>
      <c r="E5" s="13">
        <v>17.0</v>
      </c>
      <c r="F5" s="13">
        <f t="shared" ref="F5:F6" si="1">E5-1</f>
        <v>16</v>
      </c>
    </row>
    <row r="6">
      <c r="A6" s="10" t="s">
        <v>2601</v>
      </c>
      <c r="B6" s="19">
        <v>0.00949074074074074</v>
      </c>
      <c r="C6" s="10" t="s">
        <v>964</v>
      </c>
      <c r="D6" s="10" t="s">
        <v>87</v>
      </c>
      <c r="E6" s="13">
        <v>13.0</v>
      </c>
      <c r="F6" s="23">
        <f t="shared" si="1"/>
        <v>12</v>
      </c>
    </row>
    <row r="7">
      <c r="A7" s="10" t="s">
        <v>2601</v>
      </c>
      <c r="B7" s="19">
        <v>0.009606481481481481</v>
      </c>
      <c r="C7" s="10" t="s">
        <v>69</v>
      </c>
      <c r="D7" s="10" t="s">
        <v>87</v>
      </c>
      <c r="E7" s="13">
        <v>13.0</v>
      </c>
      <c r="F7" s="23">
        <f>E7-4</f>
        <v>9</v>
      </c>
    </row>
    <row r="8">
      <c r="A8" s="10" t="s">
        <v>2601</v>
      </c>
      <c r="B8" s="19">
        <v>0.009814814814814814</v>
      </c>
      <c r="C8" s="10" t="s">
        <v>2602</v>
      </c>
      <c r="D8" s="10" t="s">
        <v>87</v>
      </c>
      <c r="E8" s="13">
        <v>11.0</v>
      </c>
      <c r="F8" s="23"/>
    </row>
    <row r="9">
      <c r="A9" s="10" t="s">
        <v>2601</v>
      </c>
      <c r="B9" s="19">
        <v>0.010381944444444444</v>
      </c>
      <c r="C9" s="10" t="s">
        <v>74</v>
      </c>
      <c r="D9" s="10" t="s">
        <v>93</v>
      </c>
      <c r="E9" s="13" t="s">
        <v>68</v>
      </c>
      <c r="F9" s="13">
        <v>20.0</v>
      </c>
      <c r="J9" s="10" t="s">
        <v>2603</v>
      </c>
    </row>
    <row r="10">
      <c r="A10" s="10" t="s">
        <v>2601</v>
      </c>
      <c r="B10" s="19">
        <v>0.010671296296296297</v>
      </c>
      <c r="C10" s="10" t="s">
        <v>74</v>
      </c>
      <c r="D10" s="10" t="s">
        <v>91</v>
      </c>
      <c r="E10" s="13">
        <v>52.0</v>
      </c>
      <c r="F10" s="23"/>
      <c r="H10" s="10" t="s">
        <v>2604</v>
      </c>
    </row>
    <row r="11">
      <c r="A11" s="10" t="s">
        <v>2601</v>
      </c>
      <c r="B11" s="19">
        <v>0.010798611111111111</v>
      </c>
      <c r="C11" s="10" t="s">
        <v>74</v>
      </c>
      <c r="D11" s="10" t="s">
        <v>93</v>
      </c>
      <c r="E11" s="13">
        <v>20.0</v>
      </c>
      <c r="F11" s="13">
        <f>E11-10</f>
        <v>10</v>
      </c>
      <c r="J11" s="10" t="s">
        <v>2603</v>
      </c>
    </row>
    <row r="12">
      <c r="A12" s="10" t="s">
        <v>2601</v>
      </c>
      <c r="B12" s="19">
        <v>0.010833333333333334</v>
      </c>
      <c r="C12" s="10" t="s">
        <v>74</v>
      </c>
      <c r="D12" s="10" t="s">
        <v>91</v>
      </c>
      <c r="E12" s="13">
        <v>11.0</v>
      </c>
      <c r="F12" s="23"/>
      <c r="H12" s="10" t="s">
        <v>2605</v>
      </c>
    </row>
    <row r="13">
      <c r="A13" s="10" t="s">
        <v>2601</v>
      </c>
      <c r="B13" s="19">
        <v>0.010960648148148148</v>
      </c>
      <c r="C13" s="10" t="s">
        <v>74</v>
      </c>
      <c r="D13" s="10" t="s">
        <v>93</v>
      </c>
      <c r="E13" s="13">
        <v>27.0</v>
      </c>
      <c r="F13" s="23">
        <f>E13-10</f>
        <v>17</v>
      </c>
      <c r="J13" s="10" t="s">
        <v>2603</v>
      </c>
    </row>
    <row r="14">
      <c r="A14" s="10" t="s">
        <v>2601</v>
      </c>
      <c r="B14" s="19">
        <v>0.011006944444444444</v>
      </c>
      <c r="C14" s="10" t="s">
        <v>74</v>
      </c>
      <c r="D14" s="10" t="s">
        <v>91</v>
      </c>
      <c r="E14" s="13">
        <v>10.0</v>
      </c>
      <c r="F14" s="13"/>
      <c r="H14" s="10" t="s">
        <v>2606</v>
      </c>
      <c r="J14" s="10" t="s">
        <v>2329</v>
      </c>
    </row>
    <row r="15">
      <c r="A15" s="10" t="s">
        <v>2601</v>
      </c>
      <c r="B15" s="19">
        <v>0.01193287037037037</v>
      </c>
      <c r="C15" s="10" t="s">
        <v>70</v>
      </c>
      <c r="D15" s="10" t="s">
        <v>93</v>
      </c>
      <c r="E15" s="13">
        <v>25.0</v>
      </c>
      <c r="F15" s="23">
        <f>E15-9</f>
        <v>16</v>
      </c>
      <c r="J15" s="10" t="s">
        <v>2607</v>
      </c>
    </row>
    <row r="16">
      <c r="A16" s="10" t="s">
        <v>2601</v>
      </c>
      <c r="B16" s="19">
        <v>0.011956018518518519</v>
      </c>
      <c r="C16" s="10" t="s">
        <v>70</v>
      </c>
      <c r="D16" s="10" t="s">
        <v>93</v>
      </c>
      <c r="E16" s="13">
        <v>28.0</v>
      </c>
      <c r="F16" s="23">
        <f>E16-10</f>
        <v>18</v>
      </c>
      <c r="J16" s="10" t="s">
        <v>2607</v>
      </c>
    </row>
    <row r="17">
      <c r="A17" s="10" t="s">
        <v>2601</v>
      </c>
      <c r="B17" s="19">
        <v>0.012106481481481482</v>
      </c>
      <c r="C17" s="10" t="s">
        <v>70</v>
      </c>
      <c r="D17" s="10" t="s">
        <v>91</v>
      </c>
      <c r="E17" s="13">
        <v>11.0</v>
      </c>
      <c r="F17" s="23"/>
      <c r="H17" s="10" t="s">
        <v>2605</v>
      </c>
    </row>
    <row r="18">
      <c r="A18" s="10" t="s">
        <v>2601</v>
      </c>
      <c r="B18" s="19">
        <v>0.012118055555555556</v>
      </c>
      <c r="C18" s="10" t="s">
        <v>70</v>
      </c>
      <c r="D18" s="10" t="s">
        <v>91</v>
      </c>
      <c r="E18" s="13">
        <v>10.0</v>
      </c>
      <c r="F18" s="23"/>
      <c r="H18" s="10" t="s">
        <v>2608</v>
      </c>
    </row>
    <row r="19">
      <c r="A19" s="10" t="s">
        <v>2601</v>
      </c>
      <c r="B19" s="19">
        <v>0.0128125</v>
      </c>
      <c r="C19" s="10" t="s">
        <v>70</v>
      </c>
      <c r="D19" s="10" t="s">
        <v>93</v>
      </c>
      <c r="E19" s="13" t="s">
        <v>68</v>
      </c>
      <c r="F19" s="13">
        <v>20.0</v>
      </c>
      <c r="J19" s="10" t="s">
        <v>2607</v>
      </c>
    </row>
    <row r="20">
      <c r="A20" s="10" t="s">
        <v>2601</v>
      </c>
      <c r="B20" s="19">
        <v>0.012962962962962963</v>
      </c>
      <c r="C20" s="10" t="s">
        <v>70</v>
      </c>
      <c r="D20" s="10" t="s">
        <v>91</v>
      </c>
      <c r="E20" s="13">
        <v>10.0</v>
      </c>
      <c r="F20" s="13"/>
      <c r="H20" s="10" t="s">
        <v>2608</v>
      </c>
    </row>
    <row r="21">
      <c r="A21" s="10" t="s">
        <v>2601</v>
      </c>
      <c r="B21" s="19">
        <v>0.013171296296296296</v>
      </c>
      <c r="C21" s="10" t="s">
        <v>70</v>
      </c>
      <c r="D21" s="10" t="s">
        <v>93</v>
      </c>
      <c r="E21" s="13">
        <v>12.0</v>
      </c>
      <c r="F21" s="13">
        <f>E21-9</f>
        <v>3</v>
      </c>
      <c r="J21" s="10" t="s">
        <v>2607</v>
      </c>
    </row>
    <row r="22">
      <c r="A22" s="10" t="s">
        <v>2601</v>
      </c>
      <c r="B22" s="19">
        <v>0.013842592592592592</v>
      </c>
      <c r="C22" s="10" t="s">
        <v>82</v>
      </c>
      <c r="D22" s="10" t="s">
        <v>67</v>
      </c>
      <c r="E22" s="13">
        <v>17.0</v>
      </c>
      <c r="F22" s="13">
        <f>E22-4</f>
        <v>13</v>
      </c>
    </row>
    <row r="23">
      <c r="A23" s="10" t="s">
        <v>2601</v>
      </c>
      <c r="B23" s="19">
        <v>0.014918981481481481</v>
      </c>
      <c r="C23" s="10" t="s">
        <v>66</v>
      </c>
      <c r="D23" s="10" t="s">
        <v>93</v>
      </c>
      <c r="E23" s="13">
        <v>19.0</v>
      </c>
      <c r="F23" s="23">
        <f t="shared" ref="F23:F24" si="2">E23-10</f>
        <v>9</v>
      </c>
      <c r="J23" s="10" t="s">
        <v>2609</v>
      </c>
    </row>
    <row r="24">
      <c r="A24" s="10" t="s">
        <v>2601</v>
      </c>
      <c r="B24" s="19">
        <v>0.014930555555555556</v>
      </c>
      <c r="C24" s="10" t="s">
        <v>66</v>
      </c>
      <c r="D24" s="10" t="s">
        <v>93</v>
      </c>
      <c r="E24" s="13">
        <v>20.0</v>
      </c>
      <c r="F24" s="13">
        <f t="shared" si="2"/>
        <v>10</v>
      </c>
      <c r="J24" s="10" t="s">
        <v>2609</v>
      </c>
    </row>
    <row r="25">
      <c r="A25" s="10" t="s">
        <v>2601</v>
      </c>
      <c r="B25" s="19">
        <v>0.01511574074074074</v>
      </c>
      <c r="C25" s="10" t="s">
        <v>66</v>
      </c>
      <c r="D25" s="10" t="s">
        <v>91</v>
      </c>
      <c r="E25" s="13">
        <v>18.0</v>
      </c>
      <c r="F25" s="13"/>
      <c r="H25" s="10" t="s">
        <v>2610</v>
      </c>
    </row>
    <row r="26">
      <c r="A26" s="10" t="s">
        <v>2601</v>
      </c>
      <c r="B26" s="19">
        <v>0.015173611111111112</v>
      </c>
      <c r="C26" s="10" t="s">
        <v>66</v>
      </c>
      <c r="D26" s="10" t="s">
        <v>91</v>
      </c>
      <c r="E26" s="13">
        <v>16.0</v>
      </c>
      <c r="F26" s="13"/>
      <c r="H26" s="10" t="s">
        <v>2611</v>
      </c>
    </row>
    <row r="27">
      <c r="A27" s="10" t="s">
        <v>2601</v>
      </c>
      <c r="B27" s="19">
        <v>0.016342592592592593</v>
      </c>
      <c r="C27" s="10" t="s">
        <v>66</v>
      </c>
      <c r="D27" s="10" t="s">
        <v>91</v>
      </c>
      <c r="E27" s="13">
        <v>3.0</v>
      </c>
      <c r="F27" s="13"/>
      <c r="H27" s="10" t="s">
        <v>2612</v>
      </c>
      <c r="J27" s="10" t="s">
        <v>2613</v>
      </c>
    </row>
    <row r="28">
      <c r="A28" s="10" t="s">
        <v>2601</v>
      </c>
      <c r="B28" s="19">
        <v>0.016493055555555556</v>
      </c>
      <c r="C28" s="10" t="s">
        <v>70</v>
      </c>
      <c r="D28" s="10" t="s">
        <v>93</v>
      </c>
      <c r="E28" s="13" t="s">
        <v>68</v>
      </c>
      <c r="F28" s="13">
        <v>20.0</v>
      </c>
      <c r="J28" s="10" t="s">
        <v>2607</v>
      </c>
    </row>
    <row r="29">
      <c r="A29" s="10" t="s">
        <v>2601</v>
      </c>
      <c r="B29" s="19">
        <v>0.01673611111111111</v>
      </c>
      <c r="C29" s="10" t="s">
        <v>70</v>
      </c>
      <c r="D29" s="10" t="s">
        <v>91</v>
      </c>
      <c r="E29" s="13">
        <v>24.0</v>
      </c>
      <c r="F29" s="23"/>
      <c r="H29" s="10" t="s">
        <v>2614</v>
      </c>
    </row>
    <row r="30">
      <c r="A30" s="10" t="s">
        <v>2601</v>
      </c>
      <c r="B30" s="19">
        <v>0.0209375</v>
      </c>
      <c r="C30" s="10" t="s">
        <v>69</v>
      </c>
      <c r="D30" s="10" t="s">
        <v>89</v>
      </c>
      <c r="E30" s="13">
        <v>17.0</v>
      </c>
      <c r="F30" s="23">
        <f>E30-9</f>
        <v>8</v>
      </c>
      <c r="J30" s="10" t="s">
        <v>2615</v>
      </c>
    </row>
    <row r="31">
      <c r="A31" s="10" t="s">
        <v>2601</v>
      </c>
      <c r="B31" s="19">
        <v>0.02244212962962963</v>
      </c>
      <c r="C31" s="10" t="s">
        <v>74</v>
      </c>
      <c r="D31" s="10" t="s">
        <v>209</v>
      </c>
      <c r="E31" s="13">
        <v>19.0</v>
      </c>
      <c r="F31" s="23">
        <f>E31-0</f>
        <v>19</v>
      </c>
    </row>
    <row r="32">
      <c r="A32" s="10" t="s">
        <v>2601</v>
      </c>
      <c r="B32" s="19">
        <v>0.02388888888888889</v>
      </c>
      <c r="C32" s="10" t="s">
        <v>70</v>
      </c>
      <c r="D32" s="10" t="s">
        <v>93</v>
      </c>
      <c r="E32" s="13" t="s">
        <v>88</v>
      </c>
      <c r="F32" s="13">
        <v>1.0</v>
      </c>
      <c r="J32" s="10" t="s">
        <v>2607</v>
      </c>
    </row>
    <row r="33">
      <c r="A33" s="10" t="s">
        <v>2601</v>
      </c>
      <c r="B33" s="19">
        <v>0.02388888888888889</v>
      </c>
      <c r="C33" s="10" t="s">
        <v>70</v>
      </c>
      <c r="D33" s="10" t="s">
        <v>93</v>
      </c>
      <c r="E33" s="13">
        <f t="shared" ref="E33:E35" si="3">F33+9</f>
        <v>12</v>
      </c>
      <c r="F33" s="13">
        <v>3.0</v>
      </c>
      <c r="J33" s="10" t="s">
        <v>2607</v>
      </c>
    </row>
    <row r="34">
      <c r="A34" s="10" t="s">
        <v>2601</v>
      </c>
      <c r="B34" s="19">
        <v>0.02451388888888889</v>
      </c>
      <c r="C34" s="10" t="s">
        <v>70</v>
      </c>
      <c r="D34" s="10" t="s">
        <v>93</v>
      </c>
      <c r="E34" s="13">
        <f t="shared" si="3"/>
        <v>12</v>
      </c>
      <c r="F34" s="13">
        <v>3.0</v>
      </c>
      <c r="J34" s="10" t="s">
        <v>2607</v>
      </c>
    </row>
    <row r="35">
      <c r="A35" s="10" t="s">
        <v>2601</v>
      </c>
      <c r="B35" s="19">
        <v>0.02451388888888889</v>
      </c>
      <c r="C35" s="10" t="s">
        <v>70</v>
      </c>
      <c r="D35" s="10" t="s">
        <v>93</v>
      </c>
      <c r="E35" s="13">
        <f t="shared" si="3"/>
        <v>13</v>
      </c>
      <c r="F35" s="13">
        <v>4.0</v>
      </c>
      <c r="J35" s="10" t="s">
        <v>2607</v>
      </c>
    </row>
    <row r="36">
      <c r="A36" s="10" t="s">
        <v>2601</v>
      </c>
      <c r="B36" s="19">
        <v>0.02619212962962963</v>
      </c>
      <c r="C36" s="10" t="s">
        <v>66</v>
      </c>
      <c r="D36" s="10" t="s">
        <v>209</v>
      </c>
      <c r="E36" s="13">
        <v>11.0</v>
      </c>
      <c r="F36" s="13">
        <f>E36-1</f>
        <v>10</v>
      </c>
    </row>
    <row r="37">
      <c r="A37" s="10" t="s">
        <v>2601</v>
      </c>
      <c r="B37" s="19">
        <v>0.026851851851851852</v>
      </c>
      <c r="C37" s="10" t="s">
        <v>70</v>
      </c>
      <c r="D37" s="10" t="s">
        <v>93</v>
      </c>
      <c r="E37" s="13">
        <v>25.0</v>
      </c>
      <c r="F37" s="13">
        <f>E37-9</f>
        <v>16</v>
      </c>
      <c r="J37" s="10" t="s">
        <v>2607</v>
      </c>
    </row>
    <row r="38">
      <c r="A38" s="10" t="s">
        <v>2601</v>
      </c>
      <c r="B38" s="19">
        <v>0.027060185185185184</v>
      </c>
      <c r="C38" s="10" t="s">
        <v>70</v>
      </c>
      <c r="D38" s="10" t="s">
        <v>91</v>
      </c>
      <c r="E38" s="13">
        <v>11.0</v>
      </c>
      <c r="F38" s="13"/>
      <c r="H38" s="10" t="s">
        <v>2605</v>
      </c>
    </row>
    <row r="39">
      <c r="A39" s="10" t="s">
        <v>2601</v>
      </c>
      <c r="B39" s="19">
        <v>0.02921296296296296</v>
      </c>
      <c r="C39" s="10" t="s">
        <v>964</v>
      </c>
      <c r="D39" s="10" t="s">
        <v>91</v>
      </c>
      <c r="E39" s="13">
        <v>13.0</v>
      </c>
      <c r="F39" s="23"/>
      <c r="H39" s="10" t="s">
        <v>2616</v>
      </c>
      <c r="J39" s="10" t="s">
        <v>263</v>
      </c>
    </row>
    <row r="40">
      <c r="A40" s="10" t="s">
        <v>2601</v>
      </c>
      <c r="B40" s="19">
        <v>0.03082175925925926</v>
      </c>
      <c r="C40" s="10" t="s">
        <v>74</v>
      </c>
      <c r="D40" s="10" t="s">
        <v>93</v>
      </c>
      <c r="E40" s="13" t="s">
        <v>75</v>
      </c>
      <c r="F40" s="13" t="s">
        <v>75</v>
      </c>
      <c r="J40" s="10" t="s">
        <v>160</v>
      </c>
    </row>
    <row r="41">
      <c r="A41" s="10" t="s">
        <v>2601</v>
      </c>
      <c r="B41" s="19">
        <v>0.03082175925925926</v>
      </c>
      <c r="C41" s="10" t="s">
        <v>74</v>
      </c>
      <c r="D41" s="10" t="s">
        <v>93</v>
      </c>
      <c r="E41" s="13">
        <v>26.0</v>
      </c>
      <c r="F41" s="23">
        <f>E41-10</f>
        <v>16</v>
      </c>
      <c r="J41" s="10" t="s">
        <v>2617</v>
      </c>
    </row>
    <row r="42">
      <c r="A42" s="10" t="s">
        <v>2601</v>
      </c>
      <c r="B42" s="19">
        <v>0.03113425925925926</v>
      </c>
      <c r="C42" s="10" t="s">
        <v>74</v>
      </c>
      <c r="D42" s="10" t="s">
        <v>91</v>
      </c>
      <c r="E42" s="13">
        <v>22.0</v>
      </c>
      <c r="F42" s="23"/>
      <c r="H42" s="10" t="s">
        <v>2618</v>
      </c>
    </row>
    <row r="43">
      <c r="A43" s="10" t="s">
        <v>2601</v>
      </c>
      <c r="B43" s="19">
        <v>0.031875</v>
      </c>
      <c r="C43" s="10" t="s">
        <v>70</v>
      </c>
      <c r="D43" s="10" t="s">
        <v>93</v>
      </c>
      <c r="E43" s="13" t="s">
        <v>68</v>
      </c>
      <c r="F43" s="13">
        <v>20.0</v>
      </c>
      <c r="J43" s="10" t="s">
        <v>2607</v>
      </c>
    </row>
    <row r="44">
      <c r="A44" s="10" t="s">
        <v>2601</v>
      </c>
      <c r="B44" s="19">
        <v>0.031921296296296295</v>
      </c>
      <c r="C44" s="10" t="s">
        <v>70</v>
      </c>
      <c r="D44" s="10" t="s">
        <v>93</v>
      </c>
      <c r="E44" s="13">
        <f>F44+10</f>
        <v>26</v>
      </c>
      <c r="F44" s="13">
        <v>16.0</v>
      </c>
      <c r="J44" s="10" t="s">
        <v>2607</v>
      </c>
    </row>
    <row r="45">
      <c r="A45" s="10" t="s">
        <v>2601</v>
      </c>
      <c r="B45" s="19">
        <v>0.03207175925925926</v>
      </c>
      <c r="C45" s="10" t="s">
        <v>70</v>
      </c>
      <c r="D45" s="10" t="s">
        <v>91</v>
      </c>
      <c r="E45" s="13">
        <v>18.0</v>
      </c>
      <c r="F45" s="23"/>
      <c r="H45" s="10" t="s">
        <v>2610</v>
      </c>
    </row>
    <row r="46">
      <c r="A46" s="10" t="s">
        <v>2601</v>
      </c>
      <c r="B46" s="19">
        <v>0.03221064814814815</v>
      </c>
      <c r="C46" s="10" t="s">
        <v>70</v>
      </c>
      <c r="D46" s="10" t="s">
        <v>91</v>
      </c>
      <c r="E46" s="13">
        <v>10.0</v>
      </c>
      <c r="F46" s="23"/>
      <c r="H46" s="10" t="s">
        <v>2608</v>
      </c>
    </row>
    <row r="47">
      <c r="A47" s="10" t="s">
        <v>2601</v>
      </c>
      <c r="B47" s="19">
        <v>0.03295138888888889</v>
      </c>
      <c r="C47" s="10" t="s">
        <v>70</v>
      </c>
      <c r="D47" s="10" t="s">
        <v>93</v>
      </c>
      <c r="E47" s="13">
        <f>F47+9</f>
        <v>11</v>
      </c>
      <c r="F47" s="13">
        <v>2.0</v>
      </c>
      <c r="J47" s="10" t="s">
        <v>2607</v>
      </c>
    </row>
    <row r="48">
      <c r="A48" s="10" t="s">
        <v>2601</v>
      </c>
      <c r="B48" s="19">
        <v>0.034386574074074076</v>
      </c>
      <c r="C48" s="10" t="s">
        <v>66</v>
      </c>
      <c r="D48" s="10" t="s">
        <v>93</v>
      </c>
      <c r="E48" s="13">
        <v>23.0</v>
      </c>
      <c r="F48" s="23">
        <f t="shared" ref="F48:F49" si="4">E48-10</f>
        <v>13</v>
      </c>
      <c r="J48" s="10" t="s">
        <v>2609</v>
      </c>
    </row>
    <row r="49">
      <c r="A49" s="10" t="s">
        <v>2601</v>
      </c>
      <c r="B49" s="19">
        <v>0.034409722222222223</v>
      </c>
      <c r="C49" s="10" t="s">
        <v>66</v>
      </c>
      <c r="D49" s="10" t="s">
        <v>93</v>
      </c>
      <c r="E49" s="13">
        <v>27.0</v>
      </c>
      <c r="F49" s="13">
        <f t="shared" si="4"/>
        <v>17</v>
      </c>
      <c r="J49" s="10" t="s">
        <v>2609</v>
      </c>
    </row>
    <row r="50">
      <c r="A50" s="10" t="s">
        <v>2601</v>
      </c>
      <c r="B50" s="19">
        <v>0.03450231481481481</v>
      </c>
      <c r="C50" s="10" t="s">
        <v>66</v>
      </c>
      <c r="D50" s="10" t="s">
        <v>91</v>
      </c>
      <c r="E50" s="13">
        <v>20.0</v>
      </c>
      <c r="F50" s="23"/>
      <c r="H50" s="10" t="s">
        <v>2606</v>
      </c>
    </row>
    <row r="51">
      <c r="A51" s="10" t="s">
        <v>2601</v>
      </c>
      <c r="B51" s="19">
        <v>0.03459490740740741</v>
      </c>
      <c r="C51" s="10" t="s">
        <v>66</v>
      </c>
      <c r="D51" s="10" t="s">
        <v>91</v>
      </c>
      <c r="E51" s="13">
        <v>20.0</v>
      </c>
      <c r="F51" s="23"/>
      <c r="H51" s="10" t="s">
        <v>2606</v>
      </c>
    </row>
    <row r="52">
      <c r="A52" s="10" t="s">
        <v>2601</v>
      </c>
      <c r="B52" s="19">
        <v>0.035277777777777776</v>
      </c>
      <c r="C52" s="10" t="s">
        <v>70</v>
      </c>
      <c r="D52" s="10" t="s">
        <v>93</v>
      </c>
      <c r="E52" s="13">
        <v>15.0</v>
      </c>
      <c r="F52" s="23">
        <f>E52-9</f>
        <v>6</v>
      </c>
      <c r="J52" s="10" t="s">
        <v>2607</v>
      </c>
    </row>
    <row r="53">
      <c r="A53" s="10" t="s">
        <v>2601</v>
      </c>
      <c r="B53" s="19">
        <v>0.0353125</v>
      </c>
      <c r="C53" s="10" t="s">
        <v>66</v>
      </c>
      <c r="D53" s="10" t="s">
        <v>93</v>
      </c>
      <c r="E53" s="13">
        <v>22.0</v>
      </c>
      <c r="F53" s="13">
        <f>E53-10</f>
        <v>12</v>
      </c>
      <c r="J53" s="10" t="s">
        <v>2609</v>
      </c>
    </row>
    <row r="54">
      <c r="A54" s="10" t="s">
        <v>2601</v>
      </c>
      <c r="B54" s="19">
        <v>0.0353587962962963</v>
      </c>
      <c r="C54" s="10" t="s">
        <v>74</v>
      </c>
      <c r="D54" s="10" t="s">
        <v>93</v>
      </c>
      <c r="E54" s="13">
        <v>12.0</v>
      </c>
      <c r="F54" s="13">
        <f>E54-9</f>
        <v>3</v>
      </c>
      <c r="J54" s="10" t="s">
        <v>2619</v>
      </c>
    </row>
    <row r="55">
      <c r="A55" s="10" t="s">
        <v>2601</v>
      </c>
      <c r="B55" s="19">
        <v>0.035416666666666666</v>
      </c>
      <c r="C55" s="10" t="s">
        <v>66</v>
      </c>
      <c r="D55" s="10" t="s">
        <v>91</v>
      </c>
      <c r="E55" s="13">
        <v>21.0</v>
      </c>
      <c r="F55" s="23"/>
      <c r="H55" s="10" t="s">
        <v>2620</v>
      </c>
    </row>
    <row r="56">
      <c r="A56" s="10" t="s">
        <v>2601</v>
      </c>
      <c r="B56" s="19">
        <v>0.036180555555555556</v>
      </c>
      <c r="C56" s="10" t="s">
        <v>964</v>
      </c>
      <c r="D56" s="10" t="s">
        <v>81</v>
      </c>
      <c r="E56" s="13" t="s">
        <v>75</v>
      </c>
      <c r="F56" s="13" t="s">
        <v>75</v>
      </c>
      <c r="J56" s="10" t="s">
        <v>2263</v>
      </c>
    </row>
    <row r="57">
      <c r="A57" s="10" t="s">
        <v>2601</v>
      </c>
      <c r="B57" s="19">
        <v>0.036180555555555556</v>
      </c>
      <c r="C57" s="10" t="s">
        <v>964</v>
      </c>
      <c r="D57" s="10" t="s">
        <v>81</v>
      </c>
      <c r="E57" s="13" t="s">
        <v>68</v>
      </c>
      <c r="F57" s="13">
        <v>20.0</v>
      </c>
    </row>
    <row r="58">
      <c r="A58" s="10" t="s">
        <v>2601</v>
      </c>
      <c r="B58" s="19">
        <v>0.03646990740740741</v>
      </c>
      <c r="C58" s="10" t="s">
        <v>964</v>
      </c>
      <c r="D58" s="10" t="s">
        <v>81</v>
      </c>
      <c r="E58" s="13" t="s">
        <v>75</v>
      </c>
      <c r="F58" s="13" t="s">
        <v>75</v>
      </c>
      <c r="J58" s="10" t="s">
        <v>2263</v>
      </c>
    </row>
    <row r="59">
      <c r="A59" s="10" t="s">
        <v>2601</v>
      </c>
      <c r="B59" s="19">
        <v>0.03646990740740741</v>
      </c>
      <c r="C59" s="10" t="s">
        <v>964</v>
      </c>
      <c r="D59" s="10" t="s">
        <v>81</v>
      </c>
      <c r="E59" s="13">
        <v>9.0</v>
      </c>
      <c r="F59" s="13">
        <f>E59-2</f>
        <v>7</v>
      </c>
    </row>
    <row r="60">
      <c r="A60" s="10" t="s">
        <v>2601</v>
      </c>
      <c r="B60" s="19">
        <v>0.037939814814814815</v>
      </c>
      <c r="C60" s="10" t="s">
        <v>69</v>
      </c>
      <c r="D60" s="10" t="s">
        <v>89</v>
      </c>
      <c r="E60" s="13">
        <v>25.0</v>
      </c>
      <c r="F60" s="13">
        <f>E60-9</f>
        <v>16</v>
      </c>
      <c r="J60" s="10" t="s">
        <v>2615</v>
      </c>
    </row>
    <row r="61">
      <c r="A61" s="10" t="s">
        <v>2601</v>
      </c>
      <c r="B61" s="19">
        <v>0.038148148148148146</v>
      </c>
      <c r="C61" s="10" t="s">
        <v>69</v>
      </c>
      <c r="D61" s="10" t="s">
        <v>91</v>
      </c>
      <c r="E61" s="13">
        <v>26.0</v>
      </c>
      <c r="F61" s="13"/>
      <c r="H61" s="10" t="s">
        <v>2621</v>
      </c>
      <c r="J61" s="10" t="s">
        <v>2622</v>
      </c>
    </row>
    <row r="62">
      <c r="A62" s="10" t="s">
        <v>2601</v>
      </c>
      <c r="B62" s="19">
        <v>0.040914351851851855</v>
      </c>
      <c r="C62" s="10" t="s">
        <v>69</v>
      </c>
      <c r="D62" s="10" t="s">
        <v>91</v>
      </c>
      <c r="E62" s="13">
        <v>20.0</v>
      </c>
      <c r="F62" s="13"/>
      <c r="H62" s="10" t="s">
        <v>2623</v>
      </c>
      <c r="J62" s="10" t="s">
        <v>2622</v>
      </c>
    </row>
    <row r="63">
      <c r="A63" s="10" t="s">
        <v>2601</v>
      </c>
      <c r="B63" s="19">
        <v>0.04193287037037037</v>
      </c>
      <c r="C63" s="10" t="s">
        <v>70</v>
      </c>
      <c r="D63" s="10" t="s">
        <v>128</v>
      </c>
      <c r="E63" s="13">
        <v>15.0</v>
      </c>
      <c r="F63" s="13">
        <f>E63-3</f>
        <v>12</v>
      </c>
    </row>
    <row r="64">
      <c r="A64" s="10" t="s">
        <v>2601</v>
      </c>
      <c r="B64" s="19">
        <v>0.04178240740740741</v>
      </c>
      <c r="C64" s="10" t="s">
        <v>69</v>
      </c>
      <c r="D64" s="10" t="s">
        <v>120</v>
      </c>
      <c r="E64" s="13">
        <v>11.0</v>
      </c>
      <c r="F64" s="13"/>
      <c r="H64" s="80" t="s">
        <v>2624</v>
      </c>
    </row>
    <row r="65">
      <c r="A65" s="10" t="s">
        <v>2601</v>
      </c>
      <c r="B65" s="19">
        <v>0.04275462962962963</v>
      </c>
      <c r="C65" s="10" t="s">
        <v>964</v>
      </c>
      <c r="D65" s="10" t="s">
        <v>76</v>
      </c>
      <c r="E65" s="13">
        <v>4.0</v>
      </c>
      <c r="F65" s="13"/>
    </row>
    <row r="66">
      <c r="A66" s="10" t="s">
        <v>2601</v>
      </c>
      <c r="B66" s="19">
        <v>0.04314814814814815</v>
      </c>
      <c r="C66" s="10" t="s">
        <v>70</v>
      </c>
      <c r="D66" s="10" t="s">
        <v>93</v>
      </c>
      <c r="E66" s="13">
        <v>18.0</v>
      </c>
      <c r="F66" s="13">
        <f>E66-9</f>
        <v>9</v>
      </c>
      <c r="J66" s="10" t="s">
        <v>2607</v>
      </c>
    </row>
    <row r="67">
      <c r="A67" s="10" t="s">
        <v>2601</v>
      </c>
      <c r="B67" s="19">
        <v>0.043194444444444445</v>
      </c>
      <c r="C67" s="10" t="s">
        <v>70</v>
      </c>
      <c r="D67" s="10" t="s">
        <v>91</v>
      </c>
      <c r="E67" s="13">
        <v>12.0</v>
      </c>
      <c r="F67" s="13"/>
      <c r="H67" s="10" t="s">
        <v>2625</v>
      </c>
    </row>
    <row r="68">
      <c r="A68" s="10" t="s">
        <v>2601</v>
      </c>
      <c r="B68" s="19">
        <v>0.04414351851851852</v>
      </c>
      <c r="C68" s="10" t="s">
        <v>69</v>
      </c>
      <c r="D68" s="10" t="s">
        <v>89</v>
      </c>
      <c r="E68" s="13">
        <v>23.0</v>
      </c>
      <c r="F68" s="13">
        <f>E68-9</f>
        <v>14</v>
      </c>
      <c r="J68" s="10" t="s">
        <v>2615</v>
      </c>
    </row>
    <row r="69">
      <c r="A69" s="10" t="s">
        <v>2601</v>
      </c>
      <c r="B69" s="19">
        <v>0.04425925925925926</v>
      </c>
      <c r="C69" s="10" t="s">
        <v>69</v>
      </c>
      <c r="D69" s="10" t="s">
        <v>91</v>
      </c>
      <c r="E69" s="13">
        <v>16.0</v>
      </c>
      <c r="F69" s="13"/>
      <c r="H69" s="10" t="s">
        <v>2626</v>
      </c>
      <c r="J69" s="10" t="s">
        <v>2622</v>
      </c>
    </row>
    <row r="70">
      <c r="A70" s="10" t="s">
        <v>2601</v>
      </c>
      <c r="B70" s="19">
        <v>0.04486111111111111</v>
      </c>
      <c r="C70" s="10" t="s">
        <v>66</v>
      </c>
      <c r="D70" s="10" t="s">
        <v>131</v>
      </c>
      <c r="E70" s="13" t="s">
        <v>68</v>
      </c>
      <c r="F70" s="13">
        <v>20.0</v>
      </c>
    </row>
    <row r="71">
      <c r="A71" s="10" t="s">
        <v>2601</v>
      </c>
      <c r="B71" s="19">
        <v>0.044895833333333336</v>
      </c>
      <c r="C71" s="10" t="s">
        <v>82</v>
      </c>
      <c r="D71" s="10" t="s">
        <v>131</v>
      </c>
      <c r="E71" s="13">
        <v>16.0</v>
      </c>
      <c r="F71" s="13">
        <f>E71-5</f>
        <v>11</v>
      </c>
    </row>
    <row r="72">
      <c r="A72" s="10" t="s">
        <v>2601</v>
      </c>
      <c r="B72" s="19">
        <v>0.04490740740740741</v>
      </c>
      <c r="C72" s="10" t="s">
        <v>69</v>
      </c>
      <c r="D72" s="10" t="s">
        <v>131</v>
      </c>
      <c r="E72" s="13">
        <v>17.0</v>
      </c>
      <c r="F72" s="13">
        <f>E72-1</f>
        <v>16</v>
      </c>
    </row>
    <row r="73">
      <c r="A73" s="10" t="s">
        <v>2601</v>
      </c>
      <c r="B73" s="19">
        <v>0.04491898148148148</v>
      </c>
      <c r="C73" s="10" t="s">
        <v>964</v>
      </c>
      <c r="D73" s="10" t="s">
        <v>131</v>
      </c>
      <c r="E73" s="13">
        <v>11.0</v>
      </c>
      <c r="F73" s="13">
        <f>E73--1</f>
        <v>12</v>
      </c>
    </row>
    <row r="74">
      <c r="A74" s="10" t="s">
        <v>2601</v>
      </c>
      <c r="B74" s="19">
        <v>0.04493055555555556</v>
      </c>
      <c r="C74" s="10" t="s">
        <v>74</v>
      </c>
      <c r="D74" s="10" t="s">
        <v>131</v>
      </c>
      <c r="E74" s="13">
        <v>17.0</v>
      </c>
      <c r="F74" s="13">
        <f>E74-3</f>
        <v>14</v>
      </c>
    </row>
    <row r="75">
      <c r="A75" s="10" t="s">
        <v>2601</v>
      </c>
      <c r="B75" s="19">
        <v>0.04494212962962963</v>
      </c>
      <c r="C75" s="10" t="s">
        <v>70</v>
      </c>
      <c r="D75" s="10" t="s">
        <v>131</v>
      </c>
      <c r="E75" s="13">
        <v>19.0</v>
      </c>
      <c r="F75" s="13">
        <f>E75-4</f>
        <v>15</v>
      </c>
    </row>
    <row r="76">
      <c r="A76" s="10" t="s">
        <v>2601</v>
      </c>
      <c r="B76" s="19">
        <v>0.04538194444444445</v>
      </c>
      <c r="C76" s="10" t="s">
        <v>70</v>
      </c>
      <c r="D76" s="10" t="s">
        <v>83</v>
      </c>
      <c r="E76" s="13">
        <v>16.0</v>
      </c>
      <c r="F76" s="13">
        <f>E76-8</f>
        <v>8</v>
      </c>
    </row>
    <row r="77">
      <c r="A77" s="10" t="s">
        <v>2601</v>
      </c>
      <c r="B77" s="19">
        <v>0.04591435185185185</v>
      </c>
      <c r="C77" s="10" t="s">
        <v>66</v>
      </c>
      <c r="D77" s="10" t="s">
        <v>89</v>
      </c>
      <c r="E77" s="13" t="s">
        <v>75</v>
      </c>
      <c r="F77" s="13" t="s">
        <v>75</v>
      </c>
      <c r="J77" s="10" t="s">
        <v>85</v>
      </c>
    </row>
    <row r="78">
      <c r="A78" s="10" t="s">
        <v>2601</v>
      </c>
      <c r="B78" s="19">
        <v>0.04591435185185185</v>
      </c>
      <c r="C78" s="10" t="s">
        <v>66</v>
      </c>
      <c r="D78" s="10" t="s">
        <v>89</v>
      </c>
      <c r="E78" s="13">
        <v>20.0</v>
      </c>
      <c r="F78" s="13">
        <f>E78-9</f>
        <v>11</v>
      </c>
      <c r="J78" s="10" t="s">
        <v>2627</v>
      </c>
    </row>
    <row r="79">
      <c r="A79" s="10" t="s">
        <v>2601</v>
      </c>
      <c r="B79" s="19">
        <v>0.04599537037037037</v>
      </c>
      <c r="C79" s="10" t="s">
        <v>66</v>
      </c>
      <c r="D79" s="10" t="s">
        <v>89</v>
      </c>
      <c r="E79" s="13" t="s">
        <v>75</v>
      </c>
      <c r="F79" s="13" t="s">
        <v>75</v>
      </c>
      <c r="J79" s="10" t="s">
        <v>85</v>
      </c>
    </row>
    <row r="80">
      <c r="A80" s="10" t="s">
        <v>2601</v>
      </c>
      <c r="B80" s="19">
        <v>0.04599537037037037</v>
      </c>
      <c r="C80" s="10" t="s">
        <v>66</v>
      </c>
      <c r="D80" s="10" t="s">
        <v>89</v>
      </c>
      <c r="E80" s="13">
        <v>14.0</v>
      </c>
      <c r="F80" s="13">
        <f>E80-9</f>
        <v>5</v>
      </c>
      <c r="J80" s="10" t="s">
        <v>2627</v>
      </c>
    </row>
    <row r="81">
      <c r="A81" s="10" t="s">
        <v>2601</v>
      </c>
      <c r="B81" s="19">
        <v>0.046064814814814815</v>
      </c>
      <c r="C81" s="10" t="s">
        <v>66</v>
      </c>
      <c r="D81" s="10" t="s">
        <v>89</v>
      </c>
      <c r="E81" s="13" t="s">
        <v>75</v>
      </c>
      <c r="F81" s="13" t="s">
        <v>75</v>
      </c>
      <c r="J81" s="10" t="s">
        <v>85</v>
      </c>
    </row>
    <row r="82">
      <c r="A82" s="10" t="s">
        <v>2601</v>
      </c>
      <c r="B82" s="19">
        <v>0.046064814814814815</v>
      </c>
      <c r="C82" s="10" t="s">
        <v>66</v>
      </c>
      <c r="D82" s="10" t="s">
        <v>89</v>
      </c>
      <c r="E82" s="13">
        <v>27.0</v>
      </c>
      <c r="F82" s="13">
        <f>E82-9</f>
        <v>18</v>
      </c>
      <c r="J82" s="10" t="s">
        <v>2627</v>
      </c>
    </row>
    <row r="83">
      <c r="A83" s="10" t="s">
        <v>2601</v>
      </c>
      <c r="B83" s="19">
        <v>0.04640046296296296</v>
      </c>
      <c r="C83" s="10" t="s">
        <v>69</v>
      </c>
      <c r="D83" s="10" t="s">
        <v>93</v>
      </c>
      <c r="E83" s="13" t="s">
        <v>75</v>
      </c>
      <c r="F83" s="13" t="s">
        <v>75</v>
      </c>
      <c r="J83" s="10" t="s">
        <v>85</v>
      </c>
    </row>
    <row r="84">
      <c r="A84" s="10" t="s">
        <v>2601</v>
      </c>
      <c r="B84" s="19">
        <v>0.04640046296296296</v>
      </c>
      <c r="C84" s="10" t="s">
        <v>69</v>
      </c>
      <c r="D84" s="10" t="s">
        <v>93</v>
      </c>
      <c r="E84" s="13">
        <v>16.0</v>
      </c>
      <c r="F84" s="13">
        <f>E84-8</f>
        <v>8</v>
      </c>
      <c r="J84" s="10" t="s">
        <v>2628</v>
      </c>
    </row>
    <row r="85">
      <c r="A85" s="10" t="s">
        <v>2601</v>
      </c>
      <c r="B85" s="19">
        <v>0.048449074074074075</v>
      </c>
      <c r="C85" s="10" t="s">
        <v>66</v>
      </c>
      <c r="D85" s="10" t="s">
        <v>67</v>
      </c>
      <c r="E85" s="13">
        <v>20.0</v>
      </c>
      <c r="F85" s="13">
        <f>E85-2</f>
        <v>18</v>
      </c>
    </row>
    <row r="86">
      <c r="A86" s="10" t="s">
        <v>2601</v>
      </c>
      <c r="B86" s="19">
        <v>0.051215277777777776</v>
      </c>
      <c r="C86" s="10" t="s">
        <v>74</v>
      </c>
      <c r="D86" s="10" t="s">
        <v>83</v>
      </c>
      <c r="E86" s="13">
        <v>12.0</v>
      </c>
      <c r="F86" s="13">
        <f>E86--2</f>
        <v>14</v>
      </c>
      <c r="J86" s="10" t="s">
        <v>2629</v>
      </c>
    </row>
    <row r="87">
      <c r="A87" s="10" t="s">
        <v>2601</v>
      </c>
      <c r="B87" s="19">
        <v>0.05278935185185185</v>
      </c>
      <c r="C87" s="10" t="s">
        <v>69</v>
      </c>
      <c r="D87" s="10" t="s">
        <v>83</v>
      </c>
      <c r="E87" s="13">
        <v>16.0</v>
      </c>
      <c r="F87" s="13">
        <f>E87-1</f>
        <v>15</v>
      </c>
    </row>
    <row r="88">
      <c r="A88" s="10" t="s">
        <v>2601</v>
      </c>
      <c r="B88" s="19">
        <v>0.053009259259259256</v>
      </c>
      <c r="C88" s="10" t="s">
        <v>69</v>
      </c>
      <c r="D88" s="10" t="s">
        <v>155</v>
      </c>
      <c r="E88" s="13">
        <v>11.0</v>
      </c>
      <c r="F88" s="13"/>
      <c r="H88" s="10" t="s">
        <v>2630</v>
      </c>
    </row>
    <row r="89">
      <c r="A89" s="10" t="s">
        <v>2601</v>
      </c>
      <c r="B89" s="19">
        <v>0.053009259259259256</v>
      </c>
      <c r="C89" s="10" t="s">
        <v>964</v>
      </c>
      <c r="D89" s="10" t="s">
        <v>155</v>
      </c>
      <c r="E89" s="13">
        <v>72.0</v>
      </c>
      <c r="F89" s="13"/>
      <c r="H89" s="10" t="s">
        <v>2631</v>
      </c>
    </row>
    <row r="90">
      <c r="A90" s="10" t="s">
        <v>2601</v>
      </c>
      <c r="B90" s="19">
        <v>0.053009259259259256</v>
      </c>
      <c r="C90" s="10" t="s">
        <v>70</v>
      </c>
      <c r="D90" s="10" t="s">
        <v>155</v>
      </c>
      <c r="E90" s="13">
        <v>42.0</v>
      </c>
      <c r="F90" s="13"/>
      <c r="H90" s="10" t="s">
        <v>2632</v>
      </c>
    </row>
    <row r="91">
      <c r="A91" s="10" t="s">
        <v>2601</v>
      </c>
      <c r="B91" s="19">
        <v>0.053009259259259256</v>
      </c>
      <c r="C91" s="10" t="s">
        <v>74</v>
      </c>
      <c r="D91" s="10" t="s">
        <v>155</v>
      </c>
      <c r="E91" s="13">
        <v>32.0</v>
      </c>
      <c r="F91" s="13"/>
      <c r="H91" s="10" t="s">
        <v>2633</v>
      </c>
    </row>
    <row r="92">
      <c r="A92" s="10" t="s">
        <v>2601</v>
      </c>
      <c r="B92" s="19">
        <v>0.054375</v>
      </c>
      <c r="C92" s="10" t="s">
        <v>82</v>
      </c>
      <c r="D92" s="10" t="s">
        <v>361</v>
      </c>
      <c r="E92" s="13">
        <v>27.0</v>
      </c>
      <c r="F92" s="13">
        <f>E92-9</f>
        <v>18</v>
      </c>
    </row>
    <row r="93">
      <c r="A93" s="10" t="s">
        <v>2601</v>
      </c>
      <c r="B93" s="19">
        <v>0.055266203703703706</v>
      </c>
      <c r="C93" s="10" t="s">
        <v>74</v>
      </c>
      <c r="D93" s="10" t="s">
        <v>131</v>
      </c>
      <c r="E93" s="13">
        <v>12.0</v>
      </c>
      <c r="F93" s="13">
        <f>E93-3</f>
        <v>9</v>
      </c>
    </row>
    <row r="94">
      <c r="A94" s="10" t="s">
        <v>2601</v>
      </c>
      <c r="B94" s="19">
        <v>0.05604166666666666</v>
      </c>
      <c r="C94" s="10" t="s">
        <v>74</v>
      </c>
      <c r="D94" s="10" t="s">
        <v>83</v>
      </c>
      <c r="E94" s="13">
        <v>26.0</v>
      </c>
      <c r="F94" s="13">
        <f>E94-11</f>
        <v>15</v>
      </c>
    </row>
    <row r="95">
      <c r="A95" s="10" t="s">
        <v>2601</v>
      </c>
      <c r="B95" s="19">
        <v>0.05604166666666666</v>
      </c>
      <c r="C95" s="10" t="s">
        <v>74</v>
      </c>
      <c r="D95" s="10" t="s">
        <v>76</v>
      </c>
      <c r="E95" s="13">
        <v>2.0</v>
      </c>
      <c r="F95" s="13"/>
      <c r="J95" s="10" t="s">
        <v>2507</v>
      </c>
    </row>
    <row r="96">
      <c r="A96" s="10" t="s">
        <v>2601</v>
      </c>
      <c r="B96" s="19">
        <v>0.05604166666666666</v>
      </c>
      <c r="C96" s="10" t="s">
        <v>70</v>
      </c>
      <c r="D96" s="10" t="s">
        <v>83</v>
      </c>
      <c r="E96" s="13" t="s">
        <v>68</v>
      </c>
      <c r="F96" s="13">
        <v>20.0</v>
      </c>
      <c r="J96" s="10"/>
    </row>
    <row r="97">
      <c r="A97" s="10" t="s">
        <v>2601</v>
      </c>
      <c r="B97" s="19">
        <v>0.06131944444444445</v>
      </c>
      <c r="C97" s="10" t="s">
        <v>74</v>
      </c>
      <c r="D97" s="10" t="s">
        <v>83</v>
      </c>
      <c r="E97" s="13">
        <v>18.0</v>
      </c>
      <c r="F97" s="13">
        <f>E97-11</f>
        <v>7</v>
      </c>
    </row>
    <row r="98">
      <c r="A98" s="10" t="s">
        <v>2601</v>
      </c>
      <c r="B98" s="19">
        <v>0.06221064814814815</v>
      </c>
      <c r="C98" s="10" t="s">
        <v>82</v>
      </c>
      <c r="D98" s="10" t="s">
        <v>361</v>
      </c>
      <c r="E98" s="13">
        <v>16.0</v>
      </c>
      <c r="F98" s="13">
        <f>E98-9</f>
        <v>7</v>
      </c>
    </row>
    <row r="99">
      <c r="A99" s="10" t="s">
        <v>2601</v>
      </c>
      <c r="B99" s="19">
        <v>0.06550925925925925</v>
      </c>
      <c r="C99" s="10" t="s">
        <v>70</v>
      </c>
      <c r="D99" s="10" t="s">
        <v>83</v>
      </c>
      <c r="E99" s="13">
        <v>16.0</v>
      </c>
      <c r="F99" s="13">
        <f>E99-8</f>
        <v>8</v>
      </c>
      <c r="J99" s="10" t="s">
        <v>2634</v>
      </c>
    </row>
    <row r="100">
      <c r="A100" s="10" t="s">
        <v>2601</v>
      </c>
      <c r="B100" s="19">
        <v>0.06666666666666667</v>
      </c>
      <c r="C100" s="10" t="s">
        <v>74</v>
      </c>
      <c r="D100" s="10" t="s">
        <v>83</v>
      </c>
      <c r="E100" s="13">
        <v>19.0</v>
      </c>
      <c r="F100" s="13"/>
    </row>
    <row r="101">
      <c r="A101" s="10" t="s">
        <v>2601</v>
      </c>
      <c r="B101" s="19">
        <v>0.06711805555555556</v>
      </c>
      <c r="C101" s="10" t="s">
        <v>82</v>
      </c>
      <c r="D101" s="10" t="s">
        <v>83</v>
      </c>
      <c r="E101" s="13">
        <v>18.0</v>
      </c>
      <c r="F101" s="13"/>
    </row>
    <row r="102">
      <c r="A102" s="10" t="s">
        <v>2601</v>
      </c>
      <c r="B102" s="19">
        <v>0.06711805555555556</v>
      </c>
      <c r="C102" s="10" t="s">
        <v>69</v>
      </c>
      <c r="D102" s="10" t="s">
        <v>83</v>
      </c>
      <c r="E102" s="13" t="s">
        <v>68</v>
      </c>
      <c r="F102" s="13">
        <v>20.0</v>
      </c>
    </row>
    <row r="103">
      <c r="A103" s="10" t="s">
        <v>2601</v>
      </c>
      <c r="B103" s="19">
        <v>0.09513888888888888</v>
      </c>
      <c r="C103" s="10" t="s">
        <v>69</v>
      </c>
      <c r="D103" s="10" t="s">
        <v>87</v>
      </c>
      <c r="E103" s="13">
        <v>22.0</v>
      </c>
      <c r="F103" s="13"/>
    </row>
    <row r="104">
      <c r="A104" s="10" t="s">
        <v>2601</v>
      </c>
      <c r="B104" s="19">
        <v>0.09525462962962963</v>
      </c>
      <c r="C104" s="10" t="s">
        <v>964</v>
      </c>
      <c r="D104" s="10" t="s">
        <v>87</v>
      </c>
      <c r="E104" s="13">
        <v>18.0</v>
      </c>
      <c r="F104" s="13"/>
    </row>
    <row r="105">
      <c r="A105" s="10" t="s">
        <v>2601</v>
      </c>
      <c r="B105" s="19">
        <v>0.09527777777777778</v>
      </c>
      <c r="C105" s="10" t="s">
        <v>70</v>
      </c>
      <c r="D105" s="10" t="s">
        <v>87</v>
      </c>
      <c r="E105" s="13">
        <v>16.0</v>
      </c>
      <c r="F105" s="13"/>
      <c r="J105" s="10" t="s">
        <v>2635</v>
      </c>
    </row>
    <row r="106">
      <c r="A106" s="10" t="s">
        <v>2601</v>
      </c>
      <c r="B106" s="19">
        <v>0.0953125</v>
      </c>
      <c r="C106" s="10" t="s">
        <v>74</v>
      </c>
      <c r="D106" s="10" t="s">
        <v>87</v>
      </c>
      <c r="E106" s="13">
        <v>17.0</v>
      </c>
      <c r="F106" s="13"/>
    </row>
    <row r="107">
      <c r="A107" s="10" t="s">
        <v>2601</v>
      </c>
      <c r="B107" s="19">
        <v>0.0954861111111111</v>
      </c>
      <c r="C107" s="10" t="s">
        <v>82</v>
      </c>
      <c r="D107" s="10" t="s">
        <v>87</v>
      </c>
      <c r="E107" s="13">
        <v>14.0</v>
      </c>
      <c r="F107" s="13"/>
    </row>
    <row r="108">
      <c r="A108" s="10" t="s">
        <v>2601</v>
      </c>
      <c r="B108" s="19">
        <v>0.09554398148148148</v>
      </c>
      <c r="C108" s="10" t="s">
        <v>66</v>
      </c>
      <c r="D108" s="10" t="s">
        <v>87</v>
      </c>
      <c r="E108" s="13">
        <v>2.0</v>
      </c>
      <c r="F108" s="13"/>
    </row>
    <row r="109">
      <c r="A109" s="10" t="s">
        <v>2601</v>
      </c>
      <c r="B109" s="19">
        <v>0.0965625</v>
      </c>
      <c r="C109" s="10" t="s">
        <v>69</v>
      </c>
      <c r="D109" s="10" t="s">
        <v>76</v>
      </c>
      <c r="E109" s="13">
        <v>32.0</v>
      </c>
      <c r="F109" s="13"/>
      <c r="J109" s="10" t="s">
        <v>2509</v>
      </c>
    </row>
    <row r="110">
      <c r="A110" s="10" t="s">
        <v>2601</v>
      </c>
      <c r="B110" s="19">
        <v>0.09936342592592592</v>
      </c>
      <c r="C110" s="10" t="s">
        <v>70</v>
      </c>
      <c r="D110" s="10" t="s">
        <v>83</v>
      </c>
      <c r="E110" s="13">
        <v>25.0</v>
      </c>
      <c r="F110" s="13"/>
    </row>
    <row r="111">
      <c r="A111" s="10" t="s">
        <v>2601</v>
      </c>
      <c r="B111" s="19">
        <v>0.10085648148148148</v>
      </c>
      <c r="C111" s="10" t="s">
        <v>82</v>
      </c>
      <c r="D111" s="10" t="s">
        <v>131</v>
      </c>
      <c r="E111" s="13">
        <v>16.0</v>
      </c>
      <c r="F111" s="13"/>
    </row>
    <row r="112">
      <c r="A112" s="10" t="s">
        <v>2601</v>
      </c>
      <c r="B112" s="19">
        <v>0.10239583333333334</v>
      </c>
      <c r="C112" s="10" t="s">
        <v>66</v>
      </c>
      <c r="D112" s="10" t="s">
        <v>584</v>
      </c>
      <c r="E112" s="13">
        <v>15.0</v>
      </c>
      <c r="F112" s="13"/>
      <c r="J112" s="10" t="s">
        <v>2636</v>
      </c>
    </row>
    <row r="113">
      <c r="A113" s="10" t="s">
        <v>2601</v>
      </c>
      <c r="B113" s="19">
        <v>0.10282407407407407</v>
      </c>
      <c r="C113" s="10" t="s">
        <v>74</v>
      </c>
      <c r="D113" s="10" t="s">
        <v>584</v>
      </c>
      <c r="E113" s="13">
        <v>12.0</v>
      </c>
      <c r="F113" s="13"/>
      <c r="J113" s="10" t="s">
        <v>2636</v>
      </c>
    </row>
    <row r="114">
      <c r="A114" s="10" t="s">
        <v>2601</v>
      </c>
      <c r="B114" s="19">
        <v>0.10325231481481481</v>
      </c>
      <c r="C114" s="10" t="s">
        <v>69</v>
      </c>
      <c r="D114" s="10" t="s">
        <v>584</v>
      </c>
      <c r="E114" s="13">
        <v>17.0</v>
      </c>
      <c r="F114" s="13"/>
      <c r="J114" s="10" t="s">
        <v>2637</v>
      </c>
    </row>
    <row r="115">
      <c r="A115" s="10" t="s">
        <v>2601</v>
      </c>
      <c r="B115" s="19">
        <v>0.10375</v>
      </c>
      <c r="C115" s="10" t="s">
        <v>66</v>
      </c>
      <c r="D115" s="10" t="s">
        <v>67</v>
      </c>
      <c r="E115" s="13">
        <v>5.0</v>
      </c>
      <c r="F115" s="13"/>
    </row>
    <row r="116">
      <c r="A116" s="10" t="s">
        <v>2601</v>
      </c>
      <c r="B116" s="19">
        <v>0.10394675925925925</v>
      </c>
      <c r="C116" s="10" t="s">
        <v>66</v>
      </c>
      <c r="D116" s="10" t="s">
        <v>93</v>
      </c>
      <c r="E116" s="13" t="s">
        <v>68</v>
      </c>
      <c r="F116" s="13">
        <v>20.0</v>
      </c>
      <c r="G116" s="10" t="s">
        <v>137</v>
      </c>
      <c r="J116" s="10" t="s">
        <v>2638</v>
      </c>
    </row>
    <row r="117">
      <c r="A117" s="10" t="s">
        <v>2601</v>
      </c>
      <c r="B117" s="19">
        <v>0.10396990740740741</v>
      </c>
      <c r="C117" s="10" t="s">
        <v>66</v>
      </c>
      <c r="D117" s="10" t="s">
        <v>93</v>
      </c>
      <c r="E117" s="13">
        <v>26.0</v>
      </c>
      <c r="F117" s="13"/>
      <c r="J117" s="10" t="s">
        <v>2638</v>
      </c>
    </row>
    <row r="118">
      <c r="A118" s="10" t="s">
        <v>2601</v>
      </c>
      <c r="B118" s="19">
        <v>0.1040625</v>
      </c>
      <c r="C118" s="10" t="s">
        <v>66</v>
      </c>
      <c r="D118" s="10" t="s">
        <v>91</v>
      </c>
      <c r="E118" s="13">
        <v>13.0</v>
      </c>
      <c r="F118" s="13"/>
      <c r="H118" s="10" t="s">
        <v>2639</v>
      </c>
    </row>
    <row r="119">
      <c r="A119" s="10" t="s">
        <v>2601</v>
      </c>
      <c r="B119" s="19">
        <v>0.10420138888888889</v>
      </c>
      <c r="C119" s="10" t="s">
        <v>66</v>
      </c>
      <c r="D119" s="10" t="s">
        <v>91</v>
      </c>
      <c r="E119" s="13">
        <v>12.0</v>
      </c>
      <c r="F119" s="13"/>
      <c r="H119" s="10" t="s">
        <v>2640</v>
      </c>
      <c r="I119" s="10">
        <v>1.0</v>
      </c>
    </row>
    <row r="120">
      <c r="A120" s="10" t="s">
        <v>2601</v>
      </c>
      <c r="B120" s="19">
        <v>0.10493055555555555</v>
      </c>
      <c r="C120" s="10" t="s">
        <v>69</v>
      </c>
      <c r="D120" s="10" t="s">
        <v>89</v>
      </c>
      <c r="E120" s="13">
        <v>16.0</v>
      </c>
      <c r="F120" s="13"/>
      <c r="J120" s="10" t="s">
        <v>223</v>
      </c>
    </row>
    <row r="121">
      <c r="A121" s="10" t="s">
        <v>2601</v>
      </c>
      <c r="B121" s="19">
        <v>0.105</v>
      </c>
      <c r="C121" s="10" t="s">
        <v>69</v>
      </c>
      <c r="D121" s="10" t="s">
        <v>91</v>
      </c>
      <c r="E121" s="13">
        <v>20.0</v>
      </c>
      <c r="F121" s="13"/>
      <c r="H121" s="10" t="s">
        <v>2641</v>
      </c>
    </row>
    <row r="122">
      <c r="A122" s="10" t="s">
        <v>2601</v>
      </c>
      <c r="B122" s="19">
        <v>0.10579861111111111</v>
      </c>
      <c r="C122" s="10" t="s">
        <v>964</v>
      </c>
      <c r="D122" s="10" t="s">
        <v>81</v>
      </c>
      <c r="E122" s="13" t="s">
        <v>75</v>
      </c>
      <c r="F122" s="13" t="s">
        <v>75</v>
      </c>
      <c r="J122" s="10" t="s">
        <v>2642</v>
      </c>
    </row>
    <row r="123">
      <c r="A123" s="10" t="s">
        <v>2601</v>
      </c>
      <c r="B123" s="19">
        <v>0.10579861111111111</v>
      </c>
      <c r="C123" s="10" t="s">
        <v>964</v>
      </c>
      <c r="D123" s="10" t="s">
        <v>81</v>
      </c>
      <c r="E123" s="13">
        <v>11.0</v>
      </c>
      <c r="F123" s="13"/>
      <c r="J123" s="10" t="s">
        <v>765</v>
      </c>
    </row>
    <row r="124">
      <c r="A124" s="10" t="s">
        <v>2601</v>
      </c>
      <c r="B124" s="19">
        <v>0.10712962962962963</v>
      </c>
      <c r="C124" s="10" t="s">
        <v>74</v>
      </c>
      <c r="D124" s="10" t="s">
        <v>209</v>
      </c>
      <c r="E124" s="13">
        <v>19.0</v>
      </c>
      <c r="F124" s="13"/>
    </row>
    <row r="125">
      <c r="A125" s="10" t="s">
        <v>2601</v>
      </c>
      <c r="B125" s="19">
        <v>0.10777777777777778</v>
      </c>
      <c r="C125" s="10" t="s">
        <v>74</v>
      </c>
      <c r="D125" s="10" t="s">
        <v>120</v>
      </c>
      <c r="E125" s="13">
        <v>9.0</v>
      </c>
      <c r="F125" s="13"/>
      <c r="J125" s="10" t="s">
        <v>2643</v>
      </c>
    </row>
    <row r="126">
      <c r="A126" s="10" t="s">
        <v>2601</v>
      </c>
      <c r="B126" s="19">
        <v>0.1082638888888889</v>
      </c>
      <c r="C126" s="10" t="s">
        <v>70</v>
      </c>
      <c r="D126" s="10" t="s">
        <v>83</v>
      </c>
      <c r="E126" s="13">
        <v>23.0</v>
      </c>
      <c r="F126" s="13"/>
    </row>
    <row r="127">
      <c r="A127" s="10" t="s">
        <v>2601</v>
      </c>
      <c r="B127" s="19">
        <v>0.10913194444444445</v>
      </c>
      <c r="C127" s="10" t="s">
        <v>2602</v>
      </c>
      <c r="D127" s="10" t="s">
        <v>87</v>
      </c>
      <c r="E127" s="13" t="s">
        <v>68</v>
      </c>
      <c r="F127" s="13">
        <v>20.0</v>
      </c>
      <c r="J127" s="10" t="s">
        <v>274</v>
      </c>
    </row>
    <row r="128">
      <c r="A128" s="10" t="s">
        <v>2601</v>
      </c>
      <c r="B128" s="19">
        <v>0.10983796296296296</v>
      </c>
      <c r="C128" s="10" t="s">
        <v>964</v>
      </c>
      <c r="D128" s="10" t="s">
        <v>81</v>
      </c>
      <c r="E128" s="13" t="s">
        <v>75</v>
      </c>
      <c r="F128" s="13" t="s">
        <v>75</v>
      </c>
      <c r="J128" s="10" t="s">
        <v>85</v>
      </c>
    </row>
    <row r="129">
      <c r="A129" s="10" t="s">
        <v>2601</v>
      </c>
      <c r="B129" s="19">
        <v>0.10983796296296296</v>
      </c>
      <c r="C129" s="10" t="s">
        <v>964</v>
      </c>
      <c r="D129" s="10" t="s">
        <v>81</v>
      </c>
      <c r="E129" s="13" t="s">
        <v>75</v>
      </c>
      <c r="F129" s="13" t="s">
        <v>75</v>
      </c>
      <c r="J129" s="10" t="s">
        <v>765</v>
      </c>
    </row>
    <row r="130">
      <c r="A130" s="10" t="s">
        <v>2601</v>
      </c>
      <c r="B130" s="19">
        <v>0.10983796296296296</v>
      </c>
      <c r="C130" s="10" t="s">
        <v>69</v>
      </c>
      <c r="D130" s="10" t="s">
        <v>81</v>
      </c>
      <c r="E130" s="13" t="s">
        <v>75</v>
      </c>
      <c r="F130" s="13" t="s">
        <v>75</v>
      </c>
      <c r="J130" s="10" t="s">
        <v>254</v>
      </c>
    </row>
    <row r="131">
      <c r="A131" s="10" t="s">
        <v>2601</v>
      </c>
      <c r="B131" s="19">
        <v>0.11047453703703704</v>
      </c>
      <c r="C131" s="10" t="s">
        <v>69</v>
      </c>
      <c r="D131" s="10" t="s">
        <v>584</v>
      </c>
      <c r="E131" s="13">
        <v>9.0</v>
      </c>
      <c r="F131" s="13"/>
      <c r="J131" s="10" t="s">
        <v>2636</v>
      </c>
    </row>
    <row r="132">
      <c r="A132" s="10" t="s">
        <v>2601</v>
      </c>
      <c r="B132" s="19">
        <v>0.11108796296296296</v>
      </c>
      <c r="C132" s="10" t="s">
        <v>964</v>
      </c>
      <c r="D132" s="10" t="s">
        <v>91</v>
      </c>
      <c r="E132" s="13">
        <v>15.0</v>
      </c>
      <c r="F132" s="13"/>
      <c r="H132" s="10" t="s">
        <v>2644</v>
      </c>
      <c r="J132" s="10" t="s">
        <v>1608</v>
      </c>
    </row>
    <row r="133">
      <c r="A133" s="10" t="s">
        <v>2601</v>
      </c>
      <c r="B133" s="19">
        <v>0.11181712962962963</v>
      </c>
      <c r="C133" s="10" t="s">
        <v>69</v>
      </c>
      <c r="D133" s="10" t="s">
        <v>81</v>
      </c>
      <c r="E133" s="13">
        <v>10.0</v>
      </c>
      <c r="F133" s="13"/>
      <c r="J133" s="10" t="s">
        <v>254</v>
      </c>
    </row>
    <row r="134">
      <c r="A134" s="10" t="s">
        <v>2601</v>
      </c>
      <c r="B134" s="19">
        <v>0.11189814814814815</v>
      </c>
      <c r="C134" s="10" t="s">
        <v>82</v>
      </c>
      <c r="D134" s="10" t="s">
        <v>584</v>
      </c>
      <c r="E134" s="13" t="s">
        <v>88</v>
      </c>
      <c r="F134" s="13">
        <v>1.0</v>
      </c>
      <c r="J134" s="10" t="s">
        <v>2637</v>
      </c>
    </row>
    <row r="135">
      <c r="A135" s="10" t="s">
        <v>2601</v>
      </c>
      <c r="B135" s="19">
        <v>0.11243055555555556</v>
      </c>
      <c r="C135" s="10" t="s">
        <v>66</v>
      </c>
      <c r="D135" s="10" t="s">
        <v>89</v>
      </c>
      <c r="E135" s="13" t="s">
        <v>68</v>
      </c>
      <c r="F135" s="13">
        <v>20.0</v>
      </c>
      <c r="G135" s="10" t="s">
        <v>137</v>
      </c>
      <c r="J135" s="10" t="s">
        <v>171</v>
      </c>
    </row>
    <row r="136">
      <c r="A136" s="10" t="s">
        <v>2601</v>
      </c>
      <c r="B136" s="19">
        <v>0.11248842592592592</v>
      </c>
      <c r="C136" s="10" t="s">
        <v>66</v>
      </c>
      <c r="D136" s="10" t="s">
        <v>89</v>
      </c>
      <c r="E136" s="13">
        <v>20.0</v>
      </c>
      <c r="F136" s="13"/>
      <c r="J136" s="10" t="s">
        <v>171</v>
      </c>
    </row>
    <row r="137">
      <c r="A137" s="10" t="s">
        <v>2601</v>
      </c>
      <c r="B137" s="19">
        <v>0.1127662037037037</v>
      </c>
      <c r="C137" s="10" t="s">
        <v>66</v>
      </c>
      <c r="D137" s="10" t="s">
        <v>76</v>
      </c>
      <c r="E137" s="13">
        <v>2.0</v>
      </c>
      <c r="F137" s="13"/>
      <c r="J137" s="10" t="s">
        <v>1579</v>
      </c>
    </row>
    <row r="138">
      <c r="A138" s="10" t="s">
        <v>2601</v>
      </c>
      <c r="B138" s="19">
        <v>0.11305555555555556</v>
      </c>
      <c r="C138" s="10" t="s">
        <v>66</v>
      </c>
      <c r="D138" s="10" t="s">
        <v>91</v>
      </c>
      <c r="E138" s="13">
        <v>15.0</v>
      </c>
      <c r="F138" s="13"/>
      <c r="H138" s="10" t="s">
        <v>2645</v>
      </c>
      <c r="I138" s="10">
        <v>1.0</v>
      </c>
    </row>
    <row r="139">
      <c r="A139" s="10" t="s">
        <v>2601</v>
      </c>
      <c r="B139" s="19">
        <v>0.11383101851851851</v>
      </c>
      <c r="C139" s="10" t="s">
        <v>69</v>
      </c>
      <c r="D139" s="10" t="s">
        <v>89</v>
      </c>
      <c r="E139" s="13">
        <v>23.0</v>
      </c>
      <c r="F139" s="13"/>
      <c r="J139" s="10" t="s">
        <v>223</v>
      </c>
    </row>
    <row r="140">
      <c r="A140" s="10" t="s">
        <v>2601</v>
      </c>
      <c r="B140" s="19">
        <v>0.11390046296296297</v>
      </c>
      <c r="C140" s="10" t="s">
        <v>69</v>
      </c>
      <c r="D140" s="10" t="s">
        <v>91</v>
      </c>
      <c r="E140" s="13">
        <v>17.0</v>
      </c>
      <c r="F140" s="13"/>
      <c r="H140" s="10" t="s">
        <v>2646</v>
      </c>
      <c r="I140" s="10">
        <v>1.0</v>
      </c>
    </row>
    <row r="141">
      <c r="A141" s="10" t="s">
        <v>2601</v>
      </c>
      <c r="B141" s="19">
        <v>0.11446759259259259</v>
      </c>
      <c r="C141" s="10" t="s">
        <v>69</v>
      </c>
      <c r="D141" s="10" t="s">
        <v>89</v>
      </c>
      <c r="E141" s="13">
        <v>22.0</v>
      </c>
      <c r="F141" s="13"/>
      <c r="J141" s="10" t="s">
        <v>267</v>
      </c>
    </row>
    <row r="142">
      <c r="A142" s="10" t="s">
        <v>2601</v>
      </c>
      <c r="B142" s="19">
        <v>0.11458333333333333</v>
      </c>
      <c r="C142" s="10" t="s">
        <v>69</v>
      </c>
      <c r="D142" s="10" t="s">
        <v>91</v>
      </c>
      <c r="E142" s="13">
        <v>11.0</v>
      </c>
      <c r="F142" s="13"/>
      <c r="H142" s="10" t="s">
        <v>2647</v>
      </c>
    </row>
    <row r="143">
      <c r="A143" s="10" t="s">
        <v>2601</v>
      </c>
      <c r="B143" s="19">
        <v>0.11548611111111111</v>
      </c>
      <c r="C143" s="10" t="s">
        <v>74</v>
      </c>
      <c r="D143" s="10" t="s">
        <v>83</v>
      </c>
      <c r="E143" s="13">
        <v>22.0</v>
      </c>
      <c r="F143" s="13"/>
    </row>
    <row r="144">
      <c r="A144" s="10" t="s">
        <v>2601</v>
      </c>
      <c r="B144" s="19">
        <v>0.11670138888888888</v>
      </c>
      <c r="C144" s="10" t="s">
        <v>2602</v>
      </c>
      <c r="D144" s="10" t="s">
        <v>93</v>
      </c>
      <c r="E144" s="13">
        <v>25.0</v>
      </c>
      <c r="F144" s="13"/>
      <c r="J144" s="10" t="s">
        <v>2648</v>
      </c>
    </row>
    <row r="145">
      <c r="A145" s="10" t="s">
        <v>2601</v>
      </c>
      <c r="B145" s="19">
        <v>0.11673611111111111</v>
      </c>
      <c r="C145" s="10" t="s">
        <v>2602</v>
      </c>
      <c r="D145" s="10" t="s">
        <v>93</v>
      </c>
      <c r="E145" s="13" t="s">
        <v>75</v>
      </c>
      <c r="F145" s="13" t="s">
        <v>75</v>
      </c>
      <c r="J145" s="10" t="s">
        <v>2648</v>
      </c>
    </row>
    <row r="146">
      <c r="A146" s="10" t="s">
        <v>2601</v>
      </c>
      <c r="B146" s="19">
        <v>0.11680555555555555</v>
      </c>
      <c r="C146" s="10" t="s">
        <v>2602</v>
      </c>
      <c r="D146" s="10" t="s">
        <v>91</v>
      </c>
      <c r="E146" s="13">
        <v>5.0</v>
      </c>
      <c r="F146" s="13"/>
      <c r="H146" s="10" t="s">
        <v>2649</v>
      </c>
    </row>
    <row r="147">
      <c r="A147" s="10" t="s">
        <v>2601</v>
      </c>
      <c r="B147" s="19">
        <v>0.11684027777777778</v>
      </c>
      <c r="C147" s="10" t="s">
        <v>2602</v>
      </c>
      <c r="D147" s="10" t="s">
        <v>91</v>
      </c>
      <c r="E147" s="13">
        <v>10.0</v>
      </c>
      <c r="F147" s="13"/>
      <c r="H147" s="10" t="s">
        <v>2650</v>
      </c>
      <c r="I147" s="10">
        <v>1.0</v>
      </c>
    </row>
    <row r="148">
      <c r="A148" s="10" t="s">
        <v>2601</v>
      </c>
      <c r="B148" s="19">
        <v>0.11733796296296296</v>
      </c>
      <c r="C148" s="10" t="s">
        <v>82</v>
      </c>
      <c r="D148" s="10" t="s">
        <v>83</v>
      </c>
      <c r="E148" s="13" t="s">
        <v>75</v>
      </c>
      <c r="F148" s="13" t="s">
        <v>75</v>
      </c>
      <c r="J148" s="10" t="s">
        <v>85</v>
      </c>
    </row>
    <row r="149">
      <c r="A149" s="10" t="s">
        <v>2601</v>
      </c>
      <c r="B149" s="19">
        <v>0.11733796296296296</v>
      </c>
      <c r="C149" s="10" t="s">
        <v>82</v>
      </c>
      <c r="D149" s="10" t="s">
        <v>83</v>
      </c>
      <c r="E149" s="13">
        <v>24.0</v>
      </c>
      <c r="F149" s="13"/>
      <c r="J149" s="10" t="s">
        <v>86</v>
      </c>
    </row>
    <row r="150">
      <c r="A150" s="10" t="s">
        <v>2601</v>
      </c>
      <c r="B150" s="19">
        <v>0.11859953703703703</v>
      </c>
      <c r="C150" s="10" t="s">
        <v>74</v>
      </c>
      <c r="D150" s="10" t="s">
        <v>584</v>
      </c>
      <c r="E150" s="13">
        <v>16.0</v>
      </c>
      <c r="F150" s="13"/>
      <c r="J150" s="10" t="s">
        <v>2636</v>
      </c>
    </row>
    <row r="151">
      <c r="A151" s="10" t="s">
        <v>2601</v>
      </c>
      <c r="B151" s="19">
        <v>0.11881944444444445</v>
      </c>
      <c r="C151" s="10" t="s">
        <v>964</v>
      </c>
      <c r="D151" s="10" t="s">
        <v>81</v>
      </c>
      <c r="E151" s="13" t="s">
        <v>75</v>
      </c>
      <c r="F151" s="13" t="s">
        <v>75</v>
      </c>
      <c r="J151" s="10" t="s">
        <v>85</v>
      </c>
    </row>
    <row r="152">
      <c r="A152" s="10" t="s">
        <v>2601</v>
      </c>
      <c r="B152" s="10" t="s">
        <v>2651</v>
      </c>
      <c r="C152" s="10" t="s">
        <v>964</v>
      </c>
      <c r="D152" s="10" t="s">
        <v>81</v>
      </c>
      <c r="E152" s="13">
        <v>18.0</v>
      </c>
      <c r="F152" s="13"/>
      <c r="J152" s="10" t="s">
        <v>765</v>
      </c>
    </row>
    <row r="153">
      <c r="A153" s="10" t="s">
        <v>2601</v>
      </c>
      <c r="B153" s="19">
        <v>0.11894675925925927</v>
      </c>
      <c r="C153" s="10" t="s">
        <v>964</v>
      </c>
      <c r="D153" s="10" t="s">
        <v>584</v>
      </c>
      <c r="E153" s="13">
        <v>9.0</v>
      </c>
      <c r="F153" s="23"/>
      <c r="J153" s="10" t="s">
        <v>2636</v>
      </c>
    </row>
    <row r="154">
      <c r="A154" s="10" t="s">
        <v>2601</v>
      </c>
      <c r="B154" s="19">
        <v>0.11925925925925926</v>
      </c>
      <c r="C154" s="10" t="s">
        <v>82</v>
      </c>
      <c r="D154" s="10" t="s">
        <v>584</v>
      </c>
      <c r="E154" s="13">
        <v>9.0</v>
      </c>
      <c r="F154" s="13"/>
      <c r="J154" s="10" t="s">
        <v>2636</v>
      </c>
    </row>
    <row r="155">
      <c r="A155" s="10" t="s">
        <v>2601</v>
      </c>
      <c r="B155" s="19">
        <v>0.11982638888888889</v>
      </c>
      <c r="C155" s="10" t="s">
        <v>66</v>
      </c>
      <c r="D155" s="10" t="s">
        <v>89</v>
      </c>
      <c r="E155" s="13">
        <v>20.0</v>
      </c>
      <c r="F155" s="23"/>
      <c r="J155" s="10" t="s">
        <v>171</v>
      </c>
    </row>
    <row r="156">
      <c r="A156" s="10" t="s">
        <v>2601</v>
      </c>
      <c r="B156" s="19">
        <v>0.11988425925925926</v>
      </c>
      <c r="C156" s="10" t="s">
        <v>66</v>
      </c>
      <c r="D156" s="10" t="s">
        <v>91</v>
      </c>
      <c r="E156" s="13">
        <v>14.0</v>
      </c>
      <c r="F156" s="13"/>
      <c r="H156" s="10" t="s">
        <v>2652</v>
      </c>
    </row>
    <row r="157">
      <c r="A157" s="10" t="s">
        <v>2601</v>
      </c>
      <c r="B157" s="19">
        <v>0.12016203703703704</v>
      </c>
      <c r="C157" s="10" t="s">
        <v>66</v>
      </c>
      <c r="D157" s="10" t="s">
        <v>89</v>
      </c>
      <c r="E157" s="13">
        <v>25.0</v>
      </c>
      <c r="F157" s="23"/>
      <c r="J157" s="10" t="s">
        <v>171</v>
      </c>
    </row>
    <row r="158">
      <c r="A158" s="10" t="s">
        <v>2601</v>
      </c>
      <c r="B158" s="19">
        <v>0.12024305555555556</v>
      </c>
      <c r="C158" s="10" t="s">
        <v>66</v>
      </c>
      <c r="D158" s="10" t="s">
        <v>91</v>
      </c>
      <c r="E158" s="13">
        <v>16.0</v>
      </c>
      <c r="F158" s="13"/>
      <c r="H158" s="10" t="s">
        <v>2653</v>
      </c>
    </row>
    <row r="159">
      <c r="A159" s="10" t="s">
        <v>2601</v>
      </c>
      <c r="B159" s="19">
        <v>0.12090277777777778</v>
      </c>
      <c r="C159" s="10" t="s">
        <v>69</v>
      </c>
      <c r="D159" s="10" t="s">
        <v>89</v>
      </c>
      <c r="E159" s="13">
        <v>23.0</v>
      </c>
      <c r="F159" s="23"/>
      <c r="J159" s="10" t="s">
        <v>223</v>
      </c>
    </row>
    <row r="160">
      <c r="A160" s="10" t="s">
        <v>2601</v>
      </c>
      <c r="B160" s="19">
        <v>0.1209837962962963</v>
      </c>
      <c r="C160" s="10" t="s">
        <v>69</v>
      </c>
      <c r="D160" s="10" t="s">
        <v>76</v>
      </c>
      <c r="E160" s="13">
        <v>3.0</v>
      </c>
      <c r="F160" s="23"/>
      <c r="J160" s="10" t="s">
        <v>1579</v>
      </c>
    </row>
    <row r="161">
      <c r="A161" s="10" t="s">
        <v>2601</v>
      </c>
      <c r="B161" s="19">
        <v>0.12109953703703703</v>
      </c>
      <c r="C161" s="10" t="s">
        <v>69</v>
      </c>
      <c r="D161" s="10" t="s">
        <v>91</v>
      </c>
      <c r="E161" s="13">
        <v>14.0</v>
      </c>
      <c r="F161" s="13"/>
      <c r="H161" s="10" t="s">
        <v>2654</v>
      </c>
    </row>
    <row r="162">
      <c r="A162" s="10" t="s">
        <v>2601</v>
      </c>
      <c r="B162" s="19">
        <v>0.12167824074074074</v>
      </c>
      <c r="C162" s="10" t="s">
        <v>69</v>
      </c>
      <c r="D162" s="10" t="s">
        <v>91</v>
      </c>
      <c r="E162" s="13">
        <v>3.0</v>
      </c>
      <c r="F162" s="13"/>
      <c r="H162" s="10" t="s">
        <v>2655</v>
      </c>
      <c r="J162" s="10" t="s">
        <v>263</v>
      </c>
    </row>
    <row r="163">
      <c r="A163" s="10" t="s">
        <v>2601</v>
      </c>
      <c r="B163" s="19">
        <v>0.12246527777777778</v>
      </c>
      <c r="C163" s="10" t="s">
        <v>964</v>
      </c>
      <c r="D163" s="10" t="s">
        <v>93</v>
      </c>
      <c r="E163" s="13">
        <v>17.0</v>
      </c>
      <c r="F163" s="13"/>
      <c r="J163" s="10" t="s">
        <v>2656</v>
      </c>
    </row>
    <row r="164">
      <c r="A164" s="10" t="s">
        <v>2601</v>
      </c>
      <c r="B164" s="19">
        <v>0.1230787037037037</v>
      </c>
      <c r="C164" s="10" t="s">
        <v>964</v>
      </c>
      <c r="D164" s="10" t="s">
        <v>91</v>
      </c>
      <c r="E164" s="13">
        <v>20.0</v>
      </c>
      <c r="F164" s="23"/>
      <c r="H164" s="10" t="s">
        <v>2657</v>
      </c>
      <c r="I164" s="10">
        <v>1.0</v>
      </c>
      <c r="J164" s="10" t="s">
        <v>263</v>
      </c>
    </row>
    <row r="165">
      <c r="A165" s="10" t="s">
        <v>2601</v>
      </c>
      <c r="B165" s="19">
        <v>0.12407407407407407</v>
      </c>
      <c r="C165" s="10" t="s">
        <v>964</v>
      </c>
      <c r="D165" s="10" t="s">
        <v>120</v>
      </c>
      <c r="E165" s="13">
        <v>9.0</v>
      </c>
      <c r="F165" s="13"/>
      <c r="J165" s="10" t="s">
        <v>2658</v>
      </c>
    </row>
    <row r="166">
      <c r="A166" s="10" t="s">
        <v>2601</v>
      </c>
      <c r="B166" s="19">
        <v>0.12467592592592593</v>
      </c>
      <c r="C166" s="10" t="s">
        <v>74</v>
      </c>
      <c r="D166" s="10" t="s">
        <v>83</v>
      </c>
      <c r="E166" s="13">
        <v>25.0</v>
      </c>
      <c r="F166" s="23"/>
    </row>
    <row r="167">
      <c r="A167" s="10" t="s">
        <v>2601</v>
      </c>
      <c r="B167" s="19">
        <v>0.12768518518518518</v>
      </c>
      <c r="C167" s="10" t="s">
        <v>2602</v>
      </c>
      <c r="D167" s="10" t="s">
        <v>91</v>
      </c>
      <c r="E167" s="13">
        <v>31.0</v>
      </c>
      <c r="F167" s="13"/>
      <c r="H167" s="10" t="s">
        <v>2659</v>
      </c>
      <c r="I167" s="10">
        <v>1.0</v>
      </c>
      <c r="J167" s="10" t="s">
        <v>2660</v>
      </c>
    </row>
    <row r="168">
      <c r="A168" s="10" t="s">
        <v>2601</v>
      </c>
      <c r="B168" s="19">
        <v>0.1282523148148148</v>
      </c>
      <c r="C168" s="10" t="s">
        <v>69</v>
      </c>
      <c r="D168" s="10" t="s">
        <v>584</v>
      </c>
      <c r="E168" s="13">
        <v>10.0</v>
      </c>
      <c r="F168" s="13"/>
      <c r="J168" s="10" t="s">
        <v>2636</v>
      </c>
    </row>
    <row r="169">
      <c r="A169" s="10" t="s">
        <v>2601</v>
      </c>
      <c r="B169" s="19">
        <v>0.12863425925925925</v>
      </c>
      <c r="C169" s="10" t="s">
        <v>82</v>
      </c>
      <c r="D169" s="10" t="s">
        <v>83</v>
      </c>
      <c r="E169" s="13" t="s">
        <v>75</v>
      </c>
      <c r="F169" s="13" t="s">
        <v>75</v>
      </c>
      <c r="J169" s="10" t="s">
        <v>85</v>
      </c>
    </row>
    <row r="170">
      <c r="A170" s="10" t="s">
        <v>2601</v>
      </c>
      <c r="B170" s="19">
        <v>0.12863425925925925</v>
      </c>
      <c r="C170" s="10" t="s">
        <v>82</v>
      </c>
      <c r="D170" s="10" t="s">
        <v>83</v>
      </c>
      <c r="E170" s="13">
        <v>24.0</v>
      </c>
      <c r="F170" s="23"/>
      <c r="J170" s="10" t="s">
        <v>86</v>
      </c>
    </row>
    <row r="171">
      <c r="A171" s="10" t="s">
        <v>2601</v>
      </c>
      <c r="B171" s="19">
        <v>0.16028935185185186</v>
      </c>
      <c r="C171" s="10" t="s">
        <v>66</v>
      </c>
      <c r="D171" s="10" t="s">
        <v>93</v>
      </c>
      <c r="E171" s="13">
        <v>13.0</v>
      </c>
      <c r="F171" s="23"/>
      <c r="J171" s="10" t="s">
        <v>2638</v>
      </c>
    </row>
    <row r="172">
      <c r="A172" s="10" t="s">
        <v>2601</v>
      </c>
      <c r="B172" s="19">
        <v>0.12908564814814816</v>
      </c>
      <c r="C172" s="10" t="s">
        <v>66</v>
      </c>
      <c r="D172" s="10" t="s">
        <v>76</v>
      </c>
      <c r="E172" s="13">
        <v>1.0</v>
      </c>
      <c r="F172" s="13"/>
      <c r="J172" s="10" t="s">
        <v>1579</v>
      </c>
    </row>
    <row r="173">
      <c r="A173" s="10" t="s">
        <v>2601</v>
      </c>
      <c r="B173" s="19">
        <v>0.12915509259259259</v>
      </c>
      <c r="C173" s="10" t="s">
        <v>66</v>
      </c>
      <c r="D173" s="10" t="s">
        <v>93</v>
      </c>
      <c r="E173" s="13">
        <v>30.0</v>
      </c>
      <c r="F173" s="13"/>
      <c r="J173" s="10" t="s">
        <v>2638</v>
      </c>
    </row>
    <row r="174">
      <c r="A174" s="10" t="s">
        <v>2601</v>
      </c>
      <c r="B174" s="19">
        <v>0.12916666666666668</v>
      </c>
      <c r="C174" s="10" t="s">
        <v>66</v>
      </c>
      <c r="D174" s="10" t="s">
        <v>76</v>
      </c>
      <c r="E174" s="13">
        <v>3.0</v>
      </c>
      <c r="F174" s="13"/>
      <c r="J174" s="10" t="s">
        <v>1579</v>
      </c>
    </row>
    <row r="175">
      <c r="A175" s="10" t="s">
        <v>2601</v>
      </c>
      <c r="B175" s="19">
        <v>0.1292824074074074</v>
      </c>
      <c r="C175" s="10" t="s">
        <v>66</v>
      </c>
      <c r="D175" s="10" t="s">
        <v>91</v>
      </c>
      <c r="E175" s="13">
        <v>17.0</v>
      </c>
      <c r="F175" s="13"/>
      <c r="H175" s="10" t="s">
        <v>2661</v>
      </c>
    </row>
    <row r="176">
      <c r="A176" s="10" t="s">
        <v>2601</v>
      </c>
      <c r="B176" s="19">
        <v>0.1299537037037037</v>
      </c>
      <c r="C176" s="10" t="s">
        <v>69</v>
      </c>
      <c r="D176" s="10" t="s">
        <v>89</v>
      </c>
      <c r="E176" s="13">
        <v>23.0</v>
      </c>
      <c r="F176" s="23"/>
      <c r="J176" s="10" t="s">
        <v>223</v>
      </c>
    </row>
    <row r="177">
      <c r="A177" s="10" t="s">
        <v>2601</v>
      </c>
      <c r="B177" s="19">
        <v>0.13002314814814814</v>
      </c>
      <c r="C177" s="10" t="s">
        <v>69</v>
      </c>
      <c r="D177" s="10" t="s">
        <v>76</v>
      </c>
      <c r="E177" s="13">
        <v>4.0</v>
      </c>
      <c r="F177" s="13"/>
      <c r="J177" s="10" t="s">
        <v>1579</v>
      </c>
    </row>
    <row r="178">
      <c r="A178" s="10" t="s">
        <v>2601</v>
      </c>
      <c r="B178" s="19">
        <v>0.13012731481481482</v>
      </c>
      <c r="C178" s="10" t="s">
        <v>69</v>
      </c>
      <c r="D178" s="10" t="s">
        <v>81</v>
      </c>
      <c r="E178" s="13" t="s">
        <v>75</v>
      </c>
      <c r="F178" s="13" t="s">
        <v>75</v>
      </c>
      <c r="J178" s="10" t="s">
        <v>254</v>
      </c>
    </row>
    <row r="179">
      <c r="A179" s="10" t="s">
        <v>2601</v>
      </c>
      <c r="B179" s="19">
        <v>0.13019675925925925</v>
      </c>
      <c r="C179" s="10" t="s">
        <v>69</v>
      </c>
      <c r="D179" s="10" t="s">
        <v>91</v>
      </c>
      <c r="E179" s="13">
        <v>17.0</v>
      </c>
      <c r="F179" s="23"/>
      <c r="H179" s="10" t="s">
        <v>2646</v>
      </c>
      <c r="I179" s="10">
        <v>1.0</v>
      </c>
    </row>
    <row r="180">
      <c r="A180" s="10" t="s">
        <v>2601</v>
      </c>
      <c r="B180" s="19">
        <v>0.13142361111111112</v>
      </c>
      <c r="C180" s="10" t="s">
        <v>964</v>
      </c>
      <c r="D180" s="10" t="s">
        <v>120</v>
      </c>
      <c r="E180" s="13">
        <v>9.0</v>
      </c>
      <c r="F180" s="13"/>
      <c r="J180" s="10" t="s">
        <v>2658</v>
      </c>
    </row>
    <row r="181">
      <c r="A181" s="10" t="s">
        <v>2601</v>
      </c>
      <c r="B181" s="19">
        <v>0.13236111111111112</v>
      </c>
      <c r="C181" s="10" t="s">
        <v>74</v>
      </c>
      <c r="D181" s="10" t="s">
        <v>93</v>
      </c>
      <c r="E181" s="13">
        <v>18.0</v>
      </c>
      <c r="F181" s="13"/>
      <c r="J181" s="10" t="s">
        <v>1010</v>
      </c>
    </row>
    <row r="182">
      <c r="A182" s="10" t="s">
        <v>2601</v>
      </c>
      <c r="B182" s="19">
        <v>0.13262731481481482</v>
      </c>
      <c r="C182" s="10" t="s">
        <v>74</v>
      </c>
      <c r="D182" s="10" t="s">
        <v>91</v>
      </c>
      <c r="E182" s="13">
        <v>8.0</v>
      </c>
      <c r="F182" s="13"/>
      <c r="H182" s="10" t="s">
        <v>2662</v>
      </c>
    </row>
    <row r="183">
      <c r="A183" s="10" t="s">
        <v>2601</v>
      </c>
      <c r="B183" s="19">
        <v>0.13258101851851853</v>
      </c>
      <c r="C183" s="10" t="s">
        <v>74</v>
      </c>
      <c r="D183" s="10" t="s">
        <v>93</v>
      </c>
      <c r="E183" s="13">
        <v>28.0</v>
      </c>
      <c r="F183" s="13"/>
      <c r="J183" s="10" t="s">
        <v>1010</v>
      </c>
    </row>
    <row r="184">
      <c r="A184" s="10" t="s">
        <v>2601</v>
      </c>
      <c r="B184" s="19">
        <v>0.13261574074074073</v>
      </c>
      <c r="C184" s="10" t="s">
        <v>74</v>
      </c>
      <c r="D184" s="10" t="s">
        <v>91</v>
      </c>
      <c r="E184" s="13">
        <v>8.0</v>
      </c>
      <c r="F184" s="13"/>
      <c r="H184" s="10" t="s">
        <v>2662</v>
      </c>
    </row>
    <row r="185">
      <c r="A185" s="10" t="s">
        <v>2601</v>
      </c>
      <c r="B185" s="19">
        <v>0.1330787037037037</v>
      </c>
      <c r="C185" s="10" t="s">
        <v>82</v>
      </c>
      <c r="D185" s="10" t="s">
        <v>83</v>
      </c>
      <c r="E185" s="13"/>
      <c r="F185" s="13">
        <v>2.0</v>
      </c>
      <c r="J185" s="10" t="s">
        <v>85</v>
      </c>
    </row>
    <row r="186">
      <c r="A186" s="10" t="s">
        <v>2601</v>
      </c>
      <c r="B186" s="19">
        <v>0.1330787037037037</v>
      </c>
      <c r="C186" s="10" t="s">
        <v>82</v>
      </c>
      <c r="D186" s="10" t="s">
        <v>83</v>
      </c>
      <c r="E186" s="13"/>
      <c r="F186" s="13">
        <v>5.0</v>
      </c>
      <c r="J186" s="10" t="s">
        <v>86</v>
      </c>
    </row>
    <row r="187">
      <c r="A187" s="10" t="s">
        <v>2601</v>
      </c>
      <c r="B187" s="19">
        <v>0.13314814814814815</v>
      </c>
      <c r="C187" s="10" t="s">
        <v>82</v>
      </c>
      <c r="D187" s="10" t="s">
        <v>76</v>
      </c>
      <c r="E187" s="13">
        <v>3.0</v>
      </c>
      <c r="F187" s="23"/>
      <c r="J187" s="10" t="s">
        <v>2507</v>
      </c>
    </row>
    <row r="188">
      <c r="A188" s="10" t="s">
        <v>2601</v>
      </c>
      <c r="B188" s="19">
        <v>0.13350694444444444</v>
      </c>
      <c r="C188" s="10" t="s">
        <v>2602</v>
      </c>
      <c r="D188" s="10" t="s">
        <v>93</v>
      </c>
      <c r="E188" s="13">
        <v>21.0</v>
      </c>
      <c r="F188" s="13"/>
      <c r="J188" s="10" t="s">
        <v>2648</v>
      </c>
    </row>
    <row r="189">
      <c r="A189" s="10" t="s">
        <v>2601</v>
      </c>
      <c r="B189" s="19">
        <v>0.1335185185185185</v>
      </c>
      <c r="C189" s="10" t="s">
        <v>2602</v>
      </c>
      <c r="D189" s="10" t="s">
        <v>93</v>
      </c>
      <c r="E189" s="13">
        <v>22.0</v>
      </c>
      <c r="F189" s="13"/>
      <c r="J189" s="10" t="s">
        <v>2648</v>
      </c>
    </row>
    <row r="190">
      <c r="A190" s="10" t="s">
        <v>2601</v>
      </c>
      <c r="B190" s="19">
        <v>0.13452546296296297</v>
      </c>
      <c r="C190" s="10" t="s">
        <v>964</v>
      </c>
      <c r="D190" s="10" t="s">
        <v>584</v>
      </c>
      <c r="E190" s="13" t="s">
        <v>75</v>
      </c>
      <c r="F190" s="13" t="s">
        <v>75</v>
      </c>
      <c r="J190" s="10" t="s">
        <v>2663</v>
      </c>
    </row>
    <row r="191">
      <c r="A191" s="10" t="s">
        <v>2601</v>
      </c>
      <c r="B191" s="19">
        <v>0.13484953703703703</v>
      </c>
      <c r="C191" s="10" t="s">
        <v>66</v>
      </c>
      <c r="D191" s="10" t="s">
        <v>93</v>
      </c>
      <c r="E191" s="13">
        <v>21.0</v>
      </c>
      <c r="F191" s="13"/>
      <c r="J191" s="10" t="s">
        <v>2664</v>
      </c>
    </row>
    <row r="192">
      <c r="A192" s="10" t="s">
        <v>2601</v>
      </c>
      <c r="B192" s="19">
        <v>0.13494212962962962</v>
      </c>
      <c r="C192" s="10" t="s">
        <v>66</v>
      </c>
      <c r="D192" s="10" t="s">
        <v>91</v>
      </c>
      <c r="E192" s="13">
        <v>17.0</v>
      </c>
      <c r="F192" s="23"/>
      <c r="H192" s="10" t="s">
        <v>2646</v>
      </c>
      <c r="I192" s="10">
        <v>1.0</v>
      </c>
    </row>
    <row r="193">
      <c r="A193" s="10" t="s">
        <v>2601</v>
      </c>
      <c r="B193" s="19">
        <v>0.13517361111111112</v>
      </c>
      <c r="C193" s="10" t="s">
        <v>66</v>
      </c>
      <c r="D193" s="10" t="s">
        <v>93</v>
      </c>
      <c r="E193" s="13">
        <v>23.0</v>
      </c>
      <c r="F193" s="23"/>
      <c r="J193" s="10" t="s">
        <v>2638</v>
      </c>
    </row>
    <row r="194">
      <c r="A194" s="10" t="s">
        <v>2601</v>
      </c>
      <c r="B194" s="19">
        <v>0.13527777777777777</v>
      </c>
      <c r="C194" s="10" t="s">
        <v>66</v>
      </c>
      <c r="D194" s="10" t="s">
        <v>91</v>
      </c>
      <c r="E194" s="13">
        <v>15.0</v>
      </c>
      <c r="F194" s="13"/>
      <c r="H194" s="10" t="s">
        <v>2645</v>
      </c>
    </row>
    <row r="195">
      <c r="A195" s="10" t="s">
        <v>2601</v>
      </c>
      <c r="B195" s="19">
        <v>0.13561342592592593</v>
      </c>
      <c r="C195" s="10" t="s">
        <v>69</v>
      </c>
      <c r="D195" s="10" t="s">
        <v>89</v>
      </c>
      <c r="E195" s="13">
        <v>29.0</v>
      </c>
      <c r="F195" s="23"/>
      <c r="J195" s="10" t="s">
        <v>223</v>
      </c>
    </row>
    <row r="196">
      <c r="A196" s="10" t="s">
        <v>2601</v>
      </c>
      <c r="B196" s="19">
        <v>0.13565972222222222</v>
      </c>
      <c r="C196" s="10" t="s">
        <v>69</v>
      </c>
      <c r="D196" s="10" t="s">
        <v>91</v>
      </c>
      <c r="E196" s="13">
        <v>10.0</v>
      </c>
      <c r="F196" s="23"/>
      <c r="H196" s="10" t="s">
        <v>2665</v>
      </c>
    </row>
    <row r="197">
      <c r="A197" s="10" t="s">
        <v>2601</v>
      </c>
      <c r="B197" s="19">
        <v>0.13680555555555557</v>
      </c>
      <c r="C197" s="10" t="s">
        <v>69</v>
      </c>
      <c r="D197" s="10" t="s">
        <v>91</v>
      </c>
      <c r="E197" s="13">
        <v>20.0</v>
      </c>
      <c r="F197" s="23"/>
      <c r="H197" s="10" t="s">
        <v>2666</v>
      </c>
      <c r="J197" s="10" t="s">
        <v>2667</v>
      </c>
    </row>
    <row r="198">
      <c r="A198" s="10" t="s">
        <v>2601</v>
      </c>
      <c r="B198" s="19">
        <v>0.13719907407407408</v>
      </c>
      <c r="C198" s="10" t="s">
        <v>964</v>
      </c>
      <c r="D198" s="10" t="s">
        <v>91</v>
      </c>
      <c r="E198" s="13">
        <v>18.0</v>
      </c>
      <c r="F198" s="23"/>
      <c r="H198" s="10" t="s">
        <v>2668</v>
      </c>
      <c r="I198" s="10">
        <v>1.0</v>
      </c>
      <c r="J198" s="10" t="s">
        <v>263</v>
      </c>
    </row>
    <row r="199">
      <c r="A199" s="10" t="s">
        <v>2601</v>
      </c>
      <c r="B199" s="19">
        <v>0.1378587962962963</v>
      </c>
      <c r="C199" s="10" t="s">
        <v>964</v>
      </c>
      <c r="D199" s="10" t="s">
        <v>120</v>
      </c>
      <c r="E199" s="13">
        <v>9.0</v>
      </c>
      <c r="F199" s="13"/>
      <c r="J199" s="10" t="s">
        <v>2658</v>
      </c>
    </row>
    <row r="200">
      <c r="A200" s="10" t="s">
        <v>2601</v>
      </c>
      <c r="B200" s="19">
        <v>0.1392013888888889</v>
      </c>
      <c r="C200" s="10" t="s">
        <v>74</v>
      </c>
      <c r="D200" s="10" t="s">
        <v>93</v>
      </c>
      <c r="E200" s="13">
        <v>12.0</v>
      </c>
      <c r="F200" s="23"/>
    </row>
    <row r="201">
      <c r="A201" s="10" t="s">
        <v>2601</v>
      </c>
      <c r="B201" s="19">
        <v>0.13927083333333334</v>
      </c>
      <c r="C201" s="10" t="s">
        <v>74</v>
      </c>
      <c r="D201" s="10" t="s">
        <v>93</v>
      </c>
      <c r="E201" s="13">
        <v>23.0</v>
      </c>
      <c r="F201" s="23"/>
      <c r="J201" s="10" t="s">
        <v>1010</v>
      </c>
    </row>
    <row r="202">
      <c r="A202" s="10" t="s">
        <v>2601</v>
      </c>
      <c r="B202" s="19">
        <v>0.13936342592592593</v>
      </c>
      <c r="C202" s="10" t="s">
        <v>74</v>
      </c>
      <c r="D202" s="10" t="s">
        <v>76</v>
      </c>
      <c r="E202" s="13">
        <v>1.0</v>
      </c>
      <c r="F202" s="13"/>
      <c r="J202" s="10" t="s">
        <v>1579</v>
      </c>
    </row>
    <row r="203">
      <c r="A203" s="10" t="s">
        <v>2601</v>
      </c>
      <c r="B203" s="19">
        <v>0.13994212962962962</v>
      </c>
      <c r="C203" s="10" t="s">
        <v>70</v>
      </c>
      <c r="D203" s="10" t="s">
        <v>93</v>
      </c>
      <c r="E203" s="13" t="s">
        <v>75</v>
      </c>
      <c r="F203" s="13" t="s">
        <v>75</v>
      </c>
      <c r="J203" s="10" t="s">
        <v>2669</v>
      </c>
    </row>
    <row r="204">
      <c r="A204" s="10" t="s">
        <v>2601</v>
      </c>
      <c r="B204" s="19">
        <v>0.1400462962962963</v>
      </c>
      <c r="C204" s="10" t="s">
        <v>70</v>
      </c>
      <c r="D204" s="10" t="s">
        <v>93</v>
      </c>
      <c r="E204" s="13">
        <v>24.0</v>
      </c>
      <c r="F204" s="23"/>
      <c r="J204" s="10" t="s">
        <v>2669</v>
      </c>
    </row>
    <row r="205">
      <c r="A205" s="10" t="s">
        <v>2601</v>
      </c>
      <c r="B205" s="19">
        <v>0.14021990740740742</v>
      </c>
      <c r="C205" s="10" t="s">
        <v>70</v>
      </c>
      <c r="D205" s="10" t="s">
        <v>91</v>
      </c>
      <c r="E205" s="13">
        <v>9.0</v>
      </c>
      <c r="F205" s="13"/>
      <c r="H205" s="10" t="s">
        <v>2670</v>
      </c>
    </row>
    <row r="206">
      <c r="A206" s="10" t="s">
        <v>2601</v>
      </c>
      <c r="B206" s="19">
        <v>0.14069444444444446</v>
      </c>
      <c r="C206" s="10" t="s">
        <v>70</v>
      </c>
      <c r="D206" s="10" t="s">
        <v>93</v>
      </c>
      <c r="E206" s="13">
        <v>26.0</v>
      </c>
      <c r="F206" s="13"/>
      <c r="J206" s="10" t="s">
        <v>2671</v>
      </c>
    </row>
    <row r="207">
      <c r="A207" s="10" t="s">
        <v>2601</v>
      </c>
      <c r="B207" s="19">
        <v>0.14072916666666666</v>
      </c>
      <c r="C207" s="10" t="s">
        <v>70</v>
      </c>
      <c r="D207" s="10" t="s">
        <v>91</v>
      </c>
      <c r="E207" s="13">
        <v>9.0</v>
      </c>
      <c r="F207" s="13"/>
      <c r="H207" s="10" t="s">
        <v>2670</v>
      </c>
    </row>
    <row r="208">
      <c r="A208" s="10" t="s">
        <v>2601</v>
      </c>
      <c r="B208" s="19">
        <v>0.14078703703703704</v>
      </c>
      <c r="C208" s="10" t="s">
        <v>70</v>
      </c>
      <c r="D208" s="10" t="s">
        <v>93</v>
      </c>
      <c r="E208" s="13" t="s">
        <v>75</v>
      </c>
      <c r="F208" s="13" t="s">
        <v>75</v>
      </c>
      <c r="J208" s="10" t="s">
        <v>2671</v>
      </c>
    </row>
    <row r="209">
      <c r="A209" s="10" t="s">
        <v>2601</v>
      </c>
      <c r="B209" s="19">
        <v>0.14103009259259258</v>
      </c>
      <c r="C209" s="10" t="s">
        <v>82</v>
      </c>
      <c r="D209" s="10" t="s">
        <v>83</v>
      </c>
      <c r="E209" s="13" t="s">
        <v>75</v>
      </c>
      <c r="F209" s="13" t="s">
        <v>75</v>
      </c>
    </row>
    <row r="210">
      <c r="A210" s="10" t="s">
        <v>2601</v>
      </c>
      <c r="B210" s="19">
        <v>0.14351851851851852</v>
      </c>
      <c r="C210" s="10" t="s">
        <v>2602</v>
      </c>
      <c r="D210" s="10" t="s">
        <v>93</v>
      </c>
      <c r="E210" s="13">
        <v>26.0</v>
      </c>
      <c r="F210" s="13"/>
      <c r="J210" s="10" t="s">
        <v>2648</v>
      </c>
    </row>
    <row r="211">
      <c r="A211" s="10" t="s">
        <v>2601</v>
      </c>
      <c r="B211" s="19">
        <v>0.14354166666666668</v>
      </c>
      <c r="C211" s="10" t="s">
        <v>2602</v>
      </c>
      <c r="D211" s="10" t="s">
        <v>93</v>
      </c>
      <c r="E211" s="13">
        <v>16.0</v>
      </c>
      <c r="F211" s="13"/>
      <c r="J211" s="10" t="s">
        <v>2648</v>
      </c>
    </row>
    <row r="212">
      <c r="A212" s="10" t="s">
        <v>2601</v>
      </c>
      <c r="B212" s="19">
        <v>0.14128472222222221</v>
      </c>
      <c r="C212" s="10" t="s">
        <v>2602</v>
      </c>
      <c r="D212" s="10" t="s">
        <v>91</v>
      </c>
      <c r="E212" s="13">
        <v>9.0</v>
      </c>
      <c r="F212" s="23"/>
      <c r="H212" s="10" t="s">
        <v>2670</v>
      </c>
    </row>
    <row r="213">
      <c r="A213" s="10" t="s">
        <v>2601</v>
      </c>
      <c r="B213" s="19">
        <v>0.1420486111111111</v>
      </c>
      <c r="C213" s="10" t="s">
        <v>69</v>
      </c>
      <c r="D213" s="10" t="s">
        <v>81</v>
      </c>
      <c r="E213" s="13" t="s">
        <v>75</v>
      </c>
      <c r="F213" s="13" t="s">
        <v>75</v>
      </c>
      <c r="J213" s="10" t="s">
        <v>2672</v>
      </c>
    </row>
    <row r="214">
      <c r="A214" s="10" t="s">
        <v>2601</v>
      </c>
      <c r="B214" s="19">
        <v>0.14233796296296297</v>
      </c>
      <c r="C214" s="10" t="s">
        <v>69</v>
      </c>
      <c r="D214" s="10" t="s">
        <v>584</v>
      </c>
      <c r="E214" s="13">
        <v>12.0</v>
      </c>
      <c r="F214" s="23"/>
      <c r="J214" s="10" t="s">
        <v>2663</v>
      </c>
    </row>
    <row r="215">
      <c r="A215" s="10" t="s">
        <v>2601</v>
      </c>
      <c r="B215" s="19">
        <v>0.1424652777777778</v>
      </c>
      <c r="C215" s="10" t="s">
        <v>69</v>
      </c>
      <c r="D215" s="10" t="s">
        <v>81</v>
      </c>
      <c r="E215" s="13" t="s">
        <v>75</v>
      </c>
      <c r="F215" s="13" t="s">
        <v>75</v>
      </c>
      <c r="J215" s="10" t="s">
        <v>2673</v>
      </c>
    </row>
    <row r="216">
      <c r="A216" s="10" t="s">
        <v>2601</v>
      </c>
      <c r="B216" s="19">
        <v>0.14289351851851853</v>
      </c>
      <c r="C216" s="10" t="s">
        <v>66</v>
      </c>
      <c r="D216" s="10" t="s">
        <v>89</v>
      </c>
      <c r="E216" s="13">
        <v>14.0</v>
      </c>
      <c r="F216" s="23"/>
      <c r="J216" s="10" t="s">
        <v>171</v>
      </c>
    </row>
    <row r="217">
      <c r="A217" s="10" t="s">
        <v>2601</v>
      </c>
      <c r="B217" s="19">
        <v>0.14289351851851853</v>
      </c>
      <c r="C217" s="10" t="s">
        <v>66</v>
      </c>
      <c r="D217" s="10" t="s">
        <v>89</v>
      </c>
      <c r="E217" s="13">
        <v>24.0</v>
      </c>
      <c r="F217" s="13"/>
      <c r="J217" s="10" t="s">
        <v>171</v>
      </c>
    </row>
    <row r="218">
      <c r="A218" s="10" t="s">
        <v>2601</v>
      </c>
      <c r="B218" s="19">
        <v>0.14299768518518519</v>
      </c>
      <c r="C218" s="10" t="s">
        <v>66</v>
      </c>
      <c r="D218" s="10" t="s">
        <v>91</v>
      </c>
      <c r="E218" s="13">
        <v>12.0</v>
      </c>
      <c r="F218" s="23"/>
      <c r="H218" s="10" t="s">
        <v>2640</v>
      </c>
    </row>
    <row r="219">
      <c r="A219" s="10" t="s">
        <v>2601</v>
      </c>
      <c r="B219" s="19">
        <v>0.1430324074074074</v>
      </c>
      <c r="C219" s="10" t="s">
        <v>66</v>
      </c>
      <c r="D219" s="10" t="s">
        <v>91</v>
      </c>
      <c r="E219" s="13">
        <v>14.0</v>
      </c>
      <c r="F219" s="23"/>
      <c r="H219" s="10" t="s">
        <v>2652</v>
      </c>
      <c r="I219" s="10">
        <v>1.0</v>
      </c>
    </row>
    <row r="220">
      <c r="A220" s="10" t="s">
        <v>2601</v>
      </c>
      <c r="B220" s="19">
        <v>0.1433912037037037</v>
      </c>
      <c r="C220" s="10" t="s">
        <v>69</v>
      </c>
      <c r="D220" s="10" t="s">
        <v>89</v>
      </c>
      <c r="E220" s="13" t="s">
        <v>68</v>
      </c>
      <c r="F220" s="13">
        <v>20.0</v>
      </c>
      <c r="G220" s="10" t="s">
        <v>137</v>
      </c>
      <c r="J220" s="10" t="s">
        <v>223</v>
      </c>
    </row>
    <row r="221">
      <c r="A221" s="10" t="s">
        <v>2601</v>
      </c>
      <c r="B221" s="19">
        <v>0.14347222222222222</v>
      </c>
      <c r="C221" s="10" t="s">
        <v>69</v>
      </c>
      <c r="D221" s="10" t="s">
        <v>91</v>
      </c>
      <c r="E221" s="13">
        <v>15.0</v>
      </c>
      <c r="F221" s="13"/>
      <c r="H221" s="10" t="s">
        <v>2674</v>
      </c>
      <c r="J221" s="10" t="s">
        <v>2675</v>
      </c>
    </row>
    <row r="222">
      <c r="A222" s="10" t="s">
        <v>2601</v>
      </c>
      <c r="B222" s="19">
        <v>0.14385416666666667</v>
      </c>
      <c r="C222" s="10" t="s">
        <v>69</v>
      </c>
      <c r="D222" s="10" t="s">
        <v>89</v>
      </c>
      <c r="E222" s="13">
        <v>27.0</v>
      </c>
      <c r="F222" s="13"/>
      <c r="J222" s="10" t="s">
        <v>1757</v>
      </c>
    </row>
    <row r="223">
      <c r="A223" s="10" t="s">
        <v>2601</v>
      </c>
      <c r="B223" s="19">
        <v>0.14425925925925925</v>
      </c>
      <c r="C223" s="10" t="s">
        <v>69</v>
      </c>
      <c r="D223" s="10" t="s">
        <v>91</v>
      </c>
      <c r="E223" s="13">
        <v>30.0</v>
      </c>
      <c r="F223" s="23"/>
      <c r="H223" s="10" t="s">
        <v>2676</v>
      </c>
    </row>
    <row r="224">
      <c r="A224" s="10" t="s">
        <v>2601</v>
      </c>
      <c r="B224" s="19">
        <v>0.14587962962962964</v>
      </c>
      <c r="C224" s="10" t="s">
        <v>74</v>
      </c>
      <c r="D224" s="10" t="s">
        <v>93</v>
      </c>
      <c r="E224" s="13">
        <v>13.0</v>
      </c>
      <c r="F224" s="23"/>
      <c r="J224" s="10" t="s">
        <v>1043</v>
      </c>
    </row>
    <row r="225">
      <c r="A225" s="10" t="s">
        <v>2601</v>
      </c>
      <c r="B225" s="19">
        <v>0.1462152777777778</v>
      </c>
      <c r="C225" s="10" t="s">
        <v>74</v>
      </c>
      <c r="D225" s="10" t="s">
        <v>91</v>
      </c>
      <c r="E225" s="13">
        <v>27.0</v>
      </c>
      <c r="F225" s="23"/>
      <c r="H225" s="10" t="s">
        <v>2677</v>
      </c>
    </row>
    <row r="226">
      <c r="A226" s="10" t="s">
        <v>2601</v>
      </c>
      <c r="B226" s="19">
        <v>0.1463888888888889</v>
      </c>
      <c r="C226" s="10" t="s">
        <v>74</v>
      </c>
      <c r="D226" s="10" t="s">
        <v>93</v>
      </c>
      <c r="E226" s="13">
        <v>18.0</v>
      </c>
      <c r="F226" s="23"/>
      <c r="J226" s="10" t="s">
        <v>1010</v>
      </c>
    </row>
    <row r="227">
      <c r="A227" s="10" t="s">
        <v>2601</v>
      </c>
      <c r="B227" s="19">
        <v>0.14645833333333333</v>
      </c>
      <c r="C227" s="10" t="s">
        <v>74</v>
      </c>
      <c r="D227" s="10" t="s">
        <v>91</v>
      </c>
      <c r="E227" s="13">
        <v>10.0</v>
      </c>
      <c r="F227" s="23"/>
      <c r="H227" s="10" t="s">
        <v>2678</v>
      </c>
    </row>
    <row r="228">
      <c r="A228" s="10" t="s">
        <v>2601</v>
      </c>
      <c r="B228" s="19">
        <v>0.14677083333333332</v>
      </c>
      <c r="C228" s="10" t="s">
        <v>70</v>
      </c>
      <c r="D228" s="10" t="s">
        <v>93</v>
      </c>
      <c r="E228" s="13">
        <v>17.0</v>
      </c>
      <c r="F228" s="23"/>
      <c r="J228" s="10" t="s">
        <v>2679</v>
      </c>
    </row>
    <row r="229">
      <c r="A229" s="10" t="s">
        <v>2601</v>
      </c>
      <c r="B229" s="19">
        <v>0.14678240740740742</v>
      </c>
      <c r="C229" s="10" t="s">
        <v>70</v>
      </c>
      <c r="D229" s="10" t="s">
        <v>93</v>
      </c>
      <c r="E229" s="13">
        <v>18.0</v>
      </c>
      <c r="F229" s="23"/>
      <c r="J229" s="10" t="s">
        <v>2679</v>
      </c>
    </row>
    <row r="230">
      <c r="A230" s="10" t="s">
        <v>2601</v>
      </c>
      <c r="B230" s="19">
        <v>0.14739583333333334</v>
      </c>
      <c r="C230" s="10" t="s">
        <v>70</v>
      </c>
      <c r="D230" s="10" t="s">
        <v>91</v>
      </c>
      <c r="E230" s="13">
        <v>32.0</v>
      </c>
      <c r="F230" s="23"/>
      <c r="H230" s="10" t="s">
        <v>2680</v>
      </c>
    </row>
    <row r="231">
      <c r="A231" s="10" t="s">
        <v>2601</v>
      </c>
      <c r="B231" s="19">
        <v>0.14774305555555556</v>
      </c>
      <c r="C231" s="10" t="s">
        <v>70</v>
      </c>
      <c r="D231" s="10" t="s">
        <v>93</v>
      </c>
      <c r="E231" s="13">
        <v>13.0</v>
      </c>
      <c r="F231" s="23"/>
      <c r="J231" s="10" t="s">
        <v>2679</v>
      </c>
    </row>
    <row r="232">
      <c r="A232" s="10" t="s">
        <v>2601</v>
      </c>
      <c r="B232" s="19">
        <v>0.1477662037037037</v>
      </c>
      <c r="C232" s="10" t="s">
        <v>70</v>
      </c>
      <c r="D232" s="10" t="s">
        <v>93</v>
      </c>
      <c r="E232" s="13">
        <v>18.0</v>
      </c>
      <c r="F232" s="23"/>
      <c r="I232" s="10">
        <v>1.0</v>
      </c>
      <c r="J232" s="10" t="s">
        <v>2681</v>
      </c>
    </row>
    <row r="233">
      <c r="A233" s="10" t="s">
        <v>2601</v>
      </c>
      <c r="B233" s="19">
        <v>0.14921296296296296</v>
      </c>
      <c r="C233" s="10" t="s">
        <v>964</v>
      </c>
      <c r="D233" s="10" t="s">
        <v>67</v>
      </c>
      <c r="E233" s="13" t="s">
        <v>68</v>
      </c>
      <c r="F233" s="13">
        <v>20.0</v>
      </c>
    </row>
    <row r="234">
      <c r="A234" s="10" t="s">
        <v>2601</v>
      </c>
      <c r="B234" s="19">
        <v>0.1495949074074074</v>
      </c>
      <c r="C234" s="10" t="s">
        <v>74</v>
      </c>
      <c r="D234" s="10" t="s">
        <v>83</v>
      </c>
      <c r="E234" s="13">
        <v>13.0</v>
      </c>
      <c r="F234" s="23"/>
    </row>
    <row r="235">
      <c r="A235" s="10" t="s">
        <v>2601</v>
      </c>
      <c r="B235" s="19">
        <v>0.15690972222222221</v>
      </c>
      <c r="C235" s="10" t="s">
        <v>82</v>
      </c>
      <c r="D235" s="10" t="s">
        <v>361</v>
      </c>
      <c r="E235" s="13">
        <v>17.0</v>
      </c>
      <c r="F235" s="23"/>
    </row>
    <row r="236">
      <c r="A236" s="10" t="s">
        <v>2601</v>
      </c>
      <c r="B236" s="19">
        <v>0.15715277777777778</v>
      </c>
      <c r="C236" s="10" t="s">
        <v>82</v>
      </c>
      <c r="D236" s="10" t="s">
        <v>120</v>
      </c>
      <c r="E236" s="13">
        <v>9.0</v>
      </c>
      <c r="F236" s="13"/>
      <c r="J236" s="10" t="s">
        <v>2682</v>
      </c>
    </row>
    <row r="237">
      <c r="A237" s="10" t="s">
        <v>2601</v>
      </c>
      <c r="B237" s="19">
        <v>0.16087962962962962</v>
      </c>
      <c r="C237" s="10" t="s">
        <v>964</v>
      </c>
      <c r="D237" s="10" t="s">
        <v>76</v>
      </c>
      <c r="E237" s="13">
        <v>73.0</v>
      </c>
      <c r="F237" s="13"/>
      <c r="J237" s="10" t="s">
        <v>2509</v>
      </c>
    </row>
    <row r="238">
      <c r="A238" s="10" t="s">
        <v>2601</v>
      </c>
      <c r="B238" s="19">
        <v>0.1610300925925926</v>
      </c>
      <c r="C238" s="10" t="s">
        <v>69</v>
      </c>
      <c r="D238" s="10" t="s">
        <v>76</v>
      </c>
      <c r="E238" s="13">
        <v>23.0</v>
      </c>
      <c r="F238" s="13"/>
      <c r="J238" s="10" t="s">
        <v>2509</v>
      </c>
    </row>
    <row r="239">
      <c r="A239" s="10" t="s">
        <v>2601</v>
      </c>
      <c r="B239" s="19">
        <v>0.1643287037037037</v>
      </c>
      <c r="C239" s="10" t="s">
        <v>74</v>
      </c>
      <c r="D239" s="10" t="s">
        <v>83</v>
      </c>
      <c r="E239" s="13">
        <v>26.0</v>
      </c>
      <c r="F239" s="23"/>
      <c r="J239" s="10" t="s">
        <v>2634</v>
      </c>
    </row>
    <row r="240">
      <c r="A240" s="10" t="s">
        <v>2601</v>
      </c>
      <c r="B240" s="19">
        <v>0.1763425925925926</v>
      </c>
      <c r="C240" s="10" t="s">
        <v>82</v>
      </c>
      <c r="D240" s="10" t="s">
        <v>67</v>
      </c>
      <c r="E240" s="13" t="s">
        <v>75</v>
      </c>
      <c r="F240" s="13" t="s">
        <v>75</v>
      </c>
      <c r="J240" s="10" t="s">
        <v>85</v>
      </c>
    </row>
    <row r="241">
      <c r="A241" s="10" t="s">
        <v>2601</v>
      </c>
      <c r="B241" s="19">
        <v>0.1763425925925926</v>
      </c>
      <c r="C241" s="10" t="s">
        <v>82</v>
      </c>
      <c r="D241" s="10" t="s">
        <v>67</v>
      </c>
      <c r="E241" s="13">
        <v>15.0</v>
      </c>
      <c r="F241" s="13"/>
      <c r="J241" s="10" t="s">
        <v>86</v>
      </c>
    </row>
    <row r="242">
      <c r="A242" s="10" t="s">
        <v>2601</v>
      </c>
      <c r="B242" s="19">
        <v>0.17712962962962964</v>
      </c>
      <c r="C242" s="10" t="s">
        <v>82</v>
      </c>
      <c r="D242" s="10" t="s">
        <v>361</v>
      </c>
      <c r="E242" s="13">
        <v>24.0</v>
      </c>
      <c r="F242" s="23"/>
    </row>
    <row r="243">
      <c r="A243" s="10" t="s">
        <v>2601</v>
      </c>
      <c r="B243" s="19">
        <v>0.17813657407407407</v>
      </c>
      <c r="C243" s="10" t="s">
        <v>69</v>
      </c>
      <c r="D243" s="10" t="s">
        <v>83</v>
      </c>
      <c r="E243" s="13">
        <v>3.0</v>
      </c>
      <c r="F243" s="23"/>
    </row>
    <row r="244">
      <c r="A244" s="10" t="s">
        <v>2601</v>
      </c>
      <c r="B244" s="19">
        <v>0.17813657407407407</v>
      </c>
      <c r="C244" s="10" t="s">
        <v>74</v>
      </c>
      <c r="D244" s="10" t="s">
        <v>83</v>
      </c>
      <c r="E244" s="13">
        <v>13.0</v>
      </c>
      <c r="F244" s="13"/>
    </row>
    <row r="245">
      <c r="A245" s="10" t="s">
        <v>2601</v>
      </c>
      <c r="B245" s="19">
        <v>0.17833333333333334</v>
      </c>
      <c r="C245" s="10" t="s">
        <v>82</v>
      </c>
      <c r="D245" s="10" t="s">
        <v>83</v>
      </c>
      <c r="E245" s="13">
        <v>22.0</v>
      </c>
      <c r="F245" s="23"/>
    </row>
    <row r="246">
      <c r="A246" s="10" t="s">
        <v>2601</v>
      </c>
      <c r="B246" s="19">
        <v>0.17958333333333334</v>
      </c>
      <c r="C246" s="10" t="s">
        <v>70</v>
      </c>
      <c r="D246" s="10" t="s">
        <v>67</v>
      </c>
      <c r="E246" s="13">
        <v>15.0</v>
      </c>
      <c r="F246" s="23"/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57"/>
    <col customWidth="1" min="4" max="4" width="15.14"/>
    <col customWidth="1" min="5" max="5" width="10.43"/>
    <col customWidth="1" min="6" max="6" width="12.43"/>
    <col customWidth="1" min="7" max="7" width="5.14"/>
    <col customWidth="1" min="8" max="8" width="12.86"/>
    <col customWidth="1" min="9" max="9" width="6.29"/>
    <col customWidth="1" min="10" max="10" width="34.29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2683</v>
      </c>
      <c r="B2" s="19">
        <v>0.011145833333333334</v>
      </c>
      <c r="C2" s="10" t="s">
        <v>82</v>
      </c>
      <c r="D2" s="10" t="s">
        <v>67</v>
      </c>
      <c r="E2" s="13">
        <v>7.0</v>
      </c>
      <c r="F2" s="16">
        <f>E2-4</f>
        <v>3</v>
      </c>
    </row>
    <row r="3">
      <c r="A3" s="10" t="s">
        <v>2683</v>
      </c>
      <c r="B3" s="19">
        <v>0.012152777777777778</v>
      </c>
      <c r="C3" s="10" t="s">
        <v>69</v>
      </c>
      <c r="D3" s="10" t="s">
        <v>83</v>
      </c>
      <c r="E3" s="13">
        <v>6.0</v>
      </c>
      <c r="F3" s="16">
        <f>E3-1</f>
        <v>5</v>
      </c>
    </row>
    <row r="4">
      <c r="A4" s="10" t="s">
        <v>2683</v>
      </c>
      <c r="B4" s="19">
        <v>0.01565972222222222</v>
      </c>
      <c r="C4" s="10" t="s">
        <v>70</v>
      </c>
      <c r="D4" s="10" t="s">
        <v>67</v>
      </c>
      <c r="E4" s="13" t="s">
        <v>68</v>
      </c>
      <c r="F4" s="13">
        <v>20.0</v>
      </c>
    </row>
    <row r="5">
      <c r="A5" s="10" t="s">
        <v>2683</v>
      </c>
      <c r="B5" s="19">
        <v>0.019189814814814816</v>
      </c>
      <c r="C5" s="10" t="s">
        <v>82</v>
      </c>
      <c r="D5" s="10" t="s">
        <v>361</v>
      </c>
      <c r="E5" s="13" t="s">
        <v>88</v>
      </c>
      <c r="F5" s="13">
        <v>1.0</v>
      </c>
    </row>
    <row r="6">
      <c r="A6" s="10" t="s">
        <v>2683</v>
      </c>
      <c r="B6" s="19">
        <v>0.020277777777777777</v>
      </c>
      <c r="C6" s="10" t="s">
        <v>74</v>
      </c>
      <c r="D6" s="10" t="s">
        <v>83</v>
      </c>
      <c r="E6" s="13">
        <v>16.0</v>
      </c>
      <c r="F6" s="16">
        <f>E6-11</f>
        <v>5</v>
      </c>
    </row>
    <row r="7">
      <c r="A7" s="10" t="s">
        <v>2683</v>
      </c>
      <c r="B7" s="19">
        <v>0.0265625</v>
      </c>
      <c r="C7" s="10" t="s">
        <v>70</v>
      </c>
      <c r="D7" s="10" t="s">
        <v>67</v>
      </c>
      <c r="E7" s="13">
        <v>14.0</v>
      </c>
      <c r="F7" s="16">
        <f>E7-3</f>
        <v>11</v>
      </c>
    </row>
    <row r="8">
      <c r="A8" s="10" t="s">
        <v>2683</v>
      </c>
      <c r="B8" s="19">
        <v>0.027372685185185184</v>
      </c>
      <c r="C8" s="10" t="s">
        <v>964</v>
      </c>
      <c r="D8" s="10" t="s">
        <v>209</v>
      </c>
      <c r="E8" s="13">
        <v>18.0</v>
      </c>
      <c r="F8" s="16">
        <f>E8-0</f>
        <v>18</v>
      </c>
    </row>
    <row r="9">
      <c r="A9" s="10" t="s">
        <v>2683</v>
      </c>
      <c r="B9" s="19">
        <v>0.027766203703703703</v>
      </c>
      <c r="C9" s="10" t="s">
        <v>70</v>
      </c>
      <c r="D9" s="10" t="s">
        <v>129</v>
      </c>
      <c r="E9" s="13">
        <v>15.0</v>
      </c>
      <c r="F9" s="16">
        <f>E9-5</f>
        <v>10</v>
      </c>
    </row>
    <row r="10">
      <c r="A10" s="10" t="s">
        <v>2683</v>
      </c>
      <c r="B10" s="19">
        <v>0.03037037037037037</v>
      </c>
      <c r="C10" s="10" t="s">
        <v>69</v>
      </c>
      <c r="D10" s="10" t="s">
        <v>128</v>
      </c>
      <c r="E10" s="13" t="s">
        <v>75</v>
      </c>
      <c r="F10" s="13" t="s">
        <v>75</v>
      </c>
      <c r="J10" s="10" t="s">
        <v>85</v>
      </c>
    </row>
    <row r="11">
      <c r="A11" s="10" t="s">
        <v>2683</v>
      </c>
      <c r="B11" s="19">
        <v>0.03037037037037037</v>
      </c>
      <c r="C11" s="10" t="s">
        <v>69</v>
      </c>
      <c r="D11" s="10" t="s">
        <v>128</v>
      </c>
      <c r="E11" s="13">
        <v>23.0</v>
      </c>
      <c r="F11" s="16">
        <f>E11-5</f>
        <v>18</v>
      </c>
      <c r="J11" s="10" t="s">
        <v>2684</v>
      </c>
    </row>
    <row r="12">
      <c r="A12" s="10" t="s">
        <v>2683</v>
      </c>
      <c r="B12" s="19">
        <v>0.032303240740740743</v>
      </c>
      <c r="C12" s="10" t="s">
        <v>82</v>
      </c>
      <c r="D12" s="10" t="s">
        <v>83</v>
      </c>
      <c r="E12" s="13">
        <v>22.0</v>
      </c>
      <c r="F12" s="16">
        <f>E12-9</f>
        <v>13</v>
      </c>
    </row>
    <row r="13">
      <c r="A13" s="10" t="s">
        <v>2683</v>
      </c>
      <c r="B13" s="19">
        <v>0.03855324074074074</v>
      </c>
      <c r="C13" s="10" t="s">
        <v>70</v>
      </c>
      <c r="D13" s="10" t="s">
        <v>79</v>
      </c>
      <c r="E13" s="13" t="s">
        <v>75</v>
      </c>
      <c r="F13" s="13" t="s">
        <v>75</v>
      </c>
      <c r="J13" s="10" t="s">
        <v>2070</v>
      </c>
    </row>
    <row r="14">
      <c r="A14" s="10" t="s">
        <v>2683</v>
      </c>
      <c r="B14" s="19">
        <v>0.03855324074074074</v>
      </c>
      <c r="C14" s="10" t="s">
        <v>70</v>
      </c>
      <c r="D14" s="10" t="s">
        <v>79</v>
      </c>
      <c r="E14" s="13">
        <v>23.0</v>
      </c>
      <c r="F14" s="16">
        <f>E14-4</f>
        <v>19</v>
      </c>
      <c r="J14" s="10" t="s">
        <v>2685</v>
      </c>
    </row>
    <row r="15">
      <c r="A15" s="10" t="s">
        <v>2683</v>
      </c>
      <c r="B15" s="19">
        <v>0.03934027777777778</v>
      </c>
      <c r="C15" s="10" t="s">
        <v>70</v>
      </c>
      <c r="D15" s="10" t="s">
        <v>67</v>
      </c>
      <c r="E15" s="13">
        <v>5.0</v>
      </c>
      <c r="F15" s="16">
        <f>E15-3</f>
        <v>2</v>
      </c>
    </row>
    <row r="16">
      <c r="A16" s="10" t="s">
        <v>2683</v>
      </c>
      <c r="B16" s="19">
        <v>0.040706018518518516</v>
      </c>
      <c r="C16" s="10" t="s">
        <v>70</v>
      </c>
      <c r="D16" s="10" t="s">
        <v>361</v>
      </c>
      <c r="E16" s="13">
        <v>17.0</v>
      </c>
      <c r="F16" s="16">
        <f>E16-4</f>
        <v>13</v>
      </c>
    </row>
    <row r="17">
      <c r="A17" s="10" t="s">
        <v>2683</v>
      </c>
      <c r="B17" s="19">
        <v>0.042777777777777776</v>
      </c>
      <c r="C17" s="10" t="s">
        <v>964</v>
      </c>
      <c r="D17" s="10" t="s">
        <v>67</v>
      </c>
      <c r="E17" s="13">
        <v>17.0</v>
      </c>
      <c r="F17" s="16">
        <f>E17-9</f>
        <v>8</v>
      </c>
    </row>
    <row r="18">
      <c r="A18" s="10" t="s">
        <v>2683</v>
      </c>
      <c r="B18" s="19">
        <v>0.04396990740740741</v>
      </c>
      <c r="C18" s="10" t="s">
        <v>82</v>
      </c>
      <c r="D18" s="10" t="s">
        <v>83</v>
      </c>
      <c r="E18" s="13" t="s">
        <v>75</v>
      </c>
      <c r="F18" s="13" t="s">
        <v>75</v>
      </c>
      <c r="J18" s="10" t="s">
        <v>85</v>
      </c>
    </row>
    <row r="19">
      <c r="A19" s="10" t="s">
        <v>2683</v>
      </c>
      <c r="B19" s="19">
        <v>0.04396990740740741</v>
      </c>
      <c r="C19" s="10" t="s">
        <v>82</v>
      </c>
      <c r="D19" s="10" t="s">
        <v>83</v>
      </c>
      <c r="E19" s="13" t="s">
        <v>68</v>
      </c>
      <c r="F19" s="13">
        <v>20.0</v>
      </c>
      <c r="J19" s="10" t="s">
        <v>86</v>
      </c>
    </row>
    <row r="20">
      <c r="A20" s="10" t="s">
        <v>2683</v>
      </c>
      <c r="B20" s="19">
        <v>0.04703703703703704</v>
      </c>
      <c r="C20" s="10" t="s">
        <v>82</v>
      </c>
      <c r="D20" s="10" t="s">
        <v>361</v>
      </c>
      <c r="E20" s="13">
        <v>12.0</v>
      </c>
      <c r="F20" s="13">
        <v>2.0</v>
      </c>
      <c r="J20" s="10" t="s">
        <v>2070</v>
      </c>
    </row>
    <row r="21">
      <c r="A21" s="10" t="s">
        <v>2683</v>
      </c>
      <c r="B21" s="19">
        <v>0.04703703703703704</v>
      </c>
      <c r="C21" s="10" t="s">
        <v>82</v>
      </c>
      <c r="D21" s="10" t="s">
        <v>361</v>
      </c>
      <c r="E21" s="13">
        <v>14.0</v>
      </c>
      <c r="F21" s="13">
        <v>4.0</v>
      </c>
      <c r="J21" s="10" t="s">
        <v>2071</v>
      </c>
    </row>
    <row r="22">
      <c r="A22" s="10" t="s">
        <v>2683</v>
      </c>
      <c r="B22" s="19">
        <v>0.05009259259259259</v>
      </c>
      <c r="C22" s="10" t="s">
        <v>82</v>
      </c>
      <c r="D22" s="10" t="s">
        <v>67</v>
      </c>
      <c r="E22" s="13">
        <v>13.0</v>
      </c>
      <c r="F22" s="16">
        <f>E22-4</f>
        <v>9</v>
      </c>
    </row>
    <row r="23">
      <c r="A23" s="10" t="s">
        <v>2683</v>
      </c>
      <c r="B23" s="19">
        <v>0.08275462962962964</v>
      </c>
      <c r="C23" s="10" t="s">
        <v>69</v>
      </c>
      <c r="D23" s="10" t="s">
        <v>209</v>
      </c>
      <c r="E23" s="13">
        <v>12.0</v>
      </c>
      <c r="F23" s="16">
        <f>E23-3</f>
        <v>9</v>
      </c>
      <c r="J23" s="10" t="s">
        <v>2405</v>
      </c>
    </row>
    <row r="24">
      <c r="A24" s="10" t="s">
        <v>2683</v>
      </c>
      <c r="B24" s="19">
        <v>0.11350694444444444</v>
      </c>
      <c r="C24" s="10" t="s">
        <v>82</v>
      </c>
      <c r="D24" s="10" t="s">
        <v>67</v>
      </c>
      <c r="E24" s="13" t="s">
        <v>75</v>
      </c>
      <c r="F24" s="13" t="s">
        <v>75</v>
      </c>
    </row>
    <row r="25">
      <c r="A25" s="10" t="s">
        <v>2683</v>
      </c>
      <c r="B25" s="19">
        <v>0.11356481481481481</v>
      </c>
      <c r="C25" s="10" t="s">
        <v>66</v>
      </c>
      <c r="D25" s="10" t="s">
        <v>67</v>
      </c>
      <c r="E25" s="13">
        <v>16.0</v>
      </c>
      <c r="F25" s="16">
        <f>E25-2</f>
        <v>14</v>
      </c>
    </row>
    <row r="26">
      <c r="A26" s="10" t="s">
        <v>2683</v>
      </c>
      <c r="B26" s="19">
        <v>0.11469907407407408</v>
      </c>
      <c r="C26" s="10" t="s">
        <v>69</v>
      </c>
      <c r="D26" s="10" t="s">
        <v>67</v>
      </c>
      <c r="E26" s="13">
        <v>13.0</v>
      </c>
      <c r="F26" s="16">
        <f>E26-5</f>
        <v>8</v>
      </c>
    </row>
    <row r="27">
      <c r="A27" s="10" t="s">
        <v>2683</v>
      </c>
      <c r="B27" s="19">
        <v>0.12357638888888889</v>
      </c>
      <c r="C27" s="10" t="s">
        <v>66</v>
      </c>
      <c r="D27" s="10" t="s">
        <v>67</v>
      </c>
      <c r="E27" s="13">
        <v>18.0</v>
      </c>
      <c r="F27" s="16">
        <f>E27-2</f>
        <v>16</v>
      </c>
    </row>
    <row r="28">
      <c r="A28" s="10" t="s">
        <v>2683</v>
      </c>
      <c r="B28" s="19">
        <v>0.12590277777777778</v>
      </c>
      <c r="C28" s="10" t="s">
        <v>964</v>
      </c>
      <c r="D28" s="10" t="s">
        <v>67</v>
      </c>
      <c r="E28" s="13">
        <v>27.0</v>
      </c>
      <c r="F28" s="16">
        <f>E28-9</f>
        <v>18</v>
      </c>
    </row>
    <row r="29">
      <c r="A29" s="10" t="s">
        <v>2683</v>
      </c>
      <c r="B29" s="19">
        <v>0.1259837962962963</v>
      </c>
      <c r="C29" s="10" t="s">
        <v>70</v>
      </c>
      <c r="D29" s="10" t="s">
        <v>67</v>
      </c>
      <c r="E29" s="13">
        <v>10.0</v>
      </c>
      <c r="F29" s="16">
        <f>E29-3</f>
        <v>7</v>
      </c>
    </row>
    <row r="30">
      <c r="A30" s="10" t="s">
        <v>2683</v>
      </c>
      <c r="B30" s="19">
        <v>0.12993055555555555</v>
      </c>
      <c r="C30" s="10" t="s">
        <v>74</v>
      </c>
      <c r="D30" s="10" t="s">
        <v>83</v>
      </c>
      <c r="E30" s="13">
        <v>23.0</v>
      </c>
      <c r="F30" s="16">
        <f>E30-11</f>
        <v>12</v>
      </c>
    </row>
    <row r="31">
      <c r="A31" s="10" t="s">
        <v>2683</v>
      </c>
      <c r="B31" s="19">
        <v>0.13047453703703704</v>
      </c>
      <c r="C31" s="10" t="s">
        <v>74</v>
      </c>
      <c r="D31" s="10" t="s">
        <v>217</v>
      </c>
      <c r="E31" s="13">
        <v>22.0</v>
      </c>
      <c r="F31" s="16">
        <f>E31-13</f>
        <v>9</v>
      </c>
    </row>
    <row r="32">
      <c r="A32" s="10" t="s">
        <v>2683</v>
      </c>
      <c r="B32" s="19">
        <v>0.13278935185185184</v>
      </c>
      <c r="C32" s="10" t="s">
        <v>82</v>
      </c>
      <c r="D32" s="10" t="s">
        <v>131</v>
      </c>
      <c r="E32" s="13">
        <v>26.0</v>
      </c>
      <c r="F32" s="21">
        <f>E32-6</f>
        <v>20</v>
      </c>
    </row>
    <row r="33">
      <c r="A33" s="10" t="s">
        <v>2683</v>
      </c>
      <c r="B33" s="19">
        <v>0.13675925925925925</v>
      </c>
      <c r="C33" s="10" t="s">
        <v>74</v>
      </c>
      <c r="D33" s="10" t="s">
        <v>83</v>
      </c>
      <c r="E33" s="13">
        <v>19.0</v>
      </c>
      <c r="F33" s="16">
        <f t="shared" ref="F33:F34" si="1">E33-11</f>
        <v>8</v>
      </c>
    </row>
    <row r="34">
      <c r="A34" s="10" t="s">
        <v>2683</v>
      </c>
      <c r="B34" s="19">
        <v>0.13859953703703703</v>
      </c>
      <c r="C34" s="10" t="s">
        <v>74</v>
      </c>
      <c r="D34" s="10" t="s">
        <v>217</v>
      </c>
      <c r="E34" s="13">
        <v>19.0</v>
      </c>
      <c r="F34" s="16">
        <f t="shared" si="1"/>
        <v>8</v>
      </c>
    </row>
    <row r="35">
      <c r="A35" s="10" t="s">
        <v>2683</v>
      </c>
      <c r="B35" s="19">
        <v>0.13894675925925926</v>
      </c>
      <c r="C35" s="10" t="s">
        <v>74</v>
      </c>
      <c r="D35" s="10" t="s">
        <v>2686</v>
      </c>
      <c r="E35" s="13">
        <v>11.0</v>
      </c>
      <c r="F35" s="16">
        <f>E35-2</f>
        <v>9</v>
      </c>
      <c r="J35" s="10" t="s">
        <v>274</v>
      </c>
    </row>
    <row r="36">
      <c r="A36" s="10" t="s">
        <v>2683</v>
      </c>
      <c r="B36" s="19">
        <v>0.14270833333333333</v>
      </c>
      <c r="C36" s="10" t="s">
        <v>74</v>
      </c>
      <c r="D36" s="10" t="s">
        <v>155</v>
      </c>
      <c r="E36" s="13" t="s">
        <v>75</v>
      </c>
      <c r="F36" s="13" t="s">
        <v>75</v>
      </c>
    </row>
    <row r="37">
      <c r="A37" s="10" t="s">
        <v>2683</v>
      </c>
      <c r="B37" s="19">
        <v>0.14288194444444444</v>
      </c>
      <c r="C37" s="10" t="s">
        <v>70</v>
      </c>
      <c r="D37" s="10" t="s">
        <v>83</v>
      </c>
      <c r="E37" s="13">
        <v>24.0</v>
      </c>
      <c r="F37" s="16">
        <f>E37-8</f>
        <v>16</v>
      </c>
    </row>
    <row r="38">
      <c r="A38" s="10" t="s">
        <v>2683</v>
      </c>
      <c r="B38" s="19">
        <v>0.1437037037037037</v>
      </c>
      <c r="C38" s="10" t="s">
        <v>66</v>
      </c>
      <c r="D38" s="10" t="s">
        <v>131</v>
      </c>
      <c r="E38" s="13">
        <v>4.0</v>
      </c>
      <c r="F38" s="16">
        <f>E38-2</f>
        <v>2</v>
      </c>
    </row>
    <row r="39">
      <c r="A39" s="10" t="s">
        <v>2683</v>
      </c>
      <c r="B39" s="19">
        <v>0.1438425925925926</v>
      </c>
      <c r="C39" s="10" t="s">
        <v>70</v>
      </c>
      <c r="D39" s="10" t="s">
        <v>131</v>
      </c>
      <c r="E39" s="13">
        <v>17.0</v>
      </c>
      <c r="F39" s="16">
        <f>E39-4</f>
        <v>13</v>
      </c>
    </row>
    <row r="40">
      <c r="A40" s="10" t="s">
        <v>2683</v>
      </c>
      <c r="B40" s="19">
        <v>0.14527777777777778</v>
      </c>
      <c r="C40" s="10" t="s">
        <v>69</v>
      </c>
      <c r="D40" s="10" t="s">
        <v>120</v>
      </c>
      <c r="E40" s="13" t="s">
        <v>75</v>
      </c>
      <c r="F40" s="13" t="s">
        <v>75</v>
      </c>
      <c r="J40" s="10" t="s">
        <v>2363</v>
      </c>
    </row>
    <row r="41">
      <c r="A41" s="10" t="s">
        <v>2683</v>
      </c>
      <c r="B41" s="19">
        <v>0.1476851851851852</v>
      </c>
      <c r="C41" s="10" t="s">
        <v>74</v>
      </c>
      <c r="D41" s="10" t="s">
        <v>83</v>
      </c>
      <c r="E41" s="13">
        <v>27.0</v>
      </c>
      <c r="F41" s="16">
        <f>E41-11</f>
        <v>16</v>
      </c>
    </row>
    <row r="42">
      <c r="A42" s="10" t="s">
        <v>2683</v>
      </c>
      <c r="B42" s="19">
        <v>0.1486111111111111</v>
      </c>
      <c r="C42" s="10" t="s">
        <v>82</v>
      </c>
      <c r="D42" s="10" t="s">
        <v>361</v>
      </c>
      <c r="E42" s="13">
        <v>29.0</v>
      </c>
      <c r="F42" s="16">
        <f>E42-10</f>
        <v>19</v>
      </c>
    </row>
    <row r="43">
      <c r="A43" s="10" t="s">
        <v>2683</v>
      </c>
      <c r="B43" s="19">
        <v>0.15015046296296297</v>
      </c>
      <c r="C43" s="10" t="s">
        <v>69</v>
      </c>
      <c r="D43" s="10" t="s">
        <v>98</v>
      </c>
      <c r="E43" s="13">
        <v>8.0</v>
      </c>
      <c r="F43" s="16">
        <f>E43-5</f>
        <v>3</v>
      </c>
    </row>
    <row r="44">
      <c r="A44" s="10" t="s">
        <v>2683</v>
      </c>
      <c r="B44" s="19">
        <v>0.15034722222222222</v>
      </c>
      <c r="C44" s="10" t="s">
        <v>69</v>
      </c>
      <c r="D44" s="10" t="s">
        <v>209</v>
      </c>
      <c r="E44" s="13">
        <v>15.0</v>
      </c>
      <c r="F44" s="16">
        <f>E44-3</f>
        <v>12</v>
      </c>
    </row>
    <row r="45">
      <c r="A45" s="10" t="s">
        <v>2683</v>
      </c>
      <c r="B45" s="19">
        <v>0.15155092592592592</v>
      </c>
      <c r="C45" s="10" t="s">
        <v>74</v>
      </c>
      <c r="D45" s="10" t="s">
        <v>83</v>
      </c>
      <c r="E45" s="13">
        <v>28.0</v>
      </c>
      <c r="F45" s="16">
        <f>E45-11</f>
        <v>17</v>
      </c>
    </row>
    <row r="46">
      <c r="A46" s="10" t="s">
        <v>2683</v>
      </c>
      <c r="B46" s="19">
        <v>0.15162037037037038</v>
      </c>
      <c r="C46" s="10" t="s">
        <v>74</v>
      </c>
      <c r="D46" s="10" t="s">
        <v>217</v>
      </c>
      <c r="E46" s="13">
        <v>30.0</v>
      </c>
      <c r="F46" s="16">
        <f>E46-13</f>
        <v>17</v>
      </c>
    </row>
    <row r="47">
      <c r="A47" s="10" t="s">
        <v>2683</v>
      </c>
      <c r="B47" s="19">
        <v>0.15355324074074075</v>
      </c>
      <c r="C47" s="10" t="s">
        <v>69</v>
      </c>
      <c r="D47" s="10" t="s">
        <v>80</v>
      </c>
      <c r="E47" s="13" t="s">
        <v>88</v>
      </c>
      <c r="F47" s="13">
        <v>1.0</v>
      </c>
    </row>
    <row r="48">
      <c r="A48" s="10" t="s">
        <v>2683</v>
      </c>
      <c r="B48" s="19">
        <v>0.155625</v>
      </c>
      <c r="C48" s="10" t="s">
        <v>66</v>
      </c>
      <c r="D48" s="10" t="s">
        <v>71</v>
      </c>
      <c r="E48" s="13" t="s">
        <v>88</v>
      </c>
      <c r="F48" s="13">
        <v>1.0</v>
      </c>
    </row>
    <row r="49">
      <c r="A49" s="10" t="s">
        <v>2683</v>
      </c>
      <c r="B49" s="19">
        <v>0.1556597222222222</v>
      </c>
      <c r="C49" s="10" t="s">
        <v>74</v>
      </c>
      <c r="D49" s="10" t="s">
        <v>71</v>
      </c>
      <c r="E49" s="13">
        <v>15.0</v>
      </c>
      <c r="F49" s="16">
        <f>E49-5</f>
        <v>10</v>
      </c>
    </row>
    <row r="50">
      <c r="A50" s="10" t="s">
        <v>2683</v>
      </c>
      <c r="B50" s="19">
        <v>0.15969907407407408</v>
      </c>
      <c r="C50" s="10" t="s">
        <v>964</v>
      </c>
      <c r="D50" s="10" t="s">
        <v>128</v>
      </c>
      <c r="E50" s="13">
        <v>13.0</v>
      </c>
      <c r="F50" s="16">
        <f>E50-9</f>
        <v>4</v>
      </c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57"/>
    <col customWidth="1" min="4" max="4" width="15.57"/>
    <col customWidth="1" min="5" max="5" width="10.43"/>
    <col customWidth="1" min="6" max="6" width="12.43"/>
    <col customWidth="1" min="7" max="7" width="5.14"/>
    <col customWidth="1" min="8" max="8" width="12.86"/>
    <col customWidth="1" min="9" max="9" width="6.29"/>
    <col customWidth="1" min="10" max="10" width="39.57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2687</v>
      </c>
      <c r="B2" s="19">
        <v>0.009548611111111112</v>
      </c>
      <c r="C2" s="10" t="s">
        <v>70</v>
      </c>
      <c r="D2" s="10" t="s">
        <v>132</v>
      </c>
      <c r="E2" s="13">
        <v>23.0</v>
      </c>
      <c r="F2" s="16">
        <f t="shared" ref="F2:F3" si="1">E2-4</f>
        <v>19</v>
      </c>
    </row>
    <row r="3">
      <c r="A3" s="10" t="s">
        <v>2687</v>
      </c>
      <c r="B3" s="19">
        <v>0.017037037037037038</v>
      </c>
      <c r="C3" s="10" t="s">
        <v>70</v>
      </c>
      <c r="D3" s="10" t="s">
        <v>131</v>
      </c>
      <c r="E3" s="13">
        <v>15.0</v>
      </c>
      <c r="F3" s="16">
        <f t="shared" si="1"/>
        <v>11</v>
      </c>
    </row>
    <row r="4">
      <c r="A4" s="10" t="s">
        <v>2687</v>
      </c>
      <c r="B4" s="19">
        <v>0.017037037037037038</v>
      </c>
      <c r="C4" s="10" t="s">
        <v>82</v>
      </c>
      <c r="D4" s="10" t="s">
        <v>131</v>
      </c>
      <c r="E4" s="13">
        <v>18.0</v>
      </c>
      <c r="F4" s="13">
        <f>E4-6</f>
        <v>12</v>
      </c>
    </row>
    <row r="5">
      <c r="A5" s="10" t="s">
        <v>2687</v>
      </c>
      <c r="B5" s="19">
        <v>0.03002314814814815</v>
      </c>
      <c r="C5" s="10" t="s">
        <v>74</v>
      </c>
      <c r="D5" s="10" t="s">
        <v>67</v>
      </c>
      <c r="E5" s="13">
        <v>11.0</v>
      </c>
      <c r="F5" s="13">
        <f>E5-1</f>
        <v>10</v>
      </c>
    </row>
    <row r="6">
      <c r="A6" s="10" t="s">
        <v>2687</v>
      </c>
      <c r="B6" s="19">
        <v>0.03002314814814815</v>
      </c>
      <c r="C6" s="10" t="s">
        <v>70</v>
      </c>
      <c r="D6" s="10" t="s">
        <v>73</v>
      </c>
      <c r="E6" s="13">
        <v>14.0</v>
      </c>
      <c r="F6" s="16">
        <f t="shared" ref="F6:F7" si="2">E6-5</f>
        <v>9</v>
      </c>
    </row>
    <row r="7">
      <c r="A7" s="10" t="s">
        <v>2687</v>
      </c>
      <c r="B7" s="19">
        <v>0.04569444444444445</v>
      </c>
      <c r="C7" s="10" t="s">
        <v>69</v>
      </c>
      <c r="D7" s="10" t="s">
        <v>67</v>
      </c>
      <c r="E7" s="13">
        <v>11.0</v>
      </c>
      <c r="F7" s="16">
        <f t="shared" si="2"/>
        <v>6</v>
      </c>
    </row>
    <row r="8">
      <c r="A8" s="10" t="s">
        <v>2687</v>
      </c>
      <c r="B8" s="19">
        <v>0.04569444444444445</v>
      </c>
      <c r="C8" s="10" t="s">
        <v>964</v>
      </c>
      <c r="D8" s="10" t="s">
        <v>67</v>
      </c>
      <c r="E8" s="13">
        <v>19.0</v>
      </c>
      <c r="F8" s="16">
        <f>E8-9</f>
        <v>10</v>
      </c>
    </row>
    <row r="9">
      <c r="A9" s="10" t="s">
        <v>2687</v>
      </c>
      <c r="B9" s="19">
        <v>0.05375</v>
      </c>
      <c r="C9" s="10" t="s">
        <v>69</v>
      </c>
      <c r="D9" s="10" t="s">
        <v>67</v>
      </c>
      <c r="E9" s="13">
        <v>8.0</v>
      </c>
      <c r="F9" s="16">
        <f>E9-5</f>
        <v>3</v>
      </c>
    </row>
    <row r="10">
      <c r="A10" s="10" t="s">
        <v>2687</v>
      </c>
      <c r="B10" s="19">
        <v>0.05381944444444445</v>
      </c>
      <c r="C10" s="10" t="s">
        <v>69</v>
      </c>
      <c r="D10" s="10" t="s">
        <v>131</v>
      </c>
      <c r="E10" s="13">
        <v>16.0</v>
      </c>
      <c r="F10" s="13">
        <f>E10-1</f>
        <v>15</v>
      </c>
    </row>
    <row r="11">
      <c r="A11" s="10" t="s">
        <v>2687</v>
      </c>
      <c r="B11" s="19">
        <v>0.054594907407407404</v>
      </c>
      <c r="C11" s="10" t="s">
        <v>74</v>
      </c>
      <c r="D11" s="10" t="s">
        <v>81</v>
      </c>
      <c r="E11" s="13">
        <v>9.0</v>
      </c>
      <c r="F11" s="16">
        <f t="shared" ref="F11:F12" si="3">E11-2</f>
        <v>7</v>
      </c>
      <c r="J11" s="10" t="s">
        <v>2688</v>
      </c>
    </row>
    <row r="12">
      <c r="A12" s="10" t="s">
        <v>2687</v>
      </c>
      <c r="B12" s="19">
        <v>0.05690972222222222</v>
      </c>
      <c r="C12" s="10" t="s">
        <v>69</v>
      </c>
      <c r="D12" s="10" t="s">
        <v>81</v>
      </c>
      <c r="E12" s="13">
        <v>5.0</v>
      </c>
      <c r="F12" s="16">
        <f t="shared" si="3"/>
        <v>3</v>
      </c>
      <c r="J12" s="10" t="s">
        <v>2689</v>
      </c>
    </row>
    <row r="13">
      <c r="A13" s="10" t="s">
        <v>2687</v>
      </c>
      <c r="B13" s="19">
        <v>0.05872685185185185</v>
      </c>
      <c r="C13" s="10" t="s">
        <v>70</v>
      </c>
      <c r="D13" s="10" t="s">
        <v>81</v>
      </c>
      <c r="E13" s="13">
        <v>6.0</v>
      </c>
      <c r="F13" s="13">
        <f>E13-3</f>
        <v>3</v>
      </c>
    </row>
    <row r="14">
      <c r="A14" s="10" t="s">
        <v>2687</v>
      </c>
      <c r="B14" s="19">
        <v>0.0691087962962963</v>
      </c>
      <c r="C14" s="10" t="s">
        <v>70</v>
      </c>
      <c r="D14" s="10" t="s">
        <v>93</v>
      </c>
      <c r="E14" s="13" t="s">
        <v>88</v>
      </c>
      <c r="F14" s="13">
        <v>1.0</v>
      </c>
      <c r="J14" s="10" t="s">
        <v>2690</v>
      </c>
    </row>
    <row r="15">
      <c r="A15" s="10" t="s">
        <v>2687</v>
      </c>
      <c r="B15" s="19">
        <v>0.0691087962962963</v>
      </c>
      <c r="C15" s="10" t="s">
        <v>70</v>
      </c>
      <c r="D15" s="10" t="s">
        <v>93</v>
      </c>
      <c r="E15" s="13">
        <f>F15+10</f>
        <v>21</v>
      </c>
      <c r="F15" s="13">
        <v>11.0</v>
      </c>
      <c r="J15" s="10"/>
    </row>
    <row r="16">
      <c r="A16" s="10" t="s">
        <v>2687</v>
      </c>
      <c r="B16" s="19">
        <v>0.06930555555555555</v>
      </c>
      <c r="C16" s="10" t="s">
        <v>70</v>
      </c>
      <c r="D16" s="10" t="s">
        <v>91</v>
      </c>
      <c r="E16" s="13">
        <v>8.0</v>
      </c>
      <c r="F16" s="16"/>
    </row>
    <row r="17">
      <c r="A17" s="10" t="s">
        <v>2687</v>
      </c>
      <c r="B17" s="19">
        <v>0.1046875</v>
      </c>
      <c r="C17" s="10" t="s">
        <v>66</v>
      </c>
      <c r="D17" s="10" t="s">
        <v>67</v>
      </c>
      <c r="E17" s="13">
        <v>15.0</v>
      </c>
      <c r="F17" s="16">
        <f>E17-2</f>
        <v>13</v>
      </c>
    </row>
    <row r="18">
      <c r="A18" s="10" t="s">
        <v>2687</v>
      </c>
      <c r="B18" s="19">
        <v>0.11798611111111111</v>
      </c>
      <c r="C18" s="10" t="s">
        <v>82</v>
      </c>
      <c r="D18" s="10" t="s">
        <v>83</v>
      </c>
      <c r="E18" s="13" t="s">
        <v>75</v>
      </c>
      <c r="F18" s="13" t="s">
        <v>75</v>
      </c>
      <c r="J18" s="10" t="s">
        <v>2691</v>
      </c>
    </row>
    <row r="19">
      <c r="A19" s="10" t="s">
        <v>2687</v>
      </c>
      <c r="B19" s="19">
        <v>0.11798611111111111</v>
      </c>
      <c r="C19" s="10" t="s">
        <v>82</v>
      </c>
      <c r="D19" s="10" t="s">
        <v>83</v>
      </c>
      <c r="E19" s="13">
        <v>25.0</v>
      </c>
      <c r="F19" s="13">
        <f>E19-10</f>
        <v>15</v>
      </c>
    </row>
    <row r="20">
      <c r="A20" s="10" t="s">
        <v>2687</v>
      </c>
      <c r="B20" s="19">
        <v>0.12903935185185186</v>
      </c>
      <c r="C20" s="10" t="s">
        <v>74</v>
      </c>
      <c r="D20" s="10" t="s">
        <v>127</v>
      </c>
      <c r="E20" s="13">
        <v>11.0</v>
      </c>
      <c r="F20" s="13">
        <f>E20-3</f>
        <v>8</v>
      </c>
    </row>
    <row r="21">
      <c r="A21" s="10" t="s">
        <v>2687</v>
      </c>
      <c r="B21" s="19">
        <v>0.1290625</v>
      </c>
      <c r="C21" s="10" t="s">
        <v>69</v>
      </c>
      <c r="D21" s="10" t="s">
        <v>127</v>
      </c>
      <c r="E21" s="13" t="s">
        <v>68</v>
      </c>
      <c r="F21" s="13">
        <v>20.0</v>
      </c>
      <c r="J21" s="10" t="s">
        <v>2508</v>
      </c>
    </row>
    <row r="22">
      <c r="A22" s="10" t="s">
        <v>2687</v>
      </c>
      <c r="B22" s="19">
        <v>0.1365625</v>
      </c>
      <c r="C22" s="10" t="s">
        <v>70</v>
      </c>
      <c r="D22" s="10" t="s">
        <v>71</v>
      </c>
      <c r="E22" s="13">
        <v>27.0</v>
      </c>
      <c r="F22" s="79">
        <f>E22-7</f>
        <v>20</v>
      </c>
      <c r="J22" s="10" t="s">
        <v>2692</v>
      </c>
    </row>
    <row r="23">
      <c r="A23" s="10" t="s">
        <v>2687</v>
      </c>
      <c r="B23" s="19">
        <v>0.1365625</v>
      </c>
      <c r="C23" s="10" t="s">
        <v>964</v>
      </c>
      <c r="D23" s="10" t="s">
        <v>71</v>
      </c>
      <c r="E23" s="13">
        <v>19.0</v>
      </c>
      <c r="F23" s="16">
        <f>E23-9</f>
        <v>10</v>
      </c>
      <c r="J23" s="10" t="s">
        <v>2692</v>
      </c>
    </row>
    <row r="24">
      <c r="A24" s="10" t="s">
        <v>2687</v>
      </c>
      <c r="B24" s="19">
        <v>0.14824074074074073</v>
      </c>
      <c r="C24" s="10" t="s">
        <v>66</v>
      </c>
      <c r="D24" s="10" t="s">
        <v>127</v>
      </c>
      <c r="E24" s="10">
        <v>21.0</v>
      </c>
      <c r="F24">
        <f t="shared" ref="F24:F25" si="4">E24-5</f>
        <v>16</v>
      </c>
    </row>
    <row r="25">
      <c r="A25" s="10" t="s">
        <v>2687</v>
      </c>
      <c r="B25" s="19">
        <v>0.1517824074074074</v>
      </c>
      <c r="C25" s="10" t="s">
        <v>69</v>
      </c>
      <c r="D25" s="10" t="s">
        <v>71</v>
      </c>
      <c r="E25" s="10">
        <v>21.0</v>
      </c>
      <c r="F25" s="22">
        <f t="shared" si="4"/>
        <v>16</v>
      </c>
    </row>
    <row r="26">
      <c r="A26" s="10" t="s">
        <v>2687</v>
      </c>
      <c r="B26" s="19">
        <v>0.16496527777777778</v>
      </c>
      <c r="C26" s="10" t="s">
        <v>964</v>
      </c>
      <c r="D26" s="10" t="s">
        <v>81</v>
      </c>
      <c r="E26" s="10">
        <v>15.0</v>
      </c>
      <c r="F26">
        <f>E26-2</f>
        <v>13</v>
      </c>
    </row>
    <row r="27">
      <c r="A27" s="10" t="s">
        <v>2687</v>
      </c>
      <c r="B27" s="19">
        <v>0.16655092592592594</v>
      </c>
      <c r="C27" s="10" t="s">
        <v>964</v>
      </c>
      <c r="D27" s="10" t="s">
        <v>93</v>
      </c>
      <c r="E27" s="10">
        <v>23.0</v>
      </c>
      <c r="F27">
        <f>E27-4</f>
        <v>19</v>
      </c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57"/>
    <col customWidth="1" min="4" max="4" width="15.57"/>
    <col customWidth="1" min="5" max="5" width="10.43"/>
    <col customWidth="1" min="6" max="6" width="12.43"/>
    <col customWidth="1" min="7" max="7" width="5.14"/>
    <col customWidth="1" min="8" max="8" width="15.14"/>
    <col customWidth="1" min="9" max="9" width="6.29"/>
    <col customWidth="1" min="10" max="10" width="41.71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2693</v>
      </c>
      <c r="B2" s="19">
        <v>0.008032407407407408</v>
      </c>
      <c r="C2" s="10" t="s">
        <v>74</v>
      </c>
      <c r="D2" s="10" t="s">
        <v>87</v>
      </c>
      <c r="E2" s="10">
        <v>24.0</v>
      </c>
      <c r="F2">
        <f t="shared" ref="F2:F3" si="1">E2-5</f>
        <v>19</v>
      </c>
    </row>
    <row r="3">
      <c r="A3" s="10" t="s">
        <v>2693</v>
      </c>
      <c r="B3" s="19">
        <v>0.008101851851851851</v>
      </c>
      <c r="C3" s="10" t="s">
        <v>70</v>
      </c>
      <c r="D3" s="10" t="s">
        <v>87</v>
      </c>
      <c r="E3" s="10">
        <v>15.0</v>
      </c>
      <c r="F3">
        <f t="shared" si="1"/>
        <v>10</v>
      </c>
    </row>
    <row r="4">
      <c r="A4" s="10" t="s">
        <v>2693</v>
      </c>
      <c r="B4" s="19">
        <v>0.008194444444444445</v>
      </c>
      <c r="C4" s="10" t="s">
        <v>69</v>
      </c>
      <c r="D4" s="10" t="s">
        <v>87</v>
      </c>
      <c r="E4" s="10">
        <v>13.0</v>
      </c>
      <c r="F4" s="22">
        <f>E4-4</f>
        <v>9</v>
      </c>
    </row>
    <row r="5">
      <c r="A5" s="10" t="s">
        <v>2693</v>
      </c>
      <c r="B5" s="19">
        <v>0.008194444444444445</v>
      </c>
      <c r="C5" s="10" t="s">
        <v>964</v>
      </c>
      <c r="D5" s="10" t="s">
        <v>87</v>
      </c>
      <c r="E5" s="10">
        <v>12.0</v>
      </c>
      <c r="F5" s="22">
        <f t="shared" ref="F5:F6" si="2">E5-1</f>
        <v>11</v>
      </c>
    </row>
    <row r="6">
      <c r="A6" s="10" t="s">
        <v>2693</v>
      </c>
      <c r="B6" s="19">
        <v>0.008206018518518519</v>
      </c>
      <c r="C6" s="10" t="s">
        <v>82</v>
      </c>
      <c r="D6" s="10" t="s">
        <v>87</v>
      </c>
      <c r="E6" s="10">
        <v>12.0</v>
      </c>
      <c r="F6">
        <f t="shared" si="2"/>
        <v>11</v>
      </c>
    </row>
    <row r="7">
      <c r="A7" s="10" t="s">
        <v>2693</v>
      </c>
      <c r="B7" s="19">
        <v>0.009606481481481481</v>
      </c>
      <c r="C7" s="10" t="s">
        <v>74</v>
      </c>
      <c r="D7" s="10" t="s">
        <v>125</v>
      </c>
      <c r="E7" s="10" t="s">
        <v>75</v>
      </c>
      <c r="F7" s="10" t="s">
        <v>75</v>
      </c>
      <c r="J7" s="10" t="s">
        <v>2263</v>
      </c>
    </row>
    <row r="8">
      <c r="A8" s="10" t="s">
        <v>2693</v>
      </c>
      <c r="B8" s="19">
        <v>0.009606481481481481</v>
      </c>
      <c r="C8" s="10" t="s">
        <v>74</v>
      </c>
      <c r="D8" s="10" t="s">
        <v>125</v>
      </c>
      <c r="E8" s="10">
        <v>30.0</v>
      </c>
      <c r="F8">
        <f>E8-13</f>
        <v>17</v>
      </c>
    </row>
    <row r="9">
      <c r="A9" s="10" t="s">
        <v>2693</v>
      </c>
      <c r="B9" s="19">
        <v>0.010428240740740741</v>
      </c>
      <c r="C9" s="10" t="s">
        <v>74</v>
      </c>
      <c r="D9" s="10" t="s">
        <v>93</v>
      </c>
      <c r="E9" s="10">
        <v>15.0</v>
      </c>
      <c r="F9">
        <f t="shared" ref="F9:F10" si="3">E9-10</f>
        <v>5</v>
      </c>
      <c r="J9" s="10" t="s">
        <v>2694</v>
      </c>
    </row>
    <row r="10">
      <c r="A10" s="10" t="s">
        <v>2693</v>
      </c>
      <c r="B10" s="19">
        <v>0.012152777777777778</v>
      </c>
      <c r="C10" s="10" t="s">
        <v>70</v>
      </c>
      <c r="D10" s="10" t="s">
        <v>93</v>
      </c>
      <c r="E10" s="10">
        <v>15.0</v>
      </c>
      <c r="F10" s="22">
        <f t="shared" si="3"/>
        <v>5</v>
      </c>
      <c r="J10" s="10" t="s">
        <v>2695</v>
      </c>
    </row>
    <row r="11">
      <c r="A11" s="10" t="s">
        <v>2693</v>
      </c>
      <c r="B11" s="19">
        <v>0.017314814814814814</v>
      </c>
      <c r="C11" s="10" t="s">
        <v>74</v>
      </c>
      <c r="D11" s="10" t="s">
        <v>125</v>
      </c>
      <c r="E11" s="10" t="s">
        <v>75</v>
      </c>
      <c r="F11" s="10" t="s">
        <v>75</v>
      </c>
      <c r="J11" s="10" t="s">
        <v>2263</v>
      </c>
    </row>
    <row r="12">
      <c r="A12" s="10" t="s">
        <v>2693</v>
      </c>
      <c r="B12" s="19">
        <v>0.017314814814814814</v>
      </c>
      <c r="C12" s="10" t="s">
        <v>74</v>
      </c>
      <c r="D12" s="10" t="s">
        <v>125</v>
      </c>
      <c r="E12" s="10">
        <v>16.0</v>
      </c>
      <c r="F12">
        <f>E12-13</f>
        <v>3</v>
      </c>
    </row>
    <row r="13">
      <c r="A13" s="10" t="s">
        <v>2693</v>
      </c>
      <c r="B13" s="19">
        <v>0.017939814814814815</v>
      </c>
      <c r="C13" s="10" t="s">
        <v>66</v>
      </c>
      <c r="D13" s="10" t="s">
        <v>89</v>
      </c>
      <c r="E13" s="10" t="s">
        <v>75</v>
      </c>
      <c r="F13" s="10" t="s">
        <v>75</v>
      </c>
    </row>
    <row r="14">
      <c r="A14" s="10" t="s">
        <v>2693</v>
      </c>
      <c r="B14" s="19">
        <v>0.01814814814814815</v>
      </c>
      <c r="C14" s="10" t="s">
        <v>66</v>
      </c>
      <c r="D14" s="10" t="s">
        <v>89</v>
      </c>
      <c r="E14" s="10">
        <v>19.0</v>
      </c>
      <c r="F14" s="22">
        <f>E14-10</f>
        <v>9</v>
      </c>
      <c r="J14" s="10" t="s">
        <v>2696</v>
      </c>
    </row>
    <row r="15">
      <c r="A15" s="10" t="s">
        <v>2693</v>
      </c>
      <c r="B15" s="19">
        <v>0.018252314814814815</v>
      </c>
      <c r="C15" s="10" t="s">
        <v>66</v>
      </c>
      <c r="D15" s="10" t="s">
        <v>91</v>
      </c>
      <c r="E15" s="10">
        <v>11.0</v>
      </c>
      <c r="F15" s="22"/>
      <c r="J15" s="10" t="s">
        <v>2697</v>
      </c>
    </row>
    <row r="16">
      <c r="A16" s="10" t="s">
        <v>2693</v>
      </c>
      <c r="B16" s="19">
        <v>0.018692129629629628</v>
      </c>
      <c r="C16" s="10" t="s">
        <v>70</v>
      </c>
      <c r="D16" s="10" t="s">
        <v>93</v>
      </c>
      <c r="E16" s="10" t="s">
        <v>68</v>
      </c>
      <c r="F16" s="10">
        <v>20.0</v>
      </c>
      <c r="J16" s="10" t="s">
        <v>2698</v>
      </c>
    </row>
    <row r="17">
      <c r="A17" s="10" t="s">
        <v>2693</v>
      </c>
      <c r="B17" s="19">
        <v>0.019189814814814816</v>
      </c>
      <c r="C17" s="10" t="s">
        <v>70</v>
      </c>
      <c r="D17" s="10" t="s">
        <v>91</v>
      </c>
      <c r="E17" s="10">
        <v>8.0</v>
      </c>
      <c r="H17" s="10" t="s">
        <v>2699</v>
      </c>
    </row>
    <row r="18">
      <c r="A18" s="10" t="s">
        <v>2693</v>
      </c>
      <c r="B18" s="19">
        <v>0.019618055555555555</v>
      </c>
      <c r="C18" s="10" t="s">
        <v>70</v>
      </c>
      <c r="D18" s="10" t="s">
        <v>93</v>
      </c>
      <c r="E18" s="10">
        <v>21.0</v>
      </c>
      <c r="F18" s="22">
        <f>E18-10</f>
        <v>11</v>
      </c>
      <c r="J18" s="10" t="s">
        <v>2698</v>
      </c>
    </row>
    <row r="19">
      <c r="A19" s="10" t="s">
        <v>2693</v>
      </c>
      <c r="B19" s="19">
        <v>0.019733796296296298</v>
      </c>
      <c r="C19" s="10" t="s">
        <v>70</v>
      </c>
      <c r="D19" s="10" t="s">
        <v>91</v>
      </c>
      <c r="E19" s="10">
        <v>10.0</v>
      </c>
      <c r="F19" s="22"/>
      <c r="H19" s="10" t="s">
        <v>2700</v>
      </c>
    </row>
    <row r="20">
      <c r="A20" s="10" t="s">
        <v>2693</v>
      </c>
      <c r="B20" s="19">
        <v>0.019976851851851853</v>
      </c>
      <c r="C20" s="10" t="s">
        <v>74</v>
      </c>
      <c r="D20" s="10" t="s">
        <v>93</v>
      </c>
      <c r="E20" s="22">
        <f>F20+10</f>
        <v>18</v>
      </c>
      <c r="F20" s="10">
        <v>8.0</v>
      </c>
      <c r="J20" s="10" t="s">
        <v>2701</v>
      </c>
    </row>
    <row r="21">
      <c r="A21" s="10" t="s">
        <v>2693</v>
      </c>
      <c r="B21" s="19">
        <v>0.02847222222222222</v>
      </c>
      <c r="C21" s="10" t="s">
        <v>74</v>
      </c>
      <c r="D21" s="10" t="s">
        <v>81</v>
      </c>
      <c r="E21" s="10">
        <v>17.0</v>
      </c>
      <c r="F21" s="22">
        <f t="shared" ref="F21:F22" si="4">E21-2</f>
        <v>15</v>
      </c>
      <c r="J21" s="10" t="s">
        <v>2702</v>
      </c>
    </row>
    <row r="22">
      <c r="A22" s="10" t="s">
        <v>2693</v>
      </c>
      <c r="B22" s="19">
        <v>0.028761574074074075</v>
      </c>
      <c r="C22" s="10" t="s">
        <v>74</v>
      </c>
      <c r="D22" s="10" t="s">
        <v>81</v>
      </c>
      <c r="E22" s="10">
        <v>19.0</v>
      </c>
      <c r="F22" s="22">
        <f t="shared" si="4"/>
        <v>17</v>
      </c>
      <c r="J22" s="10" t="s">
        <v>2703</v>
      </c>
    </row>
    <row r="23">
      <c r="A23" s="10" t="s">
        <v>2693</v>
      </c>
      <c r="B23" s="19">
        <v>0.03048611111111111</v>
      </c>
      <c r="C23" s="10" t="s">
        <v>82</v>
      </c>
      <c r="D23" s="10" t="s">
        <v>91</v>
      </c>
      <c r="E23" s="10">
        <v>20.0</v>
      </c>
      <c r="H23" s="10" t="s">
        <v>2704</v>
      </c>
      <c r="J23" s="10" t="s">
        <v>2705</v>
      </c>
    </row>
    <row r="24">
      <c r="A24" s="10" t="s">
        <v>2693</v>
      </c>
      <c r="B24" s="19">
        <v>0.0321875</v>
      </c>
      <c r="C24" s="10" t="s">
        <v>70</v>
      </c>
      <c r="D24" s="10" t="s">
        <v>93</v>
      </c>
      <c r="E24" s="10">
        <v>19.0</v>
      </c>
      <c r="F24">
        <f t="shared" ref="F24:F25" si="5">E24-10</f>
        <v>9</v>
      </c>
      <c r="J24" s="10" t="s">
        <v>2695</v>
      </c>
    </row>
    <row r="25">
      <c r="A25" s="10" t="s">
        <v>2693</v>
      </c>
      <c r="B25" s="19">
        <v>0.03260416666666666</v>
      </c>
      <c r="C25" s="10" t="s">
        <v>70</v>
      </c>
      <c r="D25" s="10" t="s">
        <v>93</v>
      </c>
      <c r="E25" s="10">
        <v>15.0</v>
      </c>
      <c r="F25">
        <f t="shared" si="5"/>
        <v>5</v>
      </c>
      <c r="J25" s="10" t="s">
        <v>2695</v>
      </c>
    </row>
    <row r="26">
      <c r="A26" s="10" t="s">
        <v>2693</v>
      </c>
      <c r="B26" s="19">
        <v>0.03646990740740741</v>
      </c>
      <c r="C26" s="10" t="s">
        <v>74</v>
      </c>
      <c r="D26" s="10" t="s">
        <v>125</v>
      </c>
      <c r="E26" s="10" t="s">
        <v>75</v>
      </c>
      <c r="F26" s="10" t="s">
        <v>75</v>
      </c>
      <c r="J26" s="10" t="s">
        <v>2263</v>
      </c>
    </row>
    <row r="27">
      <c r="A27" s="10" t="s">
        <v>2693</v>
      </c>
      <c r="B27" s="19">
        <v>0.03646990740740741</v>
      </c>
      <c r="C27" s="10" t="s">
        <v>74</v>
      </c>
      <c r="D27" s="10" t="s">
        <v>125</v>
      </c>
      <c r="E27" s="10">
        <v>29.0</v>
      </c>
      <c r="F27">
        <f>E27-13</f>
        <v>16</v>
      </c>
    </row>
    <row r="28">
      <c r="A28" s="10" t="s">
        <v>2693</v>
      </c>
      <c r="B28" s="19">
        <v>0.03768518518518518</v>
      </c>
      <c r="C28" s="10" t="s">
        <v>69</v>
      </c>
      <c r="D28" s="10" t="s">
        <v>91</v>
      </c>
      <c r="E28" s="10">
        <v>15.0</v>
      </c>
      <c r="H28" s="10" t="s">
        <v>2706</v>
      </c>
      <c r="J28" s="10" t="s">
        <v>1330</v>
      </c>
    </row>
    <row r="29">
      <c r="A29" s="10" t="s">
        <v>2693</v>
      </c>
      <c r="B29" s="19">
        <v>0.03810185185185185</v>
      </c>
      <c r="C29" s="10" t="s">
        <v>70</v>
      </c>
      <c r="D29" s="10" t="s">
        <v>93</v>
      </c>
      <c r="E29" s="10">
        <v>28.0</v>
      </c>
      <c r="F29">
        <f t="shared" ref="F29:F30" si="6">E29-10</f>
        <v>18</v>
      </c>
      <c r="J29" s="10" t="s">
        <v>2695</v>
      </c>
    </row>
    <row r="30">
      <c r="A30" s="10" t="s">
        <v>2693</v>
      </c>
      <c r="B30" s="19">
        <v>0.03810185185185185</v>
      </c>
      <c r="C30" s="10" t="s">
        <v>70</v>
      </c>
      <c r="D30" s="10" t="s">
        <v>93</v>
      </c>
      <c r="E30" s="10">
        <v>24.0</v>
      </c>
      <c r="F30">
        <f t="shared" si="6"/>
        <v>14</v>
      </c>
      <c r="J30" s="10" t="s">
        <v>2695</v>
      </c>
    </row>
    <row r="31">
      <c r="A31" s="10" t="s">
        <v>2693</v>
      </c>
      <c r="B31" s="19">
        <v>0.03846064814814815</v>
      </c>
      <c r="C31" s="10" t="s">
        <v>70</v>
      </c>
      <c r="D31" s="10" t="s">
        <v>91</v>
      </c>
      <c r="E31" s="10">
        <v>24.0</v>
      </c>
      <c r="H31" s="10" t="s">
        <v>2707</v>
      </c>
    </row>
    <row r="32">
      <c r="A32" s="10" t="s">
        <v>2693</v>
      </c>
      <c r="B32" s="19">
        <v>0.03858796296296296</v>
      </c>
      <c r="C32" s="10" t="s">
        <v>70</v>
      </c>
      <c r="D32" s="10" t="s">
        <v>91</v>
      </c>
      <c r="E32" s="10">
        <v>7.0</v>
      </c>
      <c r="H32" s="10" t="s">
        <v>2708</v>
      </c>
    </row>
    <row r="33">
      <c r="A33" s="10" t="s">
        <v>2693</v>
      </c>
      <c r="B33" s="19">
        <v>0.03944444444444444</v>
      </c>
      <c r="C33" s="10" t="s">
        <v>66</v>
      </c>
      <c r="D33" s="10" t="s">
        <v>89</v>
      </c>
      <c r="E33" s="10">
        <v>24.0</v>
      </c>
      <c r="F33">
        <f t="shared" ref="F33:F34" si="7">E33-9</f>
        <v>15</v>
      </c>
      <c r="J33" s="10" t="s">
        <v>2696</v>
      </c>
    </row>
    <row r="34">
      <c r="A34" s="10" t="s">
        <v>2693</v>
      </c>
      <c r="B34" s="19">
        <v>0.03944444444444444</v>
      </c>
      <c r="C34" s="10" t="s">
        <v>66</v>
      </c>
      <c r="D34" s="10" t="s">
        <v>89</v>
      </c>
      <c r="E34" s="10">
        <v>14.0</v>
      </c>
      <c r="F34">
        <f t="shared" si="7"/>
        <v>5</v>
      </c>
      <c r="J34" s="10" t="s">
        <v>2263</v>
      </c>
    </row>
    <row r="35">
      <c r="A35" s="10" t="s">
        <v>2693</v>
      </c>
      <c r="B35" s="19">
        <v>0.039467592592592596</v>
      </c>
      <c r="C35" s="10" t="s">
        <v>66</v>
      </c>
      <c r="D35" s="10" t="s">
        <v>89</v>
      </c>
      <c r="E35" s="10" t="s">
        <v>75</v>
      </c>
      <c r="F35" s="10" t="s">
        <v>75</v>
      </c>
      <c r="J35" s="10" t="s">
        <v>2263</v>
      </c>
    </row>
    <row r="36">
      <c r="A36" s="10" t="s">
        <v>2693</v>
      </c>
      <c r="B36" s="19">
        <v>0.039467592592592596</v>
      </c>
      <c r="C36" s="10" t="s">
        <v>66</v>
      </c>
      <c r="D36" s="10" t="s">
        <v>89</v>
      </c>
      <c r="E36" s="10">
        <v>19.0</v>
      </c>
      <c r="F36">
        <f>E36-9</f>
        <v>10</v>
      </c>
      <c r="J36" s="10" t="s">
        <v>2696</v>
      </c>
    </row>
    <row r="37">
      <c r="A37" s="10" t="s">
        <v>2693</v>
      </c>
      <c r="B37" s="19">
        <v>0.03954861111111111</v>
      </c>
      <c r="C37" s="10" t="s">
        <v>66</v>
      </c>
      <c r="D37" s="10" t="s">
        <v>91</v>
      </c>
      <c r="E37" s="10">
        <v>13.0</v>
      </c>
      <c r="J37" s="10" t="s">
        <v>2697</v>
      </c>
    </row>
    <row r="38">
      <c r="A38" s="10" t="s">
        <v>2693</v>
      </c>
      <c r="B38" s="19">
        <v>0.03967592592592593</v>
      </c>
      <c r="C38" s="10" t="s">
        <v>66</v>
      </c>
      <c r="D38" s="10" t="s">
        <v>91</v>
      </c>
      <c r="E38" s="10">
        <v>14.0</v>
      </c>
      <c r="H38" s="10" t="s">
        <v>2709</v>
      </c>
    </row>
    <row r="39">
      <c r="A39" s="10" t="s">
        <v>2693</v>
      </c>
      <c r="B39" s="19">
        <v>0.04041666666666666</v>
      </c>
      <c r="C39" s="10" t="s">
        <v>66</v>
      </c>
      <c r="D39" s="10" t="s">
        <v>67</v>
      </c>
      <c r="E39" s="10">
        <v>16.0</v>
      </c>
      <c r="F39">
        <f>E39-2</f>
        <v>14</v>
      </c>
    </row>
    <row r="40">
      <c r="A40" s="10" t="s">
        <v>2693</v>
      </c>
      <c r="B40" s="19">
        <v>0.04048611111111111</v>
      </c>
      <c r="C40" s="10" t="s">
        <v>70</v>
      </c>
      <c r="D40" s="10" t="s">
        <v>67</v>
      </c>
      <c r="E40" s="10">
        <v>13.0</v>
      </c>
      <c r="F40">
        <f>E40-3</f>
        <v>10</v>
      </c>
    </row>
    <row r="41">
      <c r="A41" s="10" t="s">
        <v>2693</v>
      </c>
      <c r="B41" s="19">
        <v>0.04075231481481482</v>
      </c>
      <c r="C41" s="10" t="s">
        <v>70</v>
      </c>
      <c r="D41" s="10" t="s">
        <v>93</v>
      </c>
      <c r="E41" s="10">
        <v>17.0</v>
      </c>
      <c r="F41">
        <f t="shared" ref="F41:F42" si="8">E41-10</f>
        <v>7</v>
      </c>
      <c r="J41" s="10" t="s">
        <v>2695</v>
      </c>
    </row>
    <row r="42">
      <c r="A42" s="10" t="s">
        <v>2693</v>
      </c>
      <c r="B42" s="19">
        <v>0.04075231481481482</v>
      </c>
      <c r="C42" s="10" t="s">
        <v>70</v>
      </c>
      <c r="D42" s="10" t="s">
        <v>93</v>
      </c>
      <c r="E42" s="10">
        <v>15.0</v>
      </c>
      <c r="F42">
        <f t="shared" si="8"/>
        <v>5</v>
      </c>
      <c r="J42" s="10" t="s">
        <v>2263</v>
      </c>
    </row>
    <row r="43">
      <c r="A43" s="10" t="s">
        <v>2693</v>
      </c>
      <c r="B43" s="19">
        <v>0.04090277777777778</v>
      </c>
      <c r="C43" s="10" t="s">
        <v>70</v>
      </c>
      <c r="D43" s="10" t="s">
        <v>93</v>
      </c>
      <c r="E43">
        <f>F43+10</f>
        <v>14</v>
      </c>
      <c r="F43" s="10">
        <v>4.0</v>
      </c>
      <c r="J43" s="10" t="s">
        <v>2695</v>
      </c>
    </row>
    <row r="44">
      <c r="A44" s="10" t="s">
        <v>2693</v>
      </c>
      <c r="B44" s="19">
        <v>0.04090277777777778</v>
      </c>
      <c r="C44" s="10" t="s">
        <v>70</v>
      </c>
      <c r="D44" s="10" t="s">
        <v>93</v>
      </c>
      <c r="E44" s="10" t="s">
        <v>88</v>
      </c>
      <c r="F44" s="10">
        <v>1.0</v>
      </c>
      <c r="J44" s="10" t="s">
        <v>2263</v>
      </c>
    </row>
    <row r="45">
      <c r="A45" s="10" t="s">
        <v>2693</v>
      </c>
      <c r="B45" s="19">
        <v>0.04113425925925926</v>
      </c>
      <c r="C45" s="10" t="s">
        <v>70</v>
      </c>
      <c r="D45" s="10" t="s">
        <v>93</v>
      </c>
      <c r="E45" s="10" t="s">
        <v>75</v>
      </c>
      <c r="F45" s="10" t="s">
        <v>75</v>
      </c>
      <c r="J45" s="10" t="s">
        <v>2263</v>
      </c>
    </row>
    <row r="46">
      <c r="A46" s="10" t="s">
        <v>2693</v>
      </c>
      <c r="B46" s="19">
        <v>0.04113425925925926</v>
      </c>
      <c r="C46" s="10" t="s">
        <v>70</v>
      </c>
      <c r="D46" s="10" t="s">
        <v>93</v>
      </c>
      <c r="E46" s="10">
        <v>26.0</v>
      </c>
      <c r="F46">
        <f>E46-10</f>
        <v>16</v>
      </c>
      <c r="J46" s="10" t="s">
        <v>2695</v>
      </c>
    </row>
    <row r="47">
      <c r="A47" s="10" t="s">
        <v>2693</v>
      </c>
      <c r="B47" s="19">
        <v>0.04116898148148148</v>
      </c>
      <c r="C47" s="10" t="s">
        <v>70</v>
      </c>
      <c r="D47" s="10" t="s">
        <v>91</v>
      </c>
      <c r="E47" s="10">
        <v>9.0</v>
      </c>
      <c r="H47" s="10" t="s">
        <v>2710</v>
      </c>
    </row>
    <row r="48">
      <c r="A48" s="10" t="s">
        <v>2693</v>
      </c>
      <c r="B48" s="19">
        <v>0.04125</v>
      </c>
      <c r="C48" s="10" t="s">
        <v>70</v>
      </c>
      <c r="D48" s="10" t="s">
        <v>93</v>
      </c>
      <c r="E48">
        <f t="shared" ref="E48:E49" si="9">F48+10</f>
        <v>18</v>
      </c>
      <c r="F48" s="10">
        <v>8.0</v>
      </c>
      <c r="J48" s="10" t="s">
        <v>2695</v>
      </c>
    </row>
    <row r="49">
      <c r="A49" s="10" t="s">
        <v>2693</v>
      </c>
      <c r="B49" s="19">
        <v>0.04125</v>
      </c>
      <c r="C49" s="10" t="s">
        <v>70</v>
      </c>
      <c r="D49" s="10" t="s">
        <v>93</v>
      </c>
      <c r="E49">
        <f t="shared" si="9"/>
        <v>13</v>
      </c>
      <c r="F49" s="10">
        <v>3.0</v>
      </c>
      <c r="J49" s="10" t="s">
        <v>2263</v>
      </c>
    </row>
    <row r="50">
      <c r="A50" s="10" t="s">
        <v>2693</v>
      </c>
      <c r="B50" s="19">
        <v>0.04196759259259259</v>
      </c>
      <c r="C50" s="10" t="s">
        <v>69</v>
      </c>
      <c r="D50" s="10" t="s">
        <v>89</v>
      </c>
      <c r="E50" s="10" t="s">
        <v>88</v>
      </c>
      <c r="F50" s="10">
        <v>1.0</v>
      </c>
      <c r="J50" s="10" t="s">
        <v>2711</v>
      </c>
    </row>
    <row r="51">
      <c r="A51" s="10" t="s">
        <v>2693</v>
      </c>
      <c r="B51" s="19">
        <v>0.04224537037037037</v>
      </c>
      <c r="C51" s="10" t="s">
        <v>69</v>
      </c>
      <c r="D51" s="10" t="s">
        <v>89</v>
      </c>
      <c r="E51">
        <f>F51+9</f>
        <v>11</v>
      </c>
      <c r="F51" s="10">
        <v>2.0</v>
      </c>
      <c r="J51" s="10" t="s">
        <v>2712</v>
      </c>
    </row>
    <row r="52">
      <c r="A52" s="10" t="s">
        <v>2693</v>
      </c>
      <c r="B52" s="19">
        <v>0.044502314814814814</v>
      </c>
      <c r="C52" s="10" t="s">
        <v>82</v>
      </c>
      <c r="D52" s="10" t="s">
        <v>91</v>
      </c>
      <c r="E52" s="10">
        <v>11.0</v>
      </c>
      <c r="H52" s="10" t="s">
        <v>2713</v>
      </c>
      <c r="J52" s="10" t="s">
        <v>2705</v>
      </c>
    </row>
    <row r="53">
      <c r="A53" s="10" t="s">
        <v>2693</v>
      </c>
      <c r="B53" s="19">
        <v>0.04553240740740741</v>
      </c>
      <c r="C53" s="10" t="s">
        <v>964</v>
      </c>
      <c r="D53" s="10" t="s">
        <v>91</v>
      </c>
      <c r="E53" s="10">
        <v>32.0</v>
      </c>
      <c r="H53" s="10" t="s">
        <v>2714</v>
      </c>
      <c r="J53" s="10" t="s">
        <v>2715</v>
      </c>
    </row>
    <row r="54">
      <c r="A54" s="10" t="s">
        <v>2693</v>
      </c>
      <c r="B54" s="19">
        <v>0.04666666666666667</v>
      </c>
      <c r="C54" s="10" t="s">
        <v>66</v>
      </c>
      <c r="D54" s="10" t="s">
        <v>93</v>
      </c>
      <c r="E54" s="10">
        <v>20.0</v>
      </c>
      <c r="F54">
        <f t="shared" ref="F54:F55" si="10">E54-11</f>
        <v>9</v>
      </c>
      <c r="J54" s="10" t="s">
        <v>2716</v>
      </c>
    </row>
    <row r="55">
      <c r="A55" s="10" t="s">
        <v>2693</v>
      </c>
      <c r="B55" s="19">
        <v>0.04712962962962963</v>
      </c>
      <c r="C55" s="10" t="s">
        <v>66</v>
      </c>
      <c r="D55" s="10" t="s">
        <v>93</v>
      </c>
      <c r="E55" s="10">
        <v>24.0</v>
      </c>
      <c r="F55">
        <f t="shared" si="10"/>
        <v>13</v>
      </c>
      <c r="J55" s="10" t="s">
        <v>2716</v>
      </c>
    </row>
    <row r="56">
      <c r="A56" s="10" t="s">
        <v>2693</v>
      </c>
      <c r="B56" s="19">
        <v>0.04748842592592593</v>
      </c>
      <c r="C56" s="10" t="s">
        <v>66</v>
      </c>
      <c r="D56" s="10" t="s">
        <v>91</v>
      </c>
      <c r="E56" s="10">
        <v>33.0</v>
      </c>
      <c r="H56" s="10" t="s">
        <v>2717</v>
      </c>
      <c r="J56" s="10" t="s">
        <v>2718</v>
      </c>
    </row>
    <row r="57">
      <c r="A57" s="10" t="s">
        <v>2693</v>
      </c>
      <c r="B57" s="19">
        <v>0.04878472222222222</v>
      </c>
      <c r="C57" s="10" t="s">
        <v>66</v>
      </c>
      <c r="D57" s="10" t="s">
        <v>91</v>
      </c>
      <c r="E57" s="10">
        <v>8.0</v>
      </c>
      <c r="H57" s="10" t="s">
        <v>2699</v>
      </c>
      <c r="J57" s="10" t="s">
        <v>2719</v>
      </c>
    </row>
    <row r="58">
      <c r="A58" s="10" t="s">
        <v>2693</v>
      </c>
      <c r="B58" s="19">
        <v>0.04881944444444444</v>
      </c>
      <c r="C58" s="10" t="s">
        <v>69</v>
      </c>
      <c r="D58" s="10" t="s">
        <v>120</v>
      </c>
      <c r="E58" s="10">
        <v>13.0</v>
      </c>
      <c r="H58" s="10" t="s">
        <v>2720</v>
      </c>
      <c r="J58" s="10" t="s">
        <v>2721</v>
      </c>
    </row>
    <row r="59">
      <c r="A59" s="10" t="s">
        <v>2693</v>
      </c>
      <c r="B59" s="19">
        <v>0.04887731481481482</v>
      </c>
      <c r="C59" s="10" t="s">
        <v>964</v>
      </c>
      <c r="D59" s="10" t="s">
        <v>120</v>
      </c>
      <c r="E59" s="10">
        <v>23.0</v>
      </c>
      <c r="H59" s="10" t="s">
        <v>2722</v>
      </c>
      <c r="J59" s="10" t="s">
        <v>2723</v>
      </c>
    </row>
    <row r="60">
      <c r="A60" s="10" t="s">
        <v>2693</v>
      </c>
      <c r="B60" s="19">
        <v>0.05009259259259259</v>
      </c>
      <c r="C60" s="10" t="s">
        <v>74</v>
      </c>
      <c r="D60" s="10" t="s">
        <v>67</v>
      </c>
      <c r="E60" s="10" t="s">
        <v>88</v>
      </c>
      <c r="F60" s="10">
        <v>1.0</v>
      </c>
    </row>
    <row r="61">
      <c r="A61" s="10" t="s">
        <v>2693</v>
      </c>
      <c r="B61" s="19">
        <v>0.050243055555555555</v>
      </c>
      <c r="C61" s="10" t="s">
        <v>69</v>
      </c>
      <c r="D61" s="10" t="s">
        <v>67</v>
      </c>
      <c r="E61" s="10">
        <v>20.0</v>
      </c>
      <c r="F61">
        <f>E61-5</f>
        <v>15</v>
      </c>
    </row>
    <row r="62">
      <c r="A62" s="10" t="s">
        <v>2693</v>
      </c>
      <c r="B62" s="19">
        <v>0.05074074074074074</v>
      </c>
      <c r="C62" s="10" t="s">
        <v>74</v>
      </c>
      <c r="D62" s="10" t="s">
        <v>125</v>
      </c>
      <c r="E62" s="10" t="s">
        <v>75</v>
      </c>
      <c r="F62" s="10" t="s">
        <v>75</v>
      </c>
      <c r="J62" s="10" t="s">
        <v>2263</v>
      </c>
    </row>
    <row r="63">
      <c r="A63" s="10" t="s">
        <v>2693</v>
      </c>
      <c r="B63" s="19">
        <v>0.05074074074074074</v>
      </c>
      <c r="C63" s="10" t="s">
        <v>74</v>
      </c>
      <c r="D63" s="10" t="s">
        <v>125</v>
      </c>
      <c r="E63" s="10">
        <v>16.0</v>
      </c>
      <c r="F63">
        <f>E63-13</f>
        <v>3</v>
      </c>
    </row>
    <row r="64">
      <c r="A64" s="10" t="s">
        <v>2693</v>
      </c>
      <c r="B64" s="19">
        <v>0.05347222222222222</v>
      </c>
      <c r="C64" s="10" t="s">
        <v>74</v>
      </c>
      <c r="D64" s="10" t="s">
        <v>93</v>
      </c>
      <c r="E64" s="10">
        <v>29.0</v>
      </c>
      <c r="F64">
        <f>E64-10</f>
        <v>19</v>
      </c>
      <c r="J64" s="10" t="s">
        <v>2724</v>
      </c>
    </row>
    <row r="65">
      <c r="A65" s="10" t="s">
        <v>2693</v>
      </c>
      <c r="B65" s="19">
        <v>0.05439814814814815</v>
      </c>
      <c r="C65" s="10" t="s">
        <v>70</v>
      </c>
      <c r="D65" s="10" t="s">
        <v>93</v>
      </c>
      <c r="E65">
        <f>F65+10</f>
        <v>29</v>
      </c>
      <c r="F65" s="10">
        <v>19.0</v>
      </c>
      <c r="J65" s="10" t="s">
        <v>2695</v>
      </c>
    </row>
    <row r="66">
      <c r="A66" s="10" t="s">
        <v>2693</v>
      </c>
      <c r="B66" s="19">
        <v>0.05439814814814815</v>
      </c>
      <c r="C66" s="10" t="s">
        <v>70</v>
      </c>
      <c r="D66" s="10" t="s">
        <v>93</v>
      </c>
      <c r="E66" s="10" t="s">
        <v>75</v>
      </c>
      <c r="F66" s="10" t="s">
        <v>75</v>
      </c>
      <c r="J66" s="10" t="s">
        <v>2263</v>
      </c>
    </row>
    <row r="67">
      <c r="A67" s="10" t="s">
        <v>2693</v>
      </c>
      <c r="B67" s="19">
        <v>0.054467592592592595</v>
      </c>
      <c r="C67" s="10" t="s">
        <v>70</v>
      </c>
      <c r="D67" s="10" t="s">
        <v>93</v>
      </c>
      <c r="E67" s="10">
        <v>15.0</v>
      </c>
      <c r="F67" s="10">
        <f>E67-10</f>
        <v>5</v>
      </c>
      <c r="J67" s="10" t="s">
        <v>2695</v>
      </c>
    </row>
    <row r="68">
      <c r="A68" s="10" t="s">
        <v>2693</v>
      </c>
      <c r="B68" s="19">
        <v>0.054467592592592595</v>
      </c>
      <c r="C68" s="10" t="s">
        <v>70</v>
      </c>
      <c r="D68" s="10" t="s">
        <v>93</v>
      </c>
      <c r="E68" s="10" t="s">
        <v>75</v>
      </c>
      <c r="F68" s="10" t="s">
        <v>75</v>
      </c>
      <c r="J68" s="10" t="s">
        <v>2263</v>
      </c>
    </row>
    <row r="69">
      <c r="A69" s="10" t="s">
        <v>2693</v>
      </c>
      <c r="B69" s="19">
        <v>0.05460648148148148</v>
      </c>
      <c r="C69" s="10" t="s">
        <v>70</v>
      </c>
      <c r="D69" s="10" t="s">
        <v>91</v>
      </c>
      <c r="E69" s="10">
        <v>9.0</v>
      </c>
      <c r="H69" s="10" t="s">
        <v>2710</v>
      </c>
    </row>
    <row r="70">
      <c r="A70" s="10" t="s">
        <v>2693</v>
      </c>
      <c r="B70" s="19">
        <v>0.055</v>
      </c>
      <c r="C70" s="10" t="s">
        <v>69</v>
      </c>
      <c r="D70" s="10" t="s">
        <v>89</v>
      </c>
      <c r="E70" s="10">
        <v>15.0</v>
      </c>
      <c r="F70">
        <f>E70-9</f>
        <v>6</v>
      </c>
      <c r="J70" s="10" t="s">
        <v>2711</v>
      </c>
    </row>
    <row r="71">
      <c r="A71" s="10" t="s">
        <v>2693</v>
      </c>
      <c r="B71" s="19">
        <v>0.05555555555555555</v>
      </c>
      <c r="C71" s="10" t="s">
        <v>82</v>
      </c>
      <c r="D71" s="10" t="s">
        <v>209</v>
      </c>
      <c r="E71" s="10" t="s">
        <v>75</v>
      </c>
      <c r="F71" s="10" t="s">
        <v>75</v>
      </c>
      <c r="J71" s="10" t="s">
        <v>2263</v>
      </c>
    </row>
    <row r="72">
      <c r="A72" s="10" t="s">
        <v>2693</v>
      </c>
      <c r="B72" s="19">
        <v>0.05555555555555555</v>
      </c>
      <c r="C72" s="10" t="s">
        <v>82</v>
      </c>
      <c r="D72" s="10" t="s">
        <v>209</v>
      </c>
      <c r="E72" s="10">
        <v>32.0</v>
      </c>
      <c r="F72">
        <f>E72-13</f>
        <v>19</v>
      </c>
      <c r="J72" s="10" t="s">
        <v>2048</v>
      </c>
    </row>
    <row r="73">
      <c r="A73" s="10" t="s">
        <v>2693</v>
      </c>
      <c r="B73" s="19">
        <v>0.05650462962962963</v>
      </c>
      <c r="C73" s="10" t="s">
        <v>74</v>
      </c>
      <c r="D73" s="10" t="s">
        <v>93</v>
      </c>
      <c r="E73" s="10">
        <v>12.0</v>
      </c>
      <c r="F73">
        <f t="shared" ref="F73:F75" si="11">E73-10</f>
        <v>2</v>
      </c>
      <c r="J73" s="10" t="s">
        <v>2694</v>
      </c>
    </row>
    <row r="74">
      <c r="A74" s="10" t="s">
        <v>2693</v>
      </c>
      <c r="B74" s="19">
        <v>0.056608796296296296</v>
      </c>
      <c r="C74" s="10" t="s">
        <v>74</v>
      </c>
      <c r="D74" s="10" t="s">
        <v>93</v>
      </c>
      <c r="E74" s="10">
        <v>21.0</v>
      </c>
      <c r="F74">
        <f t="shared" si="11"/>
        <v>11</v>
      </c>
      <c r="J74" s="10" t="s">
        <v>2694</v>
      </c>
    </row>
    <row r="75">
      <c r="A75" s="10" t="s">
        <v>2693</v>
      </c>
      <c r="B75" s="19">
        <v>0.05731481481481481</v>
      </c>
      <c r="C75" s="10" t="s">
        <v>70</v>
      </c>
      <c r="D75" s="10" t="s">
        <v>93</v>
      </c>
      <c r="E75" s="10">
        <v>17.0</v>
      </c>
      <c r="F75">
        <f t="shared" si="11"/>
        <v>7</v>
      </c>
      <c r="J75" s="10" t="s">
        <v>2725</v>
      </c>
    </row>
    <row r="76">
      <c r="A76" s="10" t="s">
        <v>2693</v>
      </c>
      <c r="B76" s="19">
        <v>0.06175925925925926</v>
      </c>
      <c r="C76" s="10" t="s">
        <v>69</v>
      </c>
      <c r="D76" s="10" t="s">
        <v>129</v>
      </c>
      <c r="E76" s="10">
        <v>6.0</v>
      </c>
      <c r="F76">
        <f>E76-4</f>
        <v>2</v>
      </c>
    </row>
    <row r="77">
      <c r="A77" s="10" t="s">
        <v>2693</v>
      </c>
      <c r="B77" s="19">
        <v>0.06546296296296296</v>
      </c>
      <c r="C77" s="10" t="s">
        <v>66</v>
      </c>
      <c r="D77" s="10" t="s">
        <v>67</v>
      </c>
      <c r="E77" s="10">
        <v>12.0</v>
      </c>
      <c r="F77">
        <f>E77-2</f>
        <v>10</v>
      </c>
    </row>
    <row r="78">
      <c r="A78" s="10" t="s">
        <v>2693</v>
      </c>
      <c r="B78" s="19">
        <v>0.06814814814814815</v>
      </c>
      <c r="C78" s="10" t="s">
        <v>70</v>
      </c>
      <c r="D78" s="10" t="s">
        <v>155</v>
      </c>
      <c r="E78">
        <f>79-52</f>
        <v>27</v>
      </c>
    </row>
    <row r="79">
      <c r="A79" s="10" t="s">
        <v>2693</v>
      </c>
      <c r="B79" s="19">
        <v>0.06814814814814815</v>
      </c>
      <c r="C79" s="10" t="s">
        <v>74</v>
      </c>
      <c r="D79" s="10" t="s">
        <v>155</v>
      </c>
      <c r="E79">
        <f>52-30</f>
        <v>22</v>
      </c>
    </row>
    <row r="80">
      <c r="A80" s="10" t="s">
        <v>2693</v>
      </c>
      <c r="B80" s="19">
        <v>0.06814814814814815</v>
      </c>
      <c r="C80" s="10" t="s">
        <v>964</v>
      </c>
      <c r="D80" s="10" t="s">
        <v>155</v>
      </c>
      <c r="E80">
        <f>87-42</f>
        <v>45</v>
      </c>
    </row>
    <row r="81">
      <c r="A81" s="10" t="s">
        <v>2693</v>
      </c>
      <c r="B81" s="19">
        <v>0.0753587962962963</v>
      </c>
      <c r="C81" s="10" t="s">
        <v>964</v>
      </c>
      <c r="D81" s="10" t="s">
        <v>67</v>
      </c>
      <c r="E81" s="10" t="s">
        <v>75</v>
      </c>
      <c r="F81" s="10" t="s">
        <v>75</v>
      </c>
      <c r="J81" s="10" t="s">
        <v>2263</v>
      </c>
    </row>
    <row r="82">
      <c r="A82" s="10" t="s">
        <v>2693</v>
      </c>
      <c r="B82" s="19">
        <v>0.0753587962962963</v>
      </c>
      <c r="C82" s="10" t="s">
        <v>964</v>
      </c>
      <c r="D82" s="10" t="s">
        <v>67</v>
      </c>
      <c r="E82" s="10">
        <v>24.0</v>
      </c>
      <c r="F82">
        <f>E82-9</f>
        <v>15</v>
      </c>
    </row>
    <row r="83">
      <c r="A83" s="10" t="s">
        <v>2693</v>
      </c>
      <c r="B83" s="19">
        <v>0.07887731481481482</v>
      </c>
      <c r="C83" s="10" t="s">
        <v>74</v>
      </c>
      <c r="D83" s="10" t="s">
        <v>71</v>
      </c>
      <c r="E83" s="10">
        <f>F83+4</f>
        <v>8</v>
      </c>
      <c r="F83" s="10">
        <v>4.0</v>
      </c>
    </row>
    <row r="84">
      <c r="A84" s="10" t="s">
        <v>2693</v>
      </c>
      <c r="B84" s="19">
        <v>0.07894675925925926</v>
      </c>
      <c r="C84" s="10" t="s">
        <v>964</v>
      </c>
      <c r="D84" s="10" t="s">
        <v>67</v>
      </c>
      <c r="E84" s="10" t="s">
        <v>75</v>
      </c>
      <c r="F84" s="10" t="s">
        <v>75</v>
      </c>
      <c r="J84" s="10" t="s">
        <v>2263</v>
      </c>
    </row>
    <row r="85">
      <c r="A85" s="10" t="s">
        <v>2693</v>
      </c>
      <c r="B85" s="19">
        <v>0.07894675925925926</v>
      </c>
      <c r="C85" s="10" t="s">
        <v>964</v>
      </c>
      <c r="D85" s="10" t="s">
        <v>67</v>
      </c>
      <c r="E85" s="10">
        <v>25.0</v>
      </c>
      <c r="F85">
        <f>E85-9</f>
        <v>16</v>
      </c>
    </row>
    <row r="86">
      <c r="A86" s="10" t="s">
        <v>2693</v>
      </c>
      <c r="B86" s="19">
        <v>0.08086805555555555</v>
      </c>
      <c r="C86" s="10" t="s">
        <v>964</v>
      </c>
      <c r="D86" s="10" t="s">
        <v>67</v>
      </c>
      <c r="E86" s="10" t="s">
        <v>75</v>
      </c>
      <c r="F86" s="10" t="s">
        <v>75</v>
      </c>
      <c r="J86" s="10" t="s">
        <v>2263</v>
      </c>
    </row>
    <row r="87">
      <c r="A87" s="10" t="s">
        <v>2693</v>
      </c>
      <c r="B87" s="19">
        <v>0.08086805555555555</v>
      </c>
      <c r="C87" s="10" t="s">
        <v>964</v>
      </c>
      <c r="D87" s="10" t="s">
        <v>67</v>
      </c>
      <c r="E87" s="10">
        <v>22.0</v>
      </c>
      <c r="F87">
        <f>E87-9</f>
        <v>13</v>
      </c>
    </row>
    <row r="88">
      <c r="A88" s="10" t="s">
        <v>2693</v>
      </c>
      <c r="B88" s="19">
        <v>0.08614583333333334</v>
      </c>
      <c r="C88" s="10" t="s">
        <v>964</v>
      </c>
      <c r="D88" s="10" t="s">
        <v>67</v>
      </c>
      <c r="E88" s="10" t="s">
        <v>75</v>
      </c>
      <c r="F88" s="10" t="s">
        <v>75</v>
      </c>
      <c r="J88" s="10" t="s">
        <v>2263</v>
      </c>
    </row>
    <row r="89">
      <c r="A89" s="10" t="s">
        <v>2693</v>
      </c>
      <c r="B89" s="19">
        <v>0.08614583333333334</v>
      </c>
      <c r="C89" s="10" t="s">
        <v>964</v>
      </c>
      <c r="D89" s="10" t="s">
        <v>67</v>
      </c>
      <c r="E89" s="10">
        <v>20.0</v>
      </c>
      <c r="F89">
        <f>E89-9</f>
        <v>11</v>
      </c>
    </row>
    <row r="90">
      <c r="A90" s="10" t="s">
        <v>2693</v>
      </c>
      <c r="B90" s="19">
        <v>0.08614583333333334</v>
      </c>
      <c r="C90" s="10" t="s">
        <v>82</v>
      </c>
      <c r="D90" s="10" t="s">
        <v>71</v>
      </c>
      <c r="E90" s="10">
        <v>13.0</v>
      </c>
    </row>
    <row r="91">
      <c r="A91" s="10" t="s">
        <v>2693</v>
      </c>
      <c r="B91" s="19">
        <v>0.08614583333333334</v>
      </c>
      <c r="C91" s="10" t="s">
        <v>66</v>
      </c>
      <c r="D91" s="10" t="s">
        <v>71</v>
      </c>
      <c r="E91" s="10" t="s">
        <v>75</v>
      </c>
      <c r="F91" s="10" t="s">
        <v>75</v>
      </c>
    </row>
    <row r="92">
      <c r="A92" s="10" t="s">
        <v>2693</v>
      </c>
      <c r="B92" s="19">
        <v>0.08842592592592592</v>
      </c>
      <c r="C92" s="10" t="s">
        <v>66</v>
      </c>
      <c r="D92" s="10" t="s">
        <v>71</v>
      </c>
      <c r="E92" s="10">
        <v>18.0</v>
      </c>
      <c r="F92" s="81">
        <f>E92--2</f>
        <v>20</v>
      </c>
    </row>
    <row r="93">
      <c r="A93" s="10" t="s">
        <v>2693</v>
      </c>
      <c r="B93" s="19">
        <v>0.08842592592592592</v>
      </c>
      <c r="C93" s="10" t="s">
        <v>70</v>
      </c>
      <c r="D93" s="10" t="s">
        <v>71</v>
      </c>
      <c r="E93" s="10" t="s">
        <v>88</v>
      </c>
      <c r="F93" s="10">
        <v>1.0</v>
      </c>
    </row>
    <row r="94">
      <c r="A94" s="10" t="s">
        <v>2693</v>
      </c>
      <c r="B94" s="19">
        <v>0.08842592592592592</v>
      </c>
      <c r="C94" s="10" t="s">
        <v>69</v>
      </c>
      <c r="D94" s="10" t="s">
        <v>71</v>
      </c>
      <c r="E94">
        <f>F94+5</f>
        <v>7</v>
      </c>
      <c r="F94" s="10">
        <v>2.0</v>
      </c>
    </row>
    <row r="95">
      <c r="A95" s="10" t="s">
        <v>2693</v>
      </c>
      <c r="B95" s="19">
        <v>0.08842592592592592</v>
      </c>
      <c r="C95" s="10" t="s">
        <v>964</v>
      </c>
      <c r="D95" s="10" t="s">
        <v>71</v>
      </c>
      <c r="E95" s="10" t="s">
        <v>75</v>
      </c>
      <c r="F95" s="10" t="s">
        <v>75</v>
      </c>
      <c r="J95" s="10" t="s">
        <v>2263</v>
      </c>
    </row>
    <row r="96">
      <c r="A96" s="10" t="s">
        <v>2693</v>
      </c>
      <c r="B96" s="19">
        <v>0.08842592592592592</v>
      </c>
      <c r="C96" s="10" t="s">
        <v>964</v>
      </c>
      <c r="D96" s="10" t="s">
        <v>71</v>
      </c>
      <c r="E96" s="10">
        <v>27.0</v>
      </c>
      <c r="F96">
        <f>E96-9</f>
        <v>18</v>
      </c>
    </row>
    <row r="97">
      <c r="A97" s="10" t="s">
        <v>2693</v>
      </c>
      <c r="B97" s="19">
        <v>0.0961111111111111</v>
      </c>
      <c r="C97" s="10" t="s">
        <v>964</v>
      </c>
      <c r="D97" s="10" t="s">
        <v>127</v>
      </c>
      <c r="E97" s="10" t="s">
        <v>75</v>
      </c>
      <c r="F97" s="10" t="s">
        <v>75</v>
      </c>
      <c r="J97" s="10" t="s">
        <v>2263</v>
      </c>
    </row>
    <row r="98">
      <c r="A98" s="10" t="s">
        <v>2693</v>
      </c>
      <c r="B98" s="19">
        <v>0.0961111111111111</v>
      </c>
      <c r="C98" s="10" t="s">
        <v>964</v>
      </c>
      <c r="D98" s="10" t="s">
        <v>127</v>
      </c>
      <c r="E98" s="10">
        <v>16.0</v>
      </c>
      <c r="F98">
        <f t="shared" ref="F98:F99" si="12">E98-3</f>
        <v>13</v>
      </c>
    </row>
    <row r="99">
      <c r="A99" s="10" t="s">
        <v>2693</v>
      </c>
      <c r="B99" s="19">
        <v>0.09729166666666667</v>
      </c>
      <c r="C99" s="10" t="s">
        <v>82</v>
      </c>
      <c r="D99" s="10" t="s">
        <v>81</v>
      </c>
      <c r="E99" s="10">
        <v>7.0</v>
      </c>
      <c r="F99">
        <f t="shared" si="12"/>
        <v>4</v>
      </c>
    </row>
    <row r="100">
      <c r="A100" s="10" t="s">
        <v>2693</v>
      </c>
      <c r="B100" s="19">
        <v>0.1038425925925926</v>
      </c>
      <c r="C100" s="10" t="s">
        <v>69</v>
      </c>
      <c r="D100" s="10" t="s">
        <v>67</v>
      </c>
      <c r="E100" s="10">
        <v>20.0</v>
      </c>
      <c r="F100">
        <f>E100-5</f>
        <v>15</v>
      </c>
    </row>
    <row r="101">
      <c r="A101" s="10" t="s">
        <v>2693</v>
      </c>
      <c r="B101" s="19">
        <v>0.13752314814814814</v>
      </c>
      <c r="C101" s="10" t="s">
        <v>66</v>
      </c>
      <c r="D101" s="10" t="s">
        <v>67</v>
      </c>
      <c r="E101" s="10">
        <v>18.0</v>
      </c>
      <c r="F101">
        <f>E101-2</f>
        <v>16</v>
      </c>
    </row>
    <row r="102">
      <c r="A102" s="10" t="s">
        <v>2693</v>
      </c>
      <c r="B102" s="19">
        <v>0.13752314814814814</v>
      </c>
      <c r="C102" s="10" t="s">
        <v>964</v>
      </c>
      <c r="D102" s="10" t="s">
        <v>67</v>
      </c>
      <c r="E102" s="10" t="s">
        <v>75</v>
      </c>
      <c r="F102" s="10" t="s">
        <v>75</v>
      </c>
    </row>
    <row r="103">
      <c r="A103" s="10" t="s">
        <v>2693</v>
      </c>
      <c r="B103" s="19">
        <v>0.14649305555555556</v>
      </c>
      <c r="C103" s="10" t="s">
        <v>82</v>
      </c>
      <c r="D103" s="10" t="s">
        <v>80</v>
      </c>
      <c r="E103" s="10">
        <v>16.0</v>
      </c>
      <c r="F103" s="10" t="s">
        <v>75</v>
      </c>
      <c r="J103" s="10" t="s">
        <v>2508</v>
      </c>
    </row>
    <row r="104">
      <c r="A104" s="10" t="s">
        <v>2693</v>
      </c>
      <c r="B104" s="19">
        <v>0.14746527777777776</v>
      </c>
      <c r="C104" s="10" t="s">
        <v>82</v>
      </c>
      <c r="D104" s="10" t="s">
        <v>80</v>
      </c>
      <c r="E104" s="10" t="s">
        <v>75</v>
      </c>
      <c r="F104" s="10" t="s">
        <v>75</v>
      </c>
      <c r="J104" s="10" t="s">
        <v>2263</v>
      </c>
    </row>
    <row r="105">
      <c r="A105" s="10" t="s">
        <v>2693</v>
      </c>
      <c r="B105" s="19">
        <v>0.14746527777777776</v>
      </c>
      <c r="C105" s="10" t="s">
        <v>82</v>
      </c>
      <c r="D105" s="10" t="s">
        <v>80</v>
      </c>
      <c r="E105" s="10">
        <v>27.0</v>
      </c>
      <c r="F105" s="10" t="s">
        <v>75</v>
      </c>
      <c r="J105" s="10" t="s">
        <v>2508</v>
      </c>
    </row>
    <row r="106">
      <c r="A106" s="10" t="s">
        <v>2693</v>
      </c>
      <c r="B106" s="19">
        <v>0.1504050925925926</v>
      </c>
      <c r="C106" s="10" t="s">
        <v>74</v>
      </c>
      <c r="D106" s="10" t="s">
        <v>83</v>
      </c>
      <c r="E106" s="10">
        <v>29.0</v>
      </c>
      <c r="F106">
        <f>E106-11</f>
        <v>18</v>
      </c>
    </row>
    <row r="107">
      <c r="A107" s="10" t="s">
        <v>2693</v>
      </c>
      <c r="B107" s="19">
        <v>0.1504050925925926</v>
      </c>
      <c r="C107" s="10" t="s">
        <v>74</v>
      </c>
      <c r="D107" s="10" t="s">
        <v>76</v>
      </c>
      <c r="E107" s="10">
        <v>4.0</v>
      </c>
      <c r="J107" s="10" t="s">
        <v>2507</v>
      </c>
    </row>
    <row r="108">
      <c r="A108" s="10" t="s">
        <v>2693</v>
      </c>
      <c r="B108" s="19">
        <v>0.1568287037037037</v>
      </c>
      <c r="C108" s="10" t="s">
        <v>84</v>
      </c>
      <c r="D108" s="10" t="s">
        <v>166</v>
      </c>
      <c r="E108" s="10" t="s">
        <v>75</v>
      </c>
      <c r="F108" s="10" t="s">
        <v>75</v>
      </c>
      <c r="J108" s="10" t="s">
        <v>2726</v>
      </c>
    </row>
    <row r="109">
      <c r="A109" s="10" t="s">
        <v>2693</v>
      </c>
      <c r="B109" s="19">
        <v>0.16975694444444445</v>
      </c>
      <c r="C109" s="10" t="s">
        <v>964</v>
      </c>
      <c r="D109" s="10" t="s">
        <v>67</v>
      </c>
      <c r="E109" s="10" t="s">
        <v>88</v>
      </c>
      <c r="F109" s="10">
        <v>1.0</v>
      </c>
      <c r="J109" s="10" t="s">
        <v>2263</v>
      </c>
    </row>
    <row r="110">
      <c r="A110" s="10" t="s">
        <v>2693</v>
      </c>
      <c r="B110" s="19">
        <v>0.16975694444444445</v>
      </c>
      <c r="C110" s="10" t="s">
        <v>964</v>
      </c>
      <c r="D110" s="10" t="s">
        <v>67</v>
      </c>
      <c r="E110" s="10" t="s">
        <v>88</v>
      </c>
      <c r="F110" s="10">
        <v>1.0</v>
      </c>
    </row>
    <row r="111">
      <c r="A111" s="10" t="s">
        <v>2693</v>
      </c>
      <c r="B111" s="19">
        <v>0.17118055555555556</v>
      </c>
      <c r="C111" s="10" t="s">
        <v>84</v>
      </c>
      <c r="D111" s="10" t="s">
        <v>166</v>
      </c>
      <c r="E111" s="10">
        <v>16.0</v>
      </c>
      <c r="F111">
        <f>E111-0</f>
        <v>16</v>
      </c>
      <c r="J111" s="10" t="s">
        <v>2727</v>
      </c>
    </row>
    <row r="112">
      <c r="A112" s="10" t="s">
        <v>2693</v>
      </c>
      <c r="B112" s="19">
        <v>0.1725462962962963</v>
      </c>
      <c r="C112" s="10" t="s">
        <v>69</v>
      </c>
      <c r="D112" s="10" t="s">
        <v>67</v>
      </c>
      <c r="E112" s="10">
        <v>21.0</v>
      </c>
      <c r="F112">
        <f>E112-5</f>
        <v>16</v>
      </c>
    </row>
    <row r="113">
      <c r="A113" s="10" t="s">
        <v>2693</v>
      </c>
      <c r="B113" s="19">
        <v>0.17510416666666667</v>
      </c>
      <c r="C113" s="10" t="s">
        <v>82</v>
      </c>
      <c r="D113" s="10" t="s">
        <v>67</v>
      </c>
      <c r="E113" s="10">
        <v>9.0</v>
      </c>
      <c r="F113">
        <f>E113-3</f>
        <v>6</v>
      </c>
    </row>
    <row r="114">
      <c r="A114" s="10" t="s">
        <v>2693</v>
      </c>
      <c r="B114" s="19">
        <v>0.17511574074074074</v>
      </c>
      <c r="C114" s="10" t="s">
        <v>74</v>
      </c>
      <c r="D114" s="10" t="s">
        <v>67</v>
      </c>
      <c r="E114" s="10">
        <v>14.0</v>
      </c>
      <c r="F114">
        <f>E114-1</f>
        <v>13</v>
      </c>
    </row>
    <row r="115">
      <c r="A115" s="10" t="s">
        <v>2693</v>
      </c>
      <c r="B115" s="19">
        <v>0.17695601851851853</v>
      </c>
      <c r="C115" s="10" t="s">
        <v>82</v>
      </c>
      <c r="D115" s="10" t="s">
        <v>127</v>
      </c>
      <c r="E115" s="10">
        <v>6.0</v>
      </c>
      <c r="F115">
        <f>E115-3</f>
        <v>3</v>
      </c>
    </row>
    <row r="116">
      <c r="A116" s="10" t="s">
        <v>2693</v>
      </c>
      <c r="B116" s="19">
        <v>0.18094907407407407</v>
      </c>
      <c r="C116" s="10" t="s">
        <v>70</v>
      </c>
      <c r="D116" s="10" t="s">
        <v>131</v>
      </c>
      <c r="E116" s="10">
        <v>7.0</v>
      </c>
      <c r="F116">
        <f>E116-4</f>
        <v>3</v>
      </c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18.43"/>
    <col customWidth="1" min="4" max="4" width="15.57"/>
    <col customWidth="1" min="5" max="5" width="10.43"/>
    <col customWidth="1" min="6" max="6" width="12.43"/>
    <col customWidth="1" min="7" max="7" width="5.14"/>
    <col customWidth="1" min="8" max="8" width="39.14"/>
    <col customWidth="1" min="9" max="9" width="6.29"/>
    <col customWidth="1" min="10" max="10" width="47.57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2728</v>
      </c>
      <c r="B2" s="19">
        <v>0.011990740740740741</v>
      </c>
      <c r="C2" s="10" t="s">
        <v>82</v>
      </c>
      <c r="D2" s="10" t="s">
        <v>67</v>
      </c>
      <c r="E2" s="10">
        <v>15.0</v>
      </c>
      <c r="F2">
        <f>E2-4</f>
        <v>11</v>
      </c>
    </row>
    <row r="3">
      <c r="A3" s="10" t="s">
        <v>2728</v>
      </c>
      <c r="B3" s="19">
        <v>0.015949074074074074</v>
      </c>
      <c r="C3" s="10" t="s">
        <v>66</v>
      </c>
      <c r="D3" s="10" t="s">
        <v>127</v>
      </c>
      <c r="E3" s="10">
        <v>23.0</v>
      </c>
      <c r="F3">
        <f>E3-5</f>
        <v>18</v>
      </c>
    </row>
    <row r="4">
      <c r="A4" s="10" t="s">
        <v>2728</v>
      </c>
      <c r="B4" s="19">
        <v>0.016006944444444445</v>
      </c>
      <c r="C4" s="10" t="s">
        <v>964</v>
      </c>
      <c r="D4" s="10" t="s">
        <v>67</v>
      </c>
      <c r="E4" s="10">
        <v>27.0</v>
      </c>
      <c r="F4">
        <f>E4-9</f>
        <v>18</v>
      </c>
    </row>
    <row r="5">
      <c r="A5" s="10" t="s">
        <v>2728</v>
      </c>
      <c r="B5" s="19">
        <v>0.01962962962962963</v>
      </c>
      <c r="C5" s="10" t="s">
        <v>74</v>
      </c>
      <c r="D5" s="10" t="s">
        <v>83</v>
      </c>
      <c r="E5" s="10">
        <v>19.0</v>
      </c>
      <c r="F5">
        <f>E5-11</f>
        <v>8</v>
      </c>
    </row>
    <row r="6">
      <c r="A6" s="10" t="s">
        <v>2728</v>
      </c>
      <c r="B6" s="19">
        <v>0.02091435185185185</v>
      </c>
      <c r="C6" s="10" t="s">
        <v>74</v>
      </c>
      <c r="D6" s="10" t="s">
        <v>217</v>
      </c>
      <c r="E6" s="10">
        <v>19.0</v>
      </c>
      <c r="F6">
        <f>E6-13</f>
        <v>6</v>
      </c>
    </row>
    <row r="7">
      <c r="A7" s="10" t="s">
        <v>2728</v>
      </c>
      <c r="B7" s="19">
        <v>0.020925925925925924</v>
      </c>
      <c r="C7" s="10" t="s">
        <v>69</v>
      </c>
      <c r="D7" s="10" t="s">
        <v>67</v>
      </c>
      <c r="E7" s="10" t="s">
        <v>75</v>
      </c>
      <c r="F7" s="10" t="s">
        <v>75</v>
      </c>
      <c r="J7" s="10" t="s">
        <v>2265</v>
      </c>
    </row>
    <row r="8">
      <c r="A8" s="10" t="s">
        <v>2728</v>
      </c>
      <c r="B8" s="19">
        <v>0.020925925925925924</v>
      </c>
      <c r="C8" s="10" t="s">
        <v>69</v>
      </c>
      <c r="D8" s="10" t="s">
        <v>67</v>
      </c>
      <c r="E8" s="10">
        <v>20.0</v>
      </c>
      <c r="F8" s="10" t="s">
        <v>75</v>
      </c>
      <c r="J8" s="10" t="s">
        <v>2508</v>
      </c>
    </row>
    <row r="9">
      <c r="A9" s="10" t="s">
        <v>2728</v>
      </c>
      <c r="B9" s="19">
        <v>0.021944444444444444</v>
      </c>
      <c r="C9" s="10" t="s">
        <v>70</v>
      </c>
      <c r="D9" s="10" t="s">
        <v>67</v>
      </c>
      <c r="E9" s="10">
        <v>20.0</v>
      </c>
      <c r="F9">
        <f>E9-3</f>
        <v>17</v>
      </c>
    </row>
    <row r="10">
      <c r="A10" s="10" t="s">
        <v>2728</v>
      </c>
      <c r="B10" s="19">
        <v>0.022025462962962962</v>
      </c>
      <c r="C10" s="10" t="s">
        <v>66</v>
      </c>
      <c r="D10" s="10" t="s">
        <v>67</v>
      </c>
      <c r="E10" s="10">
        <v>20.0</v>
      </c>
      <c r="F10">
        <f>E10-2</f>
        <v>18</v>
      </c>
    </row>
    <row r="11">
      <c r="A11" s="10" t="s">
        <v>2728</v>
      </c>
      <c r="B11" s="19">
        <v>0.026805555555555555</v>
      </c>
      <c r="C11" s="10" t="s">
        <v>74</v>
      </c>
      <c r="D11" s="10" t="s">
        <v>125</v>
      </c>
      <c r="E11" s="10" t="s">
        <v>75</v>
      </c>
      <c r="F11" s="10" t="s">
        <v>75</v>
      </c>
      <c r="J11" s="10" t="s">
        <v>85</v>
      </c>
    </row>
    <row r="12">
      <c r="A12" s="10" t="s">
        <v>2728</v>
      </c>
      <c r="B12" s="19">
        <v>0.026805555555555555</v>
      </c>
      <c r="C12" s="10" t="s">
        <v>74</v>
      </c>
      <c r="D12" s="10" t="s">
        <v>76</v>
      </c>
      <c r="E12" s="10">
        <v>2.0</v>
      </c>
      <c r="J12" s="10" t="s">
        <v>1579</v>
      </c>
    </row>
    <row r="13">
      <c r="A13" s="10" t="s">
        <v>2728</v>
      </c>
      <c r="B13" s="19">
        <v>0.026805555555555555</v>
      </c>
      <c r="C13" s="10" t="s">
        <v>74</v>
      </c>
      <c r="D13" s="10" t="s">
        <v>125</v>
      </c>
      <c r="E13" s="10">
        <v>25.0</v>
      </c>
      <c r="F13">
        <f>E13-13</f>
        <v>12</v>
      </c>
    </row>
    <row r="14">
      <c r="A14" s="10" t="s">
        <v>2728</v>
      </c>
      <c r="B14" s="19">
        <v>0.03266203703703704</v>
      </c>
      <c r="C14" s="10" t="s">
        <v>964</v>
      </c>
      <c r="D14" s="10" t="s">
        <v>87</v>
      </c>
      <c r="E14" s="10" t="s">
        <v>88</v>
      </c>
      <c r="F14" s="10">
        <v>1.0</v>
      </c>
    </row>
    <row r="15">
      <c r="A15" s="10" t="s">
        <v>2728</v>
      </c>
      <c r="B15" s="19">
        <v>0.032962962962962965</v>
      </c>
      <c r="C15" s="10" t="s">
        <v>69</v>
      </c>
      <c r="D15" s="10" t="s">
        <v>87</v>
      </c>
      <c r="E15" s="10">
        <v>24.0</v>
      </c>
      <c r="F15">
        <f>E15-4</f>
        <v>20</v>
      </c>
    </row>
    <row r="16">
      <c r="A16" s="10" t="s">
        <v>2728</v>
      </c>
      <c r="B16" s="19">
        <v>0.03297453703703704</v>
      </c>
      <c r="C16" s="10" t="s">
        <v>74</v>
      </c>
      <c r="D16" s="10" t="s">
        <v>87</v>
      </c>
      <c r="E16" s="10">
        <v>23.0</v>
      </c>
      <c r="F16">
        <f>E16-5</f>
        <v>18</v>
      </c>
    </row>
    <row r="17">
      <c r="A17" s="10" t="s">
        <v>2728</v>
      </c>
      <c r="B17" s="19">
        <v>0.032997685185185185</v>
      </c>
      <c r="C17" s="10" t="s">
        <v>82</v>
      </c>
      <c r="D17" s="10" t="s">
        <v>87</v>
      </c>
      <c r="E17" s="10">
        <v>17.0</v>
      </c>
      <c r="F17">
        <f>E17-1</f>
        <v>16</v>
      </c>
    </row>
    <row r="18">
      <c r="A18" s="10" t="s">
        <v>2728</v>
      </c>
      <c r="B18" s="19">
        <v>0.033344907407407406</v>
      </c>
      <c r="C18" s="10" t="s">
        <v>70</v>
      </c>
      <c r="D18" s="10" t="s">
        <v>87</v>
      </c>
      <c r="E18" s="10">
        <v>12.0</v>
      </c>
      <c r="F18">
        <f>E18-5</f>
        <v>7</v>
      </c>
    </row>
    <row r="19">
      <c r="A19" s="10" t="s">
        <v>2728</v>
      </c>
      <c r="B19" s="19">
        <v>0.03335648148148148</v>
      </c>
      <c r="C19" s="10" t="s">
        <v>66</v>
      </c>
      <c r="D19" s="10" t="s">
        <v>87</v>
      </c>
      <c r="E19" s="10">
        <v>10.0</v>
      </c>
      <c r="F19">
        <f>E19-0</f>
        <v>10</v>
      </c>
    </row>
    <row r="20">
      <c r="A20" s="10" t="s">
        <v>2728</v>
      </c>
      <c r="B20" s="19">
        <v>0.03480324074074074</v>
      </c>
      <c r="C20" s="10" t="s">
        <v>69</v>
      </c>
      <c r="D20" s="10" t="s">
        <v>125</v>
      </c>
      <c r="E20" s="10">
        <v>14.0</v>
      </c>
      <c r="F20">
        <f>E20-4</f>
        <v>10</v>
      </c>
    </row>
    <row r="21">
      <c r="A21" s="10" t="s">
        <v>2728</v>
      </c>
      <c r="B21" s="19">
        <v>0.03603009259259259</v>
      </c>
      <c r="C21" s="10" t="s">
        <v>69</v>
      </c>
      <c r="D21" s="10" t="s">
        <v>89</v>
      </c>
      <c r="E21" s="10">
        <v>27.0</v>
      </c>
      <c r="F21">
        <f>E21-9</f>
        <v>18</v>
      </c>
      <c r="J21" s="10" t="s">
        <v>2729</v>
      </c>
    </row>
    <row r="22">
      <c r="A22" s="10" t="s">
        <v>2728</v>
      </c>
      <c r="B22" s="19">
        <v>0.036145833333333335</v>
      </c>
      <c r="C22" s="10" t="s">
        <v>69</v>
      </c>
      <c r="D22" s="10" t="s">
        <v>91</v>
      </c>
      <c r="E22" s="10">
        <v>8.0</v>
      </c>
      <c r="H22" s="10" t="s">
        <v>2730</v>
      </c>
    </row>
    <row r="23">
      <c r="A23" s="10" t="s">
        <v>2728</v>
      </c>
      <c r="B23" s="19">
        <v>0.021655092592592594</v>
      </c>
      <c r="C23" s="10" t="s">
        <v>74</v>
      </c>
      <c r="D23" s="10" t="s">
        <v>93</v>
      </c>
      <c r="E23" s="10" t="s">
        <v>75</v>
      </c>
      <c r="F23" s="10" t="s">
        <v>75</v>
      </c>
      <c r="J23" s="10" t="s">
        <v>2263</v>
      </c>
    </row>
    <row r="24">
      <c r="A24" s="10" t="s">
        <v>2728</v>
      </c>
      <c r="B24" s="19">
        <v>0.021655092592592594</v>
      </c>
      <c r="C24" s="10" t="s">
        <v>74</v>
      </c>
      <c r="D24" s="10" t="s">
        <v>93</v>
      </c>
      <c r="E24" s="10">
        <v>29.0</v>
      </c>
      <c r="F24">
        <f>E24-10</f>
        <v>19</v>
      </c>
      <c r="J24" s="10" t="s">
        <v>2731</v>
      </c>
    </row>
    <row r="25">
      <c r="A25" s="10" t="s">
        <v>2728</v>
      </c>
      <c r="B25" s="19">
        <v>0.03709490740740741</v>
      </c>
      <c r="C25" s="10" t="s">
        <v>74</v>
      </c>
      <c r="D25" s="10" t="s">
        <v>91</v>
      </c>
      <c r="E25" s="10">
        <v>24.0</v>
      </c>
      <c r="H25" s="10" t="s">
        <v>2732</v>
      </c>
    </row>
    <row r="26">
      <c r="A26" s="10" t="s">
        <v>2728</v>
      </c>
      <c r="B26" s="19">
        <v>0.04024305555555555</v>
      </c>
      <c r="C26" s="10" t="s">
        <v>82</v>
      </c>
      <c r="D26" s="10" t="s">
        <v>91</v>
      </c>
      <c r="E26" s="10">
        <v>36.0</v>
      </c>
      <c r="H26" s="10" t="s">
        <v>2733</v>
      </c>
      <c r="I26" s="10">
        <v>4.0</v>
      </c>
      <c r="J26" s="10" t="s">
        <v>2734</v>
      </c>
    </row>
    <row r="27">
      <c r="A27" s="10" t="s">
        <v>2728</v>
      </c>
      <c r="B27" s="19">
        <v>0.04075231481481482</v>
      </c>
      <c r="C27" s="10" t="s">
        <v>82</v>
      </c>
      <c r="D27" s="10" t="s">
        <v>166</v>
      </c>
      <c r="E27" s="10">
        <v>18.0</v>
      </c>
      <c r="F27">
        <f>E27-8</f>
        <v>10</v>
      </c>
    </row>
    <row r="28">
      <c r="A28" s="10" t="s">
        <v>2728</v>
      </c>
      <c r="B28" s="19">
        <v>0.04125</v>
      </c>
      <c r="C28" s="10" t="s">
        <v>82</v>
      </c>
      <c r="D28" s="10" t="s">
        <v>78</v>
      </c>
      <c r="E28" s="10">
        <v>7.0</v>
      </c>
      <c r="F28">
        <f>E28-2</f>
        <v>5</v>
      </c>
    </row>
    <row r="29">
      <c r="A29" s="10" t="s">
        <v>2728</v>
      </c>
      <c r="B29" s="19">
        <v>0.04535879629629629</v>
      </c>
      <c r="C29" s="10" t="s">
        <v>70</v>
      </c>
      <c r="D29" s="10" t="s">
        <v>93</v>
      </c>
      <c r="E29" s="10">
        <v>19.0</v>
      </c>
      <c r="F29">
        <f t="shared" ref="F29:F30" si="1">E29-10</f>
        <v>9</v>
      </c>
      <c r="J29" s="10" t="s">
        <v>2735</v>
      </c>
    </row>
    <row r="30">
      <c r="A30" s="10" t="s">
        <v>2728</v>
      </c>
      <c r="B30" s="19">
        <v>0.04537037037037037</v>
      </c>
      <c r="C30" s="10" t="s">
        <v>70</v>
      </c>
      <c r="D30" s="10" t="s">
        <v>93</v>
      </c>
      <c r="E30" s="10">
        <v>26.0</v>
      </c>
      <c r="F30">
        <f t="shared" si="1"/>
        <v>16</v>
      </c>
      <c r="J30" s="10" t="s">
        <v>2735</v>
      </c>
    </row>
    <row r="31">
      <c r="A31" s="10" t="s">
        <v>2728</v>
      </c>
      <c r="B31" s="19">
        <v>0.04567129629629629</v>
      </c>
      <c r="C31" s="10" t="s">
        <v>70</v>
      </c>
      <c r="D31" s="10" t="s">
        <v>91</v>
      </c>
      <c r="E31" s="10">
        <v>22.0</v>
      </c>
      <c r="H31" s="10" t="s">
        <v>2736</v>
      </c>
    </row>
    <row r="32">
      <c r="A32" s="10" t="s">
        <v>2728</v>
      </c>
      <c r="B32" s="19">
        <v>0.04744212962962963</v>
      </c>
      <c r="C32" s="10" t="s">
        <v>82</v>
      </c>
      <c r="D32" s="10" t="s">
        <v>100</v>
      </c>
      <c r="E32" s="10" t="s">
        <v>68</v>
      </c>
      <c r="F32" s="10">
        <v>20.0</v>
      </c>
      <c r="H32" s="10" t="s">
        <v>2737</v>
      </c>
      <c r="J32" s="10" t="s">
        <v>2738</v>
      </c>
    </row>
    <row r="33">
      <c r="A33" s="10" t="s">
        <v>2728</v>
      </c>
      <c r="B33" s="19">
        <v>0.04775462962962963</v>
      </c>
      <c r="C33" s="10" t="s">
        <v>70</v>
      </c>
      <c r="D33" s="10" t="s">
        <v>100</v>
      </c>
      <c r="E33" s="10">
        <v>13.0</v>
      </c>
      <c r="F33">
        <f t="shared" ref="F33:F36" si="2">E33-9</f>
        <v>4</v>
      </c>
      <c r="H33" s="10" t="s">
        <v>2739</v>
      </c>
      <c r="J33" s="10" t="s">
        <v>2740</v>
      </c>
    </row>
    <row r="34">
      <c r="A34" s="10" t="s">
        <v>2728</v>
      </c>
      <c r="B34" s="19">
        <v>0.047789351851851854</v>
      </c>
      <c r="C34" s="10" t="s">
        <v>74</v>
      </c>
      <c r="D34" s="10" t="s">
        <v>100</v>
      </c>
      <c r="E34" s="10">
        <v>17.0</v>
      </c>
      <c r="F34">
        <f t="shared" si="2"/>
        <v>8</v>
      </c>
      <c r="H34" s="10" t="s">
        <v>2741</v>
      </c>
      <c r="J34" s="10" t="s">
        <v>2740</v>
      </c>
    </row>
    <row r="35">
      <c r="A35" s="10" t="s">
        <v>2728</v>
      </c>
      <c r="B35" s="19">
        <v>0.0490625</v>
      </c>
      <c r="C35" s="10" t="s">
        <v>66</v>
      </c>
      <c r="D35" s="10" t="s">
        <v>89</v>
      </c>
      <c r="E35" s="10">
        <v>14.0</v>
      </c>
      <c r="F35">
        <f t="shared" si="2"/>
        <v>5</v>
      </c>
      <c r="J35" s="10" t="s">
        <v>2742</v>
      </c>
    </row>
    <row r="36">
      <c r="A36" s="10" t="s">
        <v>2728</v>
      </c>
      <c r="B36" s="19">
        <v>0.04908564814814815</v>
      </c>
      <c r="C36" s="10" t="s">
        <v>66</v>
      </c>
      <c r="D36" s="10" t="s">
        <v>89</v>
      </c>
      <c r="E36" s="10">
        <v>27.0</v>
      </c>
      <c r="F36">
        <f t="shared" si="2"/>
        <v>18</v>
      </c>
      <c r="J36" s="10" t="s">
        <v>2742</v>
      </c>
    </row>
    <row r="37">
      <c r="A37" s="10" t="s">
        <v>2728</v>
      </c>
      <c r="B37" s="19">
        <v>0.04917824074074074</v>
      </c>
      <c r="C37" s="10" t="s">
        <v>66</v>
      </c>
      <c r="D37" s="10" t="s">
        <v>91</v>
      </c>
      <c r="E37" s="10">
        <v>7.0</v>
      </c>
      <c r="H37" s="10" t="s">
        <v>2743</v>
      </c>
    </row>
    <row r="38">
      <c r="A38" s="10" t="s">
        <v>2728</v>
      </c>
      <c r="B38" s="19">
        <v>0.053773148148148146</v>
      </c>
      <c r="C38" s="10" t="s">
        <v>66</v>
      </c>
      <c r="D38" s="10" t="s">
        <v>91</v>
      </c>
      <c r="E38" s="10">
        <v>7.0</v>
      </c>
      <c r="H38" s="10" t="s">
        <v>2744</v>
      </c>
      <c r="J38" s="10" t="s">
        <v>2745</v>
      </c>
    </row>
    <row r="39">
      <c r="A39" s="10" t="s">
        <v>2728</v>
      </c>
      <c r="B39" s="19">
        <v>0.05480324074074074</v>
      </c>
      <c r="C39" s="10" t="s">
        <v>964</v>
      </c>
      <c r="D39" s="10" t="s">
        <v>91</v>
      </c>
      <c r="E39" s="10">
        <v>21.0</v>
      </c>
      <c r="H39" s="10" t="s">
        <v>2746</v>
      </c>
      <c r="I39" s="10">
        <v>1.0</v>
      </c>
      <c r="J39" s="10" t="s">
        <v>2747</v>
      </c>
    </row>
    <row r="40">
      <c r="A40" s="10" t="s">
        <v>2728</v>
      </c>
      <c r="B40" s="19">
        <v>0.055601851851851854</v>
      </c>
      <c r="C40" s="10" t="s">
        <v>69</v>
      </c>
      <c r="D40" s="10" t="s">
        <v>89</v>
      </c>
      <c r="E40" s="10">
        <v>20.0</v>
      </c>
      <c r="F40">
        <f>E40-9</f>
        <v>11</v>
      </c>
      <c r="J40" s="10" t="s">
        <v>2748</v>
      </c>
    </row>
    <row r="41">
      <c r="A41" s="10" t="s">
        <v>2728</v>
      </c>
      <c r="B41" s="19">
        <v>0.05569444444444444</v>
      </c>
      <c r="C41" s="10" t="s">
        <v>69</v>
      </c>
      <c r="D41" s="10" t="s">
        <v>91</v>
      </c>
      <c r="E41" s="10">
        <v>9.0</v>
      </c>
      <c r="H41" s="10" t="s">
        <v>2749</v>
      </c>
    </row>
    <row r="42">
      <c r="A42" s="10" t="s">
        <v>2728</v>
      </c>
      <c r="B42" s="19">
        <v>0.05613425925925926</v>
      </c>
      <c r="C42" s="10" t="s">
        <v>69</v>
      </c>
      <c r="D42" s="10" t="s">
        <v>89</v>
      </c>
      <c r="E42" s="10">
        <v>20.0</v>
      </c>
      <c r="F42">
        <f>E42-9</f>
        <v>11</v>
      </c>
      <c r="J42" s="10" t="s">
        <v>2750</v>
      </c>
    </row>
    <row r="43">
      <c r="A43" s="10" t="s">
        <v>2728</v>
      </c>
      <c r="B43" s="19">
        <v>0.05662037037037037</v>
      </c>
      <c r="C43" s="10" t="s">
        <v>69</v>
      </c>
      <c r="D43" s="10" t="s">
        <v>91</v>
      </c>
      <c r="E43" s="10">
        <v>24.0</v>
      </c>
      <c r="H43" s="10" t="s">
        <v>2732</v>
      </c>
    </row>
    <row r="44">
      <c r="A44" s="10" t="s">
        <v>2728</v>
      </c>
      <c r="B44" s="19">
        <v>0.05732638888888889</v>
      </c>
      <c r="C44" s="10" t="s">
        <v>74</v>
      </c>
      <c r="D44" s="10" t="s">
        <v>93</v>
      </c>
      <c r="E44" s="10" t="s">
        <v>75</v>
      </c>
      <c r="F44" s="10" t="s">
        <v>75</v>
      </c>
      <c r="J44" s="10" t="s">
        <v>2263</v>
      </c>
    </row>
    <row r="45">
      <c r="A45" s="10" t="s">
        <v>2728</v>
      </c>
      <c r="B45" s="19">
        <v>0.05732638888888889</v>
      </c>
      <c r="C45" s="10" t="s">
        <v>74</v>
      </c>
      <c r="D45" s="10" t="s">
        <v>93</v>
      </c>
      <c r="E45" s="10">
        <v>19.0</v>
      </c>
      <c r="F45">
        <f>E45-10</f>
        <v>9</v>
      </c>
      <c r="J45" s="10" t="s">
        <v>2731</v>
      </c>
    </row>
    <row r="46">
      <c r="A46" s="10" t="s">
        <v>2728</v>
      </c>
      <c r="B46" s="19">
        <v>0.05767361111111111</v>
      </c>
      <c r="C46" s="10" t="s">
        <v>74</v>
      </c>
      <c r="D46" s="10" t="s">
        <v>91</v>
      </c>
      <c r="E46" s="10">
        <v>24.0</v>
      </c>
      <c r="H46" s="10" t="s">
        <v>2732</v>
      </c>
      <c r="I46" s="10">
        <v>1.0</v>
      </c>
      <c r="J46" s="10" t="s">
        <v>2751</v>
      </c>
    </row>
    <row r="47">
      <c r="A47" s="10" t="s">
        <v>2728</v>
      </c>
      <c r="B47" s="19">
        <v>0.05876157407407408</v>
      </c>
      <c r="C47" s="10" t="s">
        <v>74</v>
      </c>
      <c r="D47" s="10" t="s">
        <v>100</v>
      </c>
      <c r="E47" s="10">
        <v>16.0</v>
      </c>
      <c r="F47">
        <f>E47-9</f>
        <v>7</v>
      </c>
    </row>
    <row r="48">
      <c r="A48" s="10" t="s">
        <v>2728</v>
      </c>
      <c r="B48" s="19">
        <v>0.060578703703703704</v>
      </c>
      <c r="C48" s="10" t="s">
        <v>84</v>
      </c>
      <c r="D48" s="10" t="s">
        <v>87</v>
      </c>
      <c r="E48" s="10" t="s">
        <v>75</v>
      </c>
      <c r="F48" s="10" t="s">
        <v>75</v>
      </c>
      <c r="J48" s="10" t="s">
        <v>2263</v>
      </c>
    </row>
    <row r="49">
      <c r="A49" s="10" t="s">
        <v>2728</v>
      </c>
      <c r="B49" s="19">
        <v>0.060578703703703704</v>
      </c>
      <c r="C49" s="10" t="s">
        <v>84</v>
      </c>
      <c r="D49" s="10" t="s">
        <v>87</v>
      </c>
      <c r="E49" s="10">
        <v>14.0</v>
      </c>
      <c r="F49">
        <f>E49-2</f>
        <v>12</v>
      </c>
    </row>
    <row r="50">
      <c r="A50" s="10" t="s">
        <v>2728</v>
      </c>
      <c r="B50" s="19">
        <v>0.062175925925925926</v>
      </c>
      <c r="C50" s="10" t="s">
        <v>70</v>
      </c>
      <c r="D50" s="10" t="s">
        <v>166</v>
      </c>
      <c r="E50" s="10">
        <v>7.0</v>
      </c>
      <c r="F50">
        <f>E50-3</f>
        <v>4</v>
      </c>
      <c r="J50" s="10" t="s">
        <v>2752</v>
      </c>
    </row>
    <row r="51">
      <c r="A51" s="10" t="s">
        <v>2728</v>
      </c>
      <c r="B51" s="19">
        <v>0.06315972222222223</v>
      </c>
      <c r="C51" s="10" t="s">
        <v>82</v>
      </c>
      <c r="D51" s="10" t="s">
        <v>89</v>
      </c>
      <c r="E51" s="10">
        <v>21.0</v>
      </c>
      <c r="F51">
        <f>E51-9</f>
        <v>12</v>
      </c>
      <c r="J51" s="10" t="s">
        <v>2753</v>
      </c>
    </row>
    <row r="52">
      <c r="A52" s="10" t="s">
        <v>2728</v>
      </c>
      <c r="B52" s="19">
        <v>0.06325231481481482</v>
      </c>
      <c r="C52" s="10" t="s">
        <v>82</v>
      </c>
      <c r="D52" s="10" t="s">
        <v>91</v>
      </c>
      <c r="E52" s="10">
        <v>23.0</v>
      </c>
      <c r="H52" s="10" t="s">
        <v>2754</v>
      </c>
      <c r="I52" s="10">
        <v>1.0</v>
      </c>
      <c r="J52" s="10" t="s">
        <v>2755</v>
      </c>
    </row>
    <row r="53">
      <c r="A53" s="10" t="s">
        <v>2728</v>
      </c>
      <c r="B53" s="19">
        <v>0.0640162037037037</v>
      </c>
      <c r="C53" s="10" t="s">
        <v>82</v>
      </c>
      <c r="D53" s="10" t="s">
        <v>91</v>
      </c>
      <c r="E53" s="10">
        <v>26.0</v>
      </c>
      <c r="H53" s="10" t="s">
        <v>2756</v>
      </c>
      <c r="I53" s="10">
        <v>1.0</v>
      </c>
      <c r="J53" s="10" t="s">
        <v>2757</v>
      </c>
    </row>
    <row r="54">
      <c r="A54" s="10" t="s">
        <v>2728</v>
      </c>
      <c r="B54" s="19">
        <v>0.06460648148148149</v>
      </c>
      <c r="C54" s="10" t="s">
        <v>82</v>
      </c>
      <c r="D54" s="10" t="s">
        <v>166</v>
      </c>
      <c r="E54" s="10">
        <v>14.0</v>
      </c>
      <c r="F54">
        <f>E54-8</f>
        <v>6</v>
      </c>
    </row>
    <row r="55">
      <c r="A55" s="10" t="s">
        <v>2728</v>
      </c>
      <c r="B55" s="19">
        <v>0.06848379629629629</v>
      </c>
      <c r="C55" s="10" t="s">
        <v>84</v>
      </c>
      <c r="D55" s="10" t="s">
        <v>93</v>
      </c>
      <c r="E55" s="10" t="s">
        <v>88</v>
      </c>
      <c r="F55" s="10">
        <v>1.0</v>
      </c>
      <c r="J55" s="10" t="s">
        <v>2263</v>
      </c>
    </row>
    <row r="56">
      <c r="A56" s="10" t="s">
        <v>2728</v>
      </c>
      <c r="B56" s="19">
        <v>0.06848379629629629</v>
      </c>
      <c r="C56" s="10" t="s">
        <v>84</v>
      </c>
      <c r="D56" s="10" t="s">
        <v>93</v>
      </c>
      <c r="E56" s="10" t="s">
        <v>88</v>
      </c>
      <c r="F56" s="10">
        <v>1.0</v>
      </c>
      <c r="J56" s="10" t="s">
        <v>2758</v>
      </c>
    </row>
    <row r="57">
      <c r="A57" s="10" t="s">
        <v>2728</v>
      </c>
      <c r="B57" s="19">
        <v>0.07020833333333333</v>
      </c>
      <c r="C57" s="10" t="s">
        <v>1507</v>
      </c>
      <c r="D57" s="10" t="s">
        <v>87</v>
      </c>
      <c r="E57" s="10">
        <f>F57+2</f>
        <v>4</v>
      </c>
      <c r="F57" s="10">
        <v>2.0</v>
      </c>
    </row>
    <row r="58">
      <c r="A58" s="10" t="s">
        <v>2728</v>
      </c>
      <c r="B58" s="19">
        <v>0.07358796296296297</v>
      </c>
      <c r="C58" s="10" t="s">
        <v>66</v>
      </c>
      <c r="D58" s="10" t="s">
        <v>81</v>
      </c>
      <c r="E58" s="10" t="s">
        <v>75</v>
      </c>
      <c r="F58" s="10" t="s">
        <v>75</v>
      </c>
      <c r="J58" s="10" t="s">
        <v>2263</v>
      </c>
    </row>
    <row r="59">
      <c r="A59" s="10" t="s">
        <v>2728</v>
      </c>
      <c r="B59" s="19">
        <v>0.07358796296296297</v>
      </c>
      <c r="C59" s="10" t="s">
        <v>66</v>
      </c>
      <c r="D59" s="10" t="s">
        <v>81</v>
      </c>
      <c r="E59" s="10">
        <v>16.0</v>
      </c>
      <c r="F59">
        <f>E59-5</f>
        <v>11</v>
      </c>
      <c r="J59" s="10" t="s">
        <v>4365</v>
      </c>
    </row>
    <row r="60">
      <c r="A60" s="10" t="s">
        <v>2728</v>
      </c>
      <c r="B60" s="19">
        <v>0.07372685185185185</v>
      </c>
      <c r="C60" s="10" t="s">
        <v>66</v>
      </c>
      <c r="D60" s="10" t="s">
        <v>91</v>
      </c>
      <c r="E60" s="10">
        <v>5.0</v>
      </c>
      <c r="H60" s="10" t="s">
        <v>2759</v>
      </c>
    </row>
    <row r="61">
      <c r="A61" s="10" t="s">
        <v>2728</v>
      </c>
      <c r="B61" s="19">
        <v>0.07391203703703704</v>
      </c>
      <c r="C61" s="10" t="s">
        <v>66</v>
      </c>
      <c r="D61" s="10" t="s">
        <v>91</v>
      </c>
      <c r="E61" s="10">
        <v>8.0</v>
      </c>
      <c r="H61" s="10" t="s">
        <v>2760</v>
      </c>
      <c r="I61" s="10">
        <v>1.0</v>
      </c>
      <c r="J61" s="10" t="s">
        <v>2761</v>
      </c>
    </row>
    <row r="62">
      <c r="A62" s="10" t="s">
        <v>2728</v>
      </c>
      <c r="B62" s="19">
        <v>0.07408564814814815</v>
      </c>
      <c r="C62" s="10" t="s">
        <v>66</v>
      </c>
      <c r="D62" s="10" t="s">
        <v>81</v>
      </c>
      <c r="E62" s="10" t="s">
        <v>75</v>
      </c>
      <c r="F62" s="10" t="s">
        <v>75</v>
      </c>
      <c r="J62" s="10" t="s">
        <v>2263</v>
      </c>
    </row>
    <row r="63">
      <c r="A63" s="10" t="s">
        <v>2728</v>
      </c>
      <c r="B63" s="19">
        <v>0.07408564814814815</v>
      </c>
      <c r="C63" s="10" t="s">
        <v>66</v>
      </c>
      <c r="D63" s="10" t="s">
        <v>81</v>
      </c>
      <c r="E63" s="10">
        <v>22.0</v>
      </c>
      <c r="F63">
        <f>E63-5</f>
        <v>17</v>
      </c>
      <c r="J63" s="10" t="s">
        <v>4365</v>
      </c>
    </row>
    <row r="64">
      <c r="A64" s="10" t="s">
        <v>2728</v>
      </c>
      <c r="B64" s="19">
        <v>0.07372685185185185</v>
      </c>
      <c r="C64" s="10" t="s">
        <v>66</v>
      </c>
      <c r="D64" s="10" t="s">
        <v>91</v>
      </c>
      <c r="E64" s="10">
        <v>5.0</v>
      </c>
      <c r="H64" s="10" t="s">
        <v>2759</v>
      </c>
      <c r="J64" s="10" t="s">
        <v>2745</v>
      </c>
    </row>
    <row r="65">
      <c r="A65" s="10" t="s">
        <v>2728</v>
      </c>
      <c r="B65" s="19">
        <v>0.07436342592592593</v>
      </c>
      <c r="C65" s="10" t="s">
        <v>66</v>
      </c>
      <c r="D65" s="10" t="s">
        <v>81</v>
      </c>
      <c r="E65" s="10" t="s">
        <v>75</v>
      </c>
      <c r="F65" s="10" t="s">
        <v>75</v>
      </c>
      <c r="J65" s="10" t="s">
        <v>2263</v>
      </c>
    </row>
    <row r="66">
      <c r="A66" s="10" t="s">
        <v>2728</v>
      </c>
      <c r="B66" s="19">
        <v>0.07436342592592593</v>
      </c>
      <c r="C66" s="10" t="s">
        <v>66</v>
      </c>
      <c r="D66" s="10" t="s">
        <v>81</v>
      </c>
      <c r="E66" s="10">
        <v>24.0</v>
      </c>
      <c r="F66">
        <f>E66-5</f>
        <v>19</v>
      </c>
      <c r="J66" s="10" t="s">
        <v>4365</v>
      </c>
    </row>
    <row r="67">
      <c r="A67" s="10" t="s">
        <v>2728</v>
      </c>
      <c r="B67" s="19">
        <v>0.07505787037037037</v>
      </c>
      <c r="C67" s="10" t="s">
        <v>66</v>
      </c>
      <c r="D67" s="10" t="s">
        <v>91</v>
      </c>
      <c r="E67" s="10">
        <v>11.0</v>
      </c>
      <c r="H67" s="10" t="s">
        <v>2713</v>
      </c>
      <c r="J67" s="10" t="s">
        <v>2745</v>
      </c>
    </row>
    <row r="68">
      <c r="A68" s="10" t="s">
        <v>2728</v>
      </c>
      <c r="B68" s="19">
        <v>0.0755787037037037</v>
      </c>
      <c r="C68" s="10" t="s">
        <v>66</v>
      </c>
      <c r="D68" s="10" t="s">
        <v>81</v>
      </c>
      <c r="E68" s="10">
        <v>21.0</v>
      </c>
      <c r="F68">
        <f>E68-5</f>
        <v>16</v>
      </c>
      <c r="J68" s="10" t="s">
        <v>2762</v>
      </c>
    </row>
    <row r="69">
      <c r="A69" s="10" t="s">
        <v>2728</v>
      </c>
      <c r="B69" s="19">
        <v>0.0755787037037037</v>
      </c>
      <c r="C69" s="10" t="s">
        <v>66</v>
      </c>
      <c r="D69" s="10" t="s">
        <v>81</v>
      </c>
      <c r="E69" s="10" t="s">
        <v>75</v>
      </c>
      <c r="F69" s="10" t="s">
        <v>75</v>
      </c>
      <c r="J69" s="10" t="s">
        <v>2263</v>
      </c>
    </row>
    <row r="70">
      <c r="A70" s="10" t="s">
        <v>2728</v>
      </c>
      <c r="B70" s="19">
        <v>0.06892361111111112</v>
      </c>
      <c r="C70" s="10" t="s">
        <v>66</v>
      </c>
      <c r="D70" s="10" t="s">
        <v>81</v>
      </c>
      <c r="E70" s="10">
        <v>17.0</v>
      </c>
      <c r="J70" s="10" t="s">
        <v>2763</v>
      </c>
    </row>
    <row r="71">
      <c r="A71" s="10" t="s">
        <v>2728</v>
      </c>
      <c r="B71" s="19">
        <v>0.07604166666666666</v>
      </c>
      <c r="C71" s="10" t="s">
        <v>66</v>
      </c>
      <c r="D71" s="10" t="s">
        <v>91</v>
      </c>
      <c r="E71" s="10">
        <v>1.0</v>
      </c>
      <c r="H71" s="10" t="s">
        <v>2764</v>
      </c>
      <c r="J71" s="10" t="s">
        <v>2745</v>
      </c>
    </row>
    <row r="72">
      <c r="A72" s="10" t="s">
        <v>2728</v>
      </c>
      <c r="B72" s="19">
        <v>0.07609953703703703</v>
      </c>
      <c r="C72" s="10" t="s">
        <v>66</v>
      </c>
      <c r="D72" s="10" t="s">
        <v>81</v>
      </c>
      <c r="E72" s="10">
        <v>10.0</v>
      </c>
      <c r="J72" s="10" t="s">
        <v>2765</v>
      </c>
    </row>
    <row r="73">
      <c r="A73" s="10" t="s">
        <v>2728</v>
      </c>
      <c r="B73" s="19">
        <v>0.07664351851851851</v>
      </c>
      <c r="C73" s="10" t="s">
        <v>66</v>
      </c>
      <c r="D73" s="10" t="s">
        <v>93</v>
      </c>
      <c r="E73" s="10" t="s">
        <v>75</v>
      </c>
      <c r="F73" s="10" t="s">
        <v>75</v>
      </c>
      <c r="J73" s="10" t="s">
        <v>2265</v>
      </c>
    </row>
    <row r="74">
      <c r="A74" s="10" t="s">
        <v>2728</v>
      </c>
      <c r="B74" s="19">
        <v>0.07664351851851851</v>
      </c>
      <c r="C74" s="10" t="s">
        <v>66</v>
      </c>
      <c r="D74" s="10" t="s">
        <v>93</v>
      </c>
      <c r="E74" s="10">
        <v>15.0</v>
      </c>
      <c r="F74">
        <f>E74-10</f>
        <v>5</v>
      </c>
    </row>
    <row r="75">
      <c r="A75" s="10" t="s">
        <v>2728</v>
      </c>
      <c r="B75" s="19">
        <v>0.07793981481481481</v>
      </c>
      <c r="C75" s="10" t="s">
        <v>1507</v>
      </c>
      <c r="D75" s="10" t="s">
        <v>93</v>
      </c>
      <c r="E75" s="10">
        <v>21.0</v>
      </c>
      <c r="F75">
        <f>E75-6</f>
        <v>15</v>
      </c>
      <c r="J75" s="10" t="s">
        <v>2766</v>
      </c>
    </row>
    <row r="76">
      <c r="A76" s="10" t="s">
        <v>2728</v>
      </c>
      <c r="B76" s="19">
        <v>0.07800925925925926</v>
      </c>
      <c r="C76" s="10" t="s">
        <v>1507</v>
      </c>
      <c r="D76" s="10" t="s">
        <v>91</v>
      </c>
      <c r="E76" s="10">
        <v>9.0</v>
      </c>
      <c r="H76" s="10" t="s">
        <v>2767</v>
      </c>
    </row>
    <row r="77">
      <c r="A77" s="10" t="s">
        <v>2728</v>
      </c>
      <c r="B77" s="19">
        <v>0.07806712962962963</v>
      </c>
      <c r="C77" s="10" t="s">
        <v>1507</v>
      </c>
      <c r="D77" s="10" t="s">
        <v>93</v>
      </c>
      <c r="E77" s="10">
        <v>11.0</v>
      </c>
      <c r="F77">
        <f>E77-6</f>
        <v>5</v>
      </c>
      <c r="J77" s="10" t="s">
        <v>2768</v>
      </c>
    </row>
    <row r="78">
      <c r="A78" s="10" t="s">
        <v>2728</v>
      </c>
      <c r="B78" s="19">
        <v>0.07981481481481481</v>
      </c>
      <c r="C78" s="10" t="s">
        <v>964</v>
      </c>
      <c r="D78" s="10" t="s">
        <v>67</v>
      </c>
      <c r="E78" s="10">
        <v>11.0</v>
      </c>
      <c r="F78">
        <f t="shared" ref="F78:F79" si="3">E78-9</f>
        <v>2</v>
      </c>
    </row>
    <row r="79">
      <c r="A79" s="10" t="s">
        <v>2728</v>
      </c>
      <c r="B79" s="19">
        <v>0.0825</v>
      </c>
      <c r="C79" s="10" t="s">
        <v>69</v>
      </c>
      <c r="D79" s="10" t="s">
        <v>89</v>
      </c>
      <c r="E79" s="10">
        <v>24.0</v>
      </c>
      <c r="F79">
        <f t="shared" si="3"/>
        <v>15</v>
      </c>
      <c r="J79" s="10" t="s">
        <v>2769</v>
      </c>
    </row>
    <row r="80">
      <c r="A80" s="10" t="s">
        <v>2728</v>
      </c>
      <c r="B80" s="19">
        <v>0.08278935185185185</v>
      </c>
      <c r="C80" s="10" t="s">
        <v>69</v>
      </c>
      <c r="D80" s="10" t="s">
        <v>91</v>
      </c>
      <c r="E80" s="10">
        <v>22.0</v>
      </c>
      <c r="H80" s="10" t="s">
        <v>2770</v>
      </c>
    </row>
    <row r="81">
      <c r="A81" s="10" t="s">
        <v>2728</v>
      </c>
      <c r="B81" s="19">
        <v>0.08310185185185186</v>
      </c>
      <c r="C81" s="10" t="s">
        <v>69</v>
      </c>
      <c r="D81" s="10" t="s">
        <v>89</v>
      </c>
      <c r="E81" s="10">
        <v>19.0</v>
      </c>
      <c r="F81">
        <f>E81-9</f>
        <v>10</v>
      </c>
      <c r="J81" s="10" t="s">
        <v>2748</v>
      </c>
    </row>
    <row r="82">
      <c r="A82" s="10" t="s">
        <v>2728</v>
      </c>
      <c r="B82" s="19">
        <v>0.0831712962962963</v>
      </c>
      <c r="C82" s="10" t="s">
        <v>69</v>
      </c>
      <c r="D82" s="10" t="s">
        <v>91</v>
      </c>
      <c r="E82" s="10">
        <v>8.0</v>
      </c>
      <c r="H82" s="10" t="s">
        <v>2760</v>
      </c>
      <c r="I82" s="10">
        <v>1.0</v>
      </c>
      <c r="J82" s="10" t="s">
        <v>2771</v>
      </c>
    </row>
    <row r="83">
      <c r="A83" s="10" t="s">
        <v>2728</v>
      </c>
      <c r="B83" s="19">
        <v>0.08363425925925926</v>
      </c>
      <c r="C83" s="10" t="s">
        <v>84</v>
      </c>
      <c r="D83" s="10" t="s">
        <v>93</v>
      </c>
      <c r="E83">
        <f>F83+8</f>
        <v>27</v>
      </c>
      <c r="F83" s="10">
        <v>19.0</v>
      </c>
      <c r="J83" s="10" t="s">
        <v>2758</v>
      </c>
    </row>
    <row r="84">
      <c r="A84" s="10" t="s">
        <v>2728</v>
      </c>
      <c r="B84" s="19">
        <v>0.084375</v>
      </c>
      <c r="C84" s="10" t="s">
        <v>84</v>
      </c>
      <c r="D84" s="10" t="s">
        <v>91</v>
      </c>
      <c r="E84" s="10">
        <v>11.0</v>
      </c>
      <c r="H84" s="10" t="s">
        <v>2772</v>
      </c>
      <c r="J84" s="10" t="s">
        <v>2773</v>
      </c>
    </row>
    <row r="85">
      <c r="A85" s="10" t="s">
        <v>2728</v>
      </c>
      <c r="B85" s="19">
        <v>0.08550925925925926</v>
      </c>
      <c r="C85" s="10" t="s">
        <v>74</v>
      </c>
      <c r="D85" s="10" t="s">
        <v>93</v>
      </c>
      <c r="E85" s="10" t="s">
        <v>68</v>
      </c>
      <c r="F85" s="10">
        <v>20.0</v>
      </c>
      <c r="J85" s="10" t="s">
        <v>2774</v>
      </c>
    </row>
    <row r="86">
      <c r="A86" s="10" t="s">
        <v>2728</v>
      </c>
      <c r="B86" s="19">
        <v>0.08572916666666666</v>
      </c>
      <c r="C86" s="10" t="s">
        <v>74</v>
      </c>
      <c r="D86" s="10" t="s">
        <v>91</v>
      </c>
      <c r="E86" s="10">
        <v>52.0</v>
      </c>
      <c r="H86" s="10" t="s">
        <v>2775</v>
      </c>
    </row>
    <row r="87">
      <c r="A87" s="10" t="s">
        <v>2728</v>
      </c>
      <c r="B87" s="19">
        <v>0.0859837962962963</v>
      </c>
      <c r="C87" s="10" t="s">
        <v>74</v>
      </c>
      <c r="D87" s="10" t="s">
        <v>93</v>
      </c>
      <c r="E87" s="10">
        <v>20.0</v>
      </c>
      <c r="F87">
        <f>E87-10</f>
        <v>10</v>
      </c>
      <c r="J87" s="10" t="s">
        <v>2774</v>
      </c>
    </row>
    <row r="88">
      <c r="A88" s="10" t="s">
        <v>2728</v>
      </c>
      <c r="B88" s="19">
        <v>0.08607638888888888</v>
      </c>
      <c r="C88" s="10" t="s">
        <v>74</v>
      </c>
      <c r="D88" s="10" t="s">
        <v>91</v>
      </c>
      <c r="E88" s="10">
        <v>12.0</v>
      </c>
      <c r="H88" s="10" t="s">
        <v>2339</v>
      </c>
    </row>
    <row r="89">
      <c r="A89" s="10" t="s">
        <v>2728</v>
      </c>
      <c r="B89" s="19">
        <v>0.08646990740740741</v>
      </c>
      <c r="C89" s="10" t="s">
        <v>1507</v>
      </c>
      <c r="D89" s="10" t="s">
        <v>93</v>
      </c>
      <c r="E89">
        <f>F89+6</f>
        <v>25</v>
      </c>
      <c r="F89" s="10">
        <v>19.0</v>
      </c>
      <c r="J89" s="10" t="s">
        <v>2776</v>
      </c>
    </row>
    <row r="90">
      <c r="A90" s="10" t="s">
        <v>2728</v>
      </c>
      <c r="B90" s="19">
        <v>0.08664351851851852</v>
      </c>
      <c r="C90" s="10" t="s">
        <v>1507</v>
      </c>
      <c r="D90" s="10" t="s">
        <v>91</v>
      </c>
      <c r="E90" s="10">
        <v>11.0</v>
      </c>
      <c r="H90" s="10" t="s">
        <v>2777</v>
      </c>
    </row>
    <row r="91">
      <c r="A91" s="10" t="s">
        <v>2728</v>
      </c>
      <c r="B91" s="19">
        <v>0.08693287037037037</v>
      </c>
      <c r="C91" s="10" t="s">
        <v>74</v>
      </c>
      <c r="D91" s="10" t="s">
        <v>166</v>
      </c>
      <c r="E91" s="10">
        <v>8.0</v>
      </c>
      <c r="F91">
        <f>E91-1</f>
        <v>7</v>
      </c>
    </row>
    <row r="92">
      <c r="A92" s="10" t="s">
        <v>2728</v>
      </c>
      <c r="B92" s="19">
        <v>0.08762731481481481</v>
      </c>
      <c r="C92" s="10" t="s">
        <v>82</v>
      </c>
      <c r="D92" s="10" t="s">
        <v>89</v>
      </c>
      <c r="E92" s="10" t="s">
        <v>88</v>
      </c>
      <c r="F92" s="10">
        <v>1.0</v>
      </c>
      <c r="J92" s="10" t="s">
        <v>2778</v>
      </c>
    </row>
    <row r="93">
      <c r="A93" s="10" t="s">
        <v>2728</v>
      </c>
      <c r="B93" s="19">
        <v>0.08854166666666667</v>
      </c>
      <c r="C93" s="10" t="s">
        <v>82</v>
      </c>
      <c r="D93" s="10" t="s">
        <v>91</v>
      </c>
      <c r="E93" s="10">
        <v>30.0</v>
      </c>
      <c r="H93" s="10" t="s">
        <v>2779</v>
      </c>
      <c r="J93" s="10" t="s">
        <v>2780</v>
      </c>
    </row>
    <row r="94">
      <c r="A94" s="10" t="s">
        <v>2728</v>
      </c>
      <c r="B94" s="19">
        <v>0.08993055555555556</v>
      </c>
      <c r="C94" s="10" t="s">
        <v>74</v>
      </c>
      <c r="D94" s="10" t="s">
        <v>100</v>
      </c>
      <c r="E94" s="10">
        <v>21.0</v>
      </c>
      <c r="F94">
        <f>E94-9</f>
        <v>12</v>
      </c>
      <c r="J94" s="10" t="s">
        <v>2781</v>
      </c>
    </row>
    <row r="95">
      <c r="A95" s="10" t="s">
        <v>2728</v>
      </c>
      <c r="B95" s="19">
        <v>0.08993055555555556</v>
      </c>
      <c r="C95" s="10" t="s">
        <v>84</v>
      </c>
      <c r="D95" s="10" t="s">
        <v>100</v>
      </c>
      <c r="E95" s="10">
        <v>21.0</v>
      </c>
      <c r="F95">
        <f>E95-2</f>
        <v>19</v>
      </c>
      <c r="J95" s="10" t="s">
        <v>2781</v>
      </c>
    </row>
    <row r="96">
      <c r="A96" s="10" t="s">
        <v>2728</v>
      </c>
      <c r="B96" s="19">
        <v>0.08998842592592593</v>
      </c>
      <c r="C96" s="10" t="s">
        <v>82</v>
      </c>
      <c r="D96" s="10" t="s">
        <v>166</v>
      </c>
      <c r="E96" s="10">
        <v>17.0</v>
      </c>
      <c r="F96">
        <f>E96-8</f>
        <v>9</v>
      </c>
    </row>
    <row r="97">
      <c r="A97" s="10" t="s">
        <v>2728</v>
      </c>
      <c r="B97" s="19">
        <v>0.09184027777777778</v>
      </c>
      <c r="C97" s="10" t="s">
        <v>70</v>
      </c>
      <c r="D97" s="10" t="s">
        <v>93</v>
      </c>
      <c r="E97" s="10">
        <v>22.0</v>
      </c>
      <c r="F97">
        <f t="shared" ref="F97:F98" si="4">E97-10</f>
        <v>12</v>
      </c>
      <c r="J97" s="10" t="s">
        <v>2782</v>
      </c>
    </row>
    <row r="98">
      <c r="A98" s="10" t="s">
        <v>2728</v>
      </c>
      <c r="B98" s="19">
        <v>0.09199074074074073</v>
      </c>
      <c r="C98" s="10" t="s">
        <v>70</v>
      </c>
      <c r="D98" s="10" t="s">
        <v>93</v>
      </c>
      <c r="E98" s="10">
        <v>27.0</v>
      </c>
      <c r="F98">
        <f t="shared" si="4"/>
        <v>17</v>
      </c>
      <c r="J98" s="10" t="s">
        <v>2782</v>
      </c>
    </row>
    <row r="99">
      <c r="A99" s="10" t="s">
        <v>2728</v>
      </c>
      <c r="B99" s="19">
        <v>0.09204861111111111</v>
      </c>
      <c r="C99" s="10" t="s">
        <v>70</v>
      </c>
      <c r="D99" s="10" t="s">
        <v>91</v>
      </c>
      <c r="E99" s="10">
        <v>17.0</v>
      </c>
      <c r="H99" s="10" t="s">
        <v>2783</v>
      </c>
    </row>
    <row r="100">
      <c r="A100" s="10" t="s">
        <v>2728</v>
      </c>
      <c r="B100" s="19">
        <v>0.09282407407407407</v>
      </c>
      <c r="C100" s="10" t="s">
        <v>70</v>
      </c>
      <c r="D100" s="10" t="s">
        <v>93</v>
      </c>
      <c r="E100" s="10" t="s">
        <v>75</v>
      </c>
      <c r="F100" s="10" t="s">
        <v>75</v>
      </c>
      <c r="J100" s="10" t="s">
        <v>2263</v>
      </c>
    </row>
    <row r="101">
      <c r="A101" s="10" t="s">
        <v>2728</v>
      </c>
      <c r="B101" s="19">
        <v>0.09282407407407407</v>
      </c>
      <c r="C101" s="10" t="s">
        <v>70</v>
      </c>
      <c r="D101" s="10" t="s">
        <v>93</v>
      </c>
      <c r="E101" s="10">
        <v>22.0</v>
      </c>
      <c r="F101">
        <f>E101-10</f>
        <v>12</v>
      </c>
      <c r="J101" s="10" t="s">
        <v>2782</v>
      </c>
    </row>
    <row r="102">
      <c r="A102" s="10" t="s">
        <v>2728</v>
      </c>
      <c r="B102" s="19">
        <v>0.09288194444444445</v>
      </c>
      <c r="C102" s="10" t="s">
        <v>70</v>
      </c>
      <c r="D102" s="10" t="s">
        <v>93</v>
      </c>
      <c r="E102" s="10" t="s">
        <v>88</v>
      </c>
      <c r="F102" s="10">
        <v>1.0</v>
      </c>
      <c r="J102" s="10" t="s">
        <v>2263</v>
      </c>
    </row>
    <row r="103">
      <c r="A103" s="10" t="s">
        <v>2728</v>
      </c>
      <c r="B103" s="19">
        <v>0.09288194444444445</v>
      </c>
      <c r="C103" s="10" t="s">
        <v>70</v>
      </c>
      <c r="D103" s="10" t="s">
        <v>93</v>
      </c>
      <c r="E103" s="10">
        <v>17.0</v>
      </c>
      <c r="F103">
        <f>E103-10</f>
        <v>7</v>
      </c>
      <c r="J103" s="10" t="s">
        <v>2782</v>
      </c>
    </row>
    <row r="104">
      <c r="A104" s="10" t="s">
        <v>2728</v>
      </c>
      <c r="B104" s="19">
        <v>0.09303240740740741</v>
      </c>
      <c r="C104" s="10" t="s">
        <v>70</v>
      </c>
      <c r="D104" s="10" t="s">
        <v>91</v>
      </c>
      <c r="E104" s="10">
        <v>9.0</v>
      </c>
      <c r="H104" s="10" t="s">
        <v>2784</v>
      </c>
    </row>
    <row r="105">
      <c r="A105" s="10" t="s">
        <v>2728</v>
      </c>
      <c r="B105" s="19">
        <v>0.09385416666666667</v>
      </c>
      <c r="C105" s="10" t="s">
        <v>84</v>
      </c>
      <c r="D105" s="10" t="s">
        <v>93</v>
      </c>
      <c r="E105" s="10" t="s">
        <v>75</v>
      </c>
      <c r="F105" s="10" t="s">
        <v>75</v>
      </c>
      <c r="J105" s="10" t="s">
        <v>2263</v>
      </c>
    </row>
    <row r="106">
      <c r="A106" s="10" t="s">
        <v>2728</v>
      </c>
      <c r="B106" s="19">
        <v>0.09385416666666667</v>
      </c>
      <c r="C106" s="10" t="s">
        <v>84</v>
      </c>
      <c r="D106" s="10" t="s">
        <v>93</v>
      </c>
      <c r="E106">
        <f>F106+8</f>
        <v>27</v>
      </c>
      <c r="F106" s="10">
        <v>19.0</v>
      </c>
      <c r="J106" s="10" t="s">
        <v>2785</v>
      </c>
    </row>
    <row r="107">
      <c r="A107" s="10" t="s">
        <v>2728</v>
      </c>
      <c r="B107" s="19">
        <v>0.09462962962962963</v>
      </c>
      <c r="C107" s="10" t="s">
        <v>84</v>
      </c>
      <c r="D107" s="10" t="s">
        <v>91</v>
      </c>
      <c r="E107" s="10">
        <v>27.0</v>
      </c>
      <c r="H107" s="10" t="s">
        <v>888</v>
      </c>
      <c r="J107" s="10" t="s">
        <v>2786</v>
      </c>
    </row>
    <row r="108">
      <c r="A108" s="10" t="s">
        <v>2728</v>
      </c>
      <c r="B108" s="19">
        <v>0.09510416666666667</v>
      </c>
      <c r="C108" s="10" t="s">
        <v>84</v>
      </c>
      <c r="D108" s="10" t="s">
        <v>93</v>
      </c>
      <c r="E108" s="10" t="s">
        <v>75</v>
      </c>
      <c r="F108" s="10" t="s">
        <v>75</v>
      </c>
      <c r="J108" s="10" t="s">
        <v>2263</v>
      </c>
    </row>
    <row r="109">
      <c r="A109" s="10" t="s">
        <v>2728</v>
      </c>
      <c r="B109" s="19">
        <v>0.09510416666666667</v>
      </c>
      <c r="C109" s="10" t="s">
        <v>84</v>
      </c>
      <c r="D109" s="10" t="s">
        <v>93</v>
      </c>
      <c r="E109" s="10">
        <v>21.0</v>
      </c>
      <c r="F109">
        <f>E109-8</f>
        <v>13</v>
      </c>
      <c r="J109" s="10" t="s">
        <v>2787</v>
      </c>
    </row>
    <row r="110">
      <c r="A110" s="10" t="s">
        <v>2728</v>
      </c>
      <c r="B110" s="19">
        <v>0.0969212962962963</v>
      </c>
      <c r="C110" s="10" t="s">
        <v>84</v>
      </c>
      <c r="D110" s="10" t="s">
        <v>100</v>
      </c>
      <c r="E110" s="10" t="s">
        <v>75</v>
      </c>
      <c r="F110" s="10" t="s">
        <v>75</v>
      </c>
      <c r="J110" s="10" t="s">
        <v>2263</v>
      </c>
    </row>
    <row r="111">
      <c r="A111" s="10" t="s">
        <v>2728</v>
      </c>
      <c r="B111" s="19">
        <v>0.0969212962962963</v>
      </c>
      <c r="C111" s="10" t="s">
        <v>84</v>
      </c>
      <c r="D111" s="10" t="s">
        <v>100</v>
      </c>
      <c r="E111" s="10">
        <v>14.0</v>
      </c>
      <c r="F111">
        <f>E111-2</f>
        <v>12</v>
      </c>
      <c r="J111" s="10" t="s">
        <v>2788</v>
      </c>
    </row>
    <row r="112">
      <c r="A112" s="10" t="s">
        <v>2728</v>
      </c>
      <c r="B112" s="19">
        <v>0.09709490740740741</v>
      </c>
      <c r="C112" s="10" t="s">
        <v>66</v>
      </c>
      <c r="D112" s="10" t="s">
        <v>91</v>
      </c>
      <c r="E112" s="10">
        <v>21.0</v>
      </c>
      <c r="H112" s="10" t="s">
        <v>2789</v>
      </c>
      <c r="J112" s="10" t="s">
        <v>2790</v>
      </c>
    </row>
    <row r="113">
      <c r="A113" s="10" t="s">
        <v>2728</v>
      </c>
      <c r="B113" s="19">
        <v>0.09944444444444445</v>
      </c>
      <c r="C113" s="10" t="s">
        <v>66</v>
      </c>
      <c r="D113" s="10" t="s">
        <v>91</v>
      </c>
      <c r="E113" s="10">
        <v>6.0</v>
      </c>
      <c r="H113" s="10" t="s">
        <v>2791</v>
      </c>
      <c r="I113" s="10">
        <v>1.0</v>
      </c>
      <c r="J113" s="10" t="s">
        <v>2792</v>
      </c>
    </row>
    <row r="114">
      <c r="A114" s="10" t="s">
        <v>2728</v>
      </c>
      <c r="B114" s="19">
        <v>0.10069444444444445</v>
      </c>
      <c r="C114" s="10" t="s">
        <v>69</v>
      </c>
      <c r="D114" s="10" t="s">
        <v>81</v>
      </c>
      <c r="F114" s="10">
        <v>17.0</v>
      </c>
    </row>
    <row r="115">
      <c r="A115" s="10" t="s">
        <v>2728</v>
      </c>
      <c r="B115" s="19">
        <v>0.10123842592592593</v>
      </c>
      <c r="C115" s="10" t="s">
        <v>69</v>
      </c>
      <c r="D115" s="10" t="s">
        <v>93</v>
      </c>
      <c r="E115">
        <f>F115+8</f>
        <v>22</v>
      </c>
      <c r="F115" s="10">
        <v>14.0</v>
      </c>
      <c r="J115" s="10" t="s">
        <v>2793</v>
      </c>
    </row>
    <row r="116">
      <c r="A116" s="10" t="s">
        <v>2728</v>
      </c>
      <c r="B116" s="19">
        <v>0.10137731481481481</v>
      </c>
      <c r="C116" s="10" t="s">
        <v>69</v>
      </c>
      <c r="D116" s="10" t="s">
        <v>91</v>
      </c>
      <c r="E116" s="10">
        <v>7.0</v>
      </c>
      <c r="H116" s="10" t="s">
        <v>2708</v>
      </c>
    </row>
    <row r="117">
      <c r="A117" s="10" t="s">
        <v>2728</v>
      </c>
      <c r="B117" s="19">
        <v>0.10189814814814815</v>
      </c>
      <c r="C117" s="10" t="s">
        <v>1507</v>
      </c>
      <c r="D117" s="10" t="s">
        <v>93</v>
      </c>
      <c r="E117" s="10" t="s">
        <v>75</v>
      </c>
      <c r="F117" s="10" t="s">
        <v>75</v>
      </c>
      <c r="J117" s="10" t="s">
        <v>2263</v>
      </c>
    </row>
    <row r="118">
      <c r="A118" s="10" t="s">
        <v>2728</v>
      </c>
      <c r="B118" s="19">
        <v>0.10189814814814815</v>
      </c>
      <c r="C118" s="10" t="s">
        <v>1507</v>
      </c>
      <c r="D118" s="10" t="s">
        <v>93</v>
      </c>
      <c r="E118" s="10">
        <v>15.0</v>
      </c>
      <c r="F118">
        <f>E118-6</f>
        <v>9</v>
      </c>
      <c r="J118" s="10" t="s">
        <v>2794</v>
      </c>
    </row>
    <row r="119">
      <c r="A119" s="10" t="s">
        <v>2728</v>
      </c>
      <c r="B119" s="19">
        <v>0.10210648148148148</v>
      </c>
      <c r="C119" s="10" t="s">
        <v>1507</v>
      </c>
      <c r="D119" s="10" t="s">
        <v>93</v>
      </c>
      <c r="E119" s="10" t="s">
        <v>75</v>
      </c>
      <c r="F119" s="10" t="s">
        <v>75</v>
      </c>
      <c r="J119" s="10" t="s">
        <v>2263</v>
      </c>
    </row>
    <row r="120">
      <c r="A120" s="10" t="s">
        <v>2728</v>
      </c>
      <c r="B120" s="19">
        <v>0.10210648148148148</v>
      </c>
      <c r="C120" s="10" t="s">
        <v>1507</v>
      </c>
      <c r="D120" s="10" t="s">
        <v>93</v>
      </c>
      <c r="E120" s="10">
        <v>17.0</v>
      </c>
      <c r="F120">
        <f>E120-6</f>
        <v>11</v>
      </c>
      <c r="J120" s="10" t="s">
        <v>2795</v>
      </c>
    </row>
    <row r="121">
      <c r="A121" s="10" t="s">
        <v>2728</v>
      </c>
      <c r="B121" s="19">
        <v>0.10222222222222223</v>
      </c>
      <c r="C121" s="10" t="s">
        <v>1507</v>
      </c>
      <c r="D121" s="10" t="s">
        <v>91</v>
      </c>
      <c r="E121" s="10">
        <v>10.0</v>
      </c>
      <c r="H121" s="10" t="s">
        <v>862</v>
      </c>
    </row>
    <row r="122">
      <c r="A122" s="10" t="s">
        <v>2728</v>
      </c>
      <c r="B122" s="19">
        <v>0.10547453703703703</v>
      </c>
      <c r="C122" s="10" t="s">
        <v>69</v>
      </c>
      <c r="D122" s="10" t="s">
        <v>120</v>
      </c>
      <c r="E122" s="10">
        <v>27.0</v>
      </c>
      <c r="H122" s="10" t="s">
        <v>2796</v>
      </c>
      <c r="J122" s="10" t="s">
        <v>2797</v>
      </c>
    </row>
    <row r="123">
      <c r="A123" s="10" t="s">
        <v>2728</v>
      </c>
      <c r="B123" s="19">
        <v>0.1072337962962963</v>
      </c>
      <c r="C123" s="10" t="s">
        <v>74</v>
      </c>
      <c r="D123" s="10" t="s">
        <v>4366</v>
      </c>
      <c r="E123" s="10" t="s">
        <v>88</v>
      </c>
      <c r="F123" s="10">
        <v>1.0</v>
      </c>
    </row>
    <row r="124">
      <c r="A124" s="10" t="s">
        <v>2728</v>
      </c>
      <c r="B124" s="19">
        <v>0.10739583333333333</v>
      </c>
      <c r="C124" s="10" t="s">
        <v>74</v>
      </c>
      <c r="D124" s="10" t="s">
        <v>93</v>
      </c>
      <c r="E124" s="10">
        <v>12.0</v>
      </c>
      <c r="F124">
        <f>E124-10</f>
        <v>2</v>
      </c>
      <c r="J124" s="10" t="s">
        <v>2798</v>
      </c>
    </row>
    <row r="125">
      <c r="A125" s="10" t="s">
        <v>2728</v>
      </c>
      <c r="B125" s="19">
        <v>0.1083449074074074</v>
      </c>
      <c r="C125" s="10" t="s">
        <v>82</v>
      </c>
      <c r="D125" s="10" t="s">
        <v>91</v>
      </c>
      <c r="E125" s="10">
        <v>46.0</v>
      </c>
      <c r="H125" s="10" t="s">
        <v>2799</v>
      </c>
      <c r="I125" s="10">
        <v>1.0</v>
      </c>
      <c r="J125" s="10" t="s">
        <v>2800</v>
      </c>
    </row>
    <row r="126">
      <c r="A126" s="10" t="s">
        <v>2728</v>
      </c>
      <c r="B126" s="19">
        <v>0.11012731481481482</v>
      </c>
      <c r="C126" s="10" t="s">
        <v>82</v>
      </c>
      <c r="D126" s="10" t="s">
        <v>89</v>
      </c>
      <c r="E126" s="10">
        <v>12.0</v>
      </c>
      <c r="F126">
        <f>E126-9</f>
        <v>3</v>
      </c>
      <c r="J126" s="10" t="s">
        <v>2801</v>
      </c>
    </row>
    <row r="127">
      <c r="A127" s="10" t="s">
        <v>2728</v>
      </c>
      <c r="B127" s="19">
        <v>0.10898148148148148</v>
      </c>
      <c r="C127" s="10" t="s">
        <v>70</v>
      </c>
      <c r="D127" s="10" t="s">
        <v>93</v>
      </c>
      <c r="E127" s="10">
        <v>16.0</v>
      </c>
      <c r="F127">
        <f t="shared" ref="F127:F128" si="5">E127-10</f>
        <v>6</v>
      </c>
      <c r="J127" s="10" t="s">
        <v>2802</v>
      </c>
    </row>
    <row r="128">
      <c r="A128" s="10" t="s">
        <v>2728</v>
      </c>
      <c r="B128" s="19">
        <v>0.11106481481481481</v>
      </c>
      <c r="C128" s="10" t="s">
        <v>70</v>
      </c>
      <c r="D128" s="10" t="s">
        <v>93</v>
      </c>
      <c r="E128" s="10">
        <v>16.0</v>
      </c>
      <c r="F128">
        <f t="shared" si="5"/>
        <v>6</v>
      </c>
      <c r="J128" s="10" t="s">
        <v>2802</v>
      </c>
    </row>
    <row r="129">
      <c r="A129" s="10" t="s">
        <v>2728</v>
      </c>
      <c r="B129" s="19">
        <v>0.11127314814814815</v>
      </c>
      <c r="C129" s="10" t="s">
        <v>70</v>
      </c>
      <c r="D129" s="10" t="s">
        <v>91</v>
      </c>
      <c r="E129" s="10">
        <v>22.0</v>
      </c>
      <c r="H129" s="10" t="s">
        <v>2803</v>
      </c>
      <c r="I129" s="10">
        <v>1.0</v>
      </c>
      <c r="J129" s="10" t="s">
        <v>2771</v>
      </c>
    </row>
    <row r="130">
      <c r="A130" s="10" t="s">
        <v>2728</v>
      </c>
      <c r="B130" s="19">
        <v>0.11206018518518518</v>
      </c>
      <c r="C130" s="10" t="s">
        <v>84</v>
      </c>
      <c r="D130" s="10" t="s">
        <v>93</v>
      </c>
      <c r="E130" s="10" t="s">
        <v>75</v>
      </c>
      <c r="F130" s="10" t="s">
        <v>75</v>
      </c>
      <c r="J130" s="10" t="s">
        <v>2263</v>
      </c>
    </row>
    <row r="131">
      <c r="A131" s="10" t="s">
        <v>2728</v>
      </c>
      <c r="B131" s="19">
        <v>0.11206018518518518</v>
      </c>
      <c r="C131" s="10" t="s">
        <v>84</v>
      </c>
      <c r="D131" s="10" t="s">
        <v>93</v>
      </c>
      <c r="E131" s="10" t="s">
        <v>88</v>
      </c>
      <c r="F131" s="10">
        <v>1.0</v>
      </c>
      <c r="J131" s="10" t="s">
        <v>2804</v>
      </c>
    </row>
    <row r="132">
      <c r="A132" s="10" t="s">
        <v>2728</v>
      </c>
      <c r="B132" s="19">
        <v>0.11215277777777778</v>
      </c>
      <c r="C132" s="10" t="s">
        <v>84</v>
      </c>
      <c r="D132" s="10" t="s">
        <v>93</v>
      </c>
      <c r="E132" s="10">
        <v>17.0</v>
      </c>
      <c r="F132">
        <f t="shared" ref="F132:F133" si="6">E132-8</f>
        <v>9</v>
      </c>
      <c r="J132" s="10" t="s">
        <v>2263</v>
      </c>
    </row>
    <row r="133">
      <c r="A133" s="10" t="s">
        <v>2728</v>
      </c>
      <c r="B133" s="19">
        <v>0.11215277777777778</v>
      </c>
      <c r="C133" s="10" t="s">
        <v>84</v>
      </c>
      <c r="D133" s="10" t="s">
        <v>93</v>
      </c>
      <c r="E133" s="10">
        <v>18.0</v>
      </c>
      <c r="F133">
        <f t="shared" si="6"/>
        <v>10</v>
      </c>
      <c r="J133" s="10" t="s">
        <v>2804</v>
      </c>
    </row>
    <row r="134">
      <c r="A134" s="10" t="s">
        <v>2728</v>
      </c>
      <c r="B134" s="19">
        <v>0.11244212962962963</v>
      </c>
      <c r="C134" s="10" t="s">
        <v>84</v>
      </c>
      <c r="D134" s="10" t="s">
        <v>91</v>
      </c>
      <c r="E134" s="10">
        <v>13.0</v>
      </c>
      <c r="H134" s="10" t="s">
        <v>2805</v>
      </c>
    </row>
    <row r="135">
      <c r="A135" s="10" t="s">
        <v>2728</v>
      </c>
      <c r="B135" s="19">
        <v>0.11282407407407408</v>
      </c>
      <c r="C135" s="10" t="s">
        <v>66</v>
      </c>
      <c r="D135" s="10" t="s">
        <v>91</v>
      </c>
      <c r="E135" s="10">
        <v>19.0</v>
      </c>
      <c r="H135" s="10" t="s">
        <v>2806</v>
      </c>
      <c r="J135" s="10" t="s">
        <v>2807</v>
      </c>
    </row>
    <row r="136">
      <c r="A136" s="10" t="s">
        <v>2728</v>
      </c>
      <c r="B136" s="19">
        <v>0.11768518518518518</v>
      </c>
      <c r="C136" s="10" t="s">
        <v>964</v>
      </c>
      <c r="D136" s="10" t="s">
        <v>120</v>
      </c>
      <c r="E136" s="10">
        <v>19.0</v>
      </c>
      <c r="H136" s="10" t="s">
        <v>2808</v>
      </c>
      <c r="J136" s="10" t="s">
        <v>1194</v>
      </c>
    </row>
    <row r="137">
      <c r="A137" s="10" t="s">
        <v>2728</v>
      </c>
      <c r="B137" s="19">
        <v>0.11877314814814814</v>
      </c>
      <c r="C137" s="10" t="s">
        <v>66</v>
      </c>
      <c r="D137" s="10" t="s">
        <v>120</v>
      </c>
      <c r="E137" s="10">
        <v>9.0</v>
      </c>
      <c r="H137" s="10" t="s">
        <v>2809</v>
      </c>
      <c r="J137" s="10" t="s">
        <v>2810</v>
      </c>
    </row>
    <row r="138">
      <c r="A138" s="10" t="s">
        <v>2728</v>
      </c>
      <c r="B138" s="19">
        <v>0.11877314814814814</v>
      </c>
      <c r="C138" s="10" t="s">
        <v>74</v>
      </c>
      <c r="D138" s="10" t="s">
        <v>120</v>
      </c>
      <c r="E138" s="10">
        <v>14.0</v>
      </c>
      <c r="H138" s="10" t="s">
        <v>2811</v>
      </c>
      <c r="J138" s="10" t="s">
        <v>2812</v>
      </c>
    </row>
    <row r="139">
      <c r="A139" s="10" t="s">
        <v>2728</v>
      </c>
      <c r="B139" s="19">
        <v>0.11878472222222222</v>
      </c>
      <c r="C139" s="10" t="s">
        <v>70</v>
      </c>
      <c r="D139" s="10" t="s">
        <v>120</v>
      </c>
      <c r="E139" s="10">
        <v>8.0</v>
      </c>
      <c r="H139" s="10" t="s">
        <v>1217</v>
      </c>
      <c r="J139" s="10" t="s">
        <v>2810</v>
      </c>
    </row>
    <row r="140">
      <c r="A140" s="10" t="s">
        <v>2728</v>
      </c>
      <c r="B140" s="19">
        <v>0.11881944444444445</v>
      </c>
      <c r="C140" s="10" t="s">
        <v>82</v>
      </c>
      <c r="D140" s="10" t="s">
        <v>120</v>
      </c>
      <c r="E140" s="10" t="s">
        <v>75</v>
      </c>
      <c r="H140" s="10" t="s">
        <v>2813</v>
      </c>
      <c r="J140" s="10" t="s">
        <v>2814</v>
      </c>
    </row>
    <row r="141">
      <c r="A141" s="10" t="s">
        <v>2728</v>
      </c>
      <c r="B141" s="19">
        <v>0.12016203703703704</v>
      </c>
      <c r="C141" s="10" t="s">
        <v>69</v>
      </c>
      <c r="D141" s="10" t="s">
        <v>120</v>
      </c>
      <c r="E141" s="10">
        <v>6.0</v>
      </c>
      <c r="H141" s="10" t="s">
        <v>2815</v>
      </c>
      <c r="J141" s="10" t="s">
        <v>2816</v>
      </c>
    </row>
    <row r="142">
      <c r="A142" s="10" t="s">
        <v>2728</v>
      </c>
      <c r="B142" s="19">
        <v>0.12076388888888889</v>
      </c>
      <c r="C142" s="10" t="s">
        <v>84</v>
      </c>
      <c r="D142" s="10" t="s">
        <v>120</v>
      </c>
      <c r="E142" s="10">
        <v>7.0</v>
      </c>
      <c r="H142" s="10" t="s">
        <v>2817</v>
      </c>
      <c r="J142" s="10" t="s">
        <v>2810</v>
      </c>
    </row>
    <row r="143">
      <c r="A143" s="10" t="s">
        <v>2728</v>
      </c>
      <c r="B143" s="19">
        <v>0.14680555555555555</v>
      </c>
      <c r="C143" s="10" t="s">
        <v>964</v>
      </c>
      <c r="D143" s="10" t="s">
        <v>4363</v>
      </c>
      <c r="E143" s="10" t="s">
        <v>88</v>
      </c>
      <c r="F143" s="10">
        <v>1.0</v>
      </c>
    </row>
    <row r="144">
      <c r="A144" s="10" t="s">
        <v>2728</v>
      </c>
      <c r="B144" s="19">
        <v>0.14847222222222223</v>
      </c>
      <c r="C144" s="10" t="s">
        <v>84</v>
      </c>
      <c r="D144" s="10" t="s">
        <v>4363</v>
      </c>
      <c r="E144" s="10">
        <v>15.0</v>
      </c>
      <c r="F144">
        <f>E144-3</f>
        <v>12</v>
      </c>
    </row>
    <row r="145">
      <c r="A145" s="10" t="s">
        <v>2728</v>
      </c>
      <c r="B145" s="19">
        <v>0.14944444444444444</v>
      </c>
      <c r="C145" s="10" t="s">
        <v>964</v>
      </c>
      <c r="D145" s="10" t="s">
        <v>76</v>
      </c>
      <c r="E145" s="10">
        <v>77.0</v>
      </c>
      <c r="J145" s="10" t="s">
        <v>2509</v>
      </c>
    </row>
    <row r="146">
      <c r="A146" s="10" t="s">
        <v>2728</v>
      </c>
      <c r="B146" s="19">
        <v>0.15140046296296297</v>
      </c>
      <c r="C146" s="10" t="s">
        <v>82</v>
      </c>
      <c r="D146" s="10" t="s">
        <v>4363</v>
      </c>
      <c r="E146" s="10">
        <v>17.0</v>
      </c>
      <c r="F146">
        <f>E146-4</f>
        <v>13</v>
      </c>
    </row>
    <row r="147">
      <c r="A147" s="10" t="s">
        <v>2728</v>
      </c>
      <c r="B147" s="19">
        <v>0.15234953703703705</v>
      </c>
      <c r="C147" s="10" t="s">
        <v>70</v>
      </c>
      <c r="D147" s="10" t="s">
        <v>4367</v>
      </c>
      <c r="E147" s="10">
        <v>18.0</v>
      </c>
      <c r="F147">
        <f>E147-8</f>
        <v>10</v>
      </c>
    </row>
    <row r="148">
      <c r="A148" s="10" t="s">
        <v>2728</v>
      </c>
      <c r="B148" s="19">
        <v>0.1544675925925926</v>
      </c>
      <c r="C148" s="10" t="s">
        <v>69</v>
      </c>
      <c r="D148" s="10" t="s">
        <v>4367</v>
      </c>
      <c r="E148" s="10">
        <v>21.0</v>
      </c>
      <c r="F148">
        <f>E148-1</f>
        <v>20</v>
      </c>
    </row>
    <row r="149">
      <c r="A149" s="10" t="s">
        <v>2728</v>
      </c>
      <c r="B149" s="19">
        <v>0.15501157407407407</v>
      </c>
      <c r="C149" s="10" t="s">
        <v>82</v>
      </c>
      <c r="D149" s="10" t="s">
        <v>4367</v>
      </c>
      <c r="E149" s="10">
        <v>22.0</v>
      </c>
      <c r="F149">
        <f>E149-10</f>
        <v>12</v>
      </c>
    </row>
    <row r="150">
      <c r="A150" s="10" t="s">
        <v>2728</v>
      </c>
      <c r="B150" s="19">
        <v>0.1558912037037037</v>
      </c>
      <c r="C150" s="10" t="s">
        <v>84</v>
      </c>
      <c r="D150" s="10" t="s">
        <v>4367</v>
      </c>
      <c r="E150" s="10">
        <v>21.0</v>
      </c>
      <c r="F150">
        <f>E150-5</f>
        <v>16</v>
      </c>
    </row>
    <row r="151">
      <c r="A151" s="10" t="s">
        <v>2728</v>
      </c>
      <c r="B151" s="19">
        <v>0.15631944444444446</v>
      </c>
      <c r="C151" s="10" t="s">
        <v>84</v>
      </c>
      <c r="D151" s="10" t="s">
        <v>4368</v>
      </c>
      <c r="E151" s="10" t="s">
        <v>75</v>
      </c>
      <c r="F151" s="10" t="s">
        <v>75</v>
      </c>
      <c r="J151" s="10" t="s">
        <v>2263</v>
      </c>
    </row>
    <row r="152">
      <c r="A152" s="10" t="s">
        <v>2728</v>
      </c>
      <c r="B152" s="19">
        <v>0.15631944444444446</v>
      </c>
      <c r="C152" s="10" t="s">
        <v>84</v>
      </c>
      <c r="D152" s="10" t="s">
        <v>4368</v>
      </c>
      <c r="E152" s="10">
        <v>26.0</v>
      </c>
      <c r="F152">
        <f>E152-9</f>
        <v>17</v>
      </c>
    </row>
    <row r="153">
      <c r="A153" s="10" t="s">
        <v>2728</v>
      </c>
      <c r="B153" s="19">
        <v>0.1575</v>
      </c>
      <c r="C153" s="10" t="s">
        <v>70</v>
      </c>
      <c r="D153" s="10" t="s">
        <v>4367</v>
      </c>
      <c r="E153" s="10">
        <v>25.0</v>
      </c>
      <c r="F153">
        <f>E153-8</f>
        <v>17</v>
      </c>
    </row>
    <row r="154">
      <c r="A154" s="10" t="s">
        <v>2728</v>
      </c>
      <c r="B154" s="19">
        <v>0.15788194444444445</v>
      </c>
      <c r="C154" s="10" t="s">
        <v>69</v>
      </c>
      <c r="D154" s="10" t="s">
        <v>76</v>
      </c>
      <c r="E154" s="10">
        <v>22.0</v>
      </c>
      <c r="J154" s="10" t="s">
        <v>2509</v>
      </c>
    </row>
    <row r="155">
      <c r="A155" s="10" t="s">
        <v>2728</v>
      </c>
      <c r="B155" s="19">
        <v>0.15878472222222223</v>
      </c>
      <c r="C155" s="10" t="s">
        <v>84</v>
      </c>
      <c r="D155" s="10" t="s">
        <v>4368</v>
      </c>
      <c r="E155" s="10" t="s">
        <v>68</v>
      </c>
      <c r="F155" s="10">
        <v>20.0</v>
      </c>
    </row>
    <row r="156">
      <c r="A156" s="10" t="s">
        <v>2728</v>
      </c>
      <c r="B156" s="19">
        <v>0.15854166666666666</v>
      </c>
      <c r="C156" s="10" t="s">
        <v>69</v>
      </c>
      <c r="D156" s="10" t="s">
        <v>4368</v>
      </c>
      <c r="E156" s="10">
        <v>9.0</v>
      </c>
      <c r="F156">
        <f>E156-3</f>
        <v>6</v>
      </c>
    </row>
    <row r="157">
      <c r="A157" s="10" t="s">
        <v>2728</v>
      </c>
      <c r="B157" s="19">
        <v>0.16018518518518518</v>
      </c>
      <c r="C157" s="10" t="s">
        <v>70</v>
      </c>
      <c r="D157" s="10" t="s">
        <v>4367</v>
      </c>
      <c r="E157" s="10">
        <v>19.0</v>
      </c>
      <c r="F157" s="10" t="s">
        <v>75</v>
      </c>
      <c r="J157" s="10" t="s">
        <v>2634</v>
      </c>
    </row>
    <row r="158">
      <c r="A158" s="10" t="s">
        <v>2728</v>
      </c>
      <c r="B158" s="19">
        <v>0.1621064814814815</v>
      </c>
      <c r="C158" s="10" t="s">
        <v>69</v>
      </c>
      <c r="D158" s="10" t="s">
        <v>4367</v>
      </c>
      <c r="E158" s="10">
        <v>16.0</v>
      </c>
      <c r="F158" s="10" t="s">
        <v>75</v>
      </c>
      <c r="J158" s="10" t="s">
        <v>2634</v>
      </c>
    </row>
    <row r="159">
      <c r="A159" s="10" t="s">
        <v>2728</v>
      </c>
      <c r="B159" s="19">
        <v>0.1659837962962963</v>
      </c>
      <c r="C159" s="10" t="s">
        <v>84</v>
      </c>
      <c r="D159" s="10" t="s">
        <v>4363</v>
      </c>
      <c r="E159" s="10" t="s">
        <v>68</v>
      </c>
      <c r="F159" s="10">
        <v>20.0</v>
      </c>
    </row>
    <row r="160">
      <c r="A160" s="10" t="s">
        <v>2728</v>
      </c>
      <c r="B160" s="19">
        <v>0.16684027777777777</v>
      </c>
      <c r="C160" s="10" t="s">
        <v>66</v>
      </c>
      <c r="D160" s="10" t="s">
        <v>4362</v>
      </c>
      <c r="E160" s="10">
        <v>16.0</v>
      </c>
      <c r="F160">
        <f>E160-0</f>
        <v>16</v>
      </c>
    </row>
    <row r="161">
      <c r="A161" s="10" t="s">
        <v>2728</v>
      </c>
      <c r="B161" s="19">
        <v>0.16685185185185186</v>
      </c>
      <c r="C161" s="10" t="s">
        <v>70</v>
      </c>
      <c r="D161" s="10" t="s">
        <v>4362</v>
      </c>
      <c r="E161" s="10">
        <v>16.0</v>
      </c>
      <c r="F161">
        <f>E161-9</f>
        <v>7</v>
      </c>
    </row>
    <row r="162">
      <c r="A162" s="10" t="s">
        <v>2728</v>
      </c>
      <c r="B162" s="19">
        <v>0.166875</v>
      </c>
      <c r="C162" s="10" t="s">
        <v>82</v>
      </c>
      <c r="D162" s="10" t="s">
        <v>4362</v>
      </c>
      <c r="E162" s="10">
        <v>14.0</v>
      </c>
      <c r="F162">
        <f>E162-2</f>
        <v>12</v>
      </c>
    </row>
    <row r="163">
      <c r="A163" s="10" t="s">
        <v>2728</v>
      </c>
      <c r="B163" s="19">
        <v>0.16688657407407406</v>
      </c>
      <c r="C163" s="10" t="s">
        <v>69</v>
      </c>
      <c r="D163" s="10" t="s">
        <v>4362</v>
      </c>
      <c r="E163" s="10">
        <v>15.0</v>
      </c>
      <c r="F163">
        <f>E163-4</f>
        <v>11</v>
      </c>
    </row>
    <row r="164">
      <c r="A164" s="10" t="s">
        <v>2728</v>
      </c>
      <c r="B164" s="19">
        <v>0.16689814814814816</v>
      </c>
      <c r="C164" s="10" t="s">
        <v>964</v>
      </c>
      <c r="D164" s="10" t="s">
        <v>4362</v>
      </c>
      <c r="E164" s="10">
        <v>13.0</v>
      </c>
      <c r="F164">
        <f>E164-1</f>
        <v>12</v>
      </c>
    </row>
    <row r="165">
      <c r="A165" s="10" t="s">
        <v>2728</v>
      </c>
      <c r="B165" s="19">
        <v>0.16690972222222222</v>
      </c>
      <c r="C165" s="10" t="s">
        <v>84</v>
      </c>
      <c r="D165" s="10" t="s">
        <v>4362</v>
      </c>
      <c r="E165" s="10">
        <v>16.0</v>
      </c>
      <c r="F165">
        <f>E165-2</f>
        <v>14</v>
      </c>
    </row>
    <row r="166">
      <c r="A166" s="10" t="s">
        <v>2728</v>
      </c>
      <c r="B166" s="19">
        <v>0.1685185185185185</v>
      </c>
      <c r="C166" s="10" t="s">
        <v>82</v>
      </c>
      <c r="D166" s="10" t="s">
        <v>4363</v>
      </c>
      <c r="E166" s="10">
        <v>20.0</v>
      </c>
      <c r="F166">
        <f>E166-4</f>
        <v>16</v>
      </c>
    </row>
    <row r="167">
      <c r="A167" s="10" t="s">
        <v>2728</v>
      </c>
      <c r="B167" s="19">
        <v>0.1701388888888889</v>
      </c>
      <c r="C167" s="10" t="s">
        <v>82</v>
      </c>
      <c r="D167" s="10" t="s">
        <v>4366</v>
      </c>
      <c r="E167" s="10" t="s">
        <v>75</v>
      </c>
      <c r="F167" s="10" t="s">
        <v>75</v>
      </c>
      <c r="J167" s="10" t="s">
        <v>2818</v>
      </c>
    </row>
    <row r="168">
      <c r="A168" s="10" t="s">
        <v>2728</v>
      </c>
      <c r="B168" s="19">
        <v>0.1701388888888889</v>
      </c>
      <c r="C168" s="10" t="s">
        <v>82</v>
      </c>
      <c r="D168" s="10" t="s">
        <v>4366</v>
      </c>
      <c r="E168" s="10">
        <v>25.0</v>
      </c>
      <c r="F168" s="10" t="s">
        <v>75</v>
      </c>
      <c r="J168" s="10" t="s">
        <v>2634</v>
      </c>
    </row>
    <row r="169">
      <c r="A169" s="10" t="s">
        <v>2728</v>
      </c>
      <c r="B169" s="19">
        <v>0.17559027777777778</v>
      </c>
      <c r="C169" s="10" t="s">
        <v>66</v>
      </c>
      <c r="D169" s="10" t="s">
        <v>87</v>
      </c>
      <c r="E169" s="10">
        <v>18.0</v>
      </c>
      <c r="F169">
        <f>E169-0</f>
        <v>18</v>
      </c>
    </row>
    <row r="170">
      <c r="A170" s="10" t="s">
        <v>2728</v>
      </c>
      <c r="B170" s="19">
        <v>0.17559027777777778</v>
      </c>
      <c r="C170" s="10" t="s">
        <v>964</v>
      </c>
      <c r="D170" s="10" t="s">
        <v>87</v>
      </c>
      <c r="E170" s="10">
        <v>17.0</v>
      </c>
      <c r="F170">
        <f>E170-1</f>
        <v>16</v>
      </c>
    </row>
    <row r="171">
      <c r="A171" s="10" t="s">
        <v>2728</v>
      </c>
      <c r="B171" s="19">
        <v>0.17560185185185184</v>
      </c>
      <c r="C171" s="10" t="s">
        <v>84</v>
      </c>
      <c r="D171" s="10" t="s">
        <v>87</v>
      </c>
      <c r="E171" s="10" t="s">
        <v>75</v>
      </c>
      <c r="F171" s="10" t="s">
        <v>75</v>
      </c>
      <c r="J171" s="10" t="s">
        <v>2263</v>
      </c>
    </row>
    <row r="172">
      <c r="A172" s="10" t="s">
        <v>2728</v>
      </c>
      <c r="B172" s="19">
        <v>0.17560185185185184</v>
      </c>
      <c r="C172" s="10" t="s">
        <v>84</v>
      </c>
      <c r="D172" s="10" t="s">
        <v>87</v>
      </c>
      <c r="E172" s="10">
        <v>15.0</v>
      </c>
      <c r="F172">
        <f>E172-2</f>
        <v>13</v>
      </c>
    </row>
    <row r="173">
      <c r="A173" s="10" t="s">
        <v>2728</v>
      </c>
      <c r="B173" s="19">
        <v>0.17572916666666666</v>
      </c>
      <c r="C173" s="10" t="s">
        <v>69</v>
      </c>
      <c r="D173" s="10" t="s">
        <v>87</v>
      </c>
      <c r="E173" s="10">
        <v>10.0</v>
      </c>
      <c r="F173">
        <f>E173-4</f>
        <v>6</v>
      </c>
    </row>
    <row r="174">
      <c r="A174" s="10" t="s">
        <v>2728</v>
      </c>
      <c r="B174" s="19">
        <v>0.17582175925925925</v>
      </c>
      <c r="C174" s="10" t="s">
        <v>82</v>
      </c>
      <c r="D174" s="10" t="s">
        <v>87</v>
      </c>
      <c r="E174" s="10">
        <v>5.0</v>
      </c>
      <c r="F174">
        <f>E174-1</f>
        <v>4</v>
      </c>
    </row>
    <row r="175">
      <c r="A175" s="10" t="s">
        <v>2728</v>
      </c>
      <c r="B175" s="19">
        <v>0.1758449074074074</v>
      </c>
      <c r="C175" s="10" t="s">
        <v>70</v>
      </c>
      <c r="D175" s="10" t="s">
        <v>87</v>
      </c>
      <c r="E175" s="10">
        <v>8.0</v>
      </c>
      <c r="F175">
        <f t="shared" ref="F175:F176" si="7">E175-5</f>
        <v>3</v>
      </c>
    </row>
    <row r="176">
      <c r="A176" s="10" t="s">
        <v>2728</v>
      </c>
      <c r="B176" s="19">
        <v>0.17586805555555557</v>
      </c>
      <c r="C176" s="10" t="s">
        <v>74</v>
      </c>
      <c r="D176" s="10" t="s">
        <v>87</v>
      </c>
      <c r="E176" s="10">
        <v>7.0</v>
      </c>
      <c r="F176">
        <f t="shared" si="7"/>
        <v>2</v>
      </c>
    </row>
    <row r="177">
      <c r="A177" s="10" t="s">
        <v>2728</v>
      </c>
      <c r="B177" s="19">
        <v>0.17703703703703705</v>
      </c>
      <c r="C177" s="10" t="s">
        <v>70</v>
      </c>
      <c r="D177" s="10" t="s">
        <v>81</v>
      </c>
      <c r="E177" s="10">
        <v>27.0</v>
      </c>
      <c r="F177" s="10" t="s">
        <v>75</v>
      </c>
      <c r="J177" s="10" t="s">
        <v>2819</v>
      </c>
    </row>
    <row r="178">
      <c r="A178" s="10" t="s">
        <v>2728</v>
      </c>
      <c r="B178" s="19">
        <v>0.17744212962962963</v>
      </c>
      <c r="C178" s="10" t="s">
        <v>70</v>
      </c>
      <c r="D178" s="10" t="s">
        <v>93</v>
      </c>
      <c r="E178" s="10">
        <v>27.0</v>
      </c>
      <c r="F178" s="10" t="s">
        <v>75</v>
      </c>
      <c r="J178" s="10" t="s">
        <v>2820</v>
      </c>
    </row>
    <row r="179">
      <c r="A179" s="10" t="s">
        <v>2728</v>
      </c>
      <c r="B179" s="19">
        <v>0.1775</v>
      </c>
      <c r="C179" s="10" t="s">
        <v>70</v>
      </c>
      <c r="D179" s="10" t="s">
        <v>91</v>
      </c>
      <c r="E179" s="10">
        <v>12.0</v>
      </c>
      <c r="H179" s="10" t="s">
        <v>2821</v>
      </c>
    </row>
    <row r="180">
      <c r="A180" s="10" t="s">
        <v>2728</v>
      </c>
      <c r="B180" s="19">
        <v>0.1809837962962963</v>
      </c>
      <c r="C180" s="10" t="s">
        <v>964</v>
      </c>
      <c r="D180" s="10" t="s">
        <v>91</v>
      </c>
      <c r="E180" s="10">
        <v>51.0</v>
      </c>
      <c r="H180" s="10" t="s">
        <v>2822</v>
      </c>
      <c r="J180" s="10" t="s">
        <v>2430</v>
      </c>
    </row>
    <row r="181">
      <c r="A181" s="10" t="s">
        <v>2728</v>
      </c>
      <c r="B181" s="19">
        <v>0.1822800925925926</v>
      </c>
      <c r="C181" s="10" t="s">
        <v>84</v>
      </c>
      <c r="D181" s="10" t="s">
        <v>93</v>
      </c>
      <c r="E181" s="10" t="s">
        <v>75</v>
      </c>
      <c r="F181" s="10" t="s">
        <v>75</v>
      </c>
      <c r="J181" s="10" t="s">
        <v>2263</v>
      </c>
    </row>
    <row r="182">
      <c r="A182" s="10" t="s">
        <v>2728</v>
      </c>
      <c r="B182" s="19">
        <v>0.1822800925925926</v>
      </c>
      <c r="C182" s="10" t="s">
        <v>84</v>
      </c>
      <c r="D182" s="10" t="s">
        <v>93</v>
      </c>
      <c r="E182" s="10">
        <v>20.0</v>
      </c>
      <c r="F182">
        <f>E182-8</f>
        <v>12</v>
      </c>
      <c r="J182" s="10" t="s">
        <v>2823</v>
      </c>
    </row>
    <row r="183">
      <c r="A183" s="10" t="s">
        <v>2728</v>
      </c>
      <c r="B183" s="19">
        <v>0.1822800925925926</v>
      </c>
      <c r="C183" s="10" t="s">
        <v>84</v>
      </c>
      <c r="D183" s="10" t="s">
        <v>76</v>
      </c>
      <c r="E183" s="10">
        <v>4.0</v>
      </c>
      <c r="F183" s="10"/>
      <c r="J183" s="10" t="s">
        <v>1579</v>
      </c>
    </row>
    <row r="184">
      <c r="A184" s="10" t="s">
        <v>2728</v>
      </c>
      <c r="B184" s="19">
        <v>0.18260416666666668</v>
      </c>
      <c r="C184" s="10" t="s">
        <v>84</v>
      </c>
      <c r="D184" s="10" t="s">
        <v>93</v>
      </c>
      <c r="E184" s="10" t="s">
        <v>75</v>
      </c>
      <c r="F184" s="10" t="s">
        <v>75</v>
      </c>
      <c r="J184" s="10" t="s">
        <v>2263</v>
      </c>
    </row>
    <row r="185">
      <c r="A185" s="10" t="s">
        <v>2728</v>
      </c>
      <c r="B185" s="19">
        <v>0.18260416666666668</v>
      </c>
      <c r="C185" s="10" t="s">
        <v>84</v>
      </c>
      <c r="D185" s="10" t="s">
        <v>93</v>
      </c>
      <c r="E185" s="10" t="s">
        <v>68</v>
      </c>
      <c r="F185" s="10">
        <v>20.0</v>
      </c>
      <c r="G185" s="10" t="s">
        <v>2824</v>
      </c>
      <c r="J185" s="10" t="s">
        <v>2823</v>
      </c>
    </row>
    <row r="186">
      <c r="A186" s="10" t="s">
        <v>2728</v>
      </c>
      <c r="B186" s="19">
        <v>0.1838773148148148</v>
      </c>
      <c r="C186" s="10" t="s">
        <v>84</v>
      </c>
      <c r="D186" s="10" t="s">
        <v>91</v>
      </c>
      <c r="E186" s="10">
        <v>29.0</v>
      </c>
      <c r="H186" s="10" t="s">
        <v>2825</v>
      </c>
    </row>
    <row r="187">
      <c r="A187" s="10" t="s">
        <v>2728</v>
      </c>
      <c r="B187" s="19">
        <v>0.18481481481481482</v>
      </c>
      <c r="C187" s="10" t="s">
        <v>66</v>
      </c>
      <c r="D187" s="10" t="s">
        <v>166</v>
      </c>
      <c r="E187" s="10">
        <v>13.0</v>
      </c>
      <c r="F187" s="10" t="s">
        <v>75</v>
      </c>
      <c r="J187" s="10" t="s">
        <v>2819</v>
      </c>
    </row>
    <row r="188">
      <c r="A188" s="10" t="s">
        <v>2728</v>
      </c>
      <c r="B188" s="19">
        <v>0.18633101851851852</v>
      </c>
      <c r="C188" s="10" t="s">
        <v>69</v>
      </c>
      <c r="D188" s="10" t="s">
        <v>4364</v>
      </c>
      <c r="E188">
        <f>F188+5</f>
        <v>7</v>
      </c>
      <c r="F188" s="10">
        <v>2.0</v>
      </c>
    </row>
    <row r="189">
      <c r="A189" s="10" t="s">
        <v>2728</v>
      </c>
      <c r="B189" s="19">
        <v>0.1870138888888889</v>
      </c>
      <c r="C189" s="10" t="s">
        <v>70</v>
      </c>
      <c r="D189" s="10" t="s">
        <v>93</v>
      </c>
      <c r="E189" s="10" t="s">
        <v>75</v>
      </c>
      <c r="F189" s="10" t="s">
        <v>75</v>
      </c>
      <c r="J189" s="10" t="s">
        <v>2263</v>
      </c>
    </row>
    <row r="190">
      <c r="A190" s="10" t="s">
        <v>2728</v>
      </c>
      <c r="B190" s="19">
        <v>0.1870138888888889</v>
      </c>
      <c r="C190" s="10" t="s">
        <v>70</v>
      </c>
      <c r="D190" s="10" t="s">
        <v>93</v>
      </c>
      <c r="E190" s="10">
        <v>28.0</v>
      </c>
      <c r="F190">
        <f>E190-10</f>
        <v>18</v>
      </c>
      <c r="J190" s="10" t="s">
        <v>2695</v>
      </c>
    </row>
    <row r="191">
      <c r="A191" s="10" t="s">
        <v>2728</v>
      </c>
      <c r="B191" s="19">
        <v>0.1870138888888889</v>
      </c>
      <c r="C191" s="10" t="s">
        <v>70</v>
      </c>
      <c r="D191" s="10" t="s">
        <v>76</v>
      </c>
      <c r="E191" s="10">
        <v>3.0</v>
      </c>
      <c r="F191" s="10"/>
      <c r="J191" s="10"/>
    </row>
    <row r="192">
      <c r="A192" s="10" t="s">
        <v>2728</v>
      </c>
      <c r="B192" s="19">
        <v>0.1871759259259259</v>
      </c>
      <c r="C192" s="10" t="s">
        <v>70</v>
      </c>
      <c r="D192" s="10" t="s">
        <v>93</v>
      </c>
      <c r="E192" s="10" t="s">
        <v>75</v>
      </c>
      <c r="F192" s="10" t="s">
        <v>75</v>
      </c>
      <c r="J192" s="10" t="s">
        <v>2263</v>
      </c>
    </row>
    <row r="193">
      <c r="A193" s="10" t="s">
        <v>2728</v>
      </c>
      <c r="B193" s="19">
        <v>0.1871759259259259</v>
      </c>
      <c r="C193" s="10" t="s">
        <v>70</v>
      </c>
      <c r="D193" s="10" t="s">
        <v>93</v>
      </c>
      <c r="E193" s="10">
        <v>26.0</v>
      </c>
      <c r="F193" s="10">
        <f>E193-10</f>
        <v>16</v>
      </c>
      <c r="J193" s="10" t="s">
        <v>2695</v>
      </c>
    </row>
    <row r="194">
      <c r="A194" s="10" t="s">
        <v>2728</v>
      </c>
      <c r="B194" s="19">
        <v>0.1871759259259259</v>
      </c>
      <c r="C194" s="10" t="s">
        <v>70</v>
      </c>
      <c r="D194" s="10" t="s">
        <v>76</v>
      </c>
      <c r="E194" s="10">
        <v>2.0</v>
      </c>
      <c r="F194" s="10"/>
      <c r="J194" s="10"/>
    </row>
    <row r="195">
      <c r="A195" s="10" t="s">
        <v>2728</v>
      </c>
      <c r="B195" s="19">
        <v>0.1872800925925926</v>
      </c>
      <c r="C195" s="10" t="s">
        <v>70</v>
      </c>
      <c r="D195" s="10" t="s">
        <v>91</v>
      </c>
      <c r="E195" s="10">
        <v>12.0</v>
      </c>
      <c r="H195" s="10" t="s">
        <v>2821</v>
      </c>
    </row>
    <row r="196">
      <c r="A196" s="10" t="s">
        <v>2728</v>
      </c>
      <c r="B196" s="19">
        <v>0.18783564814814815</v>
      </c>
      <c r="C196" s="10" t="s">
        <v>70</v>
      </c>
      <c r="D196" s="10" t="s">
        <v>93</v>
      </c>
      <c r="E196" s="10" t="s">
        <v>75</v>
      </c>
      <c r="F196" s="10" t="s">
        <v>75</v>
      </c>
      <c r="J196" s="10" t="s">
        <v>2263</v>
      </c>
    </row>
    <row r="197">
      <c r="A197" s="10" t="s">
        <v>2728</v>
      </c>
      <c r="B197" s="19">
        <v>0.18783564814814815</v>
      </c>
      <c r="C197" s="10" t="s">
        <v>70</v>
      </c>
      <c r="D197" s="10" t="s">
        <v>93</v>
      </c>
      <c r="E197" s="10">
        <v>24.0</v>
      </c>
      <c r="F197">
        <f>E197-10</f>
        <v>14</v>
      </c>
      <c r="J197" s="10" t="s">
        <v>2826</v>
      </c>
    </row>
    <row r="198">
      <c r="A198" s="10" t="s">
        <v>2728</v>
      </c>
      <c r="B198" s="19">
        <v>0.18783564814814815</v>
      </c>
      <c r="C198" s="10" t="s">
        <v>70</v>
      </c>
      <c r="D198" s="10" t="s">
        <v>76</v>
      </c>
      <c r="E198" s="10">
        <v>4.0</v>
      </c>
      <c r="J198" s="10"/>
    </row>
    <row r="199">
      <c r="A199" s="10" t="s">
        <v>2728</v>
      </c>
      <c r="B199" s="19">
        <v>0.18792824074074074</v>
      </c>
      <c r="C199" s="10" t="s">
        <v>70</v>
      </c>
      <c r="D199" s="10" t="s">
        <v>91</v>
      </c>
      <c r="E199" s="10">
        <v>10.0</v>
      </c>
      <c r="H199" s="10" t="s">
        <v>2700</v>
      </c>
    </row>
    <row r="200">
      <c r="A200" s="10" t="s">
        <v>2728</v>
      </c>
      <c r="B200" s="19">
        <v>0.1881712962962963</v>
      </c>
      <c r="C200" s="10" t="s">
        <v>70</v>
      </c>
      <c r="D200" s="10" t="s">
        <v>93</v>
      </c>
      <c r="E200" s="10" t="s">
        <v>75</v>
      </c>
      <c r="F200" s="10" t="s">
        <v>75</v>
      </c>
      <c r="J200" s="10" t="s">
        <v>2263</v>
      </c>
    </row>
    <row r="201">
      <c r="A201" s="10" t="s">
        <v>2728</v>
      </c>
      <c r="B201" s="19">
        <v>0.1881712962962963</v>
      </c>
      <c r="C201" s="10" t="s">
        <v>70</v>
      </c>
      <c r="D201" s="10" t="s">
        <v>93</v>
      </c>
      <c r="E201" s="10">
        <v>22.0</v>
      </c>
      <c r="F201">
        <f>E201-10</f>
        <v>12</v>
      </c>
      <c r="J201" s="10" t="s">
        <v>2826</v>
      </c>
    </row>
    <row r="202">
      <c r="A202" s="10" t="s">
        <v>2728</v>
      </c>
      <c r="B202" s="19">
        <v>0.1881712962962963</v>
      </c>
      <c r="C202" s="10" t="s">
        <v>70</v>
      </c>
      <c r="D202" s="10" t="s">
        <v>76</v>
      </c>
      <c r="E202" s="10">
        <v>4.0</v>
      </c>
      <c r="J202" s="10"/>
    </row>
    <row r="203">
      <c r="A203" s="10" t="s">
        <v>2728</v>
      </c>
      <c r="B203" s="19">
        <v>0.18828703703703703</v>
      </c>
      <c r="C203" s="10" t="s">
        <v>70</v>
      </c>
      <c r="D203" s="10" t="s">
        <v>91</v>
      </c>
      <c r="E203" s="10">
        <v>10.0</v>
      </c>
      <c r="H203" s="10" t="s">
        <v>2700</v>
      </c>
    </row>
    <row r="204">
      <c r="A204" s="10" t="s">
        <v>2728</v>
      </c>
      <c r="B204" s="19">
        <v>0.1900925925925926</v>
      </c>
      <c r="C204" s="10" t="s">
        <v>74</v>
      </c>
      <c r="D204" s="10" t="s">
        <v>93</v>
      </c>
      <c r="E204" s="10">
        <v>13.0</v>
      </c>
      <c r="J204" s="10" t="s">
        <v>2694</v>
      </c>
    </row>
    <row r="205">
      <c r="A205" s="10" t="s">
        <v>2728</v>
      </c>
      <c r="B205" s="19">
        <v>0.1900925925925926</v>
      </c>
      <c r="C205" s="10" t="s">
        <v>74</v>
      </c>
      <c r="D205" s="10" t="s">
        <v>76</v>
      </c>
      <c r="E205" s="10">
        <v>1.0</v>
      </c>
      <c r="J205" s="10"/>
    </row>
    <row r="206">
      <c r="A206" s="10" t="s">
        <v>2728</v>
      </c>
      <c r="B206" s="19">
        <v>0.1905787037037037</v>
      </c>
      <c r="C206" s="10" t="s">
        <v>74</v>
      </c>
      <c r="D206" s="10" t="s">
        <v>93</v>
      </c>
      <c r="E206" s="10">
        <v>24.0</v>
      </c>
      <c r="J206" s="10" t="s">
        <v>2827</v>
      </c>
    </row>
    <row r="207">
      <c r="A207" s="10" t="s">
        <v>2728</v>
      </c>
      <c r="B207" s="19">
        <v>0.1910763888888889</v>
      </c>
      <c r="C207" s="10" t="s">
        <v>82</v>
      </c>
      <c r="D207" s="10" t="s">
        <v>93</v>
      </c>
      <c r="E207" s="10" t="s">
        <v>75</v>
      </c>
      <c r="F207" s="10" t="s">
        <v>75</v>
      </c>
      <c r="J207" s="10" t="s">
        <v>2263</v>
      </c>
    </row>
    <row r="208">
      <c r="A208" s="10" t="s">
        <v>2728</v>
      </c>
      <c r="B208" s="19">
        <v>0.1910763888888889</v>
      </c>
      <c r="C208" s="10" t="s">
        <v>82</v>
      </c>
      <c r="D208" s="10" t="s">
        <v>93</v>
      </c>
      <c r="E208" s="10">
        <v>27.0</v>
      </c>
      <c r="F208" s="10">
        <v>19.0</v>
      </c>
      <c r="J208" s="10" t="s">
        <v>2828</v>
      </c>
    </row>
    <row r="209">
      <c r="A209" s="10" t="s">
        <v>2728</v>
      </c>
      <c r="B209" s="19">
        <v>0.19126157407407407</v>
      </c>
      <c r="C209" s="10" t="s">
        <v>82</v>
      </c>
      <c r="D209" s="10" t="s">
        <v>91</v>
      </c>
      <c r="E209" s="10">
        <v>9.0</v>
      </c>
      <c r="H209" s="10" t="s">
        <v>2767</v>
      </c>
    </row>
    <row r="210">
      <c r="A210" s="10" t="s">
        <v>2728</v>
      </c>
      <c r="B210" s="19">
        <v>0.19207175925925926</v>
      </c>
      <c r="C210" s="10" t="s">
        <v>84</v>
      </c>
      <c r="D210" s="10" t="s">
        <v>93</v>
      </c>
      <c r="E210" s="10" t="s">
        <v>68</v>
      </c>
      <c r="F210" s="10">
        <v>20.0</v>
      </c>
      <c r="J210" s="10" t="s">
        <v>2265</v>
      </c>
    </row>
    <row r="211">
      <c r="A211" s="10" t="s">
        <v>2728</v>
      </c>
      <c r="B211" s="19">
        <v>0.19207175925925926</v>
      </c>
      <c r="C211" s="10" t="s">
        <v>84</v>
      </c>
      <c r="D211" s="10" t="s">
        <v>93</v>
      </c>
      <c r="E211" s="10">
        <v>17.0</v>
      </c>
      <c r="F211" s="10" t="s">
        <v>75</v>
      </c>
      <c r="J211" s="10" t="s">
        <v>2829</v>
      </c>
    </row>
    <row r="212">
      <c r="A212" s="10" t="s">
        <v>2728</v>
      </c>
      <c r="B212" s="19">
        <v>0.19207175925925926</v>
      </c>
      <c r="C212" s="10" t="s">
        <v>70</v>
      </c>
      <c r="D212" s="10" t="s">
        <v>93</v>
      </c>
      <c r="E212" s="10" t="s">
        <v>75</v>
      </c>
      <c r="F212" s="10" t="s">
        <v>75</v>
      </c>
      <c r="J212" s="10" t="s">
        <v>2265</v>
      </c>
    </row>
    <row r="213">
      <c r="A213" s="10" t="s">
        <v>2728</v>
      </c>
      <c r="B213" s="19">
        <v>0.19207175925925926</v>
      </c>
      <c r="C213" s="10" t="s">
        <v>70</v>
      </c>
      <c r="D213" s="10" t="s">
        <v>93</v>
      </c>
      <c r="E213" s="10">
        <v>15.0</v>
      </c>
      <c r="F213" s="10" t="s">
        <v>75</v>
      </c>
      <c r="J213" s="10" t="s">
        <v>2829</v>
      </c>
    </row>
    <row r="214">
      <c r="A214" s="10" t="s">
        <v>2728</v>
      </c>
      <c r="B214" s="19">
        <v>0.18085648148148148</v>
      </c>
      <c r="C214" s="10" t="s">
        <v>84</v>
      </c>
      <c r="D214" s="10" t="s">
        <v>4369</v>
      </c>
      <c r="E214" s="10">
        <v>6.0</v>
      </c>
      <c r="F214">
        <f>E214-3</f>
        <v>3</v>
      </c>
      <c r="J214" s="10" t="s">
        <v>2830</v>
      </c>
    </row>
    <row r="215">
      <c r="A215" s="10" t="s">
        <v>2728</v>
      </c>
      <c r="B215" s="19">
        <v>0.19554398148148147</v>
      </c>
      <c r="C215" s="10" t="s">
        <v>69</v>
      </c>
      <c r="D215" s="10" t="s">
        <v>166</v>
      </c>
      <c r="E215" s="10">
        <v>19.0</v>
      </c>
      <c r="F215" s="10" t="s">
        <v>75</v>
      </c>
      <c r="J215" s="10" t="s">
        <v>2819</v>
      </c>
    </row>
    <row r="216">
      <c r="A216" s="10" t="s">
        <v>2728</v>
      </c>
      <c r="B216" s="19">
        <v>0.19628472222222224</v>
      </c>
      <c r="C216" s="10" t="s">
        <v>69</v>
      </c>
      <c r="D216" s="10" t="s">
        <v>93</v>
      </c>
      <c r="E216" s="10" t="s">
        <v>75</v>
      </c>
      <c r="F216" s="10" t="s">
        <v>75</v>
      </c>
      <c r="J216" s="10" t="s">
        <v>2263</v>
      </c>
    </row>
    <row r="217">
      <c r="A217" s="10" t="s">
        <v>2728</v>
      </c>
      <c r="B217" s="19">
        <v>0.19628472222222224</v>
      </c>
      <c r="C217" s="10" t="s">
        <v>69</v>
      </c>
      <c r="D217" s="10" t="s">
        <v>93</v>
      </c>
      <c r="E217" s="10">
        <v>16.0</v>
      </c>
      <c r="F217">
        <f>E217-9</f>
        <v>7</v>
      </c>
      <c r="J217" s="10" t="s">
        <v>2831</v>
      </c>
    </row>
    <row r="218">
      <c r="A218" s="10" t="s">
        <v>2728</v>
      </c>
      <c r="B218" s="19">
        <v>0.19628472222222224</v>
      </c>
      <c r="C218" s="10" t="s">
        <v>69</v>
      </c>
      <c r="D218" s="10" t="s">
        <v>76</v>
      </c>
      <c r="E218" s="10">
        <v>4.0</v>
      </c>
      <c r="J218" s="10"/>
    </row>
    <row r="219">
      <c r="A219" s="10" t="s">
        <v>2728</v>
      </c>
      <c r="B219" s="19">
        <v>0.19644675925925925</v>
      </c>
      <c r="C219" s="10" t="s">
        <v>69</v>
      </c>
      <c r="D219" s="10" t="s">
        <v>91</v>
      </c>
      <c r="E219" s="10">
        <v>27.0</v>
      </c>
      <c r="H219" s="10" t="s">
        <v>2832</v>
      </c>
    </row>
    <row r="220">
      <c r="A220" s="10" t="s">
        <v>2728</v>
      </c>
      <c r="B220" s="19">
        <v>0.19740740740740742</v>
      </c>
      <c r="C220" s="10" t="s">
        <v>69</v>
      </c>
      <c r="D220" s="10" t="s">
        <v>4370</v>
      </c>
      <c r="E220" s="10">
        <v>12.0</v>
      </c>
      <c r="F220">
        <f>E220-4</f>
        <v>8</v>
      </c>
    </row>
    <row r="221">
      <c r="A221" s="10" t="s">
        <v>2728</v>
      </c>
      <c r="B221" s="19">
        <v>0.19826388888888888</v>
      </c>
      <c r="C221" s="10" t="s">
        <v>70</v>
      </c>
      <c r="D221" s="10" t="s">
        <v>93</v>
      </c>
      <c r="E221" s="10" t="s">
        <v>75</v>
      </c>
      <c r="F221" s="10" t="s">
        <v>75</v>
      </c>
      <c r="J221" s="10" t="s">
        <v>2263</v>
      </c>
    </row>
    <row r="222">
      <c r="A222" s="10" t="s">
        <v>2728</v>
      </c>
      <c r="B222" s="19">
        <v>0.19826388888888888</v>
      </c>
      <c r="C222" s="10" t="s">
        <v>70</v>
      </c>
      <c r="D222" s="10" t="s">
        <v>93</v>
      </c>
      <c r="E222" s="10">
        <v>22.0</v>
      </c>
      <c r="F222" s="10" t="s">
        <v>75</v>
      </c>
      <c r="J222" s="10" t="s">
        <v>2833</v>
      </c>
    </row>
    <row r="223">
      <c r="A223" s="10" t="s">
        <v>2728</v>
      </c>
      <c r="B223" s="19">
        <v>0.19837962962962963</v>
      </c>
      <c r="C223" s="10" t="s">
        <v>70</v>
      </c>
      <c r="D223" s="10" t="s">
        <v>91</v>
      </c>
      <c r="E223" s="10">
        <v>10.0</v>
      </c>
      <c r="H223" s="10" t="s">
        <v>2330</v>
      </c>
    </row>
    <row r="224">
      <c r="A224" s="10" t="s">
        <v>2728</v>
      </c>
      <c r="B224" s="19">
        <v>0.19864583333333333</v>
      </c>
      <c r="C224" s="10" t="s">
        <v>70</v>
      </c>
      <c r="D224" s="10" t="s">
        <v>93</v>
      </c>
      <c r="E224" s="10" t="s">
        <v>75</v>
      </c>
      <c r="F224" s="10" t="s">
        <v>75</v>
      </c>
      <c r="J224" s="10" t="s">
        <v>2263</v>
      </c>
    </row>
    <row r="225">
      <c r="A225" s="10" t="s">
        <v>2728</v>
      </c>
      <c r="B225" s="19">
        <v>0.19864583333333333</v>
      </c>
      <c r="C225" s="10" t="s">
        <v>70</v>
      </c>
      <c r="D225" s="10" t="s">
        <v>93</v>
      </c>
      <c r="E225" s="10">
        <v>22.0</v>
      </c>
      <c r="F225" s="10" t="s">
        <v>75</v>
      </c>
      <c r="J225" s="10" t="s">
        <v>2833</v>
      </c>
    </row>
    <row r="226">
      <c r="A226" s="10" t="s">
        <v>2728</v>
      </c>
      <c r="B226" s="19">
        <v>0.19873842592592592</v>
      </c>
      <c r="C226" s="10" t="s">
        <v>70</v>
      </c>
      <c r="D226" s="10" t="s">
        <v>91</v>
      </c>
      <c r="E226" s="10">
        <v>8.0</v>
      </c>
      <c r="H226" s="10" t="s">
        <v>2834</v>
      </c>
    </row>
    <row r="227">
      <c r="A227" s="10" t="s">
        <v>2728</v>
      </c>
      <c r="B227" s="19">
        <v>0.19918981481481482</v>
      </c>
      <c r="C227" s="10" t="s">
        <v>70</v>
      </c>
      <c r="D227" s="10" t="s">
        <v>93</v>
      </c>
      <c r="E227" s="10" t="s">
        <v>75</v>
      </c>
      <c r="F227" s="10" t="s">
        <v>75</v>
      </c>
      <c r="J227" s="10" t="s">
        <v>2263</v>
      </c>
    </row>
    <row r="228">
      <c r="A228" s="10" t="s">
        <v>2728</v>
      </c>
      <c r="B228" s="19">
        <v>0.19918981481481482</v>
      </c>
      <c r="C228" s="10" t="s">
        <v>70</v>
      </c>
      <c r="D228" s="10" t="s">
        <v>93</v>
      </c>
      <c r="E228">
        <f>F228+10</f>
        <v>28</v>
      </c>
      <c r="F228" s="10">
        <v>18.0</v>
      </c>
      <c r="J228" s="10" t="s">
        <v>2835</v>
      </c>
    </row>
    <row r="229">
      <c r="A229" s="10" t="s">
        <v>2728</v>
      </c>
      <c r="B229" s="19">
        <v>0.19918981481481482</v>
      </c>
      <c r="C229" s="10" t="s">
        <v>70</v>
      </c>
      <c r="D229" s="10" t="s">
        <v>76</v>
      </c>
      <c r="E229" s="10">
        <v>2.0</v>
      </c>
      <c r="F229" s="10"/>
      <c r="J229" s="10"/>
    </row>
    <row r="230">
      <c r="A230" s="10" t="s">
        <v>2728</v>
      </c>
      <c r="B230" s="19">
        <v>0.1992824074074074</v>
      </c>
      <c r="C230" s="10" t="s">
        <v>70</v>
      </c>
      <c r="D230" s="10" t="s">
        <v>91</v>
      </c>
      <c r="E230" s="10">
        <v>8.0</v>
      </c>
      <c r="H230" s="10" t="s">
        <v>2834</v>
      </c>
    </row>
    <row r="231">
      <c r="A231" s="10" t="s">
        <v>2728</v>
      </c>
      <c r="B231" s="19">
        <v>0.1995023148148148</v>
      </c>
      <c r="C231" s="10" t="s">
        <v>74</v>
      </c>
      <c r="D231" s="10" t="s">
        <v>93</v>
      </c>
      <c r="E231" s="10" t="s">
        <v>88</v>
      </c>
      <c r="F231" s="10">
        <v>1.0</v>
      </c>
      <c r="J231" s="10" t="s">
        <v>2263</v>
      </c>
    </row>
    <row r="232">
      <c r="A232" s="10" t="s">
        <v>2728</v>
      </c>
      <c r="B232" s="19">
        <v>0.1995023148148148</v>
      </c>
      <c r="C232" s="10" t="s">
        <v>74</v>
      </c>
      <c r="D232" s="10" t="s">
        <v>93</v>
      </c>
      <c r="E232" s="10">
        <v>18.0</v>
      </c>
      <c r="F232" s="10" t="s">
        <v>75</v>
      </c>
      <c r="J232" s="10" t="s">
        <v>2836</v>
      </c>
    </row>
    <row r="233">
      <c r="A233" s="10" t="s">
        <v>2728</v>
      </c>
      <c r="B233" s="19">
        <v>0.19972222222222222</v>
      </c>
      <c r="C233" s="10" t="s">
        <v>74</v>
      </c>
      <c r="D233" s="10" t="s">
        <v>93</v>
      </c>
      <c r="E233" s="10" t="s">
        <v>75</v>
      </c>
      <c r="F233" s="10" t="s">
        <v>75</v>
      </c>
      <c r="J233" s="10" t="s">
        <v>2263</v>
      </c>
    </row>
    <row r="234">
      <c r="A234" s="10" t="s">
        <v>2728</v>
      </c>
      <c r="B234" s="19">
        <v>0.19972222222222222</v>
      </c>
      <c r="C234" s="10" t="s">
        <v>74</v>
      </c>
      <c r="D234" s="10" t="s">
        <v>93</v>
      </c>
      <c r="E234" s="10">
        <v>32.0</v>
      </c>
      <c r="F234" s="10" t="s">
        <v>75</v>
      </c>
      <c r="J234" s="10" t="s">
        <v>2837</v>
      </c>
    </row>
    <row r="235">
      <c r="A235" s="10" t="s">
        <v>2728</v>
      </c>
      <c r="B235" s="19">
        <v>0.19984953703703703</v>
      </c>
      <c r="C235" s="10" t="s">
        <v>74</v>
      </c>
      <c r="D235" s="10" t="s">
        <v>91</v>
      </c>
      <c r="E235" s="10">
        <v>22.0</v>
      </c>
      <c r="H235" s="10" t="s">
        <v>2770</v>
      </c>
    </row>
    <row r="236">
      <c r="A236" s="10" t="s">
        <v>2728</v>
      </c>
      <c r="B236" s="19">
        <v>0.2002662037037037</v>
      </c>
      <c r="C236" s="10" t="s">
        <v>82</v>
      </c>
      <c r="D236" s="10" t="s">
        <v>93</v>
      </c>
      <c r="E236" s="10" t="s">
        <v>75</v>
      </c>
      <c r="F236" s="10" t="s">
        <v>75</v>
      </c>
      <c r="J236" s="10" t="s">
        <v>2263</v>
      </c>
    </row>
    <row r="237">
      <c r="A237" s="10" t="s">
        <v>2728</v>
      </c>
      <c r="B237" s="19">
        <v>0.2002662037037037</v>
      </c>
      <c r="C237" s="10" t="s">
        <v>82</v>
      </c>
      <c r="D237" s="10" t="s">
        <v>93</v>
      </c>
      <c r="E237" s="10">
        <v>16.0</v>
      </c>
      <c r="F237" s="10" t="s">
        <v>75</v>
      </c>
      <c r="J237" s="10" t="s">
        <v>2838</v>
      </c>
    </row>
    <row r="238">
      <c r="A238" s="10" t="s">
        <v>2728</v>
      </c>
      <c r="B238" s="19">
        <v>0.2010185185185185</v>
      </c>
      <c r="C238" s="10" t="s">
        <v>82</v>
      </c>
      <c r="D238" s="10" t="s">
        <v>81</v>
      </c>
      <c r="E238" s="10">
        <v>21.0</v>
      </c>
      <c r="F238" s="10" t="s">
        <v>75</v>
      </c>
      <c r="J238" s="10" t="s">
        <v>2819</v>
      </c>
    </row>
    <row r="239">
      <c r="A239" s="10" t="s">
        <v>2728</v>
      </c>
      <c r="B239" s="19">
        <v>0.20135416666666667</v>
      </c>
      <c r="C239" s="10" t="s">
        <v>82</v>
      </c>
      <c r="D239" s="10" t="s">
        <v>81</v>
      </c>
      <c r="E239" s="10">
        <v>13.0</v>
      </c>
      <c r="F239" s="10" t="s">
        <v>75</v>
      </c>
      <c r="J239" s="10" t="s">
        <v>2819</v>
      </c>
    </row>
    <row r="240">
      <c r="A240" s="10" t="s">
        <v>2728</v>
      </c>
      <c r="B240" s="19">
        <v>0.20166666666666666</v>
      </c>
      <c r="C240" s="10" t="s">
        <v>82</v>
      </c>
      <c r="D240" s="10" t="s">
        <v>93</v>
      </c>
      <c r="E240" s="10">
        <v>16.0</v>
      </c>
      <c r="F240">
        <f>E240-9</f>
        <v>7</v>
      </c>
      <c r="J240" s="10" t="s">
        <v>2839</v>
      </c>
    </row>
    <row r="241">
      <c r="A241" s="10" t="s">
        <v>2728</v>
      </c>
      <c r="B241" s="19">
        <v>0.20166666666666666</v>
      </c>
      <c r="C241" s="10" t="s">
        <v>82</v>
      </c>
      <c r="D241" s="10" t="s">
        <v>76</v>
      </c>
      <c r="E241" s="10">
        <v>4.0</v>
      </c>
      <c r="J241" s="10"/>
    </row>
    <row r="242">
      <c r="A242" s="10" t="s">
        <v>2728</v>
      </c>
      <c r="B242" s="19">
        <v>0.20174768518518518</v>
      </c>
      <c r="C242" s="10" t="s">
        <v>82</v>
      </c>
      <c r="D242" s="10" t="s">
        <v>91</v>
      </c>
      <c r="E242" s="10">
        <v>5.0</v>
      </c>
      <c r="H242" s="10" t="s">
        <v>2840</v>
      </c>
    </row>
    <row r="243">
      <c r="A243" s="10" t="s">
        <v>2728</v>
      </c>
      <c r="B243" s="19">
        <v>0.20246527777777779</v>
      </c>
      <c r="C243" s="10" t="s">
        <v>66</v>
      </c>
      <c r="D243" s="10" t="s">
        <v>93</v>
      </c>
      <c r="E243" s="10" t="s">
        <v>75</v>
      </c>
      <c r="F243" s="10" t="s">
        <v>75</v>
      </c>
      <c r="J243" s="10" t="s">
        <v>2263</v>
      </c>
    </row>
    <row r="244">
      <c r="A244" s="10" t="s">
        <v>2728</v>
      </c>
      <c r="B244" s="19">
        <v>0.20246527777777779</v>
      </c>
      <c r="C244" s="10" t="s">
        <v>66</v>
      </c>
      <c r="D244" s="10" t="s">
        <v>93</v>
      </c>
      <c r="E244" s="10">
        <v>21.0</v>
      </c>
      <c r="F244">
        <f>E244-10</f>
        <v>11</v>
      </c>
      <c r="J244" s="10" t="s">
        <v>2841</v>
      </c>
    </row>
    <row r="245">
      <c r="A245" s="10" t="s">
        <v>2728</v>
      </c>
      <c r="B245" s="19">
        <v>0.20246527777777779</v>
      </c>
      <c r="C245" s="10" t="s">
        <v>66</v>
      </c>
      <c r="D245" s="10" t="s">
        <v>76</v>
      </c>
      <c r="E245" s="10">
        <v>1.0</v>
      </c>
      <c r="J245" s="10" t="s">
        <v>1579</v>
      </c>
    </row>
    <row r="246">
      <c r="A246" s="10" t="s">
        <v>2728</v>
      </c>
      <c r="B246" s="19">
        <v>0.20267361111111112</v>
      </c>
      <c r="C246" s="10" t="s">
        <v>66</v>
      </c>
      <c r="D246" s="10" t="s">
        <v>93</v>
      </c>
      <c r="E246" s="10" t="s">
        <v>75</v>
      </c>
      <c r="F246" s="10" t="s">
        <v>75</v>
      </c>
      <c r="J246" s="10" t="s">
        <v>2263</v>
      </c>
    </row>
    <row r="247">
      <c r="A247" s="10" t="s">
        <v>2728</v>
      </c>
      <c r="B247" s="19">
        <v>0.20267361111111112</v>
      </c>
      <c r="C247" s="10" t="s">
        <v>66</v>
      </c>
      <c r="D247" s="10" t="s">
        <v>93</v>
      </c>
      <c r="E247" s="10">
        <v>30.0</v>
      </c>
      <c r="F247" s="10" t="s">
        <v>75</v>
      </c>
      <c r="J247" s="10" t="s">
        <v>2842</v>
      </c>
    </row>
    <row r="248">
      <c r="A248" s="10" t="s">
        <v>2728</v>
      </c>
      <c r="B248" s="19">
        <v>0.20273148148148148</v>
      </c>
      <c r="C248" s="10" t="s">
        <v>66</v>
      </c>
      <c r="D248" s="10" t="s">
        <v>91</v>
      </c>
      <c r="E248" s="10">
        <v>31.0</v>
      </c>
      <c r="H248" s="10" t="s">
        <v>2843</v>
      </c>
    </row>
    <row r="249">
      <c r="A249" s="10" t="s">
        <v>2728</v>
      </c>
      <c r="B249" s="19">
        <v>0.20353009259259258</v>
      </c>
      <c r="C249" s="10" t="s">
        <v>964</v>
      </c>
      <c r="D249" s="10" t="s">
        <v>91</v>
      </c>
      <c r="E249" s="10">
        <v>39.0</v>
      </c>
      <c r="H249" s="10" t="s">
        <v>2844</v>
      </c>
      <c r="J249" s="10" t="s">
        <v>2430</v>
      </c>
    </row>
    <row r="250">
      <c r="A250" s="10" t="s">
        <v>2728</v>
      </c>
      <c r="B250" s="19">
        <v>0.20439814814814813</v>
      </c>
      <c r="C250" s="10" t="s">
        <v>84</v>
      </c>
      <c r="D250" s="10" t="s">
        <v>93</v>
      </c>
      <c r="E250" s="10" t="s">
        <v>75</v>
      </c>
      <c r="F250" s="10" t="s">
        <v>75</v>
      </c>
      <c r="J250" s="10" t="s">
        <v>2263</v>
      </c>
    </row>
    <row r="251">
      <c r="A251" s="10" t="s">
        <v>2728</v>
      </c>
      <c r="B251" s="19">
        <v>0.20439814814814813</v>
      </c>
      <c r="C251" s="10" t="s">
        <v>84</v>
      </c>
      <c r="D251" s="10" t="s">
        <v>93</v>
      </c>
      <c r="E251">
        <f>F251+8</f>
        <v>24</v>
      </c>
      <c r="F251" s="10">
        <v>16.0</v>
      </c>
      <c r="J251" s="10" t="s">
        <v>2845</v>
      </c>
    </row>
    <row r="252">
      <c r="A252" s="10" t="s">
        <v>2728</v>
      </c>
      <c r="B252" s="19">
        <v>0.2048148148148148</v>
      </c>
      <c r="C252" s="10" t="s">
        <v>84</v>
      </c>
      <c r="D252" s="10" t="s">
        <v>91</v>
      </c>
      <c r="E252" s="10">
        <v>22.0</v>
      </c>
      <c r="H252" s="10" t="s">
        <v>2770</v>
      </c>
    </row>
    <row r="253">
      <c r="A253" s="10" t="s">
        <v>2728</v>
      </c>
      <c r="B253" s="19">
        <v>0.20510416666666667</v>
      </c>
      <c r="C253" s="10" t="s">
        <v>84</v>
      </c>
      <c r="D253" s="10" t="s">
        <v>93</v>
      </c>
      <c r="E253" s="10" t="s">
        <v>75</v>
      </c>
      <c r="F253" s="10" t="s">
        <v>75</v>
      </c>
      <c r="J253" s="10" t="s">
        <v>2263</v>
      </c>
    </row>
    <row r="254">
      <c r="A254" s="10" t="s">
        <v>2728</v>
      </c>
      <c r="B254" s="19">
        <v>0.20510416666666667</v>
      </c>
      <c r="C254" s="10" t="s">
        <v>84</v>
      </c>
      <c r="D254" s="10" t="s">
        <v>93</v>
      </c>
      <c r="E254">
        <f>F254+8</f>
        <v>27</v>
      </c>
      <c r="F254" s="10">
        <v>19.0</v>
      </c>
      <c r="G254" s="10" t="s">
        <v>2824</v>
      </c>
      <c r="J254" s="10" t="s">
        <v>2846</v>
      </c>
    </row>
    <row r="255">
      <c r="A255" s="10" t="s">
        <v>2728</v>
      </c>
      <c r="B255" s="19">
        <v>0.20533564814814814</v>
      </c>
      <c r="C255" s="10" t="s">
        <v>84</v>
      </c>
      <c r="D255" s="10" t="s">
        <v>91</v>
      </c>
      <c r="E255" s="10">
        <v>28.0</v>
      </c>
      <c r="H255" s="10" t="s">
        <v>2847</v>
      </c>
      <c r="I255" s="10">
        <v>1.0</v>
      </c>
      <c r="J255" s="10" t="s">
        <v>2848</v>
      </c>
    </row>
  </sheetData>
  <autoFilter ref="$A$1:$J$255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14"/>
    <col customWidth="1" min="3" max="3" width="9.57"/>
    <col customWidth="1" min="4" max="4" width="15.71"/>
    <col customWidth="1" min="5" max="5" width="10.43"/>
    <col customWidth="1" min="6" max="6" width="12.43"/>
    <col customWidth="1" min="7" max="7" width="5.14"/>
    <col customWidth="1" min="8" max="8" width="17.29"/>
    <col customWidth="1" min="9" max="9" width="6.29"/>
    <col customWidth="1" min="10" max="10" width="104.43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2849</v>
      </c>
      <c r="B2" s="19">
        <v>0.008240740740740741</v>
      </c>
      <c r="C2" s="10" t="s">
        <v>74</v>
      </c>
      <c r="D2" s="10" t="s">
        <v>87</v>
      </c>
      <c r="E2" s="13">
        <v>19.0</v>
      </c>
      <c r="F2" s="16">
        <f>E2-5</f>
        <v>14</v>
      </c>
    </row>
    <row r="3">
      <c r="A3" s="10" t="s">
        <v>2849</v>
      </c>
      <c r="B3" s="19">
        <v>0.008263888888888888</v>
      </c>
      <c r="C3" s="10" t="s">
        <v>66</v>
      </c>
      <c r="D3" s="10" t="s">
        <v>87</v>
      </c>
      <c r="E3" s="13">
        <v>17.0</v>
      </c>
      <c r="F3" s="16">
        <f>E3-0</f>
        <v>17</v>
      </c>
    </row>
    <row r="4">
      <c r="A4" s="10" t="s">
        <v>2849</v>
      </c>
      <c r="B4" s="19">
        <v>0.008391203703703705</v>
      </c>
      <c r="C4" s="10" t="s">
        <v>70</v>
      </c>
      <c r="D4" s="10" t="s">
        <v>87</v>
      </c>
      <c r="E4" s="13">
        <v>11.0</v>
      </c>
      <c r="F4" s="16">
        <f>E4-5</f>
        <v>6</v>
      </c>
    </row>
    <row r="5">
      <c r="A5" s="10" t="s">
        <v>2849</v>
      </c>
      <c r="B5" s="19">
        <v>0.008402777777777778</v>
      </c>
      <c r="C5" s="10" t="s">
        <v>82</v>
      </c>
      <c r="D5" s="10" t="s">
        <v>87</v>
      </c>
      <c r="E5" s="13">
        <v>11.0</v>
      </c>
      <c r="F5" s="16">
        <f t="shared" ref="F5:F6" si="1">E5-1</f>
        <v>10</v>
      </c>
    </row>
    <row r="6">
      <c r="A6" s="10" t="s">
        <v>2849</v>
      </c>
      <c r="B6" s="19">
        <v>0.008506944444444444</v>
      </c>
      <c r="C6" s="10" t="s">
        <v>964</v>
      </c>
      <c r="D6" s="10" t="s">
        <v>87</v>
      </c>
      <c r="E6" s="13">
        <v>9.0</v>
      </c>
      <c r="F6" s="16">
        <f t="shared" si="1"/>
        <v>8</v>
      </c>
    </row>
    <row r="7">
      <c r="A7" s="10" t="s">
        <v>2849</v>
      </c>
      <c r="B7" s="19">
        <v>0.008541666666666666</v>
      </c>
      <c r="C7" s="10" t="s">
        <v>69</v>
      </c>
      <c r="D7" s="10" t="s">
        <v>87</v>
      </c>
      <c r="E7" s="13" t="s">
        <v>88</v>
      </c>
      <c r="F7" s="13">
        <v>1.0</v>
      </c>
    </row>
    <row r="8">
      <c r="A8" s="10" t="s">
        <v>2849</v>
      </c>
      <c r="B8" s="19">
        <v>0.008576388888888889</v>
      </c>
      <c r="C8" s="10" t="s">
        <v>84</v>
      </c>
      <c r="D8" s="10" t="s">
        <v>87</v>
      </c>
      <c r="E8" s="13" t="s">
        <v>75</v>
      </c>
      <c r="F8" s="13" t="s">
        <v>75</v>
      </c>
      <c r="J8" s="10" t="s">
        <v>85</v>
      </c>
    </row>
    <row r="9">
      <c r="A9" s="10" t="s">
        <v>2849</v>
      </c>
      <c r="B9" s="19">
        <v>0.008576388888888889</v>
      </c>
      <c r="C9" s="10" t="s">
        <v>84</v>
      </c>
      <c r="D9" s="10" t="s">
        <v>87</v>
      </c>
      <c r="E9" s="13">
        <v>7.0</v>
      </c>
      <c r="F9" s="13">
        <v>5.0</v>
      </c>
      <c r="J9" s="10" t="s">
        <v>86</v>
      </c>
    </row>
    <row r="10">
      <c r="A10" s="10" t="s">
        <v>2849</v>
      </c>
      <c r="B10" s="19">
        <v>0.008993055555555556</v>
      </c>
      <c r="C10" s="10" t="s">
        <v>74</v>
      </c>
      <c r="D10" s="10" t="s">
        <v>93</v>
      </c>
      <c r="E10" s="13">
        <v>23.0</v>
      </c>
      <c r="F10" s="16">
        <f>E10-10</f>
        <v>13</v>
      </c>
      <c r="J10" s="10" t="s">
        <v>1043</v>
      </c>
    </row>
    <row r="11">
      <c r="A11" s="10" t="s">
        <v>2849</v>
      </c>
      <c r="B11" s="19">
        <v>0.009189814814814816</v>
      </c>
      <c r="C11" s="10" t="s">
        <v>74</v>
      </c>
      <c r="D11" s="10" t="s">
        <v>91</v>
      </c>
      <c r="E11" s="13">
        <v>29.0</v>
      </c>
      <c r="F11" s="16"/>
    </row>
    <row r="12">
      <c r="A12" s="10" t="s">
        <v>2849</v>
      </c>
      <c r="B12" s="19">
        <v>0.010243055555555556</v>
      </c>
      <c r="C12" s="10" t="s">
        <v>66</v>
      </c>
      <c r="D12" s="10" t="s">
        <v>89</v>
      </c>
      <c r="E12" s="13">
        <v>24.0</v>
      </c>
      <c r="F12" s="16">
        <f t="shared" ref="F12:F13" si="2">E12-9</f>
        <v>15</v>
      </c>
      <c r="J12" s="10" t="s">
        <v>171</v>
      </c>
    </row>
    <row r="13">
      <c r="A13" s="10" t="s">
        <v>2849</v>
      </c>
      <c r="B13" s="19">
        <v>0.010266203703703704</v>
      </c>
      <c r="C13" s="10" t="s">
        <v>66</v>
      </c>
      <c r="D13" s="10" t="s">
        <v>89</v>
      </c>
      <c r="E13" s="13">
        <v>26.0</v>
      </c>
      <c r="F13" s="16">
        <f t="shared" si="2"/>
        <v>17</v>
      </c>
      <c r="J13" s="10" t="s">
        <v>171</v>
      </c>
    </row>
    <row r="14">
      <c r="A14" s="10" t="s">
        <v>2849</v>
      </c>
      <c r="B14" s="19">
        <v>0.010335648148148148</v>
      </c>
      <c r="C14" s="10" t="s">
        <v>66</v>
      </c>
      <c r="D14" s="10" t="s">
        <v>91</v>
      </c>
      <c r="E14" s="13">
        <v>14.0</v>
      </c>
      <c r="F14" s="16"/>
      <c r="H14" s="10" t="s">
        <v>2850</v>
      </c>
    </row>
    <row r="15">
      <c r="A15" s="10" t="s">
        <v>2849</v>
      </c>
      <c r="B15" s="19">
        <v>0.010358796296296297</v>
      </c>
      <c r="C15" s="10" t="s">
        <v>66</v>
      </c>
      <c r="D15" s="10" t="s">
        <v>91</v>
      </c>
      <c r="E15" s="13">
        <v>14.0</v>
      </c>
      <c r="F15" s="16"/>
      <c r="H15" s="10" t="s">
        <v>2850</v>
      </c>
    </row>
    <row r="16">
      <c r="A16" s="10" t="s">
        <v>2849</v>
      </c>
      <c r="B16" s="19">
        <v>0.012453703703703703</v>
      </c>
      <c r="C16" s="10" t="s">
        <v>70</v>
      </c>
      <c r="D16" s="10" t="s">
        <v>93</v>
      </c>
      <c r="E16" s="13">
        <v>27.0</v>
      </c>
      <c r="F16" s="16">
        <f>E16-10</f>
        <v>17</v>
      </c>
      <c r="J16" s="10" t="s">
        <v>650</v>
      </c>
    </row>
    <row r="17">
      <c r="A17" s="10" t="s">
        <v>2849</v>
      </c>
      <c r="B17" s="19">
        <v>0.012488425925925925</v>
      </c>
      <c r="C17" s="10" t="s">
        <v>84</v>
      </c>
      <c r="D17" s="10" t="s">
        <v>93</v>
      </c>
      <c r="E17" s="13">
        <v>27.0</v>
      </c>
      <c r="F17" s="13">
        <v>19.0</v>
      </c>
      <c r="G17" s="10" t="s">
        <v>137</v>
      </c>
      <c r="J17" s="10" t="s">
        <v>2851</v>
      </c>
    </row>
    <row r="18">
      <c r="A18" s="10" t="s">
        <v>2849</v>
      </c>
      <c r="B18" s="19">
        <v>0.012615740740740742</v>
      </c>
      <c r="C18" s="10" t="s">
        <v>70</v>
      </c>
      <c r="D18" s="10" t="s">
        <v>91</v>
      </c>
      <c r="E18" s="13">
        <v>12.0</v>
      </c>
      <c r="F18" s="16"/>
      <c r="H18" s="10" t="s">
        <v>2339</v>
      </c>
    </row>
    <row r="19">
      <c r="A19" s="10" t="s">
        <v>2849</v>
      </c>
      <c r="B19" s="19">
        <v>0.014675925925925926</v>
      </c>
      <c r="C19" s="10" t="s">
        <v>84</v>
      </c>
      <c r="D19" s="10" t="s">
        <v>91</v>
      </c>
      <c r="E19" s="13">
        <v>34.0</v>
      </c>
      <c r="F19" s="16"/>
      <c r="H19" s="10" t="s">
        <v>2852</v>
      </c>
    </row>
    <row r="20">
      <c r="A20" s="10" t="s">
        <v>2849</v>
      </c>
      <c r="B20" s="19">
        <v>0.013252314814814814</v>
      </c>
      <c r="C20" s="10" t="s">
        <v>964</v>
      </c>
      <c r="D20" s="10" t="s">
        <v>81</v>
      </c>
      <c r="E20" s="13" t="s">
        <v>75</v>
      </c>
      <c r="F20" s="13" t="s">
        <v>75</v>
      </c>
      <c r="J20" s="10" t="s">
        <v>85</v>
      </c>
    </row>
    <row r="21">
      <c r="A21" s="10" t="s">
        <v>2849</v>
      </c>
      <c r="B21" s="19">
        <v>0.013252314814814814</v>
      </c>
      <c r="C21" s="10" t="s">
        <v>964</v>
      </c>
      <c r="D21" s="10" t="s">
        <v>81</v>
      </c>
      <c r="E21" s="13">
        <v>10.0</v>
      </c>
      <c r="F21" s="16">
        <f>E21-3</f>
        <v>7</v>
      </c>
      <c r="J21" s="10" t="s">
        <v>765</v>
      </c>
    </row>
    <row r="22">
      <c r="A22" s="10" t="s">
        <v>2849</v>
      </c>
      <c r="B22" s="19">
        <v>0.015509259259259259</v>
      </c>
      <c r="C22" s="10" t="s">
        <v>964</v>
      </c>
      <c r="D22" s="10" t="s">
        <v>127</v>
      </c>
      <c r="E22" s="13" t="s">
        <v>75</v>
      </c>
      <c r="F22" s="13" t="s">
        <v>75</v>
      </c>
      <c r="J22" s="10" t="s">
        <v>160</v>
      </c>
    </row>
    <row r="23">
      <c r="A23" s="10" t="s">
        <v>2849</v>
      </c>
      <c r="B23" s="19">
        <v>0.015509259259259259</v>
      </c>
      <c r="C23" s="10" t="s">
        <v>964</v>
      </c>
      <c r="D23" s="10" t="s">
        <v>127</v>
      </c>
      <c r="E23" s="13">
        <v>6.0</v>
      </c>
      <c r="F23" s="16">
        <f>E23-3</f>
        <v>3</v>
      </c>
      <c r="J23" s="10" t="s">
        <v>161</v>
      </c>
    </row>
    <row r="24">
      <c r="A24" s="10" t="s">
        <v>2849</v>
      </c>
      <c r="B24" s="19">
        <v>0.015891203703703703</v>
      </c>
      <c r="C24" s="10" t="s">
        <v>70</v>
      </c>
      <c r="D24" s="10" t="s">
        <v>93</v>
      </c>
      <c r="E24" s="13">
        <v>17.0</v>
      </c>
      <c r="F24" s="16">
        <f>E24-10</f>
        <v>7</v>
      </c>
      <c r="J24" s="10" t="s">
        <v>99</v>
      </c>
    </row>
    <row r="25">
      <c r="A25" s="10" t="s">
        <v>2849</v>
      </c>
      <c r="B25" s="19">
        <v>0.016006944444444445</v>
      </c>
      <c r="C25" s="10" t="s">
        <v>70</v>
      </c>
      <c r="D25" s="10" t="s">
        <v>91</v>
      </c>
      <c r="E25" s="13">
        <v>10.0</v>
      </c>
      <c r="F25" s="16"/>
      <c r="H25" s="10" t="s">
        <v>2330</v>
      </c>
    </row>
    <row r="26">
      <c r="A26" s="10" t="s">
        <v>2849</v>
      </c>
      <c r="B26" s="19">
        <v>0.01605324074074074</v>
      </c>
      <c r="C26" s="10" t="s">
        <v>70</v>
      </c>
      <c r="D26" s="10" t="s">
        <v>93</v>
      </c>
      <c r="E26" s="13">
        <v>25.0</v>
      </c>
      <c r="F26" s="16">
        <f>E26-10</f>
        <v>15</v>
      </c>
      <c r="J26" s="10" t="s">
        <v>99</v>
      </c>
    </row>
    <row r="27">
      <c r="A27" s="10" t="s">
        <v>2849</v>
      </c>
      <c r="B27" s="19">
        <v>0.016087962962962964</v>
      </c>
      <c r="C27" s="10" t="s">
        <v>70</v>
      </c>
      <c r="D27" s="10" t="s">
        <v>91</v>
      </c>
      <c r="E27" s="13">
        <v>11.0</v>
      </c>
      <c r="F27" s="16"/>
      <c r="H27" s="10" t="s">
        <v>2853</v>
      </c>
    </row>
    <row r="28">
      <c r="A28" s="10" t="s">
        <v>2849</v>
      </c>
      <c r="B28" s="19">
        <v>0.016238425925925927</v>
      </c>
      <c r="C28" s="10" t="s">
        <v>70</v>
      </c>
      <c r="D28" s="10" t="s">
        <v>93</v>
      </c>
      <c r="E28" s="13">
        <v>16.0</v>
      </c>
      <c r="F28" s="16">
        <f>E28-10</f>
        <v>6</v>
      </c>
      <c r="J28" s="10" t="s">
        <v>99</v>
      </c>
    </row>
    <row r="29">
      <c r="A29" s="10" t="s">
        <v>2849</v>
      </c>
      <c r="B29" s="19">
        <v>0.01628472222222222</v>
      </c>
      <c r="C29" s="10" t="s">
        <v>70</v>
      </c>
      <c r="D29" s="10" t="s">
        <v>91</v>
      </c>
      <c r="E29" s="13">
        <v>9.0</v>
      </c>
      <c r="F29" s="16"/>
      <c r="H29" s="10" t="s">
        <v>2854</v>
      </c>
    </row>
    <row r="30">
      <c r="A30" s="10" t="s">
        <v>2849</v>
      </c>
      <c r="B30" s="19">
        <v>0.01726851851851852</v>
      </c>
      <c r="C30" s="10" t="s">
        <v>82</v>
      </c>
      <c r="D30" s="10" t="s">
        <v>195</v>
      </c>
      <c r="E30" s="13" t="s">
        <v>75</v>
      </c>
      <c r="F30" s="13" t="s">
        <v>75</v>
      </c>
      <c r="J30" s="10" t="s">
        <v>2855</v>
      </c>
    </row>
    <row r="31">
      <c r="A31" s="10" t="s">
        <v>2849</v>
      </c>
      <c r="B31" s="19">
        <v>0.019305555555555555</v>
      </c>
      <c r="C31" s="10" t="s">
        <v>84</v>
      </c>
      <c r="D31" s="10" t="s">
        <v>93</v>
      </c>
      <c r="E31" s="13">
        <v>27.0</v>
      </c>
      <c r="F31" s="13">
        <v>19.0</v>
      </c>
      <c r="J31" s="10" t="s">
        <v>2856</v>
      </c>
    </row>
    <row r="32">
      <c r="A32" s="10" t="s">
        <v>2849</v>
      </c>
      <c r="B32" s="19">
        <v>0.019305555555555555</v>
      </c>
      <c r="C32" s="10" t="s">
        <v>84</v>
      </c>
      <c r="D32" s="10" t="s">
        <v>93</v>
      </c>
      <c r="E32" s="13" t="s">
        <v>75</v>
      </c>
      <c r="F32" s="13" t="s">
        <v>75</v>
      </c>
      <c r="J32" s="10" t="s">
        <v>85</v>
      </c>
    </row>
    <row r="33">
      <c r="A33" s="10" t="s">
        <v>2849</v>
      </c>
      <c r="B33" s="19">
        <v>0.02020833333333333</v>
      </c>
      <c r="C33" s="10" t="s">
        <v>84</v>
      </c>
      <c r="D33" s="10" t="s">
        <v>91</v>
      </c>
      <c r="E33" s="13">
        <v>17.0</v>
      </c>
      <c r="F33" s="16"/>
      <c r="H33" s="10" t="s">
        <v>2857</v>
      </c>
    </row>
    <row r="34">
      <c r="A34" s="10" t="s">
        <v>2849</v>
      </c>
      <c r="B34" s="19">
        <v>0.020335648148148148</v>
      </c>
      <c r="C34" s="10" t="s">
        <v>84</v>
      </c>
      <c r="D34" s="10" t="s">
        <v>91</v>
      </c>
      <c r="E34" s="13">
        <v>11.0</v>
      </c>
      <c r="F34" s="16"/>
      <c r="H34" s="10" t="s">
        <v>2853</v>
      </c>
    </row>
    <row r="35">
      <c r="A35" s="10" t="s">
        <v>2849</v>
      </c>
      <c r="B35" s="19">
        <v>0.021087962962962965</v>
      </c>
      <c r="C35" s="10" t="s">
        <v>69</v>
      </c>
      <c r="D35" s="10" t="s">
        <v>81</v>
      </c>
      <c r="E35" s="13" t="s">
        <v>68</v>
      </c>
      <c r="F35" s="13">
        <v>20.0</v>
      </c>
      <c r="J35" s="10" t="s">
        <v>254</v>
      </c>
    </row>
    <row r="36">
      <c r="A36" s="10" t="s">
        <v>2849</v>
      </c>
      <c r="B36" s="19">
        <v>0.02326388888888889</v>
      </c>
      <c r="C36" s="10" t="s">
        <v>69</v>
      </c>
      <c r="D36" s="10" t="s">
        <v>100</v>
      </c>
      <c r="E36" s="13" t="s">
        <v>88</v>
      </c>
      <c r="F36" s="13">
        <v>1.0</v>
      </c>
      <c r="H36" s="10" t="s">
        <v>616</v>
      </c>
    </row>
    <row r="37">
      <c r="A37" s="10" t="s">
        <v>2849</v>
      </c>
      <c r="B37" s="19">
        <v>0.024120370370370372</v>
      </c>
      <c r="C37" s="10" t="s">
        <v>74</v>
      </c>
      <c r="D37" s="10" t="s">
        <v>93</v>
      </c>
      <c r="E37" s="13">
        <v>14.0</v>
      </c>
      <c r="F37" s="16">
        <f t="shared" ref="F37:F38" si="3">E37-10</f>
        <v>4</v>
      </c>
      <c r="J37" s="10" t="s">
        <v>85</v>
      </c>
    </row>
    <row r="38">
      <c r="A38" s="10" t="s">
        <v>2849</v>
      </c>
      <c r="B38" s="19">
        <v>0.024120370370370372</v>
      </c>
      <c r="C38" s="10" t="s">
        <v>74</v>
      </c>
      <c r="D38" s="10" t="s">
        <v>93</v>
      </c>
      <c r="E38" s="13">
        <v>20.0</v>
      </c>
      <c r="F38" s="16">
        <f t="shared" si="3"/>
        <v>10</v>
      </c>
      <c r="J38" s="10" t="s">
        <v>1298</v>
      </c>
    </row>
    <row r="39">
      <c r="A39" s="10" t="s">
        <v>2849</v>
      </c>
      <c r="B39" s="19">
        <v>0.024293981481481482</v>
      </c>
      <c r="C39" s="10" t="s">
        <v>74</v>
      </c>
      <c r="D39" s="10" t="s">
        <v>91</v>
      </c>
      <c r="E39" s="13">
        <v>26.0</v>
      </c>
      <c r="F39" s="16"/>
      <c r="H39" s="10" t="s">
        <v>2858</v>
      </c>
    </row>
    <row r="40">
      <c r="A40" s="10" t="s">
        <v>2849</v>
      </c>
      <c r="B40" s="19">
        <v>0.0246875</v>
      </c>
      <c r="C40" s="10" t="s">
        <v>74</v>
      </c>
      <c r="D40" s="10" t="s">
        <v>93</v>
      </c>
      <c r="E40" s="13" t="s">
        <v>75</v>
      </c>
      <c r="F40" s="13" t="s">
        <v>75</v>
      </c>
      <c r="J40" s="10" t="s">
        <v>85</v>
      </c>
    </row>
    <row r="41">
      <c r="A41" s="10" t="s">
        <v>2849</v>
      </c>
      <c r="B41" s="19">
        <v>0.0246875</v>
      </c>
      <c r="C41" s="10" t="s">
        <v>74</v>
      </c>
      <c r="D41" s="10" t="s">
        <v>93</v>
      </c>
      <c r="E41" s="13" t="s">
        <v>68</v>
      </c>
      <c r="F41" s="13">
        <v>20.0</v>
      </c>
      <c r="G41" s="10" t="s">
        <v>137</v>
      </c>
      <c r="J41" s="10" t="s">
        <v>1300</v>
      </c>
    </row>
    <row r="42">
      <c r="A42" s="10" t="s">
        <v>2849</v>
      </c>
      <c r="B42" s="19">
        <v>0.024756944444444446</v>
      </c>
      <c r="C42" s="10" t="s">
        <v>74</v>
      </c>
      <c r="D42" s="10" t="s">
        <v>91</v>
      </c>
      <c r="E42" s="13">
        <v>9.0</v>
      </c>
      <c r="F42" s="16"/>
      <c r="H42" s="10" t="s">
        <v>2854</v>
      </c>
    </row>
    <row r="43">
      <c r="A43" s="10" t="s">
        <v>2849</v>
      </c>
      <c r="B43" s="19">
        <v>0.024814814814814814</v>
      </c>
      <c r="C43" s="10" t="s">
        <v>74</v>
      </c>
      <c r="D43" s="10" t="s">
        <v>93</v>
      </c>
      <c r="E43" s="13" t="s">
        <v>75</v>
      </c>
      <c r="F43" s="13" t="s">
        <v>75</v>
      </c>
      <c r="J43" s="10" t="s">
        <v>85</v>
      </c>
    </row>
    <row r="44">
      <c r="A44" s="10" t="s">
        <v>2849</v>
      </c>
      <c r="B44" s="19">
        <v>0.024814814814814814</v>
      </c>
      <c r="C44" s="10" t="s">
        <v>74</v>
      </c>
      <c r="D44" s="10" t="s">
        <v>93</v>
      </c>
      <c r="E44" s="13">
        <v>15.0</v>
      </c>
      <c r="F44" s="16">
        <f>E44-10</f>
        <v>5</v>
      </c>
      <c r="J44" s="10" t="s">
        <v>1300</v>
      </c>
    </row>
    <row r="45">
      <c r="A45" s="10" t="s">
        <v>2849</v>
      </c>
      <c r="B45" s="19">
        <v>0.02486111111111111</v>
      </c>
      <c r="C45" s="10" t="s">
        <v>74</v>
      </c>
      <c r="D45" s="10" t="s">
        <v>91</v>
      </c>
      <c r="E45" s="13">
        <v>11.0</v>
      </c>
      <c r="F45" s="16"/>
      <c r="H45" s="10" t="s">
        <v>2853</v>
      </c>
    </row>
    <row r="46">
      <c r="A46" s="10" t="s">
        <v>2849</v>
      </c>
      <c r="B46" s="19">
        <v>0.02519675925925926</v>
      </c>
      <c r="C46" s="10" t="s">
        <v>66</v>
      </c>
      <c r="D46" s="10" t="s">
        <v>89</v>
      </c>
      <c r="E46" s="13">
        <v>17.0</v>
      </c>
      <c r="F46" s="16">
        <f t="shared" ref="F46:F48" si="4">E46-9</f>
        <v>8</v>
      </c>
      <c r="J46" s="10" t="s">
        <v>85</v>
      </c>
    </row>
    <row r="47">
      <c r="A47" s="10" t="s">
        <v>2849</v>
      </c>
      <c r="B47" s="19">
        <v>0.02519675925925926</v>
      </c>
      <c r="C47" s="10" t="s">
        <v>66</v>
      </c>
      <c r="D47" s="10" t="s">
        <v>89</v>
      </c>
      <c r="E47" s="13">
        <v>22.0</v>
      </c>
      <c r="F47" s="16">
        <f t="shared" si="4"/>
        <v>13</v>
      </c>
      <c r="J47" s="10" t="s">
        <v>493</v>
      </c>
    </row>
    <row r="48">
      <c r="A48" s="10" t="s">
        <v>2849</v>
      </c>
      <c r="B48" s="19">
        <v>0.025219907407407406</v>
      </c>
      <c r="C48" s="10" t="s">
        <v>66</v>
      </c>
      <c r="D48" s="10" t="s">
        <v>89</v>
      </c>
      <c r="E48" s="13">
        <v>14.0</v>
      </c>
      <c r="F48" s="16">
        <f t="shared" si="4"/>
        <v>5</v>
      </c>
      <c r="J48" s="10" t="s">
        <v>493</v>
      </c>
    </row>
    <row r="49">
      <c r="A49" s="10" t="s">
        <v>2849</v>
      </c>
      <c r="B49" s="19">
        <v>0.025219907407407406</v>
      </c>
      <c r="C49" s="10" t="s">
        <v>66</v>
      </c>
      <c r="D49" s="10" t="s">
        <v>89</v>
      </c>
      <c r="E49" s="13" t="s">
        <v>75</v>
      </c>
      <c r="F49" s="13" t="s">
        <v>75</v>
      </c>
      <c r="J49" s="10" t="s">
        <v>85</v>
      </c>
    </row>
    <row r="50">
      <c r="A50" s="10" t="s">
        <v>2849</v>
      </c>
      <c r="B50" s="19">
        <v>0.025532407407407406</v>
      </c>
      <c r="C50" s="10" t="s">
        <v>66</v>
      </c>
      <c r="D50" s="10" t="s">
        <v>91</v>
      </c>
      <c r="E50" s="13">
        <v>15.0</v>
      </c>
      <c r="F50" s="16"/>
      <c r="H50" s="10" t="s">
        <v>2859</v>
      </c>
    </row>
    <row r="51">
      <c r="A51" s="10" t="s">
        <v>2849</v>
      </c>
      <c r="B51" s="19">
        <v>0.027395833333333335</v>
      </c>
      <c r="C51" s="10" t="s">
        <v>82</v>
      </c>
      <c r="D51" s="10" t="s">
        <v>584</v>
      </c>
      <c r="E51" s="13" t="s">
        <v>75</v>
      </c>
      <c r="F51" s="13" t="s">
        <v>75</v>
      </c>
      <c r="J51" s="10" t="s">
        <v>85</v>
      </c>
    </row>
    <row r="52">
      <c r="A52" s="10" t="s">
        <v>2849</v>
      </c>
      <c r="B52" s="19">
        <v>0.027395833333333335</v>
      </c>
      <c r="C52" s="10" t="s">
        <v>82</v>
      </c>
      <c r="D52" s="10" t="s">
        <v>584</v>
      </c>
      <c r="E52" s="13">
        <v>17.0</v>
      </c>
      <c r="F52" s="16">
        <f>E52-1</f>
        <v>16</v>
      </c>
      <c r="J52" s="10" t="s">
        <v>2860</v>
      </c>
    </row>
    <row r="53">
      <c r="A53" s="10" t="s">
        <v>2849</v>
      </c>
      <c r="B53" s="19">
        <v>0.02763888888888889</v>
      </c>
      <c r="C53" s="10" t="s">
        <v>66</v>
      </c>
      <c r="D53" s="10" t="s">
        <v>91</v>
      </c>
      <c r="E53" s="13">
        <v>5.0</v>
      </c>
      <c r="F53" s="16"/>
      <c r="H53" s="10" t="s">
        <v>2861</v>
      </c>
    </row>
    <row r="54">
      <c r="A54" s="10" t="s">
        <v>2849</v>
      </c>
      <c r="B54" s="19">
        <v>0.03025462962962963</v>
      </c>
      <c r="C54" s="10" t="s">
        <v>70</v>
      </c>
      <c r="D54" s="10" t="s">
        <v>93</v>
      </c>
      <c r="E54" s="13">
        <v>13.0</v>
      </c>
      <c r="F54" s="16">
        <f t="shared" ref="F54:F55" si="5">E54-10</f>
        <v>3</v>
      </c>
      <c r="J54" s="10" t="s">
        <v>99</v>
      </c>
    </row>
    <row r="55">
      <c r="A55" s="10" t="s">
        <v>2849</v>
      </c>
      <c r="B55" s="19">
        <v>0.030289351851851852</v>
      </c>
      <c r="C55" s="10" t="s">
        <v>70</v>
      </c>
      <c r="D55" s="10" t="s">
        <v>93</v>
      </c>
      <c r="E55" s="13">
        <v>16.0</v>
      </c>
      <c r="F55" s="16">
        <f t="shared" si="5"/>
        <v>6</v>
      </c>
      <c r="J55" s="10" t="s">
        <v>99</v>
      </c>
    </row>
    <row r="56">
      <c r="A56" s="10" t="s">
        <v>2849</v>
      </c>
      <c r="B56" s="19">
        <v>0.030324074074074073</v>
      </c>
      <c r="C56" s="10" t="s">
        <v>70</v>
      </c>
      <c r="D56" s="10" t="s">
        <v>91</v>
      </c>
      <c r="E56" s="13">
        <v>10.0</v>
      </c>
      <c r="F56" s="16"/>
      <c r="H56" s="10" t="s">
        <v>2330</v>
      </c>
    </row>
    <row r="57">
      <c r="A57" s="10" t="s">
        <v>2849</v>
      </c>
      <c r="B57" s="19">
        <v>0.03054398148148148</v>
      </c>
      <c r="C57" s="10" t="s">
        <v>70</v>
      </c>
      <c r="D57" s="10" t="s">
        <v>93</v>
      </c>
      <c r="E57" s="13" t="s">
        <v>88</v>
      </c>
      <c r="F57" s="13">
        <v>1.0</v>
      </c>
      <c r="J57" s="10" t="s">
        <v>99</v>
      </c>
    </row>
    <row r="58">
      <c r="A58" s="10" t="s">
        <v>2849</v>
      </c>
      <c r="B58" s="19">
        <v>0.030636574074074073</v>
      </c>
      <c r="C58" s="10" t="s">
        <v>70</v>
      </c>
      <c r="D58" s="10" t="s">
        <v>93</v>
      </c>
      <c r="E58" s="13">
        <v>22.0</v>
      </c>
      <c r="F58" s="16">
        <f>E58-10</f>
        <v>12</v>
      </c>
      <c r="J58" s="10" t="s">
        <v>99</v>
      </c>
    </row>
    <row r="59">
      <c r="A59" s="10" t="s">
        <v>2849</v>
      </c>
      <c r="B59" s="19">
        <v>0.030659722222222224</v>
      </c>
      <c r="C59" s="10" t="s">
        <v>70</v>
      </c>
      <c r="D59" s="10" t="s">
        <v>91</v>
      </c>
      <c r="E59" s="13">
        <v>10.0</v>
      </c>
      <c r="F59" s="16"/>
      <c r="H59" s="10" t="s">
        <v>2330</v>
      </c>
    </row>
    <row r="60">
      <c r="A60" s="10" t="s">
        <v>2849</v>
      </c>
      <c r="B60" s="19">
        <v>0.03175925925925926</v>
      </c>
      <c r="C60" s="10" t="s">
        <v>82</v>
      </c>
      <c r="D60" s="10" t="s">
        <v>131</v>
      </c>
      <c r="E60" s="13">
        <v>28.0</v>
      </c>
      <c r="F60" s="16">
        <f>E60-10</f>
        <v>18</v>
      </c>
    </row>
    <row r="61">
      <c r="A61" s="10" t="s">
        <v>2849</v>
      </c>
      <c r="B61" s="19">
        <v>0.03443287037037037</v>
      </c>
      <c r="C61" s="10" t="s">
        <v>964</v>
      </c>
      <c r="D61" s="10" t="s">
        <v>89</v>
      </c>
      <c r="E61" s="13">
        <v>18.0</v>
      </c>
      <c r="F61" s="16">
        <f>E61-9</f>
        <v>9</v>
      </c>
      <c r="J61" s="10" t="s">
        <v>2040</v>
      </c>
    </row>
    <row r="62">
      <c r="A62" s="10" t="s">
        <v>2849</v>
      </c>
      <c r="B62" s="19">
        <v>0.03603009259259259</v>
      </c>
      <c r="C62" s="10" t="s">
        <v>84</v>
      </c>
      <c r="D62" s="10" t="s">
        <v>93</v>
      </c>
      <c r="E62" s="13">
        <v>11.0</v>
      </c>
      <c r="F62" s="16">
        <f t="shared" ref="F62:F63" si="6">E62-8</f>
        <v>3</v>
      </c>
      <c r="J62" s="10" t="s">
        <v>2316</v>
      </c>
    </row>
    <row r="63">
      <c r="A63" s="10" t="s">
        <v>2849</v>
      </c>
      <c r="B63" s="19">
        <v>0.03619212962962963</v>
      </c>
      <c r="C63" s="10" t="s">
        <v>84</v>
      </c>
      <c r="D63" s="10" t="s">
        <v>93</v>
      </c>
      <c r="E63" s="13">
        <v>17.0</v>
      </c>
      <c r="F63" s="16">
        <f t="shared" si="6"/>
        <v>9</v>
      </c>
      <c r="J63" s="10" t="s">
        <v>2316</v>
      </c>
    </row>
    <row r="64">
      <c r="A64" s="10" t="s">
        <v>2849</v>
      </c>
      <c r="B64" s="19">
        <v>0.03635416666666667</v>
      </c>
      <c r="C64" s="10" t="s">
        <v>84</v>
      </c>
      <c r="D64" s="10" t="s">
        <v>91</v>
      </c>
      <c r="E64" s="13">
        <v>15.0</v>
      </c>
      <c r="F64" s="16"/>
      <c r="H64" s="10" t="s">
        <v>2862</v>
      </c>
    </row>
    <row r="65">
      <c r="A65" s="10" t="s">
        <v>2849</v>
      </c>
      <c r="B65" s="19">
        <v>0.03760416666666667</v>
      </c>
      <c r="C65" s="10" t="s">
        <v>69</v>
      </c>
      <c r="D65" s="10" t="s">
        <v>89</v>
      </c>
      <c r="E65" s="13" t="s">
        <v>75</v>
      </c>
      <c r="F65" s="13" t="s">
        <v>75</v>
      </c>
      <c r="J65" s="10" t="s">
        <v>160</v>
      </c>
    </row>
    <row r="66">
      <c r="A66" s="10" t="s">
        <v>2849</v>
      </c>
      <c r="B66" s="19">
        <v>0.03760416666666667</v>
      </c>
      <c r="C66" s="10" t="s">
        <v>69</v>
      </c>
      <c r="D66" s="10" t="s">
        <v>89</v>
      </c>
      <c r="E66" s="13" t="s">
        <v>88</v>
      </c>
      <c r="F66" s="13">
        <v>1.0</v>
      </c>
      <c r="J66" s="10" t="s">
        <v>2863</v>
      </c>
    </row>
    <row r="67">
      <c r="A67" s="10" t="s">
        <v>2849</v>
      </c>
      <c r="B67" s="19">
        <v>0.038622685185185184</v>
      </c>
      <c r="C67" s="10" t="s">
        <v>74</v>
      </c>
      <c r="D67" s="10" t="s">
        <v>93</v>
      </c>
      <c r="E67" s="13" t="s">
        <v>75</v>
      </c>
      <c r="F67" s="13" t="s">
        <v>75</v>
      </c>
      <c r="J67" s="10" t="s">
        <v>160</v>
      </c>
    </row>
    <row r="68">
      <c r="A68" s="10" t="s">
        <v>2849</v>
      </c>
      <c r="B68" s="19">
        <v>0.038622685185185184</v>
      </c>
      <c r="C68" s="10" t="s">
        <v>74</v>
      </c>
      <c r="D68" s="10" t="s">
        <v>93</v>
      </c>
      <c r="E68" s="13">
        <v>12.0</v>
      </c>
      <c r="F68" s="16">
        <f>E68-10</f>
        <v>2</v>
      </c>
      <c r="J68" s="10" t="s">
        <v>1557</v>
      </c>
    </row>
    <row r="69">
      <c r="A69" s="10" t="s">
        <v>2849</v>
      </c>
      <c r="B69" s="19">
        <v>0.03890046296296296</v>
      </c>
      <c r="C69" s="10" t="s">
        <v>74</v>
      </c>
      <c r="D69" s="10" t="s">
        <v>93</v>
      </c>
      <c r="E69" s="13" t="s">
        <v>75</v>
      </c>
      <c r="F69" s="13" t="s">
        <v>75</v>
      </c>
      <c r="J69" s="10" t="s">
        <v>160</v>
      </c>
    </row>
    <row r="70">
      <c r="A70" s="10" t="s">
        <v>2849</v>
      </c>
      <c r="B70" s="19">
        <v>0.03890046296296296</v>
      </c>
      <c r="C70" s="10" t="s">
        <v>74</v>
      </c>
      <c r="D70" s="10" t="s">
        <v>93</v>
      </c>
      <c r="E70" s="13">
        <v>22.0</v>
      </c>
      <c r="F70" s="16">
        <f>E70-10</f>
        <v>12</v>
      </c>
      <c r="J70" s="10" t="s">
        <v>1557</v>
      </c>
    </row>
    <row r="71">
      <c r="A71" s="10" t="s">
        <v>2849</v>
      </c>
      <c r="B71" s="19">
        <v>0.039074074074074074</v>
      </c>
      <c r="C71" s="10" t="s">
        <v>74</v>
      </c>
      <c r="D71" s="10" t="s">
        <v>91</v>
      </c>
      <c r="E71" s="13">
        <v>8.0</v>
      </c>
      <c r="F71" s="16"/>
      <c r="H71" s="10" t="s">
        <v>2834</v>
      </c>
    </row>
    <row r="72">
      <c r="A72" s="10" t="s">
        <v>2849</v>
      </c>
      <c r="B72" s="19">
        <v>0.039594907407407405</v>
      </c>
      <c r="C72" s="10" t="s">
        <v>66</v>
      </c>
      <c r="D72" s="10" t="s">
        <v>89</v>
      </c>
      <c r="E72" s="13" t="s">
        <v>75</v>
      </c>
      <c r="F72" s="13" t="s">
        <v>75</v>
      </c>
      <c r="J72" s="10" t="s">
        <v>160</v>
      </c>
    </row>
    <row r="73">
      <c r="A73" s="10" t="s">
        <v>2849</v>
      </c>
      <c r="B73" s="19">
        <v>0.039594907407407405</v>
      </c>
      <c r="C73" s="10" t="s">
        <v>66</v>
      </c>
      <c r="D73" s="10" t="s">
        <v>89</v>
      </c>
      <c r="E73" s="13">
        <v>14.0</v>
      </c>
      <c r="F73" s="16">
        <f>E73-9</f>
        <v>5</v>
      </c>
      <c r="J73" s="10" t="s">
        <v>252</v>
      </c>
    </row>
    <row r="74">
      <c r="A74" s="10" t="s">
        <v>2849</v>
      </c>
      <c r="B74" s="19">
        <v>0.03965277777777778</v>
      </c>
      <c r="C74" s="10" t="s">
        <v>66</v>
      </c>
      <c r="D74" s="10" t="s">
        <v>89</v>
      </c>
      <c r="E74" s="13" t="s">
        <v>75</v>
      </c>
      <c r="F74" s="13" t="s">
        <v>75</v>
      </c>
      <c r="J74" s="10" t="s">
        <v>160</v>
      </c>
    </row>
    <row r="75">
      <c r="A75" s="10" t="s">
        <v>2849</v>
      </c>
      <c r="B75" s="19">
        <v>0.03965277777777778</v>
      </c>
      <c r="C75" s="10" t="s">
        <v>66</v>
      </c>
      <c r="D75" s="10" t="s">
        <v>89</v>
      </c>
      <c r="E75" s="13">
        <v>12.0</v>
      </c>
      <c r="F75" s="16">
        <f>E75-9</f>
        <v>3</v>
      </c>
      <c r="J75" s="10" t="s">
        <v>252</v>
      </c>
    </row>
    <row r="76">
      <c r="A76" s="10" t="s">
        <v>2849</v>
      </c>
      <c r="B76" s="19">
        <v>0.04195601851851852</v>
      </c>
      <c r="C76" s="10" t="s">
        <v>964</v>
      </c>
      <c r="D76" s="10" t="s">
        <v>584</v>
      </c>
      <c r="E76" s="13">
        <v>15.0</v>
      </c>
      <c r="F76" s="16">
        <f>E76-0</f>
        <v>15</v>
      </c>
      <c r="J76" s="10" t="s">
        <v>2864</v>
      </c>
    </row>
    <row r="77">
      <c r="A77" s="10" t="s">
        <v>2849</v>
      </c>
      <c r="B77" s="19">
        <v>0.044328703703703703</v>
      </c>
      <c r="C77" s="10" t="s">
        <v>70</v>
      </c>
      <c r="D77" s="10" t="s">
        <v>195</v>
      </c>
      <c r="E77" s="13" t="s">
        <v>75</v>
      </c>
      <c r="F77" s="13" t="s">
        <v>75</v>
      </c>
      <c r="J77" s="10" t="s">
        <v>2865</v>
      </c>
    </row>
    <row r="78">
      <c r="A78" s="10" t="s">
        <v>2849</v>
      </c>
      <c r="B78" s="19">
        <v>0.04456018518518518</v>
      </c>
      <c r="C78" s="10" t="s">
        <v>82</v>
      </c>
      <c r="D78" s="10" t="s">
        <v>93</v>
      </c>
      <c r="E78" s="13">
        <v>11.0</v>
      </c>
      <c r="F78" s="16">
        <f t="shared" ref="F78:F79" si="7">E78-9</f>
        <v>2</v>
      </c>
      <c r="J78" s="10" t="s">
        <v>2866</v>
      </c>
    </row>
    <row r="79">
      <c r="A79" s="10" t="s">
        <v>2849</v>
      </c>
      <c r="B79" s="19">
        <v>0.044583333333333336</v>
      </c>
      <c r="C79" s="10" t="s">
        <v>82</v>
      </c>
      <c r="D79" s="10" t="s">
        <v>93</v>
      </c>
      <c r="E79" s="13">
        <v>25.0</v>
      </c>
      <c r="F79" s="16">
        <f t="shared" si="7"/>
        <v>16</v>
      </c>
      <c r="J79" s="10" t="s">
        <v>2866</v>
      </c>
    </row>
    <row r="80">
      <c r="A80" s="10" t="s">
        <v>2849</v>
      </c>
      <c r="B80" s="19">
        <v>0.0447337962962963</v>
      </c>
      <c r="C80" s="10" t="s">
        <v>82</v>
      </c>
      <c r="D80" s="10" t="s">
        <v>91</v>
      </c>
      <c r="E80" s="13">
        <v>31.0</v>
      </c>
      <c r="F80" s="16"/>
      <c r="H80" s="10" t="s">
        <v>2843</v>
      </c>
    </row>
    <row r="81">
      <c r="A81" s="10" t="s">
        <v>2849</v>
      </c>
      <c r="B81" s="19">
        <v>0.04618055555555556</v>
      </c>
      <c r="C81" s="10" t="s">
        <v>964</v>
      </c>
      <c r="D81" s="10" t="s">
        <v>89</v>
      </c>
      <c r="E81" s="13" t="s">
        <v>75</v>
      </c>
      <c r="F81" s="13" t="s">
        <v>75</v>
      </c>
      <c r="J81" s="10" t="s">
        <v>160</v>
      </c>
    </row>
    <row r="82">
      <c r="A82" s="10" t="s">
        <v>2849</v>
      </c>
      <c r="B82" s="19">
        <v>0.04618055555555556</v>
      </c>
      <c r="C82" s="10" t="s">
        <v>964</v>
      </c>
      <c r="D82" s="10" t="s">
        <v>89</v>
      </c>
      <c r="E82" s="13">
        <v>12.0</v>
      </c>
      <c r="F82" s="16">
        <f>E82-9</f>
        <v>3</v>
      </c>
      <c r="J82" s="10" t="s">
        <v>2867</v>
      </c>
    </row>
    <row r="83">
      <c r="A83" s="10" t="s">
        <v>2849</v>
      </c>
      <c r="B83" s="19">
        <v>0.04825231481481482</v>
      </c>
      <c r="C83" s="10" t="s">
        <v>84</v>
      </c>
      <c r="D83" s="10" t="s">
        <v>210</v>
      </c>
      <c r="E83" s="13" t="s">
        <v>75</v>
      </c>
      <c r="F83" s="13" t="s">
        <v>75</v>
      </c>
    </row>
    <row r="84">
      <c r="A84" s="10" t="s">
        <v>2849</v>
      </c>
      <c r="B84" s="19">
        <v>0.04976851851851852</v>
      </c>
      <c r="C84" s="10" t="s">
        <v>74</v>
      </c>
      <c r="D84" s="10" t="s">
        <v>93</v>
      </c>
      <c r="E84" s="13">
        <v>20.0</v>
      </c>
      <c r="F84" s="16">
        <f>E84-10</f>
        <v>10</v>
      </c>
      <c r="J84" s="10" t="s">
        <v>1043</v>
      </c>
    </row>
    <row r="85">
      <c r="A85" s="10" t="s">
        <v>2849</v>
      </c>
      <c r="B85" s="19">
        <v>0.04998842592592593</v>
      </c>
      <c r="C85" s="10" t="s">
        <v>74</v>
      </c>
      <c r="D85" s="10" t="s">
        <v>91</v>
      </c>
      <c r="E85" s="13">
        <v>27.0</v>
      </c>
      <c r="F85" s="16"/>
      <c r="H85" s="10" t="s">
        <v>2832</v>
      </c>
    </row>
    <row r="86">
      <c r="A86" s="10" t="s">
        <v>2849</v>
      </c>
      <c r="B86" s="19">
        <v>0.05170138888888889</v>
      </c>
      <c r="C86" s="10" t="s">
        <v>66</v>
      </c>
      <c r="D86" s="10" t="s">
        <v>89</v>
      </c>
      <c r="E86" s="13">
        <v>24.0</v>
      </c>
      <c r="F86" s="16">
        <f t="shared" ref="F86:F87" si="8">E86-9</f>
        <v>15</v>
      </c>
      <c r="J86" s="10" t="s">
        <v>171</v>
      </c>
    </row>
    <row r="87">
      <c r="A87" s="10" t="s">
        <v>2849</v>
      </c>
      <c r="B87" s="19">
        <v>0.051724537037037034</v>
      </c>
      <c r="C87" s="10" t="s">
        <v>66</v>
      </c>
      <c r="D87" s="10" t="s">
        <v>89</v>
      </c>
      <c r="E87" s="13">
        <v>15.0</v>
      </c>
      <c r="F87" s="16">
        <f t="shared" si="8"/>
        <v>6</v>
      </c>
      <c r="J87" s="10" t="s">
        <v>171</v>
      </c>
    </row>
    <row r="88">
      <c r="A88" s="10" t="s">
        <v>2849</v>
      </c>
      <c r="B88" s="19">
        <v>0.051863425925925924</v>
      </c>
      <c r="C88" s="10" t="s">
        <v>66</v>
      </c>
      <c r="D88" s="10" t="s">
        <v>91</v>
      </c>
      <c r="E88" s="13">
        <v>12.0</v>
      </c>
      <c r="F88" s="16"/>
      <c r="H88" s="10" t="s">
        <v>2868</v>
      </c>
    </row>
    <row r="89">
      <c r="A89" s="10" t="s">
        <v>2849</v>
      </c>
      <c r="B89" s="19">
        <v>0.05189814814814815</v>
      </c>
      <c r="C89" s="10" t="s">
        <v>66</v>
      </c>
      <c r="D89" s="10" t="s">
        <v>91</v>
      </c>
      <c r="E89" s="13">
        <v>11.0</v>
      </c>
      <c r="F89" s="16"/>
      <c r="H89" s="10" t="s">
        <v>2314</v>
      </c>
    </row>
    <row r="90">
      <c r="A90" s="10" t="s">
        <v>2849</v>
      </c>
      <c r="B90" s="19">
        <v>0.05568287037037037</v>
      </c>
      <c r="C90" s="10" t="s">
        <v>70</v>
      </c>
      <c r="D90" s="10" t="s">
        <v>195</v>
      </c>
      <c r="E90" s="13">
        <v>12.0</v>
      </c>
      <c r="F90" s="16">
        <f>E90</f>
        <v>12</v>
      </c>
      <c r="J90" s="10" t="s">
        <v>775</v>
      </c>
    </row>
    <row r="91">
      <c r="A91" s="10" t="s">
        <v>2849</v>
      </c>
      <c r="B91" s="19">
        <v>0.05619212962962963</v>
      </c>
      <c r="C91" s="10" t="s">
        <v>964</v>
      </c>
      <c r="D91" s="10" t="s">
        <v>120</v>
      </c>
      <c r="E91" s="13">
        <v>6.0</v>
      </c>
      <c r="F91" s="16"/>
      <c r="J91" s="10" t="s">
        <v>4371</v>
      </c>
    </row>
    <row r="92">
      <c r="A92" s="10" t="s">
        <v>2849</v>
      </c>
      <c r="B92" s="19">
        <v>0.059409722222222225</v>
      </c>
      <c r="C92" s="10" t="s">
        <v>69</v>
      </c>
      <c r="D92" s="10" t="s">
        <v>120</v>
      </c>
      <c r="E92" s="13">
        <v>15.0</v>
      </c>
      <c r="F92" s="16"/>
      <c r="J92" s="10" t="s">
        <v>2870</v>
      </c>
    </row>
    <row r="93">
      <c r="A93" s="10" t="s">
        <v>2849</v>
      </c>
      <c r="B93" s="19">
        <v>0.05982638888888889</v>
      </c>
      <c r="C93" s="10" t="s">
        <v>69</v>
      </c>
      <c r="D93" s="10" t="s">
        <v>120</v>
      </c>
      <c r="E93" s="13">
        <v>11.0</v>
      </c>
      <c r="F93" s="16"/>
      <c r="J93" s="10" t="s">
        <v>2871</v>
      </c>
    </row>
    <row r="94">
      <c r="A94" s="10" t="s">
        <v>2849</v>
      </c>
      <c r="B94" s="19">
        <v>0.06238425925925926</v>
      </c>
      <c r="C94" s="10" t="s">
        <v>66</v>
      </c>
      <c r="D94" s="10" t="s">
        <v>127</v>
      </c>
      <c r="E94" s="13">
        <v>18.0</v>
      </c>
      <c r="F94" s="16">
        <f>E94-5</f>
        <v>13</v>
      </c>
    </row>
    <row r="95">
      <c r="A95" s="10" t="s">
        <v>2849</v>
      </c>
      <c r="B95" s="19">
        <v>0.06554398148148148</v>
      </c>
      <c r="C95" s="10" t="s">
        <v>74</v>
      </c>
      <c r="D95" s="10" t="s">
        <v>120</v>
      </c>
      <c r="E95" s="13">
        <v>10.0</v>
      </c>
      <c r="F95" s="16"/>
      <c r="J95" s="10" t="s">
        <v>2872</v>
      </c>
    </row>
    <row r="96">
      <c r="A96" s="10" t="s">
        <v>2849</v>
      </c>
      <c r="B96" s="19">
        <v>0.06793981481481481</v>
      </c>
      <c r="C96" s="10" t="s">
        <v>964</v>
      </c>
      <c r="D96" s="10" t="s">
        <v>71</v>
      </c>
      <c r="E96" s="13">
        <v>25.0</v>
      </c>
      <c r="F96" s="16">
        <f>E96-9</f>
        <v>16</v>
      </c>
    </row>
    <row r="97">
      <c r="A97" s="10" t="s">
        <v>2849</v>
      </c>
      <c r="B97" s="19">
        <v>0.06818287037037037</v>
      </c>
      <c r="C97" s="10" t="s">
        <v>69</v>
      </c>
      <c r="D97" s="10" t="s">
        <v>71</v>
      </c>
      <c r="E97" s="13">
        <v>14.0</v>
      </c>
      <c r="F97" s="16">
        <f>E97-5</f>
        <v>9</v>
      </c>
    </row>
    <row r="98">
      <c r="A98" s="10" t="s">
        <v>2849</v>
      </c>
      <c r="B98" s="19">
        <v>0.0692824074074074</v>
      </c>
      <c r="C98" s="10" t="s">
        <v>70</v>
      </c>
      <c r="D98" s="10" t="s">
        <v>71</v>
      </c>
      <c r="E98" s="13" t="s">
        <v>68</v>
      </c>
      <c r="F98" s="13">
        <v>20.0</v>
      </c>
    </row>
    <row r="99">
      <c r="A99" s="10" t="s">
        <v>2849</v>
      </c>
      <c r="B99" s="19">
        <v>0.07077546296296296</v>
      </c>
      <c r="C99" s="10" t="s">
        <v>70</v>
      </c>
      <c r="D99" s="10" t="s">
        <v>67</v>
      </c>
      <c r="E99" s="13">
        <v>15.0</v>
      </c>
      <c r="F99" s="16">
        <f>E99-3</f>
        <v>12</v>
      </c>
    </row>
    <row r="100">
      <c r="A100" s="10" t="s">
        <v>2849</v>
      </c>
      <c r="B100" s="19">
        <v>0.0719675925925926</v>
      </c>
      <c r="C100" s="10" t="s">
        <v>66</v>
      </c>
      <c r="D100" s="10" t="s">
        <v>83</v>
      </c>
      <c r="E100" s="13">
        <v>22.0</v>
      </c>
      <c r="F100" s="16">
        <f>E100-6</f>
        <v>16</v>
      </c>
    </row>
    <row r="101">
      <c r="A101" s="10" t="s">
        <v>2849</v>
      </c>
      <c r="B101" s="19">
        <v>0.07534722222222222</v>
      </c>
      <c r="C101" s="10" t="s">
        <v>70</v>
      </c>
      <c r="D101" s="10" t="s">
        <v>83</v>
      </c>
      <c r="E101" s="13">
        <v>16.0</v>
      </c>
      <c r="F101" s="16">
        <f>E101-8</f>
        <v>8</v>
      </c>
      <c r="J101" s="10" t="s">
        <v>2634</v>
      </c>
    </row>
    <row r="102">
      <c r="A102" s="10" t="s">
        <v>2849</v>
      </c>
      <c r="B102" s="19">
        <v>0.07631944444444444</v>
      </c>
      <c r="C102" s="10" t="s">
        <v>70</v>
      </c>
      <c r="D102" s="10" t="s">
        <v>71</v>
      </c>
      <c r="E102" s="13">
        <v>20.0</v>
      </c>
      <c r="F102" s="16">
        <f>E102-7</f>
        <v>13</v>
      </c>
    </row>
    <row r="103">
      <c r="A103" s="10" t="s">
        <v>2849</v>
      </c>
      <c r="B103" s="19">
        <v>0.11259259259259259</v>
      </c>
      <c r="C103" s="10" t="s">
        <v>74</v>
      </c>
      <c r="D103" s="10" t="s">
        <v>73</v>
      </c>
      <c r="E103" s="13">
        <v>29.0</v>
      </c>
      <c r="F103" s="16">
        <f>E103-13</f>
        <v>16</v>
      </c>
    </row>
    <row r="104">
      <c r="A104" s="10" t="s">
        <v>2849</v>
      </c>
      <c r="B104" s="19">
        <v>0.11414351851851852</v>
      </c>
      <c r="C104" s="10" t="s">
        <v>69</v>
      </c>
      <c r="D104" s="10" t="s">
        <v>127</v>
      </c>
      <c r="E104" s="13">
        <v>19.0</v>
      </c>
      <c r="F104" s="13">
        <v>14.0</v>
      </c>
    </row>
    <row r="105">
      <c r="A105" s="10" t="s">
        <v>2849</v>
      </c>
      <c r="B105" s="19">
        <v>0.11711805555555556</v>
      </c>
      <c r="C105" s="10" t="s">
        <v>82</v>
      </c>
      <c r="D105" s="10" t="s">
        <v>365</v>
      </c>
      <c r="E105" s="13">
        <v>18.0</v>
      </c>
      <c r="F105" s="16">
        <f>E105-10</f>
        <v>8</v>
      </c>
    </row>
    <row r="106">
      <c r="A106" s="10" t="s">
        <v>2849</v>
      </c>
      <c r="B106" s="19">
        <v>0.11711805555555556</v>
      </c>
      <c r="C106" s="10" t="s">
        <v>70</v>
      </c>
      <c r="D106" s="10" t="s">
        <v>365</v>
      </c>
      <c r="E106" s="13">
        <v>19.0</v>
      </c>
      <c r="F106" s="16">
        <f>E106-8</f>
        <v>11</v>
      </c>
    </row>
    <row r="107">
      <c r="A107" s="10" t="s">
        <v>2849</v>
      </c>
      <c r="B107" s="19">
        <v>0.12384259259259259</v>
      </c>
      <c r="C107" s="10" t="s">
        <v>66</v>
      </c>
      <c r="D107" s="10" t="s">
        <v>71</v>
      </c>
      <c r="E107" s="13">
        <v>19.0</v>
      </c>
      <c r="F107" s="21">
        <f>E107--2</f>
        <v>21</v>
      </c>
    </row>
    <row r="108">
      <c r="A108" s="10" t="s">
        <v>2849</v>
      </c>
      <c r="B108" s="19">
        <v>0.12384259259259259</v>
      </c>
      <c r="C108" s="10" t="s">
        <v>964</v>
      </c>
      <c r="D108" s="10" t="s">
        <v>71</v>
      </c>
      <c r="E108" s="13">
        <v>19.0</v>
      </c>
      <c r="F108" s="16">
        <f>E108-9</f>
        <v>10</v>
      </c>
    </row>
    <row r="109">
      <c r="A109" s="10" t="s">
        <v>2849</v>
      </c>
      <c r="B109" s="19">
        <v>0.1328125</v>
      </c>
      <c r="C109" s="10" t="s">
        <v>69</v>
      </c>
      <c r="D109" s="10" t="s">
        <v>71</v>
      </c>
      <c r="E109" s="13">
        <v>7.0</v>
      </c>
      <c r="F109" s="16">
        <f>E109-5</f>
        <v>2</v>
      </c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57"/>
    <col customWidth="1" min="4" max="4" width="11.57"/>
    <col customWidth="1" min="5" max="5" width="10.43"/>
    <col customWidth="1" min="6" max="6" width="12.43"/>
    <col customWidth="1" min="7" max="7" width="5.14"/>
    <col customWidth="1" min="8" max="8" width="12.86"/>
    <col customWidth="1" min="9" max="9" width="6.29"/>
    <col customWidth="1" min="10" max="10" width="26.14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2873</v>
      </c>
      <c r="B2" s="19">
        <v>0.01238425925925926</v>
      </c>
      <c r="C2" s="10" t="s">
        <v>964</v>
      </c>
      <c r="D2" s="10" t="s">
        <v>67</v>
      </c>
      <c r="E2" s="13">
        <v>15.0</v>
      </c>
      <c r="F2" s="16">
        <f>E2-9
</f>
        <v>6</v>
      </c>
    </row>
    <row r="3">
      <c r="A3" s="10" t="s">
        <v>2873</v>
      </c>
      <c r="B3" s="19">
        <v>0.013912037037037037</v>
      </c>
      <c r="C3" s="10" t="s">
        <v>82</v>
      </c>
      <c r="D3" s="10" t="s">
        <v>365</v>
      </c>
      <c r="E3" s="13" t="s">
        <v>88</v>
      </c>
      <c r="F3" s="13">
        <v>1.0</v>
      </c>
    </row>
    <row r="4">
      <c r="A4" s="10" t="s">
        <v>2873</v>
      </c>
      <c r="B4" s="19">
        <v>0.01605324074074074</v>
      </c>
      <c r="C4" s="10" t="s">
        <v>82</v>
      </c>
      <c r="D4" s="10" t="s">
        <v>127</v>
      </c>
      <c r="E4" s="13">
        <v>11.0</v>
      </c>
      <c r="F4" s="16">
        <f>E4-4</f>
        <v>7</v>
      </c>
    </row>
    <row r="5">
      <c r="A5" s="10" t="s">
        <v>2873</v>
      </c>
      <c r="B5" s="19">
        <v>0.02189814814814815</v>
      </c>
      <c r="C5" s="10" t="s">
        <v>70</v>
      </c>
      <c r="D5" s="10" t="s">
        <v>127</v>
      </c>
      <c r="E5" s="13" t="s">
        <v>68</v>
      </c>
      <c r="F5" s="13">
        <v>20.0</v>
      </c>
    </row>
    <row r="6">
      <c r="A6" s="10" t="s">
        <v>2873</v>
      </c>
      <c r="B6" s="19">
        <v>0.02451388888888889</v>
      </c>
      <c r="C6" s="10" t="s">
        <v>66</v>
      </c>
      <c r="D6" s="10" t="s">
        <v>155</v>
      </c>
      <c r="E6" s="13">
        <v>85.0</v>
      </c>
      <c r="F6" s="16"/>
    </row>
    <row r="7">
      <c r="A7" s="10" t="s">
        <v>2873</v>
      </c>
      <c r="B7" s="19">
        <v>0.02451388888888889</v>
      </c>
      <c r="C7" s="10" t="s">
        <v>70</v>
      </c>
      <c r="D7" s="10" t="s">
        <v>155</v>
      </c>
      <c r="E7" s="13">
        <v>22.0</v>
      </c>
      <c r="F7" s="16"/>
    </row>
    <row r="8">
      <c r="A8" s="10" t="s">
        <v>2873</v>
      </c>
      <c r="B8" s="19">
        <v>0.02451388888888889</v>
      </c>
      <c r="C8" s="10" t="s">
        <v>82</v>
      </c>
      <c r="D8" s="10" t="s">
        <v>155</v>
      </c>
      <c r="E8" s="13">
        <v>43.0</v>
      </c>
      <c r="F8" s="16"/>
    </row>
    <row r="9">
      <c r="A9" s="10" t="s">
        <v>2873</v>
      </c>
      <c r="B9" s="19">
        <v>0.02451388888888889</v>
      </c>
      <c r="C9" s="10" t="s">
        <v>74</v>
      </c>
      <c r="D9" s="10" t="s">
        <v>155</v>
      </c>
      <c r="E9" s="13" t="s">
        <v>75</v>
      </c>
      <c r="F9" s="13" t="s">
        <v>75</v>
      </c>
    </row>
    <row r="10">
      <c r="A10" s="10" t="s">
        <v>2873</v>
      </c>
      <c r="B10" s="19">
        <v>0.02451388888888889</v>
      </c>
      <c r="C10" s="10" t="s">
        <v>964</v>
      </c>
      <c r="D10" s="10" t="s">
        <v>155</v>
      </c>
      <c r="E10" s="13">
        <v>67.0</v>
      </c>
      <c r="F10" s="16"/>
    </row>
    <row r="11">
      <c r="A11" s="10" t="s">
        <v>2873</v>
      </c>
      <c r="B11" s="19">
        <v>0.02451388888888889</v>
      </c>
      <c r="C11" s="10" t="s">
        <v>84</v>
      </c>
      <c r="D11" s="10" t="s">
        <v>155</v>
      </c>
      <c r="E11" s="13">
        <v>45.0</v>
      </c>
      <c r="F11" s="16"/>
    </row>
    <row r="12">
      <c r="A12" s="10" t="s">
        <v>2873</v>
      </c>
      <c r="B12" s="19">
        <v>0.02451388888888889</v>
      </c>
      <c r="C12" s="10" t="s">
        <v>69</v>
      </c>
      <c r="D12" s="10" t="s">
        <v>155</v>
      </c>
      <c r="E12" s="13">
        <v>83.0</v>
      </c>
      <c r="F12" s="16"/>
    </row>
    <row r="13">
      <c r="A13" s="10" t="s">
        <v>2873</v>
      </c>
      <c r="B13" s="19">
        <v>0.026631944444444444</v>
      </c>
      <c r="C13" s="10" t="s">
        <v>964</v>
      </c>
      <c r="D13" s="10" t="s">
        <v>71</v>
      </c>
      <c r="E13" s="13">
        <v>19.0</v>
      </c>
      <c r="F13" s="16">
        <f>E13-9
</f>
        <v>10</v>
      </c>
    </row>
    <row r="14">
      <c r="A14" s="10" t="s">
        <v>2873</v>
      </c>
      <c r="B14" s="19">
        <v>0.02665509259259259</v>
      </c>
      <c r="C14" s="10" t="s">
        <v>82</v>
      </c>
      <c r="D14" s="10" t="s">
        <v>71</v>
      </c>
      <c r="E14" s="13">
        <v>16.0</v>
      </c>
      <c r="F14" s="16">
        <f>E14-8</f>
        <v>8</v>
      </c>
    </row>
    <row r="15">
      <c r="A15" s="10" t="s">
        <v>2873</v>
      </c>
      <c r="B15" s="19">
        <v>0.036377314814814814</v>
      </c>
      <c r="C15" s="10" t="s">
        <v>82</v>
      </c>
      <c r="D15" s="10" t="s">
        <v>67</v>
      </c>
      <c r="E15" s="13">
        <v>8.0</v>
      </c>
      <c r="F15" s="16">
        <f>E15-3</f>
        <v>5</v>
      </c>
    </row>
    <row r="16">
      <c r="A16" s="10" t="s">
        <v>2873</v>
      </c>
      <c r="B16" s="19">
        <v>0.036863425925925924</v>
      </c>
      <c r="C16" s="10" t="s">
        <v>82</v>
      </c>
      <c r="D16" s="10" t="s">
        <v>83</v>
      </c>
      <c r="E16" s="13">
        <v>25.0</v>
      </c>
      <c r="F16" s="16">
        <f>E16-10</f>
        <v>15</v>
      </c>
    </row>
    <row r="17">
      <c r="A17" s="10" t="s">
        <v>2873</v>
      </c>
      <c r="B17" s="19">
        <v>0.03894675925925926</v>
      </c>
      <c r="C17" s="10" t="s">
        <v>74</v>
      </c>
      <c r="D17" s="10" t="s">
        <v>83</v>
      </c>
      <c r="E17" s="13" t="s">
        <v>75</v>
      </c>
      <c r="F17" s="13" t="s">
        <v>75</v>
      </c>
    </row>
    <row r="18">
      <c r="A18" s="10" t="s">
        <v>2873</v>
      </c>
      <c r="B18" s="19">
        <v>0.06649305555555556</v>
      </c>
      <c r="C18" s="10" t="s">
        <v>70</v>
      </c>
      <c r="D18" s="10" t="s">
        <v>67</v>
      </c>
      <c r="E18" s="13">
        <v>8.0</v>
      </c>
      <c r="F18" s="16">
        <f>E18-3</f>
        <v>5</v>
      </c>
    </row>
    <row r="19">
      <c r="A19" s="10" t="s">
        <v>2873</v>
      </c>
      <c r="B19" s="19">
        <v>0.06738425925925925</v>
      </c>
      <c r="C19" s="10" t="s">
        <v>74</v>
      </c>
      <c r="D19" s="10" t="s">
        <v>80</v>
      </c>
      <c r="E19" s="13">
        <v>9.0</v>
      </c>
      <c r="F19" s="16">
        <f>E19--2</f>
        <v>11</v>
      </c>
    </row>
    <row r="20">
      <c r="A20" s="10" t="s">
        <v>2873</v>
      </c>
      <c r="B20" s="19">
        <v>0.07607638888888889</v>
      </c>
      <c r="C20" s="10" t="s">
        <v>964</v>
      </c>
      <c r="D20" s="10" t="s">
        <v>71</v>
      </c>
      <c r="E20" s="13">
        <v>22.0</v>
      </c>
      <c r="F20" s="16">
        <f>E20-9
</f>
        <v>13</v>
      </c>
    </row>
    <row r="21">
      <c r="A21" s="10" t="s">
        <v>2873</v>
      </c>
      <c r="B21" s="19">
        <v>0.07636574074074073</v>
      </c>
      <c r="C21" s="10" t="s">
        <v>82</v>
      </c>
      <c r="D21" s="10" t="s">
        <v>71</v>
      </c>
      <c r="E21" s="13" t="s">
        <v>68</v>
      </c>
      <c r="F21" s="13">
        <v>20.0</v>
      </c>
    </row>
    <row r="22">
      <c r="A22" s="10" t="s">
        <v>2873</v>
      </c>
      <c r="B22" s="19">
        <v>0.07805555555555556</v>
      </c>
      <c r="C22" s="10" t="s">
        <v>70</v>
      </c>
      <c r="D22" s="10" t="s">
        <v>71</v>
      </c>
      <c r="E22" s="13">
        <v>11.0</v>
      </c>
      <c r="F22" s="16">
        <f>E22-7</f>
        <v>4</v>
      </c>
    </row>
    <row r="23">
      <c r="A23" s="10" t="s">
        <v>2873</v>
      </c>
      <c r="B23" s="19">
        <v>0.08134259259259259</v>
      </c>
      <c r="C23" s="10" t="s">
        <v>82</v>
      </c>
      <c r="D23" s="10" t="s">
        <v>127</v>
      </c>
      <c r="E23" s="13">
        <v>16.0</v>
      </c>
      <c r="F23" s="16">
        <f>E23-4</f>
        <v>12</v>
      </c>
    </row>
    <row r="24">
      <c r="A24" s="10" t="s">
        <v>2873</v>
      </c>
      <c r="B24" s="19">
        <v>0.0833912037037037</v>
      </c>
      <c r="C24" s="10" t="s">
        <v>69</v>
      </c>
      <c r="D24" s="10" t="s">
        <v>127</v>
      </c>
      <c r="E24" s="13" t="s">
        <v>88</v>
      </c>
      <c r="F24" s="13">
        <v>1.0</v>
      </c>
      <c r="J24" s="10" t="s">
        <v>85</v>
      </c>
    </row>
    <row r="25">
      <c r="A25" s="10" t="s">
        <v>2873</v>
      </c>
      <c r="B25" s="19">
        <v>0.0833912037037037</v>
      </c>
      <c r="C25" s="10" t="s">
        <v>69</v>
      </c>
      <c r="D25" s="10" t="s">
        <v>127</v>
      </c>
      <c r="E25" s="13">
        <v>19.0</v>
      </c>
      <c r="F25" s="16">
        <f>E25-5</f>
        <v>14</v>
      </c>
      <c r="J25" s="10" t="s">
        <v>86</v>
      </c>
    </row>
    <row r="26">
      <c r="A26" s="10" t="s">
        <v>2873</v>
      </c>
      <c r="B26" s="19">
        <v>0.09358796296296296</v>
      </c>
      <c r="C26" s="10" t="s">
        <v>82</v>
      </c>
      <c r="D26" s="10" t="s">
        <v>71</v>
      </c>
      <c r="E26" s="13">
        <v>23.0</v>
      </c>
      <c r="F26" s="16">
        <f>E26-8</f>
        <v>15</v>
      </c>
    </row>
    <row r="27">
      <c r="A27" s="10" t="s">
        <v>2873</v>
      </c>
      <c r="B27" s="19">
        <v>0.12006944444444445</v>
      </c>
      <c r="C27" s="10" t="s">
        <v>964</v>
      </c>
      <c r="D27" s="10" t="s">
        <v>67</v>
      </c>
      <c r="E27" s="13" t="s">
        <v>68</v>
      </c>
      <c r="F27" s="13">
        <v>20.0</v>
      </c>
    </row>
    <row r="28">
      <c r="A28" s="10" t="s">
        <v>2873</v>
      </c>
      <c r="B28" s="19">
        <v>0.12350694444444445</v>
      </c>
      <c r="C28" s="10" t="s">
        <v>82</v>
      </c>
      <c r="D28" s="10" t="s">
        <v>67</v>
      </c>
      <c r="E28" s="13">
        <v>22.0</v>
      </c>
      <c r="F28" s="16">
        <f>E28-8</f>
        <v>14</v>
      </c>
    </row>
    <row r="29">
      <c r="A29" s="10" t="s">
        <v>2873</v>
      </c>
      <c r="B29" s="19">
        <v>0.12430555555555556</v>
      </c>
      <c r="C29" s="10" t="s">
        <v>70</v>
      </c>
      <c r="D29" s="10" t="s">
        <v>67</v>
      </c>
      <c r="E29" s="13">
        <v>16.0</v>
      </c>
      <c r="F29" s="16">
        <f>E29-3</f>
        <v>13</v>
      </c>
    </row>
    <row r="30">
      <c r="A30" s="10" t="s">
        <v>2873</v>
      </c>
      <c r="B30" s="19">
        <v>0.12594907407407407</v>
      </c>
      <c r="C30" s="10" t="s">
        <v>964</v>
      </c>
      <c r="D30" s="10" t="s">
        <v>71</v>
      </c>
      <c r="E30" s="13">
        <v>23.0</v>
      </c>
      <c r="F30" s="16">
        <f t="shared" ref="F30:F31" si="1">E30-9
</f>
        <v>14</v>
      </c>
      <c r="J30" s="10" t="s">
        <v>85</v>
      </c>
    </row>
    <row r="31">
      <c r="A31" s="10" t="s">
        <v>2873</v>
      </c>
      <c r="B31" s="19">
        <v>0.12594907407407407</v>
      </c>
      <c r="C31" s="10" t="s">
        <v>964</v>
      </c>
      <c r="D31" s="10" t="s">
        <v>71</v>
      </c>
      <c r="E31" s="13">
        <v>24.0</v>
      </c>
      <c r="F31" s="16">
        <f t="shared" si="1"/>
        <v>15</v>
      </c>
      <c r="J31" s="10" t="s">
        <v>86</v>
      </c>
    </row>
    <row r="32">
      <c r="A32" s="10" t="s">
        <v>2873</v>
      </c>
      <c r="B32" s="19">
        <v>0.1308912037037037</v>
      </c>
      <c r="C32" s="10" t="s">
        <v>82</v>
      </c>
      <c r="D32" s="10" t="s">
        <v>80</v>
      </c>
      <c r="E32" s="13">
        <v>14.0</v>
      </c>
      <c r="F32" s="16">
        <f>E32-4</f>
        <v>10</v>
      </c>
    </row>
    <row r="33">
      <c r="A33" s="10" t="s">
        <v>2873</v>
      </c>
      <c r="B33" s="19">
        <v>0.13466435185185185</v>
      </c>
      <c r="C33" s="10" t="s">
        <v>66</v>
      </c>
      <c r="D33" s="10" t="s">
        <v>67</v>
      </c>
      <c r="E33" s="13">
        <v>17.0</v>
      </c>
      <c r="F33" s="16">
        <f>E33-2</f>
        <v>15</v>
      </c>
    </row>
    <row r="34">
      <c r="A34" s="10" t="s">
        <v>2873</v>
      </c>
      <c r="B34" s="19">
        <v>0.14618055555555556</v>
      </c>
      <c r="C34" s="10" t="s">
        <v>70</v>
      </c>
      <c r="D34" s="10" t="s">
        <v>131</v>
      </c>
      <c r="E34" s="13">
        <v>18.0</v>
      </c>
      <c r="F34" s="16">
        <f>E34-4</f>
        <v>14</v>
      </c>
    </row>
    <row r="35">
      <c r="A35" s="10" t="s">
        <v>2873</v>
      </c>
      <c r="B35" s="19">
        <v>0.1503125</v>
      </c>
      <c r="C35" s="10" t="s">
        <v>70</v>
      </c>
      <c r="D35" s="10" t="s">
        <v>67</v>
      </c>
      <c r="E35" s="13">
        <v>7.0</v>
      </c>
      <c r="F35" s="16">
        <f>E35-3</f>
        <v>4</v>
      </c>
    </row>
    <row r="36">
      <c r="A36" s="10" t="s">
        <v>2873</v>
      </c>
      <c r="B36" s="19">
        <v>0.15962962962962962</v>
      </c>
      <c r="C36" s="10" t="s">
        <v>69</v>
      </c>
      <c r="D36" s="10" t="s">
        <v>127</v>
      </c>
      <c r="E36" s="13" t="s">
        <v>88</v>
      </c>
      <c r="F36" s="13">
        <v>1.0</v>
      </c>
    </row>
    <row r="37">
      <c r="A37" s="10" t="s">
        <v>2873</v>
      </c>
      <c r="B37" s="19">
        <v>0.16684027777777777</v>
      </c>
      <c r="C37" s="10" t="s">
        <v>82</v>
      </c>
      <c r="D37" s="10" t="s">
        <v>365</v>
      </c>
      <c r="E37" s="13" t="s">
        <v>68</v>
      </c>
      <c r="F37" s="13">
        <v>20.0</v>
      </c>
    </row>
    <row r="38">
      <c r="A38" s="10" t="s">
        <v>2873</v>
      </c>
      <c r="B38" s="19">
        <v>0.16689814814814816</v>
      </c>
      <c r="C38" s="10" t="s">
        <v>70</v>
      </c>
      <c r="D38" s="10" t="s">
        <v>365</v>
      </c>
      <c r="E38" s="13">
        <v>26.0</v>
      </c>
      <c r="F38" s="13"/>
    </row>
    <row r="39">
      <c r="A39" s="10" t="s">
        <v>2873</v>
      </c>
      <c r="B39" s="19">
        <v>0.1708912037037037</v>
      </c>
      <c r="C39" s="10" t="s">
        <v>70</v>
      </c>
      <c r="D39" s="10" t="s">
        <v>365</v>
      </c>
      <c r="E39" s="13" t="s">
        <v>68</v>
      </c>
      <c r="F39" s="13">
        <v>20.0</v>
      </c>
    </row>
  </sheetData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29"/>
    <col customWidth="1" min="4" max="4" width="15.71"/>
    <col customWidth="1" min="5" max="5" width="10.43"/>
    <col customWidth="1" min="6" max="6" width="12.43"/>
    <col customWidth="1" min="7" max="7" width="5.14"/>
    <col customWidth="1" min="8" max="8" width="17.71"/>
    <col customWidth="1" min="9" max="9" width="6.29"/>
    <col customWidth="1" min="10" max="10" width="38.57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2874</v>
      </c>
      <c r="B2" s="19">
        <v>0.023217592592592592</v>
      </c>
      <c r="C2" s="10" t="s">
        <v>82</v>
      </c>
      <c r="D2" s="10" t="s">
        <v>361</v>
      </c>
      <c r="E2" s="13">
        <v>16.0</v>
      </c>
      <c r="F2" s="16">
        <f>E2-10</f>
        <v>6</v>
      </c>
    </row>
    <row r="3">
      <c r="A3" s="10" t="s">
        <v>2874</v>
      </c>
      <c r="B3" s="19">
        <v>0.026898148148148147</v>
      </c>
      <c r="C3" s="10" t="s">
        <v>70</v>
      </c>
      <c r="D3" s="10" t="s">
        <v>83</v>
      </c>
      <c r="E3" s="13">
        <v>31.0</v>
      </c>
      <c r="F3" s="13">
        <v>19.0</v>
      </c>
    </row>
    <row r="4">
      <c r="A4" s="10" t="s">
        <v>2874</v>
      </c>
      <c r="B4" s="19">
        <v>0.03325231481481482</v>
      </c>
      <c r="C4" s="10" t="s">
        <v>70</v>
      </c>
      <c r="D4" s="10" t="s">
        <v>83</v>
      </c>
      <c r="E4" s="13">
        <v>14.0</v>
      </c>
      <c r="F4" s="16">
        <f>E4-12</f>
        <v>2</v>
      </c>
    </row>
    <row r="5">
      <c r="A5" s="10" t="s">
        <v>2874</v>
      </c>
      <c r="B5" s="19">
        <v>0.044780092592592594</v>
      </c>
      <c r="C5" s="10" t="s">
        <v>84</v>
      </c>
      <c r="D5" s="10" t="s">
        <v>81</v>
      </c>
      <c r="E5" s="13">
        <v>25.0</v>
      </c>
      <c r="F5" s="16">
        <f>E5-7</f>
        <v>18</v>
      </c>
      <c r="J5" s="10" t="s">
        <v>2875</v>
      </c>
    </row>
    <row r="6">
      <c r="A6" s="10" t="s">
        <v>2874</v>
      </c>
      <c r="B6" s="19">
        <v>0.04850694444444444</v>
      </c>
      <c r="C6" s="10" t="s">
        <v>82</v>
      </c>
      <c r="D6" s="10" t="s">
        <v>365</v>
      </c>
      <c r="E6" s="13" t="s">
        <v>88</v>
      </c>
      <c r="F6" s="13">
        <v>1.0</v>
      </c>
    </row>
    <row r="7">
      <c r="A7" s="10" t="s">
        <v>2874</v>
      </c>
      <c r="B7" s="19">
        <v>0.0497337962962963</v>
      </c>
      <c r="C7" s="10" t="s">
        <v>74</v>
      </c>
      <c r="D7" s="10" t="s">
        <v>127</v>
      </c>
      <c r="E7" s="13">
        <v>12.0</v>
      </c>
      <c r="F7" s="13">
        <v>3.0</v>
      </c>
      <c r="J7" s="10" t="s">
        <v>2876</v>
      </c>
    </row>
    <row r="8">
      <c r="A8" s="10" t="s">
        <v>2874</v>
      </c>
      <c r="B8" s="19">
        <v>0.0512962962962963</v>
      </c>
      <c r="C8" s="10" t="s">
        <v>69</v>
      </c>
      <c r="D8" s="10" t="s">
        <v>83</v>
      </c>
      <c r="E8" s="13" t="s">
        <v>75</v>
      </c>
      <c r="F8" s="13" t="s">
        <v>75</v>
      </c>
      <c r="J8" s="10" t="s">
        <v>85</v>
      </c>
    </row>
    <row r="9">
      <c r="A9" s="10" t="s">
        <v>2874</v>
      </c>
      <c r="B9" s="19">
        <v>0.0512962962962963</v>
      </c>
      <c r="C9" s="10" t="s">
        <v>69</v>
      </c>
      <c r="D9" s="10" t="s">
        <v>83</v>
      </c>
      <c r="E9" s="13">
        <v>9.0</v>
      </c>
      <c r="F9" s="16">
        <f>E9-1</f>
        <v>8</v>
      </c>
      <c r="J9" s="10" t="s">
        <v>86</v>
      </c>
    </row>
    <row r="10">
      <c r="A10" s="10" t="s">
        <v>2874</v>
      </c>
      <c r="B10" s="19">
        <v>0.05291666666666667</v>
      </c>
      <c r="C10" s="10" t="s">
        <v>66</v>
      </c>
      <c r="D10" s="10" t="s">
        <v>131</v>
      </c>
      <c r="E10" s="13">
        <v>21.0</v>
      </c>
      <c r="F10" s="16">
        <f>E10-2</f>
        <v>19</v>
      </c>
    </row>
    <row r="11">
      <c r="A11" s="10" t="s">
        <v>2874</v>
      </c>
      <c r="B11" s="19">
        <v>0.05491898148148148</v>
      </c>
      <c r="C11" s="10" t="s">
        <v>84</v>
      </c>
      <c r="D11" s="10" t="s">
        <v>127</v>
      </c>
      <c r="E11" s="13">
        <v>11.0</v>
      </c>
      <c r="F11" s="16">
        <f t="shared" ref="F11:F12" si="1">E11--2</f>
        <v>13</v>
      </c>
      <c r="J11" s="10" t="s">
        <v>85</v>
      </c>
    </row>
    <row r="12">
      <c r="A12" s="10" t="s">
        <v>2874</v>
      </c>
      <c r="B12" s="19">
        <v>0.05491898148148148</v>
      </c>
      <c r="C12" s="10" t="s">
        <v>84</v>
      </c>
      <c r="D12" s="10" t="s">
        <v>127</v>
      </c>
      <c r="E12" s="13">
        <v>17.0</v>
      </c>
      <c r="F12" s="16">
        <f t="shared" si="1"/>
        <v>19</v>
      </c>
      <c r="J12" s="10" t="s">
        <v>86</v>
      </c>
    </row>
    <row r="13">
      <c r="A13" s="10" t="s">
        <v>2874</v>
      </c>
      <c r="B13" s="19">
        <v>0.058402777777777776</v>
      </c>
      <c r="C13" s="10" t="s">
        <v>66</v>
      </c>
      <c r="D13" s="10" t="s">
        <v>127</v>
      </c>
      <c r="E13" s="13">
        <v>18.0</v>
      </c>
      <c r="F13" s="16">
        <f>E13-5</f>
        <v>13</v>
      </c>
    </row>
    <row r="14">
      <c r="A14" s="10" t="s">
        <v>2874</v>
      </c>
      <c r="B14" s="19">
        <v>0.08032407407407408</v>
      </c>
      <c r="C14" s="10" t="s">
        <v>82</v>
      </c>
      <c r="D14" s="10" t="s">
        <v>71</v>
      </c>
      <c r="E14" s="13">
        <v>27.0</v>
      </c>
      <c r="F14" s="16">
        <f>E14-8</f>
        <v>19</v>
      </c>
    </row>
    <row r="15">
      <c r="A15" s="10" t="s">
        <v>2874</v>
      </c>
      <c r="B15" s="19">
        <v>0.10502314814814814</v>
      </c>
      <c r="C15" s="10" t="s">
        <v>70</v>
      </c>
      <c r="D15" s="10" t="s">
        <v>83</v>
      </c>
      <c r="E15" s="13">
        <v>28.0</v>
      </c>
      <c r="F15" s="16">
        <f>E15-12</f>
        <v>16</v>
      </c>
    </row>
    <row r="16">
      <c r="A16" s="10" t="s">
        <v>2874</v>
      </c>
      <c r="B16" s="19">
        <v>0.1100462962962963</v>
      </c>
      <c r="C16" s="10" t="s">
        <v>70</v>
      </c>
      <c r="D16" s="10" t="s">
        <v>83</v>
      </c>
      <c r="E16" s="13" t="s">
        <v>88</v>
      </c>
      <c r="F16" s="13">
        <v>1.0</v>
      </c>
    </row>
    <row r="17">
      <c r="A17" s="10" t="s">
        <v>2874</v>
      </c>
      <c r="B17" s="19">
        <v>0.11288194444444444</v>
      </c>
      <c r="C17" s="10" t="s">
        <v>82</v>
      </c>
      <c r="D17" s="10" t="s">
        <v>131</v>
      </c>
      <c r="E17" s="13">
        <v>20.0</v>
      </c>
      <c r="F17" s="16">
        <f>E17-5</f>
        <v>15</v>
      </c>
    </row>
    <row r="18">
      <c r="A18" s="10" t="s">
        <v>2874</v>
      </c>
      <c r="B18" s="19">
        <v>0.11377314814814815</v>
      </c>
      <c r="C18" s="10" t="s">
        <v>82</v>
      </c>
      <c r="D18" s="10" t="s">
        <v>361</v>
      </c>
      <c r="E18" s="13">
        <v>16.0</v>
      </c>
      <c r="F18" s="16">
        <f>E18-10</f>
        <v>6</v>
      </c>
    </row>
    <row r="19">
      <c r="A19" s="10" t="s">
        <v>2874</v>
      </c>
      <c r="B19" s="19">
        <v>0.11612268518518519</v>
      </c>
      <c r="C19" s="10" t="s">
        <v>69</v>
      </c>
      <c r="D19" s="10" t="s">
        <v>79</v>
      </c>
      <c r="E19" s="13">
        <v>7.0</v>
      </c>
      <c r="F19" s="16">
        <f>E19-3</f>
        <v>4</v>
      </c>
    </row>
    <row r="20">
      <c r="A20" s="10" t="s">
        <v>2874</v>
      </c>
      <c r="B20" s="19">
        <v>0.11643518518518518</v>
      </c>
      <c r="C20" s="10" t="s">
        <v>66</v>
      </c>
      <c r="D20" s="10" t="s">
        <v>79</v>
      </c>
      <c r="E20" s="13" t="s">
        <v>88</v>
      </c>
      <c r="F20" s="13">
        <v>1.0</v>
      </c>
    </row>
    <row r="21">
      <c r="A21" s="10" t="s">
        <v>2874</v>
      </c>
      <c r="B21" s="19">
        <v>0.11898148148148148</v>
      </c>
      <c r="C21" s="10" t="s">
        <v>66</v>
      </c>
      <c r="D21" s="10" t="s">
        <v>132</v>
      </c>
      <c r="E21" s="13">
        <v>20.0</v>
      </c>
      <c r="F21" s="16">
        <f>E21-2</f>
        <v>18</v>
      </c>
    </row>
    <row r="22">
      <c r="A22" s="10" t="s">
        <v>2874</v>
      </c>
      <c r="B22" s="19">
        <v>0.12195601851851852</v>
      </c>
      <c r="C22" s="10" t="s">
        <v>84</v>
      </c>
      <c r="D22" s="10" t="s">
        <v>127</v>
      </c>
      <c r="E22" s="13">
        <v>7.0</v>
      </c>
      <c r="F22" s="16">
        <f>E22--2</f>
        <v>9</v>
      </c>
    </row>
    <row r="23">
      <c r="A23" s="10" t="s">
        <v>2874</v>
      </c>
      <c r="B23" s="19">
        <v>0.1275462962962963</v>
      </c>
      <c r="C23" s="10" t="s">
        <v>66</v>
      </c>
      <c r="D23" s="10" t="s">
        <v>209</v>
      </c>
      <c r="E23" s="13">
        <v>7.0</v>
      </c>
      <c r="F23" s="16">
        <f>E23-1</f>
        <v>6</v>
      </c>
    </row>
    <row r="24">
      <c r="A24" s="10" t="s">
        <v>2874</v>
      </c>
      <c r="B24" s="19">
        <v>0.12952546296296297</v>
      </c>
      <c r="C24" s="10" t="s">
        <v>74</v>
      </c>
      <c r="D24" s="10" t="s">
        <v>209</v>
      </c>
      <c r="E24" s="13" t="s">
        <v>75</v>
      </c>
      <c r="F24" s="13" t="s">
        <v>75</v>
      </c>
      <c r="J24" s="10" t="s">
        <v>85</v>
      </c>
    </row>
    <row r="25">
      <c r="A25" s="10" t="s">
        <v>2874</v>
      </c>
      <c r="B25" s="19">
        <v>0.12952546296296297</v>
      </c>
      <c r="C25" s="10" t="s">
        <v>74</v>
      </c>
      <c r="D25" s="10" t="s">
        <v>209</v>
      </c>
      <c r="E25" s="13">
        <v>23.0</v>
      </c>
      <c r="F25" s="13" t="s">
        <v>75</v>
      </c>
      <c r="J25" s="10" t="s">
        <v>86</v>
      </c>
    </row>
    <row r="26">
      <c r="A26" s="10" t="s">
        <v>2874</v>
      </c>
      <c r="B26" s="19">
        <v>0.13289351851851852</v>
      </c>
      <c r="C26" s="10" t="s">
        <v>70</v>
      </c>
      <c r="D26" s="10" t="s">
        <v>87</v>
      </c>
      <c r="E26" s="13">
        <v>12.0</v>
      </c>
      <c r="F26" s="16">
        <f>E26-5</f>
        <v>7</v>
      </c>
    </row>
    <row r="27">
      <c r="A27" s="10" t="s">
        <v>2874</v>
      </c>
      <c r="B27" s="19">
        <v>0.13453703703703704</v>
      </c>
      <c r="C27" s="10" t="s">
        <v>70</v>
      </c>
      <c r="D27" s="10" t="s">
        <v>93</v>
      </c>
      <c r="E27" s="13">
        <v>27.0</v>
      </c>
      <c r="F27" s="16">
        <f>E27-10</f>
        <v>17</v>
      </c>
      <c r="J27" s="10" t="s">
        <v>99</v>
      </c>
    </row>
    <row r="28">
      <c r="A28" s="10" t="s">
        <v>2874</v>
      </c>
      <c r="B28" s="19">
        <v>0.1346412037037037</v>
      </c>
      <c r="C28" s="10" t="s">
        <v>70</v>
      </c>
      <c r="D28" s="10" t="s">
        <v>91</v>
      </c>
      <c r="E28" s="13">
        <v>7.0</v>
      </c>
      <c r="F28" s="16"/>
      <c r="H28" s="10" t="s">
        <v>2877</v>
      </c>
    </row>
    <row r="29">
      <c r="A29" s="10" t="s">
        <v>2874</v>
      </c>
      <c r="B29" s="19">
        <v>0.13493055555555555</v>
      </c>
      <c r="C29" s="10" t="s">
        <v>70</v>
      </c>
      <c r="D29" s="10" t="s">
        <v>93</v>
      </c>
      <c r="E29" s="13">
        <v>28.0</v>
      </c>
      <c r="F29" s="16">
        <f>E29-10</f>
        <v>18</v>
      </c>
      <c r="J29" s="10" t="s">
        <v>99</v>
      </c>
    </row>
    <row r="30">
      <c r="A30" s="10" t="s">
        <v>2874</v>
      </c>
      <c r="B30" s="19">
        <v>0.13501157407407408</v>
      </c>
      <c r="C30" s="10" t="s">
        <v>70</v>
      </c>
      <c r="D30" s="10" t="s">
        <v>91</v>
      </c>
      <c r="E30" s="13">
        <v>11.0</v>
      </c>
      <c r="F30" s="16"/>
      <c r="H30" s="10" t="s">
        <v>2878</v>
      </c>
    </row>
    <row r="31">
      <c r="A31" s="10" t="s">
        <v>2874</v>
      </c>
      <c r="B31" s="19">
        <v>0.13574074074074075</v>
      </c>
      <c r="C31" s="10" t="s">
        <v>70</v>
      </c>
      <c r="D31" s="10" t="s">
        <v>93</v>
      </c>
      <c r="E31" s="13" t="s">
        <v>75</v>
      </c>
      <c r="F31" s="13" t="s">
        <v>75</v>
      </c>
      <c r="J31" s="10" t="s">
        <v>85</v>
      </c>
    </row>
    <row r="32">
      <c r="A32" s="10" t="s">
        <v>2874</v>
      </c>
      <c r="B32" s="19">
        <v>0.13574074074074075</v>
      </c>
      <c r="C32" s="10" t="s">
        <v>70</v>
      </c>
      <c r="D32" s="10" t="s">
        <v>93</v>
      </c>
      <c r="E32" s="13">
        <v>19.0</v>
      </c>
      <c r="F32" s="16">
        <f>E32-10</f>
        <v>9</v>
      </c>
      <c r="J32" s="10" t="s">
        <v>294</v>
      </c>
    </row>
    <row r="33">
      <c r="A33" s="10" t="s">
        <v>2874</v>
      </c>
      <c r="B33" s="19">
        <v>0.13581018518518517</v>
      </c>
      <c r="C33" s="10" t="s">
        <v>70</v>
      </c>
      <c r="D33" s="10" t="s">
        <v>91</v>
      </c>
      <c r="E33" s="13">
        <v>12.0</v>
      </c>
      <c r="F33" s="16"/>
      <c r="H33" s="10" t="s">
        <v>2879</v>
      </c>
    </row>
    <row r="34">
      <c r="A34" s="10" t="s">
        <v>2874</v>
      </c>
      <c r="B34" s="19">
        <v>0.1358912037037037</v>
      </c>
      <c r="C34" s="10" t="s">
        <v>70</v>
      </c>
      <c r="D34" s="10" t="s">
        <v>93</v>
      </c>
      <c r="E34" s="13" t="s">
        <v>75</v>
      </c>
      <c r="F34" s="13" t="s">
        <v>75</v>
      </c>
      <c r="J34" s="10" t="s">
        <v>85</v>
      </c>
    </row>
    <row r="35">
      <c r="A35" s="10" t="s">
        <v>2874</v>
      </c>
      <c r="B35" s="19">
        <v>0.1358912037037037</v>
      </c>
      <c r="C35" s="10" t="s">
        <v>70</v>
      </c>
      <c r="D35" s="10" t="s">
        <v>93</v>
      </c>
      <c r="E35" s="13">
        <v>17.0</v>
      </c>
      <c r="F35" s="16">
        <f>E35-10</f>
        <v>7</v>
      </c>
      <c r="J35" s="10" t="s">
        <v>294</v>
      </c>
    </row>
    <row r="36">
      <c r="A36" s="10" t="s">
        <v>2874</v>
      </c>
      <c r="B36" s="19">
        <v>0.13598379629629628</v>
      </c>
      <c r="C36" s="10" t="s">
        <v>70</v>
      </c>
      <c r="D36" s="10" t="s">
        <v>91</v>
      </c>
      <c r="E36" s="13">
        <v>10.0</v>
      </c>
      <c r="F36" s="16"/>
      <c r="H36" s="10" t="s">
        <v>2880</v>
      </c>
    </row>
    <row r="37">
      <c r="A37" s="10" t="s">
        <v>2874</v>
      </c>
      <c r="B37" s="19">
        <v>0.13802083333333334</v>
      </c>
      <c r="C37" s="10" t="s">
        <v>70</v>
      </c>
      <c r="D37" s="10" t="s">
        <v>93</v>
      </c>
      <c r="E37" s="13" t="s">
        <v>75</v>
      </c>
      <c r="F37" s="13" t="s">
        <v>75</v>
      </c>
      <c r="J37" s="10" t="s">
        <v>85</v>
      </c>
    </row>
    <row r="38">
      <c r="A38" s="10" t="s">
        <v>2874</v>
      </c>
      <c r="B38" s="19">
        <v>0.13802083333333334</v>
      </c>
      <c r="C38" s="10" t="s">
        <v>70</v>
      </c>
      <c r="D38" s="10" t="s">
        <v>93</v>
      </c>
      <c r="E38" s="13">
        <v>24.0</v>
      </c>
      <c r="F38" s="16">
        <f>E38-10</f>
        <v>14</v>
      </c>
      <c r="J38" s="10" t="s">
        <v>294</v>
      </c>
    </row>
    <row r="39">
      <c r="A39" s="10" t="s">
        <v>2874</v>
      </c>
      <c r="B39" s="19">
        <v>0.13805555555555554</v>
      </c>
      <c r="C39" s="10" t="s">
        <v>70</v>
      </c>
      <c r="D39" s="10" t="s">
        <v>91</v>
      </c>
      <c r="E39" s="13">
        <v>12.0</v>
      </c>
      <c r="F39" s="16"/>
      <c r="H39" s="10" t="s">
        <v>2879</v>
      </c>
    </row>
    <row r="40">
      <c r="A40" s="10" t="s">
        <v>2874</v>
      </c>
      <c r="B40" s="19">
        <v>0.13822916666666665</v>
      </c>
      <c r="C40" s="10" t="s">
        <v>70</v>
      </c>
      <c r="D40" s="10" t="s">
        <v>93</v>
      </c>
      <c r="E40" s="13" t="s">
        <v>75</v>
      </c>
      <c r="F40" s="13" t="s">
        <v>75</v>
      </c>
      <c r="J40" s="10" t="s">
        <v>85</v>
      </c>
    </row>
    <row r="41">
      <c r="A41" s="10" t="s">
        <v>2874</v>
      </c>
      <c r="B41" s="19">
        <v>0.13822916666666665</v>
      </c>
      <c r="C41" s="10" t="s">
        <v>70</v>
      </c>
      <c r="D41" s="10" t="s">
        <v>93</v>
      </c>
      <c r="E41" s="13">
        <v>24.0</v>
      </c>
      <c r="F41" s="16">
        <f>E41-10</f>
        <v>14</v>
      </c>
      <c r="J41" s="10" t="s">
        <v>294</v>
      </c>
    </row>
    <row r="42">
      <c r="A42" s="10" t="s">
        <v>2874</v>
      </c>
      <c r="B42" s="19">
        <v>0.13827546296296298</v>
      </c>
      <c r="C42" s="10" t="s">
        <v>70</v>
      </c>
      <c r="D42" s="10" t="s">
        <v>91</v>
      </c>
      <c r="E42" s="13">
        <v>13.0</v>
      </c>
      <c r="F42" s="16"/>
      <c r="H42" s="10" t="s">
        <v>2881</v>
      </c>
    </row>
    <row r="43">
      <c r="A43" s="10" t="s">
        <v>2874</v>
      </c>
      <c r="B43" s="19">
        <v>0.1387962962962963</v>
      </c>
      <c r="C43" s="10" t="s">
        <v>70</v>
      </c>
      <c r="D43" s="10" t="s">
        <v>93</v>
      </c>
      <c r="E43" s="13" t="s">
        <v>75</v>
      </c>
      <c r="F43" s="13" t="s">
        <v>75</v>
      </c>
      <c r="J43" s="10" t="s">
        <v>85</v>
      </c>
    </row>
    <row r="44">
      <c r="A44" s="10" t="s">
        <v>2874</v>
      </c>
      <c r="B44" s="19">
        <v>0.1387962962962963</v>
      </c>
      <c r="C44" s="10" t="s">
        <v>70</v>
      </c>
      <c r="D44" s="10" t="s">
        <v>93</v>
      </c>
      <c r="E44" s="13">
        <v>29.0</v>
      </c>
      <c r="F44" s="13">
        <v>19.0</v>
      </c>
      <c r="J44" s="10" t="s">
        <v>294</v>
      </c>
    </row>
    <row r="45">
      <c r="A45" s="10" t="s">
        <v>2874</v>
      </c>
      <c r="B45" s="19">
        <v>0.1388425925925926</v>
      </c>
      <c r="C45" s="10" t="s">
        <v>70</v>
      </c>
      <c r="D45" s="10" t="s">
        <v>91</v>
      </c>
      <c r="E45" s="13">
        <v>13.0</v>
      </c>
      <c r="F45" s="16"/>
      <c r="H45" s="10" t="s">
        <v>2881</v>
      </c>
    </row>
    <row r="46">
      <c r="A46" s="10" t="s">
        <v>2874</v>
      </c>
      <c r="B46" s="10" t="s">
        <v>2882</v>
      </c>
      <c r="C46" s="10" t="s">
        <v>70</v>
      </c>
      <c r="D46" s="10" t="s">
        <v>93</v>
      </c>
      <c r="E46" s="13" t="s">
        <v>75</v>
      </c>
      <c r="F46" s="13" t="s">
        <v>75</v>
      </c>
      <c r="J46" s="10" t="s">
        <v>85</v>
      </c>
    </row>
    <row r="47">
      <c r="A47" s="10" t="s">
        <v>2874</v>
      </c>
      <c r="B47" s="19">
        <v>0.1391550925925926</v>
      </c>
      <c r="C47" s="10" t="s">
        <v>70</v>
      </c>
      <c r="D47" s="10" t="s">
        <v>93</v>
      </c>
      <c r="E47" s="13">
        <v>26.0</v>
      </c>
      <c r="F47" s="16">
        <f>E47-10</f>
        <v>16</v>
      </c>
      <c r="J47" s="10" t="s">
        <v>294</v>
      </c>
    </row>
    <row r="48">
      <c r="A48" s="10" t="s">
        <v>2874</v>
      </c>
      <c r="B48" s="19">
        <v>0.1392013888888889</v>
      </c>
      <c r="C48" s="10" t="s">
        <v>70</v>
      </c>
      <c r="D48" s="10" t="s">
        <v>91</v>
      </c>
      <c r="E48" s="13">
        <v>14.0</v>
      </c>
      <c r="F48" s="16"/>
      <c r="H48" s="10" t="s">
        <v>2883</v>
      </c>
    </row>
    <row r="49">
      <c r="A49" s="10" t="s">
        <v>2874</v>
      </c>
      <c r="B49" s="19">
        <v>0.1403009259259259</v>
      </c>
      <c r="C49" s="10" t="s">
        <v>70</v>
      </c>
      <c r="D49" s="10" t="s">
        <v>93</v>
      </c>
      <c r="E49" s="13" t="s">
        <v>75</v>
      </c>
      <c r="F49" s="13" t="s">
        <v>75</v>
      </c>
      <c r="J49" s="10" t="s">
        <v>85</v>
      </c>
    </row>
    <row r="50">
      <c r="A50" s="10" t="s">
        <v>2874</v>
      </c>
      <c r="B50" s="19">
        <v>0.1403009259259259</v>
      </c>
      <c r="C50" s="10" t="s">
        <v>70</v>
      </c>
      <c r="D50" s="10" t="s">
        <v>93</v>
      </c>
      <c r="E50" s="13">
        <v>28.0</v>
      </c>
      <c r="F50" s="13">
        <v>18.0</v>
      </c>
      <c r="J50" s="10" t="s">
        <v>294</v>
      </c>
    </row>
    <row r="51">
      <c r="A51" s="10" t="s">
        <v>2874</v>
      </c>
      <c r="B51" s="19">
        <v>0.1403587962962963</v>
      </c>
      <c r="C51" s="10" t="s">
        <v>70</v>
      </c>
      <c r="D51" s="10" t="s">
        <v>91</v>
      </c>
      <c r="E51" s="13">
        <v>9.0</v>
      </c>
      <c r="F51" s="16"/>
      <c r="H51" s="10" t="s">
        <v>2884</v>
      </c>
    </row>
    <row r="52">
      <c r="A52" s="10" t="s">
        <v>2874</v>
      </c>
      <c r="B52" s="19">
        <v>0.14059027777777777</v>
      </c>
      <c r="C52" s="10" t="s">
        <v>70</v>
      </c>
      <c r="D52" s="10" t="s">
        <v>93</v>
      </c>
      <c r="E52" s="13">
        <v>17.0</v>
      </c>
      <c r="F52" s="13">
        <v>7.0</v>
      </c>
      <c r="J52" s="10" t="s">
        <v>85</v>
      </c>
    </row>
    <row r="53">
      <c r="A53" s="10" t="s">
        <v>2874</v>
      </c>
      <c r="B53" s="19">
        <v>0.14059027777777777</v>
      </c>
      <c r="C53" s="10" t="s">
        <v>70</v>
      </c>
      <c r="D53" s="10" t="s">
        <v>93</v>
      </c>
      <c r="E53" s="13">
        <v>17.0</v>
      </c>
      <c r="F53" s="13">
        <v>7.0</v>
      </c>
      <c r="J53" s="10" t="s">
        <v>294</v>
      </c>
    </row>
    <row r="54">
      <c r="A54" s="10" t="s">
        <v>2874</v>
      </c>
      <c r="B54" s="19">
        <v>0.14061342592592593</v>
      </c>
      <c r="C54" s="10" t="s">
        <v>70</v>
      </c>
      <c r="D54" s="10" t="s">
        <v>91</v>
      </c>
      <c r="E54" s="13">
        <v>12.0</v>
      </c>
      <c r="F54" s="16"/>
      <c r="H54" s="10" t="s">
        <v>2879</v>
      </c>
    </row>
    <row r="55">
      <c r="A55" s="10" t="s">
        <v>2874</v>
      </c>
      <c r="B55" s="19">
        <v>0.14119212962962963</v>
      </c>
      <c r="C55" s="10" t="s">
        <v>70</v>
      </c>
      <c r="D55" s="10" t="s">
        <v>93</v>
      </c>
      <c r="E55" s="13" t="s">
        <v>75</v>
      </c>
      <c r="F55" s="13" t="s">
        <v>75</v>
      </c>
      <c r="J55" s="10" t="s">
        <v>85</v>
      </c>
    </row>
    <row r="56">
      <c r="A56" s="10" t="s">
        <v>2874</v>
      </c>
      <c r="B56" s="19">
        <v>0.14119212962962963</v>
      </c>
      <c r="C56" s="10" t="s">
        <v>70</v>
      </c>
      <c r="D56" s="10" t="s">
        <v>93</v>
      </c>
      <c r="E56" s="13">
        <v>27.0</v>
      </c>
      <c r="F56" s="16"/>
      <c r="J56" s="10" t="s">
        <v>294</v>
      </c>
    </row>
    <row r="57">
      <c r="A57" s="10" t="s">
        <v>2874</v>
      </c>
      <c r="B57" s="19">
        <v>0.14123842592592592</v>
      </c>
      <c r="C57" s="10" t="s">
        <v>70</v>
      </c>
      <c r="D57" s="10" t="s">
        <v>91</v>
      </c>
      <c r="E57" s="13">
        <v>8.0</v>
      </c>
      <c r="F57" s="16"/>
      <c r="H57" s="10" t="s">
        <v>2885</v>
      </c>
    </row>
    <row r="58">
      <c r="A58" s="10" t="s">
        <v>2874</v>
      </c>
      <c r="B58" s="19">
        <v>0.14142361111111112</v>
      </c>
      <c r="C58" s="10" t="s">
        <v>70</v>
      </c>
      <c r="D58" s="10" t="s">
        <v>93</v>
      </c>
      <c r="E58" s="13" t="s">
        <v>75</v>
      </c>
      <c r="F58" s="13" t="s">
        <v>75</v>
      </c>
      <c r="J58" s="10" t="s">
        <v>85</v>
      </c>
    </row>
    <row r="59">
      <c r="A59" s="10" t="s">
        <v>2874</v>
      </c>
      <c r="B59" s="19">
        <v>0.14142361111111112</v>
      </c>
      <c r="C59" s="10" t="s">
        <v>70</v>
      </c>
      <c r="D59" s="10" t="s">
        <v>93</v>
      </c>
      <c r="E59" s="13">
        <v>27.0</v>
      </c>
      <c r="F59" s="16">
        <f>E59-10</f>
        <v>17</v>
      </c>
      <c r="J59" s="10" t="s">
        <v>294</v>
      </c>
    </row>
    <row r="60">
      <c r="A60" s="10" t="s">
        <v>2874</v>
      </c>
      <c r="B60" s="19">
        <v>0.14144675925925926</v>
      </c>
      <c r="C60" s="10" t="s">
        <v>70</v>
      </c>
      <c r="D60" s="10" t="s">
        <v>91</v>
      </c>
      <c r="E60" s="13">
        <v>11.0</v>
      </c>
      <c r="F60" s="16"/>
      <c r="H60" s="10" t="s">
        <v>2878</v>
      </c>
      <c r="J60" s="10" t="s">
        <v>2886</v>
      </c>
    </row>
    <row r="61">
      <c r="A61" s="10" t="s">
        <v>2874</v>
      </c>
      <c r="B61" s="19">
        <v>0.14293981481481483</v>
      </c>
      <c r="C61" s="10" t="s">
        <v>70</v>
      </c>
      <c r="D61" s="10" t="s">
        <v>80</v>
      </c>
      <c r="E61" s="13">
        <v>11.0</v>
      </c>
      <c r="F61" s="16">
        <f>E61-5</f>
        <v>6</v>
      </c>
    </row>
    <row r="62">
      <c r="A62" s="10" t="s">
        <v>2874</v>
      </c>
      <c r="B62" s="19">
        <v>0.14578703703703705</v>
      </c>
      <c r="C62" s="10" t="s">
        <v>66</v>
      </c>
      <c r="D62" s="10" t="s">
        <v>87</v>
      </c>
      <c r="E62" s="13">
        <v>11.0</v>
      </c>
      <c r="F62" s="16">
        <f>E62-0</f>
        <v>11</v>
      </c>
    </row>
    <row r="63">
      <c r="A63" s="10" t="s">
        <v>2874</v>
      </c>
      <c r="B63" s="19">
        <v>0.15070601851851853</v>
      </c>
      <c r="C63" s="10" t="s">
        <v>66</v>
      </c>
      <c r="D63" s="10" t="s">
        <v>91</v>
      </c>
      <c r="E63" s="13">
        <v>3.0</v>
      </c>
      <c r="F63" s="16"/>
      <c r="H63" s="10" t="s">
        <v>2887</v>
      </c>
      <c r="J63" s="10" t="s">
        <v>2638</v>
      </c>
    </row>
    <row r="64">
      <c r="A64" s="10" t="s">
        <v>2874</v>
      </c>
      <c r="B64" s="19">
        <v>0.15123842592592593</v>
      </c>
      <c r="C64" s="10" t="s">
        <v>66</v>
      </c>
      <c r="D64" s="10" t="s">
        <v>81</v>
      </c>
      <c r="E64" s="13">
        <v>13.0</v>
      </c>
      <c r="F64" s="16">
        <f>E64-5</f>
        <v>8</v>
      </c>
      <c r="J64" s="10" t="s">
        <v>2888</v>
      </c>
    </row>
    <row r="65">
      <c r="A65" s="10" t="s">
        <v>2874</v>
      </c>
      <c r="B65" s="19">
        <v>0.15284722222222222</v>
      </c>
      <c r="C65" s="10" t="s">
        <v>66</v>
      </c>
      <c r="D65" s="10" t="s">
        <v>93</v>
      </c>
      <c r="E65" s="13" t="s">
        <v>75</v>
      </c>
      <c r="F65" s="13" t="s">
        <v>75</v>
      </c>
      <c r="J65" s="10" t="s">
        <v>160</v>
      </c>
    </row>
    <row r="66">
      <c r="A66" s="10" t="s">
        <v>2874</v>
      </c>
      <c r="B66" s="19">
        <v>0.15284722222222222</v>
      </c>
      <c r="C66" s="10" t="s">
        <v>66</v>
      </c>
      <c r="D66" s="10" t="s">
        <v>93</v>
      </c>
      <c r="E66" s="13">
        <v>16.0</v>
      </c>
      <c r="F66" s="16">
        <f>E66-11</f>
        <v>5</v>
      </c>
      <c r="J66" s="10" t="s">
        <v>2889</v>
      </c>
    </row>
    <row r="67">
      <c r="A67" s="10" t="s">
        <v>2874</v>
      </c>
      <c r="B67" s="19">
        <v>0.15300925925925926</v>
      </c>
      <c r="C67" s="10" t="s">
        <v>66</v>
      </c>
      <c r="D67" s="10" t="s">
        <v>93</v>
      </c>
      <c r="E67" s="16">
        <f t="shared" ref="E67:E68" si="2">F67+11</f>
        <v>14</v>
      </c>
      <c r="F67" s="13">
        <v>3.0</v>
      </c>
      <c r="J67" s="10" t="s">
        <v>160</v>
      </c>
    </row>
    <row r="68">
      <c r="A68" s="10" t="s">
        <v>2874</v>
      </c>
      <c r="B68" s="19">
        <v>0.15300925925925926</v>
      </c>
      <c r="C68" s="10" t="s">
        <v>66</v>
      </c>
      <c r="D68" s="10" t="s">
        <v>93</v>
      </c>
      <c r="E68" s="16">
        <f t="shared" si="2"/>
        <v>15</v>
      </c>
      <c r="F68" s="13">
        <v>4.0</v>
      </c>
      <c r="J68" s="10" t="s">
        <v>2889</v>
      </c>
    </row>
    <row r="69">
      <c r="A69" s="10" t="s">
        <v>2874</v>
      </c>
      <c r="B69" s="19">
        <v>0.1534837962962963</v>
      </c>
      <c r="C69" s="10" t="s">
        <v>66</v>
      </c>
      <c r="D69" s="10" t="s">
        <v>81</v>
      </c>
      <c r="E69" s="13">
        <v>13.0</v>
      </c>
      <c r="F69" s="16">
        <f>E69-5</f>
        <v>8</v>
      </c>
      <c r="J69" s="10" t="s">
        <v>2890</v>
      </c>
    </row>
    <row r="70">
      <c r="A70" s="10" t="s">
        <v>2874</v>
      </c>
      <c r="B70" s="19">
        <v>0.15438657407407408</v>
      </c>
      <c r="C70" s="10" t="s">
        <v>66</v>
      </c>
      <c r="D70" s="10" t="s">
        <v>91</v>
      </c>
      <c r="E70" s="13">
        <v>2.0</v>
      </c>
      <c r="F70" s="16"/>
      <c r="H70" s="10" t="s">
        <v>2891</v>
      </c>
      <c r="J70" s="10" t="s">
        <v>2638</v>
      </c>
    </row>
    <row r="71">
      <c r="A71" s="10" t="s">
        <v>2874</v>
      </c>
      <c r="B71" s="19">
        <v>0.15449074074074073</v>
      </c>
      <c r="C71" s="10" t="s">
        <v>66</v>
      </c>
      <c r="D71" s="10" t="s">
        <v>81</v>
      </c>
      <c r="E71" s="13" t="s">
        <v>75</v>
      </c>
      <c r="F71" s="13" t="s">
        <v>75</v>
      </c>
      <c r="J71" s="10" t="s">
        <v>85</v>
      </c>
    </row>
    <row r="72">
      <c r="A72" s="10" t="s">
        <v>2874</v>
      </c>
      <c r="B72" s="19">
        <v>0.15449074074074073</v>
      </c>
      <c r="C72" s="10" t="s">
        <v>66</v>
      </c>
      <c r="D72" s="10" t="s">
        <v>81</v>
      </c>
      <c r="E72" s="13">
        <v>16.0</v>
      </c>
      <c r="F72" s="16">
        <f>E72-5</f>
        <v>11</v>
      </c>
      <c r="J72" s="10" t="s">
        <v>765</v>
      </c>
    </row>
    <row r="73">
      <c r="A73" s="10" t="s">
        <v>2874</v>
      </c>
      <c r="B73" s="19">
        <v>0.158125</v>
      </c>
      <c r="C73" s="10" t="s">
        <v>84</v>
      </c>
      <c r="D73" s="10" t="s">
        <v>87</v>
      </c>
      <c r="E73" s="13" t="s">
        <v>75</v>
      </c>
      <c r="F73" s="13" t="s">
        <v>75</v>
      </c>
      <c r="J73" s="10" t="s">
        <v>85</v>
      </c>
    </row>
    <row r="74">
      <c r="A74" s="10" t="s">
        <v>2874</v>
      </c>
      <c r="B74" s="19">
        <v>0.158125</v>
      </c>
      <c r="C74" s="10" t="s">
        <v>84</v>
      </c>
      <c r="D74" s="10" t="s">
        <v>87</v>
      </c>
      <c r="E74" s="13">
        <v>6.0</v>
      </c>
      <c r="F74" s="16">
        <f>E74-2</f>
        <v>4</v>
      </c>
      <c r="J74" s="10" t="s">
        <v>86</v>
      </c>
    </row>
    <row r="75">
      <c r="A75" s="10" t="s">
        <v>2874</v>
      </c>
      <c r="B75" s="19">
        <v>0.15942129629629628</v>
      </c>
      <c r="C75" s="10" t="s">
        <v>84</v>
      </c>
      <c r="D75" s="10" t="s">
        <v>93</v>
      </c>
      <c r="E75" s="13" t="s">
        <v>75</v>
      </c>
      <c r="F75" s="13" t="s">
        <v>75</v>
      </c>
      <c r="J75" s="10" t="s">
        <v>85</v>
      </c>
    </row>
    <row r="76">
      <c r="A76" s="10" t="s">
        <v>2874</v>
      </c>
      <c r="B76" s="19">
        <v>0.15942129629629628</v>
      </c>
      <c r="C76" s="10" t="s">
        <v>84</v>
      </c>
      <c r="D76" s="10" t="s">
        <v>93</v>
      </c>
      <c r="E76" s="13">
        <v>21.0</v>
      </c>
      <c r="F76" s="16">
        <f>E76-8</f>
        <v>13</v>
      </c>
      <c r="H76" s="10" t="s">
        <v>2892</v>
      </c>
      <c r="J76" s="10" t="s">
        <v>294</v>
      </c>
    </row>
    <row r="77">
      <c r="A77" s="10" t="s">
        <v>2874</v>
      </c>
      <c r="B77" s="19">
        <v>0.15980324074074073</v>
      </c>
      <c r="C77" s="10" t="s">
        <v>84</v>
      </c>
      <c r="D77" s="10" t="s">
        <v>93</v>
      </c>
      <c r="E77" s="13" t="s">
        <v>75</v>
      </c>
      <c r="F77" s="13" t="s">
        <v>75</v>
      </c>
      <c r="J77" s="10" t="s">
        <v>85</v>
      </c>
    </row>
    <row r="78">
      <c r="A78" s="10" t="s">
        <v>2874</v>
      </c>
      <c r="B78" s="19">
        <v>0.15980324074074073</v>
      </c>
      <c r="C78" s="10" t="s">
        <v>84</v>
      </c>
      <c r="D78" s="10" t="s">
        <v>93</v>
      </c>
      <c r="E78" s="13">
        <v>23.0</v>
      </c>
      <c r="F78" s="16">
        <f>E78-8</f>
        <v>15</v>
      </c>
      <c r="H78" s="10" t="s">
        <v>2892</v>
      </c>
      <c r="J78" s="10" t="s">
        <v>294</v>
      </c>
    </row>
    <row r="79">
      <c r="A79" s="10" t="s">
        <v>2874</v>
      </c>
      <c r="B79" s="19">
        <v>0.16106481481481483</v>
      </c>
      <c r="C79" s="10" t="s">
        <v>84</v>
      </c>
      <c r="D79" s="10" t="s">
        <v>93</v>
      </c>
      <c r="E79" s="13" t="s">
        <v>75</v>
      </c>
      <c r="F79" s="13" t="s">
        <v>75</v>
      </c>
      <c r="J79" s="10" t="s">
        <v>85</v>
      </c>
    </row>
    <row r="80">
      <c r="A80" s="10" t="s">
        <v>2874</v>
      </c>
      <c r="B80" s="19">
        <v>0.16106481481481483</v>
      </c>
      <c r="C80" s="10" t="s">
        <v>84</v>
      </c>
      <c r="D80" s="10" t="s">
        <v>93</v>
      </c>
      <c r="E80" s="13">
        <v>21.0</v>
      </c>
      <c r="F80" s="16">
        <f t="shared" ref="F80:F81" si="3">E80-8</f>
        <v>13</v>
      </c>
      <c r="J80" s="10" t="s">
        <v>294</v>
      </c>
    </row>
    <row r="81">
      <c r="A81" s="10" t="s">
        <v>2874</v>
      </c>
      <c r="B81" s="19">
        <v>0.1616087962962963</v>
      </c>
      <c r="C81" s="10" t="s">
        <v>84</v>
      </c>
      <c r="D81" s="10" t="s">
        <v>79</v>
      </c>
      <c r="E81" s="13">
        <v>22.0</v>
      </c>
      <c r="F81" s="16">
        <f t="shared" si="3"/>
        <v>14</v>
      </c>
    </row>
    <row r="82">
      <c r="A82" s="10" t="s">
        <v>2874</v>
      </c>
      <c r="B82" s="19">
        <v>0.16202546296296297</v>
      </c>
      <c r="C82" s="10" t="s">
        <v>84</v>
      </c>
      <c r="D82" s="10" t="s">
        <v>93</v>
      </c>
      <c r="E82" s="13" t="s">
        <v>75</v>
      </c>
      <c r="F82" s="13" t="s">
        <v>75</v>
      </c>
      <c r="J82" s="10" t="s">
        <v>85</v>
      </c>
    </row>
    <row r="83">
      <c r="A83" s="10" t="s">
        <v>2874</v>
      </c>
      <c r="B83" s="19">
        <v>0.16202546296296297</v>
      </c>
      <c r="C83" s="10" t="s">
        <v>84</v>
      </c>
      <c r="D83" s="10" t="s">
        <v>93</v>
      </c>
      <c r="E83" s="13" t="s">
        <v>75</v>
      </c>
      <c r="F83" s="13" t="s">
        <v>75</v>
      </c>
      <c r="J83" s="10" t="s">
        <v>294</v>
      </c>
    </row>
    <row r="84">
      <c r="A84" s="10" t="s">
        <v>2874</v>
      </c>
      <c r="B84" s="19">
        <v>0.16292824074074075</v>
      </c>
      <c r="C84" s="10" t="s">
        <v>84</v>
      </c>
      <c r="D84" s="10" t="s">
        <v>93</v>
      </c>
      <c r="E84" s="13" t="s">
        <v>75</v>
      </c>
      <c r="F84" s="13" t="s">
        <v>75</v>
      </c>
      <c r="J84" s="10" t="s">
        <v>85</v>
      </c>
    </row>
    <row r="85">
      <c r="A85" s="10" t="s">
        <v>2874</v>
      </c>
      <c r="B85" s="19">
        <v>0.16292824074074075</v>
      </c>
      <c r="C85" s="10" t="s">
        <v>84</v>
      </c>
      <c r="D85" s="10" t="s">
        <v>93</v>
      </c>
      <c r="E85" s="13">
        <v>26.0</v>
      </c>
      <c r="F85" s="16">
        <f>E85-8</f>
        <v>18</v>
      </c>
      <c r="H85" s="10" t="s">
        <v>2892</v>
      </c>
      <c r="J85" s="10" t="s">
        <v>294</v>
      </c>
    </row>
    <row r="86">
      <c r="A86" s="10" t="s">
        <v>2874</v>
      </c>
      <c r="B86" s="19">
        <v>0.16328703703703704</v>
      </c>
      <c r="C86" s="10" t="s">
        <v>84</v>
      </c>
      <c r="D86" s="10" t="s">
        <v>93</v>
      </c>
      <c r="E86" s="13" t="s">
        <v>75</v>
      </c>
      <c r="F86" s="13" t="s">
        <v>75</v>
      </c>
      <c r="J86" s="10" t="s">
        <v>85</v>
      </c>
    </row>
    <row r="87">
      <c r="A87" s="10" t="s">
        <v>2874</v>
      </c>
      <c r="B87" s="19">
        <v>0.16328703703703704</v>
      </c>
      <c r="C87" s="10" t="s">
        <v>84</v>
      </c>
      <c r="D87" s="10" t="s">
        <v>93</v>
      </c>
      <c r="E87" s="13">
        <v>20.0</v>
      </c>
      <c r="F87" s="16">
        <f t="shared" ref="F87:F88" si="4">E87-8</f>
        <v>12</v>
      </c>
      <c r="H87" s="10" t="s">
        <v>2892</v>
      </c>
      <c r="J87" s="10" t="s">
        <v>294</v>
      </c>
    </row>
    <row r="88">
      <c r="A88" s="10" t="s">
        <v>2874</v>
      </c>
      <c r="B88" s="19">
        <v>0.16372685185185185</v>
      </c>
      <c r="C88" s="10" t="s">
        <v>84</v>
      </c>
      <c r="D88" s="10" t="s">
        <v>79</v>
      </c>
      <c r="E88" s="13">
        <v>16.0</v>
      </c>
      <c r="F88" s="16">
        <f t="shared" si="4"/>
        <v>8</v>
      </c>
    </row>
    <row r="89">
      <c r="A89" s="10" t="s">
        <v>2874</v>
      </c>
      <c r="B89" s="19">
        <v>0.16475694444444444</v>
      </c>
      <c r="C89" s="10" t="s">
        <v>84</v>
      </c>
      <c r="D89" s="10" t="s">
        <v>79</v>
      </c>
      <c r="E89" s="13">
        <v>17.0</v>
      </c>
      <c r="F89" s="13">
        <v>10.0</v>
      </c>
    </row>
    <row r="90">
      <c r="A90" s="10" t="s">
        <v>2874</v>
      </c>
      <c r="B90" s="19">
        <v>0.16528935185185184</v>
      </c>
      <c r="C90" s="10" t="s">
        <v>84</v>
      </c>
      <c r="D90" s="10" t="s">
        <v>210</v>
      </c>
      <c r="E90" s="13">
        <v>19.0</v>
      </c>
      <c r="F90" s="16">
        <f>E90-3</f>
        <v>16</v>
      </c>
    </row>
    <row r="91">
      <c r="A91" s="10" t="s">
        <v>2874</v>
      </c>
      <c r="B91" s="19">
        <v>0.16707175925925927</v>
      </c>
      <c r="C91" s="10" t="s">
        <v>84</v>
      </c>
      <c r="D91" s="10" t="s">
        <v>93</v>
      </c>
      <c r="E91" s="13">
        <v>16.0</v>
      </c>
      <c r="F91" s="13">
        <f t="shared" ref="F91:F92" si="5">E91-8</f>
        <v>8</v>
      </c>
      <c r="J91" s="10" t="s">
        <v>85</v>
      </c>
    </row>
    <row r="92">
      <c r="A92" s="10" t="s">
        <v>2874</v>
      </c>
      <c r="B92" s="19">
        <v>0.16707175925925927</v>
      </c>
      <c r="C92" s="10" t="s">
        <v>84</v>
      </c>
      <c r="D92" s="10" t="s">
        <v>93</v>
      </c>
      <c r="E92" s="13">
        <v>17.0</v>
      </c>
      <c r="F92" s="16">
        <f t="shared" si="5"/>
        <v>9</v>
      </c>
      <c r="J92" s="10" t="s">
        <v>294</v>
      </c>
    </row>
    <row r="93">
      <c r="A93" s="10" t="s">
        <v>2874</v>
      </c>
      <c r="B93" s="19">
        <v>0.16760416666666667</v>
      </c>
      <c r="C93" s="10" t="s">
        <v>84</v>
      </c>
      <c r="D93" s="10" t="s">
        <v>93</v>
      </c>
      <c r="E93" s="13" t="s">
        <v>75</v>
      </c>
      <c r="F93" s="13" t="s">
        <v>75</v>
      </c>
      <c r="J93" s="10" t="s">
        <v>85</v>
      </c>
    </row>
    <row r="94">
      <c r="A94" s="10" t="s">
        <v>2874</v>
      </c>
      <c r="B94" s="19">
        <v>0.16760416666666667</v>
      </c>
      <c r="C94" s="10" t="s">
        <v>84</v>
      </c>
      <c r="D94" s="10" t="s">
        <v>93</v>
      </c>
      <c r="E94" s="13">
        <v>25.0</v>
      </c>
      <c r="F94" s="16">
        <f>E94-8</f>
        <v>17</v>
      </c>
      <c r="H94" s="10" t="s">
        <v>2892</v>
      </c>
      <c r="J94" s="10" t="s">
        <v>294</v>
      </c>
    </row>
    <row r="95">
      <c r="A95" s="10" t="s">
        <v>2874</v>
      </c>
      <c r="B95" s="19">
        <v>0.16847222222222222</v>
      </c>
      <c r="C95" s="10" t="s">
        <v>84</v>
      </c>
      <c r="D95" s="10" t="s">
        <v>93</v>
      </c>
      <c r="E95" s="13" t="s">
        <v>75</v>
      </c>
      <c r="F95" s="13" t="s">
        <v>75</v>
      </c>
      <c r="J95" s="10" t="s">
        <v>85</v>
      </c>
    </row>
    <row r="96">
      <c r="A96" s="10" t="s">
        <v>2874</v>
      </c>
      <c r="B96" s="19">
        <v>0.16847222222222222</v>
      </c>
      <c r="C96" s="10" t="s">
        <v>84</v>
      </c>
      <c r="D96" s="10" t="s">
        <v>93</v>
      </c>
      <c r="E96" s="13">
        <v>25.0</v>
      </c>
      <c r="F96" s="16">
        <f>E96-8</f>
        <v>17</v>
      </c>
      <c r="H96" s="10" t="s">
        <v>2892</v>
      </c>
      <c r="J96" s="10" t="s">
        <v>294</v>
      </c>
    </row>
    <row r="97">
      <c r="A97" s="10" t="s">
        <v>2874</v>
      </c>
      <c r="B97" s="19">
        <v>0.16873842592592592</v>
      </c>
      <c r="C97" s="10" t="s">
        <v>84</v>
      </c>
      <c r="D97" s="10" t="s">
        <v>209</v>
      </c>
      <c r="E97" s="13">
        <f>F97+4</f>
        <v>9</v>
      </c>
      <c r="F97" s="13">
        <v>5.0</v>
      </c>
    </row>
    <row r="98">
      <c r="A98" s="10" t="s">
        <v>2874</v>
      </c>
      <c r="B98" s="19">
        <v>0.16921296296296295</v>
      </c>
      <c r="C98" s="10" t="s">
        <v>84</v>
      </c>
      <c r="D98" s="10" t="s">
        <v>93</v>
      </c>
      <c r="E98" s="13" t="s">
        <v>75</v>
      </c>
      <c r="F98" s="13" t="s">
        <v>75</v>
      </c>
      <c r="J98" s="10" t="s">
        <v>85</v>
      </c>
    </row>
    <row r="99">
      <c r="A99" s="10" t="s">
        <v>2874</v>
      </c>
      <c r="B99" s="19">
        <v>0.16921296296296295</v>
      </c>
      <c r="C99" s="10" t="s">
        <v>84</v>
      </c>
      <c r="D99" s="10" t="s">
        <v>93</v>
      </c>
      <c r="E99" s="13">
        <v>7.0</v>
      </c>
      <c r="F99" s="16">
        <f t="shared" ref="F99:F100" si="6">E99-4</f>
        <v>3</v>
      </c>
      <c r="J99" s="10" t="s">
        <v>294</v>
      </c>
    </row>
    <row r="100">
      <c r="A100" s="10" t="s">
        <v>2874</v>
      </c>
      <c r="B100" s="19">
        <v>0.16984953703703703</v>
      </c>
      <c r="C100" s="10" t="s">
        <v>84</v>
      </c>
      <c r="D100" s="10" t="s">
        <v>209</v>
      </c>
      <c r="E100" s="13">
        <v>14.0</v>
      </c>
      <c r="F100" s="16">
        <f t="shared" si="6"/>
        <v>10</v>
      </c>
    </row>
    <row r="101">
      <c r="A101" s="10" t="s">
        <v>2874</v>
      </c>
      <c r="B101" s="19">
        <v>0.1709490740740741</v>
      </c>
      <c r="C101" s="10" t="s">
        <v>84</v>
      </c>
      <c r="D101" s="10" t="s">
        <v>79</v>
      </c>
      <c r="E101" s="13" t="s">
        <v>68</v>
      </c>
      <c r="F101" s="13">
        <v>20.0</v>
      </c>
    </row>
    <row r="102">
      <c r="A102" s="10" t="s">
        <v>2874</v>
      </c>
      <c r="B102" s="19">
        <v>0.17158564814814814</v>
      </c>
      <c r="C102" s="10" t="s">
        <v>84</v>
      </c>
      <c r="D102" s="10" t="s">
        <v>93</v>
      </c>
      <c r="E102" s="13" t="s">
        <v>75</v>
      </c>
      <c r="F102" s="13" t="s">
        <v>75</v>
      </c>
      <c r="J102" s="10" t="s">
        <v>85</v>
      </c>
    </row>
    <row r="103">
      <c r="A103" s="10" t="s">
        <v>2874</v>
      </c>
      <c r="B103" s="19">
        <v>0.17158564814814814</v>
      </c>
      <c r="C103" s="10" t="s">
        <v>84</v>
      </c>
      <c r="D103" s="10" t="s">
        <v>93</v>
      </c>
      <c r="E103" s="13">
        <v>24.0</v>
      </c>
      <c r="F103" s="16">
        <f>E103-8</f>
        <v>16</v>
      </c>
      <c r="H103" s="10" t="s">
        <v>2892</v>
      </c>
      <c r="J103" s="10" t="s">
        <v>294</v>
      </c>
    </row>
    <row r="104">
      <c r="A104" s="10" t="s">
        <v>2874</v>
      </c>
      <c r="B104" s="19">
        <v>0.1724537037037037</v>
      </c>
      <c r="C104" s="10" t="s">
        <v>84</v>
      </c>
      <c r="D104" s="10" t="s">
        <v>93</v>
      </c>
      <c r="E104" s="13" t="s">
        <v>75</v>
      </c>
      <c r="F104" s="13" t="s">
        <v>75</v>
      </c>
      <c r="J104" s="10" t="s">
        <v>85</v>
      </c>
    </row>
    <row r="105">
      <c r="A105" s="10" t="s">
        <v>2874</v>
      </c>
      <c r="B105" s="19">
        <v>0.1724537037037037</v>
      </c>
      <c r="C105" s="10" t="s">
        <v>84</v>
      </c>
      <c r="D105" s="10" t="s">
        <v>93</v>
      </c>
      <c r="E105" s="13">
        <v>28.0</v>
      </c>
      <c r="F105" s="16">
        <f>E105-9</f>
        <v>19</v>
      </c>
      <c r="H105" s="10" t="s">
        <v>2892</v>
      </c>
      <c r="J105" s="10" t="s">
        <v>294</v>
      </c>
    </row>
    <row r="106">
      <c r="A106" s="10" t="s">
        <v>2874</v>
      </c>
      <c r="B106" s="19">
        <v>0.1730787037037037</v>
      </c>
      <c r="C106" s="10" t="s">
        <v>84</v>
      </c>
      <c r="D106" s="10" t="s">
        <v>93</v>
      </c>
      <c r="E106" s="13" t="s">
        <v>75</v>
      </c>
      <c r="F106" s="13" t="s">
        <v>75</v>
      </c>
      <c r="J106" s="10" t="s">
        <v>85</v>
      </c>
    </row>
    <row r="107">
      <c r="A107" s="10" t="s">
        <v>2874</v>
      </c>
      <c r="B107" s="19">
        <v>0.1730787037037037</v>
      </c>
      <c r="C107" s="10" t="s">
        <v>84</v>
      </c>
      <c r="D107" s="10" t="s">
        <v>93</v>
      </c>
      <c r="E107" s="13">
        <v>15.0</v>
      </c>
      <c r="F107" s="16">
        <f>E107-8</f>
        <v>7</v>
      </c>
      <c r="J107" s="10" t="s">
        <v>294</v>
      </c>
    </row>
    <row r="108">
      <c r="A108" s="10" t="s">
        <v>2874</v>
      </c>
      <c r="B108" s="19">
        <v>0.17979166666666666</v>
      </c>
      <c r="C108" s="10" t="s">
        <v>74</v>
      </c>
      <c r="D108" s="10" t="s">
        <v>217</v>
      </c>
      <c r="E108" s="13">
        <v>23.0</v>
      </c>
      <c r="F108" s="13">
        <f>E108-13</f>
        <v>10</v>
      </c>
      <c r="J108" s="10" t="s">
        <v>2876</v>
      </c>
    </row>
    <row r="109">
      <c r="A109" s="10" t="s">
        <v>2874</v>
      </c>
      <c r="B109" s="19">
        <v>0.18239583333333334</v>
      </c>
      <c r="C109" s="10" t="s">
        <v>74</v>
      </c>
      <c r="D109" s="10" t="s">
        <v>83</v>
      </c>
      <c r="E109" s="13">
        <v>19.0</v>
      </c>
      <c r="F109" s="16">
        <f>E109-11</f>
        <v>8</v>
      </c>
    </row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29"/>
    <col customWidth="1" min="4" max="4" width="15.71"/>
    <col customWidth="1" min="5" max="5" width="10.43"/>
    <col customWidth="1" min="6" max="6" width="12.43"/>
    <col customWidth="1" min="7" max="7" width="5.14"/>
    <col customWidth="1" min="8" max="8" width="17.71"/>
    <col customWidth="1" min="9" max="9" width="6.29"/>
    <col customWidth="1" min="10" max="10" width="38.57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2893</v>
      </c>
      <c r="B2" s="19">
        <v>0.016412037037037037</v>
      </c>
      <c r="C2" s="10" t="s">
        <v>70</v>
      </c>
      <c r="D2" s="10" t="s">
        <v>365</v>
      </c>
      <c r="E2" s="13">
        <v>18.0</v>
      </c>
      <c r="F2" s="16">
        <f>E2-8</f>
        <v>10</v>
      </c>
    </row>
    <row r="3">
      <c r="A3" s="10" t="s">
        <v>2893</v>
      </c>
      <c r="B3" s="19">
        <v>0.023055555555555555</v>
      </c>
      <c r="C3" s="10" t="s">
        <v>69</v>
      </c>
      <c r="D3" s="10" t="s">
        <v>98</v>
      </c>
      <c r="E3" s="13">
        <v>18.0</v>
      </c>
      <c r="F3" s="13">
        <f>E3-4</f>
        <v>14</v>
      </c>
    </row>
    <row r="4">
      <c r="A4" s="10" t="s">
        <v>2893</v>
      </c>
      <c r="B4" s="19">
        <v>0.03920138888888889</v>
      </c>
      <c r="C4" s="10" t="s">
        <v>70</v>
      </c>
      <c r="D4" s="10" t="s">
        <v>83</v>
      </c>
      <c r="E4" s="13">
        <v>25.0</v>
      </c>
      <c r="F4" s="16">
        <f>E4-12</f>
        <v>13</v>
      </c>
    </row>
    <row r="5">
      <c r="A5" s="10" t="s">
        <v>2893</v>
      </c>
      <c r="B5" s="19">
        <v>0.04127314814814815</v>
      </c>
      <c r="C5" s="10" t="s">
        <v>82</v>
      </c>
      <c r="D5" s="10" t="s">
        <v>83</v>
      </c>
      <c r="E5" s="13">
        <v>18.0</v>
      </c>
      <c r="F5" s="16">
        <f>E5-9</f>
        <v>9</v>
      </c>
    </row>
    <row r="6">
      <c r="A6" s="10" t="s">
        <v>2893</v>
      </c>
      <c r="B6" s="19">
        <v>0.04403935185185185</v>
      </c>
      <c r="C6" s="10" t="s">
        <v>69</v>
      </c>
      <c r="D6" s="10" t="s">
        <v>83</v>
      </c>
      <c r="E6" s="13">
        <v>7.0</v>
      </c>
      <c r="F6" s="13">
        <f>E6-1</f>
        <v>6</v>
      </c>
    </row>
    <row r="7">
      <c r="A7" s="10" t="s">
        <v>2893</v>
      </c>
      <c r="B7" s="19">
        <v>0.04918981481481482</v>
      </c>
      <c r="C7" s="10" t="s">
        <v>964</v>
      </c>
      <c r="D7" s="10" t="s">
        <v>83</v>
      </c>
      <c r="E7" s="13">
        <v>18.0</v>
      </c>
      <c r="F7" s="13">
        <f>E7--1</f>
        <v>19</v>
      </c>
    </row>
    <row r="8">
      <c r="A8" s="10" t="s">
        <v>2893</v>
      </c>
      <c r="B8" s="19">
        <v>0.05253472222222222</v>
      </c>
      <c r="C8" s="10" t="s">
        <v>74</v>
      </c>
      <c r="D8" s="10" t="s">
        <v>361</v>
      </c>
      <c r="E8" s="13">
        <v>14.0</v>
      </c>
      <c r="F8" s="13">
        <f>E8-3</f>
        <v>11</v>
      </c>
    </row>
    <row r="9">
      <c r="A9" s="10" t="s">
        <v>2893</v>
      </c>
      <c r="B9" s="19">
        <v>0.05253472222222222</v>
      </c>
      <c r="C9" s="10" t="s">
        <v>82</v>
      </c>
      <c r="D9" s="10" t="s">
        <v>361</v>
      </c>
      <c r="E9" s="13">
        <v>17.0</v>
      </c>
      <c r="F9" s="16">
        <f>E9-9</f>
        <v>8</v>
      </c>
    </row>
    <row r="10">
      <c r="A10" s="10" t="s">
        <v>2893</v>
      </c>
      <c r="B10" s="19">
        <v>0.05609953703703704</v>
      </c>
      <c r="C10" s="10" t="s">
        <v>82</v>
      </c>
      <c r="D10" s="10" t="s">
        <v>71</v>
      </c>
      <c r="E10" s="13">
        <v>24.0</v>
      </c>
      <c r="F10" s="16">
        <f>E10-7</f>
        <v>17</v>
      </c>
    </row>
    <row r="11">
      <c r="A11" s="10" t="s">
        <v>2893</v>
      </c>
      <c r="B11" s="19">
        <v>0.061481481481481484</v>
      </c>
      <c r="C11" s="10" t="s">
        <v>84</v>
      </c>
      <c r="D11" s="10" t="s">
        <v>98</v>
      </c>
      <c r="E11" s="13" t="s">
        <v>68</v>
      </c>
      <c r="F11" s="13">
        <v>20.0</v>
      </c>
    </row>
    <row r="12">
      <c r="A12" s="10" t="s">
        <v>2893</v>
      </c>
      <c r="B12" s="19">
        <v>0.07146990740740741</v>
      </c>
      <c r="C12" s="10" t="s">
        <v>74</v>
      </c>
      <c r="D12" s="10" t="s">
        <v>127</v>
      </c>
      <c r="E12" s="13">
        <v>5.0</v>
      </c>
      <c r="F12" s="16">
        <f>E12-2</f>
        <v>3</v>
      </c>
    </row>
    <row r="13">
      <c r="A13" s="10" t="s">
        <v>2893</v>
      </c>
      <c r="B13" s="19">
        <v>0.07304398148148149</v>
      </c>
      <c r="C13" s="10" t="s">
        <v>964</v>
      </c>
      <c r="D13" s="10" t="s">
        <v>71</v>
      </c>
      <c r="E13" s="13">
        <v>22.0</v>
      </c>
      <c r="F13" s="16">
        <f>E13-9</f>
        <v>13</v>
      </c>
    </row>
    <row r="14">
      <c r="A14" s="10" t="s">
        <v>2893</v>
      </c>
      <c r="B14" s="19">
        <v>0.07304398148148149</v>
      </c>
      <c r="C14" s="10" t="s">
        <v>69</v>
      </c>
      <c r="D14" s="10" t="s">
        <v>71</v>
      </c>
      <c r="E14" s="13">
        <v>8.0</v>
      </c>
      <c r="F14" s="16">
        <f>E14-5</f>
        <v>3</v>
      </c>
    </row>
    <row r="15">
      <c r="A15" s="10" t="s">
        <v>2893</v>
      </c>
      <c r="B15" s="19">
        <v>0.07375</v>
      </c>
      <c r="C15" s="10" t="s">
        <v>964</v>
      </c>
      <c r="D15" s="10" t="s">
        <v>71</v>
      </c>
      <c r="E15" s="13" t="s">
        <v>88</v>
      </c>
      <c r="F15" s="13">
        <v>1.0</v>
      </c>
    </row>
    <row r="16">
      <c r="A16" s="10" t="s">
        <v>2893</v>
      </c>
      <c r="B16" s="19">
        <v>0.09443287037037038</v>
      </c>
      <c r="C16" s="10" t="s">
        <v>74</v>
      </c>
      <c r="D16" s="10" t="s">
        <v>83</v>
      </c>
      <c r="E16" s="13">
        <v>30.0</v>
      </c>
      <c r="F16" s="13">
        <f>E16-11</f>
        <v>19</v>
      </c>
    </row>
    <row r="17">
      <c r="A17" s="10" t="s">
        <v>2893</v>
      </c>
      <c r="B17" s="19">
        <v>0.09457175925925926</v>
      </c>
      <c r="C17" s="10" t="s">
        <v>70</v>
      </c>
      <c r="D17" s="10" t="s">
        <v>83</v>
      </c>
      <c r="E17" s="13">
        <v>21.0</v>
      </c>
      <c r="F17" s="16">
        <f>E17-12</f>
        <v>9</v>
      </c>
    </row>
    <row r="18">
      <c r="A18" s="10" t="s">
        <v>2893</v>
      </c>
      <c r="B18" s="19">
        <v>0.12869212962962964</v>
      </c>
      <c r="C18" s="10" t="s">
        <v>74</v>
      </c>
      <c r="D18" s="10" t="s">
        <v>71</v>
      </c>
      <c r="E18" s="13">
        <v>23.0</v>
      </c>
      <c r="F18" s="16">
        <f>E18-5</f>
        <v>18</v>
      </c>
    </row>
    <row r="19">
      <c r="A19" s="10" t="s">
        <v>2893</v>
      </c>
      <c r="B19" s="19">
        <v>0.13219907407407408</v>
      </c>
      <c r="C19" s="10" t="s">
        <v>82</v>
      </c>
      <c r="D19" s="10" t="s">
        <v>67</v>
      </c>
      <c r="E19" s="13" t="s">
        <v>88</v>
      </c>
      <c r="F19" s="13">
        <v>1.0</v>
      </c>
    </row>
    <row r="20">
      <c r="A20" s="10" t="s">
        <v>2893</v>
      </c>
      <c r="B20" s="19">
        <v>0.13219907407407408</v>
      </c>
      <c r="C20" s="10" t="s">
        <v>964</v>
      </c>
      <c r="D20" s="10" t="s">
        <v>67</v>
      </c>
      <c r="E20" s="13">
        <v>18.0</v>
      </c>
      <c r="F20" s="13">
        <f>E20-9</f>
        <v>9</v>
      </c>
    </row>
    <row r="21">
      <c r="A21" s="10" t="s">
        <v>2893</v>
      </c>
      <c r="B21" s="19">
        <v>0.1425925925925926</v>
      </c>
      <c r="C21" s="10" t="s">
        <v>82</v>
      </c>
      <c r="D21" s="10" t="s">
        <v>127</v>
      </c>
      <c r="E21" s="13">
        <v>9.0</v>
      </c>
      <c r="F21" s="16">
        <f t="shared" ref="F21:F22" si="1">E21-3</f>
        <v>6</v>
      </c>
    </row>
    <row r="22">
      <c r="A22" s="10" t="s">
        <v>2893</v>
      </c>
      <c r="B22" s="19">
        <v>0.1446412037037037</v>
      </c>
      <c r="C22" s="10" t="s">
        <v>964</v>
      </c>
      <c r="D22" s="10" t="s">
        <v>127</v>
      </c>
      <c r="E22" s="13">
        <v>22.0</v>
      </c>
      <c r="F22" s="16">
        <f t="shared" si="1"/>
        <v>19</v>
      </c>
    </row>
    <row r="23">
      <c r="A23" s="10" t="s">
        <v>2893</v>
      </c>
      <c r="B23" s="19">
        <v>0.14805555555555555</v>
      </c>
      <c r="C23" s="10" t="s">
        <v>70</v>
      </c>
      <c r="D23" s="10" t="s">
        <v>127</v>
      </c>
      <c r="E23" s="13" t="s">
        <v>75</v>
      </c>
      <c r="F23" s="13" t="s">
        <v>75</v>
      </c>
    </row>
    <row r="24">
      <c r="A24" s="10" t="s">
        <v>2893</v>
      </c>
      <c r="B24" s="19">
        <v>0.14805555555555555</v>
      </c>
      <c r="C24" s="10" t="s">
        <v>70</v>
      </c>
      <c r="D24" s="10" t="s">
        <v>127</v>
      </c>
      <c r="E24" s="13">
        <v>18.0</v>
      </c>
      <c r="F24" s="13">
        <f>E24-1</f>
        <v>17</v>
      </c>
    </row>
    <row r="25">
      <c r="A25" s="10" t="s">
        <v>2893</v>
      </c>
      <c r="B25" s="19">
        <v>0.15947916666666667</v>
      </c>
      <c r="C25" s="10" t="s">
        <v>964</v>
      </c>
      <c r="D25" s="10" t="s">
        <v>98</v>
      </c>
      <c r="E25" s="13">
        <v>10.0</v>
      </c>
      <c r="F25" s="16">
        <f>E25-3</f>
        <v>7</v>
      </c>
    </row>
    <row r="26">
      <c r="A26" s="10" t="s">
        <v>2893</v>
      </c>
      <c r="B26" s="19">
        <v>0.15947916666666667</v>
      </c>
      <c r="C26" s="10" t="s">
        <v>69</v>
      </c>
      <c r="D26" s="10" t="s">
        <v>98</v>
      </c>
      <c r="E26" s="13">
        <f>F26+5</f>
        <v>10</v>
      </c>
      <c r="F26" s="13">
        <v>5.0</v>
      </c>
    </row>
    <row r="27">
      <c r="A27" s="10" t="s">
        <v>2893</v>
      </c>
      <c r="B27" s="19">
        <v>0.15947916666666667</v>
      </c>
      <c r="C27" s="10" t="s">
        <v>84</v>
      </c>
      <c r="D27" s="10" t="s">
        <v>98</v>
      </c>
      <c r="E27" s="13">
        <v>12.0</v>
      </c>
      <c r="F27" s="16">
        <f>E27--2</f>
        <v>14</v>
      </c>
    </row>
  </sheetData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29"/>
    <col customWidth="1" min="4" max="4" width="15.71"/>
    <col customWidth="1" min="5" max="5" width="10.43"/>
    <col customWidth="1" min="6" max="6" width="12.43"/>
    <col customWidth="1" min="7" max="7" width="5.14"/>
    <col customWidth="1" min="8" max="8" width="17.71"/>
    <col customWidth="1" min="9" max="9" width="6.29"/>
    <col customWidth="1" min="10" max="10" width="38.57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2894</v>
      </c>
      <c r="B2" s="19">
        <v>0.013773148148148149</v>
      </c>
      <c r="C2" s="10" t="s">
        <v>70</v>
      </c>
      <c r="D2" s="10" t="s">
        <v>71</v>
      </c>
      <c r="E2" s="13" t="s">
        <v>68</v>
      </c>
      <c r="F2" s="13">
        <v>20.0</v>
      </c>
      <c r="J2" s="10" t="s">
        <v>2895</v>
      </c>
    </row>
    <row r="3">
      <c r="A3" s="10" t="s">
        <v>2894</v>
      </c>
      <c r="B3" s="19">
        <v>0.03019675925925926</v>
      </c>
      <c r="C3" s="10" t="s">
        <v>70</v>
      </c>
      <c r="D3" s="10" t="s">
        <v>71</v>
      </c>
      <c r="E3" s="13">
        <v>15.0</v>
      </c>
      <c r="F3" s="13">
        <f>E3-7</f>
        <v>8</v>
      </c>
    </row>
    <row r="4">
      <c r="A4" s="10" t="s">
        <v>2894</v>
      </c>
      <c r="B4" s="19">
        <v>0.030162037037037036</v>
      </c>
      <c r="C4" s="10" t="s">
        <v>66</v>
      </c>
      <c r="D4" s="10" t="s">
        <v>71</v>
      </c>
      <c r="E4" s="13">
        <v>16.0</v>
      </c>
      <c r="F4" s="16">
        <f>E4--2</f>
        <v>18</v>
      </c>
      <c r="J4" s="10" t="s">
        <v>2895</v>
      </c>
    </row>
    <row r="5">
      <c r="A5" s="10" t="s">
        <v>2894</v>
      </c>
      <c r="B5" s="19">
        <v>0.046782407407407404</v>
      </c>
      <c r="C5" s="10" t="s">
        <v>66</v>
      </c>
      <c r="D5" s="10" t="s">
        <v>67</v>
      </c>
      <c r="E5" s="13" t="s">
        <v>88</v>
      </c>
      <c r="F5" s="13">
        <v>1.0</v>
      </c>
    </row>
    <row r="6">
      <c r="A6" s="10" t="s">
        <v>2894</v>
      </c>
      <c r="B6" s="19">
        <v>0.06402777777777778</v>
      </c>
      <c r="C6" s="10" t="s">
        <v>69</v>
      </c>
      <c r="D6" s="10" t="s">
        <v>71</v>
      </c>
      <c r="E6" s="13">
        <v>18.0</v>
      </c>
      <c r="F6" s="13">
        <f>E6-5</f>
        <v>13</v>
      </c>
      <c r="J6" s="10" t="s">
        <v>2895</v>
      </c>
    </row>
    <row r="7">
      <c r="A7" s="10" t="s">
        <v>2894</v>
      </c>
      <c r="B7" s="19">
        <v>0.07722222222222222</v>
      </c>
      <c r="C7" s="10" t="s">
        <v>964</v>
      </c>
      <c r="D7" s="10" t="s">
        <v>71</v>
      </c>
      <c r="E7" s="13">
        <v>15.0</v>
      </c>
      <c r="F7" s="13">
        <f>E7-9</f>
        <v>6</v>
      </c>
    </row>
    <row r="8">
      <c r="A8" s="10" t="s">
        <v>2894</v>
      </c>
      <c r="B8" s="19">
        <v>0.11532407407407408</v>
      </c>
      <c r="C8" s="10" t="s">
        <v>69</v>
      </c>
      <c r="D8" s="10" t="s">
        <v>83</v>
      </c>
      <c r="E8" s="13">
        <v>8.0</v>
      </c>
      <c r="F8" s="13">
        <f>E8-1</f>
        <v>7</v>
      </c>
    </row>
    <row r="9">
      <c r="A9" s="10" t="s">
        <v>2894</v>
      </c>
      <c r="B9" s="19">
        <v>0.1172337962962963</v>
      </c>
      <c r="C9" s="10" t="s">
        <v>82</v>
      </c>
      <c r="D9" s="10" t="s">
        <v>361</v>
      </c>
      <c r="E9" s="13">
        <v>23.0</v>
      </c>
      <c r="F9" s="16">
        <f t="shared" ref="F9:F11" si="1">E9-10</f>
        <v>13</v>
      </c>
      <c r="J9" s="10" t="s">
        <v>2896</v>
      </c>
    </row>
    <row r="10">
      <c r="A10" s="10" t="s">
        <v>2894</v>
      </c>
      <c r="B10" s="19">
        <v>0.1172337962962963</v>
      </c>
      <c r="C10" s="10" t="s">
        <v>82</v>
      </c>
      <c r="D10" s="10" t="s">
        <v>361</v>
      </c>
      <c r="E10" s="13">
        <v>23.0</v>
      </c>
      <c r="F10" s="16">
        <f t="shared" si="1"/>
        <v>13</v>
      </c>
    </row>
    <row r="11">
      <c r="A11" s="10" t="s">
        <v>2894</v>
      </c>
      <c r="B11" s="19">
        <v>0.12612268518518518</v>
      </c>
      <c r="C11" s="10" t="s">
        <v>82</v>
      </c>
      <c r="D11" s="10" t="s">
        <v>131</v>
      </c>
      <c r="E11" s="13">
        <v>13.0</v>
      </c>
      <c r="F11" s="13">
        <f t="shared" si="1"/>
        <v>3</v>
      </c>
      <c r="J11" s="10" t="s">
        <v>2897</v>
      </c>
    </row>
    <row r="12">
      <c r="A12" s="10" t="s">
        <v>2894</v>
      </c>
      <c r="B12" s="19">
        <v>0.1414351851851852</v>
      </c>
      <c r="C12" s="10" t="s">
        <v>82</v>
      </c>
      <c r="D12" s="10" t="s">
        <v>361</v>
      </c>
      <c r="E12" s="13" t="s">
        <v>75</v>
      </c>
      <c r="F12" s="13" t="s">
        <v>75</v>
      </c>
      <c r="J12" s="10" t="s">
        <v>2263</v>
      </c>
    </row>
    <row r="13">
      <c r="A13" s="10" t="s">
        <v>2894</v>
      </c>
      <c r="B13" s="19">
        <v>0.1414351851851852</v>
      </c>
      <c r="C13" s="10" t="s">
        <v>82</v>
      </c>
      <c r="D13" s="10" t="s">
        <v>361</v>
      </c>
      <c r="E13" s="13">
        <v>28.0</v>
      </c>
      <c r="F13" s="13">
        <f>E13-10</f>
        <v>18</v>
      </c>
    </row>
  </sheetData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29"/>
    <col customWidth="1" min="4" max="4" width="15.71"/>
    <col customWidth="1" min="5" max="5" width="10.43"/>
    <col customWidth="1" min="6" max="6" width="12.43"/>
    <col customWidth="1" min="7" max="7" width="5.14"/>
    <col customWidth="1" min="8" max="8" width="17.71"/>
    <col customWidth="1" min="9" max="9" width="6.29"/>
    <col customWidth="1" min="10" max="10" width="38.57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2898</v>
      </c>
      <c r="B2" s="19">
        <v>0.01733796296296296</v>
      </c>
      <c r="C2" s="10" t="s">
        <v>82</v>
      </c>
      <c r="D2" s="10" t="s">
        <v>132</v>
      </c>
      <c r="E2" s="13">
        <v>17.0</v>
      </c>
      <c r="F2" s="13">
        <f>E2-6</f>
        <v>11</v>
      </c>
    </row>
    <row r="3">
      <c r="A3" s="10" t="s">
        <v>2898</v>
      </c>
      <c r="B3" s="19">
        <v>0.04199074074074074</v>
      </c>
      <c r="C3" s="10" t="s">
        <v>82</v>
      </c>
      <c r="D3" s="10" t="s">
        <v>71</v>
      </c>
      <c r="E3" s="13">
        <v>23.0</v>
      </c>
      <c r="F3" s="13">
        <f>E3-8</f>
        <v>15</v>
      </c>
    </row>
    <row r="4">
      <c r="A4" s="10" t="s">
        <v>2898</v>
      </c>
      <c r="B4" s="19">
        <v>0.04212962962962963</v>
      </c>
      <c r="C4" s="10" t="s">
        <v>69</v>
      </c>
      <c r="D4" s="10" t="s">
        <v>80</v>
      </c>
      <c r="E4" s="13">
        <v>7.0</v>
      </c>
      <c r="F4" s="16">
        <f>E4-5</f>
        <v>2</v>
      </c>
    </row>
    <row r="5">
      <c r="A5" s="10" t="s">
        <v>2898</v>
      </c>
      <c r="B5" s="19">
        <v>0.04434027777777778</v>
      </c>
      <c r="C5" s="10" t="s">
        <v>70</v>
      </c>
      <c r="D5" s="10" t="s">
        <v>83</v>
      </c>
      <c r="E5" s="13" t="s">
        <v>75</v>
      </c>
      <c r="F5" s="13" t="s">
        <v>75</v>
      </c>
      <c r="J5" s="10" t="s">
        <v>2263</v>
      </c>
    </row>
    <row r="6">
      <c r="A6" s="10" t="s">
        <v>2898</v>
      </c>
      <c r="B6" s="19">
        <v>0.04434027777777778</v>
      </c>
      <c r="C6" s="10" t="s">
        <v>70</v>
      </c>
      <c r="D6" s="10" t="s">
        <v>83</v>
      </c>
      <c r="E6" s="13">
        <v>23.0</v>
      </c>
      <c r="F6" s="13">
        <f>E6-12</f>
        <v>11</v>
      </c>
    </row>
    <row r="7">
      <c r="A7" s="10" t="s">
        <v>2898</v>
      </c>
      <c r="B7" s="19">
        <v>0.0475</v>
      </c>
      <c r="C7" s="10" t="s">
        <v>74</v>
      </c>
      <c r="D7" s="10" t="s">
        <v>131</v>
      </c>
      <c r="E7" s="13">
        <v>13.0</v>
      </c>
      <c r="F7" s="13">
        <f>E7-3</f>
        <v>10</v>
      </c>
    </row>
    <row r="8">
      <c r="A8" s="10" t="s">
        <v>2898</v>
      </c>
      <c r="B8" s="19">
        <v>0.05413194444444445</v>
      </c>
      <c r="C8" s="10" t="s">
        <v>69</v>
      </c>
      <c r="D8" s="10" t="s">
        <v>73</v>
      </c>
      <c r="E8" s="13">
        <v>19.0</v>
      </c>
      <c r="F8" s="13">
        <f>E8-8</f>
        <v>11</v>
      </c>
    </row>
    <row r="9">
      <c r="A9" s="10" t="s">
        <v>2898</v>
      </c>
      <c r="B9" s="19">
        <v>0.054247685185185184</v>
      </c>
      <c r="C9" s="10" t="s">
        <v>69</v>
      </c>
      <c r="D9" s="10" t="s">
        <v>76</v>
      </c>
      <c r="E9" s="13">
        <v>1.0</v>
      </c>
      <c r="F9" s="16"/>
      <c r="J9" s="10" t="s">
        <v>2507</v>
      </c>
    </row>
    <row r="10">
      <c r="A10" s="10" t="s">
        <v>2898</v>
      </c>
      <c r="B10" s="19">
        <v>0.09158564814814815</v>
      </c>
      <c r="C10" s="10" t="s">
        <v>69</v>
      </c>
      <c r="D10" s="10" t="s">
        <v>125</v>
      </c>
      <c r="E10" s="13">
        <v>22.0</v>
      </c>
      <c r="F10" s="16">
        <f>E10-4</f>
        <v>18</v>
      </c>
    </row>
    <row r="11">
      <c r="A11" s="10" t="s">
        <v>2898</v>
      </c>
      <c r="B11" s="19">
        <v>0.0941087962962963</v>
      </c>
      <c r="C11" s="10" t="s">
        <v>70</v>
      </c>
      <c r="D11" s="10" t="s">
        <v>67</v>
      </c>
      <c r="E11" s="13">
        <v>8.0</v>
      </c>
      <c r="F11" s="13">
        <f>E11-3</f>
        <v>5</v>
      </c>
    </row>
    <row r="12">
      <c r="A12" s="10" t="s">
        <v>2898</v>
      </c>
      <c r="B12" s="19">
        <v>0.09959490740740741</v>
      </c>
      <c r="C12" s="10" t="s">
        <v>74</v>
      </c>
      <c r="D12" s="10" t="s">
        <v>126</v>
      </c>
      <c r="E12" s="13">
        <v>3.0</v>
      </c>
      <c r="F12" s="13">
        <f>E12-1</f>
        <v>2</v>
      </c>
    </row>
    <row r="13">
      <c r="A13" s="10" t="s">
        <v>2898</v>
      </c>
      <c r="B13" s="19">
        <v>0.10502314814814814</v>
      </c>
      <c r="C13" s="10" t="s">
        <v>74</v>
      </c>
      <c r="D13" s="10" t="s">
        <v>125</v>
      </c>
      <c r="E13" s="13" t="s">
        <v>75</v>
      </c>
      <c r="F13" s="13" t="s">
        <v>75</v>
      </c>
      <c r="J13" s="10" t="s">
        <v>2263</v>
      </c>
    </row>
    <row r="14">
      <c r="A14" s="10" t="s">
        <v>2898</v>
      </c>
      <c r="B14" s="19">
        <v>0.10502314814814814</v>
      </c>
      <c r="C14" s="10" t="s">
        <v>74</v>
      </c>
      <c r="D14" s="10" t="s">
        <v>125</v>
      </c>
      <c r="E14" s="13">
        <v>28.0</v>
      </c>
      <c r="F14" s="13">
        <f>E14-13</f>
        <v>15</v>
      </c>
    </row>
    <row r="15">
      <c r="A15" s="10" t="s">
        <v>2898</v>
      </c>
      <c r="B15" s="19">
        <v>0.10616898148148148</v>
      </c>
      <c r="C15" s="10" t="s">
        <v>74</v>
      </c>
      <c r="D15" s="10" t="s">
        <v>129</v>
      </c>
      <c r="E15" s="13">
        <v>12.0</v>
      </c>
      <c r="F15" s="13">
        <f>E15-9</f>
        <v>3</v>
      </c>
    </row>
    <row r="16">
      <c r="A16" s="10" t="s">
        <v>2898</v>
      </c>
      <c r="B16" s="19">
        <v>0.10731481481481482</v>
      </c>
      <c r="C16" s="10" t="s">
        <v>69</v>
      </c>
      <c r="D16" s="10" t="s">
        <v>125</v>
      </c>
      <c r="E16" s="13">
        <v>23.0</v>
      </c>
      <c r="F16" s="13" t="s">
        <v>75</v>
      </c>
      <c r="J16" s="10" t="s">
        <v>2508</v>
      </c>
    </row>
    <row r="17">
      <c r="A17" s="10" t="s">
        <v>2898</v>
      </c>
      <c r="B17" s="19">
        <v>0.10855324074074074</v>
      </c>
      <c r="C17" s="10" t="s">
        <v>74</v>
      </c>
      <c r="D17" s="10" t="s">
        <v>67</v>
      </c>
      <c r="E17" s="13">
        <v>19.0</v>
      </c>
      <c r="F17" s="13">
        <f>E17-1</f>
        <v>18</v>
      </c>
    </row>
    <row r="18">
      <c r="A18" s="10" t="s">
        <v>2898</v>
      </c>
      <c r="B18" s="19">
        <v>0.1089699074074074</v>
      </c>
      <c r="C18" s="10" t="s">
        <v>74</v>
      </c>
      <c r="D18" s="10" t="s">
        <v>125</v>
      </c>
      <c r="E18" s="13" t="s">
        <v>75</v>
      </c>
      <c r="F18" s="13" t="s">
        <v>75</v>
      </c>
      <c r="J18" s="10" t="s">
        <v>2263</v>
      </c>
    </row>
    <row r="19">
      <c r="A19" s="10" t="s">
        <v>2898</v>
      </c>
      <c r="B19" s="19">
        <v>0.1089699074074074</v>
      </c>
      <c r="C19" s="10" t="s">
        <v>74</v>
      </c>
      <c r="D19" s="10" t="s">
        <v>125</v>
      </c>
      <c r="E19" s="13" t="s">
        <v>68</v>
      </c>
      <c r="F19" s="13">
        <v>20.0</v>
      </c>
    </row>
    <row r="20">
      <c r="A20" s="10" t="s">
        <v>2898</v>
      </c>
      <c r="B20" s="19">
        <v>0.11120370370370371</v>
      </c>
      <c r="C20" s="10" t="s">
        <v>74</v>
      </c>
      <c r="D20" s="10" t="s">
        <v>67</v>
      </c>
      <c r="E20" s="13">
        <v>5.0</v>
      </c>
      <c r="F20" s="13">
        <f>E20-1</f>
        <v>4</v>
      </c>
    </row>
    <row r="21">
      <c r="A21" s="10" t="s">
        <v>2898</v>
      </c>
      <c r="B21" s="19">
        <v>0.11122685185185185</v>
      </c>
      <c r="C21" s="10" t="s">
        <v>69</v>
      </c>
      <c r="D21" s="10" t="s">
        <v>67</v>
      </c>
      <c r="E21" s="13">
        <v>7.0</v>
      </c>
      <c r="F21" s="13">
        <f>E21-5</f>
        <v>2</v>
      </c>
    </row>
    <row r="22">
      <c r="A22" s="10" t="s">
        <v>2898</v>
      </c>
      <c r="B22" s="19">
        <v>0.1122800925925926</v>
      </c>
      <c r="C22" s="10" t="s">
        <v>74</v>
      </c>
      <c r="D22" s="10" t="s">
        <v>67</v>
      </c>
      <c r="E22" s="13">
        <v>13.0</v>
      </c>
      <c r="F22" s="13">
        <f>E22-1</f>
        <v>12</v>
      </c>
    </row>
    <row r="23">
      <c r="A23" s="10" t="s">
        <v>2898</v>
      </c>
      <c r="B23" s="19">
        <v>0.11511574074074074</v>
      </c>
      <c r="C23" s="10" t="s">
        <v>74</v>
      </c>
      <c r="D23" s="10" t="s">
        <v>93</v>
      </c>
      <c r="E23" s="13">
        <v>22.0</v>
      </c>
      <c r="F23" s="13">
        <f>E23-10</f>
        <v>12</v>
      </c>
      <c r="J23" s="10" t="s">
        <v>2899</v>
      </c>
    </row>
    <row r="24">
      <c r="A24" s="10" t="s">
        <v>2898</v>
      </c>
      <c r="B24" s="19">
        <v>0.11521990740740741</v>
      </c>
      <c r="C24" s="10" t="s">
        <v>74</v>
      </c>
      <c r="D24" s="10" t="s">
        <v>91</v>
      </c>
      <c r="E24" s="13">
        <v>8.0</v>
      </c>
      <c r="F24" s="13"/>
      <c r="H24" s="10" t="s">
        <v>2900</v>
      </c>
    </row>
    <row r="25">
      <c r="A25" s="10" t="s">
        <v>2898</v>
      </c>
      <c r="B25" s="19">
        <v>0.1157175925925926</v>
      </c>
      <c r="C25" s="10" t="s">
        <v>69</v>
      </c>
      <c r="D25" s="10" t="s">
        <v>80</v>
      </c>
      <c r="E25" s="13" t="s">
        <v>75</v>
      </c>
      <c r="F25" s="13" t="s">
        <v>75</v>
      </c>
      <c r="J25" s="10" t="s">
        <v>2263</v>
      </c>
    </row>
    <row r="26">
      <c r="A26" s="10" t="s">
        <v>2898</v>
      </c>
      <c r="B26" s="19">
        <v>0.1157175925925926</v>
      </c>
      <c r="C26" s="10" t="s">
        <v>69</v>
      </c>
      <c r="D26" s="10" t="s">
        <v>80</v>
      </c>
      <c r="E26" s="13">
        <v>24.0</v>
      </c>
      <c r="F26" s="13">
        <f>E26-5</f>
        <v>19</v>
      </c>
    </row>
    <row r="27">
      <c r="A27" s="10" t="s">
        <v>2898</v>
      </c>
      <c r="B27" s="19">
        <v>0.1169675925925926</v>
      </c>
      <c r="C27" s="10" t="s">
        <v>82</v>
      </c>
      <c r="D27" s="10" t="s">
        <v>83</v>
      </c>
      <c r="E27" s="13">
        <v>9.0</v>
      </c>
      <c r="F27" s="13">
        <f>E27--2</f>
        <v>11</v>
      </c>
      <c r="J27" s="10" t="s">
        <v>2629</v>
      </c>
    </row>
    <row r="28">
      <c r="A28" s="10" t="s">
        <v>2898</v>
      </c>
      <c r="B28" s="19">
        <v>0.1386574074074074</v>
      </c>
      <c r="C28" s="10" t="s">
        <v>66</v>
      </c>
      <c r="D28" s="10" t="s">
        <v>67</v>
      </c>
      <c r="E28" s="13">
        <v>10.0</v>
      </c>
      <c r="F28" s="13">
        <f>E28-2</f>
        <v>8</v>
      </c>
    </row>
    <row r="29">
      <c r="A29" s="10" t="s">
        <v>2898</v>
      </c>
      <c r="B29" s="19">
        <v>0.15203703703703703</v>
      </c>
      <c r="C29" s="10" t="s">
        <v>69</v>
      </c>
      <c r="D29" s="10" t="s">
        <v>71</v>
      </c>
      <c r="E29" s="13">
        <v>23.0</v>
      </c>
      <c r="F29" s="13">
        <f>E29-5</f>
        <v>18</v>
      </c>
    </row>
    <row r="30">
      <c r="A30" s="10" t="s">
        <v>2898</v>
      </c>
      <c r="B30" s="19">
        <v>0.17206018518518518</v>
      </c>
      <c r="C30" s="10" t="s">
        <v>74</v>
      </c>
      <c r="D30" s="10" t="s">
        <v>73</v>
      </c>
      <c r="E30" s="13">
        <v>28.0</v>
      </c>
      <c r="F30" s="13">
        <f>E30-13</f>
        <v>15</v>
      </c>
    </row>
  </sheetData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29"/>
    <col customWidth="1" min="4" max="4" width="15.71"/>
    <col customWidth="1" min="5" max="5" width="10.43"/>
    <col customWidth="1" min="6" max="6" width="12.43"/>
    <col customWidth="1" min="7" max="7" width="5.14"/>
    <col customWidth="1" min="8" max="8" width="26.86"/>
    <col customWidth="1" min="9" max="9" width="6.29"/>
    <col customWidth="1" min="10" max="10" width="38.57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2901</v>
      </c>
      <c r="B2" s="19">
        <v>0.017673611111111112</v>
      </c>
      <c r="C2" s="10" t="s">
        <v>66</v>
      </c>
      <c r="D2" s="10" t="s">
        <v>67</v>
      </c>
      <c r="E2" s="13">
        <v>11.0</v>
      </c>
      <c r="F2" s="13">
        <f>E2-2</f>
        <v>9</v>
      </c>
    </row>
    <row r="3">
      <c r="A3" s="10" t="s">
        <v>2901</v>
      </c>
      <c r="B3" s="19">
        <v>0.03991898148148148</v>
      </c>
      <c r="C3" s="10" t="s">
        <v>70</v>
      </c>
      <c r="D3" s="10" t="s">
        <v>154</v>
      </c>
      <c r="E3" s="13" t="s">
        <v>68</v>
      </c>
      <c r="F3" s="13">
        <v>20.0</v>
      </c>
    </row>
    <row r="4">
      <c r="A4" s="10" t="s">
        <v>2901</v>
      </c>
      <c r="B4" s="19">
        <v>0.03991898148148148</v>
      </c>
      <c r="C4" s="10" t="s">
        <v>70</v>
      </c>
      <c r="D4" s="10" t="s">
        <v>154</v>
      </c>
      <c r="E4" s="13" t="s">
        <v>75</v>
      </c>
      <c r="F4" s="13" t="s">
        <v>75</v>
      </c>
      <c r="J4" s="10" t="s">
        <v>2263</v>
      </c>
    </row>
    <row r="5">
      <c r="A5" s="10" t="s">
        <v>2901</v>
      </c>
      <c r="B5" s="19">
        <v>0.03991898148148148</v>
      </c>
      <c r="C5" s="10" t="s">
        <v>70</v>
      </c>
      <c r="D5" s="10" t="s">
        <v>76</v>
      </c>
      <c r="E5" s="13">
        <v>2.0</v>
      </c>
      <c r="F5" s="13"/>
      <c r="J5" s="10" t="s">
        <v>2507</v>
      </c>
    </row>
    <row r="6">
      <c r="A6" s="10" t="s">
        <v>2901</v>
      </c>
      <c r="B6" s="19">
        <v>0.04138888888888889</v>
      </c>
      <c r="C6" s="10" t="s">
        <v>964</v>
      </c>
      <c r="D6" s="10" t="s">
        <v>126</v>
      </c>
      <c r="E6" s="13" t="s">
        <v>75</v>
      </c>
      <c r="F6" s="13" t="s">
        <v>75</v>
      </c>
      <c r="J6" s="10" t="s">
        <v>2263</v>
      </c>
    </row>
    <row r="7">
      <c r="A7" s="10" t="s">
        <v>2901</v>
      </c>
      <c r="B7" s="19">
        <v>0.04138888888888889</v>
      </c>
      <c r="C7" s="10" t="s">
        <v>964</v>
      </c>
      <c r="D7" s="10" t="s">
        <v>126</v>
      </c>
      <c r="E7" s="13">
        <v>19.0</v>
      </c>
      <c r="F7" s="13" t="s">
        <v>75</v>
      </c>
      <c r="J7" s="10" t="s">
        <v>2508</v>
      </c>
    </row>
    <row r="8">
      <c r="A8" s="10" t="s">
        <v>2901</v>
      </c>
      <c r="B8" s="19">
        <v>0.04216435185185185</v>
      </c>
      <c r="C8" s="10" t="s">
        <v>69</v>
      </c>
      <c r="D8" s="10" t="s">
        <v>67</v>
      </c>
      <c r="E8" s="13" t="s">
        <v>75</v>
      </c>
      <c r="F8" s="13" t="s">
        <v>75</v>
      </c>
    </row>
    <row r="9">
      <c r="A9" s="10" t="s">
        <v>2901</v>
      </c>
      <c r="B9" s="19">
        <v>0.04217592592592593</v>
      </c>
      <c r="C9" s="10" t="s">
        <v>82</v>
      </c>
      <c r="D9" s="10" t="s">
        <v>67</v>
      </c>
      <c r="E9" s="13">
        <v>14.0</v>
      </c>
      <c r="F9" s="16">
        <f>E9-3</f>
        <v>11</v>
      </c>
    </row>
    <row r="10">
      <c r="A10" s="10" t="s">
        <v>2901</v>
      </c>
      <c r="B10" s="19">
        <v>0.04601851851851852</v>
      </c>
      <c r="C10" s="10" t="s">
        <v>82</v>
      </c>
      <c r="D10" s="10" t="s">
        <v>127</v>
      </c>
      <c r="E10" s="13" t="s">
        <v>88</v>
      </c>
      <c r="F10" s="13">
        <v>1.0</v>
      </c>
    </row>
    <row r="11">
      <c r="A11" s="10" t="s">
        <v>2901</v>
      </c>
      <c r="B11" s="19">
        <v>0.04850694444444444</v>
      </c>
      <c r="C11" s="10" t="s">
        <v>70</v>
      </c>
      <c r="D11" s="10" t="s">
        <v>87</v>
      </c>
      <c r="E11" s="13">
        <v>23.0</v>
      </c>
      <c r="F11" s="13">
        <f>E11-5</f>
        <v>18</v>
      </c>
    </row>
    <row r="12">
      <c r="A12" s="10" t="s">
        <v>2901</v>
      </c>
      <c r="B12" s="19">
        <v>0.048553240740740744</v>
      </c>
      <c r="C12" s="10" t="s">
        <v>69</v>
      </c>
      <c r="D12" s="10" t="s">
        <v>87</v>
      </c>
      <c r="E12" s="13">
        <v>21.0</v>
      </c>
      <c r="F12" s="13">
        <f>E12-4</f>
        <v>17</v>
      </c>
    </row>
    <row r="13">
      <c r="A13" s="10" t="s">
        <v>2901</v>
      </c>
      <c r="B13" s="19">
        <v>0.04859953703703704</v>
      </c>
      <c r="C13" s="10" t="s">
        <v>84</v>
      </c>
      <c r="D13" s="10" t="s">
        <v>87</v>
      </c>
      <c r="E13" s="13" t="s">
        <v>75</v>
      </c>
      <c r="F13" s="13" t="s">
        <v>75</v>
      </c>
      <c r="J13" s="10" t="s">
        <v>2263</v>
      </c>
    </row>
    <row r="14">
      <c r="A14" s="10" t="s">
        <v>2901</v>
      </c>
      <c r="B14" s="19">
        <v>0.04859953703703704</v>
      </c>
      <c r="C14" s="10" t="s">
        <v>84</v>
      </c>
      <c r="D14" s="10" t="s">
        <v>87</v>
      </c>
      <c r="E14" s="13">
        <v>22.0</v>
      </c>
      <c r="F14" s="79">
        <f>E14-2</f>
        <v>20</v>
      </c>
    </row>
    <row r="15">
      <c r="A15" s="10" t="s">
        <v>2901</v>
      </c>
      <c r="B15" s="19">
        <v>0.04871527777777778</v>
      </c>
      <c r="C15" s="10" t="s">
        <v>964</v>
      </c>
      <c r="D15" s="10" t="s">
        <v>87</v>
      </c>
      <c r="E15" s="13">
        <v>15.0</v>
      </c>
      <c r="F15" s="13">
        <f>E15-1</f>
        <v>14</v>
      </c>
    </row>
    <row r="16">
      <c r="A16" s="10" t="s">
        <v>2901</v>
      </c>
      <c r="B16" s="19">
        <v>0.048726851851851855</v>
      </c>
      <c r="C16" s="10" t="s">
        <v>74</v>
      </c>
      <c r="D16" s="10" t="s">
        <v>87</v>
      </c>
      <c r="E16" s="13">
        <v>19.0</v>
      </c>
      <c r="F16" s="13">
        <f>E16-5</f>
        <v>14</v>
      </c>
    </row>
    <row r="17">
      <c r="A17" s="10" t="s">
        <v>2901</v>
      </c>
      <c r="B17" s="19">
        <v>0.04880787037037037</v>
      </c>
      <c r="C17" s="10" t="s">
        <v>82</v>
      </c>
      <c r="D17" s="10" t="s">
        <v>87</v>
      </c>
      <c r="E17" s="13">
        <v>14.0</v>
      </c>
      <c r="F17" s="13">
        <f>E17-1</f>
        <v>13</v>
      </c>
    </row>
    <row r="18">
      <c r="A18" s="10" t="s">
        <v>2901</v>
      </c>
      <c r="B18" s="19">
        <v>0.04892361111111111</v>
      </c>
      <c r="C18" s="10" t="s">
        <v>66</v>
      </c>
      <c r="D18" s="10" t="s">
        <v>87</v>
      </c>
      <c r="E18" s="13">
        <v>12.0</v>
      </c>
      <c r="F18" s="13">
        <f>E18-0</f>
        <v>12</v>
      </c>
    </row>
    <row r="19">
      <c r="A19" s="10" t="s">
        <v>2901</v>
      </c>
      <c r="B19" s="19">
        <v>0.052905092592592594</v>
      </c>
      <c r="C19" s="10" t="s">
        <v>69</v>
      </c>
      <c r="D19" s="10" t="s">
        <v>91</v>
      </c>
      <c r="E19" s="13">
        <v>18.0</v>
      </c>
      <c r="F19" s="13"/>
      <c r="J19" s="10" t="s">
        <v>1330</v>
      </c>
    </row>
    <row r="20">
      <c r="A20" s="10" t="s">
        <v>2901</v>
      </c>
      <c r="B20" s="19">
        <v>0.05326388888888889</v>
      </c>
      <c r="C20" s="10" t="s">
        <v>66</v>
      </c>
      <c r="D20" s="10" t="s">
        <v>166</v>
      </c>
      <c r="E20" s="13" t="s">
        <v>68</v>
      </c>
      <c r="F20" s="13">
        <v>20.0</v>
      </c>
    </row>
    <row r="21">
      <c r="A21" s="10" t="s">
        <v>2901</v>
      </c>
      <c r="B21" s="19">
        <v>0.053287037037037036</v>
      </c>
      <c r="C21" s="10" t="s">
        <v>70</v>
      </c>
      <c r="D21" s="10" t="s">
        <v>166</v>
      </c>
      <c r="E21" s="13">
        <v>17.0</v>
      </c>
      <c r="F21" s="13">
        <f>E21-3</f>
        <v>14</v>
      </c>
    </row>
    <row r="22">
      <c r="A22" s="10" t="s">
        <v>2901</v>
      </c>
      <c r="B22" s="19">
        <v>0.05329861111111111</v>
      </c>
      <c r="C22" s="10" t="s">
        <v>82</v>
      </c>
      <c r="D22" s="10" t="s">
        <v>166</v>
      </c>
      <c r="E22" s="13" t="s">
        <v>68</v>
      </c>
      <c r="F22" s="13">
        <v>20.0</v>
      </c>
    </row>
    <row r="23">
      <c r="A23" s="10" t="s">
        <v>2901</v>
      </c>
      <c r="B23" s="19">
        <v>0.05333333333333334</v>
      </c>
      <c r="C23" s="10" t="s">
        <v>74</v>
      </c>
      <c r="D23" s="10" t="s">
        <v>166</v>
      </c>
      <c r="E23" s="13" t="s">
        <v>88</v>
      </c>
      <c r="F23" s="13">
        <v>1.0</v>
      </c>
      <c r="J23" s="10" t="s">
        <v>2902</v>
      </c>
    </row>
    <row r="24">
      <c r="A24" s="10" t="s">
        <v>2901</v>
      </c>
      <c r="B24" s="19">
        <v>0.05334490740740741</v>
      </c>
      <c r="C24" s="10" t="s">
        <v>69</v>
      </c>
      <c r="D24" s="10" t="s">
        <v>166</v>
      </c>
      <c r="E24" s="13" t="s">
        <v>88</v>
      </c>
      <c r="F24" s="13">
        <v>1.0</v>
      </c>
      <c r="J24" s="10" t="s">
        <v>2903</v>
      </c>
    </row>
    <row r="25">
      <c r="A25" s="10" t="s">
        <v>2901</v>
      </c>
      <c r="B25" s="19">
        <v>0.05355324074074074</v>
      </c>
      <c r="C25" s="10" t="s">
        <v>964</v>
      </c>
      <c r="D25" s="10" t="s">
        <v>166</v>
      </c>
      <c r="E25" s="13">
        <v>25.0</v>
      </c>
      <c r="F25" s="13">
        <f>E25-9</f>
        <v>16</v>
      </c>
    </row>
    <row r="26">
      <c r="A26" s="10" t="s">
        <v>2901</v>
      </c>
      <c r="B26" s="19">
        <v>0.053564814814814815</v>
      </c>
      <c r="C26" s="10" t="s">
        <v>84</v>
      </c>
      <c r="D26" s="10" t="s">
        <v>166</v>
      </c>
      <c r="E26" s="13">
        <v>16.0</v>
      </c>
      <c r="F26" s="13">
        <f>E26-0</f>
        <v>16</v>
      </c>
    </row>
    <row r="27">
      <c r="A27" s="10" t="s">
        <v>2901</v>
      </c>
      <c r="B27" s="19">
        <v>0.05542824074074074</v>
      </c>
      <c r="C27" s="10" t="s">
        <v>84</v>
      </c>
      <c r="D27" s="10" t="s">
        <v>93</v>
      </c>
      <c r="E27" s="13">
        <v>15.0</v>
      </c>
      <c r="F27" s="13">
        <f>E27-10</f>
        <v>5</v>
      </c>
      <c r="J27" s="10" t="s">
        <v>2904</v>
      </c>
    </row>
    <row r="28">
      <c r="A28" s="10" t="s">
        <v>2901</v>
      </c>
      <c r="B28" s="19">
        <v>0.05561342592592593</v>
      </c>
      <c r="C28" s="10" t="s">
        <v>84</v>
      </c>
      <c r="D28" s="10" t="s">
        <v>91</v>
      </c>
      <c r="E28" s="13">
        <v>23.0</v>
      </c>
      <c r="F28" s="13"/>
      <c r="H28" s="10" t="s">
        <v>2905</v>
      </c>
    </row>
    <row r="29">
      <c r="A29" s="10" t="s">
        <v>2901</v>
      </c>
      <c r="B29" s="19">
        <v>0.058576388888888886</v>
      </c>
      <c r="C29" s="10" t="s">
        <v>82</v>
      </c>
      <c r="D29" s="10" t="s">
        <v>91</v>
      </c>
      <c r="E29" s="13">
        <v>26.0</v>
      </c>
      <c r="F29" s="13"/>
      <c r="H29" s="10" t="s">
        <v>2906</v>
      </c>
      <c r="J29" s="10" t="s">
        <v>698</v>
      </c>
    </row>
    <row r="30">
      <c r="A30" s="10" t="s">
        <v>2901</v>
      </c>
      <c r="B30" s="19">
        <v>0.059270833333333335</v>
      </c>
      <c r="C30" s="10" t="s">
        <v>69</v>
      </c>
      <c r="D30" s="10" t="s">
        <v>91</v>
      </c>
      <c r="E30" s="13">
        <v>29.0</v>
      </c>
      <c r="F30" s="13"/>
      <c r="H30" s="10" t="s">
        <v>2907</v>
      </c>
      <c r="J30" s="10" t="s">
        <v>1330</v>
      </c>
    </row>
    <row r="31">
      <c r="A31" s="10" t="s">
        <v>2901</v>
      </c>
      <c r="B31" s="19">
        <v>0.060648148148148145</v>
      </c>
      <c r="C31" s="10" t="s">
        <v>70</v>
      </c>
      <c r="D31" s="10" t="s">
        <v>93</v>
      </c>
      <c r="E31" s="13">
        <v>28.0</v>
      </c>
      <c r="F31" s="13">
        <f t="shared" ref="F31:F32" si="1">E31-10</f>
        <v>18</v>
      </c>
      <c r="J31" s="10" t="s">
        <v>2908</v>
      </c>
    </row>
    <row r="32">
      <c r="A32" s="10" t="s">
        <v>2901</v>
      </c>
      <c r="B32" s="19">
        <v>0.060648148148148145</v>
      </c>
      <c r="C32" s="10" t="s">
        <v>70</v>
      </c>
      <c r="D32" s="10" t="s">
        <v>93</v>
      </c>
      <c r="E32" s="13">
        <v>28.0</v>
      </c>
      <c r="F32" s="13">
        <f t="shared" si="1"/>
        <v>18</v>
      </c>
      <c r="J32" s="10" t="s">
        <v>2908</v>
      </c>
    </row>
    <row r="33">
      <c r="A33" s="10" t="s">
        <v>2901</v>
      </c>
      <c r="B33" s="19">
        <v>0.060891203703703704</v>
      </c>
      <c r="C33" s="10" t="s">
        <v>70</v>
      </c>
      <c r="D33" s="10" t="s">
        <v>91</v>
      </c>
      <c r="E33" s="13">
        <v>12.0</v>
      </c>
      <c r="F33" s="13"/>
      <c r="H33" s="10" t="s">
        <v>2909</v>
      </c>
    </row>
    <row r="34">
      <c r="A34" s="10" t="s">
        <v>2901</v>
      </c>
      <c r="B34" s="19">
        <v>0.060925925925925925</v>
      </c>
      <c r="C34" s="10" t="s">
        <v>70</v>
      </c>
      <c r="D34" s="10" t="s">
        <v>91</v>
      </c>
      <c r="E34" s="13">
        <v>14.0</v>
      </c>
      <c r="F34" s="13"/>
      <c r="H34" s="10" t="s">
        <v>2910</v>
      </c>
    </row>
    <row r="35">
      <c r="A35" s="10" t="s">
        <v>2901</v>
      </c>
      <c r="B35" s="19">
        <v>0.06195601851851852</v>
      </c>
      <c r="C35" s="10" t="s">
        <v>70</v>
      </c>
      <c r="D35" s="10" t="s">
        <v>93</v>
      </c>
      <c r="E35" s="13">
        <v>16.0</v>
      </c>
      <c r="F35" s="13">
        <f t="shared" ref="F35:F36" si="2">E35-10</f>
        <v>6</v>
      </c>
      <c r="J35" s="10" t="s">
        <v>2908</v>
      </c>
    </row>
    <row r="36">
      <c r="A36" s="10" t="s">
        <v>2901</v>
      </c>
      <c r="B36" s="19">
        <v>0.06195601851851852</v>
      </c>
      <c r="C36" s="10" t="s">
        <v>70</v>
      </c>
      <c r="D36" s="10" t="s">
        <v>93</v>
      </c>
      <c r="E36" s="13">
        <v>13.0</v>
      </c>
      <c r="F36" s="13">
        <f t="shared" si="2"/>
        <v>3</v>
      </c>
      <c r="J36" s="10" t="s">
        <v>2908</v>
      </c>
    </row>
    <row r="37">
      <c r="A37" s="10" t="s">
        <v>2901</v>
      </c>
      <c r="B37" s="19">
        <v>0.062141203703703705</v>
      </c>
      <c r="C37" s="10" t="s">
        <v>70</v>
      </c>
      <c r="D37" s="10" t="s">
        <v>91</v>
      </c>
      <c r="E37" s="13">
        <v>10.0</v>
      </c>
      <c r="F37" s="13"/>
      <c r="H37" s="10" t="s">
        <v>2911</v>
      </c>
    </row>
    <row r="38">
      <c r="A38" s="10" t="s">
        <v>2901</v>
      </c>
      <c r="B38" s="19">
        <v>0.06219907407407407</v>
      </c>
      <c r="C38" s="10" t="s">
        <v>70</v>
      </c>
      <c r="D38" s="10" t="s">
        <v>91</v>
      </c>
      <c r="E38" s="13">
        <v>13.0</v>
      </c>
      <c r="F38" s="13"/>
      <c r="H38" s="10" t="s">
        <v>2912</v>
      </c>
      <c r="I38" s="10">
        <v>1.0</v>
      </c>
      <c r="J38" s="10" t="s">
        <v>2913</v>
      </c>
    </row>
    <row r="39">
      <c r="A39" s="10" t="s">
        <v>2901</v>
      </c>
      <c r="B39" s="19">
        <v>0.06305555555555556</v>
      </c>
      <c r="C39" s="10" t="s">
        <v>84</v>
      </c>
      <c r="D39" s="10" t="s">
        <v>93</v>
      </c>
      <c r="E39" s="13">
        <v>22.0</v>
      </c>
      <c r="F39" s="13">
        <f>E39-10</f>
        <v>12</v>
      </c>
      <c r="J39" s="10" t="s">
        <v>2904</v>
      </c>
    </row>
    <row r="40">
      <c r="A40" s="10" t="s">
        <v>2901</v>
      </c>
      <c r="B40" s="19">
        <v>0.06315972222222223</v>
      </c>
      <c r="C40" s="10" t="s">
        <v>84</v>
      </c>
      <c r="D40" s="10" t="s">
        <v>91</v>
      </c>
      <c r="E40" s="13">
        <v>22.0</v>
      </c>
      <c r="F40" s="13"/>
      <c r="H40" s="10" t="s">
        <v>2914</v>
      </c>
    </row>
    <row r="41">
      <c r="A41" s="10" t="s">
        <v>2901</v>
      </c>
      <c r="B41" s="19">
        <v>0.06328703703703703</v>
      </c>
      <c r="C41" s="10" t="s">
        <v>84</v>
      </c>
      <c r="D41" s="10" t="s">
        <v>93</v>
      </c>
      <c r="E41" s="13">
        <v>14.0</v>
      </c>
      <c r="F41" s="13">
        <f>E41-10</f>
        <v>4</v>
      </c>
      <c r="J41" s="10" t="s">
        <v>2904</v>
      </c>
    </row>
    <row r="42">
      <c r="A42" s="10" t="s">
        <v>2901</v>
      </c>
      <c r="B42" s="19">
        <v>0.06365740740740741</v>
      </c>
      <c r="C42" s="10" t="s">
        <v>84</v>
      </c>
      <c r="D42" s="10" t="s">
        <v>91</v>
      </c>
      <c r="E42" s="13">
        <v>20.0</v>
      </c>
      <c r="F42" s="13"/>
      <c r="H42" s="10" t="s">
        <v>2915</v>
      </c>
      <c r="I42" s="10">
        <v>1.0</v>
      </c>
      <c r="J42" s="10" t="s">
        <v>2913</v>
      </c>
    </row>
    <row r="43">
      <c r="A43" s="10" t="s">
        <v>2901</v>
      </c>
      <c r="B43" s="19">
        <v>0.06451388888888888</v>
      </c>
      <c r="C43" s="10" t="s">
        <v>69</v>
      </c>
      <c r="D43" s="10" t="s">
        <v>91</v>
      </c>
      <c r="E43" s="13">
        <v>26.0</v>
      </c>
      <c r="F43" s="13"/>
      <c r="H43" s="10" t="s">
        <v>2916</v>
      </c>
      <c r="I43" s="10">
        <v>1.0</v>
      </c>
      <c r="J43" s="10" t="s">
        <v>2913</v>
      </c>
    </row>
    <row r="44">
      <c r="A44" s="10" t="s">
        <v>2901</v>
      </c>
      <c r="B44" s="19">
        <v>0.06465277777777778</v>
      </c>
      <c r="C44" s="10" t="s">
        <v>964</v>
      </c>
      <c r="D44" s="10" t="s">
        <v>91</v>
      </c>
      <c r="E44" s="13">
        <v>22.0</v>
      </c>
      <c r="F44" s="13"/>
      <c r="H44" s="10" t="s">
        <v>2914</v>
      </c>
    </row>
    <row r="45">
      <c r="A45" s="10" t="s">
        <v>2901</v>
      </c>
      <c r="B45" s="19">
        <v>0.06809027777777778</v>
      </c>
      <c r="C45" s="10" t="s">
        <v>74</v>
      </c>
      <c r="D45" s="10" t="s">
        <v>93</v>
      </c>
      <c r="E45" s="13">
        <v>16.0</v>
      </c>
      <c r="F45" s="13">
        <f>E45-10</f>
        <v>6</v>
      </c>
      <c r="J45" s="10" t="s">
        <v>2917</v>
      </c>
    </row>
    <row r="46">
      <c r="A46" s="10" t="s">
        <v>2901</v>
      </c>
      <c r="B46" s="19">
        <v>0.06829861111111112</v>
      </c>
      <c r="C46" s="10" t="s">
        <v>74</v>
      </c>
      <c r="D46" s="10" t="s">
        <v>91</v>
      </c>
      <c r="E46" s="13">
        <v>41.0</v>
      </c>
      <c r="F46" s="13"/>
      <c r="H46" s="10" t="s">
        <v>2918</v>
      </c>
      <c r="I46" s="10">
        <v>1.0</v>
      </c>
      <c r="J46" s="10" t="s">
        <v>2919</v>
      </c>
    </row>
    <row r="47">
      <c r="A47" s="10" t="s">
        <v>2901</v>
      </c>
      <c r="B47" s="19">
        <v>0.07032407407407408</v>
      </c>
      <c r="C47" s="10" t="s">
        <v>69</v>
      </c>
      <c r="D47" s="10" t="s">
        <v>67</v>
      </c>
      <c r="E47" s="13" t="s">
        <v>75</v>
      </c>
      <c r="F47" s="13" t="s">
        <v>75</v>
      </c>
      <c r="J47" s="10" t="s">
        <v>2263</v>
      </c>
    </row>
    <row r="48">
      <c r="A48" s="10" t="s">
        <v>2901</v>
      </c>
      <c r="B48" s="19">
        <v>0.07032407407407408</v>
      </c>
      <c r="C48" s="10" t="s">
        <v>69</v>
      </c>
      <c r="D48" s="10" t="s">
        <v>67</v>
      </c>
      <c r="E48" s="13">
        <v>25.0</v>
      </c>
      <c r="F48" s="13" t="s">
        <v>75</v>
      </c>
      <c r="J48" s="10" t="s">
        <v>2508</v>
      </c>
    </row>
    <row r="49">
      <c r="A49" s="10" t="s">
        <v>2901</v>
      </c>
      <c r="B49" s="19">
        <v>0.07155092592592592</v>
      </c>
      <c r="C49" s="10" t="s">
        <v>157</v>
      </c>
      <c r="D49" s="10" t="s">
        <v>67</v>
      </c>
      <c r="E49" s="13">
        <v>3.0</v>
      </c>
      <c r="F49" s="13">
        <f>E49-2</f>
        <v>1</v>
      </c>
    </row>
    <row r="50">
      <c r="A50" s="10" t="s">
        <v>2901</v>
      </c>
      <c r="B50" s="19">
        <v>0.07262731481481481</v>
      </c>
      <c r="C50" s="10" t="s">
        <v>66</v>
      </c>
      <c r="D50" s="10" t="s">
        <v>100</v>
      </c>
      <c r="E50" s="13">
        <v>10.0</v>
      </c>
      <c r="F50" s="13">
        <f>E50-1</f>
        <v>9</v>
      </c>
      <c r="H50" s="10" t="s">
        <v>2920</v>
      </c>
    </row>
    <row r="51">
      <c r="A51" s="10" t="s">
        <v>2901</v>
      </c>
      <c r="B51" s="19">
        <v>0.07266203703703704</v>
      </c>
      <c r="C51" s="10" t="s">
        <v>70</v>
      </c>
      <c r="D51" s="10" t="s">
        <v>100</v>
      </c>
      <c r="E51" s="13">
        <v>22.0</v>
      </c>
      <c r="F51" s="13">
        <f>E51-9</f>
        <v>13</v>
      </c>
    </row>
    <row r="52">
      <c r="A52" s="10" t="s">
        <v>2901</v>
      </c>
      <c r="B52" s="19">
        <v>0.07293981481481482</v>
      </c>
      <c r="C52" s="10" t="s">
        <v>82</v>
      </c>
      <c r="D52" s="10" t="s">
        <v>100</v>
      </c>
      <c r="E52" s="13">
        <v>8.0</v>
      </c>
      <c r="F52" s="13">
        <f>E52-2</f>
        <v>6</v>
      </c>
      <c r="H52" s="10" t="s">
        <v>2921</v>
      </c>
      <c r="J52" s="10" t="s">
        <v>2922</v>
      </c>
    </row>
    <row r="53">
      <c r="A53" s="10" t="s">
        <v>2901</v>
      </c>
      <c r="B53" s="19">
        <v>0.07331018518518519</v>
      </c>
      <c r="C53" s="10" t="s">
        <v>74</v>
      </c>
      <c r="D53" s="10" t="s">
        <v>100</v>
      </c>
      <c r="E53" s="13">
        <v>12.0</v>
      </c>
      <c r="F53" s="13">
        <f>E53-9</f>
        <v>3</v>
      </c>
      <c r="H53" s="10" t="s">
        <v>2923</v>
      </c>
      <c r="J53" s="10" t="s">
        <v>2924</v>
      </c>
    </row>
    <row r="54">
      <c r="A54" s="10" t="s">
        <v>2901</v>
      </c>
      <c r="B54" s="19">
        <v>0.0734375</v>
      </c>
      <c r="C54" s="10" t="s">
        <v>69</v>
      </c>
      <c r="D54" s="10" t="s">
        <v>100</v>
      </c>
      <c r="E54" s="13">
        <v>18.0</v>
      </c>
      <c r="F54" s="13">
        <f>E54-4</f>
        <v>14</v>
      </c>
      <c r="H54" s="10" t="s">
        <v>2925</v>
      </c>
    </row>
    <row r="55">
      <c r="A55" s="10" t="s">
        <v>2901</v>
      </c>
      <c r="B55" s="19">
        <v>0.07347222222222222</v>
      </c>
      <c r="C55" s="10" t="s">
        <v>964</v>
      </c>
      <c r="D55" s="10" t="s">
        <v>100</v>
      </c>
      <c r="E55" s="13">
        <v>8.0</v>
      </c>
      <c r="F55" s="13">
        <f>E55-1</f>
        <v>7</v>
      </c>
      <c r="H55" s="10" t="s">
        <v>2926</v>
      </c>
    </row>
    <row r="56">
      <c r="A56" s="10" t="s">
        <v>2901</v>
      </c>
      <c r="B56" s="19">
        <v>0.07350694444444444</v>
      </c>
      <c r="C56" s="10" t="s">
        <v>84</v>
      </c>
      <c r="D56" s="10" t="s">
        <v>100</v>
      </c>
      <c r="E56" s="13">
        <v>23.0</v>
      </c>
      <c r="F56" s="79">
        <f>E56-3</f>
        <v>20</v>
      </c>
      <c r="H56" s="10" t="s">
        <v>2927</v>
      </c>
    </row>
    <row r="57">
      <c r="A57" s="10" t="s">
        <v>2901</v>
      </c>
      <c r="B57" s="19">
        <v>0.07563657407407408</v>
      </c>
      <c r="C57" s="10" t="s">
        <v>964</v>
      </c>
      <c r="D57" s="10" t="s">
        <v>126</v>
      </c>
      <c r="E57" s="13">
        <v>10.0</v>
      </c>
      <c r="F57" s="13">
        <f>E57-5</f>
        <v>5</v>
      </c>
    </row>
    <row r="58">
      <c r="A58" s="10" t="s">
        <v>2901</v>
      </c>
      <c r="B58" s="19">
        <v>0.0772800925925926</v>
      </c>
      <c r="C58" s="10" t="s">
        <v>84</v>
      </c>
      <c r="D58" s="10" t="s">
        <v>79</v>
      </c>
      <c r="E58" s="13" t="s">
        <v>88</v>
      </c>
      <c r="F58" s="13">
        <v>1.0</v>
      </c>
    </row>
    <row r="59">
      <c r="A59" s="10" t="s">
        <v>2901</v>
      </c>
      <c r="B59" s="19">
        <v>0.0772800925925926</v>
      </c>
      <c r="C59" s="10" t="s">
        <v>84</v>
      </c>
      <c r="D59" s="10" t="s">
        <v>79</v>
      </c>
      <c r="E59" s="13" t="s">
        <v>68</v>
      </c>
      <c r="F59" s="13">
        <v>20.0</v>
      </c>
      <c r="J59" s="10" t="s">
        <v>2265</v>
      </c>
    </row>
    <row r="60">
      <c r="A60" s="10" t="s">
        <v>2901</v>
      </c>
      <c r="B60" s="19">
        <v>0.07763888888888888</v>
      </c>
      <c r="C60" s="10" t="s">
        <v>84</v>
      </c>
      <c r="D60" s="10" t="s">
        <v>76</v>
      </c>
      <c r="E60" s="13">
        <v>1.0</v>
      </c>
      <c r="F60" s="13"/>
      <c r="J60" s="10" t="s">
        <v>2507</v>
      </c>
    </row>
    <row r="61">
      <c r="A61" s="10" t="s">
        <v>2901</v>
      </c>
      <c r="B61" s="19">
        <v>0.07849537037037037</v>
      </c>
      <c r="C61" s="10" t="s">
        <v>66</v>
      </c>
      <c r="D61" s="10" t="s">
        <v>81</v>
      </c>
      <c r="E61" s="13" t="s">
        <v>88</v>
      </c>
      <c r="F61" s="13">
        <v>1.0</v>
      </c>
      <c r="J61" s="10" t="s">
        <v>2928</v>
      </c>
    </row>
    <row r="62">
      <c r="A62" s="10" t="s">
        <v>2901</v>
      </c>
      <c r="B62" s="19">
        <v>0.07854166666666666</v>
      </c>
      <c r="C62" s="10" t="s">
        <v>70</v>
      </c>
      <c r="D62" s="10" t="s">
        <v>81</v>
      </c>
      <c r="E62" s="13">
        <v>11.0</v>
      </c>
      <c r="F62" s="13">
        <f>E62-3</f>
        <v>8</v>
      </c>
      <c r="J62" s="10" t="s">
        <v>2929</v>
      </c>
    </row>
    <row r="63">
      <c r="A63" s="10" t="s">
        <v>2901</v>
      </c>
      <c r="B63" s="19">
        <v>0.07862268518518518</v>
      </c>
      <c r="C63" s="10" t="s">
        <v>82</v>
      </c>
      <c r="D63" s="10" t="s">
        <v>81</v>
      </c>
      <c r="E63" s="13">
        <v>15.0</v>
      </c>
      <c r="F63" s="13">
        <f>E63-7</f>
        <v>8</v>
      </c>
    </row>
    <row r="64">
      <c r="A64" s="10" t="s">
        <v>2901</v>
      </c>
      <c r="B64" s="19">
        <v>0.07868055555555556</v>
      </c>
      <c r="C64" s="10" t="s">
        <v>74</v>
      </c>
      <c r="D64" s="10" t="s">
        <v>81</v>
      </c>
      <c r="E64" s="13">
        <v>13.0</v>
      </c>
      <c r="F64" s="13">
        <f>E64-2</f>
        <v>11</v>
      </c>
      <c r="J64" s="10" t="s">
        <v>2930</v>
      </c>
    </row>
    <row r="65">
      <c r="A65" s="10" t="s">
        <v>2901</v>
      </c>
      <c r="B65" s="19">
        <v>0.07917824074074074</v>
      </c>
      <c r="C65" s="10" t="s">
        <v>69</v>
      </c>
      <c r="D65" s="10" t="s">
        <v>81</v>
      </c>
      <c r="E65" s="13">
        <v>19.0</v>
      </c>
      <c r="F65" s="13">
        <f>E65-3</f>
        <v>16</v>
      </c>
    </row>
    <row r="66">
      <c r="A66" s="10" t="s">
        <v>2901</v>
      </c>
      <c r="B66" s="19">
        <v>0.07921296296296296</v>
      </c>
      <c r="C66" s="10" t="s">
        <v>964</v>
      </c>
      <c r="D66" s="10" t="s">
        <v>81</v>
      </c>
      <c r="E66" s="13">
        <v>9.0</v>
      </c>
      <c r="F66" s="13">
        <f>E66-2</f>
        <v>7</v>
      </c>
      <c r="J66" s="10" t="s">
        <v>2931</v>
      </c>
    </row>
    <row r="67">
      <c r="A67" s="10" t="s">
        <v>2901</v>
      </c>
      <c r="B67" s="19">
        <v>0.07925925925925927</v>
      </c>
      <c r="C67" s="10" t="s">
        <v>84</v>
      </c>
      <c r="D67" s="10" t="s">
        <v>81</v>
      </c>
      <c r="E67" s="13">
        <v>17.0</v>
      </c>
      <c r="F67" s="13">
        <f>E67-7</f>
        <v>10</v>
      </c>
    </row>
    <row r="68">
      <c r="A68" s="10" t="s">
        <v>2901</v>
      </c>
      <c r="B68" s="19">
        <v>0.0810300925925926</v>
      </c>
      <c r="C68" s="10" t="s">
        <v>74</v>
      </c>
      <c r="D68" s="10" t="s">
        <v>83</v>
      </c>
      <c r="E68" s="13" t="s">
        <v>75</v>
      </c>
      <c r="F68" s="13" t="s">
        <v>75</v>
      </c>
      <c r="J68" s="10" t="s">
        <v>2265</v>
      </c>
    </row>
    <row r="69">
      <c r="A69" s="10" t="s">
        <v>2901</v>
      </c>
      <c r="B69" s="19">
        <v>0.0810300925925926</v>
      </c>
      <c r="C69" s="10" t="s">
        <v>74</v>
      </c>
      <c r="D69" s="10" t="s">
        <v>83</v>
      </c>
      <c r="E69" s="13">
        <v>29.0</v>
      </c>
      <c r="F69" s="13" t="s">
        <v>75</v>
      </c>
      <c r="J69" s="10" t="s">
        <v>2508</v>
      </c>
    </row>
    <row r="70">
      <c r="A70" s="10" t="s">
        <v>2901</v>
      </c>
      <c r="B70" s="19">
        <v>0.08351851851851852</v>
      </c>
      <c r="C70" s="10" t="s">
        <v>66</v>
      </c>
      <c r="D70" s="10" t="s">
        <v>80</v>
      </c>
      <c r="E70" s="13">
        <v>16.0</v>
      </c>
      <c r="F70" s="13">
        <f>E70-9</f>
        <v>7</v>
      </c>
    </row>
    <row r="71">
      <c r="A71" s="10" t="s">
        <v>2901</v>
      </c>
      <c r="B71" s="19">
        <v>0.0843287037037037</v>
      </c>
      <c r="C71" s="10" t="s">
        <v>66</v>
      </c>
      <c r="D71" s="10" t="s">
        <v>81</v>
      </c>
      <c r="E71" s="13">
        <v>13.0</v>
      </c>
      <c r="F71" s="13">
        <f>E71-5</f>
        <v>8</v>
      </c>
    </row>
    <row r="72">
      <c r="A72" s="10" t="s">
        <v>2901</v>
      </c>
      <c r="B72" s="19">
        <v>0.08438657407407407</v>
      </c>
      <c r="C72" s="10" t="s">
        <v>70</v>
      </c>
      <c r="D72" s="10" t="s">
        <v>81</v>
      </c>
      <c r="E72" s="13">
        <v>9.0</v>
      </c>
      <c r="F72" s="13">
        <f>E72-3</f>
        <v>6</v>
      </c>
      <c r="H72" s="10" t="s">
        <v>2932</v>
      </c>
      <c r="J72" s="10" t="s">
        <v>2933</v>
      </c>
    </row>
    <row r="73">
      <c r="A73" s="10" t="s">
        <v>2901</v>
      </c>
      <c r="B73" s="19">
        <v>0.08449074074074074</v>
      </c>
      <c r="C73" s="10" t="s">
        <v>82</v>
      </c>
      <c r="D73" s="10" t="s">
        <v>81</v>
      </c>
      <c r="E73" s="13">
        <v>24.0</v>
      </c>
      <c r="F73" s="13">
        <f>E73-7</f>
        <v>17</v>
      </c>
    </row>
    <row r="74">
      <c r="A74" s="10" t="s">
        <v>2901</v>
      </c>
      <c r="B74" s="19">
        <v>0.08453703703703704</v>
      </c>
      <c r="C74" s="10" t="s">
        <v>74</v>
      </c>
      <c r="D74" s="10" t="s">
        <v>81</v>
      </c>
      <c r="E74" s="13">
        <v>11.0</v>
      </c>
      <c r="F74" s="13">
        <f>E74-2</f>
        <v>9</v>
      </c>
      <c r="H74" s="10" t="s">
        <v>2934</v>
      </c>
      <c r="J74" s="10" t="s">
        <v>2935</v>
      </c>
    </row>
    <row r="75">
      <c r="A75" s="10" t="s">
        <v>2901</v>
      </c>
      <c r="B75" s="19">
        <v>0.08460648148148148</v>
      </c>
      <c r="C75" s="10" t="s">
        <v>69</v>
      </c>
      <c r="D75" s="10" t="s">
        <v>81</v>
      </c>
      <c r="E75" s="13">
        <v>20.0</v>
      </c>
      <c r="F75" s="13">
        <f>E75-4</f>
        <v>16</v>
      </c>
    </row>
    <row r="76">
      <c r="A76" s="10" t="s">
        <v>2901</v>
      </c>
      <c r="B76" s="19">
        <v>0.0846412037037037</v>
      </c>
      <c r="C76" s="10" t="s">
        <v>964</v>
      </c>
      <c r="D76" s="10" t="s">
        <v>81</v>
      </c>
      <c r="E76" s="13">
        <v>10.0</v>
      </c>
      <c r="F76" s="13">
        <f>E76-2</f>
        <v>8</v>
      </c>
      <c r="H76" s="10" t="s">
        <v>2936</v>
      </c>
      <c r="J76" s="10" t="s">
        <v>2937</v>
      </c>
    </row>
    <row r="77">
      <c r="A77" s="10" t="s">
        <v>2901</v>
      </c>
      <c r="B77" s="19">
        <v>0.0846875</v>
      </c>
      <c r="C77" s="10" t="s">
        <v>84</v>
      </c>
      <c r="D77" s="10" t="s">
        <v>81</v>
      </c>
      <c r="E77" s="13">
        <v>11.0</v>
      </c>
      <c r="F77" s="13">
        <f>E77-7</f>
        <v>4</v>
      </c>
      <c r="H77" s="10" t="s">
        <v>2938</v>
      </c>
      <c r="J77" s="10" t="s">
        <v>2939</v>
      </c>
    </row>
    <row r="78">
      <c r="A78" s="10" t="s">
        <v>2901</v>
      </c>
      <c r="B78" s="19">
        <v>0.0862037037037037</v>
      </c>
      <c r="C78" s="10" t="s">
        <v>964</v>
      </c>
      <c r="D78" s="10" t="s">
        <v>120</v>
      </c>
      <c r="E78" s="13">
        <v>17.0</v>
      </c>
      <c r="F78" s="13"/>
      <c r="H78" s="10" t="s">
        <v>2940</v>
      </c>
      <c r="J78" s="10" t="s">
        <v>2941</v>
      </c>
    </row>
    <row r="79">
      <c r="A79" s="10" t="s">
        <v>2901</v>
      </c>
      <c r="B79" s="19">
        <v>0.08736111111111111</v>
      </c>
      <c r="C79" s="10" t="s">
        <v>84</v>
      </c>
      <c r="D79" s="10" t="s">
        <v>209</v>
      </c>
      <c r="E79" s="13" t="s">
        <v>68</v>
      </c>
      <c r="F79" s="13">
        <v>20.0</v>
      </c>
    </row>
    <row r="80">
      <c r="A80" s="10" t="s">
        <v>2901</v>
      </c>
      <c r="B80" s="19">
        <v>0.10872685185185185</v>
      </c>
      <c r="C80" s="10" t="s">
        <v>157</v>
      </c>
      <c r="D80" s="10" t="s">
        <v>67</v>
      </c>
      <c r="E80" s="13">
        <v>15.0</v>
      </c>
      <c r="F80" s="13">
        <f>E80-1</f>
        <v>14</v>
      </c>
    </row>
    <row r="81">
      <c r="A81" s="10" t="s">
        <v>2901</v>
      </c>
      <c r="B81" s="19">
        <v>0.11114583333333333</v>
      </c>
      <c r="C81" s="10" t="s">
        <v>70</v>
      </c>
      <c r="D81" s="10" t="s">
        <v>67</v>
      </c>
      <c r="E81" s="13">
        <v>18.0</v>
      </c>
      <c r="F81" s="13">
        <f>E81-3</f>
        <v>15</v>
      </c>
    </row>
    <row r="82">
      <c r="A82" s="10" t="s">
        <v>2901</v>
      </c>
      <c r="B82" s="19">
        <v>0.11512731481481482</v>
      </c>
      <c r="C82" s="10" t="s">
        <v>74</v>
      </c>
      <c r="D82" s="10" t="s">
        <v>83</v>
      </c>
      <c r="E82" s="13" t="s">
        <v>75</v>
      </c>
      <c r="F82" s="13" t="s">
        <v>75</v>
      </c>
      <c r="J82" s="10" t="s">
        <v>2265</v>
      </c>
    </row>
    <row r="83">
      <c r="A83" s="10" t="s">
        <v>2901</v>
      </c>
      <c r="B83" s="19">
        <v>0.11512731481481482</v>
      </c>
      <c r="C83" s="10" t="s">
        <v>74</v>
      </c>
      <c r="D83" s="10" t="s">
        <v>83</v>
      </c>
      <c r="E83" s="13">
        <v>21.0</v>
      </c>
      <c r="F83" s="13" t="s">
        <v>75</v>
      </c>
      <c r="J83" s="10" t="s">
        <v>2942</v>
      </c>
    </row>
    <row r="84">
      <c r="A84" s="10" t="s">
        <v>2901</v>
      </c>
      <c r="B84" s="19">
        <v>0.11612268518518519</v>
      </c>
      <c r="C84" s="10" t="s">
        <v>70</v>
      </c>
      <c r="D84" s="10" t="s">
        <v>83</v>
      </c>
      <c r="E84" s="13" t="s">
        <v>75</v>
      </c>
      <c r="F84" s="13" t="s">
        <v>75</v>
      </c>
      <c r="J84" s="10" t="s">
        <v>2265</v>
      </c>
    </row>
    <row r="85">
      <c r="A85" s="10" t="s">
        <v>2901</v>
      </c>
      <c r="B85" s="19">
        <v>0.11612268518518519</v>
      </c>
      <c r="C85" s="10" t="s">
        <v>70</v>
      </c>
      <c r="D85" s="10" t="s">
        <v>83</v>
      </c>
      <c r="E85" s="13">
        <v>23.0</v>
      </c>
      <c r="F85" s="13">
        <f>E85-12</f>
        <v>11</v>
      </c>
    </row>
    <row r="86">
      <c r="A86" s="10" t="s">
        <v>2901</v>
      </c>
      <c r="B86" s="19">
        <v>0.11828703703703704</v>
      </c>
      <c r="C86" s="10" t="s">
        <v>66</v>
      </c>
      <c r="D86" s="10" t="s">
        <v>67</v>
      </c>
      <c r="E86" s="13">
        <v>11.0</v>
      </c>
      <c r="F86" s="13">
        <f>E86-2</f>
        <v>9</v>
      </c>
    </row>
    <row r="87">
      <c r="A87" s="10" t="s">
        <v>2901</v>
      </c>
      <c r="B87" s="19">
        <v>0.12597222222222224</v>
      </c>
      <c r="C87" s="10" t="s">
        <v>66</v>
      </c>
      <c r="D87" s="10" t="s">
        <v>127</v>
      </c>
      <c r="E87" s="13">
        <v>22.0</v>
      </c>
      <c r="F87" s="13">
        <f t="shared" ref="F87:F88" si="3">E87-5</f>
        <v>17</v>
      </c>
      <c r="J87" s="10" t="s">
        <v>2943</v>
      </c>
    </row>
    <row r="88">
      <c r="A88" s="10" t="s">
        <v>2901</v>
      </c>
      <c r="B88" s="19">
        <v>0.12597222222222224</v>
      </c>
      <c r="C88" s="10" t="s">
        <v>66</v>
      </c>
      <c r="D88" s="10" t="s">
        <v>127</v>
      </c>
      <c r="E88" s="13">
        <v>10.0</v>
      </c>
      <c r="F88" s="13">
        <f t="shared" si="3"/>
        <v>5</v>
      </c>
    </row>
    <row r="89">
      <c r="A89" s="10" t="s">
        <v>2901</v>
      </c>
      <c r="B89" s="19">
        <v>0.1476273148148148</v>
      </c>
      <c r="C89" s="10" t="s">
        <v>84</v>
      </c>
      <c r="D89" s="10" t="s">
        <v>127</v>
      </c>
      <c r="E89" s="13" t="s">
        <v>75</v>
      </c>
      <c r="F89" s="13" t="s">
        <v>75</v>
      </c>
      <c r="J89" s="10" t="s">
        <v>2265</v>
      </c>
    </row>
    <row r="90">
      <c r="A90" s="10" t="s">
        <v>2901</v>
      </c>
      <c r="B90" s="19">
        <v>0.1476273148148148</v>
      </c>
      <c r="C90" s="10" t="s">
        <v>84</v>
      </c>
      <c r="D90" s="10" t="s">
        <v>127</v>
      </c>
      <c r="E90" s="13" t="s">
        <v>88</v>
      </c>
      <c r="F90" s="13">
        <v>1.0</v>
      </c>
    </row>
    <row r="91">
      <c r="A91" s="10" t="s">
        <v>2901</v>
      </c>
      <c r="B91" s="19">
        <v>0.1535763888888889</v>
      </c>
      <c r="C91" s="10" t="s">
        <v>69</v>
      </c>
      <c r="D91" s="10" t="s">
        <v>127</v>
      </c>
      <c r="E91" s="13">
        <v>24.0</v>
      </c>
      <c r="F91" s="13">
        <f>E91-5</f>
        <v>19</v>
      </c>
    </row>
  </sheetData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29"/>
    <col customWidth="1" min="4" max="4" width="15.71"/>
    <col customWidth="1" min="5" max="5" width="10.43"/>
    <col customWidth="1" min="6" max="6" width="12.43"/>
    <col customWidth="1" min="7" max="7" width="5.14"/>
    <col customWidth="1" min="8" max="8" width="26.86"/>
    <col customWidth="1" min="9" max="9" width="6.29"/>
    <col customWidth="1" min="10" max="10" width="38.57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2944</v>
      </c>
      <c r="B2" s="19">
        <v>0.01318287037037037</v>
      </c>
      <c r="C2" s="10" t="s">
        <v>74</v>
      </c>
      <c r="D2" s="10" t="s">
        <v>67</v>
      </c>
      <c r="E2" s="10">
        <f>F2+1</f>
        <v>3</v>
      </c>
      <c r="F2" s="10">
        <v>2.0</v>
      </c>
    </row>
    <row r="3">
      <c r="A3" s="10" t="s">
        <v>2944</v>
      </c>
      <c r="B3" s="19">
        <v>0.01318287037037037</v>
      </c>
      <c r="C3" s="10" t="s">
        <v>964</v>
      </c>
      <c r="D3" s="10" t="s">
        <v>67</v>
      </c>
      <c r="E3" s="10">
        <v>22.0</v>
      </c>
      <c r="F3" s="22">
        <f t="shared" ref="F3:F4" si="1">E3-9</f>
        <v>13</v>
      </c>
    </row>
    <row r="4">
      <c r="A4" s="10" t="s">
        <v>2944</v>
      </c>
      <c r="B4" s="19">
        <v>0.015474537037037037</v>
      </c>
      <c r="C4" s="10" t="s">
        <v>964</v>
      </c>
      <c r="D4" s="10" t="s">
        <v>67</v>
      </c>
      <c r="E4" s="10">
        <v>27.0</v>
      </c>
      <c r="F4" s="22">
        <f t="shared" si="1"/>
        <v>18</v>
      </c>
    </row>
    <row r="5">
      <c r="A5" s="10" t="s">
        <v>2944</v>
      </c>
      <c r="B5" s="19">
        <v>0.015497685185185186</v>
      </c>
      <c r="C5" s="10" t="s">
        <v>69</v>
      </c>
      <c r="D5" s="10" t="s">
        <v>67</v>
      </c>
      <c r="E5" s="10">
        <v>17.0</v>
      </c>
      <c r="F5" s="22">
        <f t="shared" ref="F5:F6" si="2">E5-5</f>
        <v>12</v>
      </c>
    </row>
    <row r="6">
      <c r="A6" s="10" t="s">
        <v>2944</v>
      </c>
      <c r="B6" s="19">
        <v>0.016458333333333332</v>
      </c>
      <c r="C6" s="10" t="s">
        <v>69</v>
      </c>
      <c r="D6" s="10" t="s">
        <v>154</v>
      </c>
      <c r="E6" s="10">
        <v>23.0</v>
      </c>
      <c r="F6" s="22">
        <f t="shared" si="2"/>
        <v>18</v>
      </c>
    </row>
    <row r="7">
      <c r="A7" s="10" t="s">
        <v>2944</v>
      </c>
      <c r="B7" s="19">
        <v>0.016550925925925927</v>
      </c>
      <c r="C7" s="10" t="s">
        <v>69</v>
      </c>
      <c r="D7" s="10" t="s">
        <v>76</v>
      </c>
      <c r="E7" s="10">
        <v>3.0</v>
      </c>
      <c r="F7" s="22"/>
      <c r="J7" s="10" t="s">
        <v>2507</v>
      </c>
    </row>
    <row r="8">
      <c r="A8" s="10" t="s">
        <v>2944</v>
      </c>
      <c r="B8" s="19">
        <v>0.017905092592592594</v>
      </c>
      <c r="C8" s="10" t="s">
        <v>84</v>
      </c>
      <c r="D8" s="10" t="s">
        <v>209</v>
      </c>
      <c r="E8" s="10" t="s">
        <v>68</v>
      </c>
      <c r="F8" s="10">
        <v>20.0</v>
      </c>
      <c r="J8" s="10"/>
    </row>
    <row r="9">
      <c r="A9" s="10" t="s">
        <v>2944</v>
      </c>
      <c r="B9" s="19">
        <v>0.01792824074074074</v>
      </c>
      <c r="C9" s="10" t="s">
        <v>69</v>
      </c>
      <c r="D9" s="10" t="s">
        <v>209</v>
      </c>
      <c r="E9" s="10">
        <v>27.0</v>
      </c>
      <c r="F9" s="10" t="s">
        <v>75</v>
      </c>
      <c r="J9" s="10" t="s">
        <v>2508</v>
      </c>
    </row>
    <row r="10">
      <c r="A10" s="10" t="s">
        <v>2944</v>
      </c>
      <c r="B10" s="19">
        <v>0.017986111111111112</v>
      </c>
      <c r="C10" s="10" t="s">
        <v>964</v>
      </c>
      <c r="D10" s="10" t="s">
        <v>67</v>
      </c>
      <c r="E10" s="10" t="s">
        <v>75</v>
      </c>
      <c r="F10" s="10" t="s">
        <v>75</v>
      </c>
      <c r="J10" s="10" t="s">
        <v>2265</v>
      </c>
    </row>
    <row r="11">
      <c r="A11" s="10" t="s">
        <v>2944</v>
      </c>
      <c r="B11" s="19">
        <v>0.017986111111111112</v>
      </c>
      <c r="C11" s="10" t="s">
        <v>964</v>
      </c>
      <c r="D11" s="10" t="s">
        <v>67</v>
      </c>
      <c r="E11" s="10">
        <v>20.0</v>
      </c>
      <c r="F11">
        <f>E11-9</f>
        <v>11</v>
      </c>
    </row>
    <row r="12">
      <c r="A12" s="10" t="s">
        <v>2944</v>
      </c>
      <c r="B12" s="19">
        <v>0.022048611111111113</v>
      </c>
      <c r="C12" s="10" t="s">
        <v>84</v>
      </c>
      <c r="D12" s="10" t="s">
        <v>87</v>
      </c>
      <c r="E12" s="10" t="s">
        <v>75</v>
      </c>
      <c r="F12" s="10" t="s">
        <v>75</v>
      </c>
      <c r="J12" s="10" t="s">
        <v>2265</v>
      </c>
    </row>
    <row r="13">
      <c r="A13" s="10" t="s">
        <v>2944</v>
      </c>
      <c r="B13" s="19">
        <v>0.022048611111111113</v>
      </c>
      <c r="C13" s="10" t="s">
        <v>84</v>
      </c>
      <c r="D13" s="10" t="s">
        <v>87</v>
      </c>
      <c r="E13" s="10">
        <v>20.0</v>
      </c>
      <c r="F13" s="22">
        <f>E13-2</f>
        <v>18</v>
      </c>
    </row>
    <row r="14">
      <c r="A14" s="10" t="s">
        <v>2944</v>
      </c>
      <c r="B14" s="19">
        <v>0.0221875</v>
      </c>
      <c r="C14" s="10" t="s">
        <v>70</v>
      </c>
      <c r="D14" s="10" t="s">
        <v>87</v>
      </c>
      <c r="E14" s="10">
        <v>15.0</v>
      </c>
      <c r="F14" s="22">
        <f t="shared" ref="F14:F15" si="3">E14-5</f>
        <v>10</v>
      </c>
    </row>
    <row r="15">
      <c r="A15" s="10" t="s">
        <v>2944</v>
      </c>
      <c r="B15" s="19">
        <v>0.022199074074074072</v>
      </c>
      <c r="C15" s="10" t="s">
        <v>74</v>
      </c>
      <c r="D15" s="10" t="s">
        <v>87</v>
      </c>
      <c r="E15" s="10">
        <v>18.0</v>
      </c>
      <c r="F15" s="22">
        <f t="shared" si="3"/>
        <v>13</v>
      </c>
    </row>
    <row r="16">
      <c r="A16" s="10" t="s">
        <v>2944</v>
      </c>
      <c r="B16" s="19">
        <v>0.022199074074074072</v>
      </c>
      <c r="C16" s="10" t="s">
        <v>964</v>
      </c>
      <c r="D16" s="10" t="s">
        <v>87</v>
      </c>
      <c r="E16" s="10">
        <v>16.0</v>
      </c>
      <c r="F16" s="22">
        <f t="shared" ref="F16:F17" si="4">E16-1</f>
        <v>15</v>
      </c>
    </row>
    <row r="17">
      <c r="A17" s="10" t="s">
        <v>2944</v>
      </c>
      <c r="B17" s="19">
        <v>0.022314814814814815</v>
      </c>
      <c r="C17" s="10" t="s">
        <v>82</v>
      </c>
      <c r="D17" s="10" t="s">
        <v>87</v>
      </c>
      <c r="E17" s="10">
        <v>12.0</v>
      </c>
      <c r="F17" s="22">
        <f t="shared" si="4"/>
        <v>11</v>
      </c>
    </row>
    <row r="18">
      <c r="A18" s="10" t="s">
        <v>2944</v>
      </c>
      <c r="B18" s="19">
        <v>0.02238425925925926</v>
      </c>
      <c r="C18" s="10" t="s">
        <v>69</v>
      </c>
      <c r="D18" s="10" t="s">
        <v>87</v>
      </c>
      <c r="E18" s="10">
        <v>8.0</v>
      </c>
      <c r="F18" s="22">
        <f>E18-4</f>
        <v>4</v>
      </c>
    </row>
    <row r="19">
      <c r="A19" s="10" t="s">
        <v>2944</v>
      </c>
      <c r="B19" s="19">
        <v>0.022476851851851852</v>
      </c>
      <c r="C19" s="10" t="s">
        <v>66</v>
      </c>
      <c r="D19" s="10" t="s">
        <v>87</v>
      </c>
      <c r="E19" s="10" t="s">
        <v>88</v>
      </c>
      <c r="F19" s="10">
        <v>1.0</v>
      </c>
    </row>
    <row r="20">
      <c r="A20" s="10" t="s">
        <v>2944</v>
      </c>
      <c r="B20" s="19">
        <v>0.023634259259259258</v>
      </c>
      <c r="C20" s="10" t="s">
        <v>84</v>
      </c>
      <c r="D20" s="10" t="s">
        <v>93</v>
      </c>
      <c r="E20" s="10">
        <v>28.0</v>
      </c>
      <c r="F20" s="22">
        <f>E20-9</f>
        <v>19</v>
      </c>
      <c r="J20" s="10" t="s">
        <v>2945</v>
      </c>
    </row>
    <row r="21">
      <c r="A21" s="10" t="s">
        <v>2944</v>
      </c>
      <c r="B21" s="19">
        <v>0.023912037037037037</v>
      </c>
      <c r="C21" s="10" t="s">
        <v>84</v>
      </c>
      <c r="D21" s="10" t="s">
        <v>91</v>
      </c>
      <c r="E21" s="10">
        <v>23.0</v>
      </c>
      <c r="F21" s="22"/>
      <c r="H21" s="10" t="s">
        <v>2946</v>
      </c>
    </row>
    <row r="22">
      <c r="A22" s="10" t="s">
        <v>2944</v>
      </c>
      <c r="B22" s="19">
        <v>0.024189814814814813</v>
      </c>
      <c r="C22" s="10" t="s">
        <v>84</v>
      </c>
      <c r="D22" s="10" t="s">
        <v>93</v>
      </c>
      <c r="E22" s="10">
        <v>28.0</v>
      </c>
      <c r="F22" s="22">
        <f>E22-9</f>
        <v>19</v>
      </c>
      <c r="J22" s="10" t="s">
        <v>2945</v>
      </c>
    </row>
    <row r="23">
      <c r="A23" s="10" t="s">
        <v>2944</v>
      </c>
      <c r="B23" s="19">
        <v>0.024375</v>
      </c>
      <c r="C23" s="10" t="s">
        <v>84</v>
      </c>
      <c r="D23" s="10" t="s">
        <v>91</v>
      </c>
      <c r="E23" s="10">
        <v>12.0</v>
      </c>
      <c r="F23" s="22"/>
      <c r="H23" s="10" t="s">
        <v>2947</v>
      </c>
    </row>
    <row r="24">
      <c r="A24" s="10" t="s">
        <v>2944</v>
      </c>
      <c r="B24" s="19">
        <v>0.0259375</v>
      </c>
      <c r="C24" s="10" t="s">
        <v>84</v>
      </c>
      <c r="D24" s="10" t="s">
        <v>81</v>
      </c>
      <c r="E24" s="10">
        <v>10.0</v>
      </c>
      <c r="F24" s="22">
        <f>E24-7</f>
        <v>3</v>
      </c>
    </row>
    <row r="25">
      <c r="A25" s="10" t="s">
        <v>2944</v>
      </c>
      <c r="B25" s="19">
        <v>0.02726851851851852</v>
      </c>
      <c r="C25" s="10" t="s">
        <v>964</v>
      </c>
      <c r="D25" s="10" t="s">
        <v>91</v>
      </c>
      <c r="E25" s="10">
        <v>19.0</v>
      </c>
      <c r="F25" s="22"/>
      <c r="H25" s="10" t="s">
        <v>2948</v>
      </c>
      <c r="J25" s="10" t="s">
        <v>1608</v>
      </c>
    </row>
    <row r="26">
      <c r="A26" s="10" t="s">
        <v>2944</v>
      </c>
      <c r="B26" s="19">
        <v>0.030474537037037036</v>
      </c>
      <c r="C26" s="10" t="s">
        <v>74</v>
      </c>
      <c r="D26" s="10" t="s">
        <v>93</v>
      </c>
      <c r="E26" s="10">
        <v>14.0</v>
      </c>
      <c r="F26" s="22">
        <f>E26-10</f>
        <v>4</v>
      </c>
      <c r="J26" s="10" t="s">
        <v>2949</v>
      </c>
    </row>
    <row r="27">
      <c r="A27" s="10" t="s">
        <v>2944</v>
      </c>
      <c r="B27" s="19">
        <v>0.030671296296296297</v>
      </c>
      <c r="C27" s="10" t="s">
        <v>74</v>
      </c>
      <c r="D27" s="10" t="s">
        <v>91</v>
      </c>
      <c r="E27" s="10">
        <v>38.0</v>
      </c>
      <c r="F27" s="22"/>
      <c r="H27" s="10" t="s">
        <v>2950</v>
      </c>
      <c r="I27" s="10">
        <v>1.0</v>
      </c>
      <c r="J27" s="10" t="s">
        <v>2951</v>
      </c>
    </row>
    <row r="28">
      <c r="A28" s="10" t="s">
        <v>2944</v>
      </c>
      <c r="B28" s="19">
        <v>0.031041666666666665</v>
      </c>
      <c r="C28" s="10" t="s">
        <v>66</v>
      </c>
      <c r="D28" s="10" t="s">
        <v>81</v>
      </c>
      <c r="E28" s="10">
        <v>24.0</v>
      </c>
      <c r="F28" s="22">
        <f>E28-5</f>
        <v>19</v>
      </c>
      <c r="H28" s="10" t="s">
        <v>2952</v>
      </c>
    </row>
    <row r="29">
      <c r="A29" s="10" t="s">
        <v>2944</v>
      </c>
      <c r="B29" s="19">
        <v>0.031087962962962963</v>
      </c>
      <c r="C29" s="10" t="s">
        <v>70</v>
      </c>
      <c r="D29" s="10" t="s">
        <v>81</v>
      </c>
      <c r="E29" s="10">
        <v>20.0</v>
      </c>
      <c r="F29" s="22">
        <f>E29-3</f>
        <v>17</v>
      </c>
    </row>
    <row r="30">
      <c r="A30" s="10" t="s">
        <v>2944</v>
      </c>
      <c r="B30" s="19">
        <v>0.03119212962962963</v>
      </c>
      <c r="C30" s="10" t="s">
        <v>82</v>
      </c>
      <c r="D30" s="10" t="s">
        <v>81</v>
      </c>
      <c r="E30" s="10">
        <v>18.0</v>
      </c>
      <c r="F30" s="22">
        <f>E30-7</f>
        <v>11</v>
      </c>
      <c r="H30" s="10" t="s">
        <v>2953</v>
      </c>
    </row>
    <row r="31">
      <c r="A31" s="10" t="s">
        <v>2944</v>
      </c>
      <c r="B31" s="19">
        <v>0.03346064814814815</v>
      </c>
      <c r="C31" s="10" t="s">
        <v>70</v>
      </c>
      <c r="D31" s="10" t="s">
        <v>93</v>
      </c>
      <c r="E31" s="10">
        <v>13.0</v>
      </c>
      <c r="F31" s="22">
        <f t="shared" ref="F31:F32" si="5">E31-10</f>
        <v>3</v>
      </c>
      <c r="J31" s="10" t="s">
        <v>2954</v>
      </c>
    </row>
    <row r="32">
      <c r="A32" s="10" t="s">
        <v>2944</v>
      </c>
      <c r="B32" s="19">
        <v>0.03347222222222222</v>
      </c>
      <c r="C32" s="10" t="s">
        <v>70</v>
      </c>
      <c r="D32" s="10" t="s">
        <v>93</v>
      </c>
      <c r="E32" s="10">
        <v>15.0</v>
      </c>
      <c r="F32" s="22">
        <f t="shared" si="5"/>
        <v>5</v>
      </c>
      <c r="J32" s="10" t="s">
        <v>2954</v>
      </c>
    </row>
    <row r="33">
      <c r="A33" s="10" t="s">
        <v>2944</v>
      </c>
      <c r="B33" s="19">
        <v>0.03366898148148148</v>
      </c>
      <c r="C33" s="10" t="s">
        <v>70</v>
      </c>
      <c r="D33" s="10" t="s">
        <v>91</v>
      </c>
      <c r="E33" s="10">
        <v>8.0</v>
      </c>
      <c r="F33" s="22"/>
      <c r="H33" s="10" t="s">
        <v>2955</v>
      </c>
    </row>
    <row r="34">
      <c r="A34" s="10" t="s">
        <v>2944</v>
      </c>
      <c r="B34" s="19">
        <v>0.03369212962962963</v>
      </c>
      <c r="C34" s="10" t="s">
        <v>70</v>
      </c>
      <c r="D34" s="10" t="s">
        <v>91</v>
      </c>
      <c r="E34" s="10">
        <v>10.0</v>
      </c>
      <c r="F34" s="22"/>
      <c r="H34" s="10" t="s">
        <v>2956</v>
      </c>
    </row>
    <row r="35">
      <c r="A35" s="10" t="s">
        <v>2944</v>
      </c>
      <c r="B35" s="19">
        <v>0.03422453703703704</v>
      </c>
      <c r="C35" s="10" t="s">
        <v>70</v>
      </c>
      <c r="D35" s="10" t="s">
        <v>93</v>
      </c>
      <c r="E35" s="10">
        <v>15.0</v>
      </c>
      <c r="F35" s="22">
        <f t="shared" ref="F35:F36" si="6">E35-10</f>
        <v>5</v>
      </c>
      <c r="J35" s="10" t="s">
        <v>2954</v>
      </c>
    </row>
    <row r="36">
      <c r="A36" s="10" t="s">
        <v>2944</v>
      </c>
      <c r="B36" s="19">
        <v>0.03423611111111111</v>
      </c>
      <c r="C36" s="10" t="s">
        <v>70</v>
      </c>
      <c r="D36" s="10" t="s">
        <v>93</v>
      </c>
      <c r="E36" s="10">
        <v>17.0</v>
      </c>
      <c r="F36" s="22">
        <f t="shared" si="6"/>
        <v>7</v>
      </c>
      <c r="J36" s="10" t="s">
        <v>2954</v>
      </c>
    </row>
    <row r="37">
      <c r="A37" s="10" t="s">
        <v>2944</v>
      </c>
      <c r="B37" s="19">
        <v>0.03436342592592593</v>
      </c>
      <c r="C37" s="10" t="s">
        <v>70</v>
      </c>
      <c r="D37" s="10" t="s">
        <v>91</v>
      </c>
      <c r="E37" s="10">
        <v>14.0</v>
      </c>
      <c r="F37" s="22"/>
      <c r="H37" s="10" t="s">
        <v>2957</v>
      </c>
    </row>
    <row r="38">
      <c r="A38" s="10" t="s">
        <v>2944</v>
      </c>
      <c r="B38" s="19">
        <v>0.03449074074074074</v>
      </c>
      <c r="C38" s="10" t="s">
        <v>70</v>
      </c>
      <c r="D38" s="10" t="s">
        <v>91</v>
      </c>
      <c r="E38" s="10">
        <v>12.0</v>
      </c>
      <c r="F38" s="22"/>
      <c r="H38" s="10" t="s">
        <v>2947</v>
      </c>
    </row>
    <row r="39">
      <c r="A39" s="10" t="s">
        <v>2944</v>
      </c>
      <c r="B39" s="19">
        <v>0.03561342592592592</v>
      </c>
      <c r="C39" s="10" t="s">
        <v>82</v>
      </c>
      <c r="D39" s="10" t="s">
        <v>91</v>
      </c>
      <c r="E39" s="10">
        <v>34.0</v>
      </c>
      <c r="F39" s="22"/>
      <c r="H39" s="10" t="s">
        <v>2958</v>
      </c>
    </row>
    <row r="40">
      <c r="A40" s="10" t="s">
        <v>2944</v>
      </c>
      <c r="B40" s="19">
        <v>0.038148148148148146</v>
      </c>
      <c r="C40" s="10" t="s">
        <v>66</v>
      </c>
      <c r="D40" s="10" t="s">
        <v>93</v>
      </c>
      <c r="E40" s="10">
        <v>27.0</v>
      </c>
      <c r="F40" s="22">
        <f t="shared" ref="F40:F41" si="7">E40-10</f>
        <v>17</v>
      </c>
      <c r="J40" s="10" t="s">
        <v>2959</v>
      </c>
    </row>
    <row r="41">
      <c r="A41" s="10" t="s">
        <v>2944</v>
      </c>
      <c r="B41" s="19">
        <v>0.03820601851851852</v>
      </c>
      <c r="C41" s="10" t="s">
        <v>66</v>
      </c>
      <c r="D41" s="10" t="s">
        <v>93</v>
      </c>
      <c r="E41" s="10">
        <v>28.0</v>
      </c>
      <c r="F41" s="22">
        <f t="shared" si="7"/>
        <v>18</v>
      </c>
      <c r="J41" s="10" t="s">
        <v>2959</v>
      </c>
    </row>
    <row r="42">
      <c r="A42" s="10" t="s">
        <v>2944</v>
      </c>
      <c r="B42" s="19">
        <v>0.038391203703703705</v>
      </c>
      <c r="C42" s="10" t="s">
        <v>66</v>
      </c>
      <c r="D42" s="10" t="s">
        <v>91</v>
      </c>
      <c r="E42" s="10">
        <v>29.0</v>
      </c>
      <c r="F42" s="22"/>
      <c r="H42" s="10" t="s">
        <v>2960</v>
      </c>
    </row>
    <row r="43">
      <c r="A43" s="10" t="s">
        <v>2944</v>
      </c>
      <c r="B43" s="19">
        <v>0.03902777777777778</v>
      </c>
      <c r="C43" s="10" t="s">
        <v>84</v>
      </c>
      <c r="D43" s="10" t="s">
        <v>93</v>
      </c>
      <c r="E43" s="10">
        <v>17.0</v>
      </c>
      <c r="F43" s="22">
        <f>E43-9</f>
        <v>8</v>
      </c>
      <c r="J43" s="10" t="s">
        <v>2945</v>
      </c>
    </row>
    <row r="44">
      <c r="A44" s="10" t="s">
        <v>2944</v>
      </c>
      <c r="B44" s="19">
        <v>0.03914351851851852</v>
      </c>
      <c r="C44" s="10" t="s">
        <v>84</v>
      </c>
      <c r="D44" s="10" t="s">
        <v>91</v>
      </c>
      <c r="E44" s="10">
        <v>21.0</v>
      </c>
      <c r="F44" s="22"/>
      <c r="H44" s="10" t="s">
        <v>2961</v>
      </c>
    </row>
    <row r="45">
      <c r="A45" s="10" t="s">
        <v>2944</v>
      </c>
      <c r="B45" s="19">
        <v>0.03927083333333333</v>
      </c>
      <c r="C45" s="10" t="s">
        <v>84</v>
      </c>
      <c r="D45" s="10" t="s">
        <v>93</v>
      </c>
      <c r="E45" s="10">
        <v>12.0</v>
      </c>
      <c r="F45" s="22">
        <f>E45-9</f>
        <v>3</v>
      </c>
      <c r="J45" s="10" t="s">
        <v>2945</v>
      </c>
    </row>
    <row r="46">
      <c r="A46" s="10" t="s">
        <v>2944</v>
      </c>
      <c r="B46" s="19">
        <v>0.039467592592592596</v>
      </c>
      <c r="C46" s="10" t="s">
        <v>84</v>
      </c>
      <c r="D46" s="10" t="s">
        <v>91</v>
      </c>
      <c r="E46" s="10">
        <v>12.0</v>
      </c>
      <c r="F46" s="22"/>
      <c r="H46" s="10" t="s">
        <v>2947</v>
      </c>
    </row>
    <row r="47">
      <c r="A47" s="10" t="s">
        <v>2944</v>
      </c>
      <c r="B47" s="19">
        <v>0.042118055555555554</v>
      </c>
      <c r="C47" s="10" t="s">
        <v>66</v>
      </c>
      <c r="D47" s="10" t="s">
        <v>91</v>
      </c>
      <c r="E47" s="10">
        <v>7.0</v>
      </c>
      <c r="F47" s="22"/>
      <c r="H47" s="10" t="s">
        <v>2962</v>
      </c>
    </row>
    <row r="48">
      <c r="A48" s="10" t="s">
        <v>2944</v>
      </c>
      <c r="B48" s="19">
        <v>0.043402777777777776</v>
      </c>
      <c r="C48" s="10" t="s">
        <v>74</v>
      </c>
      <c r="D48" s="10" t="s">
        <v>93</v>
      </c>
      <c r="E48" s="10">
        <v>15.0</v>
      </c>
      <c r="F48" s="22">
        <f>E48-10</f>
        <v>5</v>
      </c>
      <c r="J48" s="10" t="s">
        <v>2949</v>
      </c>
    </row>
    <row r="49">
      <c r="A49" s="10" t="s">
        <v>2944</v>
      </c>
      <c r="B49" s="19">
        <v>0.04356481481481481</v>
      </c>
      <c r="C49" s="10" t="s">
        <v>74</v>
      </c>
      <c r="D49" s="10" t="s">
        <v>91</v>
      </c>
      <c r="E49" s="10" t="s">
        <v>75</v>
      </c>
      <c r="F49" s="22"/>
      <c r="H49" s="10" t="s">
        <v>2963</v>
      </c>
      <c r="I49" s="10">
        <v>1.0</v>
      </c>
      <c r="J49" s="10" t="s">
        <v>2951</v>
      </c>
    </row>
    <row r="50">
      <c r="A50" s="10" t="s">
        <v>2944</v>
      </c>
      <c r="B50" s="19">
        <v>0.04393518518518519</v>
      </c>
      <c r="C50" s="10" t="s">
        <v>66</v>
      </c>
      <c r="D50" s="10" t="s">
        <v>81</v>
      </c>
      <c r="E50" s="10" t="s">
        <v>75</v>
      </c>
      <c r="F50" s="10" t="s">
        <v>75</v>
      </c>
      <c r="J50" s="10" t="s">
        <v>2263</v>
      </c>
    </row>
    <row r="51">
      <c r="A51" s="10" t="s">
        <v>2944</v>
      </c>
      <c r="B51" s="19">
        <v>0.04393518518518519</v>
      </c>
      <c r="C51" s="10" t="s">
        <v>66</v>
      </c>
      <c r="D51" s="10" t="s">
        <v>81</v>
      </c>
      <c r="E51" s="10">
        <v>26.0</v>
      </c>
      <c r="F51" s="10" t="s">
        <v>75</v>
      </c>
      <c r="H51" s="10" t="s">
        <v>2964</v>
      </c>
      <c r="J51" s="10" t="s">
        <v>1942</v>
      </c>
    </row>
    <row r="52">
      <c r="A52" s="10" t="s">
        <v>2944</v>
      </c>
      <c r="B52" s="19">
        <v>0.04400462962962963</v>
      </c>
      <c r="C52" s="10" t="s">
        <v>82</v>
      </c>
      <c r="D52" s="10" t="s">
        <v>81</v>
      </c>
      <c r="E52" s="10" t="s">
        <v>75</v>
      </c>
      <c r="F52" s="10" t="s">
        <v>75</v>
      </c>
      <c r="J52" s="10" t="s">
        <v>2263</v>
      </c>
    </row>
    <row r="53">
      <c r="A53" s="10" t="s">
        <v>2944</v>
      </c>
      <c r="B53" s="19">
        <v>0.04400462962962963</v>
      </c>
      <c r="C53" s="10" t="s">
        <v>82</v>
      </c>
      <c r="D53" s="10" t="s">
        <v>81</v>
      </c>
      <c r="E53" s="10">
        <v>20.0</v>
      </c>
      <c r="F53" s="10" t="s">
        <v>75</v>
      </c>
      <c r="H53" s="10" t="s">
        <v>2965</v>
      </c>
      <c r="J53" s="10" t="s">
        <v>2966</v>
      </c>
    </row>
    <row r="54">
      <c r="A54" s="10" t="s">
        <v>2944</v>
      </c>
      <c r="B54" s="19">
        <v>0.04663194444444444</v>
      </c>
      <c r="C54" s="10" t="s">
        <v>70</v>
      </c>
      <c r="D54" s="10" t="s">
        <v>93</v>
      </c>
      <c r="E54" s="10" t="s">
        <v>75</v>
      </c>
      <c r="F54" s="10" t="s">
        <v>75</v>
      </c>
      <c r="J54" s="10" t="s">
        <v>2263</v>
      </c>
    </row>
    <row r="55">
      <c r="A55" s="10" t="s">
        <v>2944</v>
      </c>
      <c r="B55" s="19">
        <v>0.04663194444444444</v>
      </c>
      <c r="C55" s="10" t="s">
        <v>70</v>
      </c>
      <c r="D55" s="10" t="s">
        <v>93</v>
      </c>
      <c r="E55" s="10">
        <v>21.0</v>
      </c>
      <c r="F55" s="22">
        <f>E55-10</f>
        <v>11</v>
      </c>
      <c r="J55" s="10" t="s">
        <v>2954</v>
      </c>
    </row>
    <row r="56">
      <c r="A56" s="10" t="s">
        <v>2944</v>
      </c>
      <c r="B56" s="19">
        <v>0.04667824074074074</v>
      </c>
      <c r="C56" s="10" t="s">
        <v>70</v>
      </c>
      <c r="D56" s="10" t="s">
        <v>93</v>
      </c>
      <c r="E56" s="10" t="s">
        <v>88</v>
      </c>
      <c r="F56" s="10">
        <v>1.0</v>
      </c>
      <c r="J56" s="10" t="s">
        <v>2263</v>
      </c>
    </row>
    <row r="57">
      <c r="A57" s="10" t="s">
        <v>2944</v>
      </c>
      <c r="B57" s="19">
        <v>0.04667824074074074</v>
      </c>
      <c r="C57" s="10" t="s">
        <v>70</v>
      </c>
      <c r="D57" s="10" t="s">
        <v>93</v>
      </c>
      <c r="E57" s="10">
        <v>13.0</v>
      </c>
      <c r="F57" s="22">
        <f>E57-10</f>
        <v>3</v>
      </c>
      <c r="J57" s="10" t="s">
        <v>2954</v>
      </c>
    </row>
    <row r="58">
      <c r="A58" s="10" t="s">
        <v>2944</v>
      </c>
      <c r="B58" s="19">
        <v>0.04773148148148148</v>
      </c>
      <c r="C58" s="10" t="s">
        <v>964</v>
      </c>
      <c r="D58" s="10" t="s">
        <v>81</v>
      </c>
      <c r="E58" s="10" t="s">
        <v>75</v>
      </c>
      <c r="F58" s="10" t="s">
        <v>75</v>
      </c>
      <c r="J58" s="10" t="s">
        <v>2263</v>
      </c>
    </row>
    <row r="59">
      <c r="A59" s="10" t="s">
        <v>2944</v>
      </c>
      <c r="B59" s="19">
        <v>0.04773148148148148</v>
      </c>
      <c r="C59" s="10" t="s">
        <v>964</v>
      </c>
      <c r="D59" s="10" t="s">
        <v>81</v>
      </c>
      <c r="E59" s="10">
        <v>20.0</v>
      </c>
      <c r="F59" s="10" t="s">
        <v>75</v>
      </c>
      <c r="J59" s="10" t="s">
        <v>2967</v>
      </c>
    </row>
    <row r="60">
      <c r="A60" s="10" t="s">
        <v>2944</v>
      </c>
      <c r="B60" s="19">
        <v>0.04777777777777778</v>
      </c>
      <c r="C60" s="10" t="s">
        <v>69</v>
      </c>
      <c r="D60" s="10" t="s">
        <v>81</v>
      </c>
      <c r="E60" s="10" t="s">
        <v>75</v>
      </c>
      <c r="F60" s="10" t="s">
        <v>75</v>
      </c>
      <c r="J60" s="10" t="s">
        <v>2263</v>
      </c>
    </row>
    <row r="61">
      <c r="A61" s="10" t="s">
        <v>2944</v>
      </c>
      <c r="B61" s="19">
        <v>0.04777777777777778</v>
      </c>
      <c r="C61" s="10" t="s">
        <v>69</v>
      </c>
      <c r="D61" s="10" t="s">
        <v>81</v>
      </c>
      <c r="E61" s="10">
        <v>19.0</v>
      </c>
      <c r="F61" s="10">
        <f>E61-3</f>
        <v>16</v>
      </c>
      <c r="H61" s="10" t="s">
        <v>2968</v>
      </c>
    </row>
    <row r="62">
      <c r="A62" s="10" t="s">
        <v>2944</v>
      </c>
      <c r="B62" s="19">
        <v>0.04795138888888889</v>
      </c>
      <c r="C62" s="10" t="s">
        <v>69</v>
      </c>
      <c r="D62" s="10" t="s">
        <v>76</v>
      </c>
      <c r="E62" s="10">
        <v>1.0</v>
      </c>
      <c r="F62" s="10"/>
      <c r="J62" s="10" t="s">
        <v>1579</v>
      </c>
    </row>
    <row r="63">
      <c r="A63" s="10" t="s">
        <v>2944</v>
      </c>
      <c r="B63" s="19">
        <v>0.048125</v>
      </c>
      <c r="C63" s="10" t="s">
        <v>69</v>
      </c>
      <c r="D63" s="10" t="s">
        <v>81</v>
      </c>
      <c r="E63" s="10" t="s">
        <v>75</v>
      </c>
      <c r="F63" s="10" t="s">
        <v>75</v>
      </c>
      <c r="J63" s="10" t="s">
        <v>2263</v>
      </c>
    </row>
    <row r="64">
      <c r="A64" s="10" t="s">
        <v>2944</v>
      </c>
      <c r="B64" s="19">
        <v>0.048125</v>
      </c>
      <c r="C64" s="10" t="s">
        <v>69</v>
      </c>
      <c r="D64" s="10" t="s">
        <v>81</v>
      </c>
      <c r="E64" s="10">
        <v>20.0</v>
      </c>
      <c r="F64" s="10" t="s">
        <v>75</v>
      </c>
      <c r="J64" s="10" t="s">
        <v>2967</v>
      </c>
    </row>
    <row r="65">
      <c r="A65" s="10" t="s">
        <v>2944</v>
      </c>
      <c r="B65" s="19">
        <v>0.04825231481481482</v>
      </c>
      <c r="C65" s="10" t="s">
        <v>82</v>
      </c>
      <c r="D65" s="10" t="s">
        <v>81</v>
      </c>
      <c r="E65" s="10" t="s">
        <v>75</v>
      </c>
      <c r="F65" s="10" t="s">
        <v>75</v>
      </c>
      <c r="J65" s="10" t="s">
        <v>2263</v>
      </c>
    </row>
    <row r="66">
      <c r="A66" s="10" t="s">
        <v>2944</v>
      </c>
      <c r="B66" s="19">
        <v>0.04825231481481482</v>
      </c>
      <c r="C66" s="10" t="s">
        <v>82</v>
      </c>
      <c r="D66" s="10" t="s">
        <v>81</v>
      </c>
      <c r="E66" s="10">
        <v>21.0</v>
      </c>
      <c r="F66" s="10" t="s">
        <v>75</v>
      </c>
      <c r="H66" s="10" t="s">
        <v>2969</v>
      </c>
      <c r="J66" s="10" t="s">
        <v>1942</v>
      </c>
    </row>
    <row r="67">
      <c r="A67" s="10" t="s">
        <v>2944</v>
      </c>
      <c r="B67" s="19">
        <v>0.04840277777777778</v>
      </c>
      <c r="C67" s="10" t="s">
        <v>74</v>
      </c>
      <c r="D67" s="10" t="s">
        <v>81</v>
      </c>
      <c r="E67" s="10" t="s">
        <v>75</v>
      </c>
      <c r="F67" s="10" t="s">
        <v>75</v>
      </c>
      <c r="J67" s="10" t="s">
        <v>2263</v>
      </c>
    </row>
    <row r="68">
      <c r="A68" s="10" t="s">
        <v>2944</v>
      </c>
      <c r="B68" s="19">
        <v>0.04840277777777778</v>
      </c>
      <c r="C68" s="10" t="s">
        <v>74</v>
      </c>
      <c r="D68" s="10" t="s">
        <v>81</v>
      </c>
      <c r="E68" s="10">
        <v>9.0</v>
      </c>
      <c r="F68" s="10">
        <f>E68-2</f>
        <v>7</v>
      </c>
      <c r="H68" s="10" t="s">
        <v>2970</v>
      </c>
    </row>
    <row r="69">
      <c r="A69" s="10" t="s">
        <v>2944</v>
      </c>
      <c r="B69" s="19">
        <v>0.04842592592592593</v>
      </c>
      <c r="C69" s="10" t="s">
        <v>74</v>
      </c>
      <c r="D69" s="10" t="s">
        <v>76</v>
      </c>
      <c r="E69" s="10">
        <v>2.0</v>
      </c>
      <c r="F69" s="22"/>
      <c r="J69" s="10" t="s">
        <v>1579</v>
      </c>
    </row>
    <row r="70">
      <c r="A70" s="10" t="s">
        <v>2944</v>
      </c>
      <c r="B70" s="19">
        <v>0.049652777777777775</v>
      </c>
      <c r="C70" s="10" t="s">
        <v>82</v>
      </c>
      <c r="D70" s="10" t="s">
        <v>91</v>
      </c>
      <c r="E70" s="10">
        <v>24.0</v>
      </c>
      <c r="F70" s="22"/>
      <c r="H70" s="10" t="s">
        <v>2971</v>
      </c>
    </row>
    <row r="71">
      <c r="A71" s="10" t="s">
        <v>2944</v>
      </c>
      <c r="B71" s="19">
        <v>0.04974537037037037</v>
      </c>
      <c r="C71" s="10" t="s">
        <v>82</v>
      </c>
      <c r="D71" s="10" t="s">
        <v>91</v>
      </c>
      <c r="E71" s="10">
        <v>24.0</v>
      </c>
      <c r="F71" s="22"/>
      <c r="H71" s="10" t="s">
        <v>2971</v>
      </c>
      <c r="I71" s="10">
        <v>1.0</v>
      </c>
      <c r="J71" s="10" t="s">
        <v>2951</v>
      </c>
    </row>
    <row r="72">
      <c r="A72" s="10" t="s">
        <v>2944</v>
      </c>
      <c r="B72" s="19">
        <v>0.050011574074074076</v>
      </c>
      <c r="C72" s="10" t="s">
        <v>82</v>
      </c>
      <c r="D72" s="10" t="s">
        <v>93</v>
      </c>
      <c r="E72" s="10" t="s">
        <v>68</v>
      </c>
      <c r="F72" s="10">
        <v>20.0</v>
      </c>
      <c r="J72" s="10" t="s">
        <v>2972</v>
      </c>
    </row>
    <row r="73">
      <c r="A73" s="10" t="s">
        <v>2944</v>
      </c>
      <c r="B73" s="19">
        <v>0.050011574074074076</v>
      </c>
      <c r="C73" s="10" t="s">
        <v>82</v>
      </c>
      <c r="D73" s="10" t="s">
        <v>93</v>
      </c>
      <c r="E73" s="10">
        <v>23.0</v>
      </c>
      <c r="F73" s="10" t="s">
        <v>75</v>
      </c>
      <c r="J73" s="10" t="s">
        <v>2973</v>
      </c>
    </row>
    <row r="74">
      <c r="A74" s="10" t="s">
        <v>2944</v>
      </c>
      <c r="B74" s="19">
        <v>0.05018518518518519</v>
      </c>
      <c r="C74" s="10" t="s">
        <v>82</v>
      </c>
      <c r="D74" s="10" t="s">
        <v>93</v>
      </c>
      <c r="E74" s="10">
        <v>11.0</v>
      </c>
      <c r="F74" s="10">
        <f>E74-9</f>
        <v>2</v>
      </c>
      <c r="J74" s="10" t="s">
        <v>2974</v>
      </c>
    </row>
    <row r="75">
      <c r="A75" s="10" t="s">
        <v>2944</v>
      </c>
      <c r="B75" s="19">
        <v>0.05018518518518519</v>
      </c>
      <c r="C75" s="10" t="s">
        <v>82</v>
      </c>
      <c r="D75" s="10" t="s">
        <v>93</v>
      </c>
      <c r="E75" s="10" t="s">
        <v>75</v>
      </c>
      <c r="F75" s="10" t="s">
        <v>75</v>
      </c>
      <c r="J75" s="10" t="s">
        <v>2263</v>
      </c>
    </row>
    <row r="76">
      <c r="A76" s="10" t="s">
        <v>2944</v>
      </c>
      <c r="B76" s="19">
        <v>0.050208333333333334</v>
      </c>
      <c r="C76" s="10" t="s">
        <v>82</v>
      </c>
      <c r="D76" s="10" t="s">
        <v>76</v>
      </c>
      <c r="E76" s="10">
        <v>2.0</v>
      </c>
      <c r="F76" s="22"/>
      <c r="J76" s="10" t="s">
        <v>1579</v>
      </c>
    </row>
    <row r="77">
      <c r="A77" s="10" t="s">
        <v>2944</v>
      </c>
      <c r="B77" s="19">
        <v>0.05060185185185185</v>
      </c>
      <c r="C77" s="10" t="s">
        <v>84</v>
      </c>
      <c r="D77" s="10" t="s">
        <v>81</v>
      </c>
      <c r="E77" s="10">
        <v>12.0</v>
      </c>
      <c r="F77" s="10" t="s">
        <v>75</v>
      </c>
      <c r="H77" s="10" t="s">
        <v>2975</v>
      </c>
      <c r="J77" s="10" t="s">
        <v>1942</v>
      </c>
    </row>
    <row r="78">
      <c r="A78" s="10" t="s">
        <v>2944</v>
      </c>
      <c r="B78" s="19">
        <v>0.05060185185185185</v>
      </c>
      <c r="C78" s="10" t="s">
        <v>84</v>
      </c>
      <c r="D78" s="10" t="s">
        <v>81</v>
      </c>
      <c r="E78" s="10" t="s">
        <v>75</v>
      </c>
      <c r="F78" s="10" t="s">
        <v>75</v>
      </c>
      <c r="J78" s="10" t="s">
        <v>2263</v>
      </c>
    </row>
    <row r="79">
      <c r="A79" s="10" t="s">
        <v>2944</v>
      </c>
      <c r="B79" s="19">
        <v>0.0506712962962963</v>
      </c>
      <c r="C79" s="10" t="s">
        <v>69</v>
      </c>
      <c r="D79" s="10" t="s">
        <v>81</v>
      </c>
      <c r="E79" s="10">
        <v>10.0</v>
      </c>
      <c r="F79" s="10" t="s">
        <v>75</v>
      </c>
      <c r="H79" s="10" t="s">
        <v>2976</v>
      </c>
      <c r="J79" s="10" t="s">
        <v>1942</v>
      </c>
    </row>
    <row r="80">
      <c r="A80" s="10" t="s">
        <v>2944</v>
      </c>
      <c r="B80" s="19">
        <v>0.0506712962962963</v>
      </c>
      <c r="C80" s="10" t="s">
        <v>69</v>
      </c>
      <c r="D80" s="10" t="s">
        <v>81</v>
      </c>
      <c r="E80" s="10" t="s">
        <v>75</v>
      </c>
      <c r="F80" s="10" t="s">
        <v>75</v>
      </c>
      <c r="J80" s="10" t="s">
        <v>2263</v>
      </c>
    </row>
    <row r="81">
      <c r="A81" s="10" t="s">
        <v>2944</v>
      </c>
      <c r="B81" s="19">
        <v>0.05077546296296296</v>
      </c>
      <c r="C81" s="10" t="s">
        <v>82</v>
      </c>
      <c r="D81" s="10" t="s">
        <v>81</v>
      </c>
      <c r="E81" s="10">
        <v>18.0</v>
      </c>
      <c r="F81" s="10" t="s">
        <v>75</v>
      </c>
      <c r="H81" s="10" t="s">
        <v>2969</v>
      </c>
      <c r="J81" s="10" t="s">
        <v>1942</v>
      </c>
    </row>
    <row r="82">
      <c r="A82" s="10" t="s">
        <v>2944</v>
      </c>
      <c r="B82" s="19">
        <v>0.05077546296296296</v>
      </c>
      <c r="C82" s="10" t="s">
        <v>82</v>
      </c>
      <c r="D82" s="10" t="s">
        <v>81</v>
      </c>
      <c r="E82" s="10" t="s">
        <v>75</v>
      </c>
      <c r="F82" s="10" t="s">
        <v>75</v>
      </c>
      <c r="J82" s="10" t="s">
        <v>2263</v>
      </c>
    </row>
    <row r="83">
      <c r="A83" s="10" t="s">
        <v>2944</v>
      </c>
      <c r="B83" s="19">
        <v>0.05087962962962963</v>
      </c>
      <c r="C83" s="10" t="s">
        <v>69</v>
      </c>
      <c r="D83" s="10" t="s">
        <v>81</v>
      </c>
      <c r="E83" s="10">
        <v>22.0</v>
      </c>
      <c r="F83" s="10" t="s">
        <v>75</v>
      </c>
      <c r="J83" s="10" t="s">
        <v>2967</v>
      </c>
    </row>
    <row r="84">
      <c r="A84" s="10" t="s">
        <v>2944</v>
      </c>
      <c r="B84" s="19">
        <v>0.05087962962962963</v>
      </c>
      <c r="C84" s="10" t="s">
        <v>69</v>
      </c>
      <c r="D84" s="10" t="s">
        <v>81</v>
      </c>
      <c r="E84" s="10" t="s">
        <v>75</v>
      </c>
      <c r="F84" s="10" t="s">
        <v>75</v>
      </c>
      <c r="J84" s="10" t="s">
        <v>2263</v>
      </c>
    </row>
    <row r="85">
      <c r="A85" s="10" t="s">
        <v>2944</v>
      </c>
      <c r="B85" s="19">
        <v>0.0512037037037037</v>
      </c>
      <c r="C85" s="10" t="s">
        <v>82</v>
      </c>
      <c r="D85" s="10" t="s">
        <v>81</v>
      </c>
      <c r="E85" s="10" t="s">
        <v>75</v>
      </c>
      <c r="F85" s="10">
        <v>16.0</v>
      </c>
      <c r="J85" s="10" t="s">
        <v>2967</v>
      </c>
    </row>
    <row r="86">
      <c r="A86" s="10" t="s">
        <v>2944</v>
      </c>
      <c r="B86" s="19">
        <v>0.0512037037037037</v>
      </c>
      <c r="C86" s="10" t="s">
        <v>82</v>
      </c>
      <c r="D86" s="10" t="s">
        <v>81</v>
      </c>
      <c r="E86" s="10" t="s">
        <v>75</v>
      </c>
      <c r="F86" s="10" t="s">
        <v>75</v>
      </c>
      <c r="J86" s="10" t="s">
        <v>2263</v>
      </c>
    </row>
    <row r="87">
      <c r="A87" s="10" t="s">
        <v>2944</v>
      </c>
      <c r="B87" s="19">
        <v>0.0512962962962963</v>
      </c>
      <c r="C87" s="10" t="s">
        <v>82</v>
      </c>
      <c r="D87" s="10" t="s">
        <v>81</v>
      </c>
      <c r="E87" s="10">
        <v>20.0</v>
      </c>
      <c r="F87" s="10" t="s">
        <v>75</v>
      </c>
      <c r="J87" s="10" t="s">
        <v>2967</v>
      </c>
    </row>
    <row r="88">
      <c r="A88" s="10" t="s">
        <v>2944</v>
      </c>
      <c r="B88" s="19">
        <v>0.0512962962962963</v>
      </c>
      <c r="C88" s="10" t="s">
        <v>82</v>
      </c>
      <c r="D88" s="10" t="s">
        <v>81</v>
      </c>
      <c r="E88" s="10" t="s">
        <v>75</v>
      </c>
      <c r="F88" s="10" t="s">
        <v>75</v>
      </c>
      <c r="J88" s="10" t="s">
        <v>2263</v>
      </c>
    </row>
    <row r="89">
      <c r="A89" s="10" t="s">
        <v>2944</v>
      </c>
      <c r="B89" s="19">
        <v>0.053125</v>
      </c>
      <c r="C89" s="10" t="s">
        <v>84</v>
      </c>
      <c r="D89" s="10" t="s">
        <v>81</v>
      </c>
      <c r="E89" s="10">
        <v>29.0</v>
      </c>
      <c r="F89" s="10" t="s">
        <v>75</v>
      </c>
      <c r="H89" s="10" t="s">
        <v>2977</v>
      </c>
      <c r="J89" s="10" t="s">
        <v>1942</v>
      </c>
    </row>
    <row r="90">
      <c r="A90" s="10" t="s">
        <v>2944</v>
      </c>
      <c r="B90" s="19">
        <v>0.053125</v>
      </c>
      <c r="C90" s="10" t="s">
        <v>84</v>
      </c>
      <c r="D90" s="10" t="s">
        <v>81</v>
      </c>
      <c r="E90" s="10" t="s">
        <v>75</v>
      </c>
      <c r="F90" s="10" t="s">
        <v>75</v>
      </c>
      <c r="J90" s="10" t="s">
        <v>2263</v>
      </c>
    </row>
    <row r="91">
      <c r="A91" s="10" t="s">
        <v>2944</v>
      </c>
      <c r="B91" s="19">
        <v>0.05315972222222222</v>
      </c>
      <c r="C91" s="10" t="s">
        <v>82</v>
      </c>
      <c r="D91" s="10" t="s">
        <v>81</v>
      </c>
      <c r="E91" s="10">
        <v>15.0</v>
      </c>
      <c r="F91" s="10" t="s">
        <v>75</v>
      </c>
      <c r="H91" s="10" t="s">
        <v>2965</v>
      </c>
      <c r="J91" s="10" t="s">
        <v>1942</v>
      </c>
    </row>
    <row r="92">
      <c r="A92" s="10" t="s">
        <v>2944</v>
      </c>
      <c r="B92" s="19">
        <v>0.05315972222222222</v>
      </c>
      <c r="C92" s="10" t="s">
        <v>82</v>
      </c>
      <c r="D92" s="10" t="s">
        <v>81</v>
      </c>
      <c r="E92" s="10" t="s">
        <v>75</v>
      </c>
      <c r="F92" s="10" t="s">
        <v>75</v>
      </c>
      <c r="J92" s="10" t="s">
        <v>2263</v>
      </c>
    </row>
    <row r="93">
      <c r="A93" s="10" t="s">
        <v>2944</v>
      </c>
      <c r="B93" s="19">
        <v>0.05376157407407407</v>
      </c>
      <c r="C93" s="10" t="s">
        <v>66</v>
      </c>
      <c r="D93" s="10" t="s">
        <v>93</v>
      </c>
      <c r="E93" s="10">
        <v>15.0</v>
      </c>
      <c r="F93" s="22">
        <f t="shared" ref="F93:F94" si="8">E93-10</f>
        <v>5</v>
      </c>
      <c r="J93" s="10" t="s">
        <v>2959</v>
      </c>
    </row>
    <row r="94">
      <c r="A94" s="10" t="s">
        <v>2944</v>
      </c>
      <c r="B94" s="19">
        <v>0.05380787037037037</v>
      </c>
      <c r="C94" s="10" t="s">
        <v>66</v>
      </c>
      <c r="D94" s="10" t="s">
        <v>93</v>
      </c>
      <c r="E94" s="10">
        <v>21.0</v>
      </c>
      <c r="F94" s="22">
        <f t="shared" si="8"/>
        <v>11</v>
      </c>
      <c r="J94" s="10" t="s">
        <v>2959</v>
      </c>
    </row>
    <row r="95">
      <c r="A95" s="10" t="s">
        <v>2944</v>
      </c>
      <c r="B95" s="19">
        <v>0.05393518518518518</v>
      </c>
      <c r="C95" s="10" t="s">
        <v>66</v>
      </c>
      <c r="D95" s="10" t="s">
        <v>91</v>
      </c>
      <c r="E95" s="10">
        <v>18.0</v>
      </c>
      <c r="F95" s="22"/>
      <c r="H95" s="10" t="s">
        <v>2978</v>
      </c>
    </row>
    <row r="96">
      <c r="A96" s="10" t="s">
        <v>2944</v>
      </c>
      <c r="B96" s="19">
        <v>0.05399305555555556</v>
      </c>
      <c r="C96" s="10" t="s">
        <v>66</v>
      </c>
      <c r="D96" s="10" t="s">
        <v>91</v>
      </c>
      <c r="E96" s="10">
        <v>11.0</v>
      </c>
      <c r="F96" s="22"/>
      <c r="H96" s="10" t="s">
        <v>2979</v>
      </c>
    </row>
    <row r="97">
      <c r="A97" s="10" t="s">
        <v>2944</v>
      </c>
      <c r="B97" s="19">
        <v>0.05454861111111111</v>
      </c>
      <c r="C97" s="10" t="s">
        <v>66</v>
      </c>
      <c r="D97" s="10" t="s">
        <v>93</v>
      </c>
      <c r="E97" s="10" t="s">
        <v>75</v>
      </c>
      <c r="F97" s="10" t="s">
        <v>75</v>
      </c>
      <c r="J97" s="10" t="s">
        <v>2959</v>
      </c>
    </row>
    <row r="98">
      <c r="A98" s="10" t="s">
        <v>2944</v>
      </c>
      <c r="B98" s="19">
        <v>0.05457175925925926</v>
      </c>
      <c r="C98" s="10" t="s">
        <v>66</v>
      </c>
      <c r="D98" s="10" t="s">
        <v>93</v>
      </c>
      <c r="E98" s="10" t="s">
        <v>75</v>
      </c>
      <c r="F98" s="10" t="s">
        <v>75</v>
      </c>
      <c r="J98" s="10" t="s">
        <v>2959</v>
      </c>
    </row>
    <row r="99">
      <c r="A99" s="10" t="s">
        <v>2944</v>
      </c>
      <c r="B99" s="19">
        <v>0.055092592592592596</v>
      </c>
      <c r="C99" s="10" t="s">
        <v>84</v>
      </c>
      <c r="D99" s="10" t="s">
        <v>93</v>
      </c>
      <c r="E99" s="10" t="s">
        <v>88</v>
      </c>
      <c r="F99" s="10">
        <v>1.0</v>
      </c>
      <c r="J99" s="10" t="s">
        <v>2945</v>
      </c>
    </row>
    <row r="100">
      <c r="A100" s="10" t="s">
        <v>2944</v>
      </c>
      <c r="B100" s="19">
        <v>0.055092592592592596</v>
      </c>
      <c r="C100" s="10" t="s">
        <v>84</v>
      </c>
      <c r="D100" s="10" t="s">
        <v>93</v>
      </c>
      <c r="E100" s="10">
        <v>19.0</v>
      </c>
      <c r="F100" s="10">
        <f>E100-9</f>
        <v>10</v>
      </c>
      <c r="J100" s="10" t="s">
        <v>2945</v>
      </c>
    </row>
    <row r="101">
      <c r="A101" s="10" t="s">
        <v>2944</v>
      </c>
      <c r="B101" s="19">
        <v>0.05555555555555555</v>
      </c>
      <c r="C101" s="10" t="s">
        <v>84</v>
      </c>
      <c r="D101" s="10" t="s">
        <v>91</v>
      </c>
      <c r="E101" s="10">
        <v>16.0</v>
      </c>
      <c r="F101" s="22"/>
      <c r="H101" s="10" t="s">
        <v>2980</v>
      </c>
    </row>
    <row r="102">
      <c r="A102" s="10" t="s">
        <v>2944</v>
      </c>
      <c r="B102" s="19">
        <v>0.05677083333333333</v>
      </c>
      <c r="C102" s="10" t="s">
        <v>964</v>
      </c>
      <c r="D102" s="10" t="s">
        <v>81</v>
      </c>
      <c r="E102" s="10">
        <v>25.0</v>
      </c>
      <c r="F102" s="10" t="s">
        <v>75</v>
      </c>
      <c r="H102" s="10" t="s">
        <v>2981</v>
      </c>
      <c r="J102" s="10" t="s">
        <v>1942</v>
      </c>
    </row>
    <row r="103">
      <c r="A103" s="10" t="s">
        <v>2944</v>
      </c>
      <c r="B103" s="28">
        <v>0.056875</v>
      </c>
      <c r="C103" s="25" t="s">
        <v>69</v>
      </c>
      <c r="D103" s="26" t="s">
        <v>81</v>
      </c>
      <c r="E103" s="30">
        <v>12.0</v>
      </c>
      <c r="F103" s="55" t="s">
        <v>75</v>
      </c>
      <c r="G103" s="26"/>
      <c r="H103" s="25" t="s">
        <v>2982</v>
      </c>
      <c r="I103" s="26"/>
      <c r="J103" s="26" t="s">
        <v>1942</v>
      </c>
    </row>
    <row r="104">
      <c r="A104" s="10" t="s">
        <v>2944</v>
      </c>
      <c r="B104" s="28">
        <v>0.05701388888888889</v>
      </c>
      <c r="C104" s="26" t="s">
        <v>964</v>
      </c>
      <c r="D104" s="26" t="s">
        <v>81</v>
      </c>
      <c r="E104" s="30">
        <v>20.0</v>
      </c>
      <c r="F104" s="55" t="s">
        <v>75</v>
      </c>
      <c r="G104" s="26"/>
      <c r="H104" s="26" t="s">
        <v>2981</v>
      </c>
      <c r="I104" s="26"/>
      <c r="J104" s="26" t="s">
        <v>1942</v>
      </c>
    </row>
    <row r="105">
      <c r="A105" s="10" t="s">
        <v>2944</v>
      </c>
      <c r="B105" s="28">
        <v>0.057118055555555554</v>
      </c>
      <c r="C105" s="25" t="s">
        <v>69</v>
      </c>
      <c r="D105" s="26" t="s">
        <v>81</v>
      </c>
      <c r="E105" s="30" t="s">
        <v>75</v>
      </c>
      <c r="F105" s="55" t="s">
        <v>75</v>
      </c>
      <c r="G105" s="26"/>
      <c r="H105" s="25" t="s">
        <v>2982</v>
      </c>
      <c r="I105" s="26"/>
      <c r="J105" s="26" t="s">
        <v>1942</v>
      </c>
    </row>
    <row r="106">
      <c r="A106" s="10" t="s">
        <v>2944</v>
      </c>
      <c r="B106" s="19">
        <v>0.05732638888888889</v>
      </c>
      <c r="C106" s="10" t="s">
        <v>964</v>
      </c>
      <c r="D106" s="10" t="s">
        <v>81</v>
      </c>
      <c r="E106" s="10" t="s">
        <v>75</v>
      </c>
      <c r="F106" s="10" t="s">
        <v>75</v>
      </c>
      <c r="J106" s="10" t="s">
        <v>2263</v>
      </c>
    </row>
    <row r="107">
      <c r="A107" s="10" t="s">
        <v>2944</v>
      </c>
      <c r="B107" s="19">
        <v>0.05732638888888889</v>
      </c>
      <c r="C107" s="10" t="s">
        <v>964</v>
      </c>
      <c r="D107" s="10" t="s">
        <v>81</v>
      </c>
      <c r="E107" s="10">
        <v>25.0</v>
      </c>
      <c r="F107" s="10" t="s">
        <v>75</v>
      </c>
      <c r="J107" s="10" t="s">
        <v>2967</v>
      </c>
    </row>
    <row r="108">
      <c r="A108" s="10" t="s">
        <v>2944</v>
      </c>
      <c r="B108" s="19">
        <v>0.05761574074074074</v>
      </c>
      <c r="C108" s="10" t="s">
        <v>74</v>
      </c>
      <c r="D108" s="10" t="s">
        <v>81</v>
      </c>
      <c r="E108" s="10" t="s">
        <v>75</v>
      </c>
      <c r="F108" s="10" t="s">
        <v>75</v>
      </c>
      <c r="H108" s="10" t="s">
        <v>2983</v>
      </c>
      <c r="J108" s="10" t="s">
        <v>1942</v>
      </c>
    </row>
    <row r="109">
      <c r="A109" s="10" t="s">
        <v>2944</v>
      </c>
      <c r="B109" s="19">
        <v>0.05761574074074074</v>
      </c>
      <c r="C109" s="10" t="s">
        <v>74</v>
      </c>
      <c r="D109" s="10" t="s">
        <v>81</v>
      </c>
      <c r="E109" s="10" t="s">
        <v>75</v>
      </c>
      <c r="F109" s="10" t="s">
        <v>75</v>
      </c>
      <c r="H109" s="10" t="s">
        <v>2984</v>
      </c>
      <c r="J109" s="10" t="s">
        <v>1942</v>
      </c>
    </row>
    <row r="110">
      <c r="A110" s="10" t="s">
        <v>2944</v>
      </c>
      <c r="B110" s="19">
        <v>0.05863425925925926</v>
      </c>
      <c r="C110" s="10" t="s">
        <v>74</v>
      </c>
      <c r="D110" s="10" t="s">
        <v>93</v>
      </c>
      <c r="E110" s="10">
        <v>24.0</v>
      </c>
      <c r="F110" s="22">
        <f>E110-10</f>
        <v>14</v>
      </c>
      <c r="J110" s="10" t="s">
        <v>2949</v>
      </c>
    </row>
    <row r="111">
      <c r="A111" s="10" t="s">
        <v>2944</v>
      </c>
      <c r="B111" s="19">
        <v>0.058680555555555555</v>
      </c>
      <c r="C111" s="10" t="s">
        <v>74</v>
      </c>
      <c r="D111" s="10" t="s">
        <v>91</v>
      </c>
      <c r="E111" s="10" t="s">
        <v>75</v>
      </c>
      <c r="H111" s="10" t="s">
        <v>2963</v>
      </c>
      <c r="I111" s="10">
        <v>1.0</v>
      </c>
      <c r="J111" s="10" t="s">
        <v>2951</v>
      </c>
    </row>
    <row r="112">
      <c r="A112" s="10" t="s">
        <v>2944</v>
      </c>
      <c r="B112" s="19">
        <v>0.058854166666666666</v>
      </c>
      <c r="C112" s="10" t="s">
        <v>66</v>
      </c>
      <c r="D112" s="10" t="s">
        <v>81</v>
      </c>
      <c r="E112" s="10">
        <v>21.0</v>
      </c>
      <c r="F112" s="22">
        <f>E112-5</f>
        <v>16</v>
      </c>
      <c r="H112" s="10" t="s">
        <v>2985</v>
      </c>
    </row>
    <row r="113">
      <c r="A113" s="10" t="s">
        <v>2944</v>
      </c>
      <c r="B113" s="19">
        <v>0.05887731481481481</v>
      </c>
      <c r="C113" s="10" t="s">
        <v>84</v>
      </c>
      <c r="D113" s="10" t="s">
        <v>81</v>
      </c>
      <c r="E113" s="10">
        <v>20.0</v>
      </c>
      <c r="F113" s="22">
        <f>E113-7</f>
        <v>13</v>
      </c>
      <c r="H113" s="10" t="s">
        <v>1899</v>
      </c>
    </row>
    <row r="114">
      <c r="A114" s="10" t="s">
        <v>2944</v>
      </c>
      <c r="B114" s="19">
        <v>0.06129629629629629</v>
      </c>
      <c r="C114" s="10" t="s">
        <v>70</v>
      </c>
      <c r="D114" s="10" t="s">
        <v>125</v>
      </c>
      <c r="E114" s="10">
        <v>21.0</v>
      </c>
      <c r="F114" s="22">
        <f t="shared" ref="F114:F115" si="9">E114-9</f>
        <v>12</v>
      </c>
      <c r="J114" s="10" t="s">
        <v>2265</v>
      </c>
    </row>
    <row r="115">
      <c r="A115" s="10" t="s">
        <v>2944</v>
      </c>
      <c r="B115" s="19">
        <v>0.06129629629629629</v>
      </c>
      <c r="C115" s="10" t="s">
        <v>70</v>
      </c>
      <c r="D115" s="10" t="s">
        <v>125</v>
      </c>
      <c r="E115" s="10">
        <v>17.0</v>
      </c>
      <c r="F115" s="22">
        <f t="shared" si="9"/>
        <v>8</v>
      </c>
    </row>
    <row r="116">
      <c r="A116" s="10" t="s">
        <v>2944</v>
      </c>
      <c r="B116" s="19">
        <v>0.06129629629629629</v>
      </c>
      <c r="C116" s="10" t="s">
        <v>66</v>
      </c>
      <c r="D116" s="10" t="s">
        <v>125</v>
      </c>
      <c r="E116" s="10" t="s">
        <v>75</v>
      </c>
      <c r="F116" s="10" t="s">
        <v>75</v>
      </c>
      <c r="J116" s="10" t="s">
        <v>2265</v>
      </c>
    </row>
    <row r="117">
      <c r="A117" s="10" t="s">
        <v>2944</v>
      </c>
      <c r="B117" s="19">
        <v>0.06129629629629629</v>
      </c>
      <c r="C117" s="10" t="s">
        <v>66</v>
      </c>
      <c r="D117" s="10" t="s">
        <v>125</v>
      </c>
      <c r="E117" s="10">
        <v>8.0</v>
      </c>
      <c r="F117" s="22">
        <f>E117-0</f>
        <v>8</v>
      </c>
    </row>
    <row r="118">
      <c r="A118" s="10" t="s">
        <v>2944</v>
      </c>
      <c r="B118" s="19">
        <v>0.06129629629629629</v>
      </c>
      <c r="C118" s="10" t="s">
        <v>82</v>
      </c>
      <c r="D118" s="10" t="s">
        <v>125</v>
      </c>
      <c r="E118" s="10">
        <v>15.0</v>
      </c>
      <c r="F118" s="22">
        <f>E118-2</f>
        <v>13</v>
      </c>
    </row>
    <row r="119">
      <c r="A119" s="10" t="s">
        <v>2944</v>
      </c>
      <c r="B119" s="19">
        <v>0.06129629629629629</v>
      </c>
      <c r="C119" s="10" t="s">
        <v>74</v>
      </c>
      <c r="D119" s="10" t="s">
        <v>125</v>
      </c>
      <c r="E119" s="10">
        <v>29.0</v>
      </c>
      <c r="F119" s="22">
        <f>E119-13</f>
        <v>16</v>
      </c>
      <c r="J119" s="10" t="s">
        <v>2265</v>
      </c>
    </row>
    <row r="120">
      <c r="A120" s="10" t="s">
        <v>2944</v>
      </c>
      <c r="B120" s="19">
        <v>0.06129629629629629</v>
      </c>
      <c r="C120" s="10" t="s">
        <v>74</v>
      </c>
      <c r="D120" s="10" t="s">
        <v>125</v>
      </c>
      <c r="E120" s="10" t="s">
        <v>88</v>
      </c>
      <c r="F120" s="10">
        <v>1.0</v>
      </c>
    </row>
    <row r="121">
      <c r="A121" s="10" t="s">
        <v>2944</v>
      </c>
      <c r="B121" s="19">
        <v>0.06129629629629629</v>
      </c>
      <c r="C121" s="10" t="s">
        <v>69</v>
      </c>
      <c r="D121" s="10" t="s">
        <v>125</v>
      </c>
      <c r="E121" s="10">
        <v>19.0</v>
      </c>
      <c r="F121" s="10">
        <f>E121-4</f>
        <v>15</v>
      </c>
    </row>
    <row r="122">
      <c r="A122" s="10" t="s">
        <v>2944</v>
      </c>
      <c r="B122" s="19">
        <v>0.06129629629629629</v>
      </c>
      <c r="C122" s="10" t="s">
        <v>964</v>
      </c>
      <c r="D122" s="10" t="s">
        <v>125</v>
      </c>
      <c r="E122" s="10">
        <v>18.0</v>
      </c>
      <c r="F122" s="10">
        <f>E122-1</f>
        <v>17</v>
      </c>
    </row>
    <row r="123">
      <c r="A123" s="10" t="s">
        <v>2944</v>
      </c>
      <c r="B123" s="19">
        <v>0.06129629629629629</v>
      </c>
      <c r="C123" s="10" t="s">
        <v>84</v>
      </c>
      <c r="D123" s="10" t="s">
        <v>125</v>
      </c>
      <c r="E123" s="10" t="s">
        <v>75</v>
      </c>
      <c r="F123" s="10" t="s">
        <v>75</v>
      </c>
      <c r="J123" s="10" t="s">
        <v>2265</v>
      </c>
    </row>
    <row r="124">
      <c r="A124" s="10" t="s">
        <v>2944</v>
      </c>
      <c r="B124" s="19">
        <v>0.06129629629629629</v>
      </c>
      <c r="C124" s="10" t="s">
        <v>84</v>
      </c>
      <c r="D124" s="10" t="s">
        <v>125</v>
      </c>
      <c r="E124" s="10">
        <v>9.0</v>
      </c>
      <c r="F124" s="22">
        <f>E124-2</f>
        <v>7</v>
      </c>
    </row>
    <row r="125">
      <c r="A125" s="10" t="s">
        <v>2944</v>
      </c>
      <c r="B125" s="19">
        <v>0.06458333333333334</v>
      </c>
      <c r="C125" s="10" t="s">
        <v>964</v>
      </c>
      <c r="D125" s="10" t="s">
        <v>120</v>
      </c>
      <c r="E125" s="10">
        <v>25.0</v>
      </c>
      <c r="F125" s="22"/>
      <c r="H125" s="10" t="s">
        <v>2986</v>
      </c>
      <c r="J125" s="10" t="s">
        <v>1194</v>
      </c>
    </row>
    <row r="126">
      <c r="A126" s="10" t="s">
        <v>2944</v>
      </c>
      <c r="B126" s="19">
        <v>0.06510416666666667</v>
      </c>
      <c r="C126" s="10" t="s">
        <v>964</v>
      </c>
      <c r="D126" s="10" t="s">
        <v>125</v>
      </c>
      <c r="E126" s="10">
        <v>16.0</v>
      </c>
      <c r="F126" s="22">
        <f>E126-1</f>
        <v>15</v>
      </c>
    </row>
    <row r="127">
      <c r="A127" s="10" t="s">
        <v>2944</v>
      </c>
      <c r="B127" s="19">
        <v>0.06618055555555556</v>
      </c>
      <c r="C127" s="10" t="s">
        <v>70</v>
      </c>
      <c r="D127" s="10" t="s">
        <v>365</v>
      </c>
      <c r="E127" s="10">
        <v>23.0</v>
      </c>
      <c r="F127" s="10">
        <v>15.0</v>
      </c>
    </row>
    <row r="128">
      <c r="A128" s="10" t="s">
        <v>2944</v>
      </c>
      <c r="B128" s="19">
        <v>0.06619212962962963</v>
      </c>
      <c r="C128" s="10" t="s">
        <v>82</v>
      </c>
      <c r="D128" s="10" t="s">
        <v>365</v>
      </c>
      <c r="E128" s="10">
        <v>18.0</v>
      </c>
      <c r="F128" s="22">
        <f>E128-10</f>
        <v>8</v>
      </c>
    </row>
    <row r="129">
      <c r="A129" s="10" t="s">
        <v>2944</v>
      </c>
      <c r="B129" s="19">
        <v>0.08703703703703704</v>
      </c>
      <c r="C129" s="10" t="s">
        <v>69</v>
      </c>
      <c r="D129" s="10" t="s">
        <v>67</v>
      </c>
      <c r="E129" s="10" t="s">
        <v>75</v>
      </c>
      <c r="F129" s="10" t="s">
        <v>75</v>
      </c>
      <c r="J129" s="10" t="s">
        <v>2263</v>
      </c>
    </row>
    <row r="130">
      <c r="A130" s="10" t="s">
        <v>2944</v>
      </c>
      <c r="B130" s="19">
        <v>0.0849537037037037</v>
      </c>
      <c r="C130" s="10" t="s">
        <v>69</v>
      </c>
      <c r="D130" s="10" t="s">
        <v>67</v>
      </c>
      <c r="E130" s="10">
        <v>25.0</v>
      </c>
      <c r="F130" s="10" t="s">
        <v>75</v>
      </c>
      <c r="J130" s="10" t="s">
        <v>2508</v>
      </c>
    </row>
    <row r="131">
      <c r="A131" s="10" t="s">
        <v>2944</v>
      </c>
      <c r="B131" s="19">
        <v>0.12083333333333333</v>
      </c>
      <c r="C131" s="10" t="s">
        <v>82</v>
      </c>
      <c r="D131" s="10" t="s">
        <v>127</v>
      </c>
      <c r="E131" s="10" t="s">
        <v>88</v>
      </c>
      <c r="F131" s="10">
        <v>1.0</v>
      </c>
      <c r="J131" s="10" t="s">
        <v>2987</v>
      </c>
    </row>
    <row r="132">
      <c r="A132" s="10" t="s">
        <v>2944</v>
      </c>
      <c r="B132" s="19">
        <v>0.12400462962962963</v>
      </c>
      <c r="C132" s="10" t="s">
        <v>74</v>
      </c>
      <c r="D132" s="10" t="s">
        <v>71</v>
      </c>
      <c r="E132" s="10">
        <v>21.0</v>
      </c>
      <c r="F132" s="22">
        <f>E132-5</f>
        <v>16</v>
      </c>
    </row>
    <row r="133">
      <c r="A133" s="10" t="s">
        <v>2944</v>
      </c>
      <c r="B133" s="19">
        <v>0.1285763888888889</v>
      </c>
      <c r="C133" s="10" t="s">
        <v>84</v>
      </c>
      <c r="D133" s="10" t="s">
        <v>126</v>
      </c>
      <c r="E133" s="10">
        <v>3.0</v>
      </c>
      <c r="F133" s="22">
        <f>E133--1</f>
        <v>4</v>
      </c>
    </row>
    <row r="134">
      <c r="A134" s="10" t="s">
        <v>2944</v>
      </c>
      <c r="B134" s="19">
        <v>0.13106481481481483</v>
      </c>
      <c r="C134" s="10" t="s">
        <v>74</v>
      </c>
      <c r="D134" s="10" t="s">
        <v>166</v>
      </c>
      <c r="E134" s="10">
        <v>10.0</v>
      </c>
      <c r="F134" s="22">
        <f>E134-1</f>
        <v>9</v>
      </c>
    </row>
    <row r="135">
      <c r="A135" s="10" t="s">
        <v>2944</v>
      </c>
      <c r="B135" s="19">
        <v>0.13106481481481483</v>
      </c>
      <c r="C135" s="10" t="s">
        <v>964</v>
      </c>
      <c r="D135" s="10" t="s">
        <v>166</v>
      </c>
      <c r="E135" s="10" t="s">
        <v>68</v>
      </c>
      <c r="F135" s="10">
        <v>20.0</v>
      </c>
    </row>
    <row r="136">
      <c r="A136" s="10" t="s">
        <v>2944</v>
      </c>
      <c r="B136" s="19">
        <v>0.13106481481481483</v>
      </c>
      <c r="C136" s="10" t="s">
        <v>70</v>
      </c>
      <c r="D136" s="10" t="s">
        <v>166</v>
      </c>
      <c r="E136" s="10">
        <v>21.0</v>
      </c>
      <c r="F136" s="22">
        <f>E136-3</f>
        <v>18</v>
      </c>
    </row>
    <row r="137">
      <c r="A137" s="10" t="s">
        <v>2944</v>
      </c>
      <c r="B137" s="19">
        <v>0.13106481481481483</v>
      </c>
      <c r="C137" s="10" t="s">
        <v>82</v>
      </c>
      <c r="D137" s="10" t="s">
        <v>166</v>
      </c>
      <c r="E137" s="10">
        <v>13.0</v>
      </c>
      <c r="F137" s="22">
        <f>E137-8</f>
        <v>5</v>
      </c>
    </row>
    <row r="138">
      <c r="A138" s="10" t="s">
        <v>2944</v>
      </c>
      <c r="B138" s="19">
        <v>0.13106481481481483</v>
      </c>
      <c r="C138" s="10" t="s">
        <v>66</v>
      </c>
      <c r="D138" s="10" t="s">
        <v>166</v>
      </c>
      <c r="E138" s="10">
        <v>7.0</v>
      </c>
      <c r="F138" s="22">
        <f>E138-3</f>
        <v>4</v>
      </c>
    </row>
    <row r="139">
      <c r="A139" s="10" t="s">
        <v>2944</v>
      </c>
      <c r="B139" s="19">
        <v>0.13106481481481483</v>
      </c>
      <c r="C139" s="10" t="s">
        <v>84</v>
      </c>
      <c r="D139" s="10" t="s">
        <v>166</v>
      </c>
      <c r="E139" s="10">
        <v>5.0</v>
      </c>
      <c r="F139" s="22">
        <f>E139-0</f>
        <v>5</v>
      </c>
    </row>
    <row r="140">
      <c r="A140" s="10" t="s">
        <v>2944</v>
      </c>
      <c r="B140" s="19">
        <v>0.13912037037037037</v>
      </c>
      <c r="C140" s="10" t="s">
        <v>964</v>
      </c>
      <c r="D140" s="10" t="s">
        <v>76</v>
      </c>
      <c r="E140" s="10" t="s">
        <v>75</v>
      </c>
      <c r="F140" s="22"/>
      <c r="J140" s="10" t="s">
        <v>2509</v>
      </c>
    </row>
    <row r="141">
      <c r="A141" s="10" t="s">
        <v>2944</v>
      </c>
      <c r="B141" s="19">
        <v>0.14002314814814815</v>
      </c>
      <c r="C141" s="10" t="s">
        <v>964</v>
      </c>
      <c r="D141" s="10" t="s">
        <v>76</v>
      </c>
      <c r="E141" s="10">
        <v>99.0</v>
      </c>
      <c r="F141" s="22"/>
      <c r="J141" s="10" t="s">
        <v>2988</v>
      </c>
    </row>
    <row r="142">
      <c r="A142" s="10" t="s">
        <v>2944</v>
      </c>
      <c r="B142" s="19">
        <v>0.14868055555555557</v>
      </c>
      <c r="C142" s="10" t="s">
        <v>964</v>
      </c>
      <c r="D142" s="10" t="s">
        <v>67</v>
      </c>
      <c r="E142" s="10">
        <v>24.0</v>
      </c>
      <c r="F142" s="10" t="s">
        <v>75</v>
      </c>
      <c r="J142" s="10" t="s">
        <v>2508</v>
      </c>
    </row>
    <row r="143">
      <c r="A143" s="10" t="s">
        <v>2944</v>
      </c>
      <c r="B143" s="19">
        <v>0.1494212962962963</v>
      </c>
      <c r="C143" s="10" t="s">
        <v>964</v>
      </c>
      <c r="D143" s="10" t="s">
        <v>130</v>
      </c>
      <c r="E143" s="10">
        <v>8.0</v>
      </c>
      <c r="F143" s="22">
        <f t="shared" ref="F143:F144" si="10">E143--1</f>
        <v>9</v>
      </c>
    </row>
    <row r="144">
      <c r="A144" s="10" t="s">
        <v>2944</v>
      </c>
      <c r="B144" s="19">
        <v>0.1494212962962963</v>
      </c>
      <c r="C144" s="10" t="s">
        <v>964</v>
      </c>
      <c r="D144" s="10" t="s">
        <v>130</v>
      </c>
      <c r="E144" s="10">
        <v>4.0</v>
      </c>
      <c r="F144" s="22">
        <f t="shared" si="10"/>
        <v>5</v>
      </c>
      <c r="J144" s="10" t="s">
        <v>2691</v>
      </c>
    </row>
    <row r="145">
      <c r="A145" s="10" t="s">
        <v>2944</v>
      </c>
      <c r="B145" s="19">
        <v>0.15081018518518519</v>
      </c>
      <c r="C145" s="10" t="s">
        <v>66</v>
      </c>
      <c r="D145" s="10" t="s">
        <v>210</v>
      </c>
      <c r="E145" s="10">
        <v>21.0</v>
      </c>
      <c r="F145" s="22">
        <f>E145-9</f>
        <v>12</v>
      </c>
    </row>
    <row r="146">
      <c r="A146" s="10" t="s">
        <v>2944</v>
      </c>
      <c r="B146" s="19">
        <v>0.1515625</v>
      </c>
      <c r="C146" s="10" t="s">
        <v>84</v>
      </c>
      <c r="D146" s="10" t="s">
        <v>209</v>
      </c>
      <c r="E146" s="10">
        <v>18.0</v>
      </c>
      <c r="F146" s="10" t="s">
        <v>75</v>
      </c>
      <c r="J146" s="10" t="s">
        <v>2508</v>
      </c>
    </row>
    <row r="147">
      <c r="A147" s="10" t="s">
        <v>2944</v>
      </c>
      <c r="B147" s="19">
        <v>0.1529861111111111</v>
      </c>
      <c r="C147" s="10" t="s">
        <v>84</v>
      </c>
      <c r="D147" s="10" t="s">
        <v>83</v>
      </c>
      <c r="E147" s="10" t="s">
        <v>75</v>
      </c>
      <c r="F147" s="10" t="s">
        <v>75</v>
      </c>
      <c r="J147" s="10" t="s">
        <v>2691</v>
      </c>
    </row>
    <row r="148">
      <c r="A148" s="10" t="s">
        <v>2944</v>
      </c>
      <c r="B148" s="19">
        <v>0.1529861111111111</v>
      </c>
      <c r="C148" s="10" t="s">
        <v>84</v>
      </c>
      <c r="D148" s="10" t="s">
        <v>83</v>
      </c>
      <c r="E148" s="10">
        <v>19.0</v>
      </c>
      <c r="F148" s="10">
        <f>E148-5</f>
        <v>14</v>
      </c>
    </row>
    <row r="149">
      <c r="A149" s="10" t="s">
        <v>2944</v>
      </c>
      <c r="B149" s="19">
        <v>0.15627314814814816</v>
      </c>
      <c r="C149" s="10" t="s">
        <v>70</v>
      </c>
      <c r="D149" s="10" t="s">
        <v>67</v>
      </c>
      <c r="E149" s="10">
        <v>25.0</v>
      </c>
      <c r="F149" s="10" t="s">
        <v>75</v>
      </c>
      <c r="J149" s="10" t="s">
        <v>2508</v>
      </c>
    </row>
    <row r="150">
      <c r="A150" s="10" t="s">
        <v>2944</v>
      </c>
      <c r="B150" s="19">
        <v>0.15782407407407406</v>
      </c>
      <c r="C150" s="10" t="s">
        <v>964</v>
      </c>
      <c r="D150" s="10" t="s">
        <v>130</v>
      </c>
      <c r="E150" s="10">
        <v>14.0</v>
      </c>
      <c r="F150" s="22">
        <f>E150--1</f>
        <v>15</v>
      </c>
    </row>
    <row r="151">
      <c r="A151" s="10" t="s">
        <v>2944</v>
      </c>
      <c r="B151" s="19">
        <v>0.1590625</v>
      </c>
      <c r="C151" s="10" t="s">
        <v>84</v>
      </c>
      <c r="D151" s="10" t="s">
        <v>93</v>
      </c>
      <c r="E151" s="10" t="s">
        <v>75</v>
      </c>
      <c r="F151" s="10" t="s">
        <v>75</v>
      </c>
      <c r="J151" s="10" t="s">
        <v>2263</v>
      </c>
    </row>
    <row r="152">
      <c r="A152" s="10" t="s">
        <v>2944</v>
      </c>
      <c r="B152" s="19">
        <v>0.1590625</v>
      </c>
      <c r="C152" s="10" t="s">
        <v>84</v>
      </c>
      <c r="D152" s="10" t="s">
        <v>93</v>
      </c>
      <c r="E152" s="10">
        <v>22.0</v>
      </c>
      <c r="F152" s="22">
        <f>E152-8</f>
        <v>14</v>
      </c>
      <c r="J152" s="10" t="s">
        <v>2989</v>
      </c>
    </row>
  </sheetData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29"/>
    <col customWidth="1" min="4" max="4" width="15.71"/>
    <col customWidth="1" min="5" max="5" width="10.43"/>
    <col customWidth="1" min="6" max="6" width="12.43"/>
    <col customWidth="1" min="7" max="7" width="5.14"/>
    <col customWidth="1" min="8" max="8" width="26.86"/>
    <col customWidth="1" min="9" max="9" width="6.29"/>
    <col customWidth="1" min="10" max="10" width="38.57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2990</v>
      </c>
      <c r="B2" s="19">
        <v>0.0253125</v>
      </c>
      <c r="C2" s="10" t="s">
        <v>70</v>
      </c>
      <c r="D2" s="10" t="s">
        <v>100</v>
      </c>
      <c r="E2" s="10">
        <v>22.0</v>
      </c>
      <c r="F2">
        <f>E2-9</f>
        <v>13</v>
      </c>
    </row>
    <row r="3">
      <c r="A3" s="10" t="s">
        <v>2990</v>
      </c>
      <c r="B3" s="19">
        <v>0.03283564814814815</v>
      </c>
      <c r="C3" s="10" t="s">
        <v>70</v>
      </c>
      <c r="D3" s="10" t="s">
        <v>71</v>
      </c>
      <c r="E3" s="10">
        <v>9.0</v>
      </c>
      <c r="F3">
        <f>E3-7</f>
        <v>2</v>
      </c>
    </row>
    <row r="4">
      <c r="A4" s="10" t="s">
        <v>2990</v>
      </c>
      <c r="B4" s="19">
        <v>0.055636574074074074</v>
      </c>
      <c r="C4" s="10" t="s">
        <v>964</v>
      </c>
      <c r="D4" s="10" t="s">
        <v>67</v>
      </c>
      <c r="E4" s="10" t="s">
        <v>68</v>
      </c>
      <c r="F4" s="10">
        <v>20.0</v>
      </c>
    </row>
    <row r="5">
      <c r="A5" s="10" t="s">
        <v>2990</v>
      </c>
      <c r="B5" s="19">
        <v>0.05564814814814815</v>
      </c>
      <c r="C5" s="10" t="s">
        <v>66</v>
      </c>
      <c r="D5" s="10" t="s">
        <v>67</v>
      </c>
      <c r="E5" s="10">
        <v>7.0</v>
      </c>
      <c r="F5">
        <f>E5-2</f>
        <v>5</v>
      </c>
    </row>
    <row r="6">
      <c r="A6" s="10" t="s">
        <v>2990</v>
      </c>
      <c r="B6" s="19">
        <v>0.05650462962962963</v>
      </c>
      <c r="C6" s="10" t="s">
        <v>964</v>
      </c>
      <c r="D6" s="10" t="s">
        <v>130</v>
      </c>
      <c r="E6" s="10">
        <v>13.0</v>
      </c>
      <c r="F6" s="10" t="s">
        <v>75</v>
      </c>
      <c r="J6" s="10" t="s">
        <v>2508</v>
      </c>
    </row>
    <row r="7">
      <c r="A7" s="10" t="s">
        <v>2990</v>
      </c>
      <c r="B7" s="19">
        <v>0.056979166666666664</v>
      </c>
      <c r="C7" s="10" t="s">
        <v>82</v>
      </c>
      <c r="D7" s="10" t="s">
        <v>361</v>
      </c>
      <c r="E7" s="10">
        <v>24.0</v>
      </c>
      <c r="F7">
        <f>E7-10</f>
        <v>14</v>
      </c>
    </row>
    <row r="8">
      <c r="A8" s="10" t="s">
        <v>2990</v>
      </c>
      <c r="B8" s="19">
        <v>0.05832175925925926</v>
      </c>
      <c r="C8" s="10" t="s">
        <v>82</v>
      </c>
      <c r="D8" s="10" t="s">
        <v>128</v>
      </c>
      <c r="E8" s="10">
        <v>18.0</v>
      </c>
      <c r="F8">
        <f>E8-4</f>
        <v>14</v>
      </c>
    </row>
    <row r="9">
      <c r="A9" s="10" t="s">
        <v>2990</v>
      </c>
      <c r="B9" s="19">
        <v>0.06050925925925926</v>
      </c>
      <c r="C9" s="10" t="s">
        <v>84</v>
      </c>
      <c r="D9" s="10" t="s">
        <v>130</v>
      </c>
      <c r="E9" s="10">
        <v>10.0</v>
      </c>
      <c r="F9">
        <f>E9-1</f>
        <v>9</v>
      </c>
    </row>
    <row r="10">
      <c r="A10" s="10" t="s">
        <v>2990</v>
      </c>
      <c r="B10" s="19">
        <v>0.06081018518518518</v>
      </c>
      <c r="C10" s="10" t="s">
        <v>66</v>
      </c>
      <c r="D10" s="10" t="s">
        <v>67</v>
      </c>
      <c r="E10" s="10">
        <v>6.0</v>
      </c>
      <c r="F10">
        <f>E10-2</f>
        <v>4</v>
      </c>
    </row>
    <row r="11">
      <c r="A11" s="10" t="s">
        <v>2990</v>
      </c>
      <c r="B11" s="19">
        <v>0.060821759259259256</v>
      </c>
      <c r="C11" s="10" t="s">
        <v>964</v>
      </c>
      <c r="D11" s="10" t="s">
        <v>67</v>
      </c>
      <c r="E11" s="10">
        <v>16.0</v>
      </c>
      <c r="F11">
        <f>E11-9</f>
        <v>7</v>
      </c>
    </row>
    <row r="12">
      <c r="A12" s="10" t="s">
        <v>2990</v>
      </c>
      <c r="B12" s="19">
        <v>0.06283564814814815</v>
      </c>
      <c r="C12" s="10" t="s">
        <v>157</v>
      </c>
      <c r="D12" s="10" t="s">
        <v>67</v>
      </c>
      <c r="E12" s="10">
        <v>16.0</v>
      </c>
      <c r="F12">
        <f>E12-1</f>
        <v>15</v>
      </c>
      <c r="J12" s="10" t="s">
        <v>2991</v>
      </c>
    </row>
    <row r="13">
      <c r="A13" s="10" t="s">
        <v>2990</v>
      </c>
      <c r="B13" s="19">
        <v>0.0641087962962963</v>
      </c>
      <c r="C13" s="10" t="s">
        <v>70</v>
      </c>
      <c r="D13" s="10" t="s">
        <v>130</v>
      </c>
      <c r="E13" s="10" t="s">
        <v>88</v>
      </c>
      <c r="F13" s="10">
        <v>1.0</v>
      </c>
    </row>
    <row r="14">
      <c r="A14" s="10" t="s">
        <v>2990</v>
      </c>
      <c r="B14" s="19">
        <v>0.06701388888888889</v>
      </c>
      <c r="C14" s="10" t="s">
        <v>70</v>
      </c>
      <c r="D14" s="10" t="s">
        <v>67</v>
      </c>
      <c r="E14" s="10">
        <v>9.0</v>
      </c>
      <c r="F14">
        <f>E14-3</f>
        <v>6</v>
      </c>
    </row>
    <row r="15">
      <c r="A15" s="10" t="s">
        <v>2990</v>
      </c>
      <c r="B15" s="19">
        <v>0.07159722222222223</v>
      </c>
      <c r="C15" s="10" t="s">
        <v>157</v>
      </c>
      <c r="D15" s="10" t="s">
        <v>81</v>
      </c>
      <c r="E15" s="10">
        <v>10.0</v>
      </c>
      <c r="F15">
        <f>E15-0</f>
        <v>10</v>
      </c>
      <c r="J15" s="10" t="s">
        <v>2991</v>
      </c>
    </row>
    <row r="16">
      <c r="A16" s="10" t="s">
        <v>2990</v>
      </c>
      <c r="B16" s="19">
        <v>0.09467592592592593</v>
      </c>
      <c r="C16" s="10" t="s">
        <v>74</v>
      </c>
      <c r="D16" s="10" t="s">
        <v>125</v>
      </c>
      <c r="E16" s="10" t="s">
        <v>75</v>
      </c>
      <c r="F16" s="10" t="s">
        <v>75</v>
      </c>
      <c r="J16" s="10" t="s">
        <v>2263</v>
      </c>
    </row>
    <row r="17">
      <c r="A17" s="10" t="s">
        <v>2990</v>
      </c>
      <c r="B17" s="19">
        <v>0.09467592592592593</v>
      </c>
      <c r="C17" s="10" t="s">
        <v>74</v>
      </c>
      <c r="D17" s="10" t="s">
        <v>125</v>
      </c>
      <c r="E17" s="10">
        <v>24.0</v>
      </c>
      <c r="F17">
        <f>E17-13</f>
        <v>11</v>
      </c>
    </row>
    <row r="18">
      <c r="A18" s="10" t="s">
        <v>2990</v>
      </c>
      <c r="B18" s="19">
        <v>0.095</v>
      </c>
      <c r="C18" s="10" t="s">
        <v>70</v>
      </c>
      <c r="D18" s="10" t="s">
        <v>87</v>
      </c>
      <c r="E18" s="10">
        <v>24.0</v>
      </c>
      <c r="F18">
        <f>E18-5</f>
        <v>19</v>
      </c>
    </row>
    <row r="19">
      <c r="A19" s="10" t="s">
        <v>2990</v>
      </c>
      <c r="B19" s="19">
        <v>0.09508101851851852</v>
      </c>
      <c r="C19" s="10" t="s">
        <v>66</v>
      </c>
      <c r="D19" s="10" t="s">
        <v>87</v>
      </c>
      <c r="E19" s="10">
        <v>17.0</v>
      </c>
      <c r="F19">
        <f>E19-0</f>
        <v>17</v>
      </c>
    </row>
    <row r="20">
      <c r="A20" s="10" t="s">
        <v>2990</v>
      </c>
      <c r="B20" s="19">
        <v>0.09519675925925926</v>
      </c>
      <c r="C20" s="10" t="s">
        <v>84</v>
      </c>
      <c r="D20" s="10" t="s">
        <v>87</v>
      </c>
      <c r="E20" s="10" t="s">
        <v>75</v>
      </c>
      <c r="F20" s="10" t="s">
        <v>75</v>
      </c>
      <c r="J20" s="10" t="s">
        <v>2263</v>
      </c>
    </row>
    <row r="21">
      <c r="A21" s="10" t="s">
        <v>2990</v>
      </c>
      <c r="B21" s="19">
        <v>0.09519675925925926</v>
      </c>
      <c r="C21" s="10" t="s">
        <v>84</v>
      </c>
      <c r="D21" s="10" t="s">
        <v>87</v>
      </c>
      <c r="E21" s="10">
        <v>10.0</v>
      </c>
      <c r="F21">
        <f>E21-2</f>
        <v>8</v>
      </c>
    </row>
    <row r="22">
      <c r="A22" s="10" t="s">
        <v>2990</v>
      </c>
      <c r="B22" s="19">
        <v>0.09520833333333334</v>
      </c>
      <c r="C22" s="10" t="s">
        <v>74</v>
      </c>
      <c r="D22" s="10" t="s">
        <v>87</v>
      </c>
      <c r="E22" s="10">
        <v>8.0</v>
      </c>
      <c r="F22">
        <f>E22-5</f>
        <v>3</v>
      </c>
    </row>
    <row r="23">
      <c r="A23" s="10" t="s">
        <v>2990</v>
      </c>
      <c r="B23" s="19">
        <v>0.09528935185185185</v>
      </c>
      <c r="C23" s="10" t="s">
        <v>82</v>
      </c>
      <c r="D23" s="10" t="s">
        <v>87</v>
      </c>
      <c r="E23" s="10">
        <v>7.0</v>
      </c>
      <c r="F23">
        <f t="shared" ref="F23:F24" si="1">E23-1</f>
        <v>6</v>
      </c>
    </row>
    <row r="24">
      <c r="A24" s="10" t="s">
        <v>2990</v>
      </c>
      <c r="B24" s="19">
        <v>0.09530092592592593</v>
      </c>
      <c r="C24" s="10" t="s">
        <v>964</v>
      </c>
      <c r="D24" s="10" t="s">
        <v>87</v>
      </c>
      <c r="E24" s="10">
        <v>6.0</v>
      </c>
      <c r="F24">
        <f t="shared" si="1"/>
        <v>5</v>
      </c>
    </row>
    <row r="25">
      <c r="A25" s="10" t="s">
        <v>2990</v>
      </c>
      <c r="B25" s="19">
        <v>0.0953125</v>
      </c>
      <c r="C25" s="10" t="s">
        <v>69</v>
      </c>
      <c r="D25" s="10" t="s">
        <v>87</v>
      </c>
      <c r="E25" s="10">
        <v>6.0</v>
      </c>
      <c r="F25">
        <f>E25-4</f>
        <v>2</v>
      </c>
    </row>
    <row r="26">
      <c r="A26" s="10" t="s">
        <v>2990</v>
      </c>
      <c r="B26" s="19">
        <v>0.09657407407407408</v>
      </c>
      <c r="C26" s="10" t="s">
        <v>70</v>
      </c>
      <c r="D26" s="10" t="s">
        <v>79</v>
      </c>
      <c r="E26" s="10">
        <v>15.0</v>
      </c>
      <c r="F26">
        <f>E26-8</f>
        <v>7</v>
      </c>
    </row>
    <row r="27">
      <c r="A27" s="10" t="s">
        <v>2990</v>
      </c>
      <c r="B27" s="19">
        <v>0.0973611111111111</v>
      </c>
      <c r="C27" s="10" t="s">
        <v>70</v>
      </c>
      <c r="D27" s="10" t="s">
        <v>78</v>
      </c>
      <c r="E27" s="10" t="s">
        <v>68</v>
      </c>
      <c r="F27" s="10">
        <v>20.0</v>
      </c>
    </row>
    <row r="28">
      <c r="A28" s="10" t="s">
        <v>2990</v>
      </c>
      <c r="B28" s="19">
        <v>0.09778935185185185</v>
      </c>
      <c r="C28" s="10" t="s">
        <v>70</v>
      </c>
      <c r="D28" s="10" t="s">
        <v>91</v>
      </c>
      <c r="E28" s="10">
        <v>1.0</v>
      </c>
      <c r="J28" s="10" t="s">
        <v>2992</v>
      </c>
    </row>
    <row r="29">
      <c r="A29" s="10" t="s">
        <v>2990</v>
      </c>
      <c r="B29" s="19">
        <v>0.0980324074074074</v>
      </c>
      <c r="C29" s="10" t="s">
        <v>70</v>
      </c>
      <c r="D29" s="10" t="s">
        <v>93</v>
      </c>
      <c r="E29" s="10">
        <v>22.0</v>
      </c>
      <c r="F29">
        <f t="shared" ref="F29:F30" si="2">E29-10</f>
        <v>12</v>
      </c>
      <c r="J29" s="10" t="s">
        <v>2263</v>
      </c>
    </row>
    <row r="30">
      <c r="A30" s="10" t="s">
        <v>2990</v>
      </c>
      <c r="B30" s="19">
        <v>0.0980324074074074</v>
      </c>
      <c r="C30" s="10" t="s">
        <v>70</v>
      </c>
      <c r="D30" s="10" t="s">
        <v>93</v>
      </c>
      <c r="E30" s="10">
        <v>22.0</v>
      </c>
      <c r="F30">
        <f t="shared" si="2"/>
        <v>12</v>
      </c>
      <c r="J30" s="10" t="s">
        <v>2993</v>
      </c>
    </row>
    <row r="31">
      <c r="A31" s="10" t="s">
        <v>2990</v>
      </c>
      <c r="B31" s="19">
        <v>0.098125</v>
      </c>
      <c r="C31" s="10" t="s">
        <v>70</v>
      </c>
      <c r="D31" s="10" t="s">
        <v>91</v>
      </c>
      <c r="E31" s="10">
        <v>1.0</v>
      </c>
      <c r="H31" s="10" t="s">
        <v>2994</v>
      </c>
    </row>
    <row r="32">
      <c r="A32" s="10" t="s">
        <v>2990</v>
      </c>
      <c r="B32" s="19">
        <v>0.09869212962962963</v>
      </c>
      <c r="C32" s="10" t="s">
        <v>70</v>
      </c>
      <c r="D32" s="10" t="s">
        <v>93</v>
      </c>
      <c r="E32" s="10">
        <v>26.0</v>
      </c>
      <c r="F32">
        <f t="shared" ref="F32:F33" si="3">E32-10</f>
        <v>16</v>
      </c>
      <c r="J32" s="10" t="s">
        <v>2993</v>
      </c>
    </row>
    <row r="33">
      <c r="A33" s="10" t="s">
        <v>2990</v>
      </c>
      <c r="B33" s="19">
        <v>0.09869212962962963</v>
      </c>
      <c r="C33" s="10" t="s">
        <v>70</v>
      </c>
      <c r="D33" s="10" t="s">
        <v>93</v>
      </c>
      <c r="E33" s="10">
        <v>12.0</v>
      </c>
      <c r="F33">
        <f t="shared" si="3"/>
        <v>2</v>
      </c>
      <c r="J33" s="10" t="s">
        <v>2993</v>
      </c>
    </row>
    <row r="34">
      <c r="A34" s="10" t="s">
        <v>2990</v>
      </c>
      <c r="B34" s="19">
        <v>0.09877314814814815</v>
      </c>
      <c r="C34" s="10" t="s">
        <v>70</v>
      </c>
      <c r="D34" s="10" t="s">
        <v>91</v>
      </c>
      <c r="E34" s="10">
        <v>9.0</v>
      </c>
      <c r="H34" s="10" t="s">
        <v>2995</v>
      </c>
    </row>
    <row r="35">
      <c r="A35" s="10" t="s">
        <v>2990</v>
      </c>
      <c r="B35" s="19">
        <v>0.09961805555555556</v>
      </c>
      <c r="C35" s="10" t="s">
        <v>66</v>
      </c>
      <c r="D35" s="10" t="s">
        <v>93</v>
      </c>
      <c r="E35" s="10" t="s">
        <v>75</v>
      </c>
      <c r="F35" s="10" t="s">
        <v>75</v>
      </c>
      <c r="J35" s="10" t="s">
        <v>2263</v>
      </c>
    </row>
    <row r="36">
      <c r="A36" s="10" t="s">
        <v>2990</v>
      </c>
      <c r="B36" s="19">
        <v>0.09961805555555556</v>
      </c>
      <c r="C36" s="10" t="s">
        <v>66</v>
      </c>
      <c r="D36" s="10" t="s">
        <v>93</v>
      </c>
      <c r="E36" s="10">
        <v>26.0</v>
      </c>
      <c r="F36" s="10">
        <f>E36-11</f>
        <v>15</v>
      </c>
      <c r="J36" s="10" t="s">
        <v>2996</v>
      </c>
    </row>
    <row r="37">
      <c r="A37" s="10" t="s">
        <v>2990</v>
      </c>
      <c r="B37" s="19">
        <v>0.09991898148148148</v>
      </c>
      <c r="C37" s="10" t="s">
        <v>66</v>
      </c>
      <c r="D37" s="10" t="s">
        <v>93</v>
      </c>
      <c r="E37" s="10" t="s">
        <v>75</v>
      </c>
      <c r="F37" s="10" t="s">
        <v>75</v>
      </c>
      <c r="J37" s="10" t="s">
        <v>2263</v>
      </c>
    </row>
    <row r="38">
      <c r="A38" s="10" t="s">
        <v>2990</v>
      </c>
      <c r="B38" s="19">
        <v>0.09991898148148148</v>
      </c>
      <c r="C38" s="10" t="s">
        <v>66</v>
      </c>
      <c r="D38" s="10" t="s">
        <v>93</v>
      </c>
      <c r="E38" s="10">
        <v>24.0</v>
      </c>
      <c r="F38" s="10">
        <f>E38-11</f>
        <v>13</v>
      </c>
      <c r="J38" s="10" t="s">
        <v>2996</v>
      </c>
    </row>
    <row r="39">
      <c r="A39" s="10" t="s">
        <v>2990</v>
      </c>
      <c r="B39" s="19">
        <v>0.09980324074074073</v>
      </c>
      <c r="C39" s="10" t="s">
        <v>66</v>
      </c>
      <c r="D39" s="10" t="s">
        <v>91</v>
      </c>
      <c r="E39" s="10">
        <v>16.0</v>
      </c>
      <c r="H39" s="10" t="s">
        <v>2997</v>
      </c>
    </row>
    <row r="40">
      <c r="A40" s="10" t="s">
        <v>2990</v>
      </c>
      <c r="B40" s="19">
        <v>0.09991898148148148</v>
      </c>
      <c r="C40" s="10" t="s">
        <v>66</v>
      </c>
      <c r="D40" s="10" t="s">
        <v>91</v>
      </c>
      <c r="E40" s="10">
        <v>15.0</v>
      </c>
      <c r="H40" s="10" t="s">
        <v>2998</v>
      </c>
      <c r="I40" s="10">
        <v>1.0</v>
      </c>
      <c r="J40" s="10" t="s">
        <v>2999</v>
      </c>
    </row>
    <row r="41">
      <c r="A41" s="10" t="s">
        <v>2990</v>
      </c>
      <c r="B41" s="19">
        <v>0.1013425925925926</v>
      </c>
      <c r="C41" s="10" t="s">
        <v>66</v>
      </c>
      <c r="D41" s="10" t="s">
        <v>100</v>
      </c>
      <c r="E41" s="10">
        <v>20.0</v>
      </c>
      <c r="F41">
        <f>E41-1</f>
        <v>19</v>
      </c>
      <c r="H41" s="10" t="s">
        <v>3000</v>
      </c>
    </row>
    <row r="42">
      <c r="A42" s="10" t="s">
        <v>2990</v>
      </c>
      <c r="B42" s="19">
        <v>0.10145833333333333</v>
      </c>
      <c r="C42" s="10" t="s">
        <v>70</v>
      </c>
      <c r="D42" s="10" t="s">
        <v>100</v>
      </c>
      <c r="E42" s="10">
        <v>12.0</v>
      </c>
      <c r="F42">
        <f>E42-9</f>
        <v>3</v>
      </c>
      <c r="H42" s="10" t="s">
        <v>3001</v>
      </c>
      <c r="J42" s="10" t="s">
        <v>3002</v>
      </c>
    </row>
    <row r="43">
      <c r="A43" s="10" t="s">
        <v>2990</v>
      </c>
      <c r="B43" s="19">
        <v>0.10180555555555555</v>
      </c>
      <c r="C43" s="10" t="s">
        <v>69</v>
      </c>
      <c r="D43" s="10" t="s">
        <v>100</v>
      </c>
      <c r="E43" s="10">
        <v>10.0</v>
      </c>
      <c r="F43">
        <f>E43-4</f>
        <v>6</v>
      </c>
      <c r="H43" s="10" t="s">
        <v>3003</v>
      </c>
      <c r="J43" s="10" t="s">
        <v>3004</v>
      </c>
    </row>
    <row r="44">
      <c r="A44" s="10" t="s">
        <v>2990</v>
      </c>
      <c r="B44" s="19">
        <v>0.10195601851851852</v>
      </c>
      <c r="C44" s="10" t="s">
        <v>964</v>
      </c>
      <c r="D44" s="10" t="s">
        <v>100</v>
      </c>
      <c r="E44" s="10">
        <v>16.0</v>
      </c>
      <c r="F44">
        <f>E44-0</f>
        <v>16</v>
      </c>
      <c r="H44" s="10" t="s">
        <v>3005</v>
      </c>
    </row>
    <row r="45">
      <c r="A45" s="10" t="s">
        <v>2990</v>
      </c>
      <c r="B45" s="19">
        <v>0.1022337962962963</v>
      </c>
      <c r="C45" s="10" t="s">
        <v>82</v>
      </c>
      <c r="D45" s="10" t="s">
        <v>100</v>
      </c>
      <c r="E45" s="10" t="s">
        <v>68</v>
      </c>
      <c r="F45" s="10">
        <v>20.0</v>
      </c>
      <c r="H45" s="10" t="s">
        <v>3006</v>
      </c>
    </row>
    <row r="46">
      <c r="A46" s="10" t="s">
        <v>2990</v>
      </c>
      <c r="B46" s="19">
        <v>0.10231481481481482</v>
      </c>
      <c r="C46" s="10" t="s">
        <v>66</v>
      </c>
      <c r="D46" s="10" t="s">
        <v>100</v>
      </c>
      <c r="E46" s="10">
        <v>16.0</v>
      </c>
      <c r="F46">
        <f>E46-1</f>
        <v>15</v>
      </c>
      <c r="H46" s="10" t="s">
        <v>3000</v>
      </c>
    </row>
    <row r="47">
      <c r="A47" s="10" t="s">
        <v>2990</v>
      </c>
      <c r="B47" s="19">
        <v>0.10241898148148149</v>
      </c>
      <c r="C47" s="10" t="s">
        <v>69</v>
      </c>
      <c r="D47" s="10" t="s">
        <v>100</v>
      </c>
      <c r="E47" s="10" t="s">
        <v>75</v>
      </c>
      <c r="F47" s="10" t="s">
        <v>75</v>
      </c>
      <c r="J47" s="10" t="s">
        <v>2263</v>
      </c>
    </row>
    <row r="48">
      <c r="A48" s="10" t="s">
        <v>2990</v>
      </c>
      <c r="B48" s="19">
        <v>0.10241898148148149</v>
      </c>
      <c r="C48" s="10" t="s">
        <v>69</v>
      </c>
      <c r="D48" s="10" t="s">
        <v>100</v>
      </c>
      <c r="E48" s="10">
        <v>15.0</v>
      </c>
      <c r="F48">
        <f>E48-4</f>
        <v>11</v>
      </c>
      <c r="H48" s="10" t="s">
        <v>3007</v>
      </c>
    </row>
    <row r="49">
      <c r="A49" s="10" t="s">
        <v>2990</v>
      </c>
      <c r="B49" s="19">
        <v>0.10247685185185185</v>
      </c>
      <c r="C49" s="10" t="s">
        <v>964</v>
      </c>
      <c r="D49" s="10" t="s">
        <v>100</v>
      </c>
      <c r="E49" s="10" t="s">
        <v>68</v>
      </c>
      <c r="F49" s="10">
        <v>20.0</v>
      </c>
      <c r="H49" s="10" t="s">
        <v>3005</v>
      </c>
    </row>
    <row r="50">
      <c r="A50" s="10" t="s">
        <v>2990</v>
      </c>
      <c r="B50" s="19">
        <v>0.10251157407407407</v>
      </c>
      <c r="C50" s="10" t="s">
        <v>84</v>
      </c>
      <c r="D50" s="10" t="s">
        <v>100</v>
      </c>
      <c r="E50" s="10">
        <v>22.0</v>
      </c>
      <c r="F50">
        <f>E50-3</f>
        <v>19</v>
      </c>
      <c r="H50" s="10" t="s">
        <v>3008</v>
      </c>
    </row>
    <row r="51">
      <c r="A51" s="10" t="s">
        <v>2990</v>
      </c>
      <c r="B51" s="19">
        <v>0.1044675925925926</v>
      </c>
      <c r="C51" s="10" t="s">
        <v>84</v>
      </c>
      <c r="D51" s="10" t="s">
        <v>93</v>
      </c>
      <c r="E51" s="10" t="s">
        <v>75</v>
      </c>
      <c r="F51" s="10" t="s">
        <v>75</v>
      </c>
      <c r="J51" s="10" t="s">
        <v>2263</v>
      </c>
    </row>
    <row r="52">
      <c r="A52" s="10" t="s">
        <v>2990</v>
      </c>
      <c r="B52" s="19">
        <v>0.1044675925925926</v>
      </c>
      <c r="C52" s="10" t="s">
        <v>84</v>
      </c>
      <c r="D52" s="10" t="s">
        <v>93</v>
      </c>
      <c r="E52" s="10">
        <v>28.0</v>
      </c>
      <c r="F52">
        <f>E52-9</f>
        <v>19</v>
      </c>
    </row>
    <row r="53">
      <c r="A53" s="10" t="s">
        <v>2990</v>
      </c>
      <c r="B53" s="19">
        <v>0.10466435185185186</v>
      </c>
      <c r="C53" s="10" t="s">
        <v>84</v>
      </c>
      <c r="D53" s="10" t="s">
        <v>91</v>
      </c>
      <c r="E53" s="10">
        <v>11.0</v>
      </c>
      <c r="H53" s="10" t="s">
        <v>3009</v>
      </c>
    </row>
    <row r="54">
      <c r="A54" s="10" t="s">
        <v>2990</v>
      </c>
      <c r="B54" s="19">
        <v>0.10479166666666667</v>
      </c>
      <c r="C54" s="10" t="s">
        <v>84</v>
      </c>
      <c r="D54" s="10" t="s">
        <v>93</v>
      </c>
      <c r="E54" s="10" t="s">
        <v>75</v>
      </c>
      <c r="F54" s="10" t="s">
        <v>75</v>
      </c>
      <c r="J54" s="10" t="s">
        <v>2263</v>
      </c>
    </row>
    <row r="55">
      <c r="A55" s="10" t="s">
        <v>2990</v>
      </c>
      <c r="B55" s="19">
        <v>0.10479166666666667</v>
      </c>
      <c r="C55" s="10" t="s">
        <v>84</v>
      </c>
      <c r="D55" s="10" t="s">
        <v>93</v>
      </c>
      <c r="E55" s="10">
        <v>24.0</v>
      </c>
      <c r="F55" s="10">
        <f>E55-9</f>
        <v>15</v>
      </c>
    </row>
    <row r="56">
      <c r="A56" s="10" t="s">
        <v>2990</v>
      </c>
      <c r="B56" s="19">
        <v>0.10489583333333333</v>
      </c>
      <c r="C56" s="10" t="s">
        <v>84</v>
      </c>
      <c r="D56" s="10" t="s">
        <v>91</v>
      </c>
      <c r="E56" s="10">
        <v>15.0</v>
      </c>
      <c r="H56" s="10" t="s">
        <v>2998</v>
      </c>
      <c r="I56" s="10">
        <v>1.0</v>
      </c>
      <c r="J56" s="10" t="s">
        <v>2999</v>
      </c>
    </row>
    <row r="57">
      <c r="A57" s="10" t="s">
        <v>2990</v>
      </c>
      <c r="B57" s="19">
        <v>0.10581018518518519</v>
      </c>
      <c r="C57" s="10" t="s">
        <v>74</v>
      </c>
      <c r="D57" s="10" t="s">
        <v>81</v>
      </c>
      <c r="E57" s="10">
        <v>6.0</v>
      </c>
      <c r="F57">
        <f>E57-2</f>
        <v>4</v>
      </c>
    </row>
    <row r="58">
      <c r="A58" s="10" t="s">
        <v>2990</v>
      </c>
      <c r="B58" s="19">
        <v>0.10621527777777778</v>
      </c>
      <c r="C58" s="10" t="s">
        <v>74</v>
      </c>
      <c r="D58" s="10" t="s">
        <v>93</v>
      </c>
      <c r="E58" s="10">
        <v>25.0</v>
      </c>
      <c r="F58">
        <f>E58-10</f>
        <v>15</v>
      </c>
      <c r="J58" s="10" t="s">
        <v>3010</v>
      </c>
    </row>
    <row r="59">
      <c r="A59" s="10" t="s">
        <v>2990</v>
      </c>
      <c r="B59" s="19">
        <v>0.1063888888888889</v>
      </c>
      <c r="C59" s="10" t="s">
        <v>74</v>
      </c>
      <c r="D59" s="10" t="s">
        <v>91</v>
      </c>
      <c r="E59" s="10">
        <v>28.0</v>
      </c>
      <c r="H59" s="10" t="s">
        <v>3011</v>
      </c>
    </row>
    <row r="60">
      <c r="A60" s="10" t="s">
        <v>2990</v>
      </c>
      <c r="B60" s="19">
        <v>0.10681712962962962</v>
      </c>
      <c r="C60" s="10" t="s">
        <v>74</v>
      </c>
      <c r="D60" s="10" t="s">
        <v>93</v>
      </c>
      <c r="E60" s="10" t="s">
        <v>75</v>
      </c>
      <c r="F60" s="10" t="s">
        <v>75</v>
      </c>
      <c r="J60" s="10" t="s">
        <v>2265</v>
      </c>
    </row>
    <row r="61">
      <c r="A61" s="10" t="s">
        <v>2990</v>
      </c>
      <c r="B61" s="19">
        <v>0.10681712962962962</v>
      </c>
      <c r="C61" s="10" t="s">
        <v>74</v>
      </c>
      <c r="D61" s="10" t="s">
        <v>93</v>
      </c>
      <c r="E61" s="10">
        <v>24.0</v>
      </c>
      <c r="F61">
        <f>E61-10</f>
        <v>14</v>
      </c>
      <c r="J61" s="10" t="s">
        <v>3010</v>
      </c>
    </row>
    <row r="62">
      <c r="A62" s="10" t="s">
        <v>2990</v>
      </c>
      <c r="B62" s="19">
        <v>0.10688657407407408</v>
      </c>
      <c r="C62" s="10" t="s">
        <v>74</v>
      </c>
      <c r="D62" s="10" t="s">
        <v>91</v>
      </c>
      <c r="E62" s="10">
        <v>11.0</v>
      </c>
      <c r="H62" s="10" t="s">
        <v>3009</v>
      </c>
      <c r="I62" s="10">
        <v>1.0</v>
      </c>
      <c r="J62" s="10" t="s">
        <v>2999</v>
      </c>
    </row>
    <row r="63">
      <c r="A63" s="10" t="s">
        <v>2990</v>
      </c>
      <c r="B63" s="19">
        <v>0.11064814814814815</v>
      </c>
      <c r="C63" s="10" t="s">
        <v>964</v>
      </c>
      <c r="D63" s="10" t="s">
        <v>91</v>
      </c>
      <c r="E63" s="10">
        <v>14.0</v>
      </c>
      <c r="H63" s="10" t="s">
        <v>3012</v>
      </c>
      <c r="J63" s="10" t="s">
        <v>263</v>
      </c>
    </row>
    <row r="64">
      <c r="A64" s="10" t="s">
        <v>2990</v>
      </c>
      <c r="B64" s="19">
        <v>0.11174768518518519</v>
      </c>
      <c r="C64" s="10" t="s">
        <v>70</v>
      </c>
      <c r="D64" s="10" t="s">
        <v>93</v>
      </c>
      <c r="E64" s="10" t="s">
        <v>88</v>
      </c>
      <c r="F64" s="10">
        <v>1.0</v>
      </c>
      <c r="J64" s="10" t="s">
        <v>3013</v>
      </c>
    </row>
    <row r="65">
      <c r="A65" s="10" t="s">
        <v>2990</v>
      </c>
      <c r="B65" s="19">
        <v>0.11200231481481482</v>
      </c>
      <c r="C65" s="10" t="s">
        <v>70</v>
      </c>
      <c r="D65" s="10" t="s">
        <v>93</v>
      </c>
      <c r="E65" s="10">
        <v>16.0</v>
      </c>
      <c r="F65">
        <f>E65-10</f>
        <v>6</v>
      </c>
      <c r="J65" s="10" t="s">
        <v>3013</v>
      </c>
    </row>
    <row r="66">
      <c r="A66" s="10" t="s">
        <v>2990</v>
      </c>
      <c r="B66" s="19">
        <v>0.11226851851851852</v>
      </c>
      <c r="C66" s="10" t="s">
        <v>70</v>
      </c>
      <c r="D66" s="10" t="s">
        <v>91</v>
      </c>
      <c r="E66" s="10">
        <v>18.0</v>
      </c>
      <c r="H66" s="10" t="s">
        <v>3014</v>
      </c>
    </row>
    <row r="67">
      <c r="A67" s="10" t="s">
        <v>2990</v>
      </c>
      <c r="B67" s="19">
        <v>0.11260416666666667</v>
      </c>
      <c r="C67" s="10" t="s">
        <v>70</v>
      </c>
      <c r="D67" s="10" t="s">
        <v>93</v>
      </c>
      <c r="E67" s="10">
        <v>26.0</v>
      </c>
      <c r="F67">
        <f>E67-10</f>
        <v>16</v>
      </c>
      <c r="J67" s="10" t="s">
        <v>3013</v>
      </c>
    </row>
    <row r="68">
      <c r="A68" s="10" t="s">
        <v>2990</v>
      </c>
      <c r="B68" s="19">
        <v>0.11275462962962964</v>
      </c>
      <c r="C68" s="10" t="s">
        <v>70</v>
      </c>
      <c r="D68" s="10" t="s">
        <v>91</v>
      </c>
      <c r="E68" s="10">
        <v>28.0</v>
      </c>
      <c r="H68" s="10" t="s">
        <v>3011</v>
      </c>
      <c r="I68" s="10">
        <v>1.0</v>
      </c>
      <c r="J68" s="10" t="s">
        <v>2999</v>
      </c>
    </row>
    <row r="69">
      <c r="A69" s="10" t="s">
        <v>2990</v>
      </c>
      <c r="B69" s="19">
        <v>0.11288194444444444</v>
      </c>
      <c r="C69" s="10" t="s">
        <v>70</v>
      </c>
      <c r="D69" s="10" t="s">
        <v>81</v>
      </c>
      <c r="E69" s="10">
        <v>19.0</v>
      </c>
      <c r="F69">
        <f>E69-3</f>
        <v>16</v>
      </c>
    </row>
    <row r="70">
      <c r="A70" s="10" t="s">
        <v>2990</v>
      </c>
      <c r="B70" s="19">
        <v>0.11356481481481481</v>
      </c>
      <c r="C70" s="10" t="s">
        <v>70</v>
      </c>
      <c r="D70" s="10" t="s">
        <v>93</v>
      </c>
      <c r="E70" s="10">
        <v>18.0</v>
      </c>
      <c r="F70">
        <f>E70-10</f>
        <v>8</v>
      </c>
      <c r="J70" s="10" t="s">
        <v>3013</v>
      </c>
    </row>
    <row r="71">
      <c r="A71" s="10" t="s">
        <v>2990</v>
      </c>
      <c r="B71" s="19">
        <v>0.11375</v>
      </c>
      <c r="C71" s="10" t="s">
        <v>70</v>
      </c>
      <c r="D71" s="10" t="s">
        <v>91</v>
      </c>
      <c r="E71" s="10">
        <v>18.0</v>
      </c>
      <c r="H71" s="10" t="s">
        <v>3014</v>
      </c>
    </row>
    <row r="72">
      <c r="A72" s="10" t="s">
        <v>2990</v>
      </c>
      <c r="B72" s="19">
        <v>0.11417824074074075</v>
      </c>
      <c r="C72" s="10" t="s">
        <v>66</v>
      </c>
      <c r="D72" s="10" t="s">
        <v>89</v>
      </c>
      <c r="E72" s="10">
        <v>20.0</v>
      </c>
      <c r="F72">
        <f>E72-9</f>
        <v>11</v>
      </c>
      <c r="J72" s="10" t="s">
        <v>171</v>
      </c>
    </row>
    <row r="73">
      <c r="A73" s="10" t="s">
        <v>2990</v>
      </c>
      <c r="B73" s="19">
        <v>0.11424768518518519</v>
      </c>
      <c r="C73" s="10" t="s">
        <v>66</v>
      </c>
      <c r="D73" s="10" t="s">
        <v>91</v>
      </c>
      <c r="E73" s="10">
        <v>9.0</v>
      </c>
      <c r="H73" s="10" t="s">
        <v>2995</v>
      </c>
      <c r="I73" s="10">
        <v>1.0</v>
      </c>
      <c r="J73" s="10" t="s">
        <v>2999</v>
      </c>
    </row>
    <row r="74">
      <c r="A74" s="10" t="s">
        <v>2990</v>
      </c>
      <c r="B74" s="19">
        <v>0.1146875</v>
      </c>
      <c r="C74" s="10" t="s">
        <v>66</v>
      </c>
      <c r="D74" s="10" t="s">
        <v>89</v>
      </c>
      <c r="E74" s="10" t="s">
        <v>68</v>
      </c>
      <c r="F74" s="10">
        <v>20.0</v>
      </c>
      <c r="J74" s="10" t="s">
        <v>171</v>
      </c>
    </row>
    <row r="75">
      <c r="A75" s="10" t="s">
        <v>2990</v>
      </c>
      <c r="B75" s="19">
        <v>0.11494212962962963</v>
      </c>
      <c r="C75" s="10" t="s">
        <v>66</v>
      </c>
      <c r="D75" s="10" t="s">
        <v>91</v>
      </c>
      <c r="E75" s="10">
        <v>16.0</v>
      </c>
      <c r="H75" s="10" t="s">
        <v>2997</v>
      </c>
    </row>
    <row r="76">
      <c r="A76" s="10" t="s">
        <v>2990</v>
      </c>
      <c r="B76" s="19">
        <v>0.11642361111111112</v>
      </c>
      <c r="C76" s="10" t="s">
        <v>69</v>
      </c>
      <c r="D76" s="10" t="s">
        <v>91</v>
      </c>
      <c r="E76" s="10">
        <v>13.0</v>
      </c>
      <c r="H76" s="10" t="s">
        <v>3015</v>
      </c>
      <c r="J76" s="10" t="s">
        <v>1330</v>
      </c>
    </row>
    <row r="77">
      <c r="A77" s="10" t="s">
        <v>2990</v>
      </c>
      <c r="B77" s="19">
        <v>0.11724537037037037</v>
      </c>
      <c r="C77" s="10" t="s">
        <v>66</v>
      </c>
      <c r="D77" s="10" t="s">
        <v>100</v>
      </c>
      <c r="E77" s="10">
        <v>4.0</v>
      </c>
      <c r="F77">
        <f>E77-1</f>
        <v>3</v>
      </c>
      <c r="H77" s="10" t="s">
        <v>3016</v>
      </c>
      <c r="J77" s="10" t="s">
        <v>3017</v>
      </c>
    </row>
    <row r="78">
      <c r="A78" s="10" t="s">
        <v>2990</v>
      </c>
      <c r="B78" s="19">
        <v>0.11736111111111111</v>
      </c>
      <c r="C78" s="10" t="s">
        <v>69</v>
      </c>
      <c r="D78" s="10" t="s">
        <v>100</v>
      </c>
      <c r="E78" s="10" t="s">
        <v>75</v>
      </c>
      <c r="F78" s="10" t="s">
        <v>75</v>
      </c>
      <c r="J78" s="10" t="s">
        <v>2265</v>
      </c>
    </row>
    <row r="79">
      <c r="A79" s="10" t="s">
        <v>2990</v>
      </c>
      <c r="B79" s="19">
        <v>0.11736111111111111</v>
      </c>
      <c r="C79" s="10" t="s">
        <v>69</v>
      </c>
      <c r="D79" s="10" t="s">
        <v>100</v>
      </c>
      <c r="E79" s="10">
        <v>7.0</v>
      </c>
      <c r="F79" s="10">
        <f>E79-4</f>
        <v>3</v>
      </c>
    </row>
    <row r="80">
      <c r="A80" s="10" t="s">
        <v>2990</v>
      </c>
      <c r="B80" s="19">
        <v>0.11741898148148149</v>
      </c>
      <c r="C80" s="10" t="s">
        <v>964</v>
      </c>
      <c r="D80" s="10" t="s">
        <v>100</v>
      </c>
      <c r="E80" s="10">
        <v>15.0</v>
      </c>
      <c r="F80">
        <f>E80-1</f>
        <v>14</v>
      </c>
    </row>
    <row r="81">
      <c r="A81" s="10" t="s">
        <v>2990</v>
      </c>
      <c r="B81" s="19">
        <v>0.11768518518518518</v>
      </c>
      <c r="C81" s="10" t="s">
        <v>964</v>
      </c>
      <c r="D81" s="10" t="s">
        <v>81</v>
      </c>
      <c r="E81" s="10" t="s">
        <v>75</v>
      </c>
      <c r="F81" s="10" t="s">
        <v>75</v>
      </c>
      <c r="J81" s="10" t="s">
        <v>2263</v>
      </c>
    </row>
    <row r="82">
      <c r="A82" s="10" t="s">
        <v>2990</v>
      </c>
      <c r="B82" s="19">
        <v>0.11768518518518518</v>
      </c>
      <c r="C82" s="10" t="s">
        <v>964</v>
      </c>
      <c r="D82" s="10" t="s">
        <v>81</v>
      </c>
      <c r="E82" s="10">
        <v>6.0</v>
      </c>
      <c r="F82" s="10">
        <f>E82-3</f>
        <v>3</v>
      </c>
      <c r="J82" s="10" t="s">
        <v>3018</v>
      </c>
    </row>
    <row r="83">
      <c r="A83" s="10" t="s">
        <v>2990</v>
      </c>
      <c r="B83" s="19">
        <v>0.11802083333333334</v>
      </c>
      <c r="C83" s="10" t="s">
        <v>82</v>
      </c>
      <c r="D83" s="10" t="s">
        <v>81</v>
      </c>
      <c r="E83">
        <f>F83+7</f>
        <v>26</v>
      </c>
      <c r="F83" s="10">
        <v>19.0</v>
      </c>
    </row>
    <row r="84">
      <c r="A84" s="10" t="s">
        <v>2990</v>
      </c>
      <c r="B84" s="19">
        <v>0.11802083333333334</v>
      </c>
      <c r="C84" s="10" t="s">
        <v>82</v>
      </c>
      <c r="D84" s="10" t="s">
        <v>81</v>
      </c>
      <c r="E84" s="10" t="s">
        <v>88</v>
      </c>
      <c r="F84" s="10">
        <v>1.0</v>
      </c>
      <c r="J84" s="10" t="s">
        <v>2263</v>
      </c>
    </row>
    <row r="85">
      <c r="A85" s="10" t="s">
        <v>2990</v>
      </c>
      <c r="B85" s="19">
        <v>0.118125</v>
      </c>
      <c r="C85" s="10" t="s">
        <v>69</v>
      </c>
      <c r="D85" s="10" t="s">
        <v>81</v>
      </c>
      <c r="E85" s="10">
        <v>6.0</v>
      </c>
      <c r="F85">
        <f>E85-4</f>
        <v>2</v>
      </c>
      <c r="J85" s="10" t="s">
        <v>3018</v>
      </c>
    </row>
    <row r="86">
      <c r="A86" s="10" t="s">
        <v>2990</v>
      </c>
      <c r="B86" s="19">
        <v>0.11929398148148149</v>
      </c>
      <c r="C86" s="10" t="s">
        <v>70</v>
      </c>
      <c r="D86" s="10" t="s">
        <v>100</v>
      </c>
      <c r="E86" s="10" t="s">
        <v>68</v>
      </c>
      <c r="F86" s="10">
        <v>20.0</v>
      </c>
      <c r="H86" s="10" t="s">
        <v>3019</v>
      </c>
    </row>
    <row r="87">
      <c r="A87" s="10" t="s">
        <v>2990</v>
      </c>
      <c r="B87" s="19">
        <v>0.12006944444444445</v>
      </c>
      <c r="C87" s="10" t="s">
        <v>84</v>
      </c>
      <c r="D87" s="10" t="s">
        <v>93</v>
      </c>
      <c r="E87" s="10">
        <v>16.0</v>
      </c>
      <c r="F87">
        <f>E87-9</f>
        <v>7</v>
      </c>
      <c r="J87" s="10" t="s">
        <v>3020</v>
      </c>
    </row>
    <row r="88">
      <c r="A88" s="10" t="s">
        <v>2990</v>
      </c>
      <c r="B88" s="19">
        <v>0.12006944444444445</v>
      </c>
      <c r="C88" s="10" t="s">
        <v>84</v>
      </c>
      <c r="D88" s="10" t="s">
        <v>93</v>
      </c>
      <c r="E88" s="10" t="s">
        <v>75</v>
      </c>
      <c r="F88" s="10" t="s">
        <v>75</v>
      </c>
      <c r="J88" s="10" t="s">
        <v>2263</v>
      </c>
    </row>
    <row r="89">
      <c r="A89" s="10" t="s">
        <v>2990</v>
      </c>
      <c r="B89" s="19">
        <v>0.12020833333333333</v>
      </c>
      <c r="C89" s="10" t="s">
        <v>84</v>
      </c>
      <c r="D89" s="10" t="s">
        <v>91</v>
      </c>
      <c r="E89" s="10">
        <v>24.0</v>
      </c>
      <c r="H89" s="10" t="s">
        <v>3021</v>
      </c>
      <c r="I89" s="10">
        <v>1.0</v>
      </c>
      <c r="J89" s="10" t="s">
        <v>2999</v>
      </c>
    </row>
    <row r="90">
      <c r="A90" s="10" t="s">
        <v>2990</v>
      </c>
      <c r="B90" s="19">
        <v>0.12081018518518519</v>
      </c>
      <c r="C90" s="10" t="s">
        <v>84</v>
      </c>
      <c r="D90" s="10" t="s">
        <v>584</v>
      </c>
      <c r="E90" s="10">
        <v>26.0</v>
      </c>
      <c r="F90">
        <f t="shared" ref="F90:F91" si="4">E90-9</f>
        <v>17</v>
      </c>
      <c r="J90" s="10" t="s">
        <v>2263</v>
      </c>
    </row>
    <row r="91">
      <c r="A91" s="10" t="s">
        <v>2990</v>
      </c>
      <c r="B91" s="19">
        <v>0.12081018518518519</v>
      </c>
      <c r="C91" s="10" t="s">
        <v>84</v>
      </c>
      <c r="D91" s="10" t="s">
        <v>584</v>
      </c>
      <c r="E91" s="10">
        <v>24.0</v>
      </c>
      <c r="F91">
        <f t="shared" si="4"/>
        <v>15</v>
      </c>
    </row>
    <row r="92">
      <c r="A92" s="10" t="s">
        <v>2990</v>
      </c>
      <c r="B92" s="19">
        <v>0.12145833333333333</v>
      </c>
      <c r="C92" s="10" t="s">
        <v>74</v>
      </c>
      <c r="D92" s="10" t="s">
        <v>125</v>
      </c>
      <c r="E92" s="10">
        <v>23.0</v>
      </c>
      <c r="F92" s="10" t="s">
        <v>75</v>
      </c>
      <c r="J92" s="10" t="s">
        <v>2876</v>
      </c>
    </row>
    <row r="93">
      <c r="A93" s="10" t="s">
        <v>2990</v>
      </c>
      <c r="B93" s="19">
        <v>0.12168981481481482</v>
      </c>
      <c r="C93" s="10" t="s">
        <v>74</v>
      </c>
      <c r="D93" s="10" t="s">
        <v>93</v>
      </c>
      <c r="E93" s="10">
        <v>15.0</v>
      </c>
      <c r="F93">
        <f>E93-10</f>
        <v>5</v>
      </c>
      <c r="J93" s="10" t="s">
        <v>3010</v>
      </c>
    </row>
    <row r="94">
      <c r="A94" s="10" t="s">
        <v>2990</v>
      </c>
      <c r="B94" s="19">
        <v>0.12429398148148148</v>
      </c>
      <c r="C94" s="10" t="s">
        <v>964</v>
      </c>
      <c r="D94" s="10" t="s">
        <v>91</v>
      </c>
      <c r="E94" s="10">
        <v>20.0</v>
      </c>
      <c r="H94" s="10" t="s">
        <v>3022</v>
      </c>
      <c r="J94" s="10" t="s">
        <v>263</v>
      </c>
    </row>
    <row r="95">
      <c r="A95" s="10" t="s">
        <v>2990</v>
      </c>
      <c r="B95" s="19">
        <v>0.12505787037037036</v>
      </c>
      <c r="C95" s="10" t="s">
        <v>70</v>
      </c>
      <c r="D95" s="10" t="s">
        <v>93</v>
      </c>
      <c r="E95" s="10">
        <v>26.0</v>
      </c>
      <c r="F95">
        <f>E95-10</f>
        <v>16</v>
      </c>
      <c r="J95" s="10" t="s">
        <v>3013</v>
      </c>
    </row>
    <row r="96">
      <c r="A96" s="10" t="s">
        <v>2990</v>
      </c>
      <c r="B96" s="19">
        <v>0.12510416666666666</v>
      </c>
      <c r="C96" s="10" t="s">
        <v>70</v>
      </c>
      <c r="D96" s="10" t="s">
        <v>91</v>
      </c>
      <c r="E96" s="10">
        <v>10.0</v>
      </c>
      <c r="H96" s="10" t="s">
        <v>3023</v>
      </c>
    </row>
    <row r="97">
      <c r="A97" s="10" t="s">
        <v>2990</v>
      </c>
      <c r="B97" s="19">
        <v>0.1253125</v>
      </c>
      <c r="C97" s="10" t="s">
        <v>70</v>
      </c>
      <c r="D97" s="10" t="s">
        <v>93</v>
      </c>
      <c r="E97" s="10">
        <v>28.0</v>
      </c>
      <c r="F97">
        <f>E97-10</f>
        <v>18</v>
      </c>
      <c r="J97" s="10" t="s">
        <v>3013</v>
      </c>
    </row>
    <row r="98">
      <c r="A98" s="10" t="s">
        <v>2990</v>
      </c>
      <c r="B98" s="19">
        <v>0.12534722222222222</v>
      </c>
      <c r="C98" s="10" t="s">
        <v>70</v>
      </c>
      <c r="D98" s="10" t="s">
        <v>91</v>
      </c>
      <c r="E98" s="10">
        <v>12.0</v>
      </c>
      <c r="H98" s="10" t="s">
        <v>3023</v>
      </c>
    </row>
    <row r="99">
      <c r="A99" s="10" t="s">
        <v>2990</v>
      </c>
      <c r="B99" s="19">
        <v>0.12565972222222221</v>
      </c>
      <c r="C99" s="10" t="s">
        <v>70</v>
      </c>
      <c r="D99" s="10" t="s">
        <v>93</v>
      </c>
      <c r="E99" s="10">
        <v>26.0</v>
      </c>
      <c r="F99">
        <f t="shared" ref="F99:F100" si="5">E99-10</f>
        <v>16</v>
      </c>
      <c r="J99" s="10" t="s">
        <v>3013</v>
      </c>
    </row>
    <row r="100">
      <c r="A100" s="10" t="s">
        <v>2990</v>
      </c>
      <c r="B100" s="19">
        <v>0.1256712962962963</v>
      </c>
      <c r="C100" s="10" t="s">
        <v>70</v>
      </c>
      <c r="D100" s="10" t="s">
        <v>93</v>
      </c>
      <c r="E100" s="10">
        <v>13.0</v>
      </c>
      <c r="F100">
        <f t="shared" si="5"/>
        <v>3</v>
      </c>
      <c r="J100" s="10" t="s">
        <v>3013</v>
      </c>
    </row>
    <row r="101">
      <c r="A101" s="10" t="s">
        <v>2990</v>
      </c>
      <c r="B101" s="19">
        <v>0.1257523148148148</v>
      </c>
      <c r="C101" s="10" t="s">
        <v>70</v>
      </c>
      <c r="D101" s="10" t="s">
        <v>91</v>
      </c>
      <c r="E101" s="10">
        <v>10.0</v>
      </c>
      <c r="H101" s="10" t="s">
        <v>3023</v>
      </c>
      <c r="I101" s="10">
        <v>1.0</v>
      </c>
      <c r="J101" s="10" t="s">
        <v>2999</v>
      </c>
    </row>
    <row r="102">
      <c r="A102" s="10" t="s">
        <v>2990</v>
      </c>
      <c r="B102" s="19">
        <v>0.12630787037037036</v>
      </c>
      <c r="C102" s="10" t="s">
        <v>66</v>
      </c>
      <c r="D102" s="10" t="s">
        <v>89</v>
      </c>
      <c r="E102" s="10">
        <v>18.0</v>
      </c>
      <c r="F102">
        <f>E102-9</f>
        <v>9</v>
      </c>
      <c r="J102" s="10" t="s">
        <v>3024</v>
      </c>
    </row>
    <row r="103">
      <c r="A103" s="10" t="s">
        <v>2990</v>
      </c>
      <c r="B103" s="19">
        <v>0.12638888888888888</v>
      </c>
      <c r="C103" s="10" t="s">
        <v>66</v>
      </c>
      <c r="D103" s="10" t="s">
        <v>91</v>
      </c>
      <c r="E103" s="10">
        <v>10.0</v>
      </c>
      <c r="H103" s="10" t="s">
        <v>3023</v>
      </c>
    </row>
    <row r="104">
      <c r="A104" s="10" t="s">
        <v>2990</v>
      </c>
      <c r="B104" s="19">
        <v>0.12652777777777777</v>
      </c>
      <c r="C104" s="10" t="s">
        <v>66</v>
      </c>
      <c r="D104" s="10" t="s">
        <v>89</v>
      </c>
      <c r="E104" s="10">
        <v>13.0</v>
      </c>
      <c r="F104" s="10">
        <f>E104-9</f>
        <v>4</v>
      </c>
      <c r="J104" s="10" t="s">
        <v>3024</v>
      </c>
    </row>
    <row r="105">
      <c r="A105" s="10" t="s">
        <v>2990</v>
      </c>
      <c r="B105" s="19">
        <v>0.12751157407407407</v>
      </c>
      <c r="C105" s="10" t="s">
        <v>69</v>
      </c>
      <c r="D105" s="10" t="s">
        <v>93</v>
      </c>
      <c r="E105" s="10">
        <v>26.0</v>
      </c>
      <c r="F105">
        <f>E105-10</f>
        <v>16</v>
      </c>
      <c r="J105" s="10" t="s">
        <v>3025</v>
      </c>
    </row>
    <row r="106">
      <c r="A106" s="10" t="s">
        <v>2990</v>
      </c>
      <c r="B106" s="19">
        <v>0.12758101851851852</v>
      </c>
      <c r="C106" s="10" t="s">
        <v>66</v>
      </c>
      <c r="D106" s="10" t="s">
        <v>93</v>
      </c>
      <c r="E106" s="10">
        <v>26.0</v>
      </c>
      <c r="F106">
        <f>E106-11</f>
        <v>15</v>
      </c>
      <c r="J106" s="10" t="s">
        <v>2996</v>
      </c>
    </row>
    <row r="107">
      <c r="A107" s="10" t="s">
        <v>2990</v>
      </c>
      <c r="B107" s="19">
        <v>0.12777777777777777</v>
      </c>
      <c r="C107" s="10" t="s">
        <v>69</v>
      </c>
      <c r="D107" s="10" t="s">
        <v>91</v>
      </c>
      <c r="E107" s="10">
        <v>22.0</v>
      </c>
      <c r="H107" s="10" t="s">
        <v>3026</v>
      </c>
      <c r="I107" s="10">
        <v>1.0</v>
      </c>
      <c r="J107" s="10" t="s">
        <v>2999</v>
      </c>
    </row>
    <row r="108">
      <c r="A108" s="10" t="s">
        <v>2990</v>
      </c>
      <c r="B108" s="19">
        <v>0.12925925925925927</v>
      </c>
      <c r="C108" s="10" t="s">
        <v>66</v>
      </c>
      <c r="D108" s="10" t="s">
        <v>91</v>
      </c>
      <c r="E108" s="10">
        <v>8.0</v>
      </c>
      <c r="H108" s="10" t="s">
        <v>3027</v>
      </c>
      <c r="J108" s="10" t="s">
        <v>3028</v>
      </c>
    </row>
    <row r="109">
      <c r="A109" s="10" t="s">
        <v>2990</v>
      </c>
      <c r="B109" s="19">
        <v>0.12925925925925927</v>
      </c>
      <c r="C109" s="10" t="s">
        <v>66</v>
      </c>
      <c r="D109" s="10" t="s">
        <v>91</v>
      </c>
      <c r="E109" s="10">
        <v>6.0</v>
      </c>
      <c r="H109" s="10" t="s">
        <v>3029</v>
      </c>
      <c r="J109" s="10" t="s">
        <v>3028</v>
      </c>
    </row>
    <row r="110">
      <c r="A110" s="10" t="s">
        <v>2990</v>
      </c>
      <c r="B110" s="19">
        <v>0.1297222222222222</v>
      </c>
      <c r="C110" s="10" t="s">
        <v>84</v>
      </c>
      <c r="D110" s="10" t="s">
        <v>93</v>
      </c>
      <c r="E110" s="10" t="s">
        <v>68</v>
      </c>
      <c r="F110" s="10">
        <v>20.0</v>
      </c>
      <c r="J110" s="10" t="s">
        <v>3020</v>
      </c>
    </row>
    <row r="111">
      <c r="A111" s="10" t="s">
        <v>2990</v>
      </c>
      <c r="B111" s="19">
        <v>0.13025462962962964</v>
      </c>
      <c r="C111" s="10" t="s">
        <v>84</v>
      </c>
      <c r="D111" s="10" t="s">
        <v>91</v>
      </c>
      <c r="E111" s="10">
        <v>20.0</v>
      </c>
      <c r="H111" s="10" t="s">
        <v>3022</v>
      </c>
    </row>
    <row r="112">
      <c r="A112" s="10" t="s">
        <v>2990</v>
      </c>
      <c r="B112" s="19">
        <v>0.13077546296296297</v>
      </c>
      <c r="C112" s="10" t="s">
        <v>84</v>
      </c>
      <c r="D112" s="10" t="s">
        <v>93</v>
      </c>
      <c r="E112" s="10">
        <v>11.0</v>
      </c>
      <c r="F112">
        <f t="shared" ref="F112:F113" si="6">E112-9</f>
        <v>2</v>
      </c>
      <c r="J112" s="10" t="s">
        <v>2263</v>
      </c>
    </row>
    <row r="113">
      <c r="A113" s="10" t="s">
        <v>2990</v>
      </c>
      <c r="B113" s="19">
        <v>0.13077546296296297</v>
      </c>
      <c r="C113" s="10" t="s">
        <v>84</v>
      </c>
      <c r="D113" s="10" t="s">
        <v>93</v>
      </c>
      <c r="E113" s="10">
        <v>24.0</v>
      </c>
      <c r="F113">
        <f t="shared" si="6"/>
        <v>15</v>
      </c>
    </row>
    <row r="114">
      <c r="A114" s="10" t="s">
        <v>2990</v>
      </c>
      <c r="B114" s="19">
        <v>0.13090277777777778</v>
      </c>
      <c r="C114" s="10" t="s">
        <v>84</v>
      </c>
      <c r="D114" s="10" t="s">
        <v>91</v>
      </c>
      <c r="E114" s="10">
        <v>12.0</v>
      </c>
      <c r="H114" s="10" t="s">
        <v>3030</v>
      </c>
    </row>
    <row r="115">
      <c r="A115" s="10" t="s">
        <v>2990</v>
      </c>
      <c r="B115" s="19">
        <v>0.13179398148148147</v>
      </c>
      <c r="C115" s="10" t="s">
        <v>74</v>
      </c>
      <c r="D115" s="10" t="s">
        <v>93</v>
      </c>
      <c r="E115" s="10" t="s">
        <v>88</v>
      </c>
      <c r="F115" s="10">
        <v>1.0</v>
      </c>
      <c r="J115" s="10" t="s">
        <v>3010</v>
      </c>
    </row>
    <row r="116">
      <c r="A116" s="10" t="s">
        <v>2990</v>
      </c>
      <c r="B116" s="19">
        <v>0.13194444444444445</v>
      </c>
      <c r="C116" s="10" t="s">
        <v>74</v>
      </c>
      <c r="D116" s="10" t="s">
        <v>91</v>
      </c>
      <c r="E116" s="10">
        <v>6.0</v>
      </c>
      <c r="H116" s="10" t="s">
        <v>3031</v>
      </c>
      <c r="J116" s="10" t="s">
        <v>3032</v>
      </c>
    </row>
    <row r="117">
      <c r="A117" s="10" t="s">
        <v>2990</v>
      </c>
      <c r="B117" s="19">
        <v>0.13221064814814815</v>
      </c>
      <c r="C117" s="10" t="s">
        <v>82</v>
      </c>
      <c r="D117" s="10" t="s">
        <v>93</v>
      </c>
      <c r="E117" s="10">
        <v>17.0</v>
      </c>
      <c r="F117">
        <f>E117-9</f>
        <v>8</v>
      </c>
      <c r="J117" s="10" t="s">
        <v>3033</v>
      </c>
    </row>
    <row r="118">
      <c r="A118" s="10" t="s">
        <v>2990</v>
      </c>
      <c r="B118" s="19">
        <v>0.13225694444444444</v>
      </c>
      <c r="C118" s="10" t="s">
        <v>82</v>
      </c>
      <c r="D118" s="10" t="s">
        <v>91</v>
      </c>
      <c r="E118" s="10">
        <v>22.0</v>
      </c>
      <c r="H118" s="10" t="s">
        <v>3026</v>
      </c>
      <c r="I118" s="10">
        <v>1.0</v>
      </c>
      <c r="J118" s="10" t="s">
        <v>2999</v>
      </c>
    </row>
    <row r="119">
      <c r="A119" s="10" t="s">
        <v>2990</v>
      </c>
      <c r="B119" s="19">
        <v>0.13283564814814816</v>
      </c>
      <c r="C119" s="10" t="s">
        <v>82</v>
      </c>
      <c r="D119" s="10" t="s">
        <v>93</v>
      </c>
      <c r="E119" s="10">
        <v>17.0</v>
      </c>
      <c r="F119">
        <f>E119-9</f>
        <v>8</v>
      </c>
      <c r="J119" s="10" t="s">
        <v>3033</v>
      </c>
    </row>
    <row r="120">
      <c r="A120" s="10" t="s">
        <v>2990</v>
      </c>
      <c r="B120" s="19">
        <v>0.13289351851851852</v>
      </c>
      <c r="C120" s="10" t="s">
        <v>82</v>
      </c>
      <c r="D120" s="10" t="s">
        <v>91</v>
      </c>
      <c r="E120" s="10">
        <v>30.0</v>
      </c>
      <c r="H120" s="10" t="s">
        <v>3034</v>
      </c>
    </row>
    <row r="121">
      <c r="A121" s="10" t="s">
        <v>2990</v>
      </c>
      <c r="B121" s="19">
        <v>0.1333449074074074</v>
      </c>
      <c r="C121" s="10" t="s">
        <v>69</v>
      </c>
      <c r="D121" s="10" t="s">
        <v>209</v>
      </c>
      <c r="E121" s="10">
        <v>25.0</v>
      </c>
      <c r="F121">
        <f>E121-7</f>
        <v>18</v>
      </c>
      <c r="J121" s="10" t="s">
        <v>3035</v>
      </c>
    </row>
    <row r="122">
      <c r="A122" s="10" t="s">
        <v>2990</v>
      </c>
      <c r="B122" s="19">
        <v>0.13368055555555555</v>
      </c>
      <c r="C122" s="10" t="s">
        <v>69</v>
      </c>
      <c r="D122" s="10" t="s">
        <v>93</v>
      </c>
      <c r="E122" s="10">
        <v>16.0</v>
      </c>
      <c r="F122">
        <f>E122-10</f>
        <v>6</v>
      </c>
      <c r="J122" s="10" t="s">
        <v>3025</v>
      </c>
    </row>
    <row r="123">
      <c r="A123" s="10" t="s">
        <v>2990</v>
      </c>
      <c r="B123" s="19">
        <v>0.13391203703703702</v>
      </c>
      <c r="C123" s="10" t="s">
        <v>69</v>
      </c>
      <c r="D123" s="10" t="s">
        <v>91</v>
      </c>
      <c r="E123" s="10">
        <v>26.0</v>
      </c>
      <c r="H123" s="10" t="s">
        <v>3036</v>
      </c>
      <c r="I123" s="10">
        <v>1.0</v>
      </c>
      <c r="J123" s="10" t="s">
        <v>2999</v>
      </c>
    </row>
    <row r="124">
      <c r="A124" s="10" t="s">
        <v>2990</v>
      </c>
      <c r="B124" s="19">
        <v>0.13520833333333335</v>
      </c>
      <c r="C124" s="10" t="s">
        <v>70</v>
      </c>
      <c r="D124" s="10" t="s">
        <v>93</v>
      </c>
      <c r="E124" s="10">
        <v>28.0</v>
      </c>
      <c r="F124">
        <f>E124-10</f>
        <v>18</v>
      </c>
      <c r="J124" s="10" t="s">
        <v>3037</v>
      </c>
    </row>
    <row r="125">
      <c r="A125" s="10" t="s">
        <v>2990</v>
      </c>
      <c r="B125" s="19">
        <v>0.13520833333333335</v>
      </c>
      <c r="C125" s="10" t="s">
        <v>70</v>
      </c>
      <c r="D125" s="10" t="s">
        <v>93</v>
      </c>
      <c r="E125" s="10" t="s">
        <v>68</v>
      </c>
      <c r="F125" s="10">
        <v>20.0</v>
      </c>
      <c r="J125" s="10" t="s">
        <v>3037</v>
      </c>
    </row>
    <row r="126">
      <c r="A126" s="10" t="s">
        <v>2990</v>
      </c>
      <c r="B126" s="19">
        <v>0.13527777777777777</v>
      </c>
      <c r="C126" s="10" t="s">
        <v>70</v>
      </c>
      <c r="D126" s="10" t="s">
        <v>91</v>
      </c>
      <c r="E126" s="10">
        <v>8.0</v>
      </c>
      <c r="H126" s="10" t="s">
        <v>3027</v>
      </c>
    </row>
    <row r="127">
      <c r="A127" s="10" t="s">
        <v>2990</v>
      </c>
      <c r="B127" s="19">
        <v>0.1353587962962963</v>
      </c>
      <c r="C127" s="10" t="s">
        <v>70</v>
      </c>
      <c r="D127" s="10" t="s">
        <v>91</v>
      </c>
      <c r="E127" s="10">
        <v>16.0</v>
      </c>
      <c r="H127" s="10" t="s">
        <v>2997</v>
      </c>
      <c r="I127" s="10">
        <v>1.0</v>
      </c>
      <c r="J127" s="10" t="s">
        <v>2999</v>
      </c>
    </row>
    <row r="128">
      <c r="A128" s="10" t="s">
        <v>2990</v>
      </c>
      <c r="B128" s="19">
        <v>0.1367824074074074</v>
      </c>
      <c r="C128" s="10" t="s">
        <v>69</v>
      </c>
      <c r="D128" s="10" t="s">
        <v>100</v>
      </c>
      <c r="E128" s="10" t="s">
        <v>88</v>
      </c>
      <c r="F128" s="10">
        <v>1.0</v>
      </c>
    </row>
    <row r="129">
      <c r="A129" s="10" t="s">
        <v>2990</v>
      </c>
      <c r="B129" s="19">
        <v>0.13716435185185186</v>
      </c>
      <c r="C129" s="10" t="s">
        <v>82</v>
      </c>
      <c r="D129" s="10" t="s">
        <v>91</v>
      </c>
      <c r="E129" s="10">
        <v>6.0</v>
      </c>
      <c r="H129" s="10" t="s">
        <v>618</v>
      </c>
    </row>
    <row r="130">
      <c r="A130" s="10" t="s">
        <v>2990</v>
      </c>
      <c r="B130" s="19">
        <v>0.1376388888888889</v>
      </c>
      <c r="C130" s="10" t="s">
        <v>74</v>
      </c>
      <c r="D130" s="10" t="s">
        <v>73</v>
      </c>
      <c r="E130" s="10" t="s">
        <v>75</v>
      </c>
      <c r="F130" s="10" t="s">
        <v>75</v>
      </c>
      <c r="J130" s="10" t="s">
        <v>2265</v>
      </c>
    </row>
    <row r="131">
      <c r="A131" s="10" t="s">
        <v>2990</v>
      </c>
      <c r="B131" s="19">
        <v>0.1376388888888889</v>
      </c>
      <c r="C131" s="10" t="s">
        <v>74</v>
      </c>
      <c r="D131" s="10" t="s">
        <v>73</v>
      </c>
      <c r="E131" s="10">
        <v>23.0</v>
      </c>
      <c r="F131" s="10" t="s">
        <v>75</v>
      </c>
      <c r="J131" s="10" t="s">
        <v>2876</v>
      </c>
    </row>
    <row r="132">
      <c r="A132" s="10" t="s">
        <v>2990</v>
      </c>
      <c r="B132" s="19">
        <v>0.13769675925925925</v>
      </c>
      <c r="C132" s="10" t="s">
        <v>84</v>
      </c>
      <c r="D132" s="10" t="s">
        <v>67</v>
      </c>
      <c r="E132" s="10" t="s">
        <v>68</v>
      </c>
      <c r="F132" s="10">
        <v>20.0</v>
      </c>
    </row>
    <row r="133">
      <c r="A133" s="10" t="s">
        <v>2990</v>
      </c>
      <c r="B133" s="19">
        <v>0.13828703703703704</v>
      </c>
      <c r="C133" s="10" t="s">
        <v>964</v>
      </c>
      <c r="D133" s="10" t="s">
        <v>120</v>
      </c>
      <c r="E133" s="10">
        <v>26.0</v>
      </c>
      <c r="H133" s="10" t="s">
        <v>3038</v>
      </c>
      <c r="J133" s="10" t="s">
        <v>1194</v>
      </c>
    </row>
    <row r="134">
      <c r="A134" s="10" t="s">
        <v>2990</v>
      </c>
      <c r="B134" s="19">
        <v>0.13965277777777776</v>
      </c>
      <c r="C134" s="10" t="s">
        <v>69</v>
      </c>
      <c r="D134" s="10" t="s">
        <v>120</v>
      </c>
      <c r="E134" s="10">
        <v>21.0</v>
      </c>
      <c r="J134" s="10" t="s">
        <v>155</v>
      </c>
    </row>
    <row r="135">
      <c r="A135" s="10" t="s">
        <v>2990</v>
      </c>
      <c r="B135" s="19">
        <v>0.13965277777777776</v>
      </c>
      <c r="C135" s="10" t="s">
        <v>66</v>
      </c>
      <c r="D135" s="10" t="s">
        <v>120</v>
      </c>
      <c r="E135" s="10">
        <v>15.0</v>
      </c>
      <c r="J135" s="10" t="s">
        <v>155</v>
      </c>
    </row>
    <row r="136">
      <c r="A136" s="10" t="s">
        <v>2990</v>
      </c>
      <c r="B136" s="19">
        <v>0.13965277777777776</v>
      </c>
      <c r="C136" s="10" t="s">
        <v>70</v>
      </c>
      <c r="D136" s="10" t="s">
        <v>120</v>
      </c>
      <c r="E136" s="10">
        <v>9.0</v>
      </c>
      <c r="J136" s="10" t="s">
        <v>155</v>
      </c>
    </row>
    <row r="137">
      <c r="A137" s="10" t="s">
        <v>2990</v>
      </c>
      <c r="B137" s="19">
        <v>0.13965277777777776</v>
      </c>
      <c r="C137" s="10" t="s">
        <v>82</v>
      </c>
      <c r="D137" s="10" t="s">
        <v>120</v>
      </c>
      <c r="E137" s="10">
        <v>27.0</v>
      </c>
      <c r="J137" s="10" t="s">
        <v>155</v>
      </c>
    </row>
    <row r="138">
      <c r="A138" s="10" t="s">
        <v>2990</v>
      </c>
      <c r="B138" s="19">
        <v>0.13965277777777776</v>
      </c>
      <c r="C138" s="10" t="s">
        <v>964</v>
      </c>
      <c r="D138" s="10" t="s">
        <v>120</v>
      </c>
      <c r="E138" s="10" t="s">
        <v>75</v>
      </c>
      <c r="J138" s="10" t="s">
        <v>155</v>
      </c>
    </row>
    <row r="139">
      <c r="A139" s="10" t="s">
        <v>2990</v>
      </c>
      <c r="B139" s="19">
        <v>0.14256944444444444</v>
      </c>
      <c r="C139" s="10" t="s">
        <v>69</v>
      </c>
      <c r="D139" s="10" t="s">
        <v>128</v>
      </c>
      <c r="E139" s="10">
        <v>27.0</v>
      </c>
      <c r="F139">
        <f>E139-9</f>
        <v>18</v>
      </c>
    </row>
    <row r="140">
      <c r="A140" s="10" t="s">
        <v>2990</v>
      </c>
      <c r="B140" s="19">
        <v>0.14256944444444444</v>
      </c>
      <c r="C140" s="10" t="s">
        <v>69</v>
      </c>
      <c r="D140" s="10" t="s">
        <v>130</v>
      </c>
      <c r="E140" s="10">
        <v>12.0</v>
      </c>
      <c r="F140">
        <f>E140-1</f>
        <v>11</v>
      </c>
    </row>
    <row r="141">
      <c r="A141" s="10" t="s">
        <v>2990</v>
      </c>
      <c r="B141" s="19">
        <v>0.14359953703703704</v>
      </c>
      <c r="C141" s="10" t="s">
        <v>69</v>
      </c>
      <c r="D141" s="10" t="s">
        <v>128</v>
      </c>
      <c r="E141" s="10">
        <v>20.0</v>
      </c>
      <c r="F141">
        <f>E141-9</f>
        <v>11</v>
      </c>
    </row>
    <row r="142">
      <c r="A142" s="10" t="s">
        <v>2990</v>
      </c>
      <c r="B142" s="19">
        <v>0.14582175925925925</v>
      </c>
      <c r="C142" s="10" t="s">
        <v>69</v>
      </c>
      <c r="D142" s="10" t="s">
        <v>83</v>
      </c>
      <c r="E142" s="10" t="s">
        <v>88</v>
      </c>
      <c r="F142" s="10">
        <v>1.0</v>
      </c>
    </row>
    <row r="143">
      <c r="A143" s="10" t="s">
        <v>2990</v>
      </c>
      <c r="B143" s="19">
        <v>0.14726851851851852</v>
      </c>
      <c r="C143" s="10" t="s">
        <v>964</v>
      </c>
      <c r="D143" s="10" t="s">
        <v>67</v>
      </c>
      <c r="E143" s="10">
        <v>18.0</v>
      </c>
      <c r="F143">
        <f>E143-9</f>
        <v>9</v>
      </c>
    </row>
    <row r="144">
      <c r="A144" s="10" t="s">
        <v>2990</v>
      </c>
      <c r="B144" s="19">
        <v>0.1472800925925926</v>
      </c>
      <c r="C144" s="10" t="s">
        <v>69</v>
      </c>
      <c r="D144" s="10" t="s">
        <v>67</v>
      </c>
      <c r="E144" s="10">
        <v>17.0</v>
      </c>
      <c r="F144" s="10" t="s">
        <v>75</v>
      </c>
      <c r="J144" s="10" t="s">
        <v>2508</v>
      </c>
    </row>
    <row r="145">
      <c r="A145" s="10" t="s">
        <v>2990</v>
      </c>
      <c r="B145" s="19">
        <v>0.14827546296296296</v>
      </c>
      <c r="C145" s="10" t="s">
        <v>70</v>
      </c>
      <c r="D145" s="10" t="s">
        <v>83</v>
      </c>
      <c r="E145" s="10">
        <v>10.0</v>
      </c>
      <c r="F145" s="81">
        <f>E145-12</f>
        <v>-2</v>
      </c>
    </row>
    <row r="146">
      <c r="A146" s="10" t="s">
        <v>2990</v>
      </c>
      <c r="B146" s="19">
        <v>0.1512962962962963</v>
      </c>
      <c r="C146" s="10" t="s">
        <v>964</v>
      </c>
      <c r="D146" s="10" t="s">
        <v>67</v>
      </c>
      <c r="E146" s="10">
        <v>30.0</v>
      </c>
      <c r="F146" s="10" t="s">
        <v>75</v>
      </c>
      <c r="J146" s="10" t="s">
        <v>2508</v>
      </c>
    </row>
  </sheetData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29"/>
    <col customWidth="1" min="4" max="4" width="15.71"/>
    <col customWidth="1" min="5" max="5" width="10.43"/>
    <col customWidth="1" min="6" max="6" width="12.43"/>
    <col customWidth="1" min="7" max="7" width="5.14"/>
    <col customWidth="1" min="8" max="8" width="26.86"/>
    <col customWidth="1" min="9" max="9" width="6.29"/>
    <col customWidth="1" min="10" max="10" width="38.57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3039</v>
      </c>
      <c r="B2" s="19">
        <v>0.009398148148148149</v>
      </c>
      <c r="C2" s="10" t="s">
        <v>82</v>
      </c>
      <c r="D2" s="10" t="s">
        <v>87</v>
      </c>
      <c r="E2" s="10">
        <v>20.0</v>
      </c>
      <c r="F2">
        <f>E2-1</f>
        <v>19</v>
      </c>
    </row>
    <row r="3">
      <c r="A3" s="10" t="s">
        <v>3039</v>
      </c>
      <c r="B3" s="19">
        <v>0.00949074074074074</v>
      </c>
      <c r="C3" s="10" t="s">
        <v>66</v>
      </c>
      <c r="D3" s="10" t="s">
        <v>87</v>
      </c>
      <c r="E3" s="10">
        <v>18.0</v>
      </c>
      <c r="F3">
        <f>E3-0</f>
        <v>18</v>
      </c>
    </row>
    <row r="4">
      <c r="A4" s="10" t="s">
        <v>3039</v>
      </c>
      <c r="B4" s="19">
        <v>0.00949074074074074</v>
      </c>
      <c r="C4" s="10" t="s">
        <v>69</v>
      </c>
      <c r="D4" s="10" t="s">
        <v>87</v>
      </c>
      <c r="E4" s="10">
        <v>17.0</v>
      </c>
      <c r="F4">
        <f>E4-4</f>
        <v>13</v>
      </c>
    </row>
    <row r="5">
      <c r="A5" s="10" t="s">
        <v>3039</v>
      </c>
      <c r="B5" s="19">
        <v>0.00949074074074074</v>
      </c>
      <c r="C5" s="10" t="s">
        <v>964</v>
      </c>
      <c r="D5" s="10" t="s">
        <v>87</v>
      </c>
      <c r="E5" s="10">
        <v>16.0</v>
      </c>
      <c r="F5">
        <f>E5-1</f>
        <v>15</v>
      </c>
    </row>
    <row r="6">
      <c r="A6" s="10" t="s">
        <v>3039</v>
      </c>
      <c r="B6" s="19">
        <v>0.009722222222222222</v>
      </c>
      <c r="C6" s="10" t="s">
        <v>84</v>
      </c>
      <c r="D6" s="10" t="s">
        <v>87</v>
      </c>
      <c r="E6" s="10" t="s">
        <v>75</v>
      </c>
      <c r="F6" s="10" t="s">
        <v>75</v>
      </c>
    </row>
    <row r="7">
      <c r="A7" s="10" t="s">
        <v>3039</v>
      </c>
      <c r="B7" s="19">
        <v>0.009722222222222222</v>
      </c>
      <c r="C7" s="10" t="s">
        <v>84</v>
      </c>
      <c r="D7" s="10" t="s">
        <v>87</v>
      </c>
      <c r="E7" s="10">
        <v>11.0</v>
      </c>
      <c r="F7">
        <f>E7-2</f>
        <v>9</v>
      </c>
    </row>
    <row r="8">
      <c r="A8" s="10" t="s">
        <v>3039</v>
      </c>
      <c r="B8" s="19">
        <v>0.00982638888888889</v>
      </c>
      <c r="C8" s="10" t="s">
        <v>74</v>
      </c>
      <c r="D8" s="10" t="s">
        <v>87</v>
      </c>
      <c r="E8" s="10">
        <v>7.0</v>
      </c>
      <c r="F8">
        <f t="shared" ref="F8:F9" si="1">E8-5</f>
        <v>2</v>
      </c>
    </row>
    <row r="9">
      <c r="A9" s="10" t="s">
        <v>3039</v>
      </c>
      <c r="B9" s="19">
        <v>0.00982638888888889</v>
      </c>
      <c r="C9" s="10" t="s">
        <v>70</v>
      </c>
      <c r="D9" s="10" t="s">
        <v>87</v>
      </c>
      <c r="E9" s="10">
        <v>8.0</v>
      </c>
      <c r="F9">
        <f t="shared" si="1"/>
        <v>3</v>
      </c>
    </row>
    <row r="10">
      <c r="A10" s="10" t="s">
        <v>3039</v>
      </c>
      <c r="B10" s="19">
        <v>0.011342592592592593</v>
      </c>
      <c r="C10" s="10" t="s">
        <v>66</v>
      </c>
      <c r="D10" s="10" t="s">
        <v>89</v>
      </c>
      <c r="E10" s="10">
        <v>16.0</v>
      </c>
      <c r="F10">
        <f>E10-9</f>
        <v>7</v>
      </c>
      <c r="J10" s="10" t="s">
        <v>3040</v>
      </c>
    </row>
    <row r="11">
      <c r="A11" s="10" t="s">
        <v>3039</v>
      </c>
      <c r="B11" s="19">
        <v>0.011400462962962963</v>
      </c>
      <c r="C11" s="10" t="s">
        <v>66</v>
      </c>
      <c r="D11" s="10" t="s">
        <v>89</v>
      </c>
      <c r="E11" s="10" t="s">
        <v>88</v>
      </c>
      <c r="F11" s="10">
        <v>1.0</v>
      </c>
      <c r="J11" s="10" t="s">
        <v>3040</v>
      </c>
    </row>
    <row r="12">
      <c r="A12" s="10" t="s">
        <v>3039</v>
      </c>
      <c r="B12" s="19">
        <v>0.011435185185185185</v>
      </c>
      <c r="C12" s="10" t="s">
        <v>66</v>
      </c>
      <c r="D12" s="10" t="s">
        <v>89</v>
      </c>
      <c r="E12" s="10">
        <v>22.0</v>
      </c>
      <c r="F12">
        <f>E12-9</f>
        <v>13</v>
      </c>
      <c r="J12" s="10" t="s">
        <v>3040</v>
      </c>
    </row>
    <row r="13">
      <c r="A13" s="10" t="s">
        <v>3039</v>
      </c>
      <c r="B13" s="19">
        <v>0.011585648148148149</v>
      </c>
      <c r="C13" s="10" t="s">
        <v>66</v>
      </c>
      <c r="D13" s="10" t="s">
        <v>91</v>
      </c>
      <c r="E13" s="10">
        <v>14.0</v>
      </c>
      <c r="H13" s="10" t="s">
        <v>3041</v>
      </c>
    </row>
    <row r="14">
      <c r="A14" s="10" t="s">
        <v>3039</v>
      </c>
      <c r="B14" s="19">
        <v>0.012152777777777778</v>
      </c>
      <c r="C14" s="10" t="s">
        <v>69</v>
      </c>
      <c r="D14" s="10" t="s">
        <v>89</v>
      </c>
      <c r="E14" s="10">
        <v>29.0</v>
      </c>
      <c r="F14" s="81">
        <f>E14-9</f>
        <v>20</v>
      </c>
      <c r="J14" s="10" t="s">
        <v>3042</v>
      </c>
    </row>
    <row r="15">
      <c r="A15" s="10" t="s">
        <v>3039</v>
      </c>
      <c r="B15" s="19">
        <v>0.012476851851851852</v>
      </c>
      <c r="C15" s="10" t="s">
        <v>69</v>
      </c>
      <c r="D15" s="10" t="s">
        <v>91</v>
      </c>
      <c r="E15" s="10">
        <v>16.0</v>
      </c>
      <c r="H15" s="10" t="s">
        <v>3043</v>
      </c>
    </row>
    <row r="16">
      <c r="A16" s="10" t="s">
        <v>3039</v>
      </c>
      <c r="B16" s="19">
        <v>0.014988425925925926</v>
      </c>
      <c r="C16" s="10" t="s">
        <v>74</v>
      </c>
      <c r="D16" s="10" t="s">
        <v>584</v>
      </c>
      <c r="E16" s="10">
        <v>15.0</v>
      </c>
      <c r="F16">
        <f>E16-0</f>
        <v>15</v>
      </c>
      <c r="J16" s="10" t="s">
        <v>3044</v>
      </c>
    </row>
    <row r="17">
      <c r="A17" s="10" t="s">
        <v>3039</v>
      </c>
      <c r="B17" s="19">
        <v>0.01747685185185185</v>
      </c>
      <c r="C17" s="10" t="s">
        <v>70</v>
      </c>
      <c r="D17" s="10" t="s">
        <v>93</v>
      </c>
      <c r="E17" s="10">
        <v>26.0</v>
      </c>
      <c r="F17" s="10" t="s">
        <v>75</v>
      </c>
      <c r="J17" s="10" t="s">
        <v>3045</v>
      </c>
    </row>
    <row r="18">
      <c r="A18" s="10" t="s">
        <v>3039</v>
      </c>
      <c r="B18" s="19">
        <v>0.01747685185185185</v>
      </c>
      <c r="C18" s="10" t="s">
        <v>70</v>
      </c>
      <c r="D18" s="10" t="s">
        <v>93</v>
      </c>
      <c r="E18" s="10">
        <v>15.0</v>
      </c>
      <c r="F18" s="10" t="s">
        <v>75</v>
      </c>
      <c r="J18" s="10" t="s">
        <v>2263</v>
      </c>
    </row>
    <row r="19">
      <c r="A19" s="10" t="s">
        <v>3039</v>
      </c>
      <c r="B19" s="19">
        <v>0.017766203703703704</v>
      </c>
      <c r="C19" s="10" t="s">
        <v>70</v>
      </c>
      <c r="D19" s="10" t="s">
        <v>93</v>
      </c>
      <c r="E19" s="10">
        <v>26.0</v>
      </c>
      <c r="F19" s="10" t="s">
        <v>75</v>
      </c>
      <c r="J19" s="10" t="s">
        <v>3045</v>
      </c>
    </row>
    <row r="20">
      <c r="A20" s="10" t="s">
        <v>3039</v>
      </c>
      <c r="B20" s="19">
        <v>0.017766203703703704</v>
      </c>
      <c r="C20" s="10" t="s">
        <v>70</v>
      </c>
      <c r="D20" s="10" t="s">
        <v>93</v>
      </c>
      <c r="E20" s="10" t="s">
        <v>75</v>
      </c>
      <c r="F20" s="10" t="s">
        <v>75</v>
      </c>
      <c r="J20" s="10" t="s">
        <v>2263</v>
      </c>
    </row>
    <row r="21">
      <c r="A21" s="10" t="s">
        <v>3039</v>
      </c>
      <c r="B21" s="19">
        <v>0.017997685185185186</v>
      </c>
      <c r="C21" s="10" t="s">
        <v>70</v>
      </c>
      <c r="D21" s="10" t="s">
        <v>91</v>
      </c>
      <c r="E21" s="10">
        <v>13.0</v>
      </c>
      <c r="H21" s="10" t="s">
        <v>3046</v>
      </c>
    </row>
    <row r="22">
      <c r="A22" s="10" t="s">
        <v>3039</v>
      </c>
      <c r="B22" s="19">
        <v>0.01810185185185185</v>
      </c>
      <c r="C22" s="10" t="s">
        <v>70</v>
      </c>
      <c r="D22" s="10" t="s">
        <v>91</v>
      </c>
      <c r="E22" s="10">
        <v>11.0</v>
      </c>
      <c r="H22" s="10" t="s">
        <v>3047</v>
      </c>
    </row>
    <row r="23">
      <c r="A23" s="10" t="s">
        <v>3039</v>
      </c>
      <c r="B23" s="19">
        <v>0.022256944444444444</v>
      </c>
      <c r="C23" s="10" t="s">
        <v>82</v>
      </c>
      <c r="D23" s="10" t="s">
        <v>91</v>
      </c>
      <c r="E23" s="10">
        <v>68.0</v>
      </c>
      <c r="H23" s="10" t="s">
        <v>3048</v>
      </c>
      <c r="J23" s="10" t="s">
        <v>3049</v>
      </c>
    </row>
    <row r="24">
      <c r="A24" s="10" t="s">
        <v>3039</v>
      </c>
      <c r="B24" s="19">
        <v>0.02329861111111111</v>
      </c>
      <c r="C24" s="10" t="s">
        <v>66</v>
      </c>
      <c r="D24" s="10" t="s">
        <v>89</v>
      </c>
      <c r="E24" s="10">
        <v>11.0</v>
      </c>
      <c r="F24">
        <f t="shared" ref="F24:F25" si="2">E24-9</f>
        <v>2</v>
      </c>
      <c r="J24" s="10" t="s">
        <v>3040</v>
      </c>
    </row>
    <row r="25">
      <c r="A25" s="10" t="s">
        <v>3039</v>
      </c>
      <c r="B25" s="19">
        <v>0.02332175925925926</v>
      </c>
      <c r="C25" s="10" t="s">
        <v>66</v>
      </c>
      <c r="D25" s="10" t="s">
        <v>89</v>
      </c>
      <c r="E25" s="10">
        <v>23.0</v>
      </c>
      <c r="F25">
        <f t="shared" si="2"/>
        <v>14</v>
      </c>
      <c r="J25" s="10" t="s">
        <v>3040</v>
      </c>
    </row>
    <row r="26">
      <c r="A26" s="10" t="s">
        <v>3039</v>
      </c>
      <c r="B26" s="19">
        <v>0.023368055555555555</v>
      </c>
      <c r="C26" s="10" t="s">
        <v>66</v>
      </c>
      <c r="D26" s="10" t="s">
        <v>89</v>
      </c>
      <c r="E26" s="10" t="s">
        <v>75</v>
      </c>
      <c r="F26" s="10" t="s">
        <v>75</v>
      </c>
      <c r="J26" s="10" t="s">
        <v>3040</v>
      </c>
    </row>
    <row r="27">
      <c r="A27" s="10" t="s">
        <v>3039</v>
      </c>
      <c r="B27" s="19">
        <v>0.024027777777777776</v>
      </c>
      <c r="C27" s="10" t="s">
        <v>69</v>
      </c>
      <c r="D27" s="10" t="s">
        <v>79</v>
      </c>
      <c r="E27" s="10" t="s">
        <v>68</v>
      </c>
      <c r="F27" s="10">
        <v>20.0</v>
      </c>
    </row>
    <row r="28">
      <c r="A28" s="10" t="s">
        <v>3039</v>
      </c>
      <c r="B28" s="19">
        <v>0.025046296296296296</v>
      </c>
      <c r="C28" s="10" t="s">
        <v>69</v>
      </c>
      <c r="D28" s="10" t="s">
        <v>120</v>
      </c>
      <c r="E28" s="10">
        <v>8.0</v>
      </c>
      <c r="H28" s="10" t="s">
        <v>3050</v>
      </c>
      <c r="J28" s="10" t="s">
        <v>1218</v>
      </c>
    </row>
    <row r="29">
      <c r="A29" s="10" t="s">
        <v>3039</v>
      </c>
      <c r="B29" s="19">
        <v>0.02701388888888889</v>
      </c>
      <c r="C29" s="10" t="s">
        <v>84</v>
      </c>
      <c r="D29" s="10" t="s">
        <v>81</v>
      </c>
      <c r="E29" s="10" t="s">
        <v>68</v>
      </c>
      <c r="F29" s="10">
        <v>20.0</v>
      </c>
    </row>
    <row r="30">
      <c r="A30" s="10" t="s">
        <v>3039</v>
      </c>
      <c r="B30" s="19">
        <v>0.02704861111111111</v>
      </c>
      <c r="C30" s="10" t="s">
        <v>70</v>
      </c>
      <c r="D30" s="10" t="s">
        <v>81</v>
      </c>
      <c r="E30" s="10" t="s">
        <v>88</v>
      </c>
      <c r="F30" s="10">
        <v>1.0</v>
      </c>
      <c r="J30" s="10" t="s">
        <v>3002</v>
      </c>
    </row>
    <row r="31">
      <c r="A31" s="10" t="s">
        <v>3039</v>
      </c>
      <c r="B31" s="19">
        <v>0.027083333333333334</v>
      </c>
      <c r="C31" s="10" t="s">
        <v>74</v>
      </c>
      <c r="D31" s="10" t="s">
        <v>81</v>
      </c>
      <c r="E31" s="10">
        <v>23.0</v>
      </c>
      <c r="F31" s="10" t="s">
        <v>75</v>
      </c>
      <c r="J31" s="10" t="s">
        <v>1942</v>
      </c>
    </row>
    <row r="32">
      <c r="A32" s="10" t="s">
        <v>3039</v>
      </c>
      <c r="B32" s="19">
        <v>0.027870370370370372</v>
      </c>
      <c r="C32" s="10" t="s">
        <v>70</v>
      </c>
      <c r="D32" s="10" t="s">
        <v>93</v>
      </c>
      <c r="E32" s="10" t="s">
        <v>75</v>
      </c>
      <c r="F32" s="10" t="s">
        <v>75</v>
      </c>
      <c r="J32" s="10" t="s">
        <v>2265</v>
      </c>
    </row>
    <row r="33">
      <c r="A33" s="10" t="s">
        <v>3039</v>
      </c>
      <c r="B33" s="19">
        <v>0.027870370370370372</v>
      </c>
      <c r="C33" s="10" t="s">
        <v>70</v>
      </c>
      <c r="D33" s="10" t="s">
        <v>93</v>
      </c>
      <c r="E33" s="10">
        <v>25.0</v>
      </c>
      <c r="F33" s="10" t="s">
        <v>75</v>
      </c>
      <c r="J33" s="10" t="s">
        <v>2671</v>
      </c>
    </row>
    <row r="34">
      <c r="A34" s="10" t="s">
        <v>3039</v>
      </c>
      <c r="B34" s="19">
        <v>0.028125</v>
      </c>
      <c r="C34" s="10" t="s">
        <v>70</v>
      </c>
      <c r="D34" s="10" t="s">
        <v>91</v>
      </c>
      <c r="E34" s="10">
        <v>10.0</v>
      </c>
      <c r="H34" s="10" t="s">
        <v>3051</v>
      </c>
      <c r="J34" s="10" t="s">
        <v>3052</v>
      </c>
    </row>
    <row r="35">
      <c r="A35" s="10" t="s">
        <v>3039</v>
      </c>
      <c r="B35" s="19">
        <v>0.029108796296296296</v>
      </c>
      <c r="C35" s="10" t="s">
        <v>84</v>
      </c>
      <c r="D35" s="10" t="s">
        <v>93</v>
      </c>
      <c r="E35" s="10" t="s">
        <v>75</v>
      </c>
      <c r="J35" s="10" t="s">
        <v>2263</v>
      </c>
    </row>
    <row r="36">
      <c r="A36" s="10" t="s">
        <v>3039</v>
      </c>
      <c r="B36" s="19">
        <v>0.029108796296296296</v>
      </c>
      <c r="C36" s="10" t="s">
        <v>84</v>
      </c>
      <c r="D36" s="10" t="s">
        <v>93</v>
      </c>
      <c r="E36" s="10">
        <v>20.0</v>
      </c>
      <c r="F36">
        <f>E36-9</f>
        <v>11</v>
      </c>
      <c r="J36" s="10" t="s">
        <v>3053</v>
      </c>
    </row>
    <row r="37">
      <c r="A37" s="10" t="s">
        <v>3039</v>
      </c>
      <c r="B37" s="19">
        <v>0.029328703703703704</v>
      </c>
      <c r="C37" s="10" t="s">
        <v>84</v>
      </c>
      <c r="D37" s="10" t="s">
        <v>91</v>
      </c>
      <c r="E37" s="10">
        <v>19.0</v>
      </c>
      <c r="H37" s="10" t="s">
        <v>3054</v>
      </c>
    </row>
    <row r="38">
      <c r="A38" s="10" t="s">
        <v>3039</v>
      </c>
      <c r="B38" s="19">
        <v>0.02962962962962963</v>
      </c>
      <c r="C38" s="10" t="s">
        <v>84</v>
      </c>
      <c r="D38" s="10" t="s">
        <v>93</v>
      </c>
      <c r="E38" s="10" t="s">
        <v>75</v>
      </c>
      <c r="J38" s="10" t="s">
        <v>2263</v>
      </c>
    </row>
    <row r="39">
      <c r="A39" s="10" t="s">
        <v>3039</v>
      </c>
      <c r="B39" s="19">
        <v>0.02962962962962963</v>
      </c>
      <c r="C39" s="10" t="s">
        <v>84</v>
      </c>
      <c r="D39" s="10" t="s">
        <v>93</v>
      </c>
      <c r="E39" s="10">
        <v>20.0</v>
      </c>
      <c r="F39">
        <f>E39-9</f>
        <v>11</v>
      </c>
      <c r="J39" s="10" t="s">
        <v>3053</v>
      </c>
    </row>
    <row r="40">
      <c r="A40" s="10" t="s">
        <v>3039</v>
      </c>
      <c r="B40" s="19">
        <v>0.029780092592592594</v>
      </c>
      <c r="C40" s="10" t="s">
        <v>84</v>
      </c>
      <c r="D40" s="10" t="s">
        <v>91</v>
      </c>
      <c r="E40" s="10">
        <v>19.0</v>
      </c>
      <c r="H40" s="10" t="s">
        <v>3054</v>
      </c>
    </row>
    <row r="41">
      <c r="A41" s="10" t="s">
        <v>3039</v>
      </c>
      <c r="B41" s="19">
        <v>0.03037037037037037</v>
      </c>
      <c r="C41" s="10" t="s">
        <v>70</v>
      </c>
      <c r="D41" s="10" t="s">
        <v>93</v>
      </c>
      <c r="E41" s="10" t="s">
        <v>68</v>
      </c>
      <c r="F41" s="10">
        <v>20.0</v>
      </c>
      <c r="J41" s="10" t="s">
        <v>3055</v>
      </c>
    </row>
    <row r="42">
      <c r="A42" s="10" t="s">
        <v>3039</v>
      </c>
      <c r="B42" s="19">
        <v>0.030439814814814815</v>
      </c>
      <c r="C42" s="10" t="s">
        <v>70</v>
      </c>
      <c r="D42" s="10" t="s">
        <v>93</v>
      </c>
      <c r="E42" s="10">
        <v>21.0</v>
      </c>
      <c r="F42" s="10" t="s">
        <v>75</v>
      </c>
      <c r="J42" s="10" t="s">
        <v>3055</v>
      </c>
    </row>
    <row r="43">
      <c r="A43" s="10" t="s">
        <v>3039</v>
      </c>
      <c r="B43" s="19">
        <v>0.03071759259259259</v>
      </c>
      <c r="C43" s="10" t="s">
        <v>70</v>
      </c>
      <c r="D43" s="10" t="s">
        <v>91</v>
      </c>
      <c r="E43" s="10">
        <v>18.0</v>
      </c>
      <c r="H43" s="10" t="s">
        <v>3056</v>
      </c>
    </row>
    <row r="44">
      <c r="A44" s="10" t="s">
        <v>3039</v>
      </c>
      <c r="B44" s="19">
        <v>0.03076388888888889</v>
      </c>
      <c r="C44" s="10" t="s">
        <v>70</v>
      </c>
      <c r="D44" s="10" t="s">
        <v>91</v>
      </c>
      <c r="E44" s="10">
        <v>13.0</v>
      </c>
      <c r="H44" s="10" t="s">
        <v>3046</v>
      </c>
    </row>
    <row r="45">
      <c r="A45" s="10" t="s">
        <v>3039</v>
      </c>
      <c r="B45" s="19">
        <v>0.031157407407407408</v>
      </c>
      <c r="C45" s="10" t="s">
        <v>70</v>
      </c>
      <c r="D45" s="10" t="s">
        <v>93</v>
      </c>
      <c r="E45" s="10">
        <v>21.0</v>
      </c>
      <c r="F45" s="10" t="s">
        <v>75</v>
      </c>
      <c r="J45" s="10" t="s">
        <v>3055</v>
      </c>
    </row>
    <row r="46">
      <c r="A46" s="10" t="s">
        <v>3039</v>
      </c>
      <c r="B46" s="19">
        <v>0.03121527777777778</v>
      </c>
      <c r="C46" s="10" t="s">
        <v>70</v>
      </c>
      <c r="D46" s="10" t="s">
        <v>93</v>
      </c>
      <c r="E46" s="10">
        <v>19.0</v>
      </c>
      <c r="F46" s="10" t="s">
        <v>75</v>
      </c>
      <c r="J46" s="10" t="s">
        <v>3055</v>
      </c>
    </row>
    <row r="47">
      <c r="A47" s="10" t="s">
        <v>3039</v>
      </c>
      <c r="B47" s="19">
        <v>0.03128472222222222</v>
      </c>
      <c r="C47" s="10" t="s">
        <v>70</v>
      </c>
      <c r="D47" s="10" t="s">
        <v>91</v>
      </c>
      <c r="E47" s="10">
        <v>10.0</v>
      </c>
      <c r="H47" s="10" t="s">
        <v>3057</v>
      </c>
    </row>
    <row r="48">
      <c r="A48" s="10" t="s">
        <v>3039</v>
      </c>
      <c r="B48" s="19">
        <v>0.03194444444444444</v>
      </c>
      <c r="C48" s="10" t="s">
        <v>70</v>
      </c>
      <c r="D48" s="10" t="s">
        <v>81</v>
      </c>
      <c r="E48" s="10" t="s">
        <v>75</v>
      </c>
      <c r="F48" s="10" t="s">
        <v>75</v>
      </c>
      <c r="J48" s="10" t="s">
        <v>2263</v>
      </c>
    </row>
    <row r="49">
      <c r="A49" s="10" t="s">
        <v>3039</v>
      </c>
      <c r="B49" s="19">
        <v>0.03194444444444444</v>
      </c>
      <c r="C49" s="10" t="s">
        <v>70</v>
      </c>
      <c r="D49" s="10" t="s">
        <v>81</v>
      </c>
      <c r="E49" s="10">
        <v>21.0</v>
      </c>
      <c r="F49" s="10" t="s">
        <v>75</v>
      </c>
      <c r="J49" s="10" t="s">
        <v>1942</v>
      </c>
    </row>
    <row r="50">
      <c r="A50" s="10" t="s">
        <v>3039</v>
      </c>
      <c r="B50" s="19">
        <v>0.033101851851851855</v>
      </c>
      <c r="C50" s="10" t="s">
        <v>74</v>
      </c>
      <c r="D50" s="10" t="s">
        <v>93</v>
      </c>
      <c r="E50" s="10" t="s">
        <v>75</v>
      </c>
      <c r="F50" s="10" t="s">
        <v>75</v>
      </c>
      <c r="J50" s="10" t="s">
        <v>2263</v>
      </c>
    </row>
    <row r="51">
      <c r="A51" s="10" t="s">
        <v>3039</v>
      </c>
      <c r="B51" s="19">
        <v>0.033101851851851855</v>
      </c>
      <c r="C51" s="10" t="s">
        <v>74</v>
      </c>
      <c r="D51" s="10" t="s">
        <v>93</v>
      </c>
      <c r="E51" s="10">
        <v>26.0</v>
      </c>
      <c r="F51" s="10" t="s">
        <v>75</v>
      </c>
      <c r="J51" s="10" t="s">
        <v>3058</v>
      </c>
    </row>
    <row r="52">
      <c r="A52" s="10" t="s">
        <v>3039</v>
      </c>
      <c r="B52" s="19">
        <v>0.033796296296296297</v>
      </c>
      <c r="C52" s="10" t="s">
        <v>74</v>
      </c>
      <c r="D52" s="10" t="s">
        <v>91</v>
      </c>
      <c r="E52" s="10">
        <v>47.0</v>
      </c>
      <c r="H52" s="10" t="s">
        <v>3059</v>
      </c>
    </row>
    <row r="53">
      <c r="A53" s="10" t="s">
        <v>3039</v>
      </c>
      <c r="B53" s="19">
        <v>0.03418981481481481</v>
      </c>
      <c r="C53" s="10" t="s">
        <v>74</v>
      </c>
      <c r="D53" s="10" t="s">
        <v>93</v>
      </c>
      <c r="E53" s="10" t="s">
        <v>75</v>
      </c>
      <c r="F53" s="10" t="s">
        <v>75</v>
      </c>
      <c r="J53" s="10" t="s">
        <v>2263</v>
      </c>
    </row>
    <row r="54">
      <c r="A54" s="10" t="s">
        <v>3039</v>
      </c>
      <c r="B54" s="19">
        <v>0.03418981481481481</v>
      </c>
      <c r="C54" s="10" t="s">
        <v>74</v>
      </c>
      <c r="D54" s="10" t="s">
        <v>93</v>
      </c>
      <c r="E54" s="10">
        <v>29.0</v>
      </c>
      <c r="F54" s="10" t="s">
        <v>75</v>
      </c>
      <c r="J54" s="10" t="s">
        <v>3058</v>
      </c>
    </row>
    <row r="55">
      <c r="A55" s="10" t="s">
        <v>3039</v>
      </c>
      <c r="B55" s="19">
        <v>0.034270833333333334</v>
      </c>
      <c r="C55" s="10" t="s">
        <v>74</v>
      </c>
      <c r="D55" s="10" t="s">
        <v>91</v>
      </c>
      <c r="E55" s="10">
        <v>8.0</v>
      </c>
      <c r="H55" s="10" t="s">
        <v>3060</v>
      </c>
    </row>
    <row r="56">
      <c r="A56" s="10" t="s">
        <v>3039</v>
      </c>
      <c r="B56" s="19">
        <v>0.03724537037037037</v>
      </c>
      <c r="C56" s="10" t="s">
        <v>66</v>
      </c>
      <c r="D56" s="10" t="s">
        <v>89</v>
      </c>
      <c r="E56" s="10" t="s">
        <v>75</v>
      </c>
      <c r="F56" s="10" t="s">
        <v>75</v>
      </c>
      <c r="J56" s="10" t="s">
        <v>2263</v>
      </c>
    </row>
    <row r="57">
      <c r="A57" s="10" t="s">
        <v>3039</v>
      </c>
      <c r="B57" s="19">
        <v>0.03724537037037037</v>
      </c>
      <c r="C57" s="10" t="s">
        <v>66</v>
      </c>
      <c r="D57" s="10" t="s">
        <v>89</v>
      </c>
      <c r="E57" s="10">
        <v>21.0</v>
      </c>
      <c r="F57" s="10">
        <f>E57-9</f>
        <v>12</v>
      </c>
      <c r="J57" s="10" t="s">
        <v>3040</v>
      </c>
    </row>
    <row r="58">
      <c r="A58" s="10" t="s">
        <v>3039</v>
      </c>
      <c r="B58" s="19">
        <v>0.03730324074074074</v>
      </c>
      <c r="C58" s="10" t="s">
        <v>66</v>
      </c>
      <c r="D58" s="10" t="s">
        <v>89</v>
      </c>
      <c r="E58" s="10" t="s">
        <v>75</v>
      </c>
      <c r="F58" s="10" t="s">
        <v>75</v>
      </c>
      <c r="J58" s="10" t="s">
        <v>2263</v>
      </c>
    </row>
    <row r="59">
      <c r="A59" s="10" t="s">
        <v>3039</v>
      </c>
      <c r="B59" s="19">
        <v>0.03730324074074074</v>
      </c>
      <c r="C59" s="10" t="s">
        <v>66</v>
      </c>
      <c r="D59" s="10" t="s">
        <v>89</v>
      </c>
      <c r="E59" s="10">
        <v>25.0</v>
      </c>
      <c r="F59" s="10">
        <f>E59-9</f>
        <v>16</v>
      </c>
      <c r="J59" s="10" t="s">
        <v>3040</v>
      </c>
    </row>
    <row r="60">
      <c r="A60" s="10" t="s">
        <v>3039</v>
      </c>
      <c r="B60" s="19">
        <v>0.037349537037037035</v>
      </c>
      <c r="C60" s="10" t="s">
        <v>66</v>
      </c>
      <c r="D60" s="10" t="s">
        <v>89</v>
      </c>
      <c r="E60" s="10" t="s">
        <v>75</v>
      </c>
      <c r="F60" s="10" t="s">
        <v>75</v>
      </c>
      <c r="J60" s="10" t="s">
        <v>2263</v>
      </c>
    </row>
    <row r="61">
      <c r="A61" s="10" t="s">
        <v>3039</v>
      </c>
      <c r="B61" s="19">
        <v>0.037349537037037035</v>
      </c>
      <c r="C61" s="10" t="s">
        <v>66</v>
      </c>
      <c r="D61" s="10" t="s">
        <v>89</v>
      </c>
      <c r="E61" s="10">
        <v>20.0</v>
      </c>
      <c r="F61" s="10">
        <f>E61-9</f>
        <v>11</v>
      </c>
      <c r="J61" s="10" t="s">
        <v>3040</v>
      </c>
    </row>
    <row r="62">
      <c r="A62" s="10" t="s">
        <v>3039</v>
      </c>
      <c r="B62" s="19">
        <v>0.03743055555555556</v>
      </c>
      <c r="C62" s="10" t="s">
        <v>66</v>
      </c>
      <c r="D62" s="10" t="s">
        <v>91</v>
      </c>
      <c r="E62" s="10">
        <v>11.0</v>
      </c>
      <c r="H62" s="10" t="s">
        <v>3047</v>
      </c>
    </row>
    <row r="63">
      <c r="A63" s="10" t="s">
        <v>3039</v>
      </c>
      <c r="B63" s="19">
        <v>0.03743055555555556</v>
      </c>
      <c r="C63" s="10" t="s">
        <v>66</v>
      </c>
      <c r="D63" s="10" t="s">
        <v>91</v>
      </c>
      <c r="E63" s="10">
        <v>7.0</v>
      </c>
      <c r="H63" s="10" t="s">
        <v>3061</v>
      </c>
    </row>
    <row r="64">
      <c r="A64" s="10" t="s">
        <v>3039</v>
      </c>
      <c r="B64" s="19">
        <v>0.03743055555555556</v>
      </c>
      <c r="C64" s="10" t="s">
        <v>66</v>
      </c>
      <c r="D64" s="10" t="s">
        <v>91</v>
      </c>
      <c r="E64" s="10">
        <v>12.0</v>
      </c>
      <c r="H64" s="10" t="s">
        <v>3062</v>
      </c>
    </row>
    <row r="65">
      <c r="A65" s="10" t="s">
        <v>3039</v>
      </c>
      <c r="B65" s="19">
        <v>0.03827546296296296</v>
      </c>
      <c r="C65" s="10" t="s">
        <v>69</v>
      </c>
      <c r="D65" s="10" t="s">
        <v>89</v>
      </c>
      <c r="E65" s="10" t="s">
        <v>75</v>
      </c>
      <c r="F65" s="10" t="s">
        <v>75</v>
      </c>
      <c r="J65" s="10" t="s">
        <v>2263</v>
      </c>
    </row>
    <row r="66">
      <c r="A66" s="10" t="s">
        <v>3039</v>
      </c>
      <c r="B66" s="19">
        <v>0.03827546296296296</v>
      </c>
      <c r="C66" s="10" t="s">
        <v>69</v>
      </c>
      <c r="D66" s="10" t="s">
        <v>89</v>
      </c>
      <c r="E66" s="10">
        <v>23.0</v>
      </c>
      <c r="F66">
        <f>E66-9</f>
        <v>14</v>
      </c>
      <c r="J66" s="10" t="s">
        <v>3063</v>
      </c>
    </row>
    <row r="67">
      <c r="A67" s="10" t="s">
        <v>3039</v>
      </c>
      <c r="B67" s="19">
        <v>0.03890046296296296</v>
      </c>
      <c r="C67" s="10" t="s">
        <v>69</v>
      </c>
      <c r="D67" s="10" t="s">
        <v>91</v>
      </c>
      <c r="E67" s="10">
        <v>28.0</v>
      </c>
      <c r="H67" s="10" t="s">
        <v>3064</v>
      </c>
    </row>
    <row r="68">
      <c r="A68" s="10" t="s">
        <v>3039</v>
      </c>
      <c r="B68" s="19">
        <v>0.04045138888888889</v>
      </c>
      <c r="C68" s="10" t="s">
        <v>66</v>
      </c>
      <c r="D68" s="10" t="s">
        <v>584</v>
      </c>
      <c r="E68" s="10">
        <f t="shared" ref="E68:E69" si="3">F68+2</f>
        <v>6</v>
      </c>
      <c r="F68" s="10">
        <v>4.0</v>
      </c>
      <c r="J68" s="10" t="s">
        <v>2263</v>
      </c>
    </row>
    <row r="69">
      <c r="A69" s="10" t="s">
        <v>3039</v>
      </c>
      <c r="B69" s="19">
        <v>0.04045138888888889</v>
      </c>
      <c r="C69" s="10" t="s">
        <v>66</v>
      </c>
      <c r="D69" s="10" t="s">
        <v>584</v>
      </c>
      <c r="E69">
        <f t="shared" si="3"/>
        <v>7</v>
      </c>
      <c r="F69" s="10">
        <v>5.0</v>
      </c>
      <c r="J69" s="10" t="s">
        <v>3065</v>
      </c>
    </row>
    <row r="70">
      <c r="A70" s="10" t="s">
        <v>3039</v>
      </c>
      <c r="B70" s="19">
        <v>0.04064814814814815</v>
      </c>
      <c r="C70" s="10" t="s">
        <v>66</v>
      </c>
      <c r="D70" s="10" t="s">
        <v>91</v>
      </c>
      <c r="E70" s="10">
        <v>6.0</v>
      </c>
      <c r="H70" s="10" t="s">
        <v>3066</v>
      </c>
      <c r="J70" s="10" t="s">
        <v>3028</v>
      </c>
    </row>
    <row r="71">
      <c r="A71" s="10" t="s">
        <v>3039</v>
      </c>
      <c r="B71" s="19">
        <v>0.04146990740740741</v>
      </c>
      <c r="C71" s="10" t="s">
        <v>66</v>
      </c>
      <c r="D71" s="10" t="s">
        <v>91</v>
      </c>
      <c r="E71" s="10">
        <v>6.0</v>
      </c>
      <c r="H71" s="10" t="s">
        <v>3066</v>
      </c>
      <c r="J71" s="10" t="s">
        <v>3028</v>
      </c>
    </row>
    <row r="72">
      <c r="A72" s="10" t="s">
        <v>3039</v>
      </c>
      <c r="B72" s="19">
        <v>0.04310185185185185</v>
      </c>
      <c r="C72" s="10" t="s">
        <v>70</v>
      </c>
      <c r="D72" s="10" t="s">
        <v>79</v>
      </c>
      <c r="E72" s="10" t="s">
        <v>68</v>
      </c>
      <c r="F72" s="10">
        <v>20.0</v>
      </c>
    </row>
    <row r="73">
      <c r="A73" s="10" t="s">
        <v>3039</v>
      </c>
      <c r="B73" s="19">
        <v>0.043645833333333335</v>
      </c>
      <c r="C73" s="10" t="s">
        <v>70</v>
      </c>
      <c r="D73" s="10" t="s">
        <v>93</v>
      </c>
      <c r="E73" s="10">
        <v>26.0</v>
      </c>
      <c r="F73" s="10" t="s">
        <v>75</v>
      </c>
      <c r="J73" s="10" t="s">
        <v>3055</v>
      </c>
    </row>
    <row r="74">
      <c r="A74" s="10" t="s">
        <v>3039</v>
      </c>
      <c r="B74" s="19">
        <v>0.0437962962962963</v>
      </c>
      <c r="C74" s="10" t="s">
        <v>70</v>
      </c>
      <c r="D74" s="10" t="s">
        <v>93</v>
      </c>
      <c r="E74" s="10">
        <v>28.0</v>
      </c>
      <c r="F74" s="10" t="s">
        <v>75</v>
      </c>
      <c r="J74" s="10" t="s">
        <v>3055</v>
      </c>
    </row>
    <row r="75">
      <c r="A75" s="10" t="s">
        <v>3039</v>
      </c>
      <c r="B75" s="19">
        <v>0.0440625</v>
      </c>
      <c r="C75" s="10" t="s">
        <v>70</v>
      </c>
      <c r="D75" s="10" t="s">
        <v>91</v>
      </c>
      <c r="E75" s="10">
        <v>11.0</v>
      </c>
      <c r="H75" s="10" t="s">
        <v>3067</v>
      </c>
      <c r="J75" s="10" t="s">
        <v>3052</v>
      </c>
    </row>
    <row r="76">
      <c r="A76" s="10" t="s">
        <v>3039</v>
      </c>
      <c r="B76" s="19">
        <v>0.04428240740740741</v>
      </c>
      <c r="C76" s="10" t="s">
        <v>70</v>
      </c>
      <c r="D76" s="10" t="s">
        <v>91</v>
      </c>
      <c r="E76" s="10">
        <v>8.0</v>
      </c>
      <c r="H76" s="10" t="s">
        <v>3060</v>
      </c>
    </row>
    <row r="77">
      <c r="A77" s="10" t="s">
        <v>3039</v>
      </c>
      <c r="B77" s="19">
        <v>0.04570601851851852</v>
      </c>
      <c r="C77" s="10" t="s">
        <v>74</v>
      </c>
      <c r="D77" s="10" t="s">
        <v>93</v>
      </c>
      <c r="E77" s="10">
        <v>23.0</v>
      </c>
      <c r="F77" s="10" t="s">
        <v>75</v>
      </c>
      <c r="J77" s="10" t="s">
        <v>3068</v>
      </c>
    </row>
    <row r="78">
      <c r="A78" s="10" t="s">
        <v>3039</v>
      </c>
      <c r="B78" s="19">
        <v>0.04579861111111111</v>
      </c>
      <c r="C78" s="10" t="s">
        <v>74</v>
      </c>
      <c r="D78" s="10" t="s">
        <v>91</v>
      </c>
      <c r="E78" s="10">
        <v>17.0</v>
      </c>
      <c r="H78" s="10" t="s">
        <v>3069</v>
      </c>
    </row>
    <row r="79">
      <c r="A79" s="10" t="s">
        <v>3039</v>
      </c>
      <c r="B79" s="19">
        <v>0.046203703703703705</v>
      </c>
      <c r="C79" s="10" t="s">
        <v>74</v>
      </c>
      <c r="D79" s="10" t="s">
        <v>93</v>
      </c>
      <c r="E79" s="10" t="s">
        <v>88</v>
      </c>
      <c r="F79" s="10">
        <v>1.0</v>
      </c>
      <c r="J79" s="10" t="s">
        <v>3058</v>
      </c>
    </row>
    <row r="80">
      <c r="A80" s="10" t="s">
        <v>3039</v>
      </c>
      <c r="B80" s="19">
        <v>0.046296296296296294</v>
      </c>
      <c r="C80" s="10" t="s">
        <v>74</v>
      </c>
      <c r="D80" s="10" t="s">
        <v>91</v>
      </c>
      <c r="E80" s="10">
        <v>2.0</v>
      </c>
      <c r="H80" s="10" t="s">
        <v>1540</v>
      </c>
    </row>
    <row r="81">
      <c r="A81" s="10" t="s">
        <v>3039</v>
      </c>
      <c r="B81" s="19">
        <v>0.04701388888888889</v>
      </c>
      <c r="C81" s="10" t="s">
        <v>82</v>
      </c>
      <c r="D81" s="10" t="s">
        <v>91</v>
      </c>
      <c r="E81" s="10">
        <v>29.0</v>
      </c>
      <c r="H81" s="10" t="s">
        <v>3070</v>
      </c>
      <c r="J81" s="10" t="s">
        <v>3071</v>
      </c>
    </row>
    <row r="82">
      <c r="A82" s="10" t="s">
        <v>3039</v>
      </c>
      <c r="B82" s="19">
        <v>0.04752314814814815</v>
      </c>
      <c r="C82" s="10" t="s">
        <v>66</v>
      </c>
      <c r="D82" s="10" t="s">
        <v>195</v>
      </c>
      <c r="E82" s="10">
        <v>10.0</v>
      </c>
      <c r="F82">
        <f>E82</f>
        <v>10</v>
      </c>
    </row>
    <row r="83">
      <c r="A83" s="10" t="s">
        <v>3039</v>
      </c>
      <c r="B83" s="19">
        <v>0.04828703703703704</v>
      </c>
      <c r="C83" s="10" t="s">
        <v>69</v>
      </c>
      <c r="D83" s="10" t="s">
        <v>91</v>
      </c>
      <c r="E83" s="10">
        <v>31.0</v>
      </c>
      <c r="H83" s="10" t="s">
        <v>3072</v>
      </c>
      <c r="J83" s="10" t="s">
        <v>3073</v>
      </c>
    </row>
    <row r="84">
      <c r="A84" s="10" t="s">
        <v>3039</v>
      </c>
      <c r="B84" s="19">
        <v>0.048726851851851855</v>
      </c>
      <c r="C84" s="10" t="s">
        <v>69</v>
      </c>
      <c r="D84" s="10" t="s">
        <v>120</v>
      </c>
      <c r="E84" s="10">
        <v>13.0</v>
      </c>
      <c r="H84" s="10" t="s">
        <v>1401</v>
      </c>
      <c r="J84" s="10" t="s">
        <v>3074</v>
      </c>
    </row>
    <row r="85">
      <c r="A85" s="10" t="s">
        <v>3039</v>
      </c>
      <c r="B85" s="19">
        <v>0.04976851851851852</v>
      </c>
      <c r="C85" s="10" t="s">
        <v>964</v>
      </c>
      <c r="D85" s="10" t="s">
        <v>91</v>
      </c>
      <c r="E85" s="10">
        <v>23.0</v>
      </c>
      <c r="J85" s="10" t="s">
        <v>2430</v>
      </c>
    </row>
    <row r="86">
      <c r="A86" s="10" t="s">
        <v>3039</v>
      </c>
      <c r="B86" s="19">
        <v>0.05119212962962963</v>
      </c>
      <c r="C86" s="10" t="s">
        <v>66</v>
      </c>
      <c r="D86" s="10" t="s">
        <v>81</v>
      </c>
      <c r="E86" s="10">
        <v>16.0</v>
      </c>
      <c r="F86">
        <f>E86-4</f>
        <v>12</v>
      </c>
    </row>
    <row r="87">
      <c r="A87" s="10" t="s">
        <v>3039</v>
      </c>
      <c r="B87" s="19">
        <v>0.05122685185185185</v>
      </c>
      <c r="C87" s="10" t="s">
        <v>84</v>
      </c>
      <c r="D87" s="10" t="s">
        <v>81</v>
      </c>
      <c r="E87" s="10">
        <v>25.0</v>
      </c>
      <c r="F87">
        <f>E87-7</f>
        <v>18</v>
      </c>
    </row>
    <row r="88">
      <c r="A88" s="10" t="s">
        <v>3039</v>
      </c>
      <c r="B88" s="19">
        <v>0.05125</v>
      </c>
      <c r="C88" s="10" t="s">
        <v>70</v>
      </c>
      <c r="D88" s="10" t="s">
        <v>81</v>
      </c>
      <c r="E88" s="10">
        <v>12.0</v>
      </c>
      <c r="F88" s="10" t="s">
        <v>75</v>
      </c>
      <c r="J88" s="10" t="s">
        <v>3075</v>
      </c>
    </row>
    <row r="89">
      <c r="A89" s="10" t="s">
        <v>3039</v>
      </c>
      <c r="B89" s="19">
        <v>0.05171296296296296</v>
      </c>
      <c r="C89" s="10" t="s">
        <v>84</v>
      </c>
      <c r="D89" s="10" t="s">
        <v>93</v>
      </c>
      <c r="E89" s="10">
        <v>26.0</v>
      </c>
      <c r="F89">
        <f>E89-9</f>
        <v>17</v>
      </c>
      <c r="J89" s="10" t="s">
        <v>3053</v>
      </c>
    </row>
    <row r="90">
      <c r="A90" s="10" t="s">
        <v>3039</v>
      </c>
      <c r="B90" s="19">
        <v>0.051875</v>
      </c>
      <c r="C90" s="10" t="s">
        <v>84</v>
      </c>
      <c r="D90" s="10" t="s">
        <v>91</v>
      </c>
      <c r="E90" s="10">
        <v>28.0</v>
      </c>
      <c r="H90" s="10" t="s">
        <v>3064</v>
      </c>
    </row>
    <row r="91">
      <c r="A91" s="10" t="s">
        <v>3039</v>
      </c>
      <c r="B91" s="19">
        <v>0.05206018518518519</v>
      </c>
      <c r="C91" s="10" t="s">
        <v>84</v>
      </c>
      <c r="D91" s="10" t="s">
        <v>93</v>
      </c>
      <c r="E91" s="10">
        <v>21.0</v>
      </c>
      <c r="F91">
        <f>E91-9</f>
        <v>12</v>
      </c>
      <c r="J91" s="10" t="s">
        <v>3053</v>
      </c>
    </row>
    <row r="92">
      <c r="A92" s="10" t="s">
        <v>3039</v>
      </c>
      <c r="B92" s="19">
        <v>0.05219907407407407</v>
      </c>
      <c r="C92" s="10" t="s">
        <v>84</v>
      </c>
      <c r="D92" s="10" t="s">
        <v>91</v>
      </c>
      <c r="E92" s="10">
        <v>14.0</v>
      </c>
      <c r="H92" s="10" t="s">
        <v>3041</v>
      </c>
    </row>
    <row r="93">
      <c r="A93" s="10" t="s">
        <v>3039</v>
      </c>
      <c r="B93" s="19">
        <v>0.05358796296296296</v>
      </c>
      <c r="C93" s="10" t="s">
        <v>70</v>
      </c>
      <c r="D93" s="10" t="s">
        <v>93</v>
      </c>
      <c r="E93" s="10" t="s">
        <v>68</v>
      </c>
      <c r="F93" s="10">
        <v>20.0</v>
      </c>
      <c r="J93" s="10" t="s">
        <v>2265</v>
      </c>
    </row>
    <row r="94">
      <c r="A94" s="10" t="s">
        <v>3039</v>
      </c>
      <c r="B94" s="19">
        <v>0.05358796296296296</v>
      </c>
      <c r="C94" s="10" t="s">
        <v>70</v>
      </c>
      <c r="D94" s="10" t="s">
        <v>93</v>
      </c>
      <c r="E94" s="10">
        <v>23.0</v>
      </c>
      <c r="F94" s="10">
        <f>E94-10</f>
        <v>13</v>
      </c>
      <c r="J94" s="10" t="s">
        <v>2311</v>
      </c>
    </row>
    <row r="95">
      <c r="A95" s="10" t="s">
        <v>3039</v>
      </c>
      <c r="B95" s="19">
        <v>0.05358796296296296</v>
      </c>
      <c r="C95" s="10" t="s">
        <v>70</v>
      </c>
      <c r="D95" s="10" t="s">
        <v>76</v>
      </c>
      <c r="E95" s="10">
        <v>4.0</v>
      </c>
      <c r="J95" s="10" t="s">
        <v>1579</v>
      </c>
    </row>
    <row r="96">
      <c r="A96" s="10" t="s">
        <v>3039</v>
      </c>
      <c r="B96" s="19">
        <v>0.053969907407407404</v>
      </c>
      <c r="C96" s="10" t="s">
        <v>70</v>
      </c>
      <c r="D96" s="10" t="s">
        <v>91</v>
      </c>
      <c r="E96" s="10">
        <v>11.0</v>
      </c>
      <c r="H96" s="10" t="s">
        <v>3047</v>
      </c>
    </row>
    <row r="97">
      <c r="A97" s="10" t="s">
        <v>3039</v>
      </c>
      <c r="B97" s="19">
        <v>0.054814814814814816</v>
      </c>
      <c r="C97" s="10" t="s">
        <v>70</v>
      </c>
      <c r="D97" s="10" t="s">
        <v>93</v>
      </c>
      <c r="E97" s="10" t="s">
        <v>75</v>
      </c>
      <c r="F97" s="10" t="s">
        <v>75</v>
      </c>
      <c r="J97" s="10" t="s">
        <v>3076</v>
      </c>
    </row>
    <row r="98">
      <c r="A98" s="10" t="s">
        <v>3039</v>
      </c>
      <c r="B98" s="19">
        <v>0.054814814814814816</v>
      </c>
      <c r="C98" s="10" t="s">
        <v>70</v>
      </c>
      <c r="D98" s="10" t="s">
        <v>93</v>
      </c>
      <c r="E98" s="10">
        <v>21.0</v>
      </c>
      <c r="F98" s="10" t="s">
        <v>75</v>
      </c>
      <c r="J98" s="10" t="s">
        <v>3077</v>
      </c>
    </row>
    <row r="99">
      <c r="A99" s="10" t="s">
        <v>3039</v>
      </c>
      <c r="B99" s="19">
        <v>0.05498842592592593</v>
      </c>
      <c r="C99" s="10" t="s">
        <v>70</v>
      </c>
      <c r="D99" s="10" t="s">
        <v>91</v>
      </c>
      <c r="E99" s="10">
        <v>13.0</v>
      </c>
      <c r="H99" s="10" t="s">
        <v>3046</v>
      </c>
    </row>
    <row r="100">
      <c r="A100" s="10" t="s">
        <v>3039</v>
      </c>
      <c r="B100" s="19">
        <v>0.05525462962962963</v>
      </c>
      <c r="C100" s="10" t="s">
        <v>70</v>
      </c>
      <c r="D100" s="10" t="s">
        <v>93</v>
      </c>
      <c r="E100" s="10" t="s">
        <v>75</v>
      </c>
      <c r="F100" s="10" t="s">
        <v>75</v>
      </c>
      <c r="J100" s="10" t="s">
        <v>3076</v>
      </c>
    </row>
    <row r="101">
      <c r="A101" s="10" t="s">
        <v>3039</v>
      </c>
      <c r="B101" s="19">
        <v>0.05525462962962963</v>
      </c>
      <c r="C101" s="10" t="s">
        <v>70</v>
      </c>
      <c r="D101" s="10" t="s">
        <v>93</v>
      </c>
      <c r="E101" s="10">
        <v>21.0</v>
      </c>
      <c r="F101" s="10" t="s">
        <v>75</v>
      </c>
      <c r="J101" s="10" t="s">
        <v>3077</v>
      </c>
    </row>
    <row r="102">
      <c r="A102" s="10" t="s">
        <v>3039</v>
      </c>
      <c r="B102" s="19">
        <v>0.055324074074074074</v>
      </c>
      <c r="C102" s="10" t="s">
        <v>70</v>
      </c>
      <c r="D102" s="10" t="s">
        <v>91</v>
      </c>
      <c r="E102" s="10">
        <v>13.0</v>
      </c>
      <c r="H102" s="10" t="s">
        <v>3046</v>
      </c>
    </row>
    <row r="103">
      <c r="A103" s="10" t="s">
        <v>3039</v>
      </c>
      <c r="B103" s="19">
        <v>0.055532407407407405</v>
      </c>
      <c r="C103" s="10" t="s">
        <v>70</v>
      </c>
      <c r="D103" s="10" t="s">
        <v>93</v>
      </c>
      <c r="E103" s="10" t="s">
        <v>75</v>
      </c>
      <c r="F103" s="10" t="s">
        <v>75</v>
      </c>
      <c r="J103" s="10" t="s">
        <v>3076</v>
      </c>
    </row>
    <row r="104">
      <c r="A104" s="10" t="s">
        <v>3039</v>
      </c>
      <c r="B104" s="19">
        <v>0.055532407407407405</v>
      </c>
      <c r="C104" s="10" t="s">
        <v>70</v>
      </c>
      <c r="D104" s="10" t="s">
        <v>93</v>
      </c>
      <c r="E104" s="10">
        <v>17.0</v>
      </c>
      <c r="F104" s="10" t="s">
        <v>75</v>
      </c>
      <c r="J104" s="10" t="s">
        <v>3077</v>
      </c>
    </row>
    <row r="105">
      <c r="A105" s="10" t="s">
        <v>3039</v>
      </c>
      <c r="B105" s="19">
        <v>0.05571759259259259</v>
      </c>
      <c r="C105" s="10" t="s">
        <v>70</v>
      </c>
      <c r="D105" s="10" t="s">
        <v>81</v>
      </c>
      <c r="E105" s="10" t="s">
        <v>88</v>
      </c>
      <c r="F105" s="10">
        <v>1.0</v>
      </c>
      <c r="J105" s="10" t="s">
        <v>3078</v>
      </c>
    </row>
    <row r="106">
      <c r="A106" s="10" t="s">
        <v>3039</v>
      </c>
      <c r="B106" s="19">
        <v>0.05778935185185185</v>
      </c>
      <c r="C106" s="10" t="s">
        <v>74</v>
      </c>
      <c r="D106" s="10" t="s">
        <v>93</v>
      </c>
      <c r="E106" s="10">
        <v>23.0</v>
      </c>
      <c r="F106" s="10" t="s">
        <v>75</v>
      </c>
      <c r="J106" s="10" t="s">
        <v>3058</v>
      </c>
    </row>
    <row r="107">
      <c r="A107" s="10" t="s">
        <v>3039</v>
      </c>
      <c r="B107" s="19">
        <v>0.057847222222222223</v>
      </c>
      <c r="C107" s="10" t="s">
        <v>74</v>
      </c>
      <c r="D107" s="10" t="s">
        <v>91</v>
      </c>
      <c r="E107" s="10">
        <v>8.0</v>
      </c>
      <c r="H107" s="10" t="s">
        <v>3060</v>
      </c>
    </row>
    <row r="108">
      <c r="A108" s="10" t="s">
        <v>3039</v>
      </c>
      <c r="B108" s="19">
        <v>0.058055555555555555</v>
      </c>
      <c r="C108" s="10" t="s">
        <v>74</v>
      </c>
      <c r="D108" s="10" t="s">
        <v>93</v>
      </c>
      <c r="E108" s="10">
        <v>25.0</v>
      </c>
      <c r="F108" s="10" t="s">
        <v>75</v>
      </c>
      <c r="J108" s="10" t="s">
        <v>3058</v>
      </c>
    </row>
    <row r="109">
      <c r="A109" s="10" t="s">
        <v>3039</v>
      </c>
      <c r="B109" s="19">
        <v>0.05810185185185185</v>
      </c>
      <c r="C109" s="10" t="s">
        <v>74</v>
      </c>
      <c r="D109" s="10" t="s">
        <v>91</v>
      </c>
      <c r="E109" s="10">
        <v>9.0</v>
      </c>
      <c r="H109" s="10" t="s">
        <v>3079</v>
      </c>
    </row>
    <row r="110">
      <c r="A110" s="10" t="s">
        <v>3039</v>
      </c>
      <c r="B110" s="19">
        <v>0.058923611111111114</v>
      </c>
      <c r="C110" s="10" t="s">
        <v>74</v>
      </c>
      <c r="D110" s="10" t="s">
        <v>78</v>
      </c>
      <c r="E110" s="10">
        <v>23.0</v>
      </c>
      <c r="F110">
        <f>E110-9</f>
        <v>14</v>
      </c>
    </row>
    <row r="111">
      <c r="A111" s="10" t="s">
        <v>3039</v>
      </c>
      <c r="B111" s="19">
        <v>0.06015046296296296</v>
      </c>
      <c r="C111" s="10" t="s">
        <v>82</v>
      </c>
      <c r="D111" s="10" t="s">
        <v>91</v>
      </c>
      <c r="E111" s="10">
        <v>48.0</v>
      </c>
      <c r="H111" s="10" t="s">
        <v>3080</v>
      </c>
      <c r="I111" s="10">
        <v>1.0</v>
      </c>
      <c r="J111" s="10" t="s">
        <v>3081</v>
      </c>
    </row>
    <row r="112">
      <c r="A112" s="10" t="s">
        <v>3039</v>
      </c>
      <c r="B112" s="19">
        <v>0.06358796296296296</v>
      </c>
      <c r="C112" s="10" t="s">
        <v>82</v>
      </c>
      <c r="D112" s="10" t="s">
        <v>361</v>
      </c>
      <c r="E112" s="10">
        <v>19.0</v>
      </c>
      <c r="F112">
        <f>E112-10</f>
        <v>9</v>
      </c>
    </row>
    <row r="113">
      <c r="A113" s="10" t="s">
        <v>3039</v>
      </c>
      <c r="B113" s="19">
        <v>0.06744212962962963</v>
      </c>
      <c r="C113" s="10" t="s">
        <v>69</v>
      </c>
      <c r="D113" s="10" t="s">
        <v>83</v>
      </c>
      <c r="E113" s="10" t="s">
        <v>75</v>
      </c>
      <c r="F113" s="10" t="s">
        <v>75</v>
      </c>
      <c r="J113" s="10" t="s">
        <v>2263</v>
      </c>
    </row>
    <row r="114">
      <c r="A114" s="10" t="s">
        <v>3039</v>
      </c>
      <c r="B114" s="19">
        <v>0.06744212962962963</v>
      </c>
      <c r="C114" s="10" t="s">
        <v>69</v>
      </c>
      <c r="D114" s="10" t="s">
        <v>83</v>
      </c>
      <c r="E114" s="10">
        <v>19.0</v>
      </c>
      <c r="F114" s="10">
        <f>E114-1</f>
        <v>18</v>
      </c>
    </row>
    <row r="115">
      <c r="A115" s="10" t="s">
        <v>3039</v>
      </c>
      <c r="B115" s="19">
        <v>0.06855324074074073</v>
      </c>
      <c r="C115" s="10" t="s">
        <v>964</v>
      </c>
      <c r="D115" s="10" t="s">
        <v>67</v>
      </c>
      <c r="E115" s="10">
        <v>26.0</v>
      </c>
      <c r="F115" s="10" t="s">
        <v>75</v>
      </c>
      <c r="J115" s="10" t="s">
        <v>2508</v>
      </c>
    </row>
    <row r="116">
      <c r="A116" s="10" t="s">
        <v>3039</v>
      </c>
      <c r="B116" s="19">
        <v>0.07100694444444444</v>
      </c>
      <c r="C116" s="10" t="s">
        <v>69</v>
      </c>
      <c r="D116" s="10" t="s">
        <v>128</v>
      </c>
      <c r="E116" s="10" t="s">
        <v>75</v>
      </c>
      <c r="F116" s="10" t="s">
        <v>75</v>
      </c>
      <c r="J116" s="10" t="s">
        <v>2263</v>
      </c>
    </row>
    <row r="117">
      <c r="A117" s="10" t="s">
        <v>3039</v>
      </c>
      <c r="B117" s="19">
        <v>0.07100694444444444</v>
      </c>
      <c r="C117" s="10" t="s">
        <v>69</v>
      </c>
      <c r="D117" s="10" t="s">
        <v>128</v>
      </c>
      <c r="E117" s="10">
        <v>29.0</v>
      </c>
      <c r="F117" s="10" t="s">
        <v>75</v>
      </c>
      <c r="J117" s="10" t="s">
        <v>2508</v>
      </c>
    </row>
    <row r="118">
      <c r="A118" s="10" t="s">
        <v>3039</v>
      </c>
      <c r="B118" s="19">
        <v>0.07413194444444444</v>
      </c>
      <c r="C118" s="10" t="s">
        <v>66</v>
      </c>
      <c r="D118" s="10" t="s">
        <v>67</v>
      </c>
      <c r="E118" s="10">
        <v>10.0</v>
      </c>
      <c r="F118">
        <f>E118-2</f>
        <v>8</v>
      </c>
    </row>
    <row r="119">
      <c r="A119" s="10" t="s">
        <v>3039</v>
      </c>
      <c r="B119" s="19">
        <v>0.07733796296296297</v>
      </c>
      <c r="C119" s="10" t="s">
        <v>69</v>
      </c>
      <c r="D119" s="10" t="s">
        <v>80</v>
      </c>
      <c r="E119" s="10">
        <v>17.0</v>
      </c>
      <c r="F119">
        <f>E119-5</f>
        <v>12</v>
      </c>
    </row>
    <row r="120">
      <c r="A120" s="10" t="s">
        <v>3039</v>
      </c>
      <c r="B120" s="19">
        <v>0.12465277777777778</v>
      </c>
      <c r="C120" s="10" t="s">
        <v>964</v>
      </c>
      <c r="D120" s="10" t="s">
        <v>125</v>
      </c>
      <c r="E120" s="10">
        <v>19.0</v>
      </c>
      <c r="F120">
        <f>E120-1</f>
        <v>18</v>
      </c>
    </row>
    <row r="121">
      <c r="A121" s="10" t="s">
        <v>3039</v>
      </c>
      <c r="B121" s="19">
        <v>0.1257638888888889</v>
      </c>
      <c r="C121" s="10" t="s">
        <v>964</v>
      </c>
      <c r="D121" s="10" t="s">
        <v>79</v>
      </c>
      <c r="E121" s="10">
        <v>9.0</v>
      </c>
      <c r="F121">
        <f t="shared" ref="F121:F122" si="4">E121-0</f>
        <v>9</v>
      </c>
    </row>
    <row r="122">
      <c r="A122" s="10" t="s">
        <v>3039</v>
      </c>
      <c r="B122" s="19">
        <v>0.12663194444444445</v>
      </c>
      <c r="C122" s="10" t="s">
        <v>964</v>
      </c>
      <c r="D122" s="10" t="s">
        <v>584</v>
      </c>
      <c r="E122" s="10">
        <v>12.0</v>
      </c>
      <c r="F122">
        <f t="shared" si="4"/>
        <v>12</v>
      </c>
    </row>
    <row r="123">
      <c r="A123" s="10" t="s">
        <v>3039</v>
      </c>
      <c r="B123" s="19">
        <v>0.13189814814814815</v>
      </c>
      <c r="C123" s="10" t="s">
        <v>964</v>
      </c>
      <c r="D123" s="10" t="s">
        <v>209</v>
      </c>
      <c r="E123" s="10" t="s">
        <v>75</v>
      </c>
      <c r="F123" s="10" t="s">
        <v>75</v>
      </c>
      <c r="J123" s="10" t="s">
        <v>2508</v>
      </c>
    </row>
    <row r="124">
      <c r="A124" s="10" t="s">
        <v>3039</v>
      </c>
      <c r="B124" s="19">
        <v>0.13291666666666666</v>
      </c>
      <c r="C124" s="10" t="s">
        <v>964</v>
      </c>
      <c r="D124" s="10" t="s">
        <v>76</v>
      </c>
      <c r="E124" s="10" t="s">
        <v>75</v>
      </c>
      <c r="F124" s="10" t="s">
        <v>75</v>
      </c>
      <c r="J124" s="10" t="s">
        <v>2509</v>
      </c>
    </row>
    <row r="125">
      <c r="A125" s="10" t="s">
        <v>3039</v>
      </c>
      <c r="B125" s="19">
        <v>0.13484953703703703</v>
      </c>
      <c r="C125" s="10" t="s">
        <v>69</v>
      </c>
      <c r="D125" s="10" t="s">
        <v>83</v>
      </c>
      <c r="E125" s="10">
        <v>10.0</v>
      </c>
      <c r="F125" s="10" t="s">
        <v>75</v>
      </c>
      <c r="J125" s="10" t="s">
        <v>2508</v>
      </c>
    </row>
    <row r="126">
      <c r="A126" s="10" t="s">
        <v>3039</v>
      </c>
      <c r="B126" s="19">
        <v>0.13644675925925925</v>
      </c>
      <c r="C126" s="10" t="s">
        <v>74</v>
      </c>
      <c r="D126" s="10" t="s">
        <v>125</v>
      </c>
      <c r="E126" s="10" t="s">
        <v>68</v>
      </c>
      <c r="F126" s="10">
        <v>20.0</v>
      </c>
    </row>
    <row r="127">
      <c r="A127" s="10" t="s">
        <v>3039</v>
      </c>
      <c r="B127" s="19">
        <v>0.1400810185185185</v>
      </c>
      <c r="C127" s="10" t="s">
        <v>82</v>
      </c>
      <c r="D127" s="10" t="s">
        <v>361</v>
      </c>
      <c r="E127" s="10">
        <v>26.0</v>
      </c>
      <c r="F127">
        <f t="shared" ref="F127:F128" si="5">E127-10</f>
        <v>16</v>
      </c>
      <c r="J127" s="10" t="s">
        <v>2263</v>
      </c>
    </row>
    <row r="128">
      <c r="A128" s="10" t="s">
        <v>3039</v>
      </c>
      <c r="B128" s="19">
        <v>0.1400810185185185</v>
      </c>
      <c r="C128" s="10" t="s">
        <v>82</v>
      </c>
      <c r="D128" s="10" t="s">
        <v>361</v>
      </c>
      <c r="E128" s="10">
        <v>26.0</v>
      </c>
      <c r="F128">
        <f t="shared" si="5"/>
        <v>16</v>
      </c>
    </row>
    <row r="129">
      <c r="A129" s="10" t="s">
        <v>3039</v>
      </c>
      <c r="B129" s="19">
        <v>0.15300925925925926</v>
      </c>
      <c r="C129" s="10" t="s">
        <v>69</v>
      </c>
      <c r="D129" s="10" t="s">
        <v>128</v>
      </c>
      <c r="E129" s="10" t="s">
        <v>88</v>
      </c>
      <c r="F129" s="10">
        <v>1.0</v>
      </c>
      <c r="J129" s="10" t="s">
        <v>2263</v>
      </c>
    </row>
    <row r="130">
      <c r="A130" s="10" t="s">
        <v>3039</v>
      </c>
      <c r="B130" s="19">
        <v>0.15300925925925926</v>
      </c>
      <c r="C130" s="10" t="s">
        <v>69</v>
      </c>
      <c r="D130" s="10" t="s">
        <v>128</v>
      </c>
      <c r="E130" s="10">
        <v>25.0</v>
      </c>
      <c r="F130" s="10" t="s">
        <v>75</v>
      </c>
      <c r="J130" s="10" t="s">
        <v>2508</v>
      </c>
    </row>
    <row r="131">
      <c r="A131" s="10" t="s">
        <v>3039</v>
      </c>
      <c r="B131" s="19">
        <v>0.15484953703703705</v>
      </c>
      <c r="C131" s="10" t="s">
        <v>964</v>
      </c>
      <c r="D131" s="10" t="s">
        <v>120</v>
      </c>
      <c r="E131" s="10">
        <v>23.0</v>
      </c>
      <c r="H131" s="10" t="s">
        <v>3082</v>
      </c>
    </row>
  </sheetData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29"/>
    <col customWidth="1" min="4" max="4" width="15.71"/>
    <col customWidth="1" min="5" max="5" width="10.43"/>
    <col customWidth="1" min="6" max="6" width="12.43"/>
    <col customWidth="1" min="7" max="7" width="5.14"/>
    <col customWidth="1" min="8" max="8" width="26.86"/>
    <col customWidth="1" min="9" max="9" width="6.29"/>
    <col customWidth="1" min="10" max="10" width="38.57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3083</v>
      </c>
      <c r="B2" s="19">
        <v>0.01875</v>
      </c>
      <c r="C2" s="10" t="s">
        <v>82</v>
      </c>
      <c r="D2" s="10" t="s">
        <v>67</v>
      </c>
      <c r="E2" s="10" t="s">
        <v>88</v>
      </c>
      <c r="F2" s="10">
        <v>1.0</v>
      </c>
    </row>
    <row r="3">
      <c r="A3" s="10" t="s">
        <v>3083</v>
      </c>
      <c r="B3" s="19">
        <v>0.02966435185185185</v>
      </c>
      <c r="C3" s="10" t="s">
        <v>82</v>
      </c>
      <c r="D3" s="10" t="s">
        <v>365</v>
      </c>
      <c r="E3" s="10">
        <v>16.0</v>
      </c>
      <c r="F3">
        <f>E3-10</f>
        <v>6</v>
      </c>
    </row>
    <row r="4">
      <c r="A4" s="10" t="s">
        <v>3083</v>
      </c>
      <c r="B4" s="19">
        <v>0.0296875</v>
      </c>
      <c r="C4" s="10" t="s">
        <v>70</v>
      </c>
      <c r="D4" s="10" t="s">
        <v>365</v>
      </c>
      <c r="E4" s="10">
        <v>19.0</v>
      </c>
      <c r="F4">
        <f>E4-8</f>
        <v>11</v>
      </c>
    </row>
    <row r="5">
      <c r="A5" s="10" t="s">
        <v>3083</v>
      </c>
      <c r="B5" s="19">
        <v>0.03162037037037037</v>
      </c>
      <c r="C5" s="10" t="s">
        <v>69</v>
      </c>
      <c r="D5" s="10" t="s">
        <v>365</v>
      </c>
      <c r="E5" s="10">
        <v>5.0</v>
      </c>
      <c r="F5">
        <f>E5-1</f>
        <v>4</v>
      </c>
    </row>
    <row r="6">
      <c r="A6" s="10" t="s">
        <v>3083</v>
      </c>
      <c r="B6" s="19">
        <v>0.03293981481481482</v>
      </c>
      <c r="C6" s="10" t="s">
        <v>70</v>
      </c>
      <c r="D6" s="10" t="s">
        <v>67</v>
      </c>
      <c r="E6" s="10">
        <v>8.0</v>
      </c>
      <c r="F6">
        <f>E6-3</f>
        <v>5</v>
      </c>
    </row>
    <row r="7">
      <c r="A7" s="10" t="s">
        <v>3083</v>
      </c>
      <c r="B7" s="19">
        <v>0.03293981481481482</v>
      </c>
      <c r="C7" s="10" t="s">
        <v>69</v>
      </c>
      <c r="D7" s="10" t="s">
        <v>67</v>
      </c>
      <c r="E7" s="10">
        <v>8.0</v>
      </c>
      <c r="F7">
        <f>E7-5</f>
        <v>3</v>
      </c>
    </row>
    <row r="8">
      <c r="A8" s="10" t="s">
        <v>3083</v>
      </c>
      <c r="B8" s="19">
        <v>0.03420138888888889</v>
      </c>
      <c r="C8" s="10" t="s">
        <v>964</v>
      </c>
      <c r="D8" s="10" t="s">
        <v>71</v>
      </c>
      <c r="E8" s="10">
        <v>23.0</v>
      </c>
      <c r="F8">
        <f>E8-9</f>
        <v>14</v>
      </c>
    </row>
    <row r="9">
      <c r="A9" s="10" t="s">
        <v>3083</v>
      </c>
      <c r="B9" s="19">
        <v>0.03877314814814815</v>
      </c>
      <c r="C9" s="10" t="s">
        <v>69</v>
      </c>
      <c r="D9" s="10" t="s">
        <v>71</v>
      </c>
      <c r="E9" s="10">
        <v>13.0</v>
      </c>
      <c r="F9">
        <f>E9-5</f>
        <v>8</v>
      </c>
    </row>
    <row r="10">
      <c r="A10" s="10" t="s">
        <v>3083</v>
      </c>
      <c r="B10" s="19">
        <v>0.042152777777777775</v>
      </c>
      <c r="C10" s="10" t="s">
        <v>157</v>
      </c>
      <c r="D10" s="10" t="s">
        <v>125</v>
      </c>
      <c r="E10" s="10">
        <v>18.0</v>
      </c>
      <c r="F10">
        <f>E10-2</f>
        <v>16</v>
      </c>
    </row>
    <row r="11">
      <c r="A11" s="10" t="s">
        <v>3083</v>
      </c>
      <c r="B11" s="19">
        <v>0.12070601851851852</v>
      </c>
      <c r="C11" s="10" t="s">
        <v>69</v>
      </c>
      <c r="D11" s="10" t="s">
        <v>125</v>
      </c>
      <c r="E11" s="10">
        <v>14.0</v>
      </c>
      <c r="F11">
        <f>E11-4</f>
        <v>10</v>
      </c>
    </row>
    <row r="12">
      <c r="A12" s="10" t="s">
        <v>3083</v>
      </c>
      <c r="B12" s="19">
        <v>0.13262731481481482</v>
      </c>
      <c r="C12" s="10" t="s">
        <v>70</v>
      </c>
      <c r="D12" s="10" t="s">
        <v>365</v>
      </c>
      <c r="E12" s="10" t="s">
        <v>88</v>
      </c>
      <c r="F12" s="10">
        <v>1.0</v>
      </c>
    </row>
    <row r="13">
      <c r="A13" s="10" t="s">
        <v>3083</v>
      </c>
      <c r="B13" s="19">
        <v>0.13577546296296297</v>
      </c>
      <c r="C13" s="10" t="s">
        <v>66</v>
      </c>
      <c r="D13" s="10" t="s">
        <v>127</v>
      </c>
      <c r="E13" s="10">
        <v>14.0</v>
      </c>
      <c r="F13">
        <f>E13-9</f>
        <v>5</v>
      </c>
    </row>
    <row r="14">
      <c r="A14" s="10" t="s">
        <v>3083</v>
      </c>
      <c r="B14" s="19">
        <v>0.14039351851851853</v>
      </c>
      <c r="C14" s="10" t="s">
        <v>82</v>
      </c>
      <c r="D14" s="10" t="s">
        <v>71</v>
      </c>
      <c r="E14" s="10">
        <v>12.0</v>
      </c>
      <c r="F14">
        <f>E14-8</f>
        <v>4</v>
      </c>
    </row>
    <row r="15">
      <c r="A15" s="10" t="s">
        <v>3083</v>
      </c>
      <c r="B15" s="19">
        <v>0.14335648148148147</v>
      </c>
      <c r="C15" s="10" t="s">
        <v>74</v>
      </c>
      <c r="D15" s="10" t="s">
        <v>73</v>
      </c>
      <c r="E15" s="10" t="s">
        <v>75</v>
      </c>
      <c r="F15" s="10" t="s">
        <v>75</v>
      </c>
    </row>
    <row r="16">
      <c r="A16" s="10" t="s">
        <v>3083</v>
      </c>
      <c r="B16" s="19">
        <v>0.14335648148148147</v>
      </c>
      <c r="C16" s="10" t="s">
        <v>74</v>
      </c>
      <c r="D16" s="10" t="s">
        <v>73</v>
      </c>
      <c r="E16" s="10">
        <v>30.0</v>
      </c>
      <c r="F16">
        <f>E16-13</f>
        <v>17</v>
      </c>
    </row>
    <row r="17">
      <c r="A17" s="10" t="s">
        <v>3083</v>
      </c>
      <c r="B17" s="19">
        <v>0.14702546296296296</v>
      </c>
      <c r="C17" s="10" t="s">
        <v>82</v>
      </c>
      <c r="D17" s="10" t="s">
        <v>79</v>
      </c>
      <c r="E17" s="10">
        <v>15.0</v>
      </c>
      <c r="F17">
        <f>E17-1</f>
        <v>14</v>
      </c>
    </row>
    <row r="18">
      <c r="A18" s="10" t="s">
        <v>3083</v>
      </c>
      <c r="B18" s="19">
        <v>0.14824074074074073</v>
      </c>
      <c r="C18" s="10" t="s">
        <v>82</v>
      </c>
      <c r="D18" s="10" t="s">
        <v>76</v>
      </c>
      <c r="E18" s="10">
        <v>73.0</v>
      </c>
      <c r="J18" s="10" t="s">
        <v>3084</v>
      </c>
    </row>
    <row r="19">
      <c r="A19" s="10" t="s">
        <v>3083</v>
      </c>
      <c r="B19" s="19">
        <v>0.14939814814814814</v>
      </c>
      <c r="C19" s="10" t="s">
        <v>82</v>
      </c>
      <c r="D19" s="10" t="s">
        <v>80</v>
      </c>
      <c r="E19" s="10">
        <v>16.0</v>
      </c>
      <c r="F19">
        <f>E19-4</f>
        <v>12</v>
      </c>
    </row>
    <row r="20">
      <c r="A20" s="10" t="s">
        <v>3083</v>
      </c>
      <c r="B20" s="19">
        <v>0.14944444444444444</v>
      </c>
      <c r="C20" s="10" t="s">
        <v>964</v>
      </c>
      <c r="D20" s="10" t="s">
        <v>80</v>
      </c>
      <c r="E20" s="10">
        <v>20.0</v>
      </c>
      <c r="F20">
        <f>E20-3</f>
        <v>17</v>
      </c>
    </row>
    <row r="21">
      <c r="A21" s="10" t="s">
        <v>3083</v>
      </c>
      <c r="B21" s="19">
        <v>0.15280092592592592</v>
      </c>
      <c r="C21" s="10" t="s">
        <v>66</v>
      </c>
      <c r="D21" s="10" t="s">
        <v>80</v>
      </c>
      <c r="E21" s="10">
        <v>20.0</v>
      </c>
      <c r="F21">
        <f t="shared" ref="F21:F22" si="1">E21-9</f>
        <v>11</v>
      </c>
    </row>
    <row r="22">
      <c r="A22" s="10" t="s">
        <v>3083</v>
      </c>
      <c r="B22" s="19">
        <v>0.15356481481481482</v>
      </c>
      <c r="C22" s="10" t="s">
        <v>66</v>
      </c>
      <c r="D22" s="10" t="s">
        <v>210</v>
      </c>
      <c r="E22" s="10">
        <v>28.0</v>
      </c>
      <c r="F22">
        <f t="shared" si="1"/>
        <v>19</v>
      </c>
    </row>
    <row r="23">
      <c r="A23" s="10" t="s">
        <v>3083</v>
      </c>
      <c r="B23" s="19">
        <v>0.15416666666666667</v>
      </c>
      <c r="C23" s="10" t="s">
        <v>66</v>
      </c>
      <c r="D23" s="10" t="s">
        <v>71</v>
      </c>
      <c r="E23" s="10" t="s">
        <v>88</v>
      </c>
      <c r="F23" s="10">
        <v>1.0</v>
      </c>
    </row>
    <row r="24">
      <c r="A24" s="10" t="s">
        <v>3083</v>
      </c>
      <c r="B24" s="19">
        <v>0.17016203703703703</v>
      </c>
      <c r="C24" s="10" t="s">
        <v>69</v>
      </c>
      <c r="D24" s="10" t="s">
        <v>71</v>
      </c>
      <c r="E24" s="10" t="s">
        <v>75</v>
      </c>
      <c r="F24" s="10" t="s">
        <v>75</v>
      </c>
    </row>
    <row r="25">
      <c r="A25" s="10" t="s">
        <v>3083</v>
      </c>
      <c r="B25" s="19">
        <v>0.17016203703703703</v>
      </c>
      <c r="C25" s="10" t="s">
        <v>69</v>
      </c>
      <c r="D25" s="10" t="s">
        <v>71</v>
      </c>
      <c r="E25" s="10">
        <v>22.0</v>
      </c>
      <c r="F25">
        <f>E25-5</f>
        <v>17</v>
      </c>
    </row>
  </sheetData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29"/>
    <col customWidth="1" min="4" max="4" width="15.71"/>
    <col customWidth="1" min="5" max="5" width="10.43"/>
    <col customWidth="1" min="6" max="6" width="12.43"/>
    <col customWidth="1" min="7" max="7" width="5.14"/>
    <col customWidth="1" min="8" max="8" width="26.86"/>
    <col customWidth="1" min="9" max="9" width="6.29"/>
    <col customWidth="1" min="10" max="10" width="38.57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3085</v>
      </c>
      <c r="B2" s="19">
        <v>0.015925925925925927</v>
      </c>
      <c r="C2" s="10" t="s">
        <v>70</v>
      </c>
      <c r="D2" s="10" t="s">
        <v>365</v>
      </c>
      <c r="E2" s="10">
        <v>23.0</v>
      </c>
      <c r="F2">
        <f>E2-8</f>
        <v>15</v>
      </c>
    </row>
    <row r="3">
      <c r="A3" s="10" t="s">
        <v>3085</v>
      </c>
      <c r="B3" s="19">
        <v>0.03890046296296296</v>
      </c>
      <c r="C3" s="10" t="s">
        <v>82</v>
      </c>
      <c r="D3" s="10" t="s">
        <v>361</v>
      </c>
      <c r="E3" s="10" t="s">
        <v>75</v>
      </c>
      <c r="F3" s="10" t="s">
        <v>75</v>
      </c>
      <c r="J3" s="10" t="s">
        <v>2263</v>
      </c>
    </row>
    <row r="4">
      <c r="A4" s="10" t="s">
        <v>3085</v>
      </c>
      <c r="B4" s="19">
        <v>0.03890046296296296</v>
      </c>
      <c r="C4" s="10" t="s">
        <v>82</v>
      </c>
      <c r="D4" s="10" t="s">
        <v>361</v>
      </c>
      <c r="E4" s="10" t="s">
        <v>68</v>
      </c>
      <c r="F4" s="10">
        <v>20.0</v>
      </c>
    </row>
    <row r="5">
      <c r="A5" s="10" t="s">
        <v>3085</v>
      </c>
      <c r="B5" s="19">
        <v>0.03940972222222222</v>
      </c>
      <c r="C5" s="10" t="s">
        <v>82</v>
      </c>
      <c r="D5" s="10" t="s">
        <v>365</v>
      </c>
      <c r="E5" s="10">
        <v>23.0</v>
      </c>
      <c r="F5">
        <f>E5-10</f>
        <v>13</v>
      </c>
    </row>
    <row r="6">
      <c r="A6" s="10" t="s">
        <v>3085</v>
      </c>
      <c r="B6" s="19">
        <v>0.04173611111111111</v>
      </c>
      <c r="C6" s="10" t="s">
        <v>66</v>
      </c>
      <c r="D6" s="10" t="s">
        <v>67</v>
      </c>
      <c r="E6" s="10">
        <v>10.0</v>
      </c>
      <c r="F6">
        <f>E6-2</f>
        <v>8</v>
      </c>
    </row>
    <row r="7">
      <c r="A7" s="10" t="s">
        <v>3085</v>
      </c>
      <c r="B7" s="19">
        <v>0.05327546296296296</v>
      </c>
      <c r="C7" s="10" t="s">
        <v>964</v>
      </c>
      <c r="D7" s="10" t="s">
        <v>127</v>
      </c>
      <c r="E7" s="10">
        <v>12.0</v>
      </c>
      <c r="F7">
        <f>E7-3</f>
        <v>9</v>
      </c>
    </row>
    <row r="8">
      <c r="A8" s="10" t="s">
        <v>3085</v>
      </c>
      <c r="B8" s="19">
        <v>0.05483796296296296</v>
      </c>
      <c r="C8" s="10" t="s">
        <v>84</v>
      </c>
      <c r="D8" s="10" t="s">
        <v>98</v>
      </c>
      <c r="E8" s="10">
        <v>10.0</v>
      </c>
      <c r="F8">
        <f>E8--2</f>
        <v>12</v>
      </c>
    </row>
    <row r="9">
      <c r="A9" s="10" t="s">
        <v>3085</v>
      </c>
      <c r="B9" s="19">
        <v>0.08813657407407408</v>
      </c>
      <c r="C9" s="10" t="s">
        <v>3086</v>
      </c>
      <c r="D9" s="10" t="s">
        <v>83</v>
      </c>
      <c r="E9" s="10">
        <v>25.0</v>
      </c>
      <c r="F9" s="10" t="s">
        <v>75</v>
      </c>
      <c r="J9" s="10" t="s">
        <v>2508</v>
      </c>
    </row>
    <row r="10">
      <c r="A10" s="10" t="s">
        <v>3085</v>
      </c>
      <c r="B10" s="19">
        <v>0.09065972222222222</v>
      </c>
      <c r="C10" s="10" t="s">
        <v>3086</v>
      </c>
      <c r="D10" s="10" t="s">
        <v>73</v>
      </c>
      <c r="E10" s="10" t="s">
        <v>88</v>
      </c>
      <c r="F10" s="10">
        <v>1.0</v>
      </c>
    </row>
    <row r="11">
      <c r="A11" s="10" t="s">
        <v>3085</v>
      </c>
      <c r="B11" s="19">
        <v>0.09065972222222222</v>
      </c>
      <c r="C11" s="10" t="s">
        <v>3086</v>
      </c>
      <c r="D11" s="10" t="s">
        <v>76</v>
      </c>
      <c r="E11" s="10">
        <v>3.0</v>
      </c>
      <c r="J11" s="10" t="s">
        <v>2507</v>
      </c>
    </row>
    <row r="12">
      <c r="A12" s="10" t="s">
        <v>3085</v>
      </c>
      <c r="B12" s="19">
        <v>0.12167824074074074</v>
      </c>
      <c r="C12" s="10" t="s">
        <v>84</v>
      </c>
      <c r="D12" s="10" t="s">
        <v>166</v>
      </c>
      <c r="E12" s="10">
        <v>10.0</v>
      </c>
      <c r="F12">
        <f t="shared" ref="F12:F13" si="1">E12-0</f>
        <v>10</v>
      </c>
    </row>
    <row r="13">
      <c r="A13" s="10" t="s">
        <v>3085</v>
      </c>
      <c r="B13" s="19">
        <v>0.12846064814814814</v>
      </c>
      <c r="C13" s="10" t="s">
        <v>66</v>
      </c>
      <c r="D13" s="10" t="s">
        <v>87</v>
      </c>
      <c r="E13" s="10">
        <v>15.0</v>
      </c>
      <c r="F13">
        <f t="shared" si="1"/>
        <v>15</v>
      </c>
    </row>
    <row r="14">
      <c r="A14" s="10" t="s">
        <v>3085</v>
      </c>
      <c r="B14" s="19">
        <v>0.13631944444444444</v>
      </c>
      <c r="C14" s="10" t="s">
        <v>66</v>
      </c>
      <c r="D14" s="10" t="s">
        <v>81</v>
      </c>
      <c r="E14" s="10">
        <v>18.0</v>
      </c>
      <c r="F14">
        <f>E14-5</f>
        <v>13</v>
      </c>
    </row>
    <row r="15">
      <c r="A15" s="10" t="s">
        <v>3085</v>
      </c>
      <c r="B15" s="19">
        <v>0.13900462962962962</v>
      </c>
      <c r="C15" s="10" t="s">
        <v>69</v>
      </c>
      <c r="D15" s="10" t="s">
        <v>87</v>
      </c>
      <c r="E15" s="10">
        <v>19.0</v>
      </c>
      <c r="F15">
        <f>E15-4</f>
        <v>15</v>
      </c>
    </row>
    <row r="16">
      <c r="A16" s="10" t="s">
        <v>3085</v>
      </c>
      <c r="B16" s="19">
        <v>0.13900462962962962</v>
      </c>
      <c r="C16" s="10" t="s">
        <v>70</v>
      </c>
      <c r="D16" s="10" t="s">
        <v>87</v>
      </c>
      <c r="E16" s="10">
        <v>18.0</v>
      </c>
      <c r="F16" s="10" t="s">
        <v>75</v>
      </c>
      <c r="J16" s="10" t="s">
        <v>3087</v>
      </c>
    </row>
    <row r="17">
      <c r="A17" s="10" t="s">
        <v>3085</v>
      </c>
      <c r="B17" s="19">
        <v>0.13917824074074073</v>
      </c>
      <c r="C17" s="10" t="s">
        <v>84</v>
      </c>
      <c r="D17" s="10" t="s">
        <v>87</v>
      </c>
      <c r="E17" s="10" t="s">
        <v>75</v>
      </c>
      <c r="F17" s="10" t="s">
        <v>75</v>
      </c>
      <c r="J17" s="10" t="s">
        <v>2263</v>
      </c>
    </row>
    <row r="18">
      <c r="A18" s="10" t="s">
        <v>3085</v>
      </c>
      <c r="B18" s="19">
        <v>0.13917824074074073</v>
      </c>
      <c r="C18" s="10" t="s">
        <v>84</v>
      </c>
      <c r="D18" s="10" t="s">
        <v>87</v>
      </c>
      <c r="E18" s="10">
        <v>13.0</v>
      </c>
      <c r="F18" s="10">
        <f>E18-2</f>
        <v>11</v>
      </c>
    </row>
    <row r="19">
      <c r="A19" s="10" t="s">
        <v>3085</v>
      </c>
      <c r="B19" s="19">
        <v>0.13929398148148148</v>
      </c>
      <c r="C19" s="10" t="s">
        <v>82</v>
      </c>
      <c r="D19" s="10" t="s">
        <v>87</v>
      </c>
      <c r="E19" s="10">
        <v>10.0</v>
      </c>
      <c r="F19">
        <f>E19-1</f>
        <v>9</v>
      </c>
    </row>
    <row r="20">
      <c r="A20" s="10" t="s">
        <v>3085</v>
      </c>
      <c r="B20" s="19">
        <v>0.1394212962962963</v>
      </c>
      <c r="C20" s="10" t="s">
        <v>3086</v>
      </c>
      <c r="D20" s="10" t="s">
        <v>87</v>
      </c>
      <c r="E20" s="10">
        <v>8.0</v>
      </c>
      <c r="F20">
        <f t="shared" ref="F20:F21" si="2">E20-5</f>
        <v>3</v>
      </c>
    </row>
    <row r="21">
      <c r="A21" s="10" t="s">
        <v>3085</v>
      </c>
      <c r="B21" s="19">
        <v>0.14511574074074074</v>
      </c>
      <c r="C21" s="10" t="s">
        <v>66</v>
      </c>
      <c r="D21" s="10" t="s">
        <v>81</v>
      </c>
      <c r="E21" s="10">
        <v>13.0</v>
      </c>
      <c r="F21">
        <f t="shared" si="2"/>
        <v>8</v>
      </c>
    </row>
    <row r="22">
      <c r="A22" s="10" t="s">
        <v>3085</v>
      </c>
      <c r="B22" s="19">
        <v>0.14569444444444443</v>
      </c>
      <c r="C22" s="10" t="s">
        <v>66</v>
      </c>
      <c r="D22" s="10" t="s">
        <v>89</v>
      </c>
      <c r="E22" s="10">
        <v>19.0</v>
      </c>
      <c r="F22">
        <f>E22-9</f>
        <v>10</v>
      </c>
      <c r="J22" s="10" t="s">
        <v>171</v>
      </c>
    </row>
    <row r="23">
      <c r="A23" s="10" t="s">
        <v>3085</v>
      </c>
      <c r="B23" s="19">
        <v>0.14597222222222223</v>
      </c>
      <c r="C23" s="10" t="s">
        <v>66</v>
      </c>
      <c r="D23" s="10" t="s">
        <v>91</v>
      </c>
      <c r="E23" s="10">
        <v>11.0</v>
      </c>
      <c r="H23" s="10" t="s">
        <v>1559</v>
      </c>
    </row>
    <row r="24">
      <c r="A24" s="10" t="s">
        <v>3085</v>
      </c>
      <c r="B24" s="19">
        <v>0.14601851851851852</v>
      </c>
      <c r="C24" s="10" t="s">
        <v>66</v>
      </c>
      <c r="D24" s="10" t="s">
        <v>89</v>
      </c>
      <c r="E24" s="10">
        <v>15.0</v>
      </c>
      <c r="F24">
        <f>E24-9</f>
        <v>6</v>
      </c>
    </row>
    <row r="25">
      <c r="A25" s="10" t="s">
        <v>3085</v>
      </c>
      <c r="B25" s="19">
        <v>0.14608796296296298</v>
      </c>
      <c r="C25" s="10" t="s">
        <v>66</v>
      </c>
      <c r="D25" s="10" t="s">
        <v>91</v>
      </c>
      <c r="E25" s="10">
        <v>14.0</v>
      </c>
      <c r="F25" s="10"/>
      <c r="H25" s="10" t="s">
        <v>1561</v>
      </c>
    </row>
    <row r="26">
      <c r="A26" s="10" t="s">
        <v>3085</v>
      </c>
      <c r="B26" s="19">
        <v>0.14613425925925927</v>
      </c>
      <c r="C26" s="10" t="s">
        <v>66</v>
      </c>
      <c r="D26" s="10" t="s">
        <v>89</v>
      </c>
      <c r="E26" s="10" t="s">
        <v>68</v>
      </c>
      <c r="F26" s="10">
        <v>20.0</v>
      </c>
    </row>
    <row r="27">
      <c r="A27" s="10" t="s">
        <v>3085</v>
      </c>
      <c r="B27" s="19">
        <v>0.14680555555555555</v>
      </c>
      <c r="C27" s="10" t="s">
        <v>66</v>
      </c>
      <c r="D27" s="10" t="s">
        <v>91</v>
      </c>
      <c r="E27" s="10">
        <v>32.0</v>
      </c>
      <c r="H27" s="10" t="s">
        <v>3088</v>
      </c>
      <c r="I27" s="10">
        <v>1.0</v>
      </c>
      <c r="J27" s="10" t="s">
        <v>3089</v>
      </c>
    </row>
    <row r="28">
      <c r="A28" s="10" t="s">
        <v>3085</v>
      </c>
      <c r="B28" s="19">
        <v>0.1477662037037037</v>
      </c>
      <c r="C28" s="10" t="s">
        <v>84</v>
      </c>
      <c r="D28" s="10" t="s">
        <v>93</v>
      </c>
      <c r="E28" s="10">
        <v>23.0</v>
      </c>
      <c r="F28">
        <f>E28-9</f>
        <v>14</v>
      </c>
      <c r="J28" s="10" t="s">
        <v>2112</v>
      </c>
    </row>
    <row r="29">
      <c r="A29" s="10" t="s">
        <v>3085</v>
      </c>
      <c r="B29" s="19">
        <v>0.14804398148148148</v>
      </c>
      <c r="C29" s="10" t="s">
        <v>84</v>
      </c>
      <c r="D29" s="10" t="s">
        <v>91</v>
      </c>
      <c r="E29" s="10">
        <v>18.0</v>
      </c>
      <c r="H29" s="10" t="s">
        <v>3090</v>
      </c>
    </row>
    <row r="30">
      <c r="A30" s="10" t="s">
        <v>3085</v>
      </c>
      <c r="B30" s="19">
        <v>0.14814814814814814</v>
      </c>
      <c r="C30" s="10" t="s">
        <v>84</v>
      </c>
      <c r="D30" s="10" t="s">
        <v>93</v>
      </c>
      <c r="E30" s="10">
        <v>26.0</v>
      </c>
      <c r="F30">
        <f>E30-10</f>
        <v>16</v>
      </c>
      <c r="J30" s="10" t="s">
        <v>2112</v>
      </c>
    </row>
    <row r="31">
      <c r="A31" s="10" t="s">
        <v>3085</v>
      </c>
      <c r="B31" s="19">
        <v>0.1482638888888889</v>
      </c>
      <c r="C31" s="10" t="s">
        <v>84</v>
      </c>
      <c r="D31" s="10" t="s">
        <v>91</v>
      </c>
      <c r="E31" s="10">
        <v>20.0</v>
      </c>
      <c r="H31" s="10" t="s">
        <v>1565</v>
      </c>
    </row>
    <row r="32">
      <c r="A32" s="10" t="s">
        <v>3085</v>
      </c>
      <c r="B32" s="19">
        <v>0.14907407407407408</v>
      </c>
      <c r="C32" s="10" t="s">
        <v>69</v>
      </c>
      <c r="D32" s="10" t="s">
        <v>91</v>
      </c>
      <c r="E32" s="10">
        <v>32.0</v>
      </c>
      <c r="H32" s="10" t="s">
        <v>3091</v>
      </c>
      <c r="J32" s="10" t="s">
        <v>3092</v>
      </c>
    </row>
    <row r="33">
      <c r="A33" s="10" t="s">
        <v>3085</v>
      </c>
      <c r="B33" s="19">
        <v>0.15340277777777778</v>
      </c>
      <c r="C33" s="10" t="s">
        <v>69</v>
      </c>
      <c r="D33" s="10" t="s">
        <v>91</v>
      </c>
      <c r="E33" s="10">
        <v>29.0</v>
      </c>
      <c r="H33" s="10" t="s">
        <v>3093</v>
      </c>
      <c r="J33" s="10" t="s">
        <v>3092</v>
      </c>
    </row>
    <row r="34">
      <c r="A34" s="10" t="s">
        <v>3085</v>
      </c>
      <c r="B34" s="19">
        <v>0.15398148148148147</v>
      </c>
      <c r="C34" s="10" t="s">
        <v>66</v>
      </c>
      <c r="D34" s="10" t="s">
        <v>166</v>
      </c>
      <c r="E34" s="10">
        <v>19.0</v>
      </c>
      <c r="F34">
        <f t="shared" ref="F34:F35" si="3">E34-3</f>
        <v>16</v>
      </c>
    </row>
    <row r="35">
      <c r="A35" s="10" t="s">
        <v>3085</v>
      </c>
      <c r="B35" s="19">
        <v>0.15398148148148147</v>
      </c>
      <c r="C35" s="10" t="s">
        <v>70</v>
      </c>
      <c r="D35" s="10" t="s">
        <v>166</v>
      </c>
      <c r="E35" s="10">
        <v>5.0</v>
      </c>
      <c r="F35">
        <f t="shared" si="3"/>
        <v>2</v>
      </c>
      <c r="J35" s="10" t="s">
        <v>1780</v>
      </c>
    </row>
    <row r="36">
      <c r="A36" s="10" t="s">
        <v>3085</v>
      </c>
      <c r="B36" s="19">
        <v>0.15398148148148147</v>
      </c>
      <c r="C36" s="10" t="s">
        <v>82</v>
      </c>
      <c r="D36" s="10" t="s">
        <v>166</v>
      </c>
      <c r="E36" s="10">
        <v>16.0</v>
      </c>
      <c r="F36">
        <f>E36-8</f>
        <v>8</v>
      </c>
    </row>
    <row r="37">
      <c r="A37" s="10" t="s">
        <v>3085</v>
      </c>
      <c r="B37" s="19">
        <v>0.15398148148148147</v>
      </c>
      <c r="C37" s="10" t="s">
        <v>3086</v>
      </c>
      <c r="D37" s="10" t="s">
        <v>166</v>
      </c>
      <c r="E37" s="10">
        <v>20.0</v>
      </c>
      <c r="F37">
        <f>E37-1</f>
        <v>19</v>
      </c>
    </row>
    <row r="38">
      <c r="A38" s="10" t="s">
        <v>3085</v>
      </c>
      <c r="B38" s="19">
        <v>0.15398148148148147</v>
      </c>
      <c r="C38" s="10" t="s">
        <v>69</v>
      </c>
      <c r="D38" s="10" t="s">
        <v>166</v>
      </c>
      <c r="E38" s="10">
        <v>19.0</v>
      </c>
      <c r="F38">
        <f t="shared" ref="F38:F39" si="4">E38-9</f>
        <v>10</v>
      </c>
    </row>
    <row r="39">
      <c r="A39" s="10" t="s">
        <v>3085</v>
      </c>
      <c r="B39" s="19">
        <v>0.15398148148148147</v>
      </c>
      <c r="C39" s="10" t="s">
        <v>964</v>
      </c>
      <c r="D39" s="10" t="s">
        <v>166</v>
      </c>
      <c r="E39" s="10">
        <v>25.0</v>
      </c>
      <c r="F39">
        <f t="shared" si="4"/>
        <v>16</v>
      </c>
    </row>
    <row r="40">
      <c r="A40" s="10" t="s">
        <v>3085</v>
      </c>
      <c r="B40" s="19">
        <v>0.15398148148148147</v>
      </c>
      <c r="C40" s="10" t="s">
        <v>84</v>
      </c>
      <c r="D40" s="10" t="s">
        <v>166</v>
      </c>
      <c r="E40" s="10" t="s">
        <v>88</v>
      </c>
      <c r="F40" s="10">
        <v>1.0</v>
      </c>
      <c r="J40" s="10" t="s">
        <v>3094</v>
      </c>
    </row>
    <row r="41">
      <c r="A41" s="10" t="s">
        <v>3085</v>
      </c>
      <c r="B41" s="19">
        <v>0.15596064814814814</v>
      </c>
      <c r="C41" s="10" t="s">
        <v>3086</v>
      </c>
      <c r="D41" s="10" t="s">
        <v>89</v>
      </c>
      <c r="E41" s="10">
        <v>20.0</v>
      </c>
      <c r="F41">
        <f>E41-7</f>
        <v>13</v>
      </c>
      <c r="J41" s="10" t="s">
        <v>271</v>
      </c>
    </row>
    <row r="42">
      <c r="A42" s="10" t="s">
        <v>3085</v>
      </c>
      <c r="B42" s="19">
        <v>0.15613425925925925</v>
      </c>
      <c r="C42" s="10" t="s">
        <v>3086</v>
      </c>
      <c r="D42" s="10" t="s">
        <v>91</v>
      </c>
      <c r="E42" s="10">
        <v>14.0</v>
      </c>
      <c r="H42" s="10" t="s">
        <v>1561</v>
      </c>
      <c r="I42" s="10">
        <v>1.0</v>
      </c>
      <c r="J42" s="10" t="s">
        <v>3089</v>
      </c>
    </row>
    <row r="43">
      <c r="A43" s="10" t="s">
        <v>3085</v>
      </c>
      <c r="B43" s="19">
        <v>0.15813657407407408</v>
      </c>
      <c r="C43" s="10" t="s">
        <v>69</v>
      </c>
      <c r="D43" s="10" t="s">
        <v>89</v>
      </c>
      <c r="E43" s="10">
        <v>19.0</v>
      </c>
      <c r="F43">
        <f>E43-9</f>
        <v>10</v>
      </c>
      <c r="J43" s="10" t="s">
        <v>223</v>
      </c>
    </row>
    <row r="44">
      <c r="A44" s="10" t="s">
        <v>3085</v>
      </c>
      <c r="B44" s="19">
        <v>0.15833333333333333</v>
      </c>
      <c r="C44" s="10" t="s">
        <v>69</v>
      </c>
      <c r="D44" s="10" t="s">
        <v>91</v>
      </c>
      <c r="E44" s="10">
        <v>11.0</v>
      </c>
      <c r="H44" s="10" t="s">
        <v>3095</v>
      </c>
    </row>
    <row r="45">
      <c r="A45" s="10" t="s">
        <v>3085</v>
      </c>
      <c r="B45" s="19">
        <v>0.16054398148148147</v>
      </c>
      <c r="C45" s="10" t="s">
        <v>66</v>
      </c>
      <c r="D45" s="10" t="s">
        <v>81</v>
      </c>
      <c r="E45" s="10" t="s">
        <v>75</v>
      </c>
      <c r="F45" s="10" t="s">
        <v>75</v>
      </c>
      <c r="J45" s="10" t="s">
        <v>2263</v>
      </c>
    </row>
    <row r="46">
      <c r="A46" s="10" t="s">
        <v>3085</v>
      </c>
      <c r="B46" s="19">
        <v>0.16054398148148147</v>
      </c>
      <c r="C46" s="10" t="s">
        <v>66</v>
      </c>
      <c r="D46" s="10" t="s">
        <v>81</v>
      </c>
      <c r="E46" s="10">
        <v>21.0</v>
      </c>
      <c r="F46" s="10">
        <f>E46-5</f>
        <v>16</v>
      </c>
    </row>
    <row r="47">
      <c r="A47" s="10" t="s">
        <v>3085</v>
      </c>
      <c r="B47" s="19">
        <v>0.16069444444444445</v>
      </c>
      <c r="C47" s="10" t="s">
        <v>66</v>
      </c>
      <c r="D47" s="10" t="s">
        <v>81</v>
      </c>
      <c r="E47" s="10" t="s">
        <v>75</v>
      </c>
      <c r="F47" s="10" t="s">
        <v>75</v>
      </c>
    </row>
    <row r="48">
      <c r="A48" s="10" t="s">
        <v>3085</v>
      </c>
      <c r="B48" s="19">
        <v>0.16069444444444445</v>
      </c>
      <c r="C48" s="10" t="s">
        <v>66</v>
      </c>
      <c r="D48" s="10" t="s">
        <v>81</v>
      </c>
      <c r="E48" s="10">
        <v>23.0</v>
      </c>
      <c r="F48" s="10">
        <f>E48-5</f>
        <v>18</v>
      </c>
    </row>
    <row r="49">
      <c r="A49" s="10" t="s">
        <v>3085</v>
      </c>
      <c r="B49" s="19">
        <v>0.1607638888888889</v>
      </c>
      <c r="C49" s="10" t="s">
        <v>66</v>
      </c>
      <c r="D49" s="10" t="s">
        <v>81</v>
      </c>
      <c r="E49" s="10" t="s">
        <v>75</v>
      </c>
      <c r="F49" s="10" t="s">
        <v>75</v>
      </c>
    </row>
    <row r="50">
      <c r="A50" s="10" t="s">
        <v>3085</v>
      </c>
      <c r="B50" s="19">
        <v>0.1607638888888889</v>
      </c>
      <c r="C50" s="10" t="s">
        <v>66</v>
      </c>
      <c r="D50" s="10" t="s">
        <v>81</v>
      </c>
      <c r="E50" s="10">
        <v>20.0</v>
      </c>
      <c r="F50" s="10">
        <f>E50-5</f>
        <v>15</v>
      </c>
    </row>
    <row r="51">
      <c r="A51" s="10" t="s">
        <v>3085</v>
      </c>
      <c r="B51" s="19">
        <v>0.16177083333333334</v>
      </c>
      <c r="C51" s="10" t="s">
        <v>66</v>
      </c>
      <c r="D51" s="10" t="s">
        <v>89</v>
      </c>
      <c r="E51" s="10">
        <v>16.0</v>
      </c>
      <c r="F51">
        <f>E51-9</f>
        <v>7</v>
      </c>
      <c r="J51" s="10" t="s">
        <v>171</v>
      </c>
    </row>
    <row r="52">
      <c r="A52" s="10" t="s">
        <v>3085</v>
      </c>
      <c r="B52" s="19">
        <v>0.16185185185185186</v>
      </c>
      <c r="C52" s="10" t="s">
        <v>66</v>
      </c>
      <c r="D52" s="10" t="s">
        <v>91</v>
      </c>
      <c r="E52" s="10">
        <v>8.0</v>
      </c>
      <c r="H52" s="10" t="s">
        <v>1583</v>
      </c>
    </row>
    <row r="53">
      <c r="A53" s="10" t="s">
        <v>3085</v>
      </c>
      <c r="B53" s="19">
        <v>0.16197916666666667</v>
      </c>
      <c r="C53" s="10" t="s">
        <v>66</v>
      </c>
      <c r="D53" s="10" t="s">
        <v>89</v>
      </c>
      <c r="E53" s="10">
        <v>23.0</v>
      </c>
      <c r="F53">
        <f>E53-9</f>
        <v>14</v>
      </c>
      <c r="J53" s="10" t="s">
        <v>171</v>
      </c>
    </row>
    <row r="54">
      <c r="A54" s="10" t="s">
        <v>3085</v>
      </c>
      <c r="B54" s="19">
        <v>0.16202546296296297</v>
      </c>
      <c r="C54" s="10" t="s">
        <v>66</v>
      </c>
      <c r="D54" s="10" t="s">
        <v>91</v>
      </c>
      <c r="E54" s="10">
        <v>8.0</v>
      </c>
      <c r="H54" s="10" t="s">
        <v>1583</v>
      </c>
    </row>
    <row r="55">
      <c r="A55" s="10" t="s">
        <v>3085</v>
      </c>
      <c r="B55" s="19">
        <v>0.16208333333333333</v>
      </c>
      <c r="C55" s="10" t="s">
        <v>66</v>
      </c>
      <c r="D55" s="10" t="s">
        <v>89</v>
      </c>
      <c r="E55" s="10">
        <v>20.0</v>
      </c>
      <c r="F55">
        <f>E55-9</f>
        <v>11</v>
      </c>
      <c r="J55" s="10" t="s">
        <v>171</v>
      </c>
    </row>
    <row r="56">
      <c r="A56" s="10" t="s">
        <v>3085</v>
      </c>
      <c r="B56" s="19">
        <v>0.16217592592592592</v>
      </c>
      <c r="C56" s="10" t="s">
        <v>66</v>
      </c>
      <c r="D56" s="10" t="s">
        <v>91</v>
      </c>
      <c r="E56" s="10">
        <v>15.0</v>
      </c>
      <c r="H56" s="10" t="s">
        <v>1581</v>
      </c>
    </row>
    <row r="57">
      <c r="A57" s="10" t="s">
        <v>3085</v>
      </c>
      <c r="B57" s="19">
        <v>0.16444444444444445</v>
      </c>
      <c r="C57" s="10" t="s">
        <v>69</v>
      </c>
      <c r="D57" s="10" t="s">
        <v>91</v>
      </c>
      <c r="E57" s="10">
        <v>28.0</v>
      </c>
      <c r="H57" s="10" t="s">
        <v>1561</v>
      </c>
      <c r="J57" s="10" t="s">
        <v>3092</v>
      </c>
    </row>
    <row r="58">
      <c r="A58" s="10" t="s">
        <v>3085</v>
      </c>
      <c r="B58" s="19">
        <v>0.1654861111111111</v>
      </c>
      <c r="C58" s="10" t="s">
        <v>84</v>
      </c>
      <c r="D58" s="10" t="s">
        <v>81</v>
      </c>
      <c r="E58" s="10">
        <v>18.0</v>
      </c>
      <c r="F58">
        <f>E58-7</f>
        <v>11</v>
      </c>
    </row>
    <row r="59">
      <c r="A59" s="10" t="s">
        <v>3085</v>
      </c>
      <c r="B59" s="19">
        <v>0.16826388888888888</v>
      </c>
      <c r="C59" s="10" t="s">
        <v>964</v>
      </c>
      <c r="D59" s="10" t="s">
        <v>91</v>
      </c>
      <c r="E59" s="10">
        <v>25.0</v>
      </c>
      <c r="H59" s="10" t="s">
        <v>3096</v>
      </c>
      <c r="J59" s="10" t="s">
        <v>1330</v>
      </c>
    </row>
    <row r="60">
      <c r="A60" s="10" t="s">
        <v>3085</v>
      </c>
      <c r="B60" s="19">
        <v>0.16924768518518518</v>
      </c>
      <c r="C60" s="10" t="s">
        <v>69</v>
      </c>
      <c r="D60" s="10" t="s">
        <v>81</v>
      </c>
      <c r="E60" s="10">
        <v>10.0</v>
      </c>
      <c r="F60">
        <f>E60-3</f>
        <v>7</v>
      </c>
    </row>
    <row r="61">
      <c r="A61" s="10" t="s">
        <v>3085</v>
      </c>
      <c r="B61" s="19">
        <v>0.16957175925925927</v>
      </c>
      <c r="C61" s="10" t="s">
        <v>69</v>
      </c>
      <c r="D61" s="10" t="s">
        <v>91</v>
      </c>
      <c r="E61" s="10">
        <v>14.0</v>
      </c>
      <c r="H61" s="10" t="s">
        <v>3097</v>
      </c>
      <c r="J61" s="10" t="s">
        <v>239</v>
      </c>
    </row>
    <row r="62">
      <c r="A62" s="10" t="s">
        <v>3085</v>
      </c>
      <c r="B62" s="19">
        <v>0.17126157407407408</v>
      </c>
      <c r="C62" s="10" t="s">
        <v>964</v>
      </c>
      <c r="D62" s="10" t="s">
        <v>91</v>
      </c>
      <c r="E62" s="10">
        <v>18.0</v>
      </c>
      <c r="H62" s="10" t="s">
        <v>3090</v>
      </c>
      <c r="I62" s="10">
        <v>1.0</v>
      </c>
      <c r="J62" s="10" t="s">
        <v>3098</v>
      </c>
    </row>
    <row r="63">
      <c r="A63" s="10" t="s">
        <v>3085</v>
      </c>
      <c r="B63" s="19">
        <v>0.17230324074074074</v>
      </c>
      <c r="C63" s="10" t="s">
        <v>964</v>
      </c>
      <c r="D63" s="10" t="s">
        <v>120</v>
      </c>
      <c r="E63" s="10">
        <v>10.0</v>
      </c>
      <c r="H63" s="10" t="s">
        <v>3099</v>
      </c>
      <c r="J63" s="10" t="s">
        <v>1218</v>
      </c>
    </row>
    <row r="64">
      <c r="A64" s="10" t="s">
        <v>3085</v>
      </c>
      <c r="B64" s="19">
        <v>0.1726851851851852</v>
      </c>
      <c r="C64" s="10" t="s">
        <v>3086</v>
      </c>
      <c r="D64" s="10" t="s">
        <v>93</v>
      </c>
      <c r="E64" s="10" t="s">
        <v>75</v>
      </c>
      <c r="F64" s="10" t="s">
        <v>75</v>
      </c>
      <c r="J64" s="10" t="s">
        <v>2265</v>
      </c>
    </row>
    <row r="65">
      <c r="A65" s="10" t="s">
        <v>3085</v>
      </c>
      <c r="B65" s="19">
        <v>0.1726851851851852</v>
      </c>
      <c r="C65" s="10" t="s">
        <v>3086</v>
      </c>
      <c r="D65" s="10" t="s">
        <v>93</v>
      </c>
      <c r="E65" s="10">
        <v>14.0</v>
      </c>
      <c r="F65">
        <f>E65-10</f>
        <v>4</v>
      </c>
      <c r="J65" s="10" t="s">
        <v>1010</v>
      </c>
    </row>
    <row r="66">
      <c r="A66" s="10" t="s">
        <v>3085</v>
      </c>
      <c r="B66" s="19">
        <v>0.17287037037037037</v>
      </c>
      <c r="C66" s="10" t="s">
        <v>3086</v>
      </c>
      <c r="D66" s="10" t="s">
        <v>91</v>
      </c>
      <c r="E66" s="10">
        <v>30.0</v>
      </c>
      <c r="H66" s="10" t="s">
        <v>3100</v>
      </c>
    </row>
    <row r="67">
      <c r="A67" s="10" t="s">
        <v>3085</v>
      </c>
      <c r="B67" s="19">
        <v>0.17313657407407407</v>
      </c>
      <c r="C67" s="10" t="s">
        <v>3086</v>
      </c>
      <c r="D67" s="10" t="s">
        <v>93</v>
      </c>
      <c r="E67" s="10" t="s">
        <v>75</v>
      </c>
      <c r="F67" s="10" t="s">
        <v>75</v>
      </c>
      <c r="J67" s="10" t="s">
        <v>2265</v>
      </c>
    </row>
    <row r="68">
      <c r="A68" s="10" t="s">
        <v>3085</v>
      </c>
      <c r="B68" s="19">
        <v>0.17313657407407407</v>
      </c>
      <c r="C68" s="10" t="s">
        <v>3086</v>
      </c>
      <c r="D68" s="10" t="s">
        <v>93</v>
      </c>
      <c r="E68" s="10">
        <v>13.0</v>
      </c>
      <c r="F68">
        <f>E68-10</f>
        <v>3</v>
      </c>
      <c r="J68" s="10" t="s">
        <v>1010</v>
      </c>
    </row>
    <row r="69">
      <c r="A69" s="10" t="s">
        <v>3085</v>
      </c>
      <c r="B69" s="19">
        <v>0.17320601851851852</v>
      </c>
      <c r="C69" s="10" t="s">
        <v>3086</v>
      </c>
      <c r="D69" s="10" t="s">
        <v>91</v>
      </c>
      <c r="E69" s="10">
        <v>12.0</v>
      </c>
      <c r="H69" s="10" t="s">
        <v>1569</v>
      </c>
    </row>
    <row r="70">
      <c r="A70" s="10" t="s">
        <v>3085</v>
      </c>
      <c r="B70" s="19">
        <v>0.17476851851851852</v>
      </c>
      <c r="C70" s="10" t="s">
        <v>69</v>
      </c>
      <c r="D70" s="10" t="s">
        <v>89</v>
      </c>
      <c r="E70" s="10">
        <v>23.0</v>
      </c>
      <c r="F70">
        <f>E70-9</f>
        <v>14</v>
      </c>
      <c r="J70" s="10" t="s">
        <v>223</v>
      </c>
    </row>
    <row r="71">
      <c r="A71" s="10" t="s">
        <v>3085</v>
      </c>
      <c r="B71" s="19">
        <v>0.17483796296296297</v>
      </c>
      <c r="C71" s="10" t="s">
        <v>69</v>
      </c>
      <c r="D71" s="10" t="s">
        <v>91</v>
      </c>
      <c r="E71" s="10">
        <v>20.0</v>
      </c>
      <c r="H71" s="10" t="s">
        <v>1565</v>
      </c>
      <c r="I71" s="10">
        <v>1.0</v>
      </c>
      <c r="J71" s="10" t="s">
        <v>3089</v>
      </c>
    </row>
    <row r="72">
      <c r="A72" s="10" t="s">
        <v>3085</v>
      </c>
      <c r="B72" s="19">
        <v>0.17564814814814814</v>
      </c>
      <c r="C72" s="10" t="s">
        <v>69</v>
      </c>
      <c r="D72" s="10" t="s">
        <v>89</v>
      </c>
      <c r="E72" s="10">
        <v>13.0</v>
      </c>
      <c r="F72">
        <f>E72-9</f>
        <v>4</v>
      </c>
      <c r="J72" s="10" t="s">
        <v>90</v>
      </c>
    </row>
    <row r="73">
      <c r="A73" s="10" t="s">
        <v>3085</v>
      </c>
      <c r="B73" s="19">
        <v>0.17586805555555557</v>
      </c>
      <c r="C73" s="10" t="s">
        <v>69</v>
      </c>
      <c r="D73" s="10" t="s">
        <v>91</v>
      </c>
      <c r="E73" s="10">
        <v>18.0</v>
      </c>
      <c r="H73" s="10" t="s">
        <v>3090</v>
      </c>
      <c r="I73" s="10">
        <v>1.0</v>
      </c>
      <c r="J73" s="10" t="s">
        <v>3089</v>
      </c>
    </row>
    <row r="74">
      <c r="A74" s="10" t="s">
        <v>3085</v>
      </c>
      <c r="B74" s="19">
        <v>0.17706018518518518</v>
      </c>
      <c r="C74" s="10" t="s">
        <v>70</v>
      </c>
      <c r="D74" s="10" t="s">
        <v>93</v>
      </c>
      <c r="E74" s="10">
        <v>29.0</v>
      </c>
      <c r="F74">
        <f t="shared" ref="F74:F75" si="5">E74-10</f>
        <v>19</v>
      </c>
      <c r="J74" s="10" t="s">
        <v>2321</v>
      </c>
    </row>
    <row r="75">
      <c r="A75" s="10" t="s">
        <v>3085</v>
      </c>
      <c r="B75" s="19">
        <v>0.17706018518518518</v>
      </c>
      <c r="C75" s="10" t="s">
        <v>70</v>
      </c>
      <c r="D75" s="10" t="s">
        <v>93</v>
      </c>
      <c r="E75" s="10">
        <v>27.0</v>
      </c>
      <c r="F75">
        <f t="shared" si="5"/>
        <v>17</v>
      </c>
      <c r="J75" s="10" t="s">
        <v>2321</v>
      </c>
    </row>
    <row r="76">
      <c r="A76" s="10" t="s">
        <v>3085</v>
      </c>
      <c r="B76" s="19">
        <v>0.17724537037037036</v>
      </c>
      <c r="C76" s="10" t="s">
        <v>70</v>
      </c>
      <c r="D76" s="10" t="s">
        <v>91</v>
      </c>
      <c r="E76" s="10">
        <v>23.0</v>
      </c>
      <c r="H76" s="10" t="s">
        <v>3101</v>
      </c>
    </row>
    <row r="77">
      <c r="A77" s="10" t="s">
        <v>3085</v>
      </c>
      <c r="B77" s="19">
        <v>0.1775</v>
      </c>
      <c r="C77" s="10" t="s">
        <v>70</v>
      </c>
      <c r="D77" s="10" t="s">
        <v>93</v>
      </c>
      <c r="E77" s="10">
        <v>15.0</v>
      </c>
      <c r="F77">
        <f t="shared" ref="F77:F78" si="6">E77-10</f>
        <v>5</v>
      </c>
      <c r="J77" s="10" t="s">
        <v>2321</v>
      </c>
    </row>
    <row r="78">
      <c r="A78" s="10" t="s">
        <v>3085</v>
      </c>
      <c r="B78" s="19">
        <v>0.1775</v>
      </c>
      <c r="C78" s="10" t="s">
        <v>70</v>
      </c>
      <c r="D78" s="10" t="s">
        <v>93</v>
      </c>
      <c r="E78" s="10">
        <v>18.0</v>
      </c>
      <c r="F78">
        <f t="shared" si="6"/>
        <v>8</v>
      </c>
      <c r="J78" s="10" t="s">
        <v>2321</v>
      </c>
    </row>
    <row r="79">
      <c r="A79" s="10" t="s">
        <v>3085</v>
      </c>
      <c r="B79" s="19">
        <v>0.1775810185185185</v>
      </c>
      <c r="C79" s="10" t="s">
        <v>70</v>
      </c>
      <c r="D79" s="10" t="s">
        <v>91</v>
      </c>
      <c r="E79" s="10">
        <v>12.0</v>
      </c>
      <c r="H79" s="10" t="s">
        <v>1583</v>
      </c>
    </row>
    <row r="80">
      <c r="A80" s="10" t="s">
        <v>3085</v>
      </c>
      <c r="B80" s="19">
        <v>0.1790625</v>
      </c>
      <c r="C80" s="10" t="s">
        <v>66</v>
      </c>
      <c r="D80" s="10" t="s">
        <v>76</v>
      </c>
      <c r="E80" s="10">
        <v>8.0</v>
      </c>
      <c r="F80">
        <f>E80</f>
        <v>8</v>
      </c>
      <c r="J80" s="10" t="s">
        <v>3102</v>
      </c>
    </row>
    <row r="81">
      <c r="A81" s="10" t="s">
        <v>3085</v>
      </c>
      <c r="B81" s="19">
        <v>0.18074074074074073</v>
      </c>
      <c r="C81" s="10" t="s">
        <v>84</v>
      </c>
      <c r="D81" s="10" t="s">
        <v>81</v>
      </c>
      <c r="E81" s="10">
        <v>27.0</v>
      </c>
      <c r="F81" s="81">
        <f>E81-7</f>
        <v>20</v>
      </c>
    </row>
    <row r="82">
      <c r="A82" s="10" t="s">
        <v>3085</v>
      </c>
      <c r="B82" s="19">
        <v>0.18155092592592592</v>
      </c>
      <c r="C82" s="10" t="s">
        <v>84</v>
      </c>
      <c r="D82" s="10" t="s">
        <v>93</v>
      </c>
      <c r="E82" s="10" t="s">
        <v>75</v>
      </c>
      <c r="F82" s="10" t="s">
        <v>75</v>
      </c>
      <c r="J82" s="10" t="s">
        <v>2263</v>
      </c>
    </row>
    <row r="83">
      <c r="A83" s="10" t="s">
        <v>3085</v>
      </c>
      <c r="B83" s="19">
        <v>0.18155092592592592</v>
      </c>
      <c r="C83" s="10" t="s">
        <v>84</v>
      </c>
      <c r="D83" s="10" t="s">
        <v>93</v>
      </c>
      <c r="E83" s="10">
        <v>18.0</v>
      </c>
      <c r="F83">
        <f>E83-9</f>
        <v>9</v>
      </c>
      <c r="J83" s="10" t="s">
        <v>2112</v>
      </c>
    </row>
    <row r="84">
      <c r="A84" s="10" t="s">
        <v>3085</v>
      </c>
      <c r="B84" s="19">
        <v>0.18178240740740742</v>
      </c>
      <c r="C84" s="10" t="s">
        <v>84</v>
      </c>
      <c r="D84" s="10" t="s">
        <v>91</v>
      </c>
      <c r="E84" s="10">
        <v>26.0</v>
      </c>
      <c r="H84" s="10" t="s">
        <v>3103</v>
      </c>
    </row>
    <row r="85">
      <c r="A85" s="10" t="s">
        <v>3085</v>
      </c>
      <c r="B85" s="19">
        <v>0.1820949074074074</v>
      </c>
      <c r="C85" s="10" t="s">
        <v>84</v>
      </c>
      <c r="D85" s="10" t="s">
        <v>93</v>
      </c>
      <c r="E85" s="10" t="s">
        <v>75</v>
      </c>
      <c r="F85" s="10" t="s">
        <v>75</v>
      </c>
      <c r="J85" s="10" t="s">
        <v>2263</v>
      </c>
    </row>
    <row r="86">
      <c r="A86" s="10" t="s">
        <v>3085</v>
      </c>
      <c r="B86" s="19">
        <v>0.1820949074074074</v>
      </c>
      <c r="C86" s="10" t="s">
        <v>84</v>
      </c>
      <c r="D86" s="10" t="s">
        <v>93</v>
      </c>
      <c r="E86" s="10" t="s">
        <v>68</v>
      </c>
      <c r="F86" s="10">
        <v>20.0</v>
      </c>
      <c r="J86" s="10" t="s">
        <v>2112</v>
      </c>
    </row>
    <row r="87">
      <c r="A87" s="10" t="s">
        <v>3085</v>
      </c>
      <c r="B87" s="19">
        <v>0.18221064814814814</v>
      </c>
      <c r="C87" s="10" t="s">
        <v>84</v>
      </c>
      <c r="D87" s="10" t="s">
        <v>91</v>
      </c>
      <c r="E87" s="10">
        <v>18.0</v>
      </c>
      <c r="H87" s="10" t="s">
        <v>1572</v>
      </c>
    </row>
    <row r="88">
      <c r="A88" s="10" t="s">
        <v>3085</v>
      </c>
      <c r="B88" s="19">
        <v>0.18450231481481483</v>
      </c>
      <c r="C88" s="10" t="s">
        <v>964</v>
      </c>
      <c r="D88" s="10" t="s">
        <v>91</v>
      </c>
      <c r="E88" s="10">
        <v>14.0</v>
      </c>
      <c r="H88" s="10" t="s">
        <v>1561</v>
      </c>
      <c r="I88" s="10">
        <v>1.0</v>
      </c>
      <c r="J88" s="10" t="s">
        <v>3098</v>
      </c>
    </row>
    <row r="89">
      <c r="A89" s="10" t="s">
        <v>3085</v>
      </c>
      <c r="B89" s="19">
        <v>0.18532407407407409</v>
      </c>
      <c r="C89" s="10" t="s">
        <v>82</v>
      </c>
      <c r="D89" s="10" t="s">
        <v>209</v>
      </c>
      <c r="E89" s="10">
        <v>12.0</v>
      </c>
      <c r="F89">
        <f>E89-0</f>
        <v>12</v>
      </c>
    </row>
    <row r="90">
      <c r="A90" s="10" t="s">
        <v>3085</v>
      </c>
      <c r="B90" s="19">
        <v>0.18618055555555554</v>
      </c>
      <c r="C90" s="10" t="s">
        <v>70</v>
      </c>
      <c r="D90" s="10" t="s">
        <v>166</v>
      </c>
      <c r="E90" s="10" t="s">
        <v>75</v>
      </c>
      <c r="F90" s="10" t="s">
        <v>75</v>
      </c>
      <c r="J90" s="10" t="s">
        <v>2263</v>
      </c>
    </row>
    <row r="91">
      <c r="A91" s="10" t="s">
        <v>3085</v>
      </c>
      <c r="B91" s="19">
        <v>0.18618055555555554</v>
      </c>
      <c r="C91" s="10" t="s">
        <v>70</v>
      </c>
      <c r="D91" s="10" t="s">
        <v>166</v>
      </c>
      <c r="E91" s="10">
        <v>12.0</v>
      </c>
      <c r="F91" s="10">
        <f>E91-3</f>
        <v>9</v>
      </c>
    </row>
    <row r="92">
      <c r="A92" s="10" t="s">
        <v>3085</v>
      </c>
      <c r="B92" s="19">
        <v>0.18618055555555554</v>
      </c>
      <c r="C92" s="10" t="s">
        <v>82</v>
      </c>
      <c r="D92" s="10" t="s">
        <v>166</v>
      </c>
      <c r="E92" s="10" t="s">
        <v>75</v>
      </c>
      <c r="F92" s="10" t="s">
        <v>75</v>
      </c>
      <c r="J92" s="10" t="s">
        <v>2263</v>
      </c>
    </row>
    <row r="93">
      <c r="A93" s="10" t="s">
        <v>3085</v>
      </c>
      <c r="B93" s="19">
        <v>0.18618055555555554</v>
      </c>
      <c r="C93" s="10" t="s">
        <v>82</v>
      </c>
      <c r="D93" s="10" t="s">
        <v>166</v>
      </c>
      <c r="E93" s="10">
        <v>16.0</v>
      </c>
      <c r="F93" s="10">
        <f>E93-8</f>
        <v>8</v>
      </c>
    </row>
    <row r="94">
      <c r="A94" s="10" t="s">
        <v>3085</v>
      </c>
      <c r="B94" s="19">
        <v>0.1863425925925926</v>
      </c>
      <c r="C94" s="10" t="s">
        <v>3086</v>
      </c>
      <c r="D94" s="10" t="s">
        <v>166</v>
      </c>
      <c r="E94" s="10" t="s">
        <v>75</v>
      </c>
      <c r="F94" s="10" t="s">
        <v>75</v>
      </c>
      <c r="J94" s="10" t="s">
        <v>2263</v>
      </c>
    </row>
    <row r="95">
      <c r="A95" s="10" t="s">
        <v>3085</v>
      </c>
      <c r="B95" s="19">
        <v>0.1863425925925926</v>
      </c>
      <c r="C95" s="10" t="s">
        <v>3086</v>
      </c>
      <c r="D95" s="10" t="s">
        <v>166</v>
      </c>
      <c r="E95" s="10">
        <v>11.0</v>
      </c>
      <c r="F95" s="10">
        <f>E95-1</f>
        <v>10</v>
      </c>
    </row>
    <row r="96">
      <c r="A96" s="10" t="s">
        <v>3085</v>
      </c>
      <c r="B96" s="19">
        <v>0.18641203703703704</v>
      </c>
      <c r="C96" s="10" t="s">
        <v>69</v>
      </c>
      <c r="D96" s="10" t="s">
        <v>166</v>
      </c>
      <c r="E96" s="10" t="s">
        <v>75</v>
      </c>
      <c r="F96" s="10" t="s">
        <v>75</v>
      </c>
      <c r="J96" s="10" t="s">
        <v>2263</v>
      </c>
    </row>
    <row r="97">
      <c r="A97" s="10" t="s">
        <v>3085</v>
      </c>
      <c r="B97" s="19">
        <v>0.18641203703703704</v>
      </c>
      <c r="C97" s="10" t="s">
        <v>69</v>
      </c>
      <c r="D97" s="10" t="s">
        <v>166</v>
      </c>
      <c r="E97" s="10">
        <v>24.0</v>
      </c>
      <c r="F97" s="10">
        <f>E97-9</f>
        <v>15</v>
      </c>
    </row>
    <row r="98">
      <c r="A98" s="10" t="s">
        <v>3085</v>
      </c>
      <c r="B98" s="19">
        <v>0.18644675925925927</v>
      </c>
      <c r="C98" s="10" t="s">
        <v>964</v>
      </c>
      <c r="D98" s="10" t="s">
        <v>166</v>
      </c>
      <c r="E98" s="10" t="s">
        <v>75</v>
      </c>
      <c r="F98" s="10" t="s">
        <v>75</v>
      </c>
      <c r="J98" s="10" t="s">
        <v>2263</v>
      </c>
    </row>
    <row r="99">
      <c r="A99" s="10" t="s">
        <v>3085</v>
      </c>
      <c r="B99" s="19">
        <v>0.18644675925925927</v>
      </c>
      <c r="C99" s="10" t="s">
        <v>964</v>
      </c>
      <c r="D99" s="10" t="s">
        <v>166</v>
      </c>
      <c r="E99">
        <f>F99+9</f>
        <v>28</v>
      </c>
      <c r="F99" s="10">
        <v>19.0</v>
      </c>
    </row>
    <row r="100">
      <c r="A100" s="10" t="s">
        <v>3085</v>
      </c>
      <c r="B100" s="19">
        <v>0.18645833333333334</v>
      </c>
      <c r="C100" s="10" t="s">
        <v>84</v>
      </c>
      <c r="D100" s="10" t="s">
        <v>166</v>
      </c>
      <c r="E100" s="10" t="s">
        <v>75</v>
      </c>
      <c r="F100" s="10" t="s">
        <v>75</v>
      </c>
      <c r="J100" s="10" t="s">
        <v>2263</v>
      </c>
    </row>
    <row r="101">
      <c r="A101" s="10" t="s">
        <v>3085</v>
      </c>
      <c r="B101" s="19">
        <v>0.18645833333333334</v>
      </c>
      <c r="C101" s="10" t="s">
        <v>84</v>
      </c>
      <c r="D101" s="10" t="s">
        <v>166</v>
      </c>
      <c r="E101" s="10">
        <v>17.0</v>
      </c>
      <c r="F101">
        <f>E101-0</f>
        <v>17</v>
      </c>
    </row>
    <row r="102">
      <c r="A102" s="10" t="s">
        <v>3085</v>
      </c>
      <c r="B102" s="19">
        <v>0.1893287037037037</v>
      </c>
      <c r="C102" s="10" t="s">
        <v>964</v>
      </c>
      <c r="D102" s="10" t="s">
        <v>67</v>
      </c>
      <c r="E102" s="10" t="s">
        <v>75</v>
      </c>
      <c r="F102" s="10" t="s">
        <v>75</v>
      </c>
      <c r="J102" s="10" t="s">
        <v>2265</v>
      </c>
    </row>
    <row r="103">
      <c r="A103" s="10" t="s">
        <v>3085</v>
      </c>
      <c r="B103" s="19">
        <v>0.1893287037037037</v>
      </c>
      <c r="C103" s="10" t="s">
        <v>964</v>
      </c>
      <c r="D103" s="10" t="s">
        <v>67</v>
      </c>
      <c r="E103" s="10">
        <v>19.0</v>
      </c>
      <c r="F103">
        <f>E103-9</f>
        <v>10</v>
      </c>
    </row>
    <row r="104">
      <c r="A104" s="10" t="s">
        <v>3085</v>
      </c>
      <c r="B104" s="19">
        <v>0.18943287037037038</v>
      </c>
      <c r="C104" s="10" t="s">
        <v>964</v>
      </c>
      <c r="D104" s="10" t="s">
        <v>81</v>
      </c>
      <c r="E104" s="10" t="s">
        <v>75</v>
      </c>
      <c r="F104" s="10" t="s">
        <v>75</v>
      </c>
      <c r="J104" s="10" t="s">
        <v>2265</v>
      </c>
    </row>
    <row r="105">
      <c r="A105" s="10" t="s">
        <v>3085</v>
      </c>
      <c r="B105" s="19">
        <v>0.19005787037037036</v>
      </c>
      <c r="C105" s="10" t="s">
        <v>964</v>
      </c>
      <c r="D105" s="10" t="s">
        <v>120</v>
      </c>
      <c r="E105" s="10">
        <v>11.0</v>
      </c>
      <c r="H105" s="10" t="s">
        <v>3104</v>
      </c>
      <c r="J105" s="10" t="s">
        <v>3105</v>
      </c>
    </row>
    <row r="106">
      <c r="A106" s="10" t="s">
        <v>3085</v>
      </c>
      <c r="B106" s="19">
        <v>0.1917824074074074</v>
      </c>
      <c r="C106" s="10" t="s">
        <v>69</v>
      </c>
      <c r="D106" s="10" t="s">
        <v>89</v>
      </c>
      <c r="E106" s="10">
        <v>26.0</v>
      </c>
      <c r="F106">
        <f>E106-9</f>
        <v>17</v>
      </c>
      <c r="J106" s="10" t="s">
        <v>223</v>
      </c>
    </row>
    <row r="107">
      <c r="A107" s="10" t="s">
        <v>3085</v>
      </c>
      <c r="B107" s="19">
        <v>0.191875</v>
      </c>
      <c r="C107" s="10" t="s">
        <v>69</v>
      </c>
      <c r="D107" s="10" t="s">
        <v>91</v>
      </c>
      <c r="E107" s="10">
        <v>15.0</v>
      </c>
      <c r="H107" s="10" t="s">
        <v>3106</v>
      </c>
      <c r="I107" s="10">
        <v>1.0</v>
      </c>
      <c r="J107" s="10" t="s">
        <v>3089</v>
      </c>
    </row>
    <row r="108">
      <c r="A108" s="10" t="s">
        <v>3085</v>
      </c>
      <c r="B108" s="19">
        <v>0.1944212962962963</v>
      </c>
      <c r="C108" s="10" t="s">
        <v>66</v>
      </c>
      <c r="D108" s="10" t="s">
        <v>195</v>
      </c>
      <c r="E108" s="10">
        <v>11.0</v>
      </c>
      <c r="F108">
        <f>E108-0</f>
        <v>11</v>
      </c>
    </row>
    <row r="109">
      <c r="A109" s="10" t="s">
        <v>3085</v>
      </c>
      <c r="B109" s="19">
        <v>0.19537037037037036</v>
      </c>
      <c r="C109" s="10" t="s">
        <v>84</v>
      </c>
      <c r="D109" s="10" t="s">
        <v>93</v>
      </c>
      <c r="E109" s="10" t="s">
        <v>75</v>
      </c>
      <c r="F109" s="10" t="s">
        <v>75</v>
      </c>
      <c r="J109" s="10" t="s">
        <v>2263</v>
      </c>
    </row>
    <row r="110">
      <c r="A110" s="10" t="s">
        <v>3085</v>
      </c>
      <c r="B110" s="19">
        <v>0.19537037037037036</v>
      </c>
      <c r="C110" s="10" t="s">
        <v>84</v>
      </c>
      <c r="D110" s="10" t="s">
        <v>93</v>
      </c>
      <c r="E110" s="10">
        <v>14.0</v>
      </c>
      <c r="F110">
        <f>E110-9</f>
        <v>5</v>
      </c>
      <c r="J110" s="10" t="s">
        <v>2112</v>
      </c>
    </row>
    <row r="111">
      <c r="A111" s="10" t="s">
        <v>3085</v>
      </c>
      <c r="B111" s="19">
        <v>0.19554398148148147</v>
      </c>
      <c r="C111" s="10" t="s">
        <v>84</v>
      </c>
      <c r="D111" s="10" t="s">
        <v>91</v>
      </c>
      <c r="E111" s="10">
        <v>20.0</v>
      </c>
      <c r="H111" s="10" t="s">
        <v>1565</v>
      </c>
    </row>
    <row r="112">
      <c r="A112" s="10" t="s">
        <v>3085</v>
      </c>
      <c r="B112" s="19">
        <v>0.19570601851851852</v>
      </c>
      <c r="C112" s="10" t="s">
        <v>84</v>
      </c>
      <c r="D112" s="10" t="s">
        <v>93</v>
      </c>
      <c r="E112" s="10" t="s">
        <v>75</v>
      </c>
      <c r="F112" s="10" t="s">
        <v>75</v>
      </c>
      <c r="J112" s="10" t="s">
        <v>2263</v>
      </c>
    </row>
    <row r="113">
      <c r="A113" s="10" t="s">
        <v>3085</v>
      </c>
      <c r="B113" s="19">
        <v>0.19570601851851852</v>
      </c>
      <c r="C113" s="10" t="s">
        <v>84</v>
      </c>
      <c r="D113" s="10" t="s">
        <v>93</v>
      </c>
      <c r="E113" s="10">
        <v>19.0</v>
      </c>
      <c r="F113">
        <f>E113-9</f>
        <v>10</v>
      </c>
      <c r="J113" s="10" t="s">
        <v>2112</v>
      </c>
    </row>
    <row r="114">
      <c r="A114" s="10" t="s">
        <v>3085</v>
      </c>
      <c r="B114" s="19">
        <v>0.1958101851851852</v>
      </c>
      <c r="C114" s="10" t="s">
        <v>84</v>
      </c>
      <c r="D114" s="10" t="s">
        <v>91</v>
      </c>
      <c r="E114" s="10">
        <v>15.0</v>
      </c>
      <c r="H114" s="10" t="s">
        <v>1565</v>
      </c>
    </row>
    <row r="115">
      <c r="A115" s="10" t="s">
        <v>3085</v>
      </c>
      <c r="B115" s="19">
        <v>0.1962962962962963</v>
      </c>
      <c r="C115" s="10" t="s">
        <v>964</v>
      </c>
      <c r="D115" s="10" t="s">
        <v>91</v>
      </c>
      <c r="E115" s="10">
        <v>21.0</v>
      </c>
      <c r="H115" s="10" t="s">
        <v>3107</v>
      </c>
      <c r="I115" s="10">
        <v>2.0</v>
      </c>
      <c r="J115" s="10" t="s">
        <v>3108</v>
      </c>
    </row>
    <row r="116">
      <c r="A116" s="10" t="s">
        <v>3085</v>
      </c>
      <c r="B116" s="19">
        <v>0.19847222222222222</v>
      </c>
      <c r="C116" s="10" t="s">
        <v>82</v>
      </c>
      <c r="D116" s="10" t="s">
        <v>91</v>
      </c>
      <c r="E116" s="10">
        <v>68.0</v>
      </c>
      <c r="H116" s="10" t="s">
        <v>3109</v>
      </c>
      <c r="J116" s="10" t="s">
        <v>3049</v>
      </c>
    </row>
    <row r="117">
      <c r="A117" s="10" t="s">
        <v>3085</v>
      </c>
      <c r="B117" s="19">
        <v>0.20195601851851852</v>
      </c>
      <c r="C117" s="10" t="s">
        <v>964</v>
      </c>
      <c r="D117" s="10" t="s">
        <v>91</v>
      </c>
      <c r="E117" s="10">
        <v>44.0</v>
      </c>
      <c r="H117" s="10" t="s">
        <v>3110</v>
      </c>
      <c r="J117" s="10" t="s">
        <v>2430</v>
      </c>
    </row>
    <row r="118">
      <c r="A118" s="10" t="s">
        <v>3085</v>
      </c>
      <c r="B118" s="19">
        <v>0.20287037037037037</v>
      </c>
      <c r="C118" s="10" t="s">
        <v>3086</v>
      </c>
      <c r="D118" s="10" t="s">
        <v>93</v>
      </c>
      <c r="E118" s="10">
        <v>16.0</v>
      </c>
      <c r="F118">
        <f>E118-10</f>
        <v>6</v>
      </c>
      <c r="J118" s="10" t="s">
        <v>1010</v>
      </c>
    </row>
    <row r="119">
      <c r="A119" s="10" t="s">
        <v>3085</v>
      </c>
      <c r="B119" s="19">
        <v>0.20302083333333334</v>
      </c>
      <c r="C119" s="10" t="s">
        <v>3086</v>
      </c>
      <c r="D119" s="10" t="s">
        <v>91</v>
      </c>
      <c r="E119" s="10">
        <v>29.0</v>
      </c>
      <c r="H119" s="10" t="s">
        <v>3093</v>
      </c>
    </row>
    <row r="120">
      <c r="A120" s="10" t="s">
        <v>3085</v>
      </c>
      <c r="B120" s="19">
        <v>0.20337962962962963</v>
      </c>
      <c r="C120" s="10" t="s">
        <v>69</v>
      </c>
      <c r="D120" s="10" t="s">
        <v>89</v>
      </c>
      <c r="E120" s="10">
        <v>22.0</v>
      </c>
      <c r="F120">
        <f>E120-9</f>
        <v>13</v>
      </c>
      <c r="J120" s="10" t="s">
        <v>223</v>
      </c>
    </row>
    <row r="121">
      <c r="A121" s="10" t="s">
        <v>3085</v>
      </c>
      <c r="B121" s="19">
        <v>0.2034375</v>
      </c>
      <c r="C121" s="10" t="s">
        <v>69</v>
      </c>
      <c r="D121" s="10" t="s">
        <v>91</v>
      </c>
      <c r="E121" s="10">
        <v>9.0</v>
      </c>
      <c r="H121" s="10" t="s">
        <v>3111</v>
      </c>
    </row>
    <row r="122">
      <c r="A122" s="10" t="s">
        <v>3085</v>
      </c>
      <c r="B122" s="19">
        <v>0.20368055555555556</v>
      </c>
      <c r="C122" s="10" t="s">
        <v>69</v>
      </c>
      <c r="D122" s="10" t="s">
        <v>89</v>
      </c>
      <c r="E122" s="10">
        <v>25.0</v>
      </c>
      <c r="F122">
        <f>E122-9</f>
        <v>16</v>
      </c>
      <c r="J122" s="10" t="s">
        <v>90</v>
      </c>
    </row>
    <row r="123">
      <c r="A123" s="10" t="s">
        <v>3085</v>
      </c>
      <c r="B123" s="19">
        <v>0.20396990740740742</v>
      </c>
      <c r="C123" s="10" t="s">
        <v>69</v>
      </c>
      <c r="D123" s="10" t="s">
        <v>91</v>
      </c>
      <c r="E123" s="10">
        <v>32.0</v>
      </c>
      <c r="H123" s="10" t="s">
        <v>3112</v>
      </c>
    </row>
    <row r="124">
      <c r="A124" s="10" t="s">
        <v>3085</v>
      </c>
      <c r="B124" s="19">
        <v>0.20497685185185185</v>
      </c>
      <c r="C124" s="10" t="s">
        <v>70</v>
      </c>
      <c r="D124" s="10" t="s">
        <v>93</v>
      </c>
      <c r="E124" s="10">
        <v>26.0</v>
      </c>
      <c r="F124">
        <f>E124-10</f>
        <v>16</v>
      </c>
      <c r="J124" s="10" t="s">
        <v>2321</v>
      </c>
    </row>
    <row r="125">
      <c r="A125" s="10" t="s">
        <v>3085</v>
      </c>
      <c r="B125" s="19">
        <v>0.20527777777777778</v>
      </c>
      <c r="C125" s="10" t="s">
        <v>70</v>
      </c>
      <c r="D125" s="10" t="s">
        <v>91</v>
      </c>
      <c r="E125" s="10">
        <v>11.0</v>
      </c>
      <c r="H125" s="10" t="s">
        <v>3095</v>
      </c>
    </row>
    <row r="126">
      <c r="A126" s="10" t="s">
        <v>3085</v>
      </c>
      <c r="B126" s="19">
        <v>0.20542824074074073</v>
      </c>
      <c r="C126" s="10" t="s">
        <v>70</v>
      </c>
      <c r="D126" s="10" t="s">
        <v>93</v>
      </c>
      <c r="E126" s="10">
        <v>26.0</v>
      </c>
      <c r="F126">
        <f>E126-10</f>
        <v>16</v>
      </c>
      <c r="J126" s="10" t="s">
        <v>2321</v>
      </c>
    </row>
    <row r="127">
      <c r="A127" s="10" t="s">
        <v>3085</v>
      </c>
      <c r="B127" s="19">
        <v>0.20548611111111112</v>
      </c>
      <c r="C127" s="10" t="s">
        <v>70</v>
      </c>
      <c r="D127" s="10" t="s">
        <v>91</v>
      </c>
      <c r="E127" s="10">
        <v>8.0</v>
      </c>
      <c r="H127" s="10" t="s">
        <v>3113</v>
      </c>
    </row>
    <row r="128">
      <c r="A128" s="10" t="s">
        <v>3085</v>
      </c>
      <c r="B128" s="19">
        <v>0.20560185185185184</v>
      </c>
      <c r="C128" s="10" t="s">
        <v>70</v>
      </c>
      <c r="D128" s="10" t="s">
        <v>93</v>
      </c>
      <c r="E128" s="10" t="s">
        <v>75</v>
      </c>
      <c r="F128" s="10" t="s">
        <v>75</v>
      </c>
      <c r="J128" s="10" t="s">
        <v>2321</v>
      </c>
    </row>
    <row r="129">
      <c r="A129" s="10" t="s">
        <v>3085</v>
      </c>
      <c r="B129" s="19">
        <v>0.20574074074074075</v>
      </c>
      <c r="C129" s="10" t="s">
        <v>70</v>
      </c>
      <c r="D129" s="10" t="s">
        <v>93</v>
      </c>
      <c r="E129" s="10">
        <v>25.0</v>
      </c>
      <c r="F129" s="10">
        <f t="shared" ref="F129:F130" si="7">E129-10</f>
        <v>15</v>
      </c>
      <c r="J129" s="10" t="s">
        <v>2321</v>
      </c>
    </row>
    <row r="130">
      <c r="A130" s="10" t="s">
        <v>3085</v>
      </c>
      <c r="B130" s="19">
        <v>0.20574074074074075</v>
      </c>
      <c r="C130" s="10" t="s">
        <v>70</v>
      </c>
      <c r="D130" s="10" t="s">
        <v>93</v>
      </c>
      <c r="E130" s="10">
        <v>25.0</v>
      </c>
      <c r="F130" s="10">
        <f t="shared" si="7"/>
        <v>15</v>
      </c>
      <c r="J130" s="10" t="s">
        <v>2321</v>
      </c>
    </row>
    <row r="131">
      <c r="A131" s="10" t="s">
        <v>3085</v>
      </c>
      <c r="B131" s="19">
        <v>0.20592592592592593</v>
      </c>
      <c r="C131" s="10" t="s">
        <v>70</v>
      </c>
      <c r="D131" s="10" t="s">
        <v>91</v>
      </c>
      <c r="E131" s="10">
        <v>30.0</v>
      </c>
      <c r="H131" s="10" t="s">
        <v>3114</v>
      </c>
    </row>
    <row r="132">
      <c r="A132" s="10" t="s">
        <v>3085</v>
      </c>
      <c r="B132" s="19">
        <v>0.20630787037037038</v>
      </c>
      <c r="C132" s="10" t="s">
        <v>964</v>
      </c>
      <c r="D132" s="10" t="s">
        <v>91</v>
      </c>
      <c r="E132" s="10">
        <v>14.0</v>
      </c>
      <c r="H132" s="10" t="s">
        <v>3097</v>
      </c>
      <c r="J132" s="10" t="s">
        <v>1330</v>
      </c>
    </row>
    <row r="133">
      <c r="A133" s="10" t="s">
        <v>3085</v>
      </c>
      <c r="B133" s="19">
        <v>0.2070138888888889</v>
      </c>
      <c r="C133" s="10" t="s">
        <v>82</v>
      </c>
      <c r="D133" s="10" t="s">
        <v>131</v>
      </c>
      <c r="E133" s="10">
        <v>17.0</v>
      </c>
      <c r="F133">
        <f>E133-5</f>
        <v>12</v>
      </c>
      <c r="J133" s="10" t="s">
        <v>3115</v>
      </c>
    </row>
    <row r="134">
      <c r="A134" s="10" t="s">
        <v>3085</v>
      </c>
      <c r="B134" s="19">
        <v>0.2075</v>
      </c>
      <c r="C134" s="10" t="s">
        <v>70</v>
      </c>
      <c r="D134" s="10" t="s">
        <v>93</v>
      </c>
      <c r="E134" s="10">
        <v>16.0</v>
      </c>
      <c r="F134">
        <f>E134-10</f>
        <v>6</v>
      </c>
      <c r="J134" s="10" t="s">
        <v>2321</v>
      </c>
    </row>
    <row r="135">
      <c r="A135" s="10" t="s">
        <v>3085</v>
      </c>
      <c r="B135" s="19">
        <v>0.20862268518518517</v>
      </c>
      <c r="C135" s="10" t="s">
        <v>84</v>
      </c>
      <c r="D135" s="10" t="s">
        <v>93</v>
      </c>
      <c r="E135" s="10">
        <v>22.0</v>
      </c>
      <c r="F135">
        <f>E135-9</f>
        <v>13</v>
      </c>
      <c r="J135" s="10" t="s">
        <v>2112</v>
      </c>
    </row>
    <row r="136">
      <c r="A136" s="10" t="s">
        <v>3085</v>
      </c>
      <c r="B136" s="19">
        <v>0.20862268518518517</v>
      </c>
      <c r="C136" s="10" t="s">
        <v>84</v>
      </c>
      <c r="D136" s="10" t="s">
        <v>93</v>
      </c>
      <c r="E136" s="10" t="s">
        <v>75</v>
      </c>
      <c r="F136" s="10" t="s">
        <v>75</v>
      </c>
      <c r="J136" s="10" t="s">
        <v>2263</v>
      </c>
    </row>
    <row r="137">
      <c r="A137" s="10" t="s">
        <v>3085</v>
      </c>
      <c r="B137" s="19">
        <v>0.20879629629629629</v>
      </c>
      <c r="C137" s="10" t="s">
        <v>84</v>
      </c>
      <c r="D137" s="10" t="s">
        <v>91</v>
      </c>
      <c r="E137" s="10">
        <v>18.0</v>
      </c>
      <c r="H137" s="10" t="s">
        <v>3116</v>
      </c>
      <c r="I137" s="10">
        <v>1.0</v>
      </c>
      <c r="J137" s="10" t="s">
        <v>3117</v>
      </c>
    </row>
    <row r="138">
      <c r="A138" s="10" t="s">
        <v>3085</v>
      </c>
      <c r="B138" s="19">
        <v>0.20998842592592593</v>
      </c>
      <c r="C138" s="10" t="s">
        <v>84</v>
      </c>
      <c r="D138" s="10" t="s">
        <v>93</v>
      </c>
      <c r="E138" s="10">
        <v>22.0</v>
      </c>
      <c r="F138">
        <f>E138-9</f>
        <v>13</v>
      </c>
      <c r="J138" s="10" t="s">
        <v>2112</v>
      </c>
    </row>
    <row r="139">
      <c r="A139" s="10" t="s">
        <v>3085</v>
      </c>
      <c r="B139" s="19">
        <v>0.20998842592592593</v>
      </c>
      <c r="C139" s="10" t="s">
        <v>84</v>
      </c>
      <c r="D139" s="10" t="s">
        <v>93</v>
      </c>
      <c r="E139" s="10" t="s">
        <v>75</v>
      </c>
      <c r="F139" s="10" t="s">
        <v>75</v>
      </c>
      <c r="J139" s="10" t="s">
        <v>2263</v>
      </c>
    </row>
    <row r="140">
      <c r="A140" s="10" t="s">
        <v>3085</v>
      </c>
      <c r="B140" s="19">
        <v>0.21009259259259258</v>
      </c>
      <c r="C140" s="10" t="s">
        <v>84</v>
      </c>
      <c r="D140" s="10" t="s">
        <v>91</v>
      </c>
      <c r="E140" s="10">
        <v>13.0</v>
      </c>
      <c r="H140" s="10" t="s">
        <v>3118</v>
      </c>
    </row>
    <row r="141">
      <c r="A141" s="10" t="s">
        <v>3085</v>
      </c>
      <c r="B141" s="19">
        <v>0.2103472222222222</v>
      </c>
      <c r="C141" s="10" t="s">
        <v>964</v>
      </c>
      <c r="D141" s="10" t="s">
        <v>91</v>
      </c>
      <c r="E141" s="10">
        <v>16.0</v>
      </c>
      <c r="H141" s="10" t="s">
        <v>3119</v>
      </c>
      <c r="J141" s="10" t="s">
        <v>1330</v>
      </c>
    </row>
    <row r="142">
      <c r="A142" s="10" t="s">
        <v>3085</v>
      </c>
      <c r="B142" s="19">
        <v>0.21042824074074074</v>
      </c>
      <c r="C142" s="10" t="s">
        <v>69</v>
      </c>
      <c r="D142" s="10" t="s">
        <v>93</v>
      </c>
      <c r="E142" s="10">
        <v>19.0</v>
      </c>
      <c r="F142">
        <f>E142-9</f>
        <v>10</v>
      </c>
      <c r="J142" s="10" t="s">
        <v>382</v>
      </c>
    </row>
    <row r="143">
      <c r="A143" s="10" t="s">
        <v>3085</v>
      </c>
      <c r="B143" s="19">
        <v>0.21063657407407407</v>
      </c>
      <c r="C143" s="10" t="s">
        <v>84</v>
      </c>
      <c r="D143" s="10" t="s">
        <v>93</v>
      </c>
      <c r="E143" s="10">
        <v>27.0</v>
      </c>
      <c r="F143">
        <f>E143-10</f>
        <v>17</v>
      </c>
      <c r="J143" s="10" t="s">
        <v>2112</v>
      </c>
    </row>
    <row r="144">
      <c r="A144" s="10" t="s">
        <v>3085</v>
      </c>
      <c r="B144" s="19">
        <v>0.21069444444444443</v>
      </c>
      <c r="C144" s="10" t="s">
        <v>69</v>
      </c>
      <c r="D144" s="10" t="s">
        <v>91</v>
      </c>
      <c r="E144" s="10">
        <v>14.0</v>
      </c>
      <c r="H144" s="10" t="s">
        <v>3120</v>
      </c>
    </row>
    <row r="145">
      <c r="A145" s="10" t="s">
        <v>3085</v>
      </c>
      <c r="B145" s="19">
        <v>0.21074074074074073</v>
      </c>
      <c r="C145" s="10" t="s">
        <v>84</v>
      </c>
      <c r="D145" s="10" t="s">
        <v>91</v>
      </c>
      <c r="E145" s="10">
        <v>15.0</v>
      </c>
      <c r="H145" s="10" t="s">
        <v>1581</v>
      </c>
      <c r="I145" s="10">
        <v>1.0</v>
      </c>
      <c r="J145" s="10" t="s">
        <v>3117</v>
      </c>
    </row>
    <row r="146">
      <c r="A146" s="10" t="s">
        <v>3085</v>
      </c>
      <c r="B146" s="19">
        <v>0.2114236111111111</v>
      </c>
      <c r="C146" s="10" t="s">
        <v>82</v>
      </c>
      <c r="D146" s="10" t="s">
        <v>91</v>
      </c>
      <c r="E146" s="10">
        <v>21.0</v>
      </c>
      <c r="H146" s="10" t="s">
        <v>3121</v>
      </c>
      <c r="I146" s="10">
        <v>1.0</v>
      </c>
      <c r="J146" s="10" t="s">
        <v>3117</v>
      </c>
    </row>
  </sheetData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57"/>
    <col customWidth="1" min="4" max="4" width="12.57"/>
    <col customWidth="1" min="5" max="5" width="10.43"/>
    <col customWidth="1" min="6" max="6" width="12.43"/>
    <col customWidth="1" min="7" max="7" width="5.14"/>
    <col customWidth="1" min="8" max="8" width="12.86"/>
    <col customWidth="1" min="9" max="9" width="6.29"/>
    <col customWidth="1" min="10" max="10" width="82.0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3122</v>
      </c>
      <c r="B2" s="19">
        <v>0.010775462962962962</v>
      </c>
      <c r="C2" s="10" t="s">
        <v>964</v>
      </c>
      <c r="D2" s="10" t="s">
        <v>320</v>
      </c>
      <c r="E2" s="13">
        <v>11.0</v>
      </c>
      <c r="F2" s="16">
        <f t="shared" ref="F2:F3" si="1">E2-5</f>
        <v>6</v>
      </c>
    </row>
    <row r="3">
      <c r="A3" s="10" t="s">
        <v>3122</v>
      </c>
      <c r="B3" s="19">
        <v>0.012604166666666666</v>
      </c>
      <c r="C3" s="10" t="s">
        <v>69</v>
      </c>
      <c r="D3" s="10" t="s">
        <v>320</v>
      </c>
      <c r="E3" s="13">
        <v>19.0</v>
      </c>
      <c r="F3" s="16">
        <f t="shared" si="1"/>
        <v>14</v>
      </c>
    </row>
    <row r="4">
      <c r="A4" s="10" t="s">
        <v>3122</v>
      </c>
      <c r="B4" s="19">
        <v>0.013333333333333334</v>
      </c>
      <c r="C4" s="10" t="s">
        <v>964</v>
      </c>
      <c r="D4" s="10" t="s">
        <v>120</v>
      </c>
      <c r="E4" s="13">
        <v>21.0</v>
      </c>
      <c r="F4" s="16"/>
      <c r="J4" s="10" t="s">
        <v>3123</v>
      </c>
    </row>
    <row r="5">
      <c r="A5" s="10" t="s">
        <v>3122</v>
      </c>
      <c r="B5" s="19">
        <v>0.013356481481481481</v>
      </c>
      <c r="C5" s="10" t="s">
        <v>69</v>
      </c>
      <c r="D5" s="10" t="s">
        <v>120</v>
      </c>
      <c r="E5" s="13">
        <v>11.0</v>
      </c>
      <c r="F5" s="16"/>
      <c r="J5" s="10" t="s">
        <v>3124</v>
      </c>
    </row>
    <row r="6">
      <c r="A6" s="10" t="s">
        <v>3122</v>
      </c>
      <c r="B6" s="19">
        <v>0.014618055555555556</v>
      </c>
      <c r="C6" s="10" t="s">
        <v>70</v>
      </c>
      <c r="D6" s="10" t="s">
        <v>166</v>
      </c>
      <c r="E6" s="13" t="s">
        <v>88</v>
      </c>
      <c r="F6" s="13">
        <v>1.0</v>
      </c>
      <c r="J6" s="10" t="s">
        <v>347</v>
      </c>
    </row>
    <row r="7">
      <c r="A7" s="10" t="s">
        <v>3122</v>
      </c>
      <c r="B7" s="19">
        <v>0.01462962962962963</v>
      </c>
      <c r="C7" s="10" t="s">
        <v>3086</v>
      </c>
      <c r="D7" s="10" t="s">
        <v>166</v>
      </c>
      <c r="E7" s="13" t="s">
        <v>88</v>
      </c>
      <c r="F7" s="13">
        <v>1.0</v>
      </c>
      <c r="J7" s="10" t="s">
        <v>347</v>
      </c>
    </row>
    <row r="8">
      <c r="A8" s="10" t="s">
        <v>3122</v>
      </c>
      <c r="B8" s="19">
        <v>0.01474537037037037</v>
      </c>
      <c r="C8" s="10" t="s">
        <v>84</v>
      </c>
      <c r="D8" s="10" t="s">
        <v>166</v>
      </c>
      <c r="E8" s="13">
        <v>2.0</v>
      </c>
      <c r="F8" s="16">
        <f>E8-0</f>
        <v>2</v>
      </c>
      <c r="J8" s="10" t="s">
        <v>347</v>
      </c>
    </row>
    <row r="9">
      <c r="A9" s="10" t="s">
        <v>3122</v>
      </c>
      <c r="B9" s="19">
        <v>0.01476851851851852</v>
      </c>
      <c r="C9" s="10" t="s">
        <v>964</v>
      </c>
      <c r="D9" s="10" t="s">
        <v>166</v>
      </c>
      <c r="E9" s="13">
        <v>25.0</v>
      </c>
      <c r="F9" s="16">
        <f t="shared" ref="F9:F10" si="2">E9-9</f>
        <v>16</v>
      </c>
      <c r="J9" s="10" t="s">
        <v>347</v>
      </c>
    </row>
    <row r="10">
      <c r="A10" s="10" t="s">
        <v>3122</v>
      </c>
      <c r="B10" s="19">
        <v>0.014780092592592593</v>
      </c>
      <c r="C10" s="10" t="s">
        <v>69</v>
      </c>
      <c r="D10" s="10" t="s">
        <v>166</v>
      </c>
      <c r="E10" s="13">
        <v>11.0</v>
      </c>
      <c r="F10" s="16">
        <f t="shared" si="2"/>
        <v>2</v>
      </c>
      <c r="J10" s="10" t="s">
        <v>347</v>
      </c>
    </row>
    <row r="11">
      <c r="A11" s="10" t="s">
        <v>3122</v>
      </c>
      <c r="B11" s="19">
        <v>0.014837962962962963</v>
      </c>
      <c r="C11" s="10" t="s">
        <v>82</v>
      </c>
      <c r="D11" s="10" t="s">
        <v>166</v>
      </c>
      <c r="E11" s="13">
        <v>22.0</v>
      </c>
      <c r="F11" s="16">
        <f>E11-8</f>
        <v>14</v>
      </c>
      <c r="J11" s="10" t="s">
        <v>347</v>
      </c>
    </row>
    <row r="12">
      <c r="A12" s="10" t="s">
        <v>3122</v>
      </c>
      <c r="B12" s="19">
        <v>0.017141203703703704</v>
      </c>
      <c r="C12" s="10" t="s">
        <v>66</v>
      </c>
      <c r="D12" s="10" t="s">
        <v>120</v>
      </c>
      <c r="E12" s="13">
        <v>38.0</v>
      </c>
      <c r="F12" s="16"/>
      <c r="J12" s="10" t="s">
        <v>3125</v>
      </c>
    </row>
    <row r="13">
      <c r="A13" s="10" t="s">
        <v>3122</v>
      </c>
      <c r="B13" s="19">
        <v>0.017766203703703704</v>
      </c>
      <c r="C13" s="10" t="s">
        <v>3086</v>
      </c>
      <c r="D13" s="10" t="s">
        <v>80</v>
      </c>
      <c r="E13" s="13" t="s">
        <v>75</v>
      </c>
      <c r="F13" s="13" t="s">
        <v>75</v>
      </c>
      <c r="J13" s="10" t="s">
        <v>85</v>
      </c>
    </row>
    <row r="14">
      <c r="A14" s="10" t="s">
        <v>3122</v>
      </c>
      <c r="B14" s="19">
        <v>0.017766203703703704</v>
      </c>
      <c r="C14" s="10" t="s">
        <v>3086</v>
      </c>
      <c r="D14" s="10" t="s">
        <v>80</v>
      </c>
      <c r="E14" s="13" t="s">
        <v>68</v>
      </c>
      <c r="F14" s="13">
        <v>20.0</v>
      </c>
      <c r="J14" s="10" t="s">
        <v>86</v>
      </c>
    </row>
    <row r="15">
      <c r="A15" s="10" t="s">
        <v>3122</v>
      </c>
      <c r="B15" s="19">
        <v>0.022847222222222224</v>
      </c>
      <c r="C15" s="10" t="s">
        <v>69</v>
      </c>
      <c r="D15" s="10" t="s">
        <v>128</v>
      </c>
      <c r="E15" s="13" t="s">
        <v>75</v>
      </c>
      <c r="F15" s="13" t="s">
        <v>75</v>
      </c>
      <c r="J15" s="10" t="s">
        <v>85</v>
      </c>
    </row>
    <row r="16">
      <c r="A16" s="10" t="s">
        <v>3122</v>
      </c>
      <c r="B16" s="19">
        <v>0.022847222222222224</v>
      </c>
      <c r="C16" s="10" t="s">
        <v>69</v>
      </c>
      <c r="D16" s="10" t="s">
        <v>128</v>
      </c>
      <c r="E16" s="13">
        <v>25.0</v>
      </c>
      <c r="F16" s="16">
        <f>E16-9</f>
        <v>16</v>
      </c>
      <c r="J16" s="10" t="s">
        <v>2684</v>
      </c>
    </row>
    <row r="17">
      <c r="A17" s="10" t="s">
        <v>3122</v>
      </c>
      <c r="B17" s="19">
        <v>0.027604166666666666</v>
      </c>
      <c r="C17" s="10" t="s">
        <v>69</v>
      </c>
      <c r="D17" s="10" t="s">
        <v>67</v>
      </c>
      <c r="E17" s="13">
        <v>22.0</v>
      </c>
      <c r="F17" s="16">
        <f>E17-5</f>
        <v>17</v>
      </c>
    </row>
    <row r="18">
      <c r="A18" s="10" t="s">
        <v>3122</v>
      </c>
      <c r="B18" s="19">
        <v>0.03009259259259259</v>
      </c>
      <c r="C18" s="10" t="s">
        <v>69</v>
      </c>
      <c r="D18" s="10" t="s">
        <v>128</v>
      </c>
      <c r="E18" s="13">
        <v>18.0</v>
      </c>
      <c r="F18" s="16">
        <f>E18-9</f>
        <v>9</v>
      </c>
    </row>
    <row r="19">
      <c r="A19" s="10" t="s">
        <v>3122</v>
      </c>
      <c r="B19" s="19">
        <v>0.03388888888888889</v>
      </c>
      <c r="C19" s="10" t="s">
        <v>964</v>
      </c>
      <c r="D19" s="10" t="s">
        <v>76</v>
      </c>
      <c r="E19" s="13" t="s">
        <v>75</v>
      </c>
      <c r="F19" s="13" t="s">
        <v>75</v>
      </c>
      <c r="J19" s="10" t="s">
        <v>3126</v>
      </c>
    </row>
    <row r="20">
      <c r="A20" s="10" t="s">
        <v>3122</v>
      </c>
      <c r="B20" s="19">
        <v>0.038935185185185184</v>
      </c>
      <c r="C20" s="10" t="s">
        <v>66</v>
      </c>
      <c r="D20" s="10" t="s">
        <v>166</v>
      </c>
      <c r="E20" s="13">
        <v>18.0</v>
      </c>
      <c r="F20" s="16">
        <f>E20-3</f>
        <v>15</v>
      </c>
      <c r="J20" s="10" t="s">
        <v>1491</v>
      </c>
    </row>
    <row r="21">
      <c r="A21" s="10" t="s">
        <v>3122</v>
      </c>
      <c r="B21" s="19">
        <v>0.044537037037037035</v>
      </c>
      <c r="C21" s="10" t="s">
        <v>70</v>
      </c>
      <c r="D21" s="10" t="s">
        <v>83</v>
      </c>
      <c r="E21" s="13">
        <v>19.0</v>
      </c>
      <c r="F21" s="16">
        <f>E21-1</f>
        <v>18</v>
      </c>
    </row>
    <row r="22">
      <c r="A22" s="10" t="s">
        <v>3122</v>
      </c>
      <c r="B22" s="19">
        <v>0.06025462962962963</v>
      </c>
      <c r="C22" s="10" t="s">
        <v>69</v>
      </c>
      <c r="D22" s="10" t="s">
        <v>80</v>
      </c>
      <c r="E22" s="13">
        <v>23.0</v>
      </c>
      <c r="F22" s="16">
        <f>E22-5</f>
        <v>18</v>
      </c>
    </row>
    <row r="23">
      <c r="A23" s="10" t="s">
        <v>3122</v>
      </c>
      <c r="B23" s="19">
        <v>0.06292824074074074</v>
      </c>
      <c r="C23" s="10" t="s">
        <v>964</v>
      </c>
      <c r="D23" s="10" t="s">
        <v>76</v>
      </c>
      <c r="E23" s="13">
        <v>74.0</v>
      </c>
      <c r="F23" s="16"/>
      <c r="J23" s="10" t="s">
        <v>2509</v>
      </c>
    </row>
    <row r="24">
      <c r="A24" s="10" t="s">
        <v>3122</v>
      </c>
      <c r="B24" s="19">
        <v>0.06487268518518519</v>
      </c>
      <c r="C24" s="10" t="s">
        <v>66</v>
      </c>
      <c r="D24" s="10" t="s">
        <v>67</v>
      </c>
      <c r="E24" s="13">
        <v>12.0</v>
      </c>
      <c r="F24" s="16">
        <f>E24-2</f>
        <v>10</v>
      </c>
    </row>
    <row r="25">
      <c r="A25" s="10" t="s">
        <v>3122</v>
      </c>
      <c r="B25" s="19">
        <v>0.08020833333333334</v>
      </c>
      <c r="C25" s="10" t="s">
        <v>70</v>
      </c>
      <c r="D25" s="10" t="s">
        <v>67</v>
      </c>
      <c r="E25" s="13">
        <v>20.0</v>
      </c>
      <c r="F25" s="16">
        <f>E25-3</f>
        <v>17</v>
      </c>
    </row>
    <row r="26">
      <c r="A26" s="10" t="s">
        <v>3122</v>
      </c>
      <c r="B26" s="19">
        <v>0.08451388888888889</v>
      </c>
      <c r="C26" s="10" t="s">
        <v>70</v>
      </c>
      <c r="D26" s="10" t="s">
        <v>71</v>
      </c>
      <c r="E26" s="13" t="s">
        <v>68</v>
      </c>
      <c r="F26" s="13">
        <v>20.0</v>
      </c>
    </row>
    <row r="27">
      <c r="A27" s="10" t="s">
        <v>3122</v>
      </c>
      <c r="B27" s="19">
        <v>0.08556712962962963</v>
      </c>
      <c r="C27" s="10" t="s">
        <v>70</v>
      </c>
      <c r="D27" s="10" t="s">
        <v>67</v>
      </c>
      <c r="E27" s="13">
        <v>5.0</v>
      </c>
      <c r="F27" s="13">
        <v>2.0</v>
      </c>
    </row>
    <row r="28">
      <c r="A28" s="10" t="s">
        <v>3122</v>
      </c>
      <c r="B28" s="19">
        <v>0.0859375</v>
      </c>
      <c r="C28" s="10" t="s">
        <v>82</v>
      </c>
      <c r="D28" s="10" t="s">
        <v>67</v>
      </c>
      <c r="E28" s="13">
        <v>15.0</v>
      </c>
      <c r="F28" s="16">
        <f>E28-4</f>
        <v>11</v>
      </c>
    </row>
    <row r="29">
      <c r="A29" s="10" t="s">
        <v>3122</v>
      </c>
      <c r="B29" s="19">
        <v>0.08719907407407407</v>
      </c>
      <c r="C29" s="10" t="s">
        <v>82</v>
      </c>
      <c r="D29" s="10" t="s">
        <v>83</v>
      </c>
      <c r="E29" s="13">
        <v>15.0</v>
      </c>
      <c r="F29" s="16">
        <f>E29-10</f>
        <v>5</v>
      </c>
    </row>
    <row r="30">
      <c r="A30" s="10" t="s">
        <v>3122</v>
      </c>
      <c r="B30" s="19">
        <v>0.09064814814814814</v>
      </c>
      <c r="C30" s="10" t="s">
        <v>82</v>
      </c>
      <c r="D30" s="10" t="s">
        <v>71</v>
      </c>
      <c r="E30" s="13">
        <v>10.0</v>
      </c>
      <c r="F30" s="13">
        <v>2.0</v>
      </c>
    </row>
    <row r="31">
      <c r="A31" s="10" t="s">
        <v>3122</v>
      </c>
      <c r="B31" s="19">
        <v>0.13001157407407407</v>
      </c>
      <c r="C31" s="10" t="s">
        <v>964</v>
      </c>
      <c r="D31" s="10" t="s">
        <v>67</v>
      </c>
      <c r="E31" s="13">
        <v>21.0</v>
      </c>
      <c r="F31" s="16">
        <f>E31-9</f>
        <v>12</v>
      </c>
    </row>
    <row r="32">
      <c r="A32" s="10" t="s">
        <v>3122</v>
      </c>
      <c r="B32" s="19">
        <v>0.13802083333333334</v>
      </c>
      <c r="C32" s="10" t="s">
        <v>69</v>
      </c>
      <c r="D32" s="10" t="s">
        <v>127</v>
      </c>
      <c r="E32" s="13">
        <v>8.0</v>
      </c>
      <c r="F32" s="16">
        <f>E32-5</f>
        <v>3</v>
      </c>
    </row>
    <row r="33">
      <c r="A33" s="10" t="s">
        <v>3122</v>
      </c>
      <c r="B33" s="19">
        <v>0.14135416666666667</v>
      </c>
      <c r="C33" s="10" t="s">
        <v>964</v>
      </c>
      <c r="D33" s="10" t="s">
        <v>131</v>
      </c>
      <c r="E33" s="13">
        <v>14.0</v>
      </c>
      <c r="F33" s="16">
        <f>E33--1</f>
        <v>15</v>
      </c>
    </row>
    <row r="34">
      <c r="A34" s="10" t="s">
        <v>3122</v>
      </c>
      <c r="B34" s="19">
        <v>0.1490162037037037</v>
      </c>
      <c r="C34" s="10" t="s">
        <v>70</v>
      </c>
      <c r="D34" s="10" t="s">
        <v>71</v>
      </c>
      <c r="E34" s="13">
        <v>18.0</v>
      </c>
      <c r="F34" s="16">
        <f>E34-7</f>
        <v>11</v>
      </c>
    </row>
    <row r="35">
      <c r="A35" s="10" t="s">
        <v>3122</v>
      </c>
      <c r="B35" s="19">
        <v>0.15460648148148148</v>
      </c>
      <c r="C35" s="10" t="s">
        <v>964</v>
      </c>
      <c r="D35" s="10" t="s">
        <v>67</v>
      </c>
      <c r="E35" s="13">
        <v>21.0</v>
      </c>
      <c r="F35" s="16">
        <f>E35-9</f>
        <v>12</v>
      </c>
    </row>
    <row r="36">
      <c r="A36" s="10" t="s">
        <v>3122</v>
      </c>
      <c r="B36" s="19">
        <v>0.15560185185185185</v>
      </c>
      <c r="C36" s="10" t="s">
        <v>70</v>
      </c>
      <c r="D36" s="10" t="s">
        <v>365</v>
      </c>
      <c r="E36" s="13">
        <v>27.0</v>
      </c>
      <c r="F36" s="13">
        <v>19.0</v>
      </c>
      <c r="J36" s="10" t="s">
        <v>160</v>
      </c>
    </row>
    <row r="37">
      <c r="A37" s="10" t="s">
        <v>3122</v>
      </c>
      <c r="B37" s="19">
        <v>0.15560185185185185</v>
      </c>
      <c r="C37" s="10" t="s">
        <v>70</v>
      </c>
      <c r="D37" s="10" t="s">
        <v>365</v>
      </c>
      <c r="E37" s="13">
        <v>10.0</v>
      </c>
      <c r="F37" s="13">
        <v>2.0</v>
      </c>
      <c r="J37" s="10" t="s">
        <v>161</v>
      </c>
    </row>
    <row r="38">
      <c r="A38" s="10" t="s">
        <v>3122</v>
      </c>
      <c r="B38" s="19">
        <v>0.15560185185185185</v>
      </c>
      <c r="C38" s="10" t="s">
        <v>66</v>
      </c>
      <c r="D38" s="10" t="s">
        <v>365</v>
      </c>
      <c r="E38" s="13">
        <v>19.0</v>
      </c>
      <c r="F38" s="16">
        <f>E38-2</f>
        <v>17</v>
      </c>
    </row>
  </sheetData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57"/>
    <col customWidth="1" min="4" max="4" width="15.71"/>
    <col customWidth="1" min="5" max="5" width="10.43"/>
    <col customWidth="1" min="6" max="6" width="12.43"/>
    <col customWidth="1" min="7" max="7" width="5.14"/>
    <col customWidth="1" min="8" max="8" width="29.71"/>
    <col customWidth="1" min="9" max="9" width="6.29"/>
    <col customWidth="1" min="10" max="10" width="28.57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3127</v>
      </c>
      <c r="B2" s="19">
        <v>0.01175925925925926</v>
      </c>
      <c r="C2" s="10" t="s">
        <v>69</v>
      </c>
      <c r="D2" s="10" t="s">
        <v>365</v>
      </c>
      <c r="E2" s="13">
        <v>12.0</v>
      </c>
      <c r="F2" s="16">
        <f>E2-1</f>
        <v>11</v>
      </c>
    </row>
    <row r="3">
      <c r="A3" s="10" t="s">
        <v>3127</v>
      </c>
      <c r="B3" s="19">
        <v>0.012604166666666666</v>
      </c>
      <c r="C3" s="10" t="s">
        <v>69</v>
      </c>
      <c r="D3" s="10" t="s">
        <v>76</v>
      </c>
      <c r="E3" s="13">
        <v>95.0</v>
      </c>
      <c r="F3" s="16"/>
      <c r="J3" s="10" t="s">
        <v>2509</v>
      </c>
    </row>
    <row r="4">
      <c r="A4" s="10" t="s">
        <v>3127</v>
      </c>
      <c r="B4" s="19">
        <v>0.014004629629629629</v>
      </c>
      <c r="C4" s="10" t="s">
        <v>3128</v>
      </c>
      <c r="D4" s="10" t="s">
        <v>76</v>
      </c>
      <c r="E4" s="13">
        <v>6.0</v>
      </c>
      <c r="F4" s="16"/>
      <c r="J4" s="10" t="s">
        <v>3129</v>
      </c>
    </row>
    <row r="5">
      <c r="A5" s="10" t="s">
        <v>3127</v>
      </c>
      <c r="B5" s="19">
        <v>0.01695601851851852</v>
      </c>
      <c r="C5" s="10" t="s">
        <v>3128</v>
      </c>
      <c r="D5" s="10" t="s">
        <v>87</v>
      </c>
      <c r="E5" s="13">
        <v>15.0</v>
      </c>
      <c r="F5" s="13"/>
      <c r="J5" s="10" t="s">
        <v>3130</v>
      </c>
    </row>
    <row r="6">
      <c r="A6" s="10" t="s">
        <v>3127</v>
      </c>
      <c r="B6" s="19">
        <v>0.017106481481481483</v>
      </c>
      <c r="C6" s="10" t="s">
        <v>3128</v>
      </c>
      <c r="D6" s="10" t="s">
        <v>76</v>
      </c>
      <c r="E6" s="13">
        <v>14.0</v>
      </c>
      <c r="F6" s="13">
        <v>14.0</v>
      </c>
      <c r="J6" s="10" t="s">
        <v>3131</v>
      </c>
    </row>
    <row r="7">
      <c r="A7" s="10" t="s">
        <v>3127</v>
      </c>
      <c r="B7" s="19">
        <v>0.023877314814814816</v>
      </c>
      <c r="C7" s="10" t="s">
        <v>84</v>
      </c>
      <c r="D7" s="10" t="s">
        <v>209</v>
      </c>
      <c r="E7" s="13">
        <v>22.0</v>
      </c>
      <c r="F7" s="13">
        <f>E7-4</f>
        <v>18</v>
      </c>
    </row>
    <row r="8">
      <c r="A8" s="10" t="s">
        <v>3127</v>
      </c>
      <c r="B8" s="19">
        <v>0.024537037037037038</v>
      </c>
      <c r="C8" s="10" t="s">
        <v>84</v>
      </c>
      <c r="D8" s="10" t="s">
        <v>93</v>
      </c>
      <c r="E8" s="13" t="s">
        <v>75</v>
      </c>
      <c r="F8" s="13" t="s">
        <v>75</v>
      </c>
      <c r="J8" s="10" t="s">
        <v>85</v>
      </c>
    </row>
    <row r="9">
      <c r="A9" s="10" t="s">
        <v>3127</v>
      </c>
      <c r="B9" s="19">
        <v>0.024537037037037038</v>
      </c>
      <c r="C9" s="10" t="s">
        <v>84</v>
      </c>
      <c r="D9" s="10" t="s">
        <v>93</v>
      </c>
      <c r="E9" s="13">
        <v>23.0</v>
      </c>
      <c r="F9" s="13">
        <v>17.0</v>
      </c>
      <c r="J9" s="10" t="s">
        <v>3132</v>
      </c>
    </row>
    <row r="10">
      <c r="A10" s="10" t="s">
        <v>3127</v>
      </c>
      <c r="B10" s="19">
        <v>0.024583333333333332</v>
      </c>
      <c r="C10" s="10" t="s">
        <v>3086</v>
      </c>
      <c r="D10" s="10" t="s">
        <v>93</v>
      </c>
      <c r="E10" s="13">
        <v>11.0</v>
      </c>
      <c r="F10" s="16">
        <f>E10-6</f>
        <v>5</v>
      </c>
      <c r="J10" s="10" t="s">
        <v>3133</v>
      </c>
    </row>
    <row r="11">
      <c r="A11" s="10" t="s">
        <v>3127</v>
      </c>
      <c r="B11" s="19">
        <v>0.025532407407407406</v>
      </c>
      <c r="C11" s="10" t="s">
        <v>84</v>
      </c>
      <c r="D11" s="10" t="s">
        <v>91</v>
      </c>
      <c r="E11" s="13">
        <v>53.0</v>
      </c>
      <c r="F11" s="16"/>
      <c r="H11" s="10" t="s">
        <v>3134</v>
      </c>
      <c r="J11" s="10" t="s">
        <v>3133</v>
      </c>
    </row>
    <row r="12">
      <c r="A12" s="10" t="s">
        <v>3127</v>
      </c>
      <c r="B12" s="19">
        <v>0.027349537037037037</v>
      </c>
      <c r="C12" s="10" t="s">
        <v>82</v>
      </c>
      <c r="D12" s="10" t="s">
        <v>91</v>
      </c>
      <c r="E12" s="13">
        <v>42.0</v>
      </c>
      <c r="F12" s="16"/>
      <c r="H12" s="10" t="s">
        <v>3135</v>
      </c>
      <c r="J12" s="10" t="s">
        <v>3136</v>
      </c>
    </row>
    <row r="13">
      <c r="A13" s="10" t="s">
        <v>3127</v>
      </c>
      <c r="B13" s="19">
        <v>0.029733796296296296</v>
      </c>
      <c r="C13" s="10" t="s">
        <v>3086</v>
      </c>
      <c r="D13" s="10" t="s">
        <v>93</v>
      </c>
      <c r="E13" s="13" t="s">
        <v>75</v>
      </c>
      <c r="F13" s="13" t="s">
        <v>75</v>
      </c>
      <c r="J13" s="10" t="s">
        <v>160</v>
      </c>
    </row>
    <row r="14">
      <c r="A14" s="10" t="s">
        <v>3127</v>
      </c>
      <c r="B14" s="19">
        <v>0.029733796296296296</v>
      </c>
      <c r="C14" s="10" t="s">
        <v>3086</v>
      </c>
      <c r="D14" s="10" t="s">
        <v>93</v>
      </c>
      <c r="E14" s="13" t="s">
        <v>88</v>
      </c>
      <c r="F14" s="13">
        <v>1.0</v>
      </c>
      <c r="J14" s="10" t="s">
        <v>3137</v>
      </c>
    </row>
    <row r="15">
      <c r="A15" s="10" t="s">
        <v>3127</v>
      </c>
      <c r="B15" s="19">
        <v>0.029780092592592594</v>
      </c>
      <c r="C15" s="10" t="s">
        <v>84</v>
      </c>
      <c r="D15" s="10" t="s">
        <v>93</v>
      </c>
      <c r="E15" s="13" t="s">
        <v>75</v>
      </c>
      <c r="F15" s="13" t="s">
        <v>75</v>
      </c>
      <c r="J15" s="10" t="s">
        <v>160</v>
      </c>
    </row>
    <row r="16">
      <c r="A16" s="10" t="s">
        <v>3127</v>
      </c>
      <c r="B16" s="19">
        <v>0.029780092592592594</v>
      </c>
      <c r="C16" s="10" t="s">
        <v>84</v>
      </c>
      <c r="D16" s="10" t="s">
        <v>93</v>
      </c>
      <c r="E16" s="13">
        <v>17.0</v>
      </c>
      <c r="F16" s="13">
        <v>11.0</v>
      </c>
      <c r="J16" s="10" t="s">
        <v>3137</v>
      </c>
    </row>
    <row r="17">
      <c r="A17" s="10" t="s">
        <v>3127</v>
      </c>
      <c r="B17" s="19">
        <v>0.03287037037037037</v>
      </c>
      <c r="C17" s="10" t="s">
        <v>69</v>
      </c>
      <c r="D17" s="10" t="s">
        <v>89</v>
      </c>
      <c r="E17" s="13">
        <v>28.0</v>
      </c>
      <c r="F17" s="16">
        <f>E17-9</f>
        <v>19</v>
      </c>
      <c r="J17" s="10" t="s">
        <v>3138</v>
      </c>
    </row>
    <row r="18">
      <c r="A18" s="10" t="s">
        <v>3127</v>
      </c>
      <c r="B18" s="19">
        <v>0.033310185185185186</v>
      </c>
      <c r="C18" s="10" t="s">
        <v>69</v>
      </c>
      <c r="D18" s="10" t="s">
        <v>91</v>
      </c>
      <c r="E18" s="13">
        <v>35.0</v>
      </c>
      <c r="F18" s="16"/>
      <c r="H18" s="10" t="s">
        <v>3139</v>
      </c>
    </row>
    <row r="19">
      <c r="A19" s="10" t="s">
        <v>3127</v>
      </c>
      <c r="B19" s="19">
        <v>0.038043981481481484</v>
      </c>
      <c r="C19" s="10" t="s">
        <v>69</v>
      </c>
      <c r="D19" s="10" t="s">
        <v>89</v>
      </c>
      <c r="E19" s="13" t="s">
        <v>75</v>
      </c>
      <c r="F19" s="13" t="s">
        <v>75</v>
      </c>
      <c r="J19" s="10" t="s">
        <v>85</v>
      </c>
    </row>
    <row r="20">
      <c r="A20" s="10" t="s">
        <v>3127</v>
      </c>
      <c r="B20" s="19">
        <v>0.038043981481481484</v>
      </c>
      <c r="C20" s="10" t="s">
        <v>69</v>
      </c>
      <c r="D20" s="10" t="s">
        <v>89</v>
      </c>
      <c r="E20" s="13">
        <v>28.0</v>
      </c>
      <c r="F20" s="13">
        <f>E20-9</f>
        <v>19</v>
      </c>
      <c r="J20" s="10" t="s">
        <v>2438</v>
      </c>
    </row>
    <row r="21">
      <c r="A21" s="10" t="s">
        <v>3127</v>
      </c>
      <c r="B21" s="19">
        <v>0.038391203703703705</v>
      </c>
      <c r="C21" s="10" t="s">
        <v>69</v>
      </c>
      <c r="D21" s="10" t="s">
        <v>91</v>
      </c>
      <c r="E21" s="13">
        <v>26.0</v>
      </c>
      <c r="F21" s="16"/>
      <c r="H21" s="10" t="s">
        <v>3140</v>
      </c>
    </row>
    <row r="22">
      <c r="A22" s="10" t="s">
        <v>3127</v>
      </c>
      <c r="B22" s="19">
        <v>0.03895833333333333</v>
      </c>
      <c r="C22" s="10" t="s">
        <v>82</v>
      </c>
      <c r="D22" s="10" t="s">
        <v>91</v>
      </c>
      <c r="E22" s="13">
        <v>73.0</v>
      </c>
      <c r="F22" s="16"/>
      <c r="H22" s="10" t="s">
        <v>3141</v>
      </c>
      <c r="J22" s="10" t="s">
        <v>3049</v>
      </c>
    </row>
    <row r="23">
      <c r="A23" s="10" t="s">
        <v>3127</v>
      </c>
      <c r="B23" s="19">
        <v>0.04236111111111111</v>
      </c>
      <c r="C23" s="10" t="s">
        <v>70</v>
      </c>
      <c r="D23" s="10" t="s">
        <v>93</v>
      </c>
      <c r="E23" s="13">
        <v>12.0</v>
      </c>
      <c r="F23" s="13">
        <v>6.0</v>
      </c>
      <c r="J23" s="10" t="s">
        <v>3133</v>
      </c>
    </row>
    <row r="24">
      <c r="A24" s="10" t="s">
        <v>3127</v>
      </c>
      <c r="B24" s="19">
        <v>0.04658564814814815</v>
      </c>
      <c r="C24" s="10" t="s">
        <v>964</v>
      </c>
      <c r="D24" s="10" t="s">
        <v>67</v>
      </c>
      <c r="E24" s="13">
        <v>18.0</v>
      </c>
      <c r="F24" s="16">
        <f t="shared" ref="F24:F26" si="1">E24-9</f>
        <v>9</v>
      </c>
      <c r="J24" s="10" t="s">
        <v>2634</v>
      </c>
    </row>
    <row r="25">
      <c r="A25" s="10" t="s">
        <v>3127</v>
      </c>
      <c r="B25" s="19">
        <v>0.04783564814814815</v>
      </c>
      <c r="C25" s="10" t="s">
        <v>964</v>
      </c>
      <c r="D25" s="10" t="s">
        <v>67</v>
      </c>
      <c r="E25" s="13">
        <v>27.0</v>
      </c>
      <c r="F25" s="16">
        <f t="shared" si="1"/>
        <v>18</v>
      </c>
    </row>
    <row r="26">
      <c r="A26" s="10" t="s">
        <v>3127</v>
      </c>
      <c r="B26" s="19">
        <v>0.051805555555555556</v>
      </c>
      <c r="C26" s="10" t="s">
        <v>964</v>
      </c>
      <c r="D26" s="10" t="s">
        <v>67</v>
      </c>
      <c r="E26" s="13">
        <v>29.0</v>
      </c>
      <c r="F26" s="21">
        <f t="shared" si="1"/>
        <v>20</v>
      </c>
    </row>
    <row r="27">
      <c r="A27" s="10" t="s">
        <v>3127</v>
      </c>
      <c r="B27" s="19">
        <v>0.052662037037037035</v>
      </c>
      <c r="C27" s="10" t="s">
        <v>82</v>
      </c>
      <c r="D27" s="10" t="s">
        <v>100</v>
      </c>
      <c r="E27" s="13" t="s">
        <v>88</v>
      </c>
      <c r="F27" s="13">
        <v>1.0</v>
      </c>
      <c r="H27" s="10" t="s">
        <v>3142</v>
      </c>
    </row>
    <row r="28">
      <c r="A28" s="10" t="s">
        <v>3127</v>
      </c>
      <c r="B28" s="19">
        <v>0.053020833333333336</v>
      </c>
      <c r="C28" s="10" t="s">
        <v>69</v>
      </c>
      <c r="D28" s="10" t="s">
        <v>100</v>
      </c>
      <c r="E28" s="13">
        <v>20.0</v>
      </c>
      <c r="F28" s="13">
        <f t="shared" ref="F28:F29" si="2">E28-4</f>
        <v>16</v>
      </c>
    </row>
    <row r="29">
      <c r="A29" s="10" t="s">
        <v>3127</v>
      </c>
      <c r="B29" s="19">
        <v>0.05482638888888889</v>
      </c>
      <c r="C29" s="10" t="s">
        <v>82</v>
      </c>
      <c r="D29" s="10" t="s">
        <v>67</v>
      </c>
      <c r="E29" s="13">
        <v>21.0</v>
      </c>
      <c r="F29" s="16">
        <f t="shared" si="2"/>
        <v>17</v>
      </c>
    </row>
    <row r="30">
      <c r="A30" s="10" t="s">
        <v>3127</v>
      </c>
      <c r="B30" s="19">
        <v>0.054907407407407405</v>
      </c>
      <c r="C30" s="10" t="s">
        <v>82</v>
      </c>
      <c r="D30" s="10" t="s">
        <v>76</v>
      </c>
      <c r="E30" s="13">
        <v>1.0</v>
      </c>
      <c r="F30" s="16"/>
      <c r="J30" s="10" t="s">
        <v>2507</v>
      </c>
    </row>
    <row r="31">
      <c r="A31" s="10" t="s">
        <v>3127</v>
      </c>
      <c r="B31" s="19">
        <v>0.057233796296296297</v>
      </c>
      <c r="C31" s="10" t="s">
        <v>964</v>
      </c>
      <c r="D31" s="10" t="s">
        <v>67</v>
      </c>
      <c r="E31" s="13" t="s">
        <v>88</v>
      </c>
      <c r="F31" s="13">
        <v>1.0</v>
      </c>
    </row>
    <row r="32">
      <c r="A32" s="10" t="s">
        <v>3127</v>
      </c>
      <c r="B32" s="19">
        <v>0.059305555555555556</v>
      </c>
      <c r="C32" s="10" t="s">
        <v>964</v>
      </c>
      <c r="D32" s="10" t="s">
        <v>67</v>
      </c>
      <c r="E32" s="13">
        <v>18.0</v>
      </c>
      <c r="F32" s="16">
        <f>E32-9</f>
        <v>9</v>
      </c>
    </row>
    <row r="33">
      <c r="A33" s="10" t="s">
        <v>3127</v>
      </c>
      <c r="B33" s="19">
        <v>0.060069444444444446</v>
      </c>
      <c r="C33" s="10" t="s">
        <v>69</v>
      </c>
      <c r="D33" s="10" t="s">
        <v>120</v>
      </c>
      <c r="E33" s="13">
        <v>8.0</v>
      </c>
      <c r="F33" s="16"/>
      <c r="H33" s="10" t="s">
        <v>3143</v>
      </c>
      <c r="J33" s="10" t="s">
        <v>3144</v>
      </c>
    </row>
    <row r="34">
      <c r="A34" s="10" t="s">
        <v>3127</v>
      </c>
      <c r="B34" s="19">
        <v>0.060891203703703704</v>
      </c>
      <c r="C34" s="10" t="s">
        <v>964</v>
      </c>
      <c r="D34" s="10" t="s">
        <v>76</v>
      </c>
      <c r="E34" s="13">
        <v>21.0</v>
      </c>
      <c r="F34" s="16"/>
      <c r="J34" s="10" t="s">
        <v>2509</v>
      </c>
    </row>
    <row r="35">
      <c r="A35" s="10" t="s">
        <v>3127</v>
      </c>
      <c r="B35" s="19">
        <v>0.06357638888888889</v>
      </c>
      <c r="C35" s="10" t="s">
        <v>69</v>
      </c>
      <c r="D35" s="10" t="s">
        <v>120</v>
      </c>
      <c r="E35" s="13">
        <v>19.0</v>
      </c>
      <c r="F35" s="16"/>
      <c r="H35" s="10" t="s">
        <v>3145</v>
      </c>
      <c r="J35" s="10" t="s">
        <v>3144</v>
      </c>
    </row>
    <row r="36">
      <c r="A36" s="10" t="s">
        <v>3127</v>
      </c>
      <c r="B36" s="19">
        <v>0.06604166666666667</v>
      </c>
      <c r="C36" s="10" t="s">
        <v>964</v>
      </c>
      <c r="D36" s="10" t="s">
        <v>76</v>
      </c>
      <c r="E36" s="13">
        <v>19.0</v>
      </c>
      <c r="F36" s="16"/>
      <c r="J36" s="10" t="s">
        <v>2509</v>
      </c>
    </row>
    <row r="37">
      <c r="A37" s="10" t="s">
        <v>3127</v>
      </c>
      <c r="B37" s="19">
        <v>0.06796296296296296</v>
      </c>
      <c r="C37" s="10" t="s">
        <v>3086</v>
      </c>
      <c r="D37" s="10" t="s">
        <v>1487</v>
      </c>
      <c r="E37" s="13">
        <v>8.0</v>
      </c>
      <c r="F37" s="13">
        <f>E37-3</f>
        <v>5</v>
      </c>
      <c r="J37" s="10" t="s">
        <v>3146</v>
      </c>
    </row>
    <row r="38">
      <c r="A38" s="10" t="s">
        <v>3127</v>
      </c>
      <c r="B38" s="19">
        <v>0.07170138888888888</v>
      </c>
      <c r="C38" s="10" t="s">
        <v>69</v>
      </c>
      <c r="D38" s="10" t="s">
        <v>127</v>
      </c>
      <c r="E38" s="13" t="s">
        <v>88</v>
      </c>
      <c r="F38" s="13">
        <v>1.0</v>
      </c>
    </row>
    <row r="39">
      <c r="A39" s="10" t="s">
        <v>3127</v>
      </c>
      <c r="B39" s="19">
        <v>0.09719907407407408</v>
      </c>
      <c r="C39" s="10" t="s">
        <v>69</v>
      </c>
      <c r="D39" s="10" t="s">
        <v>67</v>
      </c>
      <c r="E39" s="13">
        <v>24.0</v>
      </c>
      <c r="F39" s="16">
        <f t="shared" ref="F39:F40" si="3">E39-5</f>
        <v>19</v>
      </c>
    </row>
    <row r="40">
      <c r="A40" s="10" t="s">
        <v>3127</v>
      </c>
      <c r="B40" s="19">
        <v>0.0999074074074074</v>
      </c>
      <c r="C40" s="10" t="s">
        <v>69</v>
      </c>
      <c r="D40" s="10" t="s">
        <v>67</v>
      </c>
      <c r="E40" s="13">
        <v>11.0</v>
      </c>
      <c r="F40" s="16">
        <f t="shared" si="3"/>
        <v>6</v>
      </c>
      <c r="J40" s="10" t="s">
        <v>2634</v>
      </c>
    </row>
    <row r="41">
      <c r="A41" s="10" t="s">
        <v>3127</v>
      </c>
      <c r="B41" s="19">
        <v>0.10175925925925926</v>
      </c>
      <c r="C41" s="10" t="s">
        <v>70</v>
      </c>
      <c r="D41" s="10" t="s">
        <v>67</v>
      </c>
      <c r="E41" s="13" t="s">
        <v>88</v>
      </c>
      <c r="F41" s="13">
        <v>1.0</v>
      </c>
    </row>
    <row r="42">
      <c r="A42" s="10" t="s">
        <v>3127</v>
      </c>
      <c r="B42" s="19">
        <v>0.10179398148148149</v>
      </c>
      <c r="C42" s="10" t="s">
        <v>3086</v>
      </c>
      <c r="D42" s="10" t="s">
        <v>67</v>
      </c>
      <c r="E42" s="13">
        <v>11.0</v>
      </c>
      <c r="F42" s="16">
        <f>E42-1</f>
        <v>10</v>
      </c>
    </row>
    <row r="43">
      <c r="A43" s="10" t="s">
        <v>3127</v>
      </c>
      <c r="B43" s="19">
        <v>0.10418981481481482</v>
      </c>
      <c r="C43" s="10" t="s">
        <v>157</v>
      </c>
      <c r="D43" s="10" t="s">
        <v>67</v>
      </c>
      <c r="E43" s="13">
        <v>19.0</v>
      </c>
      <c r="F43" s="16">
        <f t="shared" ref="F43:F44" si="4">E43-3</f>
        <v>16</v>
      </c>
    </row>
    <row r="44">
      <c r="A44" s="10" t="s">
        <v>3127</v>
      </c>
      <c r="B44" s="19">
        <v>0.1082638888888889</v>
      </c>
      <c r="C44" s="10" t="s">
        <v>157</v>
      </c>
      <c r="D44" s="10" t="s">
        <v>67</v>
      </c>
      <c r="E44" s="13">
        <v>8.0</v>
      </c>
      <c r="F44" s="16">
        <f t="shared" si="4"/>
        <v>5</v>
      </c>
    </row>
    <row r="45">
      <c r="A45" s="10" t="s">
        <v>3127</v>
      </c>
      <c r="B45" s="19">
        <v>0.1159837962962963</v>
      </c>
      <c r="C45" s="10" t="s">
        <v>964</v>
      </c>
      <c r="D45" s="10" t="s">
        <v>127</v>
      </c>
      <c r="E45" s="13" t="s">
        <v>75</v>
      </c>
      <c r="F45" s="13" t="s">
        <v>75</v>
      </c>
      <c r="J45" s="10" t="s">
        <v>85</v>
      </c>
    </row>
    <row r="46">
      <c r="A46" s="10" t="s">
        <v>3127</v>
      </c>
      <c r="B46" s="19">
        <v>0.1159837962962963</v>
      </c>
      <c r="C46" s="10" t="s">
        <v>964</v>
      </c>
      <c r="D46" s="10" t="s">
        <v>127</v>
      </c>
      <c r="E46" s="13">
        <v>22.0</v>
      </c>
      <c r="F46" s="16">
        <f>E46-3</f>
        <v>19</v>
      </c>
      <c r="J46" s="10" t="s">
        <v>86</v>
      </c>
    </row>
    <row r="47">
      <c r="A47" s="10" t="s">
        <v>3127</v>
      </c>
      <c r="B47" s="19">
        <v>0.11686342592592593</v>
      </c>
      <c r="C47" s="10" t="s">
        <v>84</v>
      </c>
      <c r="D47" s="10" t="s">
        <v>166</v>
      </c>
      <c r="E47" s="13">
        <v>9.0</v>
      </c>
      <c r="F47" s="16">
        <f>E47-1</f>
        <v>8</v>
      </c>
    </row>
    <row r="48">
      <c r="A48" s="10" t="s">
        <v>3127</v>
      </c>
      <c r="B48" s="19">
        <v>0.11751157407407407</v>
      </c>
      <c r="C48" s="10" t="s">
        <v>84</v>
      </c>
      <c r="D48" s="10" t="s">
        <v>81</v>
      </c>
      <c r="E48" s="13">
        <v>21.0</v>
      </c>
      <c r="F48" s="16">
        <f>E48-6</f>
        <v>15</v>
      </c>
    </row>
    <row r="49">
      <c r="A49" s="10" t="s">
        <v>3127</v>
      </c>
      <c r="B49" s="19">
        <v>0.12052083333333333</v>
      </c>
      <c r="C49" s="10" t="s">
        <v>70</v>
      </c>
      <c r="D49" s="10" t="s">
        <v>67</v>
      </c>
      <c r="E49" s="13">
        <v>9.0</v>
      </c>
      <c r="F49" s="16">
        <f t="shared" ref="F49:F50" si="5">E49-4</f>
        <v>5</v>
      </c>
    </row>
    <row r="50">
      <c r="A50" s="10" t="s">
        <v>3127</v>
      </c>
      <c r="B50" s="19">
        <v>0.12418981481481481</v>
      </c>
      <c r="C50" s="10" t="s">
        <v>70</v>
      </c>
      <c r="D50" s="10" t="s">
        <v>130</v>
      </c>
      <c r="E50" s="13">
        <v>13.0</v>
      </c>
      <c r="F50" s="16">
        <f t="shared" si="5"/>
        <v>9</v>
      </c>
    </row>
    <row r="51">
      <c r="A51" s="10" t="s">
        <v>3127</v>
      </c>
      <c r="B51" s="19">
        <v>0.13778935185185184</v>
      </c>
      <c r="C51" s="10" t="s">
        <v>69</v>
      </c>
      <c r="D51" s="10" t="s">
        <v>71</v>
      </c>
      <c r="E51" s="13">
        <v>21.0</v>
      </c>
      <c r="F51" s="16">
        <f>E51-5</f>
        <v>16</v>
      </c>
    </row>
    <row r="52">
      <c r="A52" s="10" t="s">
        <v>3127</v>
      </c>
      <c r="B52" s="19">
        <v>0.14212962962962963</v>
      </c>
      <c r="C52" s="10" t="s">
        <v>82</v>
      </c>
      <c r="D52" s="10" t="s">
        <v>365</v>
      </c>
      <c r="E52" s="13" t="s">
        <v>68</v>
      </c>
      <c r="F52" s="13">
        <v>20.0</v>
      </c>
    </row>
  </sheetData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57"/>
    <col customWidth="1" min="4" max="4" width="15.71"/>
    <col customWidth="1" min="5" max="5" width="10.43"/>
    <col customWidth="1" min="6" max="6" width="12.43"/>
    <col customWidth="1" min="7" max="7" width="5.14"/>
    <col customWidth="1" min="8" max="8" width="29.71"/>
    <col customWidth="1" min="9" max="9" width="6.29"/>
    <col customWidth="1" min="10" max="10" width="28.57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3147</v>
      </c>
      <c r="B2" s="10" t="s">
        <v>3148</v>
      </c>
      <c r="C2" s="10" t="s">
        <v>66</v>
      </c>
      <c r="D2" s="10" t="s">
        <v>83</v>
      </c>
      <c r="E2" s="13">
        <v>25.0</v>
      </c>
      <c r="F2" s="16">
        <f>E2-6</f>
        <v>19</v>
      </c>
    </row>
    <row r="3">
      <c r="A3" s="10" t="s">
        <v>3147</v>
      </c>
      <c r="B3" s="19">
        <v>0.037905092592592594</v>
      </c>
      <c r="C3" s="10" t="s">
        <v>69</v>
      </c>
      <c r="D3" s="10" t="s">
        <v>83</v>
      </c>
      <c r="E3" s="13">
        <v>18.0</v>
      </c>
      <c r="F3" s="16">
        <f>E3-1</f>
        <v>17</v>
      </c>
    </row>
    <row r="4">
      <c r="A4" s="10" t="s">
        <v>3147</v>
      </c>
      <c r="B4" s="19">
        <v>0.03791666666666667</v>
      </c>
      <c r="C4" s="10" t="s">
        <v>82</v>
      </c>
      <c r="D4" s="10" t="s">
        <v>83</v>
      </c>
      <c r="E4" s="13">
        <v>21.0</v>
      </c>
      <c r="F4" s="16">
        <f>E4-10</f>
        <v>11</v>
      </c>
    </row>
    <row r="5">
      <c r="A5" s="10" t="s">
        <v>3147</v>
      </c>
      <c r="B5" s="19">
        <v>0.03792824074074074</v>
      </c>
      <c r="C5" s="10" t="s">
        <v>3086</v>
      </c>
      <c r="D5" s="10" t="s">
        <v>83</v>
      </c>
      <c r="E5" s="13" t="s">
        <v>68</v>
      </c>
      <c r="F5" s="13">
        <v>20.0</v>
      </c>
    </row>
    <row r="6">
      <c r="A6" s="10" t="s">
        <v>3147</v>
      </c>
      <c r="B6" s="19">
        <v>0.037974537037037036</v>
      </c>
      <c r="C6" s="10" t="s">
        <v>84</v>
      </c>
      <c r="D6" s="10" t="s">
        <v>83</v>
      </c>
      <c r="E6" s="13">
        <v>17.0</v>
      </c>
      <c r="F6" s="13">
        <f>E6-5</f>
        <v>12</v>
      </c>
    </row>
    <row r="7">
      <c r="A7" s="10" t="s">
        <v>3147</v>
      </c>
      <c r="B7" s="19">
        <v>0.03798611111111111</v>
      </c>
      <c r="C7" s="10" t="s">
        <v>964</v>
      </c>
      <c r="D7" s="10" t="s">
        <v>83</v>
      </c>
      <c r="E7" s="13">
        <v>15.0</v>
      </c>
      <c r="F7" s="13">
        <f>E7--1</f>
        <v>16</v>
      </c>
    </row>
    <row r="8">
      <c r="A8" s="10" t="s">
        <v>3147</v>
      </c>
      <c r="B8" s="19">
        <v>0.038009259259259257</v>
      </c>
      <c r="C8" s="10" t="s">
        <v>70</v>
      </c>
      <c r="D8" s="10" t="s">
        <v>83</v>
      </c>
      <c r="E8" s="13">
        <v>23.0</v>
      </c>
      <c r="F8" s="13">
        <f>E8-12</f>
        <v>11</v>
      </c>
    </row>
    <row r="9">
      <c r="A9" s="10" t="s">
        <v>3147</v>
      </c>
      <c r="B9" s="19">
        <v>0.03909722222222222</v>
      </c>
      <c r="C9" s="10" t="s">
        <v>964</v>
      </c>
      <c r="D9" s="10" t="s">
        <v>83</v>
      </c>
      <c r="E9" s="13">
        <v>22.0</v>
      </c>
      <c r="F9" s="13">
        <f>E9--1-4</f>
        <v>19</v>
      </c>
      <c r="J9" s="10" t="s">
        <v>2508</v>
      </c>
    </row>
    <row r="10">
      <c r="A10" s="10" t="s">
        <v>3147</v>
      </c>
      <c r="B10" s="19">
        <v>0.03909722222222222</v>
      </c>
      <c r="C10" s="10" t="s">
        <v>964</v>
      </c>
      <c r="D10" s="10" t="s">
        <v>76</v>
      </c>
      <c r="E10" s="13">
        <v>4.0</v>
      </c>
      <c r="F10" s="16"/>
      <c r="J10" s="10" t="s">
        <v>2507</v>
      </c>
    </row>
    <row r="11">
      <c r="A11" s="10" t="s">
        <v>3147</v>
      </c>
      <c r="B11" s="19">
        <v>0.041631944444444444</v>
      </c>
      <c r="C11" s="10" t="s">
        <v>84</v>
      </c>
      <c r="D11" s="10" t="s">
        <v>100</v>
      </c>
      <c r="E11" s="13">
        <f>F11+3</f>
        <v>21</v>
      </c>
      <c r="F11" s="13">
        <v>18.0</v>
      </c>
    </row>
    <row r="12">
      <c r="A12" s="10" t="s">
        <v>3147</v>
      </c>
      <c r="B12" s="19">
        <v>0.04241898148148148</v>
      </c>
      <c r="C12" s="10" t="s">
        <v>66</v>
      </c>
      <c r="D12" s="10" t="s">
        <v>67</v>
      </c>
      <c r="E12" s="13">
        <v>16.0</v>
      </c>
      <c r="F12" s="16">
        <f>E12-2</f>
        <v>14</v>
      </c>
    </row>
    <row r="13">
      <c r="A13" s="10" t="s">
        <v>3147</v>
      </c>
      <c r="B13" s="19">
        <v>0.04456018518518518</v>
      </c>
      <c r="C13" s="10" t="s">
        <v>70</v>
      </c>
      <c r="D13" s="10" t="s">
        <v>67</v>
      </c>
      <c r="E13" s="13">
        <v>14.0</v>
      </c>
      <c r="F13" s="13">
        <f>E13-4</f>
        <v>10</v>
      </c>
    </row>
    <row r="14">
      <c r="A14" s="10" t="s">
        <v>3147</v>
      </c>
      <c r="B14" s="19">
        <v>0.04535879629629629</v>
      </c>
      <c r="C14" s="10" t="s">
        <v>3086</v>
      </c>
      <c r="D14" s="10" t="s">
        <v>83</v>
      </c>
      <c r="E14" s="13">
        <v>26.0</v>
      </c>
      <c r="F14" s="13">
        <f>E14-11</f>
        <v>15</v>
      </c>
    </row>
    <row r="15">
      <c r="A15" s="10" t="s">
        <v>3147</v>
      </c>
      <c r="B15" s="19">
        <v>0.046747685185185184</v>
      </c>
      <c r="C15" s="10" t="s">
        <v>3086</v>
      </c>
      <c r="D15" s="10" t="s">
        <v>131</v>
      </c>
      <c r="E15" s="13">
        <f>F15+3</f>
        <v>6</v>
      </c>
      <c r="F15" s="13">
        <v>3.0</v>
      </c>
    </row>
    <row r="16">
      <c r="A16" s="10" t="s">
        <v>3147</v>
      </c>
      <c r="B16" s="19">
        <v>0.04875</v>
      </c>
      <c r="C16" s="10" t="s">
        <v>964</v>
      </c>
      <c r="D16" s="10" t="s">
        <v>130</v>
      </c>
      <c r="E16" s="13">
        <v>14.0</v>
      </c>
      <c r="F16" s="13">
        <f>E16--1</f>
        <v>15</v>
      </c>
    </row>
    <row r="17">
      <c r="A17" s="10" t="s">
        <v>3147</v>
      </c>
      <c r="B17" s="19">
        <v>0.04878472222222222</v>
      </c>
      <c r="C17" s="10" t="s">
        <v>3086</v>
      </c>
      <c r="D17" s="10" t="s">
        <v>73</v>
      </c>
      <c r="E17" s="13">
        <v>26.0</v>
      </c>
      <c r="F17" s="16">
        <f>E17-13</f>
        <v>13</v>
      </c>
    </row>
    <row r="18">
      <c r="A18" s="10" t="s">
        <v>3147</v>
      </c>
      <c r="B18" s="19">
        <v>0.04974537037037037</v>
      </c>
      <c r="C18" s="10" t="s">
        <v>70</v>
      </c>
      <c r="D18" s="10" t="s">
        <v>365</v>
      </c>
      <c r="E18" s="13">
        <v>30.0</v>
      </c>
      <c r="F18" s="13">
        <v>18.0</v>
      </c>
    </row>
    <row r="19">
      <c r="A19" s="10" t="s">
        <v>3147</v>
      </c>
      <c r="B19" s="19">
        <v>0.06828703703703703</v>
      </c>
      <c r="C19" s="10" t="s">
        <v>70</v>
      </c>
      <c r="D19" s="10" t="s">
        <v>365</v>
      </c>
      <c r="E19" s="13" t="s">
        <v>68</v>
      </c>
      <c r="F19" s="13">
        <v>20.0</v>
      </c>
    </row>
    <row r="20">
      <c r="A20" s="10" t="s">
        <v>3147</v>
      </c>
      <c r="B20" s="19">
        <v>0.07015046296296296</v>
      </c>
      <c r="C20" s="10" t="s">
        <v>964</v>
      </c>
      <c r="D20" s="10" t="s">
        <v>67</v>
      </c>
      <c r="E20" s="13">
        <v>17.0</v>
      </c>
      <c r="F20" s="13">
        <f>E20-9</f>
        <v>8</v>
      </c>
    </row>
    <row r="21">
      <c r="A21" s="10" t="s">
        <v>3147</v>
      </c>
      <c r="B21" s="19">
        <v>0.0804050925925926</v>
      </c>
      <c r="C21" s="10" t="s">
        <v>69</v>
      </c>
      <c r="D21" s="10" t="s">
        <v>80</v>
      </c>
      <c r="E21" s="13">
        <v>9.0</v>
      </c>
      <c r="F21" s="16">
        <f>E21-5</f>
        <v>4</v>
      </c>
    </row>
    <row r="22">
      <c r="A22" s="10" t="s">
        <v>3147</v>
      </c>
      <c r="B22" s="19">
        <v>0.11172453703703704</v>
      </c>
      <c r="C22" s="10" t="s">
        <v>84</v>
      </c>
      <c r="D22" s="10" t="s">
        <v>98</v>
      </c>
      <c r="E22" s="13" t="s">
        <v>75</v>
      </c>
      <c r="F22" s="13" t="s">
        <v>75</v>
      </c>
      <c r="J22" s="10" t="s">
        <v>2263</v>
      </c>
    </row>
    <row r="23">
      <c r="A23" s="10" t="s">
        <v>3147</v>
      </c>
      <c r="B23" s="19">
        <v>0.11172453703703704</v>
      </c>
      <c r="C23" s="10" t="s">
        <v>84</v>
      </c>
      <c r="D23" s="10" t="s">
        <v>98</v>
      </c>
      <c r="E23" s="13">
        <v>17.0</v>
      </c>
      <c r="F23" s="13">
        <f>E23--2</f>
        <v>19</v>
      </c>
    </row>
    <row r="24">
      <c r="A24" s="10" t="s">
        <v>3147</v>
      </c>
      <c r="B24" s="19">
        <v>0.09340277777777778</v>
      </c>
      <c r="C24" s="10" t="s">
        <v>964</v>
      </c>
      <c r="D24" s="10" t="s">
        <v>67</v>
      </c>
      <c r="E24" s="13">
        <v>19.0</v>
      </c>
      <c r="F24" s="16">
        <f>E24-9</f>
        <v>10</v>
      </c>
    </row>
    <row r="25">
      <c r="A25" s="10" t="s">
        <v>3147</v>
      </c>
      <c r="B25" s="19">
        <v>0.09385416666666667</v>
      </c>
      <c r="C25" s="10" t="s">
        <v>3086</v>
      </c>
      <c r="D25" s="10" t="s">
        <v>73</v>
      </c>
      <c r="E25" s="13">
        <v>17.0</v>
      </c>
      <c r="F25" s="16">
        <f>E25-13</f>
        <v>4</v>
      </c>
    </row>
    <row r="26">
      <c r="A26" s="10" t="s">
        <v>3147</v>
      </c>
      <c r="B26" s="19">
        <v>0.11524305555555556</v>
      </c>
      <c r="C26" s="10" t="s">
        <v>66</v>
      </c>
      <c r="D26" s="10" t="s">
        <v>83</v>
      </c>
      <c r="E26" s="13">
        <v>21.0</v>
      </c>
      <c r="F26" s="16">
        <f>E26-6</f>
        <v>15</v>
      </c>
    </row>
    <row r="27">
      <c r="A27" s="10" t="s">
        <v>3147</v>
      </c>
      <c r="B27" s="19">
        <v>0.11530092592592593</v>
      </c>
      <c r="C27" s="10" t="s">
        <v>69</v>
      </c>
      <c r="D27" s="10" t="s">
        <v>83</v>
      </c>
      <c r="E27" s="13">
        <v>9.0</v>
      </c>
      <c r="F27" s="13">
        <f>E27-1</f>
        <v>8</v>
      </c>
    </row>
    <row r="28">
      <c r="A28" s="10" t="s">
        <v>3147</v>
      </c>
      <c r="B28" s="19">
        <v>0.11532407407407408</v>
      </c>
      <c r="C28" s="10" t="s">
        <v>82</v>
      </c>
      <c r="D28" s="10" t="s">
        <v>83</v>
      </c>
      <c r="E28" s="13">
        <v>24.0</v>
      </c>
      <c r="F28" s="13">
        <f>E28-10</f>
        <v>14</v>
      </c>
    </row>
    <row r="29">
      <c r="A29" s="10" t="s">
        <v>3147</v>
      </c>
      <c r="B29" s="19">
        <v>0.11533564814814815</v>
      </c>
      <c r="C29" s="10" t="s">
        <v>3086</v>
      </c>
      <c r="D29" s="10" t="s">
        <v>83</v>
      </c>
      <c r="E29" s="13">
        <v>18.0</v>
      </c>
      <c r="F29" s="16">
        <f>E29-11</f>
        <v>7</v>
      </c>
    </row>
    <row r="30">
      <c r="A30" s="10" t="s">
        <v>3147</v>
      </c>
      <c r="B30" s="19">
        <v>0.11537037037037037</v>
      </c>
      <c r="C30" s="10" t="s">
        <v>84</v>
      </c>
      <c r="D30" s="10" t="s">
        <v>83</v>
      </c>
      <c r="E30" s="13">
        <v>8.0</v>
      </c>
      <c r="F30" s="16">
        <f>E30-5</f>
        <v>3</v>
      </c>
    </row>
    <row r="31">
      <c r="A31" s="10" t="s">
        <v>3147</v>
      </c>
      <c r="B31" s="19">
        <v>0.11537037037037037</v>
      </c>
      <c r="C31" s="10" t="s">
        <v>964</v>
      </c>
      <c r="D31" s="10" t="s">
        <v>83</v>
      </c>
      <c r="E31" s="13">
        <v>10.0</v>
      </c>
      <c r="F31" s="13">
        <f>E31--1</f>
        <v>11</v>
      </c>
    </row>
    <row r="32">
      <c r="A32" s="10" t="s">
        <v>3147</v>
      </c>
      <c r="B32" s="19">
        <v>0.11539351851851852</v>
      </c>
      <c r="C32" s="10" t="s">
        <v>70</v>
      </c>
      <c r="D32" s="10" t="s">
        <v>83</v>
      </c>
      <c r="E32" s="13">
        <v>19.0</v>
      </c>
      <c r="F32" s="16">
        <f>E32-12</f>
        <v>7</v>
      </c>
    </row>
    <row r="33">
      <c r="A33" s="10" t="s">
        <v>3147</v>
      </c>
      <c r="B33" s="19">
        <v>0.1174074074074074</v>
      </c>
      <c r="C33" s="10" t="s">
        <v>84</v>
      </c>
      <c r="D33" s="10" t="s">
        <v>67</v>
      </c>
      <c r="E33" s="13">
        <v>19.0</v>
      </c>
      <c r="F33" s="16">
        <f>E33-3</f>
        <v>16</v>
      </c>
    </row>
    <row r="34">
      <c r="A34" s="10" t="s">
        <v>3147</v>
      </c>
      <c r="B34" s="19">
        <v>0.11799768518518519</v>
      </c>
      <c r="C34" s="10" t="s">
        <v>157</v>
      </c>
      <c r="D34" s="10" t="s">
        <v>67</v>
      </c>
      <c r="E34" s="13">
        <v>19.0</v>
      </c>
      <c r="F34" s="16">
        <f>E34-2</f>
        <v>17</v>
      </c>
    </row>
    <row r="35">
      <c r="A35" s="10" t="s">
        <v>3147</v>
      </c>
      <c r="B35" s="19">
        <v>0.12541666666666668</v>
      </c>
      <c r="C35" s="10" t="s">
        <v>66</v>
      </c>
      <c r="D35" s="10" t="s">
        <v>100</v>
      </c>
      <c r="E35" s="13">
        <v>19.0</v>
      </c>
      <c r="F35" s="16">
        <f>E35-1</f>
        <v>18</v>
      </c>
    </row>
    <row r="36">
      <c r="A36" s="10" t="s">
        <v>3147</v>
      </c>
      <c r="B36" s="19">
        <v>0.1254398148148148</v>
      </c>
      <c r="C36" s="10" t="s">
        <v>82</v>
      </c>
      <c r="D36" s="10" t="s">
        <v>100</v>
      </c>
      <c r="E36" s="13">
        <v>17.0</v>
      </c>
      <c r="F36" s="16">
        <f>E36-2</f>
        <v>15</v>
      </c>
    </row>
    <row r="37">
      <c r="A37" s="10" t="s">
        <v>3147</v>
      </c>
      <c r="B37" s="19">
        <v>0.1254861111111111</v>
      </c>
      <c r="C37" s="10" t="s">
        <v>69</v>
      </c>
      <c r="D37" s="10" t="s">
        <v>100</v>
      </c>
      <c r="E37" s="13">
        <v>16.0</v>
      </c>
      <c r="F37" s="13">
        <f>E37-4</f>
        <v>12</v>
      </c>
    </row>
    <row r="38">
      <c r="A38" s="10" t="s">
        <v>3147</v>
      </c>
      <c r="B38" s="19">
        <v>0.12552083333333333</v>
      </c>
      <c r="C38" s="10" t="s">
        <v>84</v>
      </c>
      <c r="D38" s="10" t="s">
        <v>100</v>
      </c>
      <c r="E38" s="13" t="s">
        <v>75</v>
      </c>
      <c r="F38" s="13" t="s">
        <v>75</v>
      </c>
      <c r="J38" s="10" t="s">
        <v>2263</v>
      </c>
    </row>
    <row r="39">
      <c r="A39" s="10" t="s">
        <v>3147</v>
      </c>
      <c r="B39" s="19">
        <v>0.12552083333333333</v>
      </c>
      <c r="C39" s="10" t="s">
        <v>84</v>
      </c>
      <c r="D39" s="10" t="s">
        <v>100</v>
      </c>
      <c r="E39" s="13">
        <v>17.0</v>
      </c>
      <c r="F39" s="16">
        <f>E39-3</f>
        <v>14</v>
      </c>
    </row>
    <row r="40">
      <c r="A40" s="10" t="s">
        <v>3147</v>
      </c>
      <c r="B40" s="19">
        <v>0.1255439814814815</v>
      </c>
      <c r="C40" s="10" t="s">
        <v>964</v>
      </c>
      <c r="D40" s="10" t="s">
        <v>100</v>
      </c>
      <c r="E40" s="13">
        <v>4.0</v>
      </c>
      <c r="F40" s="16">
        <f>E40-2</f>
        <v>2</v>
      </c>
    </row>
    <row r="41">
      <c r="A41" s="10" t="s">
        <v>3147</v>
      </c>
      <c r="B41" s="19">
        <v>0.12555555555555556</v>
      </c>
      <c r="C41" s="10" t="s">
        <v>70</v>
      </c>
      <c r="D41" s="10" t="s">
        <v>100</v>
      </c>
      <c r="E41" s="13">
        <v>21.0</v>
      </c>
      <c r="F41" s="13">
        <f>E41-9</f>
        <v>12</v>
      </c>
    </row>
    <row r="42">
      <c r="A42" s="10" t="s">
        <v>3147</v>
      </c>
      <c r="B42" s="19">
        <v>0.1258912037037037</v>
      </c>
      <c r="C42" s="10" t="s">
        <v>964</v>
      </c>
      <c r="D42" s="10" t="s">
        <v>76</v>
      </c>
      <c r="E42" s="13">
        <v>6.0</v>
      </c>
      <c r="F42" s="16"/>
      <c r="J42" s="10" t="s">
        <v>3149</v>
      </c>
    </row>
    <row r="43">
      <c r="A43" s="10" t="s">
        <v>3147</v>
      </c>
      <c r="B43" s="19">
        <v>0.1264699074074074</v>
      </c>
      <c r="C43" s="10" t="s">
        <v>69</v>
      </c>
      <c r="D43" s="10" t="s">
        <v>209</v>
      </c>
      <c r="E43" s="13">
        <v>5.0</v>
      </c>
      <c r="F43" s="16">
        <f>E43-3</f>
        <v>2</v>
      </c>
    </row>
    <row r="44">
      <c r="A44" s="10" t="s">
        <v>3147</v>
      </c>
      <c r="B44" s="19">
        <v>0.1265162037037037</v>
      </c>
      <c r="C44" s="10" t="s">
        <v>964</v>
      </c>
      <c r="D44" s="10" t="s">
        <v>209</v>
      </c>
      <c r="E44" s="13">
        <v>4.0</v>
      </c>
      <c r="F44" s="16">
        <f>E44-0</f>
        <v>4</v>
      </c>
    </row>
    <row r="45">
      <c r="A45" s="10" t="s">
        <v>3147</v>
      </c>
      <c r="B45" s="19">
        <v>0.12714120370370371</v>
      </c>
      <c r="C45" s="10" t="s">
        <v>69</v>
      </c>
      <c r="D45" s="10" t="s">
        <v>320</v>
      </c>
      <c r="E45" s="13">
        <v>18.0</v>
      </c>
      <c r="F45" s="13">
        <f>E45-5</f>
        <v>13</v>
      </c>
    </row>
    <row r="46">
      <c r="A46" s="10" t="s">
        <v>3147</v>
      </c>
      <c r="B46" s="19">
        <v>0.12866898148148148</v>
      </c>
      <c r="C46" s="10" t="s">
        <v>84</v>
      </c>
      <c r="D46" s="10" t="s">
        <v>209</v>
      </c>
      <c r="E46" s="13" t="s">
        <v>75</v>
      </c>
      <c r="F46" s="13" t="s">
        <v>75</v>
      </c>
      <c r="J46" s="10" t="s">
        <v>2263</v>
      </c>
    </row>
    <row r="47">
      <c r="A47" s="10" t="s">
        <v>3147</v>
      </c>
      <c r="B47" s="19">
        <v>0.12866898148148148</v>
      </c>
      <c r="C47" s="10" t="s">
        <v>84</v>
      </c>
      <c r="D47" s="10" t="s">
        <v>209</v>
      </c>
      <c r="E47" s="13">
        <v>21.0</v>
      </c>
      <c r="F47" s="16">
        <f>E47-4</f>
        <v>17</v>
      </c>
    </row>
    <row r="48">
      <c r="A48" s="10" t="s">
        <v>3147</v>
      </c>
      <c r="B48" s="19">
        <v>0.12916666666666668</v>
      </c>
      <c r="C48" s="10" t="s">
        <v>964</v>
      </c>
      <c r="D48" s="10" t="s">
        <v>91</v>
      </c>
      <c r="E48" s="13">
        <v>11.0</v>
      </c>
      <c r="F48" s="16"/>
      <c r="H48" s="10" t="s">
        <v>3150</v>
      </c>
      <c r="J48" s="10" t="s">
        <v>1330</v>
      </c>
    </row>
    <row r="49">
      <c r="A49" s="10" t="s">
        <v>3147</v>
      </c>
      <c r="B49" s="19">
        <v>0.13106481481481483</v>
      </c>
      <c r="C49" s="10" t="s">
        <v>964</v>
      </c>
      <c r="D49" s="10" t="s">
        <v>120</v>
      </c>
      <c r="E49" s="13">
        <v>18.0</v>
      </c>
      <c r="F49" s="16"/>
      <c r="H49" s="10" t="s">
        <v>3151</v>
      </c>
      <c r="J49" s="10" t="s">
        <v>1142</v>
      </c>
    </row>
    <row r="50">
      <c r="A50" s="10" t="s">
        <v>3147</v>
      </c>
      <c r="B50" s="19">
        <v>0.13342592592592592</v>
      </c>
      <c r="C50" s="10" t="s">
        <v>69</v>
      </c>
      <c r="D50" s="10" t="s">
        <v>127</v>
      </c>
      <c r="E50" s="13" t="s">
        <v>75</v>
      </c>
      <c r="F50" s="13" t="s">
        <v>75</v>
      </c>
      <c r="J50" s="10" t="s">
        <v>2263</v>
      </c>
    </row>
    <row r="51">
      <c r="A51" s="10" t="s">
        <v>3147</v>
      </c>
      <c r="B51" s="19">
        <v>0.13342592592592592</v>
      </c>
      <c r="C51" s="10" t="s">
        <v>69</v>
      </c>
      <c r="D51" s="10" t="s">
        <v>127</v>
      </c>
      <c r="E51" s="13">
        <v>15.0</v>
      </c>
      <c r="F51" s="16">
        <f>E51-5</f>
        <v>10</v>
      </c>
    </row>
    <row r="52">
      <c r="A52" s="10" t="s">
        <v>3147</v>
      </c>
      <c r="B52" s="19">
        <v>0.1347337962962963</v>
      </c>
      <c r="C52" s="10" t="s">
        <v>70</v>
      </c>
      <c r="D52" s="10" t="s">
        <v>100</v>
      </c>
      <c r="E52" s="13">
        <v>15.0</v>
      </c>
      <c r="F52" s="13">
        <f>E52-9</f>
        <v>6</v>
      </c>
    </row>
    <row r="53">
      <c r="A53" s="10" t="s">
        <v>3147</v>
      </c>
      <c r="B53" s="19">
        <v>0.1348263888888889</v>
      </c>
      <c r="C53" s="10" t="s">
        <v>964</v>
      </c>
      <c r="D53" s="10" t="s">
        <v>100</v>
      </c>
      <c r="E53" s="13">
        <v>6.0</v>
      </c>
      <c r="F53" s="13">
        <f>E53-2</f>
        <v>4</v>
      </c>
    </row>
    <row r="54">
      <c r="A54" s="10" t="s">
        <v>3147</v>
      </c>
      <c r="B54" s="19">
        <v>0.13483796296296297</v>
      </c>
      <c r="C54" s="10" t="s">
        <v>84</v>
      </c>
      <c r="D54" s="10" t="s">
        <v>100</v>
      </c>
      <c r="E54" s="13" t="s">
        <v>75</v>
      </c>
      <c r="F54" s="13" t="s">
        <v>75</v>
      </c>
    </row>
    <row r="55">
      <c r="A55" s="10" t="s">
        <v>3147</v>
      </c>
      <c r="B55" s="19">
        <v>0.13483796296296297</v>
      </c>
      <c r="C55" s="10" t="s">
        <v>84</v>
      </c>
      <c r="D55" s="10" t="s">
        <v>100</v>
      </c>
      <c r="E55" s="13">
        <v>22.0</v>
      </c>
      <c r="F55" s="13">
        <f>E55-3</f>
        <v>19</v>
      </c>
    </row>
    <row r="56">
      <c r="A56" s="10" t="s">
        <v>3147</v>
      </c>
      <c r="B56" s="19">
        <v>0.1348611111111111</v>
      </c>
      <c r="C56" s="10" t="s">
        <v>3086</v>
      </c>
      <c r="D56" s="10" t="s">
        <v>100</v>
      </c>
      <c r="E56" s="13">
        <v>11.0</v>
      </c>
      <c r="F56" s="13">
        <f>E56-9</f>
        <v>2</v>
      </c>
    </row>
    <row r="57">
      <c r="A57" s="10" t="s">
        <v>3147</v>
      </c>
      <c r="B57" s="19">
        <v>0.1349189814814815</v>
      </c>
      <c r="C57" s="10" t="s">
        <v>69</v>
      </c>
      <c r="D57" s="10" t="s">
        <v>100</v>
      </c>
      <c r="E57" s="13">
        <v>15.0</v>
      </c>
      <c r="F57" s="13">
        <f>E57-4</f>
        <v>11</v>
      </c>
    </row>
    <row r="58">
      <c r="A58" s="10" t="s">
        <v>3147</v>
      </c>
      <c r="B58" s="19">
        <v>0.13494212962962962</v>
      </c>
      <c r="C58" s="10" t="s">
        <v>66</v>
      </c>
      <c r="D58" s="10" t="s">
        <v>100</v>
      </c>
      <c r="E58" s="13">
        <v>6.0</v>
      </c>
      <c r="F58" s="13">
        <f>E58-1</f>
        <v>5</v>
      </c>
    </row>
    <row r="59">
      <c r="A59" s="10" t="s">
        <v>3147</v>
      </c>
      <c r="B59" s="19">
        <v>0.13505787037037037</v>
      </c>
      <c r="C59" s="10" t="s">
        <v>964</v>
      </c>
      <c r="D59" s="10" t="s">
        <v>76</v>
      </c>
      <c r="E59" s="13">
        <v>4.0</v>
      </c>
      <c r="F59" s="13"/>
      <c r="J59" s="10" t="s">
        <v>3149</v>
      </c>
    </row>
    <row r="60">
      <c r="A60" s="10" t="s">
        <v>3147</v>
      </c>
      <c r="B60" s="19">
        <v>0.13508101851851853</v>
      </c>
      <c r="C60" s="10" t="s">
        <v>66</v>
      </c>
      <c r="D60" s="10" t="s">
        <v>76</v>
      </c>
      <c r="E60" s="13">
        <v>3.0</v>
      </c>
      <c r="F60" s="13"/>
      <c r="J60" s="10" t="s">
        <v>3149</v>
      </c>
    </row>
    <row r="61">
      <c r="A61" s="10" t="s">
        <v>3127</v>
      </c>
      <c r="B61" s="19">
        <v>0.13653935185185184</v>
      </c>
      <c r="C61" s="10" t="s">
        <v>69</v>
      </c>
      <c r="D61" s="10" t="s">
        <v>209</v>
      </c>
      <c r="E61" s="13">
        <v>15.0</v>
      </c>
      <c r="F61" s="13">
        <f>E61-3</f>
        <v>12</v>
      </c>
      <c r="J61" s="10"/>
    </row>
    <row r="62">
      <c r="A62" s="10" t="s">
        <v>3147</v>
      </c>
      <c r="B62" s="19">
        <v>0.13666666666666666</v>
      </c>
      <c r="C62" s="10" t="s">
        <v>964</v>
      </c>
      <c r="D62" s="10" t="s">
        <v>209</v>
      </c>
      <c r="E62" s="13" t="s">
        <v>75</v>
      </c>
      <c r="F62" s="13" t="s">
        <v>75</v>
      </c>
      <c r="J62" s="10" t="s">
        <v>1942</v>
      </c>
    </row>
    <row r="63">
      <c r="A63" s="10" t="s">
        <v>3147</v>
      </c>
      <c r="B63" s="19">
        <v>0.1370949074074074</v>
      </c>
      <c r="C63" s="10" t="s">
        <v>84</v>
      </c>
      <c r="D63" s="10" t="s">
        <v>209</v>
      </c>
      <c r="E63" s="13">
        <v>18.0</v>
      </c>
      <c r="F63" s="13">
        <f>E63-4</f>
        <v>14</v>
      </c>
    </row>
    <row r="64">
      <c r="A64" s="10" t="s">
        <v>3147</v>
      </c>
      <c r="B64" s="19">
        <v>0.1370949074074074</v>
      </c>
      <c r="C64" s="10" t="s">
        <v>69</v>
      </c>
      <c r="D64" s="10" t="s">
        <v>209</v>
      </c>
      <c r="E64" s="13" t="s">
        <v>75</v>
      </c>
      <c r="F64" s="13" t="s">
        <v>75</v>
      </c>
    </row>
    <row r="65">
      <c r="A65" s="10" t="s">
        <v>3147</v>
      </c>
      <c r="B65" s="19">
        <v>0.13783564814814814</v>
      </c>
      <c r="C65" s="10" t="s">
        <v>69</v>
      </c>
      <c r="D65" s="10" t="s">
        <v>120</v>
      </c>
      <c r="E65" s="13">
        <v>8.0</v>
      </c>
      <c r="F65" s="13"/>
      <c r="H65" s="10" t="s">
        <v>3152</v>
      </c>
    </row>
    <row r="66">
      <c r="A66" s="10" t="s">
        <v>3153</v>
      </c>
      <c r="B66" s="19">
        <v>0.14483796296296297</v>
      </c>
      <c r="C66" s="10" t="s">
        <v>70</v>
      </c>
      <c r="D66" s="10" t="s">
        <v>67</v>
      </c>
      <c r="E66" s="13">
        <v>21.0</v>
      </c>
      <c r="F66" s="13">
        <f>E66-3</f>
        <v>18</v>
      </c>
    </row>
    <row r="67">
      <c r="A67" s="10" t="s">
        <v>3147</v>
      </c>
      <c r="B67" s="19">
        <v>0.14775462962962962</v>
      </c>
      <c r="C67" s="10" t="s">
        <v>70</v>
      </c>
      <c r="D67" s="10" t="s">
        <v>129</v>
      </c>
      <c r="E67" s="13">
        <v>20.0</v>
      </c>
      <c r="F67" s="13">
        <f>E67-5</f>
        <v>15</v>
      </c>
    </row>
    <row r="68">
      <c r="A68" s="10" t="s">
        <v>3147</v>
      </c>
      <c r="B68" s="19">
        <v>0.14832175925925925</v>
      </c>
      <c r="C68" s="10" t="s">
        <v>82</v>
      </c>
      <c r="D68" s="10" t="s">
        <v>67</v>
      </c>
      <c r="E68" s="13" t="s">
        <v>75</v>
      </c>
      <c r="F68" s="13" t="s">
        <v>75</v>
      </c>
      <c r="J68" s="10" t="s">
        <v>2263</v>
      </c>
    </row>
    <row r="69">
      <c r="A69" s="10" t="s">
        <v>3153</v>
      </c>
      <c r="B69" s="19">
        <v>0.14832175925925925</v>
      </c>
      <c r="C69" s="10" t="s">
        <v>82</v>
      </c>
      <c r="D69" s="10" t="s">
        <v>67</v>
      </c>
      <c r="E69" s="13">
        <v>18.0</v>
      </c>
      <c r="F69" s="13">
        <f>E69-5</f>
        <v>13</v>
      </c>
    </row>
  </sheetData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57"/>
    <col customWidth="1" min="4" max="4" width="15.71"/>
    <col customWidth="1" min="5" max="5" width="10.43"/>
    <col customWidth="1" min="6" max="6" width="12.43"/>
    <col customWidth="1" min="7" max="7" width="5.14"/>
    <col customWidth="1" min="8" max="8" width="19.14"/>
    <col customWidth="1" min="9" max="9" width="6.29"/>
    <col customWidth="1" min="10" max="10" width="48.43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3153</v>
      </c>
      <c r="B2" s="19">
        <v>0.010439814814814815</v>
      </c>
      <c r="C2" s="10" t="s">
        <v>3086</v>
      </c>
      <c r="D2" s="10" t="s">
        <v>87</v>
      </c>
      <c r="E2" s="13">
        <v>22.0</v>
      </c>
      <c r="F2" s="16">
        <f t="shared" ref="F2:F3" si="1">E2-5</f>
        <v>17</v>
      </c>
    </row>
    <row r="3">
      <c r="A3" s="10" t="s">
        <v>3153</v>
      </c>
      <c r="B3" s="19">
        <v>0.010601851851851852</v>
      </c>
      <c r="C3" s="10" t="s">
        <v>70</v>
      </c>
      <c r="D3" s="10" t="s">
        <v>87</v>
      </c>
      <c r="E3" s="13">
        <v>18.0</v>
      </c>
      <c r="F3" s="16">
        <f t="shared" si="1"/>
        <v>13</v>
      </c>
    </row>
    <row r="4">
      <c r="A4" s="10" t="s">
        <v>3153</v>
      </c>
      <c r="B4" s="19">
        <v>0.010613425925925925</v>
      </c>
      <c r="C4" s="10" t="s">
        <v>66</v>
      </c>
      <c r="D4" s="10" t="s">
        <v>87</v>
      </c>
      <c r="E4" s="13">
        <v>15.0</v>
      </c>
      <c r="F4" s="16">
        <f>E4-0</f>
        <v>15</v>
      </c>
    </row>
    <row r="5">
      <c r="A5" s="10" t="s">
        <v>3153</v>
      </c>
      <c r="B5" s="19">
        <v>0.010717592592592593</v>
      </c>
      <c r="C5" s="10" t="s">
        <v>84</v>
      </c>
      <c r="D5" s="10" t="s">
        <v>87</v>
      </c>
      <c r="E5" s="13" t="s">
        <v>75</v>
      </c>
      <c r="F5" s="13" t="s">
        <v>75</v>
      </c>
      <c r="J5" s="10" t="s">
        <v>85</v>
      </c>
    </row>
    <row r="6">
      <c r="A6" s="10" t="s">
        <v>3153</v>
      </c>
      <c r="B6" s="19">
        <v>0.010717592592592593</v>
      </c>
      <c r="C6" s="10" t="s">
        <v>84</v>
      </c>
      <c r="D6" s="10" t="s">
        <v>87</v>
      </c>
      <c r="E6" s="13">
        <v>13.0</v>
      </c>
      <c r="F6" s="16">
        <f>E6-2</f>
        <v>11</v>
      </c>
      <c r="J6" s="10" t="s">
        <v>86</v>
      </c>
    </row>
    <row r="7">
      <c r="A7" s="10" t="s">
        <v>3153</v>
      </c>
      <c r="B7" s="19">
        <v>0.010729166666666666</v>
      </c>
      <c r="C7" s="10" t="s">
        <v>69</v>
      </c>
      <c r="D7" s="10" t="s">
        <v>87</v>
      </c>
      <c r="E7" s="13">
        <v>10.0</v>
      </c>
      <c r="F7" s="16">
        <f>E7-4</f>
        <v>6</v>
      </c>
    </row>
    <row r="8">
      <c r="A8" s="10" t="s">
        <v>3153</v>
      </c>
      <c r="B8" s="19">
        <v>0.010844907407407407</v>
      </c>
      <c r="C8" s="10" t="s">
        <v>82</v>
      </c>
      <c r="D8" s="10" t="s">
        <v>87</v>
      </c>
      <c r="E8" s="13">
        <v>9.0</v>
      </c>
      <c r="F8" s="16">
        <f>E8-1</f>
        <v>8</v>
      </c>
    </row>
    <row r="9">
      <c r="A9" s="10" t="s">
        <v>3153</v>
      </c>
      <c r="B9" s="19">
        <v>0.01085648148148148</v>
      </c>
      <c r="C9" s="10" t="s">
        <v>964</v>
      </c>
      <c r="D9" s="10" t="s">
        <v>87</v>
      </c>
      <c r="E9" s="13">
        <v>6.0</v>
      </c>
      <c r="F9" s="16">
        <f>E9-2</f>
        <v>4</v>
      </c>
    </row>
    <row r="10">
      <c r="A10" s="10" t="s">
        <v>3153</v>
      </c>
      <c r="B10" s="19">
        <v>0.011851851851851851</v>
      </c>
      <c r="C10" s="10" t="s">
        <v>3086</v>
      </c>
      <c r="D10" s="10" t="s">
        <v>125</v>
      </c>
      <c r="E10" s="13" t="s">
        <v>75</v>
      </c>
      <c r="F10" s="13" t="s">
        <v>75</v>
      </c>
      <c r="J10" s="10" t="s">
        <v>85</v>
      </c>
    </row>
    <row r="11">
      <c r="A11" s="10" t="s">
        <v>3153</v>
      </c>
      <c r="B11" s="19">
        <v>0.011851851851851851</v>
      </c>
      <c r="C11" s="10" t="s">
        <v>3086</v>
      </c>
      <c r="D11" s="10" t="s">
        <v>125</v>
      </c>
      <c r="E11" s="13">
        <v>27.0</v>
      </c>
      <c r="F11" s="16">
        <f>E11-13</f>
        <v>14</v>
      </c>
      <c r="J11" s="10" t="s">
        <v>86</v>
      </c>
    </row>
    <row r="12">
      <c r="A12" s="10" t="s">
        <v>3153</v>
      </c>
      <c r="B12" s="19">
        <v>0.014247685185185184</v>
      </c>
      <c r="C12" s="10" t="s">
        <v>964</v>
      </c>
      <c r="D12" s="10" t="s">
        <v>91</v>
      </c>
      <c r="E12" s="13">
        <v>14.0</v>
      </c>
      <c r="F12" s="16"/>
      <c r="H12" s="10" t="s">
        <v>3154</v>
      </c>
      <c r="J12" s="10" t="s">
        <v>1608</v>
      </c>
    </row>
    <row r="13">
      <c r="A13" s="10" t="s">
        <v>3153</v>
      </c>
      <c r="B13" s="19">
        <v>0.015011574074074075</v>
      </c>
      <c r="C13" s="10" t="s">
        <v>70</v>
      </c>
      <c r="D13" s="10" t="s">
        <v>81</v>
      </c>
      <c r="E13" s="13">
        <v>7.0</v>
      </c>
      <c r="F13" s="16">
        <f>E13-3</f>
        <v>4</v>
      </c>
      <c r="J13" s="10" t="s">
        <v>3155</v>
      </c>
    </row>
    <row r="14">
      <c r="A14" s="10" t="s">
        <v>3153</v>
      </c>
      <c r="B14" s="19">
        <v>0.015497685185185186</v>
      </c>
      <c r="C14" s="10" t="s">
        <v>70</v>
      </c>
      <c r="D14" s="10" t="s">
        <v>195</v>
      </c>
      <c r="E14" s="13">
        <v>12.0</v>
      </c>
      <c r="F14" s="16">
        <f>E14-0</f>
        <v>12</v>
      </c>
      <c r="J14" s="10" t="s">
        <v>775</v>
      </c>
    </row>
    <row r="15">
      <c r="A15" s="10" t="s">
        <v>3153</v>
      </c>
      <c r="B15" s="19">
        <v>0.018206018518518517</v>
      </c>
      <c r="C15" s="10" t="s">
        <v>66</v>
      </c>
      <c r="D15" s="10" t="s">
        <v>81</v>
      </c>
      <c r="E15" s="13">
        <v>9.0</v>
      </c>
      <c r="F15" s="16">
        <f>E15-4</f>
        <v>5</v>
      </c>
      <c r="H15" s="10" t="s">
        <v>3156</v>
      </c>
      <c r="J15" s="10" t="s">
        <v>3157</v>
      </c>
    </row>
    <row r="16">
      <c r="A16" s="10" t="s">
        <v>3153</v>
      </c>
      <c r="B16" s="19">
        <v>0.023171296296296297</v>
      </c>
      <c r="C16" s="10" t="s">
        <v>964</v>
      </c>
      <c r="D16" s="10" t="s">
        <v>81</v>
      </c>
      <c r="E16" s="13">
        <v>20.0</v>
      </c>
      <c r="F16" s="16">
        <f>E16-3</f>
        <v>17</v>
      </c>
      <c r="J16" s="10" t="s">
        <v>3158</v>
      </c>
    </row>
    <row r="17">
      <c r="A17" s="10" t="s">
        <v>3153</v>
      </c>
      <c r="B17" s="19">
        <v>0.02693287037037037</v>
      </c>
      <c r="C17" s="10" t="s">
        <v>3086</v>
      </c>
      <c r="D17" s="10" t="s">
        <v>93</v>
      </c>
      <c r="E17" s="13">
        <v>12.0</v>
      </c>
      <c r="F17" s="16">
        <f t="shared" ref="F17:F18" si="2">E17-10</f>
        <v>2</v>
      </c>
      <c r="J17" s="10" t="s">
        <v>85</v>
      </c>
    </row>
    <row r="18">
      <c r="A18" s="10" t="s">
        <v>3153</v>
      </c>
      <c r="B18" s="19">
        <v>0.02693287037037037</v>
      </c>
      <c r="C18" s="10" t="s">
        <v>3086</v>
      </c>
      <c r="D18" s="10" t="s">
        <v>93</v>
      </c>
      <c r="E18" s="13">
        <v>23.0</v>
      </c>
      <c r="F18" s="16">
        <f t="shared" si="2"/>
        <v>13</v>
      </c>
      <c r="J18" s="10" t="s">
        <v>3159</v>
      </c>
    </row>
    <row r="19">
      <c r="A19" s="10" t="s">
        <v>3153</v>
      </c>
      <c r="B19" s="19">
        <v>0.027349537037037037</v>
      </c>
      <c r="C19" s="10" t="s">
        <v>3086</v>
      </c>
      <c r="D19" s="10" t="s">
        <v>91</v>
      </c>
      <c r="E19" s="13">
        <v>31.0</v>
      </c>
      <c r="F19" s="16"/>
      <c r="H19" s="10" t="s">
        <v>3160</v>
      </c>
      <c r="J19" s="10" t="s">
        <v>3161</v>
      </c>
    </row>
    <row r="20">
      <c r="A20" s="10" t="s">
        <v>3153</v>
      </c>
      <c r="B20" s="19">
        <v>0.027407407407407408</v>
      </c>
      <c r="C20" s="10" t="s">
        <v>3086</v>
      </c>
      <c r="D20" s="10" t="s">
        <v>91</v>
      </c>
      <c r="E20" s="13">
        <v>13.0</v>
      </c>
      <c r="F20" s="16"/>
      <c r="H20" s="10" t="s">
        <v>3162</v>
      </c>
      <c r="J20" s="10" t="s">
        <v>3163</v>
      </c>
    </row>
    <row r="21">
      <c r="A21" s="10" t="s">
        <v>3153</v>
      </c>
      <c r="B21" s="19">
        <v>0.02935185185185185</v>
      </c>
      <c r="C21" s="10" t="s">
        <v>70</v>
      </c>
      <c r="D21" s="10" t="s">
        <v>93</v>
      </c>
      <c r="E21" s="13" t="s">
        <v>75</v>
      </c>
      <c r="F21" s="13" t="s">
        <v>75</v>
      </c>
      <c r="J21" s="10" t="s">
        <v>160</v>
      </c>
    </row>
    <row r="22">
      <c r="A22" s="10" t="s">
        <v>3153</v>
      </c>
      <c r="B22" s="19">
        <v>0.02935185185185185</v>
      </c>
      <c r="C22" s="10" t="s">
        <v>70</v>
      </c>
      <c r="D22" s="10" t="s">
        <v>93</v>
      </c>
      <c r="E22" s="13">
        <v>17.0</v>
      </c>
      <c r="F22" s="16">
        <f>E22-9</f>
        <v>8</v>
      </c>
      <c r="J22" s="10" t="s">
        <v>3164</v>
      </c>
    </row>
    <row r="23">
      <c r="A23" s="10" t="s">
        <v>3153</v>
      </c>
      <c r="B23" s="19">
        <v>0.029594907407407407</v>
      </c>
      <c r="C23" s="10" t="s">
        <v>70</v>
      </c>
      <c r="D23" s="10" t="s">
        <v>91</v>
      </c>
      <c r="E23" s="13">
        <v>9.0</v>
      </c>
      <c r="F23" s="16"/>
      <c r="H23" s="10" t="s">
        <v>3165</v>
      </c>
    </row>
    <row r="24">
      <c r="A24" s="10" t="s">
        <v>3153</v>
      </c>
      <c r="B24" s="19">
        <v>0.029675925925925925</v>
      </c>
      <c r="C24" s="10" t="s">
        <v>70</v>
      </c>
      <c r="D24" s="10" t="s">
        <v>93</v>
      </c>
      <c r="E24" s="13">
        <v>26.0</v>
      </c>
      <c r="F24" s="13">
        <v>16.0</v>
      </c>
      <c r="J24" s="10" t="s">
        <v>160</v>
      </c>
    </row>
    <row r="25">
      <c r="A25" s="10" t="s">
        <v>3153</v>
      </c>
      <c r="B25" s="19">
        <v>0.029675925925925925</v>
      </c>
      <c r="C25" s="10" t="s">
        <v>70</v>
      </c>
      <c r="D25" s="10" t="s">
        <v>93</v>
      </c>
      <c r="E25" s="13">
        <v>26.0</v>
      </c>
      <c r="F25" s="13">
        <v>16.0</v>
      </c>
      <c r="J25" s="10" t="s">
        <v>421</v>
      </c>
    </row>
    <row r="26">
      <c r="A26" s="10" t="s">
        <v>3153</v>
      </c>
      <c r="B26" s="19">
        <v>0.029675925925925925</v>
      </c>
      <c r="C26" s="10" t="s">
        <v>70</v>
      </c>
      <c r="D26" s="10" t="s">
        <v>76</v>
      </c>
      <c r="E26" s="13">
        <v>3.0</v>
      </c>
      <c r="F26" s="16"/>
      <c r="J26" s="10" t="s">
        <v>1579</v>
      </c>
    </row>
    <row r="27">
      <c r="A27" s="10" t="s">
        <v>3153</v>
      </c>
      <c r="B27" s="19">
        <v>0.029780092592592594</v>
      </c>
      <c r="C27" s="10" t="s">
        <v>70</v>
      </c>
      <c r="D27" s="10" t="s">
        <v>91</v>
      </c>
      <c r="E27" s="13">
        <v>11.0</v>
      </c>
      <c r="F27" s="16"/>
      <c r="H27" s="10" t="s">
        <v>3166</v>
      </c>
    </row>
    <row r="28">
      <c r="A28" s="10" t="s">
        <v>3153</v>
      </c>
      <c r="B28" s="19">
        <v>0.029930555555555554</v>
      </c>
      <c r="C28" s="10" t="s">
        <v>70</v>
      </c>
      <c r="D28" s="10" t="s">
        <v>93</v>
      </c>
      <c r="E28" s="13" t="s">
        <v>75</v>
      </c>
      <c r="F28" s="13" t="s">
        <v>75</v>
      </c>
      <c r="J28" s="10" t="s">
        <v>160</v>
      </c>
    </row>
    <row r="29">
      <c r="A29" s="10" t="s">
        <v>3153</v>
      </c>
      <c r="B29" s="19">
        <v>0.029930555555555554</v>
      </c>
      <c r="C29" s="10" t="s">
        <v>70</v>
      </c>
      <c r="D29" s="10" t="s">
        <v>93</v>
      </c>
      <c r="E29" s="13">
        <v>21.0</v>
      </c>
      <c r="F29" s="13">
        <v>11.0</v>
      </c>
      <c r="J29" s="10" t="s">
        <v>421</v>
      </c>
    </row>
    <row r="30">
      <c r="A30" s="10" t="s">
        <v>3153</v>
      </c>
      <c r="B30" s="19">
        <v>0.029976851851851852</v>
      </c>
      <c r="C30" s="10" t="s">
        <v>70</v>
      </c>
      <c r="D30" s="10" t="s">
        <v>76</v>
      </c>
      <c r="E30" s="13">
        <v>1.0</v>
      </c>
      <c r="F30" s="16"/>
      <c r="J30" s="10" t="s">
        <v>1579</v>
      </c>
    </row>
    <row r="31">
      <c r="A31" s="10" t="s">
        <v>3153</v>
      </c>
      <c r="B31" s="19">
        <v>0.03005787037037037</v>
      </c>
      <c r="C31" s="10" t="s">
        <v>70</v>
      </c>
      <c r="D31" s="10" t="s">
        <v>91</v>
      </c>
      <c r="E31" s="13">
        <v>13.0</v>
      </c>
      <c r="F31" s="16"/>
      <c r="H31" s="10" t="s">
        <v>3167</v>
      </c>
    </row>
    <row r="32">
      <c r="A32" s="10" t="s">
        <v>3153</v>
      </c>
      <c r="B32" s="19">
        <v>0.03033564814814815</v>
      </c>
      <c r="C32" s="10" t="s">
        <v>70</v>
      </c>
      <c r="D32" s="10" t="s">
        <v>93</v>
      </c>
      <c r="E32" s="13" t="s">
        <v>75</v>
      </c>
      <c r="F32" s="13" t="s">
        <v>75</v>
      </c>
      <c r="J32" s="10" t="s">
        <v>3168</v>
      </c>
    </row>
    <row r="33">
      <c r="A33" s="10" t="s">
        <v>3153</v>
      </c>
      <c r="B33" s="19">
        <v>0.03033564814814815</v>
      </c>
      <c r="C33" s="10" t="s">
        <v>70</v>
      </c>
      <c r="D33" s="10" t="s">
        <v>93</v>
      </c>
      <c r="E33" s="13" t="s">
        <v>88</v>
      </c>
      <c r="F33" s="13">
        <v>1.0</v>
      </c>
      <c r="J33" s="10" t="s">
        <v>421</v>
      </c>
    </row>
    <row r="34">
      <c r="A34" s="10" t="s">
        <v>3153</v>
      </c>
      <c r="B34" s="19">
        <v>0.03099537037037037</v>
      </c>
      <c r="C34" s="10" t="s">
        <v>70</v>
      </c>
      <c r="D34" s="10" t="s">
        <v>93</v>
      </c>
      <c r="E34" s="13" t="s">
        <v>75</v>
      </c>
      <c r="F34" s="13" t="s">
        <v>75</v>
      </c>
      <c r="J34" s="10" t="s">
        <v>3168</v>
      </c>
    </row>
    <row r="35">
      <c r="A35" s="10" t="s">
        <v>3153</v>
      </c>
      <c r="B35" s="19">
        <v>0.03099537037037037</v>
      </c>
      <c r="C35" s="10" t="s">
        <v>70</v>
      </c>
      <c r="D35" s="10" t="s">
        <v>93</v>
      </c>
      <c r="E35" s="13">
        <v>17.0</v>
      </c>
      <c r="F35" s="16">
        <f>E35-9</f>
        <v>8</v>
      </c>
      <c r="J35" s="10" t="s">
        <v>3164</v>
      </c>
    </row>
    <row r="36">
      <c r="A36" s="10" t="s">
        <v>3153</v>
      </c>
      <c r="B36" s="19">
        <v>0.031041666666666665</v>
      </c>
      <c r="C36" s="10" t="s">
        <v>70</v>
      </c>
      <c r="D36" s="10" t="s">
        <v>91</v>
      </c>
      <c r="E36" s="13">
        <v>13.0</v>
      </c>
      <c r="F36" s="16"/>
      <c r="H36" s="10" t="s">
        <v>3167</v>
      </c>
    </row>
    <row r="37">
      <c r="A37" s="10" t="s">
        <v>3153</v>
      </c>
      <c r="B37" s="19">
        <v>0.03304398148148148</v>
      </c>
      <c r="C37" s="10" t="s">
        <v>66</v>
      </c>
      <c r="D37" s="10" t="s">
        <v>93</v>
      </c>
      <c r="E37" s="13" t="s">
        <v>75</v>
      </c>
      <c r="F37" s="13" t="s">
        <v>75</v>
      </c>
      <c r="J37" s="10" t="s">
        <v>160</v>
      </c>
    </row>
    <row r="38">
      <c r="A38" s="10" t="s">
        <v>3153</v>
      </c>
      <c r="B38" s="19">
        <v>0.03304398148148148</v>
      </c>
      <c r="C38" s="10" t="s">
        <v>66</v>
      </c>
      <c r="D38" s="10" t="s">
        <v>93</v>
      </c>
      <c r="E38" s="13">
        <v>23.0</v>
      </c>
      <c r="F38" s="16">
        <f>E38-11</f>
        <v>12</v>
      </c>
      <c r="J38" s="10" t="s">
        <v>3169</v>
      </c>
    </row>
    <row r="39">
      <c r="A39" s="10" t="s">
        <v>3153</v>
      </c>
      <c r="B39" s="19">
        <v>0.032997685185185185</v>
      </c>
      <c r="C39" s="10" t="s">
        <v>66</v>
      </c>
      <c r="D39" s="10" t="s">
        <v>76</v>
      </c>
      <c r="E39" s="13">
        <v>4.0</v>
      </c>
      <c r="F39" s="16"/>
      <c r="J39" s="10" t="s">
        <v>1579</v>
      </c>
    </row>
    <row r="40">
      <c r="A40" s="10" t="s">
        <v>3153</v>
      </c>
      <c r="B40" s="19">
        <v>0.03361111111111111</v>
      </c>
      <c r="C40" s="10" t="s">
        <v>66</v>
      </c>
      <c r="D40" s="10" t="s">
        <v>91</v>
      </c>
      <c r="E40" s="13">
        <v>51.0</v>
      </c>
      <c r="F40" s="16"/>
      <c r="H40" s="10" t="s">
        <v>3170</v>
      </c>
      <c r="I40" s="10">
        <v>1.0</v>
      </c>
      <c r="J40" s="10" t="s">
        <v>119</v>
      </c>
    </row>
    <row r="41">
      <c r="A41" s="10" t="s">
        <v>3153</v>
      </c>
      <c r="B41" s="19">
        <v>0.03467592592592592</v>
      </c>
      <c r="C41" s="10" t="s">
        <v>66</v>
      </c>
      <c r="D41" s="10" t="s">
        <v>93</v>
      </c>
      <c r="E41" s="13">
        <v>23.0</v>
      </c>
      <c r="F41" s="16">
        <f>E41-11</f>
        <v>12</v>
      </c>
      <c r="J41" s="10" t="s">
        <v>2638</v>
      </c>
    </row>
    <row r="42">
      <c r="A42" s="10" t="s">
        <v>3153</v>
      </c>
      <c r="B42" s="19">
        <v>0.034791666666666665</v>
      </c>
      <c r="C42" s="10" t="s">
        <v>66</v>
      </c>
      <c r="D42" s="10" t="s">
        <v>91</v>
      </c>
      <c r="E42" s="13">
        <v>11.0</v>
      </c>
      <c r="F42" s="16"/>
      <c r="H42" s="10" t="s">
        <v>3171</v>
      </c>
      <c r="I42" s="10">
        <v>1.0</v>
      </c>
    </row>
    <row r="43">
      <c r="A43" s="10" t="s">
        <v>3153</v>
      </c>
      <c r="B43" s="19">
        <v>0.03678240740740741</v>
      </c>
      <c r="C43" s="10" t="s">
        <v>964</v>
      </c>
      <c r="D43" s="10" t="s">
        <v>120</v>
      </c>
      <c r="E43" s="13">
        <v>13.0</v>
      </c>
      <c r="F43" s="16"/>
      <c r="J43" s="10" t="s">
        <v>3172</v>
      </c>
    </row>
    <row r="44">
      <c r="A44" s="10" t="s">
        <v>3153</v>
      </c>
      <c r="B44" s="19">
        <v>0.03695601851851852</v>
      </c>
      <c r="C44" s="10" t="s">
        <v>69</v>
      </c>
      <c r="D44" s="10" t="s">
        <v>120</v>
      </c>
      <c r="E44" s="13">
        <v>14.0</v>
      </c>
      <c r="F44" s="16"/>
      <c r="J44" s="10" t="s">
        <v>3173</v>
      </c>
    </row>
    <row r="45">
      <c r="A45" s="10" t="s">
        <v>3153</v>
      </c>
      <c r="B45" s="19">
        <v>0.03966435185185185</v>
      </c>
      <c r="C45" s="10" t="s">
        <v>84</v>
      </c>
      <c r="D45" s="10" t="s">
        <v>67</v>
      </c>
      <c r="E45" s="13">
        <v>15.0</v>
      </c>
      <c r="F45" s="16">
        <f>E45-3</f>
        <v>12</v>
      </c>
    </row>
    <row r="46">
      <c r="A46" s="10" t="s">
        <v>3153</v>
      </c>
      <c r="B46" s="19">
        <v>0.03980324074074074</v>
      </c>
      <c r="C46" s="10" t="s">
        <v>70</v>
      </c>
      <c r="D46" s="10" t="s">
        <v>73</v>
      </c>
      <c r="E46" s="13">
        <v>24.0</v>
      </c>
      <c r="F46" s="16">
        <f>E46-5</f>
        <v>19</v>
      </c>
    </row>
    <row r="47">
      <c r="A47" s="10" t="s">
        <v>3153</v>
      </c>
      <c r="B47" s="19">
        <v>0.040428240740740744</v>
      </c>
      <c r="C47" s="10" t="s">
        <v>66</v>
      </c>
      <c r="D47" s="10" t="s">
        <v>100</v>
      </c>
      <c r="E47" s="13">
        <v>14.0</v>
      </c>
      <c r="F47" s="16">
        <f>E47-1</f>
        <v>13</v>
      </c>
    </row>
    <row r="48">
      <c r="A48" s="10" t="s">
        <v>3153</v>
      </c>
      <c r="B48" s="19">
        <v>0.040462962962962964</v>
      </c>
      <c r="C48" s="10" t="s">
        <v>69</v>
      </c>
      <c r="D48" s="10" t="s">
        <v>100</v>
      </c>
      <c r="E48" s="13">
        <v>9.0</v>
      </c>
      <c r="F48" s="16">
        <f>E48-4</f>
        <v>5</v>
      </c>
    </row>
    <row r="49">
      <c r="A49" s="10" t="s">
        <v>3153</v>
      </c>
      <c r="B49" s="19">
        <v>0.04048611111111111</v>
      </c>
      <c r="C49" s="10" t="s">
        <v>82</v>
      </c>
      <c r="D49" s="10" t="s">
        <v>100</v>
      </c>
      <c r="E49" s="13">
        <v>16.0</v>
      </c>
      <c r="F49" s="16">
        <f>E49-1</f>
        <v>15</v>
      </c>
    </row>
    <row r="50">
      <c r="A50" s="10" t="s">
        <v>3153</v>
      </c>
      <c r="B50" s="19">
        <v>0.040497685185185185</v>
      </c>
      <c r="C50" s="10" t="s">
        <v>3086</v>
      </c>
      <c r="D50" s="10" t="s">
        <v>100</v>
      </c>
      <c r="E50" s="13">
        <v>25.0</v>
      </c>
      <c r="F50" s="16">
        <f>E50-9</f>
        <v>16</v>
      </c>
    </row>
    <row r="51">
      <c r="A51" s="10" t="s">
        <v>3153</v>
      </c>
      <c r="B51" s="19">
        <v>0.04052083333333333</v>
      </c>
      <c r="C51" s="10" t="s">
        <v>84</v>
      </c>
      <c r="D51" s="10" t="s">
        <v>100</v>
      </c>
      <c r="E51" s="13" t="s">
        <v>75</v>
      </c>
      <c r="F51" s="13" t="s">
        <v>75</v>
      </c>
      <c r="J51" s="10" t="s">
        <v>85</v>
      </c>
    </row>
    <row r="52">
      <c r="A52" s="10" t="s">
        <v>3153</v>
      </c>
      <c r="B52" s="19">
        <v>0.04052083333333333</v>
      </c>
      <c r="C52" s="10" t="s">
        <v>84</v>
      </c>
      <c r="D52" s="10" t="s">
        <v>100</v>
      </c>
      <c r="E52" s="13">
        <v>17.0</v>
      </c>
      <c r="F52" s="16">
        <f>E52-3</f>
        <v>14</v>
      </c>
      <c r="J52" s="10" t="s">
        <v>86</v>
      </c>
    </row>
    <row r="53">
      <c r="A53" s="10" t="s">
        <v>3153</v>
      </c>
      <c r="B53" s="19">
        <v>0.04052083333333333</v>
      </c>
      <c r="C53" s="10" t="s">
        <v>964</v>
      </c>
      <c r="D53" s="10" t="s">
        <v>100</v>
      </c>
      <c r="E53" s="13">
        <v>21.0</v>
      </c>
      <c r="F53" s="16">
        <f>E53-2</f>
        <v>19</v>
      </c>
      <c r="J53" s="10" t="s">
        <v>3174</v>
      </c>
    </row>
    <row r="54">
      <c r="A54" s="10" t="s">
        <v>3153</v>
      </c>
      <c r="B54" s="19">
        <v>0.040532407407407406</v>
      </c>
      <c r="C54" s="10" t="s">
        <v>70</v>
      </c>
      <c r="D54" s="10" t="s">
        <v>100</v>
      </c>
      <c r="E54" s="13">
        <v>17.0</v>
      </c>
      <c r="F54" s="16">
        <f>E54-9</f>
        <v>8</v>
      </c>
    </row>
    <row r="55">
      <c r="A55" s="10" t="s">
        <v>3153</v>
      </c>
      <c r="B55" s="19">
        <v>0.04087962962962963</v>
      </c>
      <c r="C55" s="10" t="s">
        <v>69</v>
      </c>
      <c r="D55" s="10" t="s">
        <v>76</v>
      </c>
      <c r="E55" s="13">
        <v>1.0</v>
      </c>
      <c r="F55" s="16"/>
      <c r="J55" s="10" t="s">
        <v>3175</v>
      </c>
    </row>
    <row r="56">
      <c r="A56" s="10" t="s">
        <v>3153</v>
      </c>
      <c r="B56" s="19">
        <v>0.04380787037037037</v>
      </c>
      <c r="C56" s="10" t="s">
        <v>66</v>
      </c>
      <c r="D56" s="10" t="s">
        <v>81</v>
      </c>
      <c r="E56" s="13">
        <v>18.0</v>
      </c>
      <c r="F56" s="16">
        <f>E56-4</f>
        <v>14</v>
      </c>
      <c r="J56" s="10" t="s">
        <v>3176</v>
      </c>
    </row>
    <row r="57">
      <c r="A57" s="10" t="s">
        <v>3153</v>
      </c>
      <c r="B57" s="19">
        <v>0.043854166666666666</v>
      </c>
      <c r="C57" s="10" t="s">
        <v>69</v>
      </c>
      <c r="D57" s="10" t="s">
        <v>81</v>
      </c>
      <c r="E57" s="13">
        <v>6.0</v>
      </c>
      <c r="F57" s="16">
        <f>E57-3</f>
        <v>3</v>
      </c>
      <c r="J57" s="10" t="s">
        <v>3177</v>
      </c>
    </row>
    <row r="58">
      <c r="A58" s="10" t="s">
        <v>3153</v>
      </c>
      <c r="B58" s="19">
        <v>0.0022222222222222222</v>
      </c>
      <c r="C58" s="10" t="s">
        <v>82</v>
      </c>
      <c r="D58" s="10" t="s">
        <v>81</v>
      </c>
      <c r="E58" s="13" t="s">
        <v>75</v>
      </c>
      <c r="F58" s="13" t="s">
        <v>75</v>
      </c>
      <c r="J58" s="10" t="s">
        <v>85</v>
      </c>
    </row>
    <row r="59">
      <c r="A59" s="10" t="s">
        <v>3153</v>
      </c>
      <c r="B59" s="19">
        <v>0.04388888888888889</v>
      </c>
      <c r="C59" s="10" t="s">
        <v>82</v>
      </c>
      <c r="D59" s="10" t="s">
        <v>81</v>
      </c>
      <c r="E59" s="13">
        <v>26.0</v>
      </c>
      <c r="F59" s="16">
        <f>E59-7</f>
        <v>19</v>
      </c>
      <c r="J59" s="10" t="s">
        <v>3178</v>
      </c>
    </row>
    <row r="60">
      <c r="A60" s="10" t="s">
        <v>3153</v>
      </c>
      <c r="B60" s="19">
        <v>0.04390046296296296</v>
      </c>
      <c r="C60" s="10" t="s">
        <v>3086</v>
      </c>
      <c r="D60" s="10" t="s">
        <v>81</v>
      </c>
      <c r="E60" s="13">
        <v>16.0</v>
      </c>
      <c r="F60" s="16">
        <f>E60-1</f>
        <v>15</v>
      </c>
      <c r="J60" s="10" t="s">
        <v>3176</v>
      </c>
    </row>
    <row r="61">
      <c r="A61" s="10" t="s">
        <v>3153</v>
      </c>
      <c r="B61" s="19">
        <v>0.04392361111111111</v>
      </c>
      <c r="C61" s="10" t="s">
        <v>84</v>
      </c>
      <c r="D61" s="10" t="s">
        <v>81</v>
      </c>
      <c r="E61" s="13">
        <v>26.0</v>
      </c>
      <c r="F61" s="16">
        <f>E61-7</f>
        <v>19</v>
      </c>
      <c r="J61" s="10" t="s">
        <v>3176</v>
      </c>
    </row>
    <row r="62">
      <c r="A62" s="10" t="s">
        <v>3153</v>
      </c>
      <c r="B62" s="19">
        <v>0.04394675925925926</v>
      </c>
      <c r="C62" s="10" t="s">
        <v>964</v>
      </c>
      <c r="D62" s="10" t="s">
        <v>81</v>
      </c>
      <c r="E62" s="13">
        <v>17.0</v>
      </c>
      <c r="F62" s="16">
        <f t="shared" ref="F62:F63" si="3">E62-3</f>
        <v>14</v>
      </c>
      <c r="J62" s="10" t="s">
        <v>3176</v>
      </c>
    </row>
    <row r="63">
      <c r="A63" s="10" t="s">
        <v>3153</v>
      </c>
      <c r="B63" s="19">
        <v>0.043958333333333335</v>
      </c>
      <c r="C63" s="10" t="s">
        <v>70</v>
      </c>
      <c r="D63" s="10" t="s">
        <v>81</v>
      </c>
      <c r="E63" s="13">
        <v>15.0</v>
      </c>
      <c r="F63" s="16">
        <f t="shared" si="3"/>
        <v>12</v>
      </c>
      <c r="J63" s="10" t="s">
        <v>3176</v>
      </c>
    </row>
    <row r="64">
      <c r="A64" s="10" t="s">
        <v>3153</v>
      </c>
      <c r="B64" s="19">
        <v>0.04703703703703704</v>
      </c>
      <c r="C64" s="10" t="s">
        <v>70</v>
      </c>
      <c r="D64" s="10" t="s">
        <v>120</v>
      </c>
      <c r="E64" s="13" t="s">
        <v>75</v>
      </c>
      <c r="F64" s="13" t="s">
        <v>75</v>
      </c>
      <c r="J64" s="10" t="s">
        <v>897</v>
      </c>
    </row>
    <row r="65">
      <c r="A65" s="10" t="s">
        <v>3153</v>
      </c>
      <c r="B65" s="19">
        <v>0.04703703703703704</v>
      </c>
      <c r="C65" s="10" t="s">
        <v>84</v>
      </c>
      <c r="D65" s="10" t="s">
        <v>120</v>
      </c>
      <c r="E65" s="13" t="s">
        <v>75</v>
      </c>
      <c r="F65" s="13" t="s">
        <v>75</v>
      </c>
      <c r="J65" s="10" t="s">
        <v>897</v>
      </c>
    </row>
    <row r="66">
      <c r="A66" s="10" t="s">
        <v>3153</v>
      </c>
      <c r="B66" s="19">
        <v>0.04703703703703704</v>
      </c>
      <c r="C66" s="10" t="s">
        <v>964</v>
      </c>
      <c r="D66" s="10" t="s">
        <v>120</v>
      </c>
      <c r="E66" s="13" t="s">
        <v>75</v>
      </c>
      <c r="F66" s="13" t="s">
        <v>75</v>
      </c>
      <c r="J66" s="10" t="s">
        <v>897</v>
      </c>
    </row>
    <row r="67">
      <c r="A67" s="10" t="s">
        <v>3153</v>
      </c>
      <c r="B67" s="19">
        <v>0.04703703703703704</v>
      </c>
      <c r="C67" s="10" t="s">
        <v>66</v>
      </c>
      <c r="D67" s="10" t="s">
        <v>120</v>
      </c>
      <c r="E67" s="13" t="s">
        <v>75</v>
      </c>
      <c r="F67" s="13" t="s">
        <v>75</v>
      </c>
      <c r="J67" s="10" t="s">
        <v>897</v>
      </c>
    </row>
    <row r="68">
      <c r="A68" s="10" t="s">
        <v>3153</v>
      </c>
      <c r="B68" s="19">
        <v>0.054282407407407404</v>
      </c>
      <c r="C68" s="10" t="s">
        <v>82</v>
      </c>
      <c r="D68" s="10" t="s">
        <v>361</v>
      </c>
      <c r="E68" s="13">
        <v>28.0</v>
      </c>
      <c r="F68" s="16">
        <f>E68-10</f>
        <v>18</v>
      </c>
    </row>
    <row r="69">
      <c r="A69" s="10" t="s">
        <v>3153</v>
      </c>
      <c r="B69" s="19">
        <v>0.054328703703703705</v>
      </c>
      <c r="C69" s="10" t="s">
        <v>70</v>
      </c>
      <c r="D69" s="10" t="s">
        <v>365</v>
      </c>
      <c r="E69" s="13">
        <v>25.0</v>
      </c>
      <c r="F69" s="16">
        <f>E69-8</f>
        <v>17</v>
      </c>
    </row>
    <row r="70">
      <c r="A70" s="10" t="s">
        <v>3153</v>
      </c>
      <c r="B70" s="19">
        <v>0.05717592592592593</v>
      </c>
      <c r="C70" s="10" t="s">
        <v>82</v>
      </c>
      <c r="D70" s="10" t="s">
        <v>361</v>
      </c>
      <c r="E70" s="13">
        <v>25.0</v>
      </c>
      <c r="F70" s="16">
        <f>E70-10</f>
        <v>15</v>
      </c>
    </row>
    <row r="71">
      <c r="A71" s="10" t="s">
        <v>3153</v>
      </c>
      <c r="B71" s="19">
        <v>0.05721064814814815</v>
      </c>
      <c r="C71" s="10" t="s">
        <v>70</v>
      </c>
      <c r="D71" s="10" t="s">
        <v>361</v>
      </c>
      <c r="E71" s="13">
        <v>23.0</v>
      </c>
      <c r="F71" s="16">
        <f>E71-8</f>
        <v>15</v>
      </c>
    </row>
    <row r="72">
      <c r="A72" s="10" t="s">
        <v>3153</v>
      </c>
      <c r="B72" s="19">
        <v>0.05880787037037037</v>
      </c>
      <c r="C72" s="10" t="s">
        <v>66</v>
      </c>
      <c r="D72" s="10" t="s">
        <v>125</v>
      </c>
      <c r="E72" s="13">
        <v>15.0</v>
      </c>
      <c r="F72" s="16">
        <f>E72-0</f>
        <v>15</v>
      </c>
    </row>
    <row r="73">
      <c r="A73" s="10" t="s">
        <v>3153</v>
      </c>
      <c r="B73" s="19">
        <v>0.05883101851851852</v>
      </c>
      <c r="C73" s="10" t="s">
        <v>69</v>
      </c>
      <c r="D73" s="10" t="s">
        <v>125</v>
      </c>
      <c r="E73" s="13" t="s">
        <v>88</v>
      </c>
      <c r="F73" s="13">
        <v>1.0</v>
      </c>
    </row>
    <row r="74">
      <c r="A74" s="10" t="s">
        <v>3153</v>
      </c>
      <c r="B74" s="19">
        <v>0.05884259259259259</v>
      </c>
      <c r="C74" s="10" t="s">
        <v>82</v>
      </c>
      <c r="D74" s="10" t="s">
        <v>125</v>
      </c>
      <c r="E74" s="13">
        <v>7.0</v>
      </c>
      <c r="F74" s="16">
        <f>E74-1</f>
        <v>6</v>
      </c>
    </row>
    <row r="75">
      <c r="A75" s="10" t="s">
        <v>3153</v>
      </c>
      <c r="B75" s="19">
        <v>0.05890046296296296</v>
      </c>
      <c r="C75" s="10" t="s">
        <v>3086</v>
      </c>
      <c r="D75" s="10" t="s">
        <v>125</v>
      </c>
      <c r="E75" s="13" t="s">
        <v>75</v>
      </c>
      <c r="F75" s="13" t="s">
        <v>75</v>
      </c>
      <c r="J75" s="10" t="s">
        <v>85</v>
      </c>
    </row>
    <row r="76">
      <c r="A76" s="10" t="s">
        <v>3153</v>
      </c>
      <c r="B76" s="19">
        <v>0.05890046296296296</v>
      </c>
      <c r="C76" s="10" t="s">
        <v>3086</v>
      </c>
      <c r="D76" s="10" t="s">
        <v>125</v>
      </c>
      <c r="E76" s="13">
        <v>25.0</v>
      </c>
      <c r="F76" s="16">
        <f>E76-13</f>
        <v>12</v>
      </c>
      <c r="J76" s="10" t="s">
        <v>86</v>
      </c>
    </row>
    <row r="77">
      <c r="A77" s="10" t="s">
        <v>3153</v>
      </c>
      <c r="B77" s="19">
        <v>0.058923611111111114</v>
      </c>
      <c r="C77" s="10" t="s">
        <v>84</v>
      </c>
      <c r="D77" s="10" t="s">
        <v>125</v>
      </c>
      <c r="E77" s="13">
        <v>17.0</v>
      </c>
      <c r="F77" s="16">
        <f t="shared" ref="F77:F78" si="4">E77-2</f>
        <v>15</v>
      </c>
    </row>
    <row r="78">
      <c r="A78" s="10" t="s">
        <v>3153</v>
      </c>
      <c r="B78" s="19">
        <v>0.05893518518518519</v>
      </c>
      <c r="C78" s="10" t="s">
        <v>964</v>
      </c>
      <c r="D78" s="10" t="s">
        <v>125</v>
      </c>
      <c r="E78" s="13">
        <v>7.0</v>
      </c>
      <c r="F78" s="16">
        <f t="shared" si="4"/>
        <v>5</v>
      </c>
    </row>
    <row r="79">
      <c r="A79" s="10" t="s">
        <v>3153</v>
      </c>
      <c r="B79" s="19">
        <v>0.05894675925925926</v>
      </c>
      <c r="C79" s="10" t="s">
        <v>70</v>
      </c>
      <c r="D79" s="10" t="s">
        <v>125</v>
      </c>
      <c r="E79" s="13">
        <v>15.0</v>
      </c>
      <c r="F79" s="16">
        <f>E79-9</f>
        <v>6</v>
      </c>
    </row>
    <row r="80">
      <c r="A80" s="10" t="s">
        <v>3153</v>
      </c>
      <c r="B80" s="19">
        <v>0.059675925925925924</v>
      </c>
      <c r="C80" s="10" t="s">
        <v>964</v>
      </c>
      <c r="D80" s="10" t="s">
        <v>80</v>
      </c>
      <c r="E80" s="13" t="s">
        <v>68</v>
      </c>
      <c r="F80" s="13">
        <v>20.0</v>
      </c>
    </row>
    <row r="81">
      <c r="A81" s="10" t="s">
        <v>3153</v>
      </c>
      <c r="B81" s="19">
        <v>0.06552083333333333</v>
      </c>
      <c r="C81" s="10" t="s">
        <v>70</v>
      </c>
      <c r="D81" s="10" t="s">
        <v>209</v>
      </c>
      <c r="E81" s="13">
        <v>16.0</v>
      </c>
      <c r="F81" s="16">
        <f>E81-0</f>
        <v>16</v>
      </c>
    </row>
    <row r="82">
      <c r="A82" s="10" t="s">
        <v>3153</v>
      </c>
      <c r="B82" s="19">
        <v>0.06563657407407407</v>
      </c>
      <c r="C82" s="10" t="s">
        <v>3086</v>
      </c>
      <c r="D82" s="10" t="s">
        <v>209</v>
      </c>
      <c r="E82" s="13" t="s">
        <v>75</v>
      </c>
      <c r="F82" s="13" t="s">
        <v>75</v>
      </c>
      <c r="J82" s="10" t="s">
        <v>85</v>
      </c>
    </row>
    <row r="83">
      <c r="A83" s="10" t="s">
        <v>3153</v>
      </c>
      <c r="B83" s="19">
        <v>0.06563657407407407</v>
      </c>
      <c r="C83" s="10" t="s">
        <v>3086</v>
      </c>
      <c r="D83" s="10" t="s">
        <v>209</v>
      </c>
      <c r="E83" s="13">
        <v>18.0</v>
      </c>
      <c r="F83" s="16">
        <f t="shared" ref="F83:F84" si="5">E83-0</f>
        <v>18</v>
      </c>
      <c r="J83" s="10" t="s">
        <v>86</v>
      </c>
    </row>
    <row r="84">
      <c r="A84" s="10" t="s">
        <v>3153</v>
      </c>
      <c r="B84" s="19">
        <v>0.08652777777777777</v>
      </c>
      <c r="C84" s="10" t="s">
        <v>66</v>
      </c>
      <c r="D84" s="10" t="s">
        <v>100</v>
      </c>
      <c r="E84" s="13">
        <v>10.0</v>
      </c>
      <c r="F84" s="16">
        <f t="shared" si="5"/>
        <v>10</v>
      </c>
    </row>
    <row r="85">
      <c r="A85" s="10" t="s">
        <v>3153</v>
      </c>
      <c r="B85" s="19">
        <v>0.0865625</v>
      </c>
      <c r="C85" s="10" t="s">
        <v>69</v>
      </c>
      <c r="D85" s="10" t="s">
        <v>100</v>
      </c>
      <c r="E85" s="13">
        <v>19.0</v>
      </c>
      <c r="F85" s="16">
        <f>E85-4</f>
        <v>15</v>
      </c>
    </row>
    <row r="86">
      <c r="A86" s="10" t="s">
        <v>3153</v>
      </c>
      <c r="B86" s="19">
        <v>0.08659722222222223</v>
      </c>
      <c r="C86" s="10" t="s">
        <v>82</v>
      </c>
      <c r="D86" s="10" t="s">
        <v>100</v>
      </c>
      <c r="E86" s="13" t="s">
        <v>75</v>
      </c>
      <c r="F86" s="13" t="s">
        <v>75</v>
      </c>
    </row>
    <row r="87">
      <c r="A87" s="10" t="s">
        <v>3153</v>
      </c>
      <c r="B87" s="19">
        <v>0.08664351851851852</v>
      </c>
      <c r="C87" s="10" t="s">
        <v>3086</v>
      </c>
      <c r="D87" s="10" t="s">
        <v>100</v>
      </c>
      <c r="E87" s="13">
        <v>29.0</v>
      </c>
      <c r="F87" s="21">
        <f>E87-9</f>
        <v>20</v>
      </c>
    </row>
    <row r="88">
      <c r="A88" s="10" t="s">
        <v>3153</v>
      </c>
      <c r="B88" s="19">
        <v>0.08665509259259259</v>
      </c>
      <c r="C88" s="10" t="s">
        <v>84</v>
      </c>
      <c r="D88" s="10" t="s">
        <v>100</v>
      </c>
      <c r="E88" s="13" t="s">
        <v>75</v>
      </c>
      <c r="F88" s="13" t="s">
        <v>75</v>
      </c>
      <c r="J88" s="10" t="s">
        <v>85</v>
      </c>
    </row>
    <row r="89">
      <c r="A89" s="10" t="s">
        <v>3153</v>
      </c>
      <c r="B89" s="19">
        <v>0.08665509259259259</v>
      </c>
      <c r="C89" s="10" t="s">
        <v>84</v>
      </c>
      <c r="D89" s="10" t="s">
        <v>100</v>
      </c>
      <c r="E89" s="13">
        <v>20.0</v>
      </c>
      <c r="F89" s="16">
        <f>E89-3</f>
        <v>17</v>
      </c>
      <c r="J89" s="10" t="s">
        <v>86</v>
      </c>
    </row>
    <row r="90">
      <c r="A90" s="10" t="s">
        <v>3153</v>
      </c>
      <c r="B90" s="19">
        <v>0.08667824074074074</v>
      </c>
      <c r="C90" s="10" t="s">
        <v>964</v>
      </c>
      <c r="D90" s="10" t="s">
        <v>100</v>
      </c>
      <c r="E90" s="13">
        <v>11.0</v>
      </c>
      <c r="F90" s="16">
        <f>E90-2</f>
        <v>9</v>
      </c>
    </row>
    <row r="91">
      <c r="A91" s="10" t="s">
        <v>3153</v>
      </c>
      <c r="B91" s="19">
        <v>0.0863425925925926</v>
      </c>
      <c r="C91" s="10" t="s">
        <v>70</v>
      </c>
      <c r="D91" s="10" t="s">
        <v>100</v>
      </c>
      <c r="E91" s="13">
        <v>11.0</v>
      </c>
      <c r="F91" s="16">
        <f t="shared" ref="F91:F92" si="6">E91-9</f>
        <v>2</v>
      </c>
    </row>
    <row r="92">
      <c r="A92" s="10" t="s">
        <v>3153</v>
      </c>
      <c r="B92" s="19">
        <v>0.08798611111111111</v>
      </c>
      <c r="C92" s="10" t="s">
        <v>70</v>
      </c>
      <c r="D92" s="10" t="s">
        <v>81</v>
      </c>
      <c r="E92" s="13">
        <v>20.0</v>
      </c>
      <c r="F92" s="16">
        <f t="shared" si="6"/>
        <v>11</v>
      </c>
    </row>
    <row r="93">
      <c r="A93" s="10" t="s">
        <v>3153</v>
      </c>
      <c r="B93" s="19">
        <v>0.0880787037037037</v>
      </c>
      <c r="C93" s="10" t="s">
        <v>964</v>
      </c>
      <c r="D93" s="10" t="s">
        <v>81</v>
      </c>
      <c r="E93" s="13">
        <v>10.0</v>
      </c>
      <c r="F93" s="16">
        <f>E93-3</f>
        <v>7</v>
      </c>
      <c r="J93" s="10" t="s">
        <v>3179</v>
      </c>
    </row>
    <row r="94">
      <c r="A94" s="10" t="s">
        <v>3153</v>
      </c>
      <c r="B94" s="19">
        <v>0.08811342592592593</v>
      </c>
      <c r="C94" s="10" t="s">
        <v>3086</v>
      </c>
      <c r="D94" s="10" t="s">
        <v>81</v>
      </c>
      <c r="E94" s="13">
        <v>17.0</v>
      </c>
      <c r="F94" s="16">
        <f>E94-1</f>
        <v>16</v>
      </c>
    </row>
    <row r="95">
      <c r="A95" s="10" t="s">
        <v>3153</v>
      </c>
      <c r="B95" s="19">
        <v>0.08894675925925925</v>
      </c>
      <c r="C95" s="10" t="s">
        <v>3180</v>
      </c>
      <c r="D95" s="10" t="s">
        <v>81</v>
      </c>
      <c r="E95" s="13">
        <v>17.0</v>
      </c>
      <c r="F95" s="16">
        <f>E95--1</f>
        <v>18</v>
      </c>
    </row>
    <row r="96">
      <c r="A96" s="10" t="s">
        <v>3153</v>
      </c>
      <c r="B96" s="19">
        <v>0.09481481481481481</v>
      </c>
      <c r="C96" s="10" t="s">
        <v>66</v>
      </c>
      <c r="D96" s="10" t="s">
        <v>166</v>
      </c>
      <c r="E96" s="13" t="s">
        <v>68</v>
      </c>
      <c r="F96" s="13">
        <v>20.0</v>
      </c>
    </row>
    <row r="97">
      <c r="A97" s="10" t="s">
        <v>3153</v>
      </c>
      <c r="B97" s="19">
        <v>0.0948611111111111</v>
      </c>
      <c r="C97" s="10" t="s">
        <v>69</v>
      </c>
      <c r="D97" s="10" t="s">
        <v>166</v>
      </c>
      <c r="E97" s="13">
        <v>11.0</v>
      </c>
      <c r="F97" s="16">
        <f>E97-9</f>
        <v>2</v>
      </c>
    </row>
    <row r="98">
      <c r="A98" s="10" t="s">
        <v>3153</v>
      </c>
      <c r="B98" s="19">
        <v>0.09490740740740741</v>
      </c>
      <c r="C98" s="10" t="s">
        <v>82</v>
      </c>
      <c r="D98" s="10" t="s">
        <v>166</v>
      </c>
      <c r="E98" s="13">
        <v>26.0</v>
      </c>
      <c r="F98" s="16">
        <f>E98-8</f>
        <v>18</v>
      </c>
    </row>
    <row r="99">
      <c r="A99" s="10" t="s">
        <v>3153</v>
      </c>
      <c r="B99" s="19">
        <v>0.09493055555555556</v>
      </c>
      <c r="C99" s="10" t="s">
        <v>3086</v>
      </c>
      <c r="D99" s="10" t="s">
        <v>166</v>
      </c>
      <c r="E99" s="13">
        <v>10.0</v>
      </c>
      <c r="F99" s="16">
        <f>E99-1</f>
        <v>9</v>
      </c>
    </row>
    <row r="100">
      <c r="A100" s="10" t="s">
        <v>3153</v>
      </c>
      <c r="B100" s="19">
        <v>0.09494212962962963</v>
      </c>
      <c r="C100" s="10" t="s">
        <v>84</v>
      </c>
      <c r="D100" s="10" t="s">
        <v>166</v>
      </c>
      <c r="E100" s="13">
        <v>14.0</v>
      </c>
      <c r="F100" s="16">
        <f>E100-0</f>
        <v>14</v>
      </c>
    </row>
    <row r="101">
      <c r="A101" s="10" t="s">
        <v>3153</v>
      </c>
      <c r="B101" s="19">
        <v>0.09496527777777777</v>
      </c>
      <c r="C101" s="10" t="s">
        <v>964</v>
      </c>
      <c r="D101" s="10" t="s">
        <v>166</v>
      </c>
      <c r="E101" s="13">
        <v>27.0</v>
      </c>
      <c r="F101" s="16">
        <f>E101-9</f>
        <v>18</v>
      </c>
    </row>
    <row r="102">
      <c r="A102" s="10" t="s">
        <v>3153</v>
      </c>
      <c r="B102" s="19">
        <v>0.09497685185185185</v>
      </c>
      <c r="C102" s="10" t="s">
        <v>70</v>
      </c>
      <c r="D102" s="10" t="s">
        <v>166</v>
      </c>
      <c r="E102" s="13">
        <v>17.0</v>
      </c>
      <c r="F102" s="16">
        <f>E102-4</f>
        <v>13</v>
      </c>
    </row>
    <row r="103">
      <c r="A103" s="10" t="s">
        <v>3153</v>
      </c>
      <c r="B103" s="19">
        <v>0.09949074074074074</v>
      </c>
      <c r="C103" s="10" t="s">
        <v>82</v>
      </c>
      <c r="D103" s="10" t="s">
        <v>67</v>
      </c>
      <c r="E103" s="13">
        <v>25.0</v>
      </c>
      <c r="F103" s="16">
        <f>E103-8</f>
        <v>17</v>
      </c>
    </row>
    <row r="104">
      <c r="A104" s="10" t="s">
        <v>3153</v>
      </c>
      <c r="B104" s="19">
        <v>0.1016087962962963</v>
      </c>
      <c r="C104" s="10" t="s">
        <v>66</v>
      </c>
      <c r="D104" s="10" t="s">
        <v>67</v>
      </c>
      <c r="E104" s="13">
        <v>18.0</v>
      </c>
      <c r="F104" s="16">
        <f>E104-2</f>
        <v>16</v>
      </c>
    </row>
    <row r="105">
      <c r="A105" s="10" t="s">
        <v>3153</v>
      </c>
      <c r="B105" s="19">
        <v>0.10844907407407407</v>
      </c>
      <c r="C105" s="10" t="s">
        <v>66</v>
      </c>
      <c r="D105" s="10" t="s">
        <v>80</v>
      </c>
      <c r="E105" s="13">
        <v>18.0</v>
      </c>
      <c r="F105" s="16">
        <f>E105-9</f>
        <v>9</v>
      </c>
    </row>
    <row r="106">
      <c r="A106" s="10" t="s">
        <v>3153</v>
      </c>
      <c r="B106" s="19">
        <v>0.11508101851851851</v>
      </c>
      <c r="C106" s="10" t="s">
        <v>82</v>
      </c>
      <c r="D106" s="10" t="s">
        <v>125</v>
      </c>
      <c r="E106" s="13">
        <v>17.0</v>
      </c>
      <c r="F106" s="16">
        <f>E106-1</f>
        <v>16</v>
      </c>
    </row>
    <row r="107">
      <c r="A107" s="10" t="s">
        <v>3153</v>
      </c>
      <c r="B107" s="19">
        <v>0.1159837962962963</v>
      </c>
      <c r="C107" s="10" t="s">
        <v>69</v>
      </c>
      <c r="D107" s="10" t="s">
        <v>67</v>
      </c>
      <c r="E107" s="13">
        <v>9.0</v>
      </c>
      <c r="F107" s="16">
        <f t="shared" ref="F107:F108" si="7">E107-5</f>
        <v>4</v>
      </c>
    </row>
    <row r="108">
      <c r="A108" s="10" t="s">
        <v>3153</v>
      </c>
      <c r="B108" s="19">
        <v>0.11658564814814815</v>
      </c>
      <c r="C108" s="10" t="s">
        <v>66</v>
      </c>
      <c r="D108" s="10" t="s">
        <v>127</v>
      </c>
      <c r="E108" s="13">
        <v>20.0</v>
      </c>
      <c r="F108" s="16">
        <f t="shared" si="7"/>
        <v>15</v>
      </c>
    </row>
    <row r="109">
      <c r="A109" s="10" t="s">
        <v>3153</v>
      </c>
      <c r="B109" s="19">
        <v>0.1203125</v>
      </c>
      <c r="C109" s="10" t="s">
        <v>70</v>
      </c>
      <c r="D109" s="10" t="s">
        <v>127</v>
      </c>
      <c r="E109" s="13" t="s">
        <v>68</v>
      </c>
      <c r="F109" s="13">
        <v>20.0</v>
      </c>
    </row>
    <row r="110">
      <c r="A110" s="10" t="s">
        <v>3153</v>
      </c>
      <c r="B110" s="19">
        <v>0.1222337962962963</v>
      </c>
      <c r="C110" s="10" t="s">
        <v>964</v>
      </c>
      <c r="D110" s="10" t="s">
        <v>127</v>
      </c>
      <c r="E110" s="13">
        <v>7.0</v>
      </c>
      <c r="F110" s="16">
        <f>E110-3</f>
        <v>4</v>
      </c>
    </row>
    <row r="111">
      <c r="A111" s="10" t="s">
        <v>3153</v>
      </c>
      <c r="B111" s="19">
        <v>0.12384259259259259</v>
      </c>
      <c r="C111" s="10" t="s">
        <v>3086</v>
      </c>
      <c r="D111" s="10" t="s">
        <v>127</v>
      </c>
      <c r="E111" s="13">
        <v>12.0</v>
      </c>
      <c r="F111" s="16">
        <f t="shared" ref="F111:F112" si="8">E111-2</f>
        <v>10</v>
      </c>
      <c r="J111" s="10" t="s">
        <v>3181</v>
      </c>
    </row>
    <row r="112">
      <c r="A112" s="10" t="s">
        <v>3153</v>
      </c>
      <c r="B112" s="19">
        <v>0.12533564814814815</v>
      </c>
      <c r="C112" s="10" t="s">
        <v>3086</v>
      </c>
      <c r="D112" s="10" t="s">
        <v>127</v>
      </c>
      <c r="E112" s="13">
        <v>12.0</v>
      </c>
      <c r="F112" s="16">
        <f t="shared" si="8"/>
        <v>10</v>
      </c>
      <c r="J112" s="10" t="s">
        <v>3181</v>
      </c>
    </row>
    <row r="113">
      <c r="A113" s="10" t="s">
        <v>3153</v>
      </c>
      <c r="B113" s="19">
        <v>0.1266087962962963</v>
      </c>
      <c r="C113" s="10" t="s">
        <v>82</v>
      </c>
      <c r="D113" s="10" t="s">
        <v>73</v>
      </c>
      <c r="E113" s="13">
        <v>9.0</v>
      </c>
      <c r="F113" s="16">
        <f t="shared" ref="F113:F114" si="9">E113-1</f>
        <v>8</v>
      </c>
    </row>
    <row r="114">
      <c r="A114" s="10" t="s">
        <v>3153</v>
      </c>
      <c r="B114" s="19">
        <v>0.13074074074074074</v>
      </c>
      <c r="C114" s="10" t="s">
        <v>69</v>
      </c>
      <c r="D114" s="10" t="s">
        <v>361</v>
      </c>
      <c r="E114" s="13">
        <v>15.0</v>
      </c>
      <c r="F114" s="16">
        <f t="shared" si="9"/>
        <v>14</v>
      </c>
    </row>
    <row r="115">
      <c r="A115" s="10" t="s">
        <v>3153</v>
      </c>
      <c r="B115" s="19">
        <v>0.1308101851851852</v>
      </c>
      <c r="C115" s="10" t="s">
        <v>70</v>
      </c>
      <c r="D115" s="10" t="s">
        <v>361</v>
      </c>
      <c r="E115" s="13">
        <v>9.0</v>
      </c>
      <c r="F115" s="16">
        <f>E115-4</f>
        <v>5</v>
      </c>
    </row>
    <row r="116">
      <c r="A116" s="10" t="s">
        <v>3153</v>
      </c>
      <c r="B116" s="19">
        <v>0.13087962962962962</v>
      </c>
      <c r="C116" s="10" t="s">
        <v>82</v>
      </c>
      <c r="D116" s="10" t="s">
        <v>361</v>
      </c>
      <c r="E116" s="13">
        <v>14.0</v>
      </c>
      <c r="F116" s="16">
        <f>E116-10</f>
        <v>4</v>
      </c>
    </row>
    <row r="117">
      <c r="A117" s="10" t="s">
        <v>3153</v>
      </c>
      <c r="B117" s="19">
        <v>0.1357986111111111</v>
      </c>
      <c r="C117" s="10" t="s">
        <v>66</v>
      </c>
      <c r="D117" s="10" t="s">
        <v>100</v>
      </c>
      <c r="E117" s="13">
        <v>5.0</v>
      </c>
      <c r="F117" s="16">
        <f>E117-1</f>
        <v>4</v>
      </c>
    </row>
    <row r="118">
      <c r="A118" s="10" t="s">
        <v>3153</v>
      </c>
      <c r="B118" s="19">
        <v>0.1360185185185185</v>
      </c>
      <c r="C118" s="10" t="s">
        <v>69</v>
      </c>
      <c r="D118" s="10" t="s">
        <v>100</v>
      </c>
      <c r="E118" s="13">
        <v>22.0</v>
      </c>
      <c r="F118" s="16">
        <f>E118-4</f>
        <v>18</v>
      </c>
    </row>
    <row r="119">
      <c r="A119" s="10" t="s">
        <v>3153</v>
      </c>
      <c r="B119" s="19">
        <v>0.13604166666666667</v>
      </c>
      <c r="C119" s="10" t="s">
        <v>82</v>
      </c>
      <c r="D119" s="10" t="s">
        <v>100</v>
      </c>
      <c r="E119" s="13" t="s">
        <v>68</v>
      </c>
      <c r="F119" s="13">
        <v>20.0</v>
      </c>
    </row>
    <row r="120">
      <c r="A120" s="10" t="s">
        <v>3153</v>
      </c>
      <c r="B120" s="19">
        <v>0.1360648148148148</v>
      </c>
      <c r="C120" s="10" t="s">
        <v>3086</v>
      </c>
      <c r="D120" s="10" t="s">
        <v>100</v>
      </c>
      <c r="E120" s="13">
        <v>15.0</v>
      </c>
      <c r="F120" s="16">
        <f>E120-10</f>
        <v>5</v>
      </c>
    </row>
    <row r="121">
      <c r="A121" s="10" t="s">
        <v>3153</v>
      </c>
      <c r="B121" s="19">
        <v>0.1360763888888889</v>
      </c>
      <c r="C121" s="10" t="s">
        <v>84</v>
      </c>
      <c r="D121" s="10" t="s">
        <v>100</v>
      </c>
      <c r="E121" s="13" t="s">
        <v>75</v>
      </c>
      <c r="F121" s="13" t="s">
        <v>75</v>
      </c>
      <c r="J121" s="10" t="s">
        <v>85</v>
      </c>
    </row>
    <row r="122">
      <c r="A122" s="10" t="s">
        <v>3153</v>
      </c>
      <c r="B122" s="19">
        <v>0.1360763888888889</v>
      </c>
      <c r="C122" s="10" t="s">
        <v>84</v>
      </c>
      <c r="D122" s="10" t="s">
        <v>100</v>
      </c>
      <c r="E122" s="13">
        <v>15.0</v>
      </c>
      <c r="F122" s="16">
        <f>E122-3</f>
        <v>12</v>
      </c>
      <c r="J122" s="10" t="s">
        <v>86</v>
      </c>
    </row>
    <row r="123">
      <c r="A123" s="10" t="s">
        <v>3153</v>
      </c>
      <c r="B123" s="19">
        <v>0.13609953703703703</v>
      </c>
      <c r="C123" s="10" t="s">
        <v>964</v>
      </c>
      <c r="D123" s="10" t="s">
        <v>100</v>
      </c>
      <c r="E123" s="13">
        <v>9.0</v>
      </c>
      <c r="F123" s="16">
        <f>E123-2</f>
        <v>7</v>
      </c>
    </row>
    <row r="124">
      <c r="A124" s="10" t="s">
        <v>3153</v>
      </c>
      <c r="B124" s="19">
        <v>0.1361226851851852</v>
      </c>
      <c r="C124" s="10" t="s">
        <v>70</v>
      </c>
      <c r="D124" s="10" t="s">
        <v>100</v>
      </c>
      <c r="E124" s="13" t="s">
        <v>68</v>
      </c>
      <c r="F124" s="13">
        <v>20.0</v>
      </c>
    </row>
    <row r="125">
      <c r="A125" s="10" t="s">
        <v>3153</v>
      </c>
      <c r="B125" s="19">
        <v>0.13671296296296295</v>
      </c>
      <c r="C125" s="10" t="s">
        <v>964</v>
      </c>
      <c r="D125" s="10" t="s">
        <v>81</v>
      </c>
      <c r="E125" s="13">
        <v>20.0</v>
      </c>
      <c r="F125" s="16">
        <f>E125-3</f>
        <v>17</v>
      </c>
    </row>
    <row r="126">
      <c r="A126" s="10" t="s">
        <v>3153</v>
      </c>
      <c r="B126" s="19">
        <v>0.13791666666666666</v>
      </c>
      <c r="C126" s="10" t="s">
        <v>69</v>
      </c>
      <c r="D126" s="10" t="s">
        <v>80</v>
      </c>
      <c r="E126" s="13">
        <v>11.0</v>
      </c>
      <c r="F126" s="16">
        <f>E126-5</f>
        <v>6</v>
      </c>
      <c r="J126" s="10"/>
    </row>
    <row r="127">
      <c r="A127" s="10" t="s">
        <v>3153</v>
      </c>
      <c r="B127" s="19">
        <v>0.13896990740740742</v>
      </c>
      <c r="C127" s="10" t="s">
        <v>964</v>
      </c>
      <c r="D127" s="10" t="s">
        <v>73</v>
      </c>
      <c r="E127" s="13">
        <v>7.0</v>
      </c>
      <c r="F127" s="16">
        <f>E127-2</f>
        <v>5</v>
      </c>
      <c r="J127" s="10" t="s">
        <v>86</v>
      </c>
    </row>
    <row r="128">
      <c r="A128" s="10" t="s">
        <v>3153</v>
      </c>
      <c r="B128" s="19">
        <v>0.13896990740740742</v>
      </c>
      <c r="C128" s="10" t="s">
        <v>964</v>
      </c>
      <c r="D128" s="10" t="s">
        <v>73</v>
      </c>
      <c r="E128" s="13" t="s">
        <v>75</v>
      </c>
      <c r="F128" s="13" t="s">
        <v>75</v>
      </c>
      <c r="J128" s="10" t="s">
        <v>85</v>
      </c>
    </row>
    <row r="129">
      <c r="A129" s="10" t="s">
        <v>3153</v>
      </c>
      <c r="B129" s="19">
        <v>0.13931712962962964</v>
      </c>
      <c r="C129" s="10" t="s">
        <v>964</v>
      </c>
      <c r="D129" s="10" t="s">
        <v>129</v>
      </c>
      <c r="E129" s="13">
        <v>17.0</v>
      </c>
      <c r="F129" s="16">
        <f>E129-2</f>
        <v>15</v>
      </c>
    </row>
  </sheetData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29"/>
    <col customWidth="1" min="4" max="4" width="15.71"/>
    <col customWidth="1" min="5" max="5" width="10.43"/>
    <col customWidth="1" min="6" max="6" width="12.43"/>
    <col customWidth="1" min="7" max="7" width="5.14"/>
    <col customWidth="1" min="8" max="8" width="16.0"/>
    <col customWidth="1" min="9" max="9" width="6.29"/>
    <col customWidth="1" min="10" max="10" width="26.14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3182</v>
      </c>
      <c r="B2" s="19">
        <v>0.03849537037037037</v>
      </c>
      <c r="C2" s="10" t="s">
        <v>82</v>
      </c>
      <c r="D2" s="10" t="s">
        <v>209</v>
      </c>
      <c r="E2" s="13">
        <v>9.0</v>
      </c>
      <c r="F2" s="16">
        <f>E2-0</f>
        <v>9</v>
      </c>
      <c r="J2" s="10" t="s">
        <v>2498</v>
      </c>
    </row>
    <row r="3">
      <c r="A3" s="10" t="s">
        <v>3182</v>
      </c>
      <c r="B3" s="19">
        <v>0.03849537037037037</v>
      </c>
      <c r="C3" s="10" t="s">
        <v>69</v>
      </c>
      <c r="D3" s="10" t="s">
        <v>209</v>
      </c>
      <c r="E3" s="13">
        <v>15.0</v>
      </c>
      <c r="F3" s="16">
        <f>E3-3</f>
        <v>12</v>
      </c>
      <c r="J3" s="10" t="s">
        <v>2498</v>
      </c>
    </row>
    <row r="4">
      <c r="A4" s="10" t="s">
        <v>3182</v>
      </c>
      <c r="B4" s="19">
        <v>0.04375</v>
      </c>
      <c r="C4" s="10" t="s">
        <v>66</v>
      </c>
      <c r="D4" s="10" t="s">
        <v>67</v>
      </c>
      <c r="E4" s="13">
        <v>16.0</v>
      </c>
      <c r="F4" s="16">
        <f>E4-2</f>
        <v>14</v>
      </c>
    </row>
    <row r="5">
      <c r="A5" s="10" t="s">
        <v>3182</v>
      </c>
      <c r="B5" s="19">
        <v>0.04380787037037037</v>
      </c>
      <c r="C5" s="10" t="s">
        <v>82</v>
      </c>
      <c r="D5" s="10" t="s">
        <v>67</v>
      </c>
      <c r="E5" s="13" t="s">
        <v>75</v>
      </c>
      <c r="F5" s="13" t="s">
        <v>75</v>
      </c>
      <c r="J5" s="10" t="s">
        <v>85</v>
      </c>
    </row>
    <row r="6">
      <c r="A6" s="10" t="s">
        <v>3182</v>
      </c>
      <c r="B6" s="19">
        <v>0.04380787037037037</v>
      </c>
      <c r="C6" s="10" t="s">
        <v>82</v>
      </c>
      <c r="D6" s="10" t="s">
        <v>67</v>
      </c>
      <c r="E6" s="13">
        <v>19.0</v>
      </c>
      <c r="F6" s="16">
        <f>E6-5</f>
        <v>14</v>
      </c>
      <c r="J6" s="10" t="s">
        <v>3183</v>
      </c>
    </row>
    <row r="7">
      <c r="A7" s="10" t="s">
        <v>3182</v>
      </c>
      <c r="B7" s="19">
        <v>0.04380787037037037</v>
      </c>
      <c r="C7" s="10" t="s">
        <v>69</v>
      </c>
      <c r="D7" s="10" t="s">
        <v>67</v>
      </c>
      <c r="E7" s="13" t="s">
        <v>75</v>
      </c>
      <c r="F7" s="13" t="s">
        <v>75</v>
      </c>
      <c r="J7" s="10" t="s">
        <v>85</v>
      </c>
    </row>
    <row r="8">
      <c r="A8" s="10" t="s">
        <v>3182</v>
      </c>
      <c r="B8" s="19">
        <v>0.04380787037037037</v>
      </c>
      <c r="C8" s="10" t="s">
        <v>69</v>
      </c>
      <c r="D8" s="10" t="s">
        <v>67</v>
      </c>
      <c r="E8" s="13">
        <v>14.0</v>
      </c>
      <c r="F8" s="16">
        <f>E8-5</f>
        <v>9</v>
      </c>
      <c r="J8" s="10" t="s">
        <v>3183</v>
      </c>
    </row>
    <row r="9">
      <c r="A9" s="10" t="s">
        <v>3182</v>
      </c>
      <c r="B9" s="19">
        <v>0.046064814814814815</v>
      </c>
      <c r="C9" s="10" t="s">
        <v>69</v>
      </c>
      <c r="D9" s="10" t="s">
        <v>67</v>
      </c>
      <c r="E9" s="13" t="s">
        <v>88</v>
      </c>
      <c r="F9" s="13">
        <v>1.0</v>
      </c>
    </row>
    <row r="10">
      <c r="A10" s="10" t="s">
        <v>3182</v>
      </c>
      <c r="B10" s="19">
        <v>0.046064814814814815</v>
      </c>
      <c r="C10" s="10" t="s">
        <v>70</v>
      </c>
      <c r="D10" s="10" t="s">
        <v>67</v>
      </c>
      <c r="E10" s="13">
        <v>21.0</v>
      </c>
      <c r="F10" s="16">
        <f>E10-4</f>
        <v>17</v>
      </c>
    </row>
    <row r="11">
      <c r="A11" s="10" t="s">
        <v>3182</v>
      </c>
      <c r="B11" s="19">
        <v>0.04716435185185185</v>
      </c>
      <c r="C11" s="10" t="s">
        <v>69</v>
      </c>
      <c r="D11" s="10" t="s">
        <v>131</v>
      </c>
      <c r="E11" s="13">
        <v>5.0</v>
      </c>
      <c r="F11" s="16">
        <f>E11-1</f>
        <v>4</v>
      </c>
      <c r="J11" s="10" t="s">
        <v>2498</v>
      </c>
    </row>
    <row r="12">
      <c r="A12" s="10" t="s">
        <v>3182</v>
      </c>
      <c r="B12" s="19">
        <v>0.04795138888888889</v>
      </c>
      <c r="C12" s="10" t="s">
        <v>69</v>
      </c>
      <c r="D12" s="10" t="s">
        <v>79</v>
      </c>
      <c r="E12" s="13">
        <v>22.0</v>
      </c>
      <c r="F12" s="16">
        <f>E12-3</f>
        <v>19</v>
      </c>
    </row>
    <row r="13">
      <c r="A13" s="10" t="s">
        <v>3182</v>
      </c>
      <c r="B13" s="19">
        <v>0.04795138888888889</v>
      </c>
      <c r="C13" s="10" t="s">
        <v>70</v>
      </c>
      <c r="D13" s="10" t="s">
        <v>79</v>
      </c>
      <c r="E13" s="13">
        <v>21.0</v>
      </c>
      <c r="F13" s="13">
        <v>13.0</v>
      </c>
    </row>
    <row r="14">
      <c r="A14" s="10" t="s">
        <v>3182</v>
      </c>
      <c r="B14" s="19">
        <v>0.051099537037037034</v>
      </c>
      <c r="C14" s="10" t="s">
        <v>66</v>
      </c>
      <c r="D14" s="10" t="s">
        <v>67</v>
      </c>
      <c r="E14" s="13" t="s">
        <v>68</v>
      </c>
      <c r="F14" s="13">
        <v>20.0</v>
      </c>
    </row>
    <row r="15">
      <c r="A15" s="10" t="s">
        <v>3182</v>
      </c>
      <c r="B15" s="19">
        <v>0.06413194444444445</v>
      </c>
      <c r="C15" s="10" t="s">
        <v>70</v>
      </c>
      <c r="D15" s="10" t="s">
        <v>67</v>
      </c>
      <c r="E15" s="13" t="s">
        <v>68</v>
      </c>
      <c r="F15" s="13">
        <v>20.0</v>
      </c>
    </row>
    <row r="16">
      <c r="A16" s="10" t="s">
        <v>3182</v>
      </c>
      <c r="B16" s="19">
        <v>0.0678125</v>
      </c>
      <c r="C16" s="10" t="s">
        <v>70</v>
      </c>
      <c r="D16" s="10" t="s">
        <v>67</v>
      </c>
      <c r="E16" s="13">
        <v>12.0</v>
      </c>
      <c r="F16" s="16">
        <f>E16-4</f>
        <v>8</v>
      </c>
    </row>
    <row r="17">
      <c r="A17" s="10" t="s">
        <v>3182</v>
      </c>
      <c r="B17" s="19">
        <v>0.0884375</v>
      </c>
      <c r="C17" s="10" t="s">
        <v>66</v>
      </c>
      <c r="D17" s="10" t="s">
        <v>166</v>
      </c>
      <c r="E17" s="13">
        <v>12.0</v>
      </c>
      <c r="F17" s="13">
        <f>E17-2</f>
        <v>10</v>
      </c>
      <c r="J17" s="10" t="s">
        <v>3184</v>
      </c>
    </row>
    <row r="18">
      <c r="A18" s="10" t="s">
        <v>3182</v>
      </c>
      <c r="B18" s="19">
        <v>0.08849537037037038</v>
      </c>
      <c r="C18" s="10" t="s">
        <v>69</v>
      </c>
      <c r="D18" s="10" t="s">
        <v>166</v>
      </c>
      <c r="E18" s="13">
        <v>13.0</v>
      </c>
      <c r="F18" s="16">
        <f>E18-9</f>
        <v>4</v>
      </c>
      <c r="J18" s="10" t="s">
        <v>3184</v>
      </c>
    </row>
    <row r="19">
      <c r="A19" s="10" t="s">
        <v>3182</v>
      </c>
      <c r="B19" s="19">
        <v>0.08851851851851852</v>
      </c>
      <c r="C19" s="10" t="s">
        <v>82</v>
      </c>
      <c r="D19" s="10" t="s">
        <v>166</v>
      </c>
      <c r="E19" s="13">
        <v>24.0</v>
      </c>
      <c r="F19" s="16">
        <f>E19-8</f>
        <v>16</v>
      </c>
      <c r="J19" s="10" t="s">
        <v>3185</v>
      </c>
    </row>
    <row r="20">
      <c r="A20" s="10" t="s">
        <v>3182</v>
      </c>
      <c r="B20" s="19">
        <v>0.08854166666666667</v>
      </c>
      <c r="C20" s="10" t="s">
        <v>3086</v>
      </c>
      <c r="D20" s="10" t="s">
        <v>166</v>
      </c>
      <c r="E20" s="13">
        <v>17.0</v>
      </c>
      <c r="F20" s="16">
        <f>E20-1</f>
        <v>16</v>
      </c>
      <c r="J20" s="10" t="s">
        <v>3185</v>
      </c>
    </row>
    <row r="21">
      <c r="A21" s="10" t="s">
        <v>3182</v>
      </c>
      <c r="B21" s="19">
        <v>0.08856481481481482</v>
      </c>
      <c r="C21" s="10" t="s">
        <v>84</v>
      </c>
      <c r="D21" s="10" t="s">
        <v>166</v>
      </c>
      <c r="E21" s="13">
        <v>5.0</v>
      </c>
      <c r="F21" s="16">
        <f>E21-0</f>
        <v>5</v>
      </c>
      <c r="J21" s="10" t="s">
        <v>3184</v>
      </c>
    </row>
    <row r="22">
      <c r="A22" s="10" t="s">
        <v>3182</v>
      </c>
      <c r="B22" s="19">
        <v>0.08857638888888889</v>
      </c>
      <c r="C22" s="10" t="s">
        <v>964</v>
      </c>
      <c r="D22" s="10" t="s">
        <v>166</v>
      </c>
      <c r="E22" s="13">
        <v>14.0</v>
      </c>
      <c r="F22" s="16">
        <f>E22-9</f>
        <v>5</v>
      </c>
      <c r="J22" s="10" t="s">
        <v>3184</v>
      </c>
    </row>
    <row r="23">
      <c r="A23" s="10" t="s">
        <v>3182</v>
      </c>
      <c r="B23" s="19">
        <v>0.08859953703703703</v>
      </c>
      <c r="C23" s="10" t="s">
        <v>70</v>
      </c>
      <c r="D23" s="10" t="s">
        <v>166</v>
      </c>
      <c r="E23" s="13">
        <v>16.0</v>
      </c>
      <c r="F23" s="16">
        <f>E23-4</f>
        <v>12</v>
      </c>
      <c r="J23" s="10" t="s">
        <v>3185</v>
      </c>
    </row>
    <row r="24">
      <c r="A24" s="10" t="s">
        <v>3182</v>
      </c>
      <c r="B24" s="19">
        <v>0.09280092592592593</v>
      </c>
      <c r="C24" s="10" t="s">
        <v>84</v>
      </c>
      <c r="D24" s="10" t="s">
        <v>129</v>
      </c>
      <c r="E24" s="13">
        <v>7.0</v>
      </c>
      <c r="F24" s="16">
        <f>E24-2</f>
        <v>5</v>
      </c>
    </row>
    <row r="25">
      <c r="A25" s="10" t="s">
        <v>3182</v>
      </c>
      <c r="B25" s="19">
        <v>0.09491898148148148</v>
      </c>
      <c r="C25" s="10" t="s">
        <v>66</v>
      </c>
      <c r="D25" s="10" t="s">
        <v>83</v>
      </c>
      <c r="E25" s="13">
        <v>8.0</v>
      </c>
      <c r="F25" s="16">
        <f>E25-6</f>
        <v>2</v>
      </c>
    </row>
    <row r="26">
      <c r="A26" s="10" t="s">
        <v>3182</v>
      </c>
      <c r="B26" s="19">
        <v>0.09506944444444444</v>
      </c>
      <c r="C26" s="10" t="s">
        <v>69</v>
      </c>
      <c r="D26" s="10" t="s">
        <v>83</v>
      </c>
      <c r="E26" s="13">
        <v>16.0</v>
      </c>
      <c r="F26" s="16">
        <f>E26-1</f>
        <v>15</v>
      </c>
    </row>
    <row r="27">
      <c r="A27" s="10" t="s">
        <v>3182</v>
      </c>
      <c r="B27" s="19">
        <v>0.09509259259259259</v>
      </c>
      <c r="C27" s="10" t="s">
        <v>82</v>
      </c>
      <c r="D27" s="10" t="s">
        <v>83</v>
      </c>
      <c r="E27" s="13">
        <v>14.0</v>
      </c>
      <c r="F27" s="16">
        <f>E27-10</f>
        <v>4</v>
      </c>
    </row>
    <row r="28">
      <c r="A28" s="10" t="s">
        <v>3182</v>
      </c>
      <c r="B28" s="19">
        <v>0.09513888888888888</v>
      </c>
      <c r="C28" s="10" t="s">
        <v>3086</v>
      </c>
      <c r="D28" s="10" t="s">
        <v>83</v>
      </c>
      <c r="E28" s="13">
        <v>21.0</v>
      </c>
      <c r="F28" s="13">
        <v>4.0</v>
      </c>
      <c r="J28" s="10" t="s">
        <v>2876</v>
      </c>
    </row>
    <row r="29">
      <c r="A29" s="10" t="s">
        <v>3182</v>
      </c>
      <c r="B29" s="19">
        <v>0.09519675925925926</v>
      </c>
      <c r="C29" s="10" t="s">
        <v>84</v>
      </c>
      <c r="D29" s="10" t="s">
        <v>83</v>
      </c>
      <c r="E29" s="13">
        <v>18.0</v>
      </c>
      <c r="F29" s="16">
        <f>E29-5</f>
        <v>13</v>
      </c>
    </row>
    <row r="30">
      <c r="A30" s="10" t="s">
        <v>3182</v>
      </c>
      <c r="B30" s="19">
        <v>0.05355324074074074</v>
      </c>
      <c r="C30" s="10" t="s">
        <v>964</v>
      </c>
      <c r="D30" s="10" t="s">
        <v>83</v>
      </c>
      <c r="E30" s="13">
        <v>3.0</v>
      </c>
      <c r="F30" s="16">
        <f>E30--1</f>
        <v>4</v>
      </c>
    </row>
    <row r="31">
      <c r="A31" s="10" t="s">
        <v>3182</v>
      </c>
      <c r="B31" s="19">
        <v>0.053564814814814815</v>
      </c>
      <c r="C31" s="10" t="s">
        <v>70</v>
      </c>
      <c r="D31" s="10" t="s">
        <v>83</v>
      </c>
      <c r="E31" s="13">
        <v>17.0</v>
      </c>
      <c r="F31" s="16">
        <f>E31-12</f>
        <v>5</v>
      </c>
    </row>
    <row r="32">
      <c r="A32" s="10" t="s">
        <v>3182</v>
      </c>
      <c r="B32" s="19">
        <v>0.09922453703703704</v>
      </c>
      <c r="C32" s="10" t="s">
        <v>157</v>
      </c>
      <c r="D32" s="10" t="s">
        <v>67</v>
      </c>
      <c r="E32" s="13">
        <f>F32+3</f>
        <v>5</v>
      </c>
      <c r="F32" s="13">
        <v>2.0</v>
      </c>
    </row>
    <row r="33">
      <c r="A33" s="10" t="s">
        <v>3182</v>
      </c>
      <c r="B33" s="19">
        <v>0.10164351851851852</v>
      </c>
      <c r="C33" s="10" t="s">
        <v>82</v>
      </c>
      <c r="D33" s="10" t="s">
        <v>83</v>
      </c>
      <c r="E33" s="13">
        <v>27.0</v>
      </c>
      <c r="F33" s="16">
        <f>E33-10</f>
        <v>17</v>
      </c>
    </row>
    <row r="34">
      <c r="A34" s="10" t="s">
        <v>3182</v>
      </c>
      <c r="B34" s="19">
        <v>0.10258101851851852</v>
      </c>
      <c r="C34" s="10" t="s">
        <v>69</v>
      </c>
      <c r="D34" s="10" t="s">
        <v>83</v>
      </c>
      <c r="E34" s="13">
        <v>3.0</v>
      </c>
      <c r="F34" s="16">
        <f>E34-1</f>
        <v>2</v>
      </c>
    </row>
    <row r="35">
      <c r="A35" s="10" t="s">
        <v>3182</v>
      </c>
      <c r="B35" s="19">
        <v>0.10331018518518519</v>
      </c>
      <c r="C35" s="10" t="s">
        <v>964</v>
      </c>
      <c r="D35" s="10" t="s">
        <v>67</v>
      </c>
      <c r="E35" s="13">
        <v>21.0</v>
      </c>
      <c r="F35" s="16">
        <f>E35-9</f>
        <v>12</v>
      </c>
    </row>
    <row r="36">
      <c r="A36" s="10" t="s">
        <v>3182</v>
      </c>
      <c r="B36" s="19">
        <v>0.10553240740740741</v>
      </c>
      <c r="C36" s="10" t="s">
        <v>66</v>
      </c>
      <c r="D36" s="10" t="s">
        <v>209</v>
      </c>
      <c r="E36" s="13">
        <v>20.0</v>
      </c>
      <c r="F36" s="16">
        <f>E36-1</f>
        <v>19</v>
      </c>
    </row>
    <row r="37">
      <c r="A37" s="10" t="s">
        <v>3182</v>
      </c>
      <c r="B37" s="19">
        <v>0.1055787037037037</v>
      </c>
      <c r="C37" s="10" t="s">
        <v>70</v>
      </c>
      <c r="D37" s="10" t="s">
        <v>209</v>
      </c>
      <c r="E37" s="13">
        <v>17.0</v>
      </c>
      <c r="F37" s="16">
        <f>E37-0</f>
        <v>17</v>
      </c>
    </row>
    <row r="38">
      <c r="A38" s="10" t="s">
        <v>3182</v>
      </c>
      <c r="B38" s="19">
        <v>0.10567129629629629</v>
      </c>
      <c r="C38" s="10" t="s">
        <v>84</v>
      </c>
      <c r="D38" s="10" t="s">
        <v>209</v>
      </c>
      <c r="E38" s="13">
        <v>12.0</v>
      </c>
      <c r="F38" s="16">
        <f>E38-4</f>
        <v>8</v>
      </c>
    </row>
    <row r="39">
      <c r="A39" s="10" t="s">
        <v>3182</v>
      </c>
      <c r="B39" s="19">
        <v>0.11288194444444444</v>
      </c>
      <c r="C39" s="10" t="s">
        <v>84</v>
      </c>
      <c r="D39" s="10" t="s">
        <v>83</v>
      </c>
      <c r="E39" s="13">
        <v>7.0</v>
      </c>
      <c r="F39" s="16">
        <f>E39-5</f>
        <v>2</v>
      </c>
    </row>
    <row r="40">
      <c r="A40" s="10" t="s">
        <v>3182</v>
      </c>
      <c r="B40" s="19">
        <v>0.11409722222222222</v>
      </c>
      <c r="C40" s="10" t="s">
        <v>70</v>
      </c>
      <c r="D40" s="10" t="s">
        <v>83</v>
      </c>
      <c r="E40" s="13">
        <v>26.0</v>
      </c>
      <c r="F40" s="13">
        <v>18.0</v>
      </c>
    </row>
    <row r="41">
      <c r="A41" s="10" t="s">
        <v>3182</v>
      </c>
      <c r="B41" s="19">
        <v>0.11527777777777778</v>
      </c>
      <c r="C41" s="10" t="s">
        <v>964</v>
      </c>
      <c r="D41" s="10" t="s">
        <v>83</v>
      </c>
      <c r="E41" s="13">
        <v>11.0</v>
      </c>
      <c r="F41" s="13">
        <v>12.0</v>
      </c>
    </row>
    <row r="42">
      <c r="A42" s="10" t="s">
        <v>3182</v>
      </c>
      <c r="B42" s="19">
        <v>0.11628472222222222</v>
      </c>
      <c r="C42" s="10" t="s">
        <v>66</v>
      </c>
      <c r="D42" s="10" t="s">
        <v>83</v>
      </c>
      <c r="E42" s="13">
        <v>19.0</v>
      </c>
      <c r="F42" s="16">
        <f>E42-6</f>
        <v>13</v>
      </c>
    </row>
    <row r="43">
      <c r="A43" s="10" t="s">
        <v>3182</v>
      </c>
      <c r="B43" s="19">
        <v>0.11868055555555555</v>
      </c>
      <c r="C43" s="10" t="s">
        <v>66</v>
      </c>
      <c r="D43" s="10" t="s">
        <v>584</v>
      </c>
      <c r="E43" s="13" t="s">
        <v>68</v>
      </c>
      <c r="F43" s="13">
        <v>20.0</v>
      </c>
    </row>
    <row r="44">
      <c r="A44" s="10" t="s">
        <v>3182</v>
      </c>
      <c r="B44" s="19">
        <v>0.12135416666666667</v>
      </c>
      <c r="C44" s="10" t="s">
        <v>82</v>
      </c>
      <c r="D44" s="10" t="s">
        <v>584</v>
      </c>
      <c r="E44" s="13">
        <v>21.0</v>
      </c>
      <c r="F44" s="16">
        <f>E44-6</f>
        <v>15</v>
      </c>
      <c r="J44" s="10" t="s">
        <v>3186</v>
      </c>
    </row>
    <row r="45">
      <c r="A45" s="10" t="s">
        <v>3182</v>
      </c>
      <c r="B45" s="19">
        <v>0.12164351851851851</v>
      </c>
      <c r="C45" s="10" t="s">
        <v>66</v>
      </c>
      <c r="D45" s="10" t="s">
        <v>89</v>
      </c>
      <c r="E45" s="13">
        <v>13.0</v>
      </c>
      <c r="F45" s="16">
        <f t="shared" ref="F45:F46" si="1">E45-9</f>
        <v>4</v>
      </c>
      <c r="J45" s="10" t="s">
        <v>171</v>
      </c>
    </row>
    <row r="46">
      <c r="A46" s="10" t="s">
        <v>3182</v>
      </c>
      <c r="B46" s="19">
        <v>0.12172453703703703</v>
      </c>
      <c r="C46" s="10" t="s">
        <v>66</v>
      </c>
      <c r="D46" s="10" t="s">
        <v>89</v>
      </c>
      <c r="E46" s="13">
        <v>19.0</v>
      </c>
      <c r="F46" s="16">
        <f t="shared" si="1"/>
        <v>10</v>
      </c>
      <c r="J46" s="10" t="s">
        <v>171</v>
      </c>
    </row>
    <row r="47">
      <c r="A47" s="10" t="s">
        <v>3182</v>
      </c>
      <c r="B47" s="19">
        <v>0.12178240740740741</v>
      </c>
      <c r="C47" s="10" t="s">
        <v>66</v>
      </c>
      <c r="D47" s="10" t="s">
        <v>89</v>
      </c>
      <c r="E47" s="13" t="s">
        <v>88</v>
      </c>
      <c r="F47" s="13">
        <v>1.0</v>
      </c>
      <c r="J47" s="10" t="s">
        <v>171</v>
      </c>
    </row>
    <row r="48">
      <c r="A48" s="10" t="s">
        <v>3182</v>
      </c>
      <c r="B48" s="19">
        <v>0.12196759259259259</v>
      </c>
      <c r="C48" s="10" t="s">
        <v>66</v>
      </c>
      <c r="D48" s="10" t="s">
        <v>91</v>
      </c>
      <c r="E48" s="13">
        <v>18.0</v>
      </c>
      <c r="F48" s="16"/>
      <c r="H48" s="10" t="s">
        <v>3187</v>
      </c>
    </row>
    <row r="49">
      <c r="A49" s="10" t="s">
        <v>3182</v>
      </c>
      <c r="B49" s="19">
        <v>0.12259259259259259</v>
      </c>
      <c r="C49" s="10" t="s">
        <v>70</v>
      </c>
      <c r="D49" s="10" t="s">
        <v>584</v>
      </c>
      <c r="E49" s="13">
        <v>6.0</v>
      </c>
      <c r="F49" s="13">
        <v>2.0</v>
      </c>
    </row>
    <row r="50">
      <c r="A50" s="10" t="s">
        <v>3182</v>
      </c>
      <c r="B50" s="19">
        <v>0.12259259259259259</v>
      </c>
      <c r="C50" s="10" t="s">
        <v>70</v>
      </c>
      <c r="D50" s="10" t="s">
        <v>76</v>
      </c>
      <c r="E50" s="13">
        <v>4.0</v>
      </c>
      <c r="F50" s="16"/>
      <c r="J50" s="10" t="s">
        <v>2507</v>
      </c>
    </row>
    <row r="51">
      <c r="A51" s="10" t="s">
        <v>3182</v>
      </c>
      <c r="B51" s="19">
        <v>0.12306712962962962</v>
      </c>
      <c r="C51" s="10" t="s">
        <v>66</v>
      </c>
      <c r="D51" s="10" t="s">
        <v>584</v>
      </c>
      <c r="E51" s="13">
        <v>14.0</v>
      </c>
      <c r="F51" s="16">
        <f>E51-2</f>
        <v>12</v>
      </c>
    </row>
    <row r="52">
      <c r="A52" s="10" t="s">
        <v>3182</v>
      </c>
      <c r="B52" s="19">
        <v>0.12313657407407408</v>
      </c>
      <c r="C52" s="10" t="s">
        <v>69</v>
      </c>
      <c r="D52" s="10" t="s">
        <v>584</v>
      </c>
      <c r="E52" s="13">
        <v>8.0</v>
      </c>
      <c r="F52" s="16">
        <f>E52-3</f>
        <v>5</v>
      </c>
    </row>
    <row r="53">
      <c r="A53" s="10" t="s">
        <v>3182</v>
      </c>
      <c r="B53" s="19">
        <v>0.12369212962962962</v>
      </c>
      <c r="C53" s="10" t="s">
        <v>84</v>
      </c>
      <c r="D53" s="10" t="s">
        <v>79</v>
      </c>
      <c r="E53" s="13">
        <v>19.0</v>
      </c>
      <c r="F53" s="16">
        <f>E53-8</f>
        <v>11</v>
      </c>
    </row>
    <row r="54">
      <c r="A54" s="10" t="s">
        <v>3182</v>
      </c>
      <c r="B54" s="19">
        <v>0.13324074074074074</v>
      </c>
      <c r="C54" s="10" t="s">
        <v>66</v>
      </c>
      <c r="D54" s="10" t="s">
        <v>67</v>
      </c>
      <c r="E54" s="13">
        <v>18.0</v>
      </c>
      <c r="F54" s="16">
        <f>E54-2</f>
        <v>16</v>
      </c>
    </row>
    <row r="55">
      <c r="A55" s="10" t="s">
        <v>3182</v>
      </c>
      <c r="B55" s="19">
        <v>0.13408564814814813</v>
      </c>
      <c r="C55" s="10" t="s">
        <v>70</v>
      </c>
      <c r="D55" s="10" t="s">
        <v>67</v>
      </c>
      <c r="E55" s="13">
        <v>20.0</v>
      </c>
      <c r="F55" s="16">
        <f>E55-4</f>
        <v>16</v>
      </c>
    </row>
    <row r="56">
      <c r="A56" s="10" t="s">
        <v>3182</v>
      </c>
      <c r="B56" s="19">
        <v>0.13458333333333333</v>
      </c>
      <c r="C56" s="10" t="s">
        <v>70</v>
      </c>
      <c r="D56" s="10" t="s">
        <v>83</v>
      </c>
      <c r="E56" s="13" t="s">
        <v>88</v>
      </c>
      <c r="F56" s="13">
        <v>1.0</v>
      </c>
    </row>
    <row r="57">
      <c r="A57" s="10" t="s">
        <v>3182</v>
      </c>
      <c r="B57" s="19">
        <v>0.13739583333333333</v>
      </c>
      <c r="C57" s="10" t="s">
        <v>964</v>
      </c>
      <c r="D57" s="10" t="s">
        <v>166</v>
      </c>
      <c r="E57" s="13">
        <v>13.0</v>
      </c>
      <c r="F57" s="16">
        <f>E57-9</f>
        <v>4</v>
      </c>
    </row>
    <row r="58">
      <c r="A58" s="10" t="s">
        <v>3182</v>
      </c>
      <c r="B58" s="19">
        <v>0.13804398148148148</v>
      </c>
      <c r="C58" s="10" t="s">
        <v>66</v>
      </c>
      <c r="D58" s="10" t="s">
        <v>166</v>
      </c>
      <c r="E58" s="13">
        <v>20.0</v>
      </c>
      <c r="F58" s="13">
        <v>17.0</v>
      </c>
    </row>
    <row r="59">
      <c r="A59" s="10" t="s">
        <v>3182</v>
      </c>
      <c r="B59" s="19">
        <v>0.13871527777777778</v>
      </c>
      <c r="C59" s="10" t="s">
        <v>964</v>
      </c>
      <c r="D59" s="10" t="s">
        <v>166</v>
      </c>
      <c r="E59" s="13">
        <v>13.0</v>
      </c>
      <c r="F59" s="16">
        <f>E59-9</f>
        <v>4</v>
      </c>
    </row>
    <row r="60">
      <c r="A60" s="10" t="s">
        <v>3182</v>
      </c>
      <c r="B60" s="19">
        <v>0.13922453703703705</v>
      </c>
      <c r="C60" s="10" t="s">
        <v>66</v>
      </c>
      <c r="D60" s="10" t="s">
        <v>209</v>
      </c>
      <c r="E60" s="13">
        <v>12.0</v>
      </c>
      <c r="F60" s="16">
        <f>E60-2</f>
        <v>10</v>
      </c>
    </row>
    <row r="61">
      <c r="A61" s="10" t="s">
        <v>3182</v>
      </c>
      <c r="B61" s="19">
        <v>0.13922453703703705</v>
      </c>
      <c r="C61" s="10" t="s">
        <v>964</v>
      </c>
      <c r="D61" s="10" t="s">
        <v>209</v>
      </c>
      <c r="E61" s="13">
        <v>7.0</v>
      </c>
      <c r="F61" s="16">
        <f>E61-0</f>
        <v>7</v>
      </c>
    </row>
    <row r="62">
      <c r="A62" s="10" t="s">
        <v>3182</v>
      </c>
      <c r="B62" s="19">
        <v>0.14118055555555556</v>
      </c>
      <c r="C62" s="10" t="s">
        <v>66</v>
      </c>
      <c r="D62" s="10" t="s">
        <v>209</v>
      </c>
      <c r="E62" s="13">
        <v>14.0</v>
      </c>
      <c r="F62" s="16">
        <f>E62-1</f>
        <v>13</v>
      </c>
    </row>
    <row r="63">
      <c r="A63" s="10" t="s">
        <v>3182</v>
      </c>
      <c r="B63" s="19">
        <v>0.14118055555555556</v>
      </c>
      <c r="C63" s="10" t="s">
        <v>964</v>
      </c>
      <c r="D63" s="10" t="s">
        <v>209</v>
      </c>
      <c r="E63" s="13">
        <v>7.0</v>
      </c>
      <c r="F63" s="16">
        <f>E63-0</f>
        <v>7</v>
      </c>
    </row>
    <row r="64">
      <c r="A64" s="10" t="s">
        <v>3182</v>
      </c>
      <c r="B64" s="19">
        <v>0.14230324074074074</v>
      </c>
      <c r="C64" s="10" t="s">
        <v>66</v>
      </c>
      <c r="D64" s="10" t="s">
        <v>81</v>
      </c>
      <c r="E64" s="13">
        <v>12.0</v>
      </c>
      <c r="F64" s="16">
        <f>E64-5</f>
        <v>7</v>
      </c>
    </row>
    <row r="65">
      <c r="A65" s="10" t="s">
        <v>3182</v>
      </c>
      <c r="B65" s="19">
        <v>0.14305555555555555</v>
      </c>
      <c r="C65" s="10" t="s">
        <v>964</v>
      </c>
      <c r="D65" s="10" t="s">
        <v>166</v>
      </c>
      <c r="E65" s="13">
        <v>26.0</v>
      </c>
      <c r="F65" s="16">
        <f>E65-9</f>
        <v>17</v>
      </c>
    </row>
    <row r="66">
      <c r="A66" s="10" t="s">
        <v>3182</v>
      </c>
      <c r="B66" s="19">
        <v>0.14381944444444444</v>
      </c>
      <c r="C66" s="10" t="s">
        <v>964</v>
      </c>
      <c r="D66" s="10" t="s">
        <v>209</v>
      </c>
      <c r="E66" s="13" t="s">
        <v>88</v>
      </c>
      <c r="F66" s="13">
        <v>1.0</v>
      </c>
      <c r="J66" s="10" t="s">
        <v>85</v>
      </c>
    </row>
    <row r="67">
      <c r="A67" s="10" t="s">
        <v>3182</v>
      </c>
      <c r="B67" s="19">
        <v>0.14381944444444444</v>
      </c>
      <c r="C67" s="10" t="s">
        <v>964</v>
      </c>
      <c r="D67" s="10" t="s">
        <v>209</v>
      </c>
      <c r="E67" s="13">
        <v>15.0</v>
      </c>
      <c r="F67" s="16">
        <f>E67-0</f>
        <v>15</v>
      </c>
      <c r="J67" s="10" t="s">
        <v>86</v>
      </c>
    </row>
    <row r="68">
      <c r="A68" s="10" t="s">
        <v>3182</v>
      </c>
      <c r="B68" s="19">
        <v>0.1438773148148148</v>
      </c>
      <c r="C68" s="10" t="s">
        <v>66</v>
      </c>
      <c r="D68" s="10" t="s">
        <v>209</v>
      </c>
      <c r="E68" s="13">
        <v>5.0</v>
      </c>
      <c r="F68" s="16">
        <f>E68-1</f>
        <v>4</v>
      </c>
    </row>
  </sheetData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29"/>
    <col customWidth="1" min="4" max="4" width="15.71"/>
    <col customWidth="1" min="5" max="5" width="10.43"/>
    <col customWidth="1" min="6" max="6" width="12.43"/>
    <col customWidth="1" min="7" max="7" width="5.14"/>
    <col customWidth="1" min="8" max="8" width="17.71"/>
    <col customWidth="1" min="9" max="9" width="6.29"/>
    <col customWidth="1" min="10" max="10" width="26.14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3188</v>
      </c>
      <c r="B2" s="19">
        <v>0.009988425925925927</v>
      </c>
      <c r="C2" s="10" t="s">
        <v>82</v>
      </c>
      <c r="D2" s="10" t="s">
        <v>166</v>
      </c>
      <c r="E2" s="13">
        <v>17.0</v>
      </c>
      <c r="F2" s="16">
        <f>E2-8</f>
        <v>9</v>
      </c>
    </row>
    <row r="3">
      <c r="A3" s="10" t="s">
        <v>3188</v>
      </c>
      <c r="B3" s="19">
        <v>0.010034722222222223</v>
      </c>
      <c r="C3" s="10" t="s">
        <v>70</v>
      </c>
      <c r="D3" s="10" t="s">
        <v>166</v>
      </c>
      <c r="E3" s="13">
        <v>22.0</v>
      </c>
      <c r="F3" s="16">
        <f>E3-4</f>
        <v>18</v>
      </c>
    </row>
    <row r="4">
      <c r="A4" s="10" t="s">
        <v>3188</v>
      </c>
      <c r="B4" s="19">
        <v>0.010648148148148148</v>
      </c>
      <c r="C4" s="10" t="s">
        <v>70</v>
      </c>
      <c r="D4" s="10" t="s">
        <v>67</v>
      </c>
      <c r="E4" s="13" t="s">
        <v>68</v>
      </c>
      <c r="F4" s="13">
        <v>20.0</v>
      </c>
    </row>
    <row r="5">
      <c r="A5" s="10" t="s">
        <v>3188</v>
      </c>
      <c r="B5" s="19">
        <v>0.011493055555555555</v>
      </c>
      <c r="C5" s="10" t="s">
        <v>70</v>
      </c>
      <c r="D5" s="10" t="s">
        <v>93</v>
      </c>
      <c r="E5" s="13">
        <v>23.0</v>
      </c>
      <c r="F5" s="16">
        <f>E5-10</f>
        <v>13</v>
      </c>
      <c r="J5" s="10" t="s">
        <v>2272</v>
      </c>
    </row>
    <row r="6">
      <c r="A6" s="10" t="s">
        <v>3188</v>
      </c>
      <c r="B6" s="19">
        <v>0.011516203703703704</v>
      </c>
      <c r="C6" s="10" t="s">
        <v>70</v>
      </c>
      <c r="D6" s="10" t="s">
        <v>91</v>
      </c>
      <c r="E6" s="13">
        <v>10.0</v>
      </c>
      <c r="F6" s="13"/>
      <c r="H6" s="10" t="s">
        <v>3189</v>
      </c>
    </row>
    <row r="7">
      <c r="A7" s="10" t="s">
        <v>3188</v>
      </c>
      <c r="B7" s="19">
        <v>0.011840277777777778</v>
      </c>
      <c r="C7" s="10" t="s">
        <v>964</v>
      </c>
      <c r="D7" s="10" t="s">
        <v>81</v>
      </c>
      <c r="E7" s="13">
        <v>20.0</v>
      </c>
      <c r="F7" s="16">
        <f>E7-3</f>
        <v>17</v>
      </c>
      <c r="J7" s="10" t="s">
        <v>3190</v>
      </c>
    </row>
    <row r="8">
      <c r="A8" s="10" t="s">
        <v>3188</v>
      </c>
      <c r="B8" s="19">
        <v>0.01204861111111111</v>
      </c>
      <c r="C8" s="10" t="s">
        <v>70</v>
      </c>
      <c r="D8" s="10" t="s">
        <v>93</v>
      </c>
      <c r="E8" s="13">
        <v>20.0</v>
      </c>
      <c r="F8" s="13">
        <f>E8-10</f>
        <v>10</v>
      </c>
      <c r="J8" s="10" t="s">
        <v>3191</v>
      </c>
    </row>
    <row r="9">
      <c r="A9" s="10" t="s">
        <v>3188</v>
      </c>
      <c r="B9" s="19">
        <v>0.012141203703703704</v>
      </c>
      <c r="C9" s="10" t="s">
        <v>70</v>
      </c>
      <c r="D9" s="10" t="s">
        <v>91</v>
      </c>
      <c r="E9" s="13">
        <v>8.0</v>
      </c>
      <c r="F9" s="16"/>
      <c r="H9" s="10" t="s">
        <v>3192</v>
      </c>
    </row>
    <row r="10">
      <c r="A10" s="10" t="s">
        <v>3188</v>
      </c>
      <c r="B10" s="19">
        <v>0.012268518518518519</v>
      </c>
      <c r="C10" s="10" t="s">
        <v>964</v>
      </c>
      <c r="D10" s="10" t="s">
        <v>81</v>
      </c>
      <c r="E10" s="13">
        <v>14.0</v>
      </c>
      <c r="F10" s="16">
        <f>E10-3</f>
        <v>11</v>
      </c>
      <c r="J10" s="10" t="s">
        <v>3193</v>
      </c>
    </row>
    <row r="11">
      <c r="A11" s="10" t="s">
        <v>3188</v>
      </c>
      <c r="B11" s="19">
        <v>0.012997685185185185</v>
      </c>
      <c r="C11" s="10" t="s">
        <v>70</v>
      </c>
      <c r="D11" s="10" t="s">
        <v>100</v>
      </c>
      <c r="E11" s="13">
        <v>19.0</v>
      </c>
      <c r="F11" s="16">
        <f>E11-9</f>
        <v>10</v>
      </c>
    </row>
    <row r="12">
      <c r="A12" s="10" t="s">
        <v>3188</v>
      </c>
      <c r="B12" s="19">
        <v>0.015902777777777776</v>
      </c>
      <c r="C12" s="10" t="s">
        <v>70</v>
      </c>
      <c r="D12" s="10" t="s">
        <v>93</v>
      </c>
      <c r="E12" s="13" t="s">
        <v>75</v>
      </c>
      <c r="F12" s="13" t="s">
        <v>75</v>
      </c>
      <c r="J12" s="10" t="s">
        <v>2263</v>
      </c>
    </row>
    <row r="13">
      <c r="A13" s="10" t="s">
        <v>3188</v>
      </c>
      <c r="B13" s="19">
        <v>0.015902777777777776</v>
      </c>
      <c r="C13" s="10" t="s">
        <v>70</v>
      </c>
      <c r="D13" s="10" t="s">
        <v>93</v>
      </c>
      <c r="E13" s="13">
        <v>26.0</v>
      </c>
      <c r="F13" s="13">
        <f>E13-10</f>
        <v>16</v>
      </c>
      <c r="J13" s="10" t="s">
        <v>2272</v>
      </c>
    </row>
    <row r="14">
      <c r="A14" s="10" t="s">
        <v>3188</v>
      </c>
      <c r="B14" s="19">
        <v>0.016006944444444445</v>
      </c>
      <c r="C14" s="10" t="s">
        <v>70</v>
      </c>
      <c r="D14" s="10" t="s">
        <v>91</v>
      </c>
      <c r="E14" s="13">
        <v>7.0</v>
      </c>
      <c r="F14" s="13"/>
      <c r="H14" s="10" t="s">
        <v>3194</v>
      </c>
    </row>
    <row r="15">
      <c r="A15" s="10" t="s">
        <v>3188</v>
      </c>
      <c r="B15" s="19">
        <v>0.016145833333333335</v>
      </c>
      <c r="C15" s="10" t="s">
        <v>964</v>
      </c>
      <c r="D15" s="10" t="s">
        <v>81</v>
      </c>
      <c r="E15" s="13">
        <v>5.0</v>
      </c>
      <c r="F15" s="16">
        <f>E15-3</f>
        <v>2</v>
      </c>
      <c r="J15" s="10" t="s">
        <v>2263</v>
      </c>
    </row>
    <row r="16">
      <c r="A16" s="10" t="s">
        <v>3188</v>
      </c>
      <c r="B16" s="19">
        <v>0.02224537037037037</v>
      </c>
      <c r="C16" s="10" t="s">
        <v>66</v>
      </c>
      <c r="D16" s="10" t="s">
        <v>365</v>
      </c>
      <c r="E16" s="13">
        <v>13.0</v>
      </c>
      <c r="F16" s="13">
        <f>E16-2</f>
        <v>11</v>
      </c>
    </row>
    <row r="17">
      <c r="A17" s="10" t="s">
        <v>3188</v>
      </c>
      <c r="B17" s="19">
        <v>0.023368055555555555</v>
      </c>
      <c r="C17" s="10" t="s">
        <v>964</v>
      </c>
      <c r="D17" s="10" t="s">
        <v>120</v>
      </c>
      <c r="E17" s="13" t="s">
        <v>75</v>
      </c>
      <c r="F17" s="16"/>
      <c r="J17" s="10" t="s">
        <v>155</v>
      </c>
    </row>
    <row r="18">
      <c r="A18" s="10" t="s">
        <v>3188</v>
      </c>
      <c r="B18" s="19">
        <v>0.023368055555555555</v>
      </c>
      <c r="C18" s="10" t="s">
        <v>84</v>
      </c>
      <c r="D18" s="10" t="s">
        <v>120</v>
      </c>
      <c r="E18" s="13" t="s">
        <v>75</v>
      </c>
      <c r="F18" s="16"/>
      <c r="J18" s="10" t="s">
        <v>155</v>
      </c>
    </row>
    <row r="19">
      <c r="A19" s="10" t="s">
        <v>3188</v>
      </c>
      <c r="B19" s="19">
        <v>0.024340277777777777</v>
      </c>
      <c r="C19" s="10" t="s">
        <v>964</v>
      </c>
      <c r="D19" s="10" t="s">
        <v>76</v>
      </c>
      <c r="E19" s="13">
        <v>5.0</v>
      </c>
      <c r="F19" s="16"/>
      <c r="J19" s="10" t="s">
        <v>2509</v>
      </c>
    </row>
    <row r="20">
      <c r="A20" s="10" t="s">
        <v>3188</v>
      </c>
      <c r="B20" s="19">
        <v>0.03210648148148148</v>
      </c>
      <c r="C20" s="10" t="s">
        <v>70</v>
      </c>
      <c r="D20" s="10" t="s">
        <v>361</v>
      </c>
      <c r="E20" s="13">
        <v>16.0</v>
      </c>
      <c r="F20" s="16">
        <f>E20-4</f>
        <v>12</v>
      </c>
    </row>
    <row r="21">
      <c r="A21" s="10" t="s">
        <v>3188</v>
      </c>
      <c r="B21" s="19">
        <v>0.035787037037037034</v>
      </c>
      <c r="C21" s="10" t="s">
        <v>66</v>
      </c>
      <c r="D21" s="10" t="s">
        <v>83</v>
      </c>
      <c r="E21" s="13">
        <v>25.0</v>
      </c>
      <c r="F21" s="16">
        <f>E21-6</f>
        <v>19</v>
      </c>
    </row>
    <row r="22">
      <c r="A22" s="10" t="s">
        <v>3188</v>
      </c>
      <c r="B22" s="19">
        <v>0.035833333333333335</v>
      </c>
      <c r="C22" s="10" t="s">
        <v>82</v>
      </c>
      <c r="D22" s="10" t="s">
        <v>83</v>
      </c>
      <c r="E22" s="13">
        <v>27.0</v>
      </c>
      <c r="F22" s="16">
        <f>E22-10</f>
        <v>17</v>
      </c>
    </row>
    <row r="23">
      <c r="A23" s="10" t="s">
        <v>3188</v>
      </c>
      <c r="B23" s="19">
        <v>0.03587962962962963</v>
      </c>
      <c r="C23" s="10" t="s">
        <v>3086</v>
      </c>
      <c r="D23" s="10" t="s">
        <v>83</v>
      </c>
      <c r="E23" s="13">
        <v>30.0</v>
      </c>
      <c r="F23" s="16">
        <f>E23-11</f>
        <v>19</v>
      </c>
    </row>
    <row r="24">
      <c r="A24" s="10" t="s">
        <v>3188</v>
      </c>
      <c r="B24" s="19">
        <v>0.03591435185185185</v>
      </c>
      <c r="C24" s="10" t="s">
        <v>69</v>
      </c>
      <c r="D24" s="10" t="s">
        <v>83</v>
      </c>
      <c r="E24" s="13">
        <v>15.0</v>
      </c>
      <c r="F24" s="16">
        <f>E24-1</f>
        <v>14</v>
      </c>
    </row>
    <row r="25">
      <c r="A25" s="10" t="s">
        <v>3188</v>
      </c>
      <c r="B25" s="19">
        <v>0.0359375</v>
      </c>
      <c r="C25" s="10" t="s">
        <v>964</v>
      </c>
      <c r="D25" s="10" t="s">
        <v>83</v>
      </c>
      <c r="E25" s="13">
        <v>13.0</v>
      </c>
      <c r="F25" s="16">
        <f>E25--1</f>
        <v>14</v>
      </c>
    </row>
    <row r="26">
      <c r="A26" s="10" t="s">
        <v>3188</v>
      </c>
      <c r="B26" s="19">
        <v>0.03596064814814815</v>
      </c>
      <c r="C26" s="10" t="s">
        <v>84</v>
      </c>
      <c r="D26" s="10" t="s">
        <v>83</v>
      </c>
      <c r="E26" s="13">
        <v>21.0</v>
      </c>
      <c r="F26" s="16">
        <f>E26-5</f>
        <v>16</v>
      </c>
    </row>
    <row r="27">
      <c r="A27" s="10" t="s">
        <v>3188</v>
      </c>
      <c r="B27" s="19">
        <v>0.035972222222222225</v>
      </c>
      <c r="C27" s="10" t="s">
        <v>70</v>
      </c>
      <c r="D27" s="10" t="s">
        <v>83</v>
      </c>
      <c r="E27" s="13">
        <v>24.0</v>
      </c>
      <c r="F27" s="13">
        <f>E27-12</f>
        <v>12</v>
      </c>
    </row>
    <row r="28">
      <c r="A28" s="10" t="s">
        <v>3188</v>
      </c>
      <c r="B28" s="19">
        <v>0.03709490740740741</v>
      </c>
      <c r="C28" s="10" t="s">
        <v>66</v>
      </c>
      <c r="D28" s="10" t="s">
        <v>83</v>
      </c>
      <c r="E28" s="13">
        <v>19.0</v>
      </c>
      <c r="F28" s="16">
        <f>E28-6</f>
        <v>13</v>
      </c>
    </row>
    <row r="29">
      <c r="A29" s="10" t="s">
        <v>3188</v>
      </c>
      <c r="B29" s="19">
        <v>0.03711805555555556</v>
      </c>
      <c r="C29" s="10" t="s">
        <v>3086</v>
      </c>
      <c r="D29" s="10" t="s">
        <v>83</v>
      </c>
      <c r="E29" s="13">
        <v>26.0</v>
      </c>
      <c r="F29" s="16">
        <f>E29-11</f>
        <v>15</v>
      </c>
    </row>
    <row r="30">
      <c r="A30" s="10" t="s">
        <v>3188</v>
      </c>
      <c r="B30" s="19">
        <v>0.0378125</v>
      </c>
      <c r="C30" s="10" t="s">
        <v>82</v>
      </c>
      <c r="D30" s="10" t="s">
        <v>83</v>
      </c>
      <c r="E30" s="13" t="s">
        <v>75</v>
      </c>
      <c r="F30" s="13" t="s">
        <v>75</v>
      </c>
    </row>
    <row r="31">
      <c r="A31" s="10" t="s">
        <v>3188</v>
      </c>
      <c r="B31" s="19">
        <v>0.0378125</v>
      </c>
      <c r="C31" s="10" t="s">
        <v>82</v>
      </c>
      <c r="D31" s="10" t="s">
        <v>83</v>
      </c>
      <c r="E31" s="13">
        <v>28.0</v>
      </c>
      <c r="F31" s="13">
        <f>E31-10</f>
        <v>18</v>
      </c>
    </row>
    <row r="32">
      <c r="A32" s="10" t="s">
        <v>3188</v>
      </c>
      <c r="B32" s="19">
        <v>0.06480324074074074</v>
      </c>
      <c r="C32" s="10" t="s">
        <v>82</v>
      </c>
      <c r="D32" s="10" t="s">
        <v>67</v>
      </c>
      <c r="E32" s="13" t="s">
        <v>75</v>
      </c>
      <c r="F32" s="16"/>
      <c r="J32" s="10" t="s">
        <v>2263</v>
      </c>
    </row>
    <row r="33">
      <c r="A33" s="10" t="s">
        <v>3188</v>
      </c>
      <c r="B33" s="19">
        <v>0.06480324074074074</v>
      </c>
      <c r="C33" s="10" t="s">
        <v>82</v>
      </c>
      <c r="D33" s="10" t="s">
        <v>67</v>
      </c>
      <c r="E33" s="13" t="s">
        <v>75</v>
      </c>
      <c r="F33" s="16"/>
      <c r="J33" s="10" t="s">
        <v>3195</v>
      </c>
    </row>
    <row r="34">
      <c r="A34" s="10" t="s">
        <v>3188</v>
      </c>
      <c r="B34" s="19">
        <v>0.06482638888888889</v>
      </c>
      <c r="C34" s="10" t="s">
        <v>69</v>
      </c>
      <c r="D34" s="10" t="s">
        <v>67</v>
      </c>
      <c r="E34" s="13" t="s">
        <v>75</v>
      </c>
      <c r="F34" s="16"/>
      <c r="J34" s="10" t="s">
        <v>2263</v>
      </c>
    </row>
    <row r="35">
      <c r="A35" s="10" t="s">
        <v>3188</v>
      </c>
      <c r="B35" s="19">
        <v>0.06482638888888889</v>
      </c>
      <c r="C35" s="10" t="s">
        <v>69</v>
      </c>
      <c r="D35" s="10" t="s">
        <v>67</v>
      </c>
      <c r="E35" s="13">
        <v>25.0</v>
      </c>
      <c r="F35" s="21">
        <f>E35-5</f>
        <v>20</v>
      </c>
      <c r="J35" s="10" t="s">
        <v>3195</v>
      </c>
    </row>
    <row r="36">
      <c r="A36" s="10" t="s">
        <v>3188</v>
      </c>
      <c r="B36" s="19">
        <v>0.0648611111111111</v>
      </c>
      <c r="C36" s="10" t="s">
        <v>70</v>
      </c>
      <c r="D36" s="10" t="s">
        <v>67</v>
      </c>
      <c r="E36" s="13" t="s">
        <v>68</v>
      </c>
      <c r="F36" s="13">
        <v>20.0</v>
      </c>
    </row>
    <row r="37">
      <c r="A37" s="10" t="s">
        <v>3188</v>
      </c>
      <c r="B37" s="19">
        <v>0.06489583333333333</v>
      </c>
      <c r="C37" s="10" t="s">
        <v>84</v>
      </c>
      <c r="D37" s="10" t="s">
        <v>67</v>
      </c>
      <c r="E37" s="13" t="s">
        <v>75</v>
      </c>
      <c r="F37" s="13" t="s">
        <v>75</v>
      </c>
    </row>
    <row r="38">
      <c r="A38" s="10" t="s">
        <v>3188</v>
      </c>
      <c r="B38" s="19">
        <v>0.0703587962962963</v>
      </c>
      <c r="C38" s="10" t="s">
        <v>3086</v>
      </c>
      <c r="D38" s="10" t="s">
        <v>154</v>
      </c>
      <c r="E38" s="13" t="s">
        <v>68</v>
      </c>
      <c r="F38" s="13">
        <v>20.0</v>
      </c>
    </row>
    <row r="39">
      <c r="A39" s="10" t="s">
        <v>3188</v>
      </c>
      <c r="B39" s="19">
        <v>0.0752199074074074</v>
      </c>
      <c r="C39" s="10" t="s">
        <v>82</v>
      </c>
      <c r="D39" s="10" t="s">
        <v>67</v>
      </c>
      <c r="E39" s="13">
        <v>25.0</v>
      </c>
      <c r="F39" s="13">
        <f>E39-8</f>
        <v>17</v>
      </c>
    </row>
    <row r="40">
      <c r="A40" s="10" t="s">
        <v>3188</v>
      </c>
      <c r="B40" s="19">
        <v>0.0752199074074074</v>
      </c>
      <c r="C40" s="10" t="s">
        <v>964</v>
      </c>
      <c r="D40" s="10" t="s">
        <v>67</v>
      </c>
      <c r="E40" s="13">
        <v>26.0</v>
      </c>
      <c r="F40" s="13">
        <f>E40-9</f>
        <v>17</v>
      </c>
    </row>
    <row r="41">
      <c r="A41" s="10" t="s">
        <v>3188</v>
      </c>
      <c r="B41" s="19">
        <v>0.07568287037037037</v>
      </c>
      <c r="C41" s="10" t="s">
        <v>66</v>
      </c>
      <c r="D41" s="10" t="s">
        <v>125</v>
      </c>
      <c r="E41" s="13" t="s">
        <v>75</v>
      </c>
      <c r="F41" s="13" t="s">
        <v>75</v>
      </c>
      <c r="J41" s="10" t="s">
        <v>2263</v>
      </c>
    </row>
    <row r="42">
      <c r="A42" s="10" t="s">
        <v>3188</v>
      </c>
      <c r="B42" s="19">
        <v>0.07568287037037037</v>
      </c>
      <c r="C42" s="10" t="s">
        <v>66</v>
      </c>
      <c r="D42" s="10" t="s">
        <v>125</v>
      </c>
      <c r="E42" s="13">
        <v>27.0</v>
      </c>
      <c r="F42" s="13">
        <f>E42-10</f>
        <v>17</v>
      </c>
      <c r="J42" s="10" t="s">
        <v>953</v>
      </c>
    </row>
    <row r="43">
      <c r="A43" s="10" t="s">
        <v>3188</v>
      </c>
      <c r="B43" s="19">
        <v>0.07572916666666667</v>
      </c>
      <c r="C43" s="10" t="s">
        <v>69</v>
      </c>
      <c r="D43" s="10" t="s">
        <v>125</v>
      </c>
      <c r="E43" s="13">
        <v>21.0</v>
      </c>
      <c r="F43" s="13">
        <f>E43-4-10</f>
        <v>7</v>
      </c>
      <c r="J43" s="10" t="s">
        <v>953</v>
      </c>
    </row>
    <row r="44">
      <c r="A44" s="10" t="s">
        <v>3188</v>
      </c>
      <c r="B44" s="19">
        <v>0.07574074074074075</v>
      </c>
      <c r="C44" s="10" t="s">
        <v>82</v>
      </c>
      <c r="D44" s="10" t="s">
        <v>125</v>
      </c>
      <c r="E44" s="13">
        <v>20.0</v>
      </c>
      <c r="F44" s="13">
        <f>E44-2-10</f>
        <v>8</v>
      </c>
      <c r="J44" s="10" t="s">
        <v>953</v>
      </c>
    </row>
    <row r="45">
      <c r="A45" s="10" t="s">
        <v>3188</v>
      </c>
      <c r="B45" s="19">
        <v>0.07575231481481481</v>
      </c>
      <c r="C45" s="10" t="s">
        <v>3086</v>
      </c>
      <c r="D45" s="10" t="s">
        <v>125</v>
      </c>
      <c r="E45" s="13">
        <v>39.0</v>
      </c>
      <c r="F45" s="16">
        <f>E45-13-10</f>
        <v>16</v>
      </c>
      <c r="J45" s="10" t="s">
        <v>953</v>
      </c>
    </row>
    <row r="46">
      <c r="A46" s="10" t="s">
        <v>3188</v>
      </c>
      <c r="B46" s="19">
        <v>0.07578703703703704</v>
      </c>
      <c r="C46" s="10" t="s">
        <v>84</v>
      </c>
      <c r="D46" s="10" t="s">
        <v>125</v>
      </c>
      <c r="E46" s="13">
        <v>17.0</v>
      </c>
      <c r="F46" s="13">
        <f t="shared" ref="F46:F47" si="1">E46-2-10</f>
        <v>5</v>
      </c>
      <c r="J46" s="10" t="s">
        <v>953</v>
      </c>
    </row>
    <row r="47">
      <c r="A47" s="10" t="s">
        <v>3188</v>
      </c>
      <c r="B47" s="19">
        <v>0.07581018518518519</v>
      </c>
      <c r="C47" s="10" t="s">
        <v>964</v>
      </c>
      <c r="D47" s="10" t="s">
        <v>125</v>
      </c>
      <c r="E47" s="13">
        <v>28.0</v>
      </c>
      <c r="F47" s="16">
        <f t="shared" si="1"/>
        <v>16</v>
      </c>
      <c r="J47" s="10" t="s">
        <v>953</v>
      </c>
    </row>
    <row r="48">
      <c r="A48" s="10" t="s">
        <v>3188</v>
      </c>
      <c r="B48" s="19">
        <v>0.07582175925925926</v>
      </c>
      <c r="C48" s="10" t="s">
        <v>70</v>
      </c>
      <c r="D48" s="10" t="s">
        <v>125</v>
      </c>
      <c r="E48" s="13">
        <v>25.0</v>
      </c>
      <c r="F48" s="13">
        <f>E48-8-10</f>
        <v>7</v>
      </c>
      <c r="J48" s="10" t="s">
        <v>953</v>
      </c>
    </row>
    <row r="49">
      <c r="A49" s="10" t="s">
        <v>3188</v>
      </c>
      <c r="B49" s="19">
        <v>0.07981481481481481</v>
      </c>
      <c r="C49" s="10" t="s">
        <v>66</v>
      </c>
      <c r="D49" s="10" t="s">
        <v>100</v>
      </c>
      <c r="E49" s="13">
        <v>8.0</v>
      </c>
      <c r="F49" s="16">
        <f>E49-1</f>
        <v>7</v>
      </c>
    </row>
    <row r="50">
      <c r="A50" s="10" t="s">
        <v>3188</v>
      </c>
      <c r="B50" s="19">
        <v>0.07984953703703704</v>
      </c>
      <c r="C50" s="10" t="s">
        <v>69</v>
      </c>
      <c r="D50" s="10" t="s">
        <v>100</v>
      </c>
      <c r="E50" s="13">
        <v>16.0</v>
      </c>
      <c r="F50" s="16">
        <f>E50-4</f>
        <v>12</v>
      </c>
    </row>
    <row r="51">
      <c r="A51" s="10" t="s">
        <v>3188</v>
      </c>
      <c r="B51" s="19">
        <v>0.0798611111111111</v>
      </c>
      <c r="C51" s="10" t="s">
        <v>82</v>
      </c>
      <c r="D51" s="10" t="s">
        <v>100</v>
      </c>
      <c r="E51" s="13" t="s">
        <v>88</v>
      </c>
      <c r="F51" s="13">
        <v>1.0</v>
      </c>
      <c r="J51" s="10" t="s">
        <v>3196</v>
      </c>
    </row>
    <row r="52">
      <c r="A52" s="10" t="s">
        <v>3188</v>
      </c>
      <c r="B52" s="19">
        <v>0.07990740740740741</v>
      </c>
      <c r="C52" s="10" t="s">
        <v>3086</v>
      </c>
      <c r="D52" s="10" t="s">
        <v>100</v>
      </c>
      <c r="E52" s="13">
        <v>24.0</v>
      </c>
      <c r="F52" s="16">
        <f>E52-9</f>
        <v>15</v>
      </c>
    </row>
    <row r="53">
      <c r="A53" s="10" t="s">
        <v>3188</v>
      </c>
      <c r="B53" s="19">
        <v>0.07996527777777777</v>
      </c>
      <c r="C53" s="10" t="s">
        <v>84</v>
      </c>
      <c r="D53" s="10" t="s">
        <v>100</v>
      </c>
      <c r="E53" s="13">
        <v>10.0</v>
      </c>
      <c r="F53" s="16">
        <f t="shared" ref="F53:F54" si="2">E53-3</f>
        <v>7</v>
      </c>
    </row>
    <row r="54">
      <c r="A54" s="10" t="s">
        <v>3188</v>
      </c>
      <c r="B54" s="19">
        <v>0.07996527777777777</v>
      </c>
      <c r="C54" s="10" t="s">
        <v>84</v>
      </c>
      <c r="D54" s="10" t="s">
        <v>100</v>
      </c>
      <c r="E54" s="13">
        <v>10.0</v>
      </c>
      <c r="F54" s="16">
        <f t="shared" si="2"/>
        <v>7</v>
      </c>
    </row>
    <row r="55">
      <c r="A55" s="10" t="s">
        <v>3188</v>
      </c>
      <c r="B55" s="19">
        <v>0.08001157407407407</v>
      </c>
      <c r="C55" s="10" t="s">
        <v>964</v>
      </c>
      <c r="D55" s="10" t="s">
        <v>100</v>
      </c>
      <c r="E55" s="13">
        <v>19.0</v>
      </c>
      <c r="F55" s="13">
        <f>E55-0</f>
        <v>19</v>
      </c>
    </row>
    <row r="56">
      <c r="A56" s="10" t="s">
        <v>3188</v>
      </c>
      <c r="B56" s="19">
        <v>0.08003472222222222</v>
      </c>
      <c r="C56" s="10" t="s">
        <v>70</v>
      </c>
      <c r="D56" s="10" t="s">
        <v>100</v>
      </c>
      <c r="E56" s="13">
        <v>22.0</v>
      </c>
      <c r="F56" s="16">
        <f>E56-9</f>
        <v>13</v>
      </c>
    </row>
    <row r="57">
      <c r="A57" s="10" t="s">
        <v>3188</v>
      </c>
      <c r="B57" s="19">
        <v>0.08344907407407408</v>
      </c>
      <c r="C57" s="10" t="s">
        <v>82</v>
      </c>
      <c r="D57" s="10" t="s">
        <v>365</v>
      </c>
      <c r="E57" s="13">
        <v>16.0</v>
      </c>
      <c r="F57" s="13">
        <f>E57-10</f>
        <v>6</v>
      </c>
    </row>
    <row r="58">
      <c r="A58" s="10" t="s">
        <v>3188</v>
      </c>
      <c r="B58" s="19">
        <v>0.08344907407407408</v>
      </c>
      <c r="C58" s="10" t="s">
        <v>70</v>
      </c>
      <c r="D58" s="10" t="s">
        <v>365</v>
      </c>
      <c r="E58" s="13">
        <v>17.0</v>
      </c>
      <c r="F58" s="16">
        <f>E58-12</f>
        <v>5</v>
      </c>
    </row>
    <row r="59">
      <c r="A59" s="10" t="s">
        <v>3188</v>
      </c>
      <c r="B59" s="19">
        <v>0.08431712962962963</v>
      </c>
      <c r="C59" s="10" t="s">
        <v>82</v>
      </c>
      <c r="D59" s="10" t="s">
        <v>67</v>
      </c>
      <c r="E59" s="13">
        <v>18.0</v>
      </c>
      <c r="F59" s="16">
        <f>E59-8</f>
        <v>10</v>
      </c>
    </row>
    <row r="60">
      <c r="A60" s="10" t="s">
        <v>3188</v>
      </c>
      <c r="B60" s="19">
        <v>0.08925925925925926</v>
      </c>
      <c r="C60" s="10" t="s">
        <v>82</v>
      </c>
      <c r="D60" s="10" t="s">
        <v>365</v>
      </c>
      <c r="E60" s="13">
        <v>21.0</v>
      </c>
      <c r="F60" s="16">
        <f>E60-10</f>
        <v>11</v>
      </c>
    </row>
    <row r="61">
      <c r="A61" s="10" t="s">
        <v>3188</v>
      </c>
      <c r="B61" s="19">
        <v>0.08925925925925926</v>
      </c>
      <c r="C61" s="10" t="s">
        <v>70</v>
      </c>
      <c r="D61" s="10" t="s">
        <v>365</v>
      </c>
      <c r="E61" s="13">
        <v>19.0</v>
      </c>
      <c r="F61" s="16">
        <f>E61-12</f>
        <v>7</v>
      </c>
    </row>
    <row r="62">
      <c r="A62" s="10" t="s">
        <v>3188</v>
      </c>
      <c r="B62" s="19">
        <v>0.08966435185185186</v>
      </c>
      <c r="C62" s="10" t="s">
        <v>70</v>
      </c>
      <c r="D62" s="10" t="s">
        <v>87</v>
      </c>
      <c r="E62" s="13">
        <v>22.0</v>
      </c>
      <c r="F62" s="16">
        <f t="shared" ref="F62:F63" si="3">E62-5</f>
        <v>17</v>
      </c>
    </row>
    <row r="63">
      <c r="A63" s="10" t="s">
        <v>3188</v>
      </c>
      <c r="B63" s="19">
        <v>0.08966435185185186</v>
      </c>
      <c r="C63" s="10" t="s">
        <v>3086</v>
      </c>
      <c r="D63" s="10" t="s">
        <v>87</v>
      </c>
      <c r="E63" s="13">
        <v>21.0</v>
      </c>
      <c r="F63" s="16">
        <f t="shared" si="3"/>
        <v>16</v>
      </c>
    </row>
    <row r="64">
      <c r="A64" s="10" t="s">
        <v>3188</v>
      </c>
      <c r="B64" s="19">
        <v>0.08966435185185186</v>
      </c>
      <c r="C64" s="10" t="s">
        <v>964</v>
      </c>
      <c r="D64" s="10" t="s">
        <v>87</v>
      </c>
      <c r="E64" s="13">
        <v>17.0</v>
      </c>
      <c r="F64" s="16">
        <f>E64-0</f>
        <v>17</v>
      </c>
    </row>
    <row r="65">
      <c r="A65" s="10" t="s">
        <v>3188</v>
      </c>
      <c r="B65" s="19">
        <v>0.08966435185185186</v>
      </c>
      <c r="C65" s="10" t="s">
        <v>84</v>
      </c>
      <c r="D65" s="10" t="s">
        <v>87</v>
      </c>
      <c r="E65" s="13" t="s">
        <v>75</v>
      </c>
      <c r="F65" s="13" t="s">
        <v>75</v>
      </c>
      <c r="J65" s="10" t="s">
        <v>2263</v>
      </c>
    </row>
    <row r="66">
      <c r="A66" s="10" t="s">
        <v>3188</v>
      </c>
      <c r="B66" s="19">
        <v>0.08966435185185186</v>
      </c>
      <c r="C66" s="10" t="s">
        <v>84</v>
      </c>
      <c r="D66" s="10" t="s">
        <v>87</v>
      </c>
      <c r="E66" s="13">
        <v>17.0</v>
      </c>
      <c r="F66" s="16">
        <f>E66-2</f>
        <v>15</v>
      </c>
    </row>
    <row r="67">
      <c r="A67" s="10" t="s">
        <v>3188</v>
      </c>
      <c r="B67" s="19">
        <v>0.08966435185185186</v>
      </c>
      <c r="C67" s="10" t="s">
        <v>69</v>
      </c>
      <c r="D67" s="10" t="s">
        <v>87</v>
      </c>
      <c r="E67" s="13">
        <v>13.0</v>
      </c>
      <c r="F67" s="16">
        <f>E67-4</f>
        <v>9</v>
      </c>
    </row>
    <row r="68">
      <c r="A68" s="10" t="s">
        <v>3188</v>
      </c>
      <c r="B68" s="19">
        <v>0.08966435185185186</v>
      </c>
      <c r="C68" s="10" t="s">
        <v>82</v>
      </c>
      <c r="D68" s="10" t="s">
        <v>87</v>
      </c>
      <c r="E68" s="13">
        <v>3.0</v>
      </c>
      <c r="F68" s="16">
        <f>E68-1</f>
        <v>2</v>
      </c>
    </row>
    <row r="69">
      <c r="A69" s="10" t="s">
        <v>3188</v>
      </c>
      <c r="B69" s="19">
        <v>0.08966435185185186</v>
      </c>
      <c r="C69" s="10" t="s">
        <v>66</v>
      </c>
      <c r="D69" s="10" t="s">
        <v>87</v>
      </c>
      <c r="E69" s="13">
        <v>4.0</v>
      </c>
      <c r="F69" s="16">
        <f>E69-0</f>
        <v>4</v>
      </c>
    </row>
    <row r="70">
      <c r="A70" s="10" t="s">
        <v>3188</v>
      </c>
      <c r="B70" s="19">
        <v>0.09222222222222222</v>
      </c>
      <c r="C70" s="10" t="s">
        <v>70</v>
      </c>
      <c r="D70" s="10" t="s">
        <v>93</v>
      </c>
      <c r="E70" s="13">
        <v>26.0</v>
      </c>
      <c r="F70" s="16">
        <f t="shared" ref="F70:F71" si="4">E70-10</f>
        <v>16</v>
      </c>
      <c r="J70" s="10" t="s">
        <v>3197</v>
      </c>
    </row>
    <row r="71">
      <c r="A71" s="10" t="s">
        <v>3188</v>
      </c>
      <c r="B71" s="19">
        <v>0.09222222222222222</v>
      </c>
      <c r="C71" s="10" t="s">
        <v>70</v>
      </c>
      <c r="D71" s="10" t="s">
        <v>93</v>
      </c>
      <c r="E71" s="13">
        <v>17.0</v>
      </c>
      <c r="F71" s="16">
        <f t="shared" si="4"/>
        <v>7</v>
      </c>
      <c r="J71" s="10" t="s">
        <v>3197</v>
      </c>
    </row>
    <row r="72">
      <c r="A72" s="10" t="s">
        <v>3188</v>
      </c>
      <c r="B72" s="19">
        <v>0.09232638888888889</v>
      </c>
      <c r="C72" s="10" t="s">
        <v>70</v>
      </c>
      <c r="D72" s="10" t="s">
        <v>91</v>
      </c>
      <c r="E72" s="13">
        <v>8.0</v>
      </c>
      <c r="F72" s="16"/>
      <c r="H72" s="10" t="s">
        <v>3198</v>
      </c>
    </row>
    <row r="73">
      <c r="A73" s="10" t="s">
        <v>3188</v>
      </c>
      <c r="B73" s="19">
        <v>0.09232638888888889</v>
      </c>
      <c r="C73" s="10" t="s">
        <v>70</v>
      </c>
      <c r="D73" s="10" t="s">
        <v>91</v>
      </c>
      <c r="E73" s="13">
        <v>8.0</v>
      </c>
      <c r="F73" s="16"/>
      <c r="H73" s="10" t="s">
        <v>3198</v>
      </c>
    </row>
    <row r="74">
      <c r="A74" s="10" t="s">
        <v>3188</v>
      </c>
      <c r="B74" s="19">
        <v>0.09284722222222222</v>
      </c>
      <c r="C74" s="10" t="s">
        <v>70</v>
      </c>
      <c r="D74" s="10" t="s">
        <v>93</v>
      </c>
      <c r="E74" s="13" t="s">
        <v>88</v>
      </c>
      <c r="F74" s="13">
        <v>1.0</v>
      </c>
      <c r="J74" s="10" t="s">
        <v>3197</v>
      </c>
    </row>
    <row r="75">
      <c r="A75" s="10" t="s">
        <v>3188</v>
      </c>
      <c r="B75" s="19">
        <v>0.09284722222222222</v>
      </c>
      <c r="C75" s="10" t="s">
        <v>70</v>
      </c>
      <c r="D75" s="10" t="s">
        <v>93</v>
      </c>
      <c r="E75" s="13">
        <v>12.0</v>
      </c>
      <c r="F75" s="16">
        <f>E75-10</f>
        <v>2</v>
      </c>
      <c r="J75" s="10" t="s">
        <v>3197</v>
      </c>
    </row>
    <row r="76">
      <c r="A76" s="10" t="s">
        <v>3188</v>
      </c>
      <c r="B76" s="19">
        <v>0.09381944444444444</v>
      </c>
      <c r="C76" s="10" t="s">
        <v>3086</v>
      </c>
      <c r="D76" s="10" t="s">
        <v>93</v>
      </c>
      <c r="E76" s="13" t="s">
        <v>88</v>
      </c>
      <c r="F76" s="13">
        <v>1.0</v>
      </c>
      <c r="J76" s="10" t="s">
        <v>3199</v>
      </c>
    </row>
    <row r="77">
      <c r="A77" s="10" t="s">
        <v>3188</v>
      </c>
      <c r="B77" s="19">
        <v>0.09393518518518519</v>
      </c>
      <c r="C77" s="10" t="s">
        <v>3086</v>
      </c>
      <c r="D77" s="10" t="s">
        <v>91</v>
      </c>
      <c r="E77" s="13">
        <v>11.0</v>
      </c>
      <c r="F77" s="16"/>
      <c r="H77" s="10" t="s">
        <v>3200</v>
      </c>
      <c r="J77" s="10" t="s">
        <v>3201</v>
      </c>
    </row>
    <row r="78">
      <c r="A78" s="10" t="s">
        <v>3188</v>
      </c>
      <c r="B78" s="19">
        <v>0.09518518518518519</v>
      </c>
      <c r="C78" s="10" t="s">
        <v>66</v>
      </c>
      <c r="D78" s="10" t="s">
        <v>363</v>
      </c>
      <c r="E78" s="13">
        <v>20.0</v>
      </c>
      <c r="F78" s="16">
        <f>E78-10</f>
        <v>10</v>
      </c>
    </row>
    <row r="79">
      <c r="A79" s="10" t="s">
        <v>3188</v>
      </c>
      <c r="B79" s="19">
        <v>0.09518518518518519</v>
      </c>
      <c r="C79" s="10" t="s">
        <v>70</v>
      </c>
      <c r="D79" s="10" t="s">
        <v>363</v>
      </c>
      <c r="E79" s="13">
        <v>16.0</v>
      </c>
      <c r="F79" s="16">
        <f>E79-1</f>
        <v>15</v>
      </c>
    </row>
    <row r="80">
      <c r="A80" s="10" t="s">
        <v>3188</v>
      </c>
      <c r="B80" s="19">
        <v>0.09518518518518519</v>
      </c>
      <c r="C80" s="10" t="s">
        <v>964</v>
      </c>
      <c r="D80" s="10" t="s">
        <v>363</v>
      </c>
      <c r="E80" s="13">
        <v>9.0</v>
      </c>
      <c r="F80" s="16">
        <f>E80-7</f>
        <v>2</v>
      </c>
      <c r="J80" s="10" t="s">
        <v>3202</v>
      </c>
    </row>
    <row r="81">
      <c r="A81" s="10" t="s">
        <v>3188</v>
      </c>
      <c r="B81" s="19">
        <v>0.09518518518518519</v>
      </c>
      <c r="C81" s="10" t="s">
        <v>84</v>
      </c>
      <c r="D81" s="10" t="s">
        <v>363</v>
      </c>
      <c r="E81" s="13">
        <f>F81+-1</f>
        <v>3</v>
      </c>
      <c r="F81" s="13">
        <v>4.0</v>
      </c>
      <c r="J81" s="10" t="s">
        <v>3203</v>
      </c>
    </row>
    <row r="82">
      <c r="A82" s="10" t="s">
        <v>3188</v>
      </c>
      <c r="B82" s="19">
        <v>0.09662037037037037</v>
      </c>
      <c r="C82" s="10" t="s">
        <v>964</v>
      </c>
      <c r="D82" s="10" t="s">
        <v>93</v>
      </c>
      <c r="E82" s="13">
        <v>12.0</v>
      </c>
      <c r="F82" s="16">
        <f>E82-4</f>
        <v>8</v>
      </c>
      <c r="J82" s="10" t="s">
        <v>3204</v>
      </c>
    </row>
    <row r="83">
      <c r="A83" s="10" t="s">
        <v>3188</v>
      </c>
      <c r="B83" s="19">
        <v>0.09701388888888889</v>
      </c>
      <c r="C83" s="10" t="s">
        <v>84</v>
      </c>
      <c r="D83" s="10" t="s">
        <v>93</v>
      </c>
      <c r="E83" s="13">
        <v>16.0</v>
      </c>
      <c r="F83" s="16">
        <f t="shared" ref="F83:F84" si="5">E83-9</f>
        <v>7</v>
      </c>
      <c r="J83" s="10" t="s">
        <v>3205</v>
      </c>
    </row>
    <row r="84">
      <c r="A84" s="10" t="s">
        <v>3188</v>
      </c>
      <c r="B84" s="19">
        <v>0.09701388888888889</v>
      </c>
      <c r="C84" s="10" t="s">
        <v>84</v>
      </c>
      <c r="D84" s="10" t="s">
        <v>93</v>
      </c>
      <c r="E84" s="13">
        <v>19.0</v>
      </c>
      <c r="F84" s="16">
        <f t="shared" si="5"/>
        <v>10</v>
      </c>
      <c r="J84" s="10" t="s">
        <v>3205</v>
      </c>
    </row>
    <row r="85">
      <c r="A85" s="10" t="s">
        <v>3206</v>
      </c>
      <c r="B85" s="19">
        <v>0.09726851851851852</v>
      </c>
      <c r="C85" s="10" t="s">
        <v>84</v>
      </c>
      <c r="D85" s="10" t="s">
        <v>91</v>
      </c>
      <c r="E85" s="13">
        <v>6.0</v>
      </c>
      <c r="F85" s="16"/>
      <c r="H85" s="10" t="s">
        <v>618</v>
      </c>
      <c r="J85" s="10"/>
    </row>
    <row r="86">
      <c r="A86" s="10" t="s">
        <v>3188</v>
      </c>
      <c r="B86" s="19">
        <v>0.09884259259259259</v>
      </c>
      <c r="C86" s="10" t="s">
        <v>70</v>
      </c>
      <c r="D86" s="10" t="s">
        <v>93</v>
      </c>
      <c r="E86" s="13">
        <v>24.0</v>
      </c>
      <c r="F86" s="16">
        <f>E86-10</f>
        <v>14</v>
      </c>
      <c r="J86" s="10" t="s">
        <v>3207</v>
      </c>
    </row>
    <row r="87">
      <c r="A87" s="10" t="s">
        <v>3188</v>
      </c>
      <c r="B87" s="19">
        <v>0.09890046296296297</v>
      </c>
      <c r="C87" s="10" t="s">
        <v>70</v>
      </c>
      <c r="D87" s="10" t="s">
        <v>91</v>
      </c>
      <c r="E87" s="13">
        <v>11.0</v>
      </c>
      <c r="F87" s="16"/>
      <c r="H87" s="10" t="s">
        <v>3208</v>
      </c>
    </row>
    <row r="88">
      <c r="A88" s="10" t="s">
        <v>3188</v>
      </c>
      <c r="B88" s="19">
        <v>0.1008912037037037</v>
      </c>
      <c r="C88" s="10" t="s">
        <v>69</v>
      </c>
      <c r="D88" s="10" t="s">
        <v>120</v>
      </c>
      <c r="E88" s="13">
        <v>9.0</v>
      </c>
      <c r="F88" s="16"/>
      <c r="H88" s="10" t="s">
        <v>1792</v>
      </c>
      <c r="J88" s="10" t="s">
        <v>3209</v>
      </c>
    </row>
    <row r="89">
      <c r="A89" s="10" t="s">
        <v>3188</v>
      </c>
      <c r="B89" s="19">
        <v>0.10133101851851851</v>
      </c>
      <c r="C89" s="10" t="s">
        <v>66</v>
      </c>
      <c r="D89" s="10" t="s">
        <v>93</v>
      </c>
      <c r="E89" s="13">
        <v>30.0</v>
      </c>
      <c r="F89" s="13">
        <v>19.0</v>
      </c>
      <c r="J89" s="10" t="s">
        <v>3210</v>
      </c>
    </row>
    <row r="90">
      <c r="A90" s="10" t="s">
        <v>3188</v>
      </c>
      <c r="B90" s="19">
        <v>0.10133101851851851</v>
      </c>
      <c r="C90" s="10" t="s">
        <v>66</v>
      </c>
      <c r="D90" s="10" t="s">
        <v>93</v>
      </c>
      <c r="E90" s="13">
        <v>30.0</v>
      </c>
      <c r="F90" s="13">
        <v>19.0</v>
      </c>
      <c r="J90" s="10" t="s">
        <v>3210</v>
      </c>
    </row>
    <row r="91">
      <c r="A91" s="10" t="s">
        <v>3188</v>
      </c>
      <c r="B91" s="19">
        <v>0.10149305555555556</v>
      </c>
      <c r="C91" s="10" t="s">
        <v>66</v>
      </c>
      <c r="D91" s="10" t="s">
        <v>91</v>
      </c>
      <c r="E91" s="13">
        <v>30.0</v>
      </c>
      <c r="F91" s="16"/>
      <c r="H91" s="10" t="s">
        <v>3211</v>
      </c>
    </row>
    <row r="92">
      <c r="A92" s="10" t="s">
        <v>3188</v>
      </c>
      <c r="B92" s="19">
        <v>0.10309027777777778</v>
      </c>
      <c r="C92" s="10" t="s">
        <v>82</v>
      </c>
      <c r="D92" s="10" t="s">
        <v>91</v>
      </c>
      <c r="E92" s="13">
        <v>80.0</v>
      </c>
      <c r="F92" s="16"/>
      <c r="H92" s="10" t="s">
        <v>3212</v>
      </c>
    </row>
    <row r="93">
      <c r="A93" s="10" t="s">
        <v>3188</v>
      </c>
      <c r="B93" s="19">
        <v>0.10423611111111111</v>
      </c>
      <c r="C93" s="10" t="s">
        <v>70</v>
      </c>
      <c r="D93" s="10" t="s">
        <v>93</v>
      </c>
      <c r="E93" s="13">
        <v>16.0</v>
      </c>
      <c r="F93" s="16">
        <f t="shared" ref="F93:F94" si="6">E93-10</f>
        <v>6</v>
      </c>
      <c r="J93" s="10" t="s">
        <v>3213</v>
      </c>
    </row>
    <row r="94">
      <c r="A94" s="10" t="s">
        <v>3188</v>
      </c>
      <c r="B94" s="19">
        <v>0.10423611111111111</v>
      </c>
      <c r="C94" s="10" t="s">
        <v>70</v>
      </c>
      <c r="D94" s="10" t="s">
        <v>93</v>
      </c>
      <c r="E94" s="13">
        <v>21.0</v>
      </c>
      <c r="F94" s="16">
        <f t="shared" si="6"/>
        <v>11</v>
      </c>
      <c r="J94" s="10" t="s">
        <v>3213</v>
      </c>
    </row>
    <row r="95">
      <c r="A95" s="10" t="s">
        <v>3188</v>
      </c>
      <c r="B95" s="19">
        <v>0.10434027777777778</v>
      </c>
      <c r="C95" s="10" t="s">
        <v>70</v>
      </c>
      <c r="D95" s="10" t="s">
        <v>91</v>
      </c>
      <c r="E95" s="13">
        <v>8.0</v>
      </c>
      <c r="F95" s="16"/>
      <c r="H95" s="10" t="s">
        <v>3214</v>
      </c>
    </row>
    <row r="96">
      <c r="A96" s="10" t="s">
        <v>3188</v>
      </c>
      <c r="B96" s="19">
        <v>0.1050925925925926</v>
      </c>
      <c r="C96" s="10" t="s">
        <v>3086</v>
      </c>
      <c r="D96" s="10" t="s">
        <v>93</v>
      </c>
      <c r="E96" s="13">
        <v>16.0</v>
      </c>
      <c r="F96" s="16">
        <f>E96-10</f>
        <v>6</v>
      </c>
      <c r="J96" s="10" t="s">
        <v>3215</v>
      </c>
    </row>
    <row r="97">
      <c r="A97" s="10" t="s">
        <v>3188</v>
      </c>
      <c r="B97" s="19">
        <v>0.10642361111111111</v>
      </c>
      <c r="C97" s="10" t="s">
        <v>66</v>
      </c>
      <c r="D97" s="10" t="s">
        <v>166</v>
      </c>
      <c r="E97" s="13">
        <v>17.0</v>
      </c>
      <c r="F97" s="16">
        <f>E97-3</f>
        <v>14</v>
      </c>
    </row>
    <row r="98">
      <c r="A98" s="10" t="s">
        <v>3188</v>
      </c>
      <c r="B98" s="19">
        <v>0.10642361111111111</v>
      </c>
      <c r="C98" s="10" t="s">
        <v>69</v>
      </c>
      <c r="D98" s="10" t="s">
        <v>166</v>
      </c>
      <c r="E98" s="13">
        <v>28.0</v>
      </c>
      <c r="F98" s="16">
        <f>E98-9</f>
        <v>19</v>
      </c>
    </row>
    <row r="99">
      <c r="A99" s="10" t="s">
        <v>3188</v>
      </c>
      <c r="B99" s="19">
        <v>0.10642361111111111</v>
      </c>
      <c r="C99" s="10" t="s">
        <v>82</v>
      </c>
      <c r="D99" s="10" t="s">
        <v>166</v>
      </c>
      <c r="E99" s="13">
        <v>7.0</v>
      </c>
      <c r="F99" s="16">
        <f>E99-8</f>
        <v>-1</v>
      </c>
      <c r="J99" s="10" t="s">
        <v>3216</v>
      </c>
    </row>
    <row r="100">
      <c r="A100" s="10" t="s">
        <v>3188</v>
      </c>
      <c r="B100" s="19">
        <v>0.10642361111111111</v>
      </c>
      <c r="C100" s="10" t="s">
        <v>84</v>
      </c>
      <c r="D100" s="10" t="s">
        <v>166</v>
      </c>
      <c r="E100" s="13">
        <v>5.0</v>
      </c>
      <c r="F100" s="16">
        <f>E100-0</f>
        <v>5</v>
      </c>
      <c r="J100" s="10" t="s">
        <v>3217</v>
      </c>
    </row>
    <row r="101">
      <c r="A101" s="10" t="s">
        <v>3188</v>
      </c>
      <c r="B101" s="19">
        <v>0.10642361111111111</v>
      </c>
      <c r="C101" s="10" t="s">
        <v>964</v>
      </c>
      <c r="D101" s="10" t="s">
        <v>166</v>
      </c>
      <c r="E101" s="13">
        <v>28.0</v>
      </c>
      <c r="F101" s="16">
        <f>E101-9</f>
        <v>19</v>
      </c>
    </row>
    <row r="102">
      <c r="A102" s="10" t="s">
        <v>3188</v>
      </c>
      <c r="B102" s="19">
        <v>0.10642361111111111</v>
      </c>
      <c r="C102" s="10" t="s">
        <v>70</v>
      </c>
      <c r="D102" s="10" t="s">
        <v>166</v>
      </c>
      <c r="E102" s="13">
        <v>18.0</v>
      </c>
      <c r="F102" s="16">
        <f>E102-4</f>
        <v>14</v>
      </c>
    </row>
    <row r="103">
      <c r="A103" s="10" t="s">
        <v>3188</v>
      </c>
      <c r="B103" s="19">
        <v>0.10883101851851852</v>
      </c>
      <c r="C103" s="10" t="s">
        <v>964</v>
      </c>
      <c r="D103" s="10" t="s">
        <v>91</v>
      </c>
      <c r="E103" s="13">
        <v>22.0</v>
      </c>
      <c r="F103" s="16"/>
      <c r="H103" s="10" t="s">
        <v>3218</v>
      </c>
      <c r="J103" s="10" t="s">
        <v>263</v>
      </c>
    </row>
    <row r="104">
      <c r="A104" s="10" t="s">
        <v>3188</v>
      </c>
      <c r="B104" s="19">
        <v>0.10935185185185185</v>
      </c>
      <c r="C104" s="10" t="s">
        <v>84</v>
      </c>
      <c r="D104" s="10" t="s">
        <v>93</v>
      </c>
      <c r="E104" s="13" t="s">
        <v>75</v>
      </c>
      <c r="F104" s="13" t="s">
        <v>75</v>
      </c>
      <c r="J104" s="10" t="s">
        <v>2265</v>
      </c>
    </row>
    <row r="105">
      <c r="A105" s="10" t="s">
        <v>3188</v>
      </c>
      <c r="B105" s="19">
        <v>0.10935185185185185</v>
      </c>
      <c r="C105" s="10" t="s">
        <v>84</v>
      </c>
      <c r="D105" s="10" t="s">
        <v>93</v>
      </c>
      <c r="E105" s="13">
        <v>13.0</v>
      </c>
      <c r="F105" s="16">
        <f>E105-9</f>
        <v>4</v>
      </c>
      <c r="J105" s="10" t="s">
        <v>3219</v>
      </c>
    </row>
    <row r="106">
      <c r="A106" s="10" t="s">
        <v>3188</v>
      </c>
      <c r="B106" s="19">
        <v>0.1100462962962963</v>
      </c>
      <c r="C106" s="10" t="s">
        <v>84</v>
      </c>
      <c r="D106" s="10" t="s">
        <v>93</v>
      </c>
      <c r="E106" s="13" t="s">
        <v>75</v>
      </c>
      <c r="F106" s="13" t="s">
        <v>75</v>
      </c>
      <c r="J106" s="10" t="s">
        <v>2265</v>
      </c>
    </row>
    <row r="107">
      <c r="A107" s="10" t="s">
        <v>3188</v>
      </c>
      <c r="B107" s="19">
        <v>0.1100462962962963</v>
      </c>
      <c r="C107" s="10" t="s">
        <v>84</v>
      </c>
      <c r="D107" s="10" t="s">
        <v>93</v>
      </c>
      <c r="E107" s="13">
        <v>18.0</v>
      </c>
      <c r="F107" s="16">
        <f>E107-9</f>
        <v>9</v>
      </c>
      <c r="J107" s="10" t="s">
        <v>3219</v>
      </c>
    </row>
    <row r="108">
      <c r="A108" s="10" t="s">
        <v>3188</v>
      </c>
      <c r="B108" s="19">
        <v>0.11015046296296296</v>
      </c>
      <c r="C108" s="10" t="s">
        <v>84</v>
      </c>
      <c r="D108" s="10" t="s">
        <v>91</v>
      </c>
      <c r="E108" s="13">
        <v>15.0</v>
      </c>
      <c r="F108" s="16"/>
      <c r="H108" s="10" t="s">
        <v>3220</v>
      </c>
    </row>
    <row r="109">
      <c r="A109" s="10" t="s">
        <v>3188</v>
      </c>
      <c r="B109" s="19">
        <v>0.11178240740740741</v>
      </c>
      <c r="C109" s="10" t="s">
        <v>69</v>
      </c>
      <c r="D109" s="10" t="s">
        <v>89</v>
      </c>
      <c r="E109" s="13">
        <v>22.0</v>
      </c>
      <c r="F109" s="16">
        <f>E109-9</f>
        <v>13</v>
      </c>
      <c r="J109" s="10" t="s">
        <v>3221</v>
      </c>
    </row>
    <row r="110">
      <c r="A110" s="10" t="s">
        <v>3188</v>
      </c>
      <c r="B110" s="19">
        <v>0.11207175925925926</v>
      </c>
      <c r="C110" s="10" t="s">
        <v>69</v>
      </c>
      <c r="D110" s="10" t="s">
        <v>91</v>
      </c>
      <c r="E110" s="13">
        <v>16.0</v>
      </c>
      <c r="F110" s="16"/>
      <c r="H110" s="10" t="s">
        <v>3222</v>
      </c>
      <c r="I110" s="10">
        <v>1.0</v>
      </c>
      <c r="J110" s="10" t="s">
        <v>3223</v>
      </c>
    </row>
    <row r="111">
      <c r="A111" s="10" t="s">
        <v>3188</v>
      </c>
      <c r="B111" s="19">
        <v>0.11287037037037037</v>
      </c>
      <c r="C111" s="10" t="s">
        <v>69</v>
      </c>
      <c r="D111" s="10" t="s">
        <v>120</v>
      </c>
      <c r="E111" s="13">
        <v>7.0</v>
      </c>
      <c r="F111" s="16"/>
      <c r="H111" s="10" t="s">
        <v>3224</v>
      </c>
      <c r="J111" s="10" t="s">
        <v>1218</v>
      </c>
    </row>
    <row r="112">
      <c r="A112" s="10" t="s">
        <v>3188</v>
      </c>
      <c r="B112" s="19">
        <v>0.11369212962962963</v>
      </c>
      <c r="C112" s="10" t="s">
        <v>66</v>
      </c>
      <c r="D112" s="10" t="s">
        <v>93</v>
      </c>
      <c r="E112" s="13" t="s">
        <v>75</v>
      </c>
      <c r="F112" s="13" t="s">
        <v>75</v>
      </c>
      <c r="J112" s="10" t="s">
        <v>2265</v>
      </c>
    </row>
    <row r="113">
      <c r="A113" s="10" t="s">
        <v>3188</v>
      </c>
      <c r="B113" s="19">
        <v>0.11369212962962963</v>
      </c>
      <c r="C113" s="10" t="s">
        <v>66</v>
      </c>
      <c r="D113" s="10" t="s">
        <v>93</v>
      </c>
      <c r="E113" s="13">
        <v>22.0</v>
      </c>
      <c r="F113" s="16">
        <f>E113-11</f>
        <v>11</v>
      </c>
      <c r="J113" s="10" t="s">
        <v>3225</v>
      </c>
    </row>
    <row r="114">
      <c r="A114" s="10" t="s">
        <v>3188</v>
      </c>
      <c r="B114" s="19">
        <v>0.11383101851851851</v>
      </c>
      <c r="C114" s="10" t="s">
        <v>66</v>
      </c>
      <c r="D114" s="10" t="s">
        <v>91</v>
      </c>
      <c r="E114" s="13">
        <v>32.0</v>
      </c>
      <c r="F114" s="16"/>
      <c r="H114" s="10" t="s">
        <v>3226</v>
      </c>
    </row>
    <row r="115">
      <c r="A115" s="10" t="s">
        <v>3188</v>
      </c>
      <c r="B115" s="19">
        <v>0.11407407407407408</v>
      </c>
      <c r="C115" s="10" t="s">
        <v>66</v>
      </c>
      <c r="D115" s="10" t="s">
        <v>91</v>
      </c>
      <c r="E115" s="13">
        <v>65.0</v>
      </c>
      <c r="F115" s="16"/>
      <c r="H115" s="10" t="s">
        <v>3227</v>
      </c>
      <c r="I115" s="10">
        <v>1.0</v>
      </c>
      <c r="J115" s="10" t="s">
        <v>3228</v>
      </c>
    </row>
    <row r="116">
      <c r="A116" s="10" t="s">
        <v>3188</v>
      </c>
      <c r="B116" s="19">
        <v>0.11752314814814815</v>
      </c>
      <c r="C116" s="10" t="s">
        <v>3086</v>
      </c>
      <c r="D116" s="10" t="s">
        <v>80</v>
      </c>
      <c r="E116" s="13">
        <f>F116+-2</f>
        <v>15</v>
      </c>
      <c r="F116" s="13">
        <v>17.0</v>
      </c>
    </row>
    <row r="117">
      <c r="A117" s="10" t="s">
        <v>3188</v>
      </c>
      <c r="B117" s="19">
        <v>0.12188657407407408</v>
      </c>
      <c r="C117" s="10" t="s">
        <v>84</v>
      </c>
      <c r="D117" s="10" t="s">
        <v>67</v>
      </c>
      <c r="E117" s="13">
        <v>22.0</v>
      </c>
      <c r="F117" s="16">
        <f>E117-3</f>
        <v>19</v>
      </c>
    </row>
    <row r="118">
      <c r="A118" s="10" t="s">
        <v>3188</v>
      </c>
      <c r="B118" s="19">
        <v>0.12453703703703704</v>
      </c>
      <c r="C118" s="10" t="s">
        <v>82</v>
      </c>
      <c r="D118" s="10" t="s">
        <v>365</v>
      </c>
      <c r="E118" s="13">
        <v>27.0</v>
      </c>
      <c r="F118" s="16">
        <f>E118-10</f>
        <v>17</v>
      </c>
    </row>
    <row r="119">
      <c r="A119" s="10" t="s">
        <v>3188</v>
      </c>
      <c r="B119" s="19">
        <v>0.125</v>
      </c>
      <c r="C119" s="10" t="s">
        <v>3086</v>
      </c>
      <c r="D119" s="10" t="s">
        <v>83</v>
      </c>
      <c r="E119" s="13">
        <v>21.0</v>
      </c>
      <c r="F119" s="16">
        <f t="shared" ref="F119:F120" si="7">E119-11</f>
        <v>10</v>
      </c>
    </row>
    <row r="120">
      <c r="A120" s="10" t="s">
        <v>3188</v>
      </c>
      <c r="B120" s="19">
        <v>0.12709490740740742</v>
      </c>
      <c r="C120" s="10" t="s">
        <v>3086</v>
      </c>
      <c r="D120" s="10" t="s">
        <v>83</v>
      </c>
      <c r="E120" s="13">
        <v>21.0</v>
      </c>
      <c r="F120" s="16">
        <f t="shared" si="7"/>
        <v>10</v>
      </c>
    </row>
    <row r="121">
      <c r="A121" s="10" t="s">
        <v>3188</v>
      </c>
      <c r="B121" s="19">
        <v>0.12758101851851852</v>
      </c>
      <c r="C121" s="10" t="s">
        <v>84</v>
      </c>
      <c r="D121" s="10" t="s">
        <v>209</v>
      </c>
      <c r="E121" s="13" t="s">
        <v>68</v>
      </c>
      <c r="F121" s="13">
        <v>20.0</v>
      </c>
    </row>
    <row r="122">
      <c r="A122" s="10" t="s">
        <v>3188</v>
      </c>
      <c r="B122" s="19">
        <v>0.12837962962962962</v>
      </c>
      <c r="C122" s="10" t="s">
        <v>69</v>
      </c>
      <c r="D122" s="10" t="s">
        <v>209</v>
      </c>
      <c r="E122" s="13" t="s">
        <v>75</v>
      </c>
      <c r="F122" s="13" t="s">
        <v>75</v>
      </c>
      <c r="J122" s="10" t="s">
        <v>2265</v>
      </c>
    </row>
    <row r="123">
      <c r="A123" s="10" t="s">
        <v>3188</v>
      </c>
      <c r="B123" s="19">
        <v>0.12837962962962962</v>
      </c>
      <c r="C123" s="10" t="s">
        <v>69</v>
      </c>
      <c r="D123" s="10" t="s">
        <v>209</v>
      </c>
      <c r="E123" s="13">
        <v>7.0</v>
      </c>
      <c r="F123" s="16">
        <f>E123-3</f>
        <v>4</v>
      </c>
    </row>
    <row r="124">
      <c r="A124" s="10" t="s">
        <v>3188</v>
      </c>
      <c r="B124" s="19">
        <v>0.12872685185185184</v>
      </c>
      <c r="C124" s="10" t="s">
        <v>82</v>
      </c>
      <c r="D124" s="10" t="s">
        <v>129</v>
      </c>
      <c r="E124" s="13">
        <v>7.0</v>
      </c>
      <c r="F124" s="16">
        <f>E124-2</f>
        <v>5</v>
      </c>
    </row>
    <row r="125">
      <c r="A125" s="10" t="s">
        <v>3188</v>
      </c>
      <c r="B125" s="19">
        <v>0.12993055555555555</v>
      </c>
      <c r="C125" s="10" t="s">
        <v>69</v>
      </c>
      <c r="D125" s="10" t="s">
        <v>83</v>
      </c>
      <c r="E125" s="13">
        <v>18.0</v>
      </c>
      <c r="F125" s="16">
        <f>E125-1</f>
        <v>17</v>
      </c>
    </row>
    <row r="126">
      <c r="A126" s="10" t="s">
        <v>3188</v>
      </c>
      <c r="B126" s="19">
        <v>0.1318865740740741</v>
      </c>
      <c r="C126" s="10" t="s">
        <v>82</v>
      </c>
      <c r="D126" s="10" t="s">
        <v>361</v>
      </c>
      <c r="E126" s="13">
        <v>12.0</v>
      </c>
      <c r="F126" s="16">
        <f>E126-10</f>
        <v>2</v>
      </c>
    </row>
    <row r="127">
      <c r="A127" s="10" t="s">
        <v>3188</v>
      </c>
      <c r="B127" s="19">
        <v>0.1343287037037037</v>
      </c>
      <c r="C127" s="10" t="s">
        <v>69</v>
      </c>
      <c r="D127" s="10" t="s">
        <v>363</v>
      </c>
      <c r="E127" s="13">
        <v>16.0</v>
      </c>
      <c r="F127" s="16">
        <f>E127-5</f>
        <v>11</v>
      </c>
    </row>
    <row r="128">
      <c r="A128" s="10" t="s">
        <v>3188</v>
      </c>
      <c r="B128" s="19">
        <v>0.1357986111111111</v>
      </c>
      <c r="C128" s="10" t="s">
        <v>70</v>
      </c>
      <c r="D128" s="10" t="s">
        <v>365</v>
      </c>
      <c r="E128" s="13">
        <v>21.0</v>
      </c>
      <c r="F128" s="16">
        <f>E128-12</f>
        <v>9</v>
      </c>
    </row>
    <row r="129">
      <c r="A129" s="10" t="s">
        <v>3188</v>
      </c>
      <c r="B129" s="19">
        <v>0.13835648148148147</v>
      </c>
      <c r="C129" s="10" t="s">
        <v>964</v>
      </c>
      <c r="D129" s="10" t="s">
        <v>83</v>
      </c>
      <c r="E129" s="13">
        <v>12.0</v>
      </c>
      <c r="F129" s="16">
        <f>E129--1</f>
        <v>13</v>
      </c>
    </row>
    <row r="130">
      <c r="A130" s="10" t="s">
        <v>3188</v>
      </c>
      <c r="B130" s="19">
        <v>0.14623842592592592</v>
      </c>
      <c r="C130" s="10" t="s">
        <v>70</v>
      </c>
      <c r="D130" s="10" t="s">
        <v>125</v>
      </c>
      <c r="E130" s="13" t="s">
        <v>68</v>
      </c>
      <c r="F130" s="13">
        <v>20.0</v>
      </c>
      <c r="J130" s="10" t="s">
        <v>953</v>
      </c>
    </row>
    <row r="131">
      <c r="A131" s="10" t="s">
        <v>3188</v>
      </c>
      <c r="B131" s="19">
        <v>0.14627314814814815</v>
      </c>
      <c r="C131" s="10" t="s">
        <v>964</v>
      </c>
      <c r="D131" s="10" t="s">
        <v>125</v>
      </c>
      <c r="E131" s="13">
        <v>23.0</v>
      </c>
      <c r="F131" s="16">
        <f>E131-2-10</f>
        <v>11</v>
      </c>
      <c r="J131" s="10" t="s">
        <v>953</v>
      </c>
    </row>
    <row r="132">
      <c r="A132" s="10" t="s">
        <v>3188</v>
      </c>
      <c r="B132" s="19">
        <v>0.14629629629629629</v>
      </c>
      <c r="C132" s="10" t="s">
        <v>3086</v>
      </c>
      <c r="D132" s="10" t="s">
        <v>125</v>
      </c>
      <c r="E132" s="13" t="s">
        <v>75</v>
      </c>
      <c r="F132" s="13" t="s">
        <v>75</v>
      </c>
      <c r="J132" s="10" t="s">
        <v>2263</v>
      </c>
    </row>
    <row r="133">
      <c r="A133" s="10" t="s">
        <v>3188</v>
      </c>
      <c r="B133" s="19">
        <v>0.14629629629629629</v>
      </c>
      <c r="C133" s="10" t="s">
        <v>3086</v>
      </c>
      <c r="D133" s="10" t="s">
        <v>125</v>
      </c>
      <c r="E133" s="13">
        <v>39.0</v>
      </c>
      <c r="F133" s="16">
        <f>E133-13-10</f>
        <v>16</v>
      </c>
      <c r="J133" s="10" t="s">
        <v>953</v>
      </c>
    </row>
    <row r="134">
      <c r="A134" s="10" t="s">
        <v>3188</v>
      </c>
      <c r="B134" s="19">
        <v>0.14630787037037038</v>
      </c>
      <c r="C134" s="10" t="s">
        <v>84</v>
      </c>
      <c r="D134" s="10" t="s">
        <v>125</v>
      </c>
      <c r="E134" s="13">
        <v>18.0</v>
      </c>
      <c r="F134" s="16">
        <f t="shared" ref="F134:F135" si="8">E134-2-10</f>
        <v>6</v>
      </c>
      <c r="J134" s="10" t="s">
        <v>953</v>
      </c>
    </row>
    <row r="135">
      <c r="A135" s="10" t="s">
        <v>3188</v>
      </c>
      <c r="B135" s="19">
        <v>0.14652777777777778</v>
      </c>
      <c r="C135" s="10" t="s">
        <v>82</v>
      </c>
      <c r="D135" s="10" t="s">
        <v>125</v>
      </c>
      <c r="E135" s="13">
        <v>15.0</v>
      </c>
      <c r="F135" s="16">
        <f t="shared" si="8"/>
        <v>3</v>
      </c>
      <c r="J135" s="10" t="s">
        <v>953</v>
      </c>
    </row>
    <row r="136">
      <c r="A136" s="10" t="s">
        <v>3188</v>
      </c>
      <c r="B136" s="19">
        <v>0.14655092592592592</v>
      </c>
      <c r="C136" s="10" t="s">
        <v>69</v>
      </c>
      <c r="D136" s="10" t="s">
        <v>125</v>
      </c>
      <c r="E136" s="13">
        <v>17.0</v>
      </c>
      <c r="F136" s="16">
        <f>E136-4-10</f>
        <v>3</v>
      </c>
      <c r="J136" s="10" t="s">
        <v>953</v>
      </c>
    </row>
    <row r="137">
      <c r="A137" s="10" t="s">
        <v>3188</v>
      </c>
      <c r="B137" s="19">
        <v>0.1465625</v>
      </c>
      <c r="C137" s="10" t="s">
        <v>66</v>
      </c>
      <c r="D137" s="10" t="s">
        <v>125</v>
      </c>
      <c r="E137" s="13">
        <v>27.0</v>
      </c>
      <c r="F137" s="16">
        <f>E137-0-10</f>
        <v>17</v>
      </c>
      <c r="J137" s="10" t="s">
        <v>953</v>
      </c>
    </row>
    <row r="138">
      <c r="A138" s="10" t="s">
        <v>3188</v>
      </c>
      <c r="B138" s="19">
        <v>0.15670138888888888</v>
      </c>
      <c r="C138" s="10" t="s">
        <v>69</v>
      </c>
      <c r="D138" s="10" t="s">
        <v>76</v>
      </c>
      <c r="E138" s="13" t="s">
        <v>75</v>
      </c>
      <c r="F138" s="16"/>
      <c r="J138" s="10" t="s">
        <v>2263</v>
      </c>
    </row>
    <row r="139">
      <c r="A139" s="10" t="s">
        <v>3188</v>
      </c>
      <c r="B139" s="19">
        <v>0.15670138888888888</v>
      </c>
      <c r="C139" s="10" t="s">
        <v>69</v>
      </c>
      <c r="D139" s="10" t="s">
        <v>76</v>
      </c>
      <c r="E139" s="13" t="s">
        <v>75</v>
      </c>
      <c r="F139" s="16"/>
    </row>
    <row r="140">
      <c r="A140" s="10" t="s">
        <v>3188</v>
      </c>
      <c r="B140" s="19">
        <v>0.1613888888888889</v>
      </c>
      <c r="C140" s="10" t="s">
        <v>66</v>
      </c>
      <c r="D140" s="10" t="s">
        <v>81</v>
      </c>
      <c r="E140" s="13">
        <v>15.0</v>
      </c>
      <c r="F140" s="16">
        <f>E140-5</f>
        <v>10</v>
      </c>
    </row>
  </sheetData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29"/>
    <col customWidth="1" min="4" max="4" width="15.71"/>
    <col customWidth="1" min="5" max="5" width="10.43"/>
    <col customWidth="1" min="6" max="6" width="12.43"/>
    <col customWidth="1" min="7" max="7" width="5.14"/>
    <col customWidth="1" min="8" max="8" width="17.71"/>
    <col customWidth="1" min="9" max="9" width="6.29"/>
    <col customWidth="1" min="10" max="10" width="38.43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3206</v>
      </c>
      <c r="B2" s="19">
        <v>0.03693287037037037</v>
      </c>
      <c r="C2" s="10" t="s">
        <v>66</v>
      </c>
      <c r="D2" s="10" t="s">
        <v>83</v>
      </c>
      <c r="E2" s="10">
        <v>25.0</v>
      </c>
      <c r="F2">
        <f>E2-6</f>
        <v>19</v>
      </c>
    </row>
    <row r="3">
      <c r="A3" s="10" t="s">
        <v>3206</v>
      </c>
      <c r="B3" s="19">
        <v>0.0077314814814814815</v>
      </c>
      <c r="C3" s="10" t="s">
        <v>69</v>
      </c>
      <c r="D3" s="10" t="s">
        <v>76</v>
      </c>
      <c r="E3" s="10">
        <v>9.0</v>
      </c>
      <c r="J3" s="10" t="s">
        <v>3229</v>
      </c>
    </row>
    <row r="4">
      <c r="A4" s="10" t="s">
        <v>3206</v>
      </c>
      <c r="B4" s="19">
        <v>0.06076388888888889</v>
      </c>
      <c r="C4" s="10" t="s">
        <v>69</v>
      </c>
      <c r="D4" s="10" t="s">
        <v>83</v>
      </c>
      <c r="E4" s="10">
        <v>11.0</v>
      </c>
      <c r="F4" s="22">
        <f>E4-1</f>
        <v>10</v>
      </c>
    </row>
    <row r="5">
      <c r="A5" s="10" t="s">
        <v>3206</v>
      </c>
      <c r="B5" s="19">
        <v>0.06556712962962963</v>
      </c>
      <c r="C5" s="10" t="s">
        <v>84</v>
      </c>
      <c r="D5" s="10" t="s">
        <v>166</v>
      </c>
      <c r="E5" s="10" t="s">
        <v>88</v>
      </c>
      <c r="F5" s="10">
        <v>1.0</v>
      </c>
      <c r="J5" s="10" t="s">
        <v>85</v>
      </c>
    </row>
    <row r="6">
      <c r="A6" s="10" t="s">
        <v>3206</v>
      </c>
      <c r="B6" s="19">
        <v>0.06556712962962963</v>
      </c>
      <c r="C6" s="10" t="s">
        <v>84</v>
      </c>
      <c r="D6" s="10" t="s">
        <v>166</v>
      </c>
      <c r="E6" s="10">
        <v>16.0</v>
      </c>
      <c r="F6" s="10">
        <f>E6-0</f>
        <v>16</v>
      </c>
    </row>
    <row r="7">
      <c r="A7" s="10" t="s">
        <v>3206</v>
      </c>
      <c r="B7" s="19">
        <v>0.07258101851851852</v>
      </c>
      <c r="C7" s="10" t="s">
        <v>66</v>
      </c>
      <c r="D7" s="10" t="s">
        <v>166</v>
      </c>
      <c r="E7" s="10" t="s">
        <v>75</v>
      </c>
      <c r="F7" s="10" t="s">
        <v>75</v>
      </c>
      <c r="J7" s="10" t="s">
        <v>85</v>
      </c>
    </row>
    <row r="8">
      <c r="A8" s="10" t="s">
        <v>3206</v>
      </c>
      <c r="B8" s="19">
        <v>0.07258101851851852</v>
      </c>
      <c r="C8" s="10" t="s">
        <v>66</v>
      </c>
      <c r="D8" s="10" t="s">
        <v>166</v>
      </c>
      <c r="E8" s="10">
        <v>16.0</v>
      </c>
      <c r="F8" s="10">
        <f>E8-3</f>
        <v>13</v>
      </c>
    </row>
    <row r="9">
      <c r="A9" s="10" t="s">
        <v>3206</v>
      </c>
      <c r="B9" s="28">
        <v>0.0725925925925926</v>
      </c>
      <c r="C9" s="25" t="s">
        <v>69</v>
      </c>
      <c r="D9" s="10" t="s">
        <v>166</v>
      </c>
      <c r="E9" s="55" t="s">
        <v>75</v>
      </c>
      <c r="F9" s="26" t="s">
        <v>75</v>
      </c>
      <c r="J9" s="10" t="s">
        <v>85</v>
      </c>
    </row>
    <row r="10">
      <c r="A10" s="10" t="s">
        <v>3206</v>
      </c>
      <c r="B10" s="28">
        <v>0.0725925925925926</v>
      </c>
      <c r="C10" s="25" t="s">
        <v>69</v>
      </c>
      <c r="D10" s="10" t="s">
        <v>166</v>
      </c>
      <c r="E10" s="25">
        <v>22.0</v>
      </c>
      <c r="F10" s="46">
        <f>E10-9</f>
        <v>13</v>
      </c>
    </row>
    <row r="11">
      <c r="A11" s="10" t="s">
        <v>3206</v>
      </c>
      <c r="B11" s="19">
        <v>0.07260416666666666</v>
      </c>
      <c r="C11" s="10" t="s">
        <v>82</v>
      </c>
      <c r="D11" s="10" t="s">
        <v>166</v>
      </c>
      <c r="E11" s="10" t="s">
        <v>75</v>
      </c>
      <c r="F11" s="10" t="s">
        <v>75</v>
      </c>
      <c r="J11" s="10" t="s">
        <v>85</v>
      </c>
    </row>
    <row r="12">
      <c r="A12" s="10" t="s">
        <v>3206</v>
      </c>
      <c r="B12" s="19">
        <v>0.07260416666666666</v>
      </c>
      <c r="C12" s="10" t="s">
        <v>82</v>
      </c>
      <c r="D12" s="10" t="s">
        <v>166</v>
      </c>
      <c r="E12" s="10">
        <v>15.0</v>
      </c>
      <c r="F12" s="22">
        <f>E12-8</f>
        <v>7</v>
      </c>
    </row>
    <row r="13">
      <c r="A13" s="10" t="s">
        <v>3206</v>
      </c>
      <c r="B13" s="19">
        <v>0.07261574074074074</v>
      </c>
      <c r="C13" s="10" t="s">
        <v>3086</v>
      </c>
      <c r="D13" s="10" t="s">
        <v>166</v>
      </c>
      <c r="E13" s="10" t="s">
        <v>75</v>
      </c>
      <c r="F13" s="10" t="s">
        <v>75</v>
      </c>
      <c r="J13" s="10" t="s">
        <v>85</v>
      </c>
    </row>
    <row r="14">
      <c r="A14" s="10" t="s">
        <v>3206</v>
      </c>
      <c r="B14" s="19">
        <v>0.07261574074074074</v>
      </c>
      <c r="C14" s="10" t="s">
        <v>3086</v>
      </c>
      <c r="D14" s="10" t="s">
        <v>166</v>
      </c>
      <c r="E14" s="10">
        <v>23.0</v>
      </c>
      <c r="F14" s="22">
        <f>E14-5</f>
        <v>18</v>
      </c>
    </row>
    <row r="15">
      <c r="A15" s="10" t="s">
        <v>3206</v>
      </c>
      <c r="B15" s="19">
        <v>0.07263888888888889</v>
      </c>
      <c r="C15" s="10" t="s">
        <v>84</v>
      </c>
      <c r="D15" s="10" t="s">
        <v>166</v>
      </c>
      <c r="E15" s="10" t="s">
        <v>75</v>
      </c>
      <c r="F15" s="10" t="s">
        <v>75</v>
      </c>
      <c r="J15" s="10" t="s">
        <v>85</v>
      </c>
    </row>
    <row r="16">
      <c r="A16" s="10" t="s">
        <v>3206</v>
      </c>
      <c r="B16" s="19">
        <v>0.07263888888888889</v>
      </c>
      <c r="C16" s="10" t="s">
        <v>84</v>
      </c>
      <c r="D16" s="10" t="s">
        <v>166</v>
      </c>
      <c r="E16" s="10">
        <v>16.0</v>
      </c>
      <c r="F16" s="22">
        <f>E16-0</f>
        <v>16</v>
      </c>
    </row>
    <row r="17">
      <c r="A17" s="10" t="s">
        <v>3206</v>
      </c>
      <c r="B17" s="19">
        <v>0.07265046296296296</v>
      </c>
      <c r="C17" s="10" t="s">
        <v>964</v>
      </c>
      <c r="D17" s="10" t="s">
        <v>166</v>
      </c>
      <c r="E17" s="10" t="s">
        <v>75</v>
      </c>
      <c r="F17" s="10" t="s">
        <v>75</v>
      </c>
      <c r="J17" s="10" t="s">
        <v>85</v>
      </c>
    </row>
    <row r="18">
      <c r="A18" s="10" t="s">
        <v>3206</v>
      </c>
      <c r="B18" s="19">
        <v>0.07265046296296296</v>
      </c>
      <c r="C18" s="10" t="s">
        <v>964</v>
      </c>
      <c r="D18" s="10" t="s">
        <v>166</v>
      </c>
      <c r="E18" s="10">
        <v>21.0</v>
      </c>
      <c r="F18">
        <f>E18-9</f>
        <v>12</v>
      </c>
    </row>
    <row r="19">
      <c r="A19" s="10" t="s">
        <v>3206</v>
      </c>
      <c r="B19" s="19">
        <v>0.07266203703703704</v>
      </c>
      <c r="C19" s="10" t="s">
        <v>70</v>
      </c>
      <c r="D19" s="10" t="s">
        <v>166</v>
      </c>
      <c r="E19" s="10" t="s">
        <v>75</v>
      </c>
      <c r="F19" s="10" t="s">
        <v>75</v>
      </c>
      <c r="J19" s="10" t="s">
        <v>85</v>
      </c>
    </row>
    <row r="20">
      <c r="A20" s="10" t="s">
        <v>3206</v>
      </c>
      <c r="B20" s="19">
        <v>0.07266203703703704</v>
      </c>
      <c r="C20" s="10" t="s">
        <v>70</v>
      </c>
      <c r="D20" s="10" t="s">
        <v>166</v>
      </c>
      <c r="E20" s="10">
        <v>16.0</v>
      </c>
      <c r="F20">
        <f>E20-4</f>
        <v>12</v>
      </c>
    </row>
    <row r="21">
      <c r="A21" s="10" t="s">
        <v>3206</v>
      </c>
      <c r="B21" s="19">
        <v>0.07425925925925926</v>
      </c>
      <c r="C21" s="10" t="s">
        <v>66</v>
      </c>
      <c r="D21" s="10" t="s">
        <v>83</v>
      </c>
      <c r="E21" s="10">
        <v>18.0</v>
      </c>
      <c r="F21">
        <f>E21-6</f>
        <v>12</v>
      </c>
    </row>
    <row r="22">
      <c r="A22" s="10" t="s">
        <v>3206</v>
      </c>
      <c r="B22" s="19">
        <v>0.075</v>
      </c>
      <c r="C22" s="10" t="s">
        <v>69</v>
      </c>
      <c r="D22" s="10" t="s">
        <v>83</v>
      </c>
      <c r="E22" s="10">
        <v>10.0</v>
      </c>
      <c r="F22">
        <f>E22-1</f>
        <v>9</v>
      </c>
    </row>
    <row r="23">
      <c r="A23" s="10" t="s">
        <v>3206</v>
      </c>
      <c r="B23" s="19">
        <v>0.075</v>
      </c>
      <c r="C23" s="10" t="s">
        <v>82</v>
      </c>
      <c r="D23" s="10" t="s">
        <v>83</v>
      </c>
      <c r="E23" s="10">
        <v>22.0</v>
      </c>
      <c r="F23">
        <f>E23-10</f>
        <v>12</v>
      </c>
    </row>
    <row r="24">
      <c r="A24" s="10" t="s">
        <v>3206</v>
      </c>
      <c r="B24" s="19">
        <v>0.075</v>
      </c>
      <c r="C24" s="10" t="s">
        <v>3086</v>
      </c>
      <c r="D24" s="10" t="s">
        <v>83</v>
      </c>
      <c r="E24" s="10">
        <v>30.0</v>
      </c>
      <c r="F24">
        <f>E24-11</f>
        <v>19</v>
      </c>
    </row>
    <row r="25">
      <c r="A25" s="10" t="s">
        <v>3206</v>
      </c>
      <c r="B25" s="19">
        <v>0.07503472222222222</v>
      </c>
      <c r="C25" s="10" t="s">
        <v>84</v>
      </c>
      <c r="D25" s="10" t="s">
        <v>83</v>
      </c>
      <c r="E25" s="10">
        <v>22.0</v>
      </c>
      <c r="F25">
        <f>E25-5</f>
        <v>17</v>
      </c>
    </row>
    <row r="26">
      <c r="A26" s="10" t="s">
        <v>3206</v>
      </c>
      <c r="B26" s="19">
        <v>0.07505787037037037</v>
      </c>
      <c r="C26" s="10" t="s">
        <v>964</v>
      </c>
      <c r="D26" s="10" t="s">
        <v>83</v>
      </c>
      <c r="E26" s="10">
        <v>2.0</v>
      </c>
      <c r="F26">
        <f>E26--1</f>
        <v>3</v>
      </c>
    </row>
    <row r="27">
      <c r="A27" s="10" t="s">
        <v>3206</v>
      </c>
      <c r="B27" s="19">
        <v>0.07506944444444444</v>
      </c>
      <c r="C27" s="10" t="s">
        <v>70</v>
      </c>
      <c r="D27" s="10" t="s">
        <v>83</v>
      </c>
      <c r="E27" s="10">
        <v>22.0</v>
      </c>
      <c r="F27" s="22">
        <f>E27-12</f>
        <v>10</v>
      </c>
    </row>
    <row r="28">
      <c r="A28" s="10" t="s">
        <v>3206</v>
      </c>
      <c r="B28" s="19">
        <v>0.07837962962962963</v>
      </c>
      <c r="C28" s="10" t="s">
        <v>69</v>
      </c>
      <c r="D28" s="10" t="s">
        <v>127</v>
      </c>
      <c r="E28" s="10">
        <v>19.0</v>
      </c>
      <c r="F28">
        <f t="shared" ref="F28:F29" si="1">E28-5</f>
        <v>14</v>
      </c>
    </row>
    <row r="29">
      <c r="A29" s="10" t="s">
        <v>3206</v>
      </c>
      <c r="B29" s="19">
        <v>0.0793287037037037</v>
      </c>
      <c r="C29" s="10" t="s">
        <v>69</v>
      </c>
      <c r="D29" s="10" t="s">
        <v>127</v>
      </c>
      <c r="E29" s="10">
        <v>15.0</v>
      </c>
      <c r="F29">
        <f t="shared" si="1"/>
        <v>10</v>
      </c>
    </row>
    <row r="30">
      <c r="A30" s="10" t="s">
        <v>3206</v>
      </c>
      <c r="B30" s="19">
        <v>0.09518518518518519</v>
      </c>
      <c r="C30" s="10" t="s">
        <v>69</v>
      </c>
      <c r="D30" s="10" t="s">
        <v>76</v>
      </c>
      <c r="E30" s="10" t="s">
        <v>75</v>
      </c>
      <c r="F30" s="10" t="s">
        <v>75</v>
      </c>
      <c r="J30" s="10" t="s">
        <v>2509</v>
      </c>
    </row>
    <row r="31">
      <c r="A31" s="10" t="s">
        <v>3206</v>
      </c>
      <c r="B31" s="19">
        <v>0.10027777777777777</v>
      </c>
      <c r="C31" s="10" t="s">
        <v>66</v>
      </c>
      <c r="D31" s="10" t="s">
        <v>166</v>
      </c>
      <c r="E31" s="10" t="s">
        <v>75</v>
      </c>
      <c r="F31" s="10" t="s">
        <v>75</v>
      </c>
      <c r="J31" s="10" t="s">
        <v>85</v>
      </c>
    </row>
    <row r="32">
      <c r="A32" s="10" t="s">
        <v>3206</v>
      </c>
      <c r="B32" s="19">
        <v>0.10027777777777777</v>
      </c>
      <c r="C32" s="10" t="s">
        <v>66</v>
      </c>
      <c r="D32" s="10" t="s">
        <v>166</v>
      </c>
      <c r="E32" s="10">
        <v>14.0</v>
      </c>
      <c r="F32">
        <f>E32-3</f>
        <v>11</v>
      </c>
    </row>
    <row r="33">
      <c r="A33" s="10" t="s">
        <v>3206</v>
      </c>
      <c r="B33" s="19">
        <v>0.10078703703703704</v>
      </c>
      <c r="C33" s="25" t="s">
        <v>69</v>
      </c>
      <c r="D33" s="10" t="s">
        <v>166</v>
      </c>
      <c r="E33" s="55" t="s">
        <v>75</v>
      </c>
      <c r="F33" s="26" t="s">
        <v>75</v>
      </c>
      <c r="J33" s="10" t="s">
        <v>85</v>
      </c>
    </row>
    <row r="34">
      <c r="A34" s="10" t="s">
        <v>3206</v>
      </c>
      <c r="B34" s="19">
        <v>0.10078703703703704</v>
      </c>
      <c r="C34" s="25" t="s">
        <v>69</v>
      </c>
      <c r="D34" s="10" t="s">
        <v>166</v>
      </c>
      <c r="E34" s="25">
        <v>24.0</v>
      </c>
      <c r="F34" s="46">
        <f>E34-9</f>
        <v>15</v>
      </c>
    </row>
    <row r="35">
      <c r="A35" s="10" t="s">
        <v>3206</v>
      </c>
      <c r="B35" s="19">
        <v>0.10081018518518518</v>
      </c>
      <c r="C35" s="10" t="s">
        <v>82</v>
      </c>
      <c r="D35" s="10" t="s">
        <v>166</v>
      </c>
      <c r="E35" s="10" t="s">
        <v>75</v>
      </c>
      <c r="F35" s="10" t="s">
        <v>75</v>
      </c>
      <c r="J35" s="10" t="s">
        <v>85</v>
      </c>
    </row>
    <row r="36">
      <c r="A36" s="10" t="s">
        <v>3206</v>
      </c>
      <c r="B36" s="19">
        <v>0.10081018518518518</v>
      </c>
      <c r="C36" s="10" t="s">
        <v>82</v>
      </c>
      <c r="D36" s="10" t="s">
        <v>166</v>
      </c>
      <c r="E36" s="10">
        <v>22.0</v>
      </c>
      <c r="F36" s="22">
        <f>E36-8</f>
        <v>14</v>
      </c>
    </row>
    <row r="37">
      <c r="A37" s="10" t="s">
        <v>3206</v>
      </c>
      <c r="B37" s="19">
        <v>0.10081018518518518</v>
      </c>
      <c r="C37" s="10" t="s">
        <v>3086</v>
      </c>
      <c r="D37" s="10" t="s">
        <v>166</v>
      </c>
      <c r="E37" s="10" t="s">
        <v>75</v>
      </c>
      <c r="F37" s="10" t="s">
        <v>75</v>
      </c>
      <c r="J37" s="10" t="s">
        <v>85</v>
      </c>
    </row>
    <row r="38">
      <c r="A38" s="10" t="s">
        <v>3206</v>
      </c>
      <c r="B38" s="19">
        <v>0.10081018518518518</v>
      </c>
      <c r="C38" s="10" t="s">
        <v>3086</v>
      </c>
      <c r="D38" s="10" t="s">
        <v>166</v>
      </c>
      <c r="E38" s="10">
        <v>19.0</v>
      </c>
      <c r="F38" s="22">
        <f>E38-5</f>
        <v>14</v>
      </c>
    </row>
    <row r="39">
      <c r="A39" s="10" t="s">
        <v>3206</v>
      </c>
      <c r="B39" s="19">
        <v>0.10083333333333333</v>
      </c>
      <c r="C39" s="10" t="s">
        <v>84</v>
      </c>
      <c r="D39" s="10" t="s">
        <v>166</v>
      </c>
      <c r="E39" s="10" t="s">
        <v>75</v>
      </c>
      <c r="F39" s="10" t="s">
        <v>75</v>
      </c>
      <c r="J39" s="10" t="s">
        <v>85</v>
      </c>
    </row>
    <row r="40">
      <c r="A40" s="10" t="s">
        <v>3206</v>
      </c>
      <c r="B40" s="19">
        <v>0.10083333333333333</v>
      </c>
      <c r="C40" s="10" t="s">
        <v>84</v>
      </c>
      <c r="D40" s="10" t="s">
        <v>166</v>
      </c>
      <c r="E40" s="10">
        <v>18.0</v>
      </c>
      <c r="F40" s="22">
        <f>E40-0</f>
        <v>18</v>
      </c>
    </row>
    <row r="41">
      <c r="A41" s="10" t="s">
        <v>3206</v>
      </c>
      <c r="B41" s="19">
        <v>0.10083333333333333</v>
      </c>
      <c r="C41" s="10" t="s">
        <v>964</v>
      </c>
      <c r="D41" s="10" t="s">
        <v>166</v>
      </c>
      <c r="E41" s="10" t="s">
        <v>75</v>
      </c>
      <c r="F41" s="10" t="s">
        <v>75</v>
      </c>
      <c r="J41" s="10" t="s">
        <v>85</v>
      </c>
    </row>
    <row r="42">
      <c r="A42" s="10" t="s">
        <v>3206</v>
      </c>
      <c r="B42" s="19">
        <v>0.10083333333333333</v>
      </c>
      <c r="C42" s="10" t="s">
        <v>964</v>
      </c>
      <c r="D42" s="10" t="s">
        <v>166</v>
      </c>
      <c r="E42" s="10">
        <v>18.0</v>
      </c>
      <c r="F42">
        <f>E42-9</f>
        <v>9</v>
      </c>
    </row>
    <row r="43">
      <c r="A43" s="10" t="s">
        <v>3206</v>
      </c>
      <c r="B43" s="19">
        <v>0.10084490740740741</v>
      </c>
      <c r="C43" s="10" t="s">
        <v>70</v>
      </c>
      <c r="D43" s="10" t="s">
        <v>166</v>
      </c>
      <c r="E43" s="10" t="s">
        <v>75</v>
      </c>
      <c r="F43" s="10" t="s">
        <v>75</v>
      </c>
      <c r="J43" s="10" t="s">
        <v>85</v>
      </c>
    </row>
    <row r="44">
      <c r="A44" s="10" t="s">
        <v>3206</v>
      </c>
      <c r="B44" s="19">
        <v>0.10084490740740741</v>
      </c>
      <c r="C44" s="10" t="s">
        <v>70</v>
      </c>
      <c r="D44" s="10" t="s">
        <v>166</v>
      </c>
      <c r="E44" s="10">
        <v>16.0</v>
      </c>
      <c r="F44">
        <f>E44-4</f>
        <v>12</v>
      </c>
    </row>
    <row r="45">
      <c r="A45" s="10" t="s">
        <v>3206</v>
      </c>
      <c r="B45" s="19">
        <v>0.10201388888888889</v>
      </c>
      <c r="C45" s="10" t="s">
        <v>82</v>
      </c>
      <c r="D45" s="10" t="s">
        <v>100</v>
      </c>
      <c r="E45" s="10">
        <v>20.0</v>
      </c>
      <c r="F45">
        <f>E45-2</f>
        <v>18</v>
      </c>
    </row>
    <row r="46">
      <c r="A46" s="10" t="s">
        <v>3206</v>
      </c>
      <c r="B46" s="19">
        <v>0.10396990740740741</v>
      </c>
      <c r="C46" s="10" t="s">
        <v>70</v>
      </c>
      <c r="D46" s="10" t="s">
        <v>67</v>
      </c>
      <c r="E46" s="10">
        <v>18.0</v>
      </c>
      <c r="F46" s="22">
        <f>E46-4</f>
        <v>14</v>
      </c>
    </row>
    <row r="47">
      <c r="A47" s="10" t="s">
        <v>3206</v>
      </c>
      <c r="B47" s="19">
        <v>0.1207986111111111</v>
      </c>
      <c r="C47" s="10" t="s">
        <v>70</v>
      </c>
      <c r="D47" s="10" t="s">
        <v>87</v>
      </c>
      <c r="E47" s="10">
        <v>21.0</v>
      </c>
      <c r="F47">
        <f>E47-5</f>
        <v>16</v>
      </c>
    </row>
    <row r="48">
      <c r="A48" s="10" t="s">
        <v>3206</v>
      </c>
      <c r="B48" s="19">
        <v>0.12083333333333333</v>
      </c>
      <c r="C48" s="10" t="s">
        <v>82</v>
      </c>
      <c r="D48" s="10" t="s">
        <v>87</v>
      </c>
      <c r="E48" s="10">
        <v>21.0</v>
      </c>
      <c r="F48" s="82">
        <f>E48-1</f>
        <v>20</v>
      </c>
    </row>
    <row r="49">
      <c r="A49" s="10" t="s">
        <v>3206</v>
      </c>
      <c r="B49" s="19">
        <v>0.12101851851851853</v>
      </c>
      <c r="C49" s="10" t="s">
        <v>84</v>
      </c>
      <c r="D49" s="10" t="s">
        <v>87</v>
      </c>
      <c r="E49" s="10" t="s">
        <v>75</v>
      </c>
      <c r="F49" s="10" t="s">
        <v>75</v>
      </c>
      <c r="J49" s="10" t="s">
        <v>85</v>
      </c>
    </row>
    <row r="50">
      <c r="A50" s="10" t="s">
        <v>3206</v>
      </c>
      <c r="B50" s="19">
        <v>0.12101851851851853</v>
      </c>
      <c r="C50" s="10" t="s">
        <v>84</v>
      </c>
      <c r="D50" s="10" t="s">
        <v>87</v>
      </c>
      <c r="E50" s="10">
        <v>15.0</v>
      </c>
      <c r="F50">
        <f>E50-2</f>
        <v>13</v>
      </c>
    </row>
    <row r="51">
      <c r="A51" s="10" t="s">
        <v>3206</v>
      </c>
      <c r="B51" s="19">
        <v>0.12116898148148147</v>
      </c>
      <c r="C51" s="10" t="s">
        <v>69</v>
      </c>
      <c r="D51" s="10" t="s">
        <v>87</v>
      </c>
      <c r="E51" s="10">
        <v>12.0</v>
      </c>
      <c r="F51" s="22">
        <f>E51-4</f>
        <v>8</v>
      </c>
    </row>
    <row r="52">
      <c r="A52" s="10" t="s">
        <v>3206</v>
      </c>
      <c r="B52" s="19">
        <v>0.12127314814814814</v>
      </c>
      <c r="C52" s="10" t="s">
        <v>964</v>
      </c>
      <c r="D52" s="10" t="s">
        <v>87</v>
      </c>
      <c r="E52" s="10">
        <v>5.0</v>
      </c>
      <c r="F52">
        <f>E52-2</f>
        <v>3</v>
      </c>
    </row>
    <row r="53">
      <c r="A53" s="10" t="s">
        <v>3206</v>
      </c>
      <c r="B53" s="19">
        <v>0.12127314814814814</v>
      </c>
      <c r="C53" s="10" t="s">
        <v>3086</v>
      </c>
      <c r="D53" s="10" t="s">
        <v>87</v>
      </c>
      <c r="E53" s="10">
        <v>8.0</v>
      </c>
      <c r="F53">
        <f>E53-5</f>
        <v>3</v>
      </c>
    </row>
    <row r="54">
      <c r="A54" s="10" t="s">
        <v>3206</v>
      </c>
      <c r="B54" s="19">
        <v>0.12151620370370371</v>
      </c>
      <c r="C54" s="10" t="s">
        <v>66</v>
      </c>
      <c r="D54" s="10" t="s">
        <v>87</v>
      </c>
      <c r="E54" s="10" t="s">
        <v>88</v>
      </c>
      <c r="F54" s="10">
        <v>1.0</v>
      </c>
    </row>
    <row r="55">
      <c r="A55" s="10" t="s">
        <v>3206</v>
      </c>
      <c r="B55" s="19">
        <v>0.1238888888888889</v>
      </c>
      <c r="C55" s="10" t="s">
        <v>70</v>
      </c>
      <c r="D55" s="10" t="s">
        <v>93</v>
      </c>
      <c r="E55" s="10">
        <v>27.0</v>
      </c>
      <c r="F55" s="22">
        <f t="shared" ref="F55:F56" si="2">E55-10</f>
        <v>17</v>
      </c>
      <c r="J55" s="10" t="s">
        <v>3230</v>
      </c>
    </row>
    <row r="56">
      <c r="A56" s="10" t="s">
        <v>3206</v>
      </c>
      <c r="B56" s="19">
        <v>0.1238888888888889</v>
      </c>
      <c r="C56" s="10" t="s">
        <v>70</v>
      </c>
      <c r="D56" s="10" t="s">
        <v>93</v>
      </c>
      <c r="E56" s="10">
        <v>18.0</v>
      </c>
      <c r="F56" s="22">
        <f t="shared" si="2"/>
        <v>8</v>
      </c>
      <c r="J56" s="10" t="s">
        <v>3230</v>
      </c>
    </row>
    <row r="57">
      <c r="A57" s="10" t="s">
        <v>3206</v>
      </c>
      <c r="B57" s="19">
        <v>0.12416666666666666</v>
      </c>
      <c r="C57" s="10" t="s">
        <v>70</v>
      </c>
      <c r="D57" s="10" t="s">
        <v>91</v>
      </c>
      <c r="E57" s="10">
        <v>14.0</v>
      </c>
      <c r="F57" s="22"/>
      <c r="H57" s="10" t="s">
        <v>3231</v>
      </c>
    </row>
    <row r="58">
      <c r="A58" s="10" t="s">
        <v>3206</v>
      </c>
      <c r="B58" s="19">
        <v>0.12454861111111111</v>
      </c>
      <c r="C58" s="10" t="s">
        <v>70</v>
      </c>
      <c r="D58" s="10" t="s">
        <v>91</v>
      </c>
      <c r="E58" s="10">
        <v>7.0</v>
      </c>
      <c r="H58" s="10" t="s">
        <v>3232</v>
      </c>
    </row>
    <row r="59">
      <c r="A59" s="10" t="s">
        <v>3206</v>
      </c>
      <c r="B59" s="19">
        <v>0.12496527777777777</v>
      </c>
      <c r="C59" s="10" t="s">
        <v>70</v>
      </c>
      <c r="D59" s="10" t="s">
        <v>93</v>
      </c>
      <c r="E59" s="10">
        <v>21.0</v>
      </c>
      <c r="F59" s="22">
        <f t="shared" ref="F59:F60" si="3">E59-10</f>
        <v>11</v>
      </c>
      <c r="J59" s="10" t="s">
        <v>3230</v>
      </c>
    </row>
    <row r="60">
      <c r="A60" s="10" t="s">
        <v>3206</v>
      </c>
      <c r="B60" s="19">
        <v>0.12498842592592592</v>
      </c>
      <c r="C60" s="10" t="s">
        <v>70</v>
      </c>
      <c r="D60" s="10" t="s">
        <v>93</v>
      </c>
      <c r="E60" s="10">
        <v>13.0</v>
      </c>
      <c r="F60" s="22">
        <f t="shared" si="3"/>
        <v>3</v>
      </c>
      <c r="J60" s="10" t="s">
        <v>3230</v>
      </c>
    </row>
    <row r="61">
      <c r="A61" s="10" t="s">
        <v>3206</v>
      </c>
      <c r="B61" s="19">
        <v>0.12508101851851852</v>
      </c>
      <c r="C61" s="10" t="s">
        <v>70</v>
      </c>
      <c r="D61" s="10" t="s">
        <v>91</v>
      </c>
      <c r="E61" s="10">
        <v>10.0</v>
      </c>
      <c r="H61" s="10" t="s">
        <v>3233</v>
      </c>
    </row>
    <row r="62">
      <c r="A62" s="10" t="s">
        <v>3206</v>
      </c>
      <c r="B62" s="19">
        <v>0.12729166666666666</v>
      </c>
      <c r="C62" s="10" t="s">
        <v>66</v>
      </c>
      <c r="D62" s="10" t="s">
        <v>166</v>
      </c>
      <c r="E62" s="10" t="s">
        <v>75</v>
      </c>
      <c r="F62" s="10" t="s">
        <v>75</v>
      </c>
      <c r="J62" s="10" t="s">
        <v>85</v>
      </c>
    </row>
    <row r="63">
      <c r="A63" s="10" t="s">
        <v>3206</v>
      </c>
      <c r="B63" s="19">
        <v>0.12729166666666666</v>
      </c>
      <c r="C63" s="10" t="s">
        <v>66</v>
      </c>
      <c r="D63" s="10" t="s">
        <v>166</v>
      </c>
      <c r="E63" s="10">
        <v>18.0</v>
      </c>
      <c r="F63">
        <f>E63-3</f>
        <v>15</v>
      </c>
    </row>
    <row r="64">
      <c r="A64" s="10" t="s">
        <v>3206</v>
      </c>
      <c r="B64" s="19">
        <v>0.1273263888888889</v>
      </c>
      <c r="C64" s="10" t="s">
        <v>69</v>
      </c>
      <c r="D64" s="10" t="s">
        <v>166</v>
      </c>
      <c r="E64" s="10" t="s">
        <v>75</v>
      </c>
      <c r="F64" s="10" t="s">
        <v>75</v>
      </c>
      <c r="J64" s="10" t="s">
        <v>85</v>
      </c>
    </row>
    <row r="65">
      <c r="A65" s="10" t="s">
        <v>3206</v>
      </c>
      <c r="B65" s="19">
        <v>0.1273263888888889</v>
      </c>
      <c r="C65" s="10" t="s">
        <v>69</v>
      </c>
      <c r="D65" s="10" t="s">
        <v>166</v>
      </c>
      <c r="E65" s="10">
        <v>27.0</v>
      </c>
      <c r="F65" s="22">
        <f>E65-9</f>
        <v>18</v>
      </c>
    </row>
    <row r="66">
      <c r="A66" s="10" t="s">
        <v>3206</v>
      </c>
      <c r="B66" s="19">
        <v>0.12738425925925925</v>
      </c>
      <c r="C66" s="10" t="s">
        <v>84</v>
      </c>
      <c r="D66" s="10" t="s">
        <v>166</v>
      </c>
      <c r="E66" s="10" t="s">
        <v>75</v>
      </c>
      <c r="F66" s="10" t="s">
        <v>75</v>
      </c>
      <c r="J66" s="10" t="s">
        <v>85</v>
      </c>
    </row>
    <row r="67">
      <c r="A67" s="10" t="s">
        <v>3206</v>
      </c>
      <c r="B67" s="19">
        <v>0.12738425925925925</v>
      </c>
      <c r="C67" s="10" t="s">
        <v>84</v>
      </c>
      <c r="D67" s="10" t="s">
        <v>166</v>
      </c>
      <c r="E67" s="10">
        <v>13.0</v>
      </c>
      <c r="F67">
        <f>E67-0</f>
        <v>13</v>
      </c>
      <c r="J67" s="10" t="s">
        <v>3234</v>
      </c>
    </row>
    <row r="68">
      <c r="A68" s="10" t="s">
        <v>3206</v>
      </c>
      <c r="B68" s="19">
        <v>0.12739583333333335</v>
      </c>
      <c r="C68" s="10" t="s">
        <v>964</v>
      </c>
      <c r="D68" s="10" t="s">
        <v>166</v>
      </c>
      <c r="E68" s="10" t="s">
        <v>75</v>
      </c>
      <c r="F68" s="10" t="s">
        <v>75</v>
      </c>
      <c r="J68" s="10" t="s">
        <v>85</v>
      </c>
    </row>
    <row r="69">
      <c r="A69" s="10" t="s">
        <v>3206</v>
      </c>
      <c r="B69" s="19">
        <v>0.12739583333333335</v>
      </c>
      <c r="C69" s="10" t="s">
        <v>964</v>
      </c>
      <c r="D69" s="10" t="s">
        <v>166</v>
      </c>
      <c r="E69" s="10">
        <v>29.0</v>
      </c>
      <c r="F69" s="81">
        <f>E69-9</f>
        <v>20</v>
      </c>
    </row>
    <row r="70">
      <c r="A70" s="10" t="s">
        <v>3206</v>
      </c>
      <c r="B70" s="19">
        <v>0.13027777777777777</v>
      </c>
      <c r="C70" s="10" t="s">
        <v>70</v>
      </c>
      <c r="D70" s="10" t="s">
        <v>166</v>
      </c>
      <c r="E70" s="10">
        <v>22.0</v>
      </c>
      <c r="F70" s="10">
        <f t="shared" ref="F70:F71" si="4">E70-4</f>
        <v>18</v>
      </c>
      <c r="J70" s="10" t="s">
        <v>85</v>
      </c>
    </row>
    <row r="71">
      <c r="A71" s="10" t="s">
        <v>3206</v>
      </c>
      <c r="B71" s="19">
        <v>0.13027777777777777</v>
      </c>
      <c r="C71" s="10" t="s">
        <v>70</v>
      </c>
      <c r="D71" s="10" t="s">
        <v>166</v>
      </c>
      <c r="E71" s="10">
        <v>23.0</v>
      </c>
      <c r="F71" s="10">
        <f t="shared" si="4"/>
        <v>19</v>
      </c>
    </row>
    <row r="72">
      <c r="A72" s="10" t="s">
        <v>3206</v>
      </c>
      <c r="B72" s="19">
        <v>0.13090277777777778</v>
      </c>
      <c r="C72" s="10" t="s">
        <v>70</v>
      </c>
      <c r="D72" s="10" t="s">
        <v>93</v>
      </c>
      <c r="E72" s="10">
        <v>25.0</v>
      </c>
      <c r="F72">
        <f>E72-10</f>
        <v>15</v>
      </c>
      <c r="J72" s="10" t="s">
        <v>3230</v>
      </c>
    </row>
    <row r="73">
      <c r="A73" s="10" t="s">
        <v>3206</v>
      </c>
      <c r="B73" s="19">
        <v>0.13099537037037037</v>
      </c>
      <c r="C73" s="10" t="s">
        <v>70</v>
      </c>
      <c r="D73" s="10" t="s">
        <v>91</v>
      </c>
      <c r="E73" s="10">
        <v>11.0</v>
      </c>
      <c r="H73" s="10" t="s">
        <v>3235</v>
      </c>
    </row>
    <row r="74">
      <c r="A74" s="10" t="s">
        <v>3206</v>
      </c>
      <c r="B74" s="19">
        <v>0.1317361111111111</v>
      </c>
      <c r="C74" s="10" t="s">
        <v>84</v>
      </c>
      <c r="D74" s="10" t="s">
        <v>166</v>
      </c>
      <c r="E74" s="10" t="s">
        <v>75</v>
      </c>
      <c r="F74" s="10" t="s">
        <v>75</v>
      </c>
      <c r="J74" s="10" t="s">
        <v>85</v>
      </c>
    </row>
    <row r="75">
      <c r="A75" s="10" t="s">
        <v>3206</v>
      </c>
      <c r="B75" s="19">
        <v>0.1317361111111111</v>
      </c>
      <c r="C75" s="10" t="s">
        <v>84</v>
      </c>
      <c r="D75" s="10" t="s">
        <v>166</v>
      </c>
      <c r="E75" s="10">
        <v>15.0</v>
      </c>
      <c r="F75">
        <f>E75-0</f>
        <v>15</v>
      </c>
    </row>
    <row r="76">
      <c r="A76" s="10" t="s">
        <v>3206</v>
      </c>
      <c r="B76" s="19">
        <v>0.13572916666666668</v>
      </c>
      <c r="C76" s="10" t="s">
        <v>3086</v>
      </c>
      <c r="D76" s="10" t="s">
        <v>93</v>
      </c>
      <c r="E76" s="10">
        <v>22.0</v>
      </c>
      <c r="F76" s="22">
        <f>E76-10</f>
        <v>12</v>
      </c>
      <c r="J76" s="10" t="s">
        <v>3236</v>
      </c>
    </row>
    <row r="77">
      <c r="A77" s="10" t="s">
        <v>3206</v>
      </c>
      <c r="B77" s="19">
        <v>0.1359375</v>
      </c>
      <c r="C77" s="10" t="s">
        <v>3086</v>
      </c>
      <c r="D77" s="10" t="s">
        <v>91</v>
      </c>
      <c r="E77" s="10">
        <v>34.0</v>
      </c>
      <c r="H77" s="10" t="s">
        <v>3237</v>
      </c>
    </row>
    <row r="78">
      <c r="A78" s="10" t="s">
        <v>3206</v>
      </c>
      <c r="B78" s="19">
        <v>0.13627314814814814</v>
      </c>
      <c r="C78" s="10" t="s">
        <v>3086</v>
      </c>
      <c r="D78" s="10" t="s">
        <v>93</v>
      </c>
      <c r="E78" s="10">
        <v>21.0</v>
      </c>
      <c r="F78" s="22">
        <f>E78-10+5</f>
        <v>16</v>
      </c>
      <c r="J78" s="10" t="s">
        <v>3238</v>
      </c>
    </row>
    <row r="79">
      <c r="A79" s="10" t="s">
        <v>3206</v>
      </c>
      <c r="B79" s="19">
        <v>0.1359375</v>
      </c>
      <c r="C79" s="10" t="s">
        <v>3086</v>
      </c>
      <c r="D79" s="10" t="s">
        <v>91</v>
      </c>
      <c r="E79" s="10">
        <v>17.0</v>
      </c>
      <c r="H79" s="10" t="s">
        <v>3239</v>
      </c>
    </row>
    <row r="80">
      <c r="A80" s="10" t="s">
        <v>3206</v>
      </c>
      <c r="B80" s="19">
        <v>0.13873842592592592</v>
      </c>
      <c r="C80" s="10" t="s">
        <v>66</v>
      </c>
      <c r="D80" s="10" t="s">
        <v>89</v>
      </c>
      <c r="E80" s="10">
        <v>22.0</v>
      </c>
      <c r="F80">
        <f t="shared" ref="F80:F81" si="5">E80-9</f>
        <v>13</v>
      </c>
      <c r="J80" s="10" t="s">
        <v>171</v>
      </c>
    </row>
    <row r="81">
      <c r="A81" s="10" t="s">
        <v>3206</v>
      </c>
      <c r="B81" s="19">
        <v>0.13873842592592592</v>
      </c>
      <c r="C81" s="10" t="s">
        <v>66</v>
      </c>
      <c r="D81" s="10" t="s">
        <v>89</v>
      </c>
      <c r="E81" s="10">
        <v>28.0</v>
      </c>
      <c r="F81">
        <f t="shared" si="5"/>
        <v>19</v>
      </c>
      <c r="J81" s="10" t="s">
        <v>171</v>
      </c>
    </row>
    <row r="82">
      <c r="A82" s="10" t="s">
        <v>3206</v>
      </c>
      <c r="B82" s="19">
        <v>0.13900462962962962</v>
      </c>
      <c r="C82" s="10" t="s">
        <v>66</v>
      </c>
      <c r="D82" s="10" t="s">
        <v>91</v>
      </c>
      <c r="E82" s="10">
        <v>30.0</v>
      </c>
      <c r="H82" s="10" t="s">
        <v>3240</v>
      </c>
    </row>
    <row r="83">
      <c r="A83" s="10" t="s">
        <v>3206</v>
      </c>
      <c r="B83" s="19">
        <v>0.1402662037037037</v>
      </c>
      <c r="C83" s="10" t="s">
        <v>70</v>
      </c>
      <c r="D83" s="10" t="s">
        <v>93</v>
      </c>
      <c r="E83" s="10">
        <v>24.0</v>
      </c>
      <c r="F83">
        <f>E83-10</f>
        <v>14</v>
      </c>
      <c r="J83" s="10" t="s">
        <v>3230</v>
      </c>
    </row>
    <row r="84">
      <c r="A84" s="10" t="s">
        <v>3206</v>
      </c>
      <c r="B84" s="19">
        <v>0.14039351851851853</v>
      </c>
      <c r="C84" s="10" t="s">
        <v>70</v>
      </c>
      <c r="D84" s="10" t="s">
        <v>91</v>
      </c>
      <c r="E84" s="10">
        <v>7.0</v>
      </c>
      <c r="H84" s="10" t="s">
        <v>3232</v>
      </c>
    </row>
    <row r="85">
      <c r="A85" s="10" t="s">
        <v>3206</v>
      </c>
      <c r="B85" s="19">
        <v>0.14101851851851852</v>
      </c>
      <c r="C85" s="10" t="s">
        <v>70</v>
      </c>
      <c r="D85" s="10" t="s">
        <v>93</v>
      </c>
      <c r="E85" s="10">
        <v>15.0</v>
      </c>
      <c r="F85">
        <f t="shared" ref="F85:F87" si="6">E85-10</f>
        <v>5</v>
      </c>
      <c r="J85" s="10" t="s">
        <v>3230</v>
      </c>
    </row>
    <row r="86">
      <c r="A86" s="10" t="s">
        <v>3206</v>
      </c>
      <c r="B86" s="19">
        <v>0.14135416666666667</v>
      </c>
      <c r="C86" s="10" t="s">
        <v>70</v>
      </c>
      <c r="D86" s="10" t="s">
        <v>93</v>
      </c>
      <c r="E86" s="10">
        <v>28.0</v>
      </c>
      <c r="F86">
        <f t="shared" si="6"/>
        <v>18</v>
      </c>
      <c r="J86" s="10" t="s">
        <v>3230</v>
      </c>
    </row>
    <row r="87">
      <c r="A87" s="10" t="s">
        <v>3206</v>
      </c>
      <c r="B87" s="19">
        <v>0.14135416666666667</v>
      </c>
      <c r="C87" s="10" t="s">
        <v>70</v>
      </c>
      <c r="D87" s="10" t="s">
        <v>93</v>
      </c>
      <c r="E87" s="10">
        <v>19.0</v>
      </c>
      <c r="F87">
        <f t="shared" si="6"/>
        <v>9</v>
      </c>
      <c r="J87" s="10" t="s">
        <v>3230</v>
      </c>
    </row>
    <row r="88">
      <c r="A88" s="10" t="s">
        <v>3206</v>
      </c>
      <c r="B88" s="19">
        <v>0.14145833333333332</v>
      </c>
      <c r="C88" s="10" t="s">
        <v>70</v>
      </c>
      <c r="D88" s="10" t="s">
        <v>91</v>
      </c>
      <c r="E88" s="10">
        <v>13.0</v>
      </c>
      <c r="H88" s="10" t="s">
        <v>3241</v>
      </c>
    </row>
    <row r="89">
      <c r="A89" s="10" t="s">
        <v>3206</v>
      </c>
      <c r="B89" s="19">
        <v>0.14149305555555555</v>
      </c>
      <c r="C89" s="10" t="s">
        <v>70</v>
      </c>
      <c r="D89" s="10" t="s">
        <v>91</v>
      </c>
      <c r="E89" s="10">
        <v>11.0</v>
      </c>
      <c r="F89" s="22"/>
      <c r="H89" s="10" t="s">
        <v>3235</v>
      </c>
    </row>
    <row r="90">
      <c r="A90" s="10" t="s">
        <v>3206</v>
      </c>
      <c r="B90" s="19">
        <v>0.1425925925925926</v>
      </c>
      <c r="C90" s="10" t="s">
        <v>70</v>
      </c>
      <c r="D90" s="10" t="s">
        <v>166</v>
      </c>
      <c r="E90" s="10" t="s">
        <v>75</v>
      </c>
      <c r="F90" s="10" t="s">
        <v>75</v>
      </c>
      <c r="J90" s="10" t="s">
        <v>85</v>
      </c>
    </row>
    <row r="91">
      <c r="A91" s="10" t="s">
        <v>3206</v>
      </c>
      <c r="B91" s="19">
        <v>0.1425925925925926</v>
      </c>
      <c r="C91" s="10" t="s">
        <v>70</v>
      </c>
      <c r="D91" s="10" t="s">
        <v>166</v>
      </c>
      <c r="E91" s="10">
        <v>22.0</v>
      </c>
      <c r="F91">
        <f>E91-4</f>
        <v>18</v>
      </c>
    </row>
    <row r="92">
      <c r="A92" s="10" t="s">
        <v>3206</v>
      </c>
      <c r="B92" s="19">
        <v>0.143125</v>
      </c>
      <c r="C92" s="10" t="s">
        <v>964</v>
      </c>
      <c r="D92" s="10" t="s">
        <v>363</v>
      </c>
      <c r="E92" s="10">
        <v>20.0</v>
      </c>
      <c r="F92">
        <f>E92-2</f>
        <v>18</v>
      </c>
    </row>
    <row r="93">
      <c r="A93" s="10" t="s">
        <v>3206</v>
      </c>
      <c r="B93" s="19">
        <v>0.14581018518518518</v>
      </c>
      <c r="C93" s="10" t="s">
        <v>84</v>
      </c>
      <c r="D93" s="10" t="s">
        <v>166</v>
      </c>
      <c r="E93" s="10" t="s">
        <v>75</v>
      </c>
      <c r="F93" s="10" t="s">
        <v>75</v>
      </c>
      <c r="J93" s="10" t="s">
        <v>85</v>
      </c>
    </row>
    <row r="94">
      <c r="A94" s="10" t="s">
        <v>3206</v>
      </c>
      <c r="B94" s="19">
        <v>0.14581018518518518</v>
      </c>
      <c r="C94" s="10" t="s">
        <v>84</v>
      </c>
      <c r="D94" s="10" t="s">
        <v>166</v>
      </c>
      <c r="E94" s="10">
        <v>12.0</v>
      </c>
      <c r="F94" s="10">
        <f>E94-0</f>
        <v>12</v>
      </c>
    </row>
    <row r="95">
      <c r="A95" s="10" t="s">
        <v>3206</v>
      </c>
      <c r="B95" s="19">
        <v>0.14623842592592592</v>
      </c>
      <c r="C95" s="10" t="s">
        <v>84</v>
      </c>
      <c r="D95" s="10" t="s">
        <v>166</v>
      </c>
      <c r="E95" s="10" t="s">
        <v>75</v>
      </c>
      <c r="F95" s="10" t="s">
        <v>75</v>
      </c>
      <c r="J95" s="10" t="s">
        <v>85</v>
      </c>
    </row>
    <row r="96">
      <c r="A96" s="10" t="s">
        <v>3206</v>
      </c>
      <c r="B96" s="19">
        <v>0.14623842592592592</v>
      </c>
      <c r="C96" s="10" t="s">
        <v>84</v>
      </c>
      <c r="D96" s="10" t="s">
        <v>166</v>
      </c>
      <c r="E96" s="10">
        <v>5.0</v>
      </c>
      <c r="F96" s="10">
        <f>E96-0</f>
        <v>5</v>
      </c>
    </row>
    <row r="97">
      <c r="A97" s="10" t="s">
        <v>3206</v>
      </c>
      <c r="B97" s="19">
        <v>0.14813657407407407</v>
      </c>
      <c r="C97" s="10" t="s">
        <v>70</v>
      </c>
      <c r="D97" s="10" t="s">
        <v>166</v>
      </c>
      <c r="E97" s="10" t="s">
        <v>75</v>
      </c>
      <c r="F97" s="10" t="s">
        <v>75</v>
      </c>
      <c r="J97" s="10" t="s">
        <v>85</v>
      </c>
    </row>
    <row r="98">
      <c r="A98" s="10" t="s">
        <v>3206</v>
      </c>
      <c r="B98" s="19">
        <v>0.14813657407407407</v>
      </c>
      <c r="C98" s="10" t="s">
        <v>70</v>
      </c>
      <c r="D98" s="10" t="s">
        <v>166</v>
      </c>
      <c r="E98" s="10">
        <v>17.0</v>
      </c>
      <c r="F98">
        <f>E98-0</f>
        <v>17</v>
      </c>
    </row>
    <row r="99">
      <c r="A99" s="10" t="s">
        <v>3206</v>
      </c>
      <c r="B99" s="19">
        <v>0.14883101851851852</v>
      </c>
      <c r="C99" s="10" t="s">
        <v>3086</v>
      </c>
      <c r="D99" s="10" t="s">
        <v>125</v>
      </c>
      <c r="E99" s="10">
        <v>30.0</v>
      </c>
      <c r="F99">
        <f>E99-13</f>
        <v>17</v>
      </c>
    </row>
    <row r="100">
      <c r="A100" s="10" t="s">
        <v>3206</v>
      </c>
      <c r="B100" s="19">
        <v>0.15351851851851853</v>
      </c>
      <c r="C100" s="10" t="s">
        <v>66</v>
      </c>
      <c r="D100" s="10" t="s">
        <v>71</v>
      </c>
      <c r="E100" s="10">
        <v>6.0</v>
      </c>
      <c r="F100">
        <f>E100--2</f>
        <v>8</v>
      </c>
    </row>
    <row r="101">
      <c r="A101" s="10" t="s">
        <v>3206</v>
      </c>
      <c r="B101" s="19">
        <v>0.15690972222222221</v>
      </c>
      <c r="C101" s="10" t="s">
        <v>70</v>
      </c>
      <c r="D101" s="10" t="s">
        <v>93</v>
      </c>
      <c r="E101" s="10" t="s">
        <v>75</v>
      </c>
      <c r="F101" s="10" t="s">
        <v>75</v>
      </c>
      <c r="J101" s="10" t="s">
        <v>85</v>
      </c>
    </row>
    <row r="102">
      <c r="A102" s="10" t="s">
        <v>3206</v>
      </c>
      <c r="B102" s="19">
        <v>0.15690972222222221</v>
      </c>
      <c r="C102" s="10" t="s">
        <v>70</v>
      </c>
      <c r="D102" s="10" t="s">
        <v>93</v>
      </c>
      <c r="E102" s="10">
        <v>17.0</v>
      </c>
      <c r="F102" s="10">
        <f>E102-7</f>
        <v>10</v>
      </c>
      <c r="J102" s="10" t="s">
        <v>3230</v>
      </c>
    </row>
    <row r="103">
      <c r="A103" s="10" t="s">
        <v>3206</v>
      </c>
      <c r="B103" s="19">
        <v>0.15690972222222221</v>
      </c>
      <c r="C103" s="10" t="s">
        <v>70</v>
      </c>
      <c r="D103" s="10" t="s">
        <v>76</v>
      </c>
      <c r="E103" s="10">
        <v>4.0</v>
      </c>
      <c r="J103" s="10" t="s">
        <v>1579</v>
      </c>
    </row>
    <row r="104">
      <c r="A104" s="10" t="s">
        <v>3206</v>
      </c>
      <c r="B104" s="19">
        <v>0.1571759259259259</v>
      </c>
      <c r="C104" s="10" t="s">
        <v>70</v>
      </c>
      <c r="D104" s="10" t="s">
        <v>91</v>
      </c>
      <c r="E104" s="10">
        <v>10.0</v>
      </c>
      <c r="F104" s="22"/>
      <c r="H104" s="10" t="s">
        <v>3233</v>
      </c>
    </row>
    <row r="105">
      <c r="A105" s="10" t="s">
        <v>3206</v>
      </c>
      <c r="B105" s="19">
        <v>0.15738425925925925</v>
      </c>
      <c r="C105" s="10" t="s">
        <v>70</v>
      </c>
      <c r="D105" s="10" t="s">
        <v>93</v>
      </c>
      <c r="E105" s="10" t="s">
        <v>75</v>
      </c>
      <c r="F105" s="10" t="s">
        <v>75</v>
      </c>
      <c r="J105" s="10" t="s">
        <v>85</v>
      </c>
    </row>
    <row r="106">
      <c r="A106" s="10" t="s">
        <v>3206</v>
      </c>
      <c r="B106" s="19">
        <v>0.15738425925925925</v>
      </c>
      <c r="C106" s="10" t="s">
        <v>70</v>
      </c>
      <c r="D106" s="10" t="s">
        <v>93</v>
      </c>
      <c r="E106" s="10">
        <v>23.0</v>
      </c>
      <c r="F106" s="10" t="s">
        <v>75</v>
      </c>
      <c r="J106" s="10" t="s">
        <v>3242</v>
      </c>
    </row>
    <row r="107">
      <c r="A107" s="10" t="s">
        <v>3206</v>
      </c>
      <c r="B107" s="19">
        <v>0.15741898148148148</v>
      </c>
      <c r="C107" s="10" t="s">
        <v>70</v>
      </c>
      <c r="D107" s="10" t="s">
        <v>91</v>
      </c>
      <c r="E107" s="10">
        <v>11.0</v>
      </c>
      <c r="H107" s="10" t="s">
        <v>3235</v>
      </c>
    </row>
    <row r="108">
      <c r="A108" s="10" t="s">
        <v>3206</v>
      </c>
      <c r="B108" s="19">
        <v>0.15791666666666668</v>
      </c>
      <c r="C108" s="10" t="s">
        <v>70</v>
      </c>
      <c r="D108" s="10" t="s">
        <v>93</v>
      </c>
      <c r="E108" s="22">
        <f t="shared" ref="E108:E109" si="7">F108+10</f>
        <v>26</v>
      </c>
      <c r="F108" s="10">
        <v>16.0</v>
      </c>
      <c r="J108" s="10" t="s">
        <v>85</v>
      </c>
    </row>
    <row r="109">
      <c r="A109" s="10" t="s">
        <v>3206</v>
      </c>
      <c r="B109" s="19">
        <v>0.15791666666666668</v>
      </c>
      <c r="C109" s="10" t="s">
        <v>70</v>
      </c>
      <c r="D109" s="10" t="s">
        <v>93</v>
      </c>
      <c r="E109" s="22">
        <f t="shared" si="7"/>
        <v>26</v>
      </c>
      <c r="F109" s="10">
        <v>16.0</v>
      </c>
      <c r="J109" s="10" t="s">
        <v>3230</v>
      </c>
    </row>
    <row r="110">
      <c r="A110" s="10" t="s">
        <v>3206</v>
      </c>
      <c r="B110" s="19">
        <v>0.15791666666666668</v>
      </c>
      <c r="C110" s="10" t="s">
        <v>70</v>
      </c>
      <c r="D110" s="10" t="s">
        <v>76</v>
      </c>
      <c r="E110" s="10">
        <v>4.0</v>
      </c>
      <c r="J110" s="10" t="s">
        <v>1579</v>
      </c>
    </row>
    <row r="111">
      <c r="A111" s="10" t="s">
        <v>3206</v>
      </c>
      <c r="B111" s="19">
        <v>0.15806712962962963</v>
      </c>
      <c r="C111" s="10" t="s">
        <v>70</v>
      </c>
      <c r="D111" s="10" t="s">
        <v>91</v>
      </c>
      <c r="E111" s="10">
        <v>14.0</v>
      </c>
      <c r="H111" s="10" t="s">
        <v>3231</v>
      </c>
    </row>
    <row r="112">
      <c r="A112" s="10" t="s">
        <v>3206</v>
      </c>
      <c r="B112" s="19">
        <v>0.158125</v>
      </c>
      <c r="C112" s="10" t="s">
        <v>70</v>
      </c>
      <c r="D112" s="10" t="s">
        <v>93</v>
      </c>
      <c r="E112" s="10" t="s">
        <v>75</v>
      </c>
      <c r="F112" s="10" t="s">
        <v>75</v>
      </c>
      <c r="J112" s="10" t="s">
        <v>85</v>
      </c>
    </row>
    <row r="113">
      <c r="A113" s="10" t="s">
        <v>3206</v>
      </c>
      <c r="B113" s="19">
        <v>0.158125</v>
      </c>
      <c r="C113" s="10" t="s">
        <v>70</v>
      </c>
      <c r="D113" s="10" t="s">
        <v>93</v>
      </c>
      <c r="E113" s="10">
        <v>23.0</v>
      </c>
      <c r="F113" s="10">
        <v>16.0</v>
      </c>
      <c r="J113" s="10" t="s">
        <v>3230</v>
      </c>
    </row>
    <row r="114">
      <c r="A114" s="10" t="s">
        <v>3206</v>
      </c>
      <c r="B114" s="19">
        <v>0.158125</v>
      </c>
      <c r="C114" s="10" t="s">
        <v>70</v>
      </c>
      <c r="D114" s="10" t="s">
        <v>76</v>
      </c>
      <c r="E114" s="10">
        <v>4.0</v>
      </c>
      <c r="J114" s="10" t="s">
        <v>1579</v>
      </c>
    </row>
    <row r="115">
      <c r="A115" s="10" t="s">
        <v>3206</v>
      </c>
      <c r="B115" s="19">
        <v>0.15819444444444444</v>
      </c>
      <c r="C115" s="10" t="s">
        <v>70</v>
      </c>
      <c r="D115" s="10" t="s">
        <v>91</v>
      </c>
      <c r="E115" s="10">
        <v>14.0</v>
      </c>
      <c r="H115" s="10" t="s">
        <v>3231</v>
      </c>
    </row>
    <row r="116">
      <c r="A116" s="10" t="s">
        <v>3206</v>
      </c>
      <c r="B116" s="19">
        <v>0.15940972222222222</v>
      </c>
      <c r="C116" s="10" t="s">
        <v>70</v>
      </c>
      <c r="D116" s="10" t="s">
        <v>363</v>
      </c>
      <c r="E116" s="10">
        <v>14.0</v>
      </c>
      <c r="F116" s="10" t="s">
        <v>75</v>
      </c>
      <c r="J116" s="10" t="s">
        <v>1942</v>
      </c>
    </row>
    <row r="117">
      <c r="A117" s="10" t="s">
        <v>3206</v>
      </c>
      <c r="B117" s="19">
        <v>0.16159722222222223</v>
      </c>
      <c r="C117" s="10" t="s">
        <v>66</v>
      </c>
      <c r="D117" s="10" t="s">
        <v>100</v>
      </c>
      <c r="E117" s="10">
        <v>17.0</v>
      </c>
      <c r="F117">
        <f>E117-1</f>
        <v>16</v>
      </c>
      <c r="H117" s="10" t="s">
        <v>3243</v>
      </c>
      <c r="J117" s="10" t="s">
        <v>3244</v>
      </c>
    </row>
    <row r="118">
      <c r="A118" s="10" t="s">
        <v>3206</v>
      </c>
      <c r="B118" s="19">
        <v>0.16233796296296296</v>
      </c>
      <c r="C118" s="10" t="s">
        <v>69</v>
      </c>
      <c r="D118" s="10" t="s">
        <v>100</v>
      </c>
      <c r="E118" s="10">
        <v>11.0</v>
      </c>
      <c r="F118">
        <f>E118-4</f>
        <v>7</v>
      </c>
      <c r="H118" s="10" t="s">
        <v>3245</v>
      </c>
      <c r="J118" s="10" t="s">
        <v>3244</v>
      </c>
    </row>
    <row r="119">
      <c r="A119" s="10" t="s">
        <v>3206</v>
      </c>
      <c r="B119" s="19">
        <v>0.16234953703703703</v>
      </c>
      <c r="C119" s="10" t="s">
        <v>3086</v>
      </c>
      <c r="D119" s="10" t="s">
        <v>100</v>
      </c>
      <c r="E119" s="10">
        <v>23.0</v>
      </c>
      <c r="F119">
        <f>E119-9</f>
        <v>14</v>
      </c>
      <c r="J119" s="10" t="s">
        <v>3244</v>
      </c>
    </row>
    <row r="120">
      <c r="A120" s="10" t="s">
        <v>3206</v>
      </c>
      <c r="B120" s="19">
        <v>0.16466435185185185</v>
      </c>
      <c r="C120" s="10" t="s">
        <v>84</v>
      </c>
      <c r="D120" s="10" t="s">
        <v>166</v>
      </c>
      <c r="E120" s="10" t="s">
        <v>75</v>
      </c>
      <c r="F120" s="10" t="s">
        <v>75</v>
      </c>
      <c r="J120" s="10" t="s">
        <v>2263</v>
      </c>
    </row>
    <row r="121">
      <c r="A121" s="10" t="s">
        <v>3206</v>
      </c>
      <c r="B121" s="19">
        <v>0.16466435185185185</v>
      </c>
      <c r="C121" s="10" t="s">
        <v>84</v>
      </c>
      <c r="D121" s="10" t="s">
        <v>166</v>
      </c>
      <c r="E121" s="10">
        <v>19.0</v>
      </c>
      <c r="F121" s="10" t="s">
        <v>75</v>
      </c>
      <c r="J121" s="10" t="s">
        <v>1942</v>
      </c>
    </row>
    <row r="122">
      <c r="A122" s="10" t="s">
        <v>3206</v>
      </c>
      <c r="B122" s="19">
        <v>0.16644675925925925</v>
      </c>
      <c r="C122" s="10" t="s">
        <v>964</v>
      </c>
      <c r="D122" s="10" t="s">
        <v>76</v>
      </c>
      <c r="E122" s="10">
        <v>9.0</v>
      </c>
      <c r="F122" s="22"/>
      <c r="J122" s="10" t="s">
        <v>3246</v>
      </c>
    </row>
    <row r="123">
      <c r="A123" s="10" t="s">
        <v>3206</v>
      </c>
      <c r="B123" s="19">
        <v>0.1709490740740741</v>
      </c>
      <c r="C123" s="10" t="s">
        <v>70</v>
      </c>
      <c r="D123" s="10" t="s">
        <v>67</v>
      </c>
      <c r="E123" s="10">
        <v>21.0</v>
      </c>
      <c r="F123">
        <f>E123-4</f>
        <v>17</v>
      </c>
    </row>
    <row r="124">
      <c r="A124" s="10" t="s">
        <v>3206</v>
      </c>
      <c r="B124" s="19">
        <v>0.17480324074074075</v>
      </c>
      <c r="C124" s="10" t="s">
        <v>84</v>
      </c>
      <c r="D124" s="10" t="s">
        <v>93</v>
      </c>
      <c r="E124" s="10">
        <v>12.0</v>
      </c>
      <c r="F124" s="10" t="s">
        <v>75</v>
      </c>
      <c r="J124" s="10" t="s">
        <v>3247</v>
      </c>
    </row>
    <row r="125">
      <c r="A125" s="10" t="s">
        <v>3206</v>
      </c>
      <c r="B125" s="19">
        <v>0.17559027777777778</v>
      </c>
      <c r="C125" s="10" t="s">
        <v>82</v>
      </c>
      <c r="D125" s="10" t="s">
        <v>131</v>
      </c>
      <c r="E125" s="10">
        <v>23.0</v>
      </c>
      <c r="F125">
        <f>E125-5</f>
        <v>18</v>
      </c>
      <c r="J125" s="10" t="s">
        <v>3115</v>
      </c>
    </row>
    <row r="126">
      <c r="A126" s="10" t="s">
        <v>3206</v>
      </c>
      <c r="B126" s="19">
        <v>0.17693287037037037</v>
      </c>
      <c r="C126" s="10" t="s">
        <v>84</v>
      </c>
      <c r="D126" s="10" t="s">
        <v>93</v>
      </c>
      <c r="E126" s="10" t="s">
        <v>75</v>
      </c>
      <c r="F126" s="10" t="s">
        <v>75</v>
      </c>
      <c r="J126" s="10" t="s">
        <v>2263</v>
      </c>
    </row>
    <row r="127">
      <c r="A127" s="10" t="s">
        <v>3206</v>
      </c>
      <c r="B127" s="19">
        <v>0.17693287037037037</v>
      </c>
      <c r="C127" s="10" t="s">
        <v>84</v>
      </c>
      <c r="D127" s="10" t="s">
        <v>93</v>
      </c>
      <c r="E127" s="10">
        <v>15.0</v>
      </c>
      <c r="F127" s="10" t="s">
        <v>75</v>
      </c>
      <c r="J127" s="10" t="s">
        <v>1942</v>
      </c>
    </row>
    <row r="128">
      <c r="A128" s="10" t="s">
        <v>3206</v>
      </c>
      <c r="B128" s="28">
        <v>0.17711805555555554</v>
      </c>
      <c r="C128" s="26" t="s">
        <v>84</v>
      </c>
      <c r="D128" s="26" t="s">
        <v>93</v>
      </c>
      <c r="E128" s="25" t="s">
        <v>88</v>
      </c>
      <c r="F128" s="25">
        <v>1.0</v>
      </c>
      <c r="G128" s="26"/>
      <c r="H128" s="26"/>
      <c r="I128" s="26"/>
      <c r="J128" s="26" t="s">
        <v>2263</v>
      </c>
    </row>
    <row r="129">
      <c r="A129" s="10" t="s">
        <v>3206</v>
      </c>
      <c r="B129" s="28">
        <v>0.17722222222222223</v>
      </c>
      <c r="C129" s="26" t="s">
        <v>84</v>
      </c>
      <c r="D129" s="26" t="s">
        <v>93</v>
      </c>
      <c r="E129" s="30" t="s">
        <v>88</v>
      </c>
      <c r="F129" s="25">
        <v>1.0</v>
      </c>
      <c r="G129" s="26"/>
      <c r="H129" s="26"/>
      <c r="I129" s="26"/>
      <c r="J129" s="26" t="s">
        <v>1942</v>
      </c>
    </row>
    <row r="130">
      <c r="A130" s="10" t="s">
        <v>3206</v>
      </c>
      <c r="B130" s="19">
        <v>0.17939814814814814</v>
      </c>
      <c r="C130" s="10" t="s">
        <v>3086</v>
      </c>
      <c r="D130" s="10" t="s">
        <v>125</v>
      </c>
      <c r="E130" s="10">
        <v>25.0</v>
      </c>
      <c r="F130" s="22">
        <f>E130-13</f>
        <v>12</v>
      </c>
    </row>
    <row r="131">
      <c r="A131" s="10" t="s">
        <v>3206</v>
      </c>
      <c r="B131" s="19">
        <v>0.1825</v>
      </c>
      <c r="C131" s="10" t="s">
        <v>69</v>
      </c>
      <c r="D131" s="10" t="s">
        <v>81</v>
      </c>
      <c r="E131" s="10">
        <v>22.0</v>
      </c>
      <c r="F131">
        <f>E131-7</f>
        <v>15</v>
      </c>
    </row>
    <row r="132">
      <c r="A132" s="10" t="s">
        <v>3206</v>
      </c>
      <c r="B132" s="19">
        <v>0.18283564814814815</v>
      </c>
      <c r="C132" s="10" t="s">
        <v>69</v>
      </c>
      <c r="D132" s="10" t="s">
        <v>81</v>
      </c>
      <c r="E132" s="10" t="s">
        <v>68</v>
      </c>
      <c r="F132" s="10">
        <v>20.0</v>
      </c>
    </row>
    <row r="133">
      <c r="A133" s="10" t="s">
        <v>3206</v>
      </c>
      <c r="B133" s="19">
        <v>0.18334490740740741</v>
      </c>
      <c r="C133" s="10" t="s">
        <v>964</v>
      </c>
      <c r="D133" s="10" t="s">
        <v>120</v>
      </c>
      <c r="E133" s="10">
        <v>9.0</v>
      </c>
      <c r="H133" s="10" t="s">
        <v>3248</v>
      </c>
      <c r="J133" s="10" t="s">
        <v>2378</v>
      </c>
    </row>
    <row r="134">
      <c r="A134" s="10" t="s">
        <v>3206</v>
      </c>
      <c r="B134" s="19">
        <v>0.1834375</v>
      </c>
      <c r="C134" s="10" t="s">
        <v>69</v>
      </c>
      <c r="D134" s="10" t="s">
        <v>81</v>
      </c>
      <c r="E134" s="10" t="s">
        <v>75</v>
      </c>
      <c r="F134" s="10" t="s">
        <v>75</v>
      </c>
    </row>
    <row r="135">
      <c r="A135" s="10" t="s">
        <v>3206</v>
      </c>
      <c r="B135" s="19">
        <v>0.18356481481481482</v>
      </c>
      <c r="C135" s="10" t="s">
        <v>69</v>
      </c>
      <c r="D135" s="10" t="s">
        <v>81</v>
      </c>
      <c r="E135" s="10" t="s">
        <v>75</v>
      </c>
      <c r="F135" s="10" t="s">
        <v>75</v>
      </c>
    </row>
    <row r="136">
      <c r="A136" s="10" t="s">
        <v>3206</v>
      </c>
      <c r="B136" s="19">
        <v>0.18366898148148147</v>
      </c>
      <c r="C136" s="10" t="s">
        <v>964</v>
      </c>
      <c r="D136" s="10" t="s">
        <v>120</v>
      </c>
      <c r="E136" s="10">
        <v>9.0</v>
      </c>
      <c r="H136" s="10" t="s">
        <v>3249</v>
      </c>
      <c r="J136" s="10" t="s">
        <v>2378</v>
      </c>
    </row>
    <row r="137">
      <c r="A137" s="10" t="s">
        <v>3206</v>
      </c>
      <c r="B137" s="19">
        <v>0.18383101851851852</v>
      </c>
      <c r="C137" s="10" t="s">
        <v>69</v>
      </c>
      <c r="D137" s="10" t="s">
        <v>81</v>
      </c>
      <c r="E137" s="10" t="s">
        <v>75</v>
      </c>
      <c r="F137" s="10" t="s">
        <v>75</v>
      </c>
    </row>
    <row r="138">
      <c r="A138" s="10" t="s">
        <v>3206</v>
      </c>
      <c r="B138" s="19">
        <v>0.18398148148148147</v>
      </c>
      <c r="C138" s="10" t="s">
        <v>964</v>
      </c>
      <c r="D138" s="10" t="s">
        <v>120</v>
      </c>
      <c r="E138" s="10">
        <v>9.0</v>
      </c>
      <c r="H138" s="10" t="s">
        <v>3250</v>
      </c>
      <c r="J138" s="10" t="s">
        <v>2378</v>
      </c>
    </row>
    <row r="139">
      <c r="A139" s="10" t="s">
        <v>3206</v>
      </c>
      <c r="B139" s="19">
        <v>0.18403935185185186</v>
      </c>
      <c r="C139" s="10" t="s">
        <v>69</v>
      </c>
      <c r="D139" s="10" t="s">
        <v>81</v>
      </c>
      <c r="E139" s="10" t="s">
        <v>75</v>
      </c>
      <c r="F139" s="10" t="s">
        <v>75</v>
      </c>
      <c r="J139" s="10" t="s">
        <v>2263</v>
      </c>
    </row>
    <row r="140">
      <c r="A140" s="10" t="s">
        <v>3206</v>
      </c>
      <c r="B140" s="19">
        <v>0.18403935185185186</v>
      </c>
      <c r="C140" s="10" t="s">
        <v>69</v>
      </c>
      <c r="D140" s="10" t="s">
        <v>81</v>
      </c>
      <c r="E140" s="10" t="s">
        <v>75</v>
      </c>
      <c r="F140" s="10" t="s">
        <v>75</v>
      </c>
    </row>
    <row r="141">
      <c r="A141" s="10" t="s">
        <v>3206</v>
      </c>
      <c r="B141" s="19">
        <v>0.18465277777777778</v>
      </c>
      <c r="C141" s="10" t="s">
        <v>69</v>
      </c>
      <c r="D141" s="10" t="s">
        <v>81</v>
      </c>
      <c r="E141" s="10" t="s">
        <v>75</v>
      </c>
      <c r="F141" s="10" t="s">
        <v>75</v>
      </c>
      <c r="J141" s="10" t="s">
        <v>2263</v>
      </c>
    </row>
    <row r="142">
      <c r="A142" s="10" t="s">
        <v>3206</v>
      </c>
      <c r="B142" s="19">
        <v>0.18465277777777778</v>
      </c>
      <c r="C142" s="10" t="s">
        <v>69</v>
      </c>
      <c r="D142" s="10" t="s">
        <v>81</v>
      </c>
      <c r="E142" s="10" t="s">
        <v>75</v>
      </c>
      <c r="F142" s="10" t="s">
        <v>75</v>
      </c>
    </row>
    <row r="143">
      <c r="A143" s="10" t="s">
        <v>3206</v>
      </c>
      <c r="B143" s="19">
        <v>0.18506944444444445</v>
      </c>
      <c r="C143" s="10" t="s">
        <v>69</v>
      </c>
      <c r="D143" s="10" t="s">
        <v>81</v>
      </c>
      <c r="E143" s="10" t="s">
        <v>88</v>
      </c>
      <c r="F143" s="10">
        <v>1.0</v>
      </c>
      <c r="J143" s="10" t="s">
        <v>2263</v>
      </c>
    </row>
    <row r="144">
      <c r="A144" s="10" t="s">
        <v>3206</v>
      </c>
      <c r="B144" s="19">
        <v>0.18506944444444445</v>
      </c>
      <c r="C144" s="10" t="s">
        <v>69</v>
      </c>
      <c r="D144" s="10" t="s">
        <v>81</v>
      </c>
      <c r="E144" s="10">
        <v>10.0</v>
      </c>
      <c r="F144" s="10">
        <f>E144-7</f>
        <v>3</v>
      </c>
    </row>
    <row r="145">
      <c r="A145" s="10" t="s">
        <v>3206</v>
      </c>
      <c r="B145" s="19">
        <v>0.18555555555555556</v>
      </c>
      <c r="C145" s="10" t="s">
        <v>964</v>
      </c>
      <c r="D145" s="10" t="s">
        <v>120</v>
      </c>
      <c r="E145" s="10">
        <v>20.0</v>
      </c>
      <c r="F145" s="10"/>
      <c r="H145" s="10" t="s">
        <v>3251</v>
      </c>
      <c r="J145" s="10" t="s">
        <v>3252</v>
      </c>
    </row>
    <row r="146">
      <c r="A146" s="10" t="s">
        <v>3206</v>
      </c>
      <c r="B146" s="19">
        <v>0.18810185185185185</v>
      </c>
      <c r="C146" s="10" t="s">
        <v>66</v>
      </c>
      <c r="D146" s="10" t="s">
        <v>93</v>
      </c>
      <c r="E146" s="10">
        <v>29.0</v>
      </c>
      <c r="F146" s="10" t="s">
        <v>75</v>
      </c>
      <c r="J146" s="10" t="s">
        <v>3253</v>
      </c>
    </row>
    <row r="147">
      <c r="A147" s="10" t="s">
        <v>3206</v>
      </c>
      <c r="B147" s="19">
        <v>0.18868055555555555</v>
      </c>
      <c r="C147" s="10" t="s">
        <v>66</v>
      </c>
      <c r="D147" s="10" t="s">
        <v>91</v>
      </c>
      <c r="E147" s="10">
        <v>49.0</v>
      </c>
      <c r="F147" s="10"/>
      <c r="H147" s="10" t="s">
        <v>3254</v>
      </c>
      <c r="J147" s="10" t="s">
        <v>3255</v>
      </c>
    </row>
    <row r="148">
      <c r="A148" s="10" t="s">
        <v>3206</v>
      </c>
      <c r="B148" s="19">
        <v>0.1888425925925926</v>
      </c>
      <c r="C148" s="10" t="s">
        <v>66</v>
      </c>
      <c r="D148" s="10" t="s">
        <v>93</v>
      </c>
      <c r="E148" s="10">
        <v>22.0</v>
      </c>
      <c r="F148" s="10" t="s">
        <v>75</v>
      </c>
      <c r="J148" s="10" t="s">
        <v>3253</v>
      </c>
    </row>
    <row r="149">
      <c r="A149" s="10" t="s">
        <v>3206</v>
      </c>
      <c r="B149" s="19">
        <v>0.18905092592592593</v>
      </c>
      <c r="C149" s="10" t="s">
        <v>66</v>
      </c>
      <c r="D149" s="10" t="s">
        <v>91</v>
      </c>
      <c r="E149" s="10">
        <v>17.0</v>
      </c>
      <c r="F149" s="10"/>
      <c r="H149" s="10" t="s">
        <v>3239</v>
      </c>
    </row>
    <row r="150">
      <c r="A150" s="10" t="s">
        <v>3206</v>
      </c>
      <c r="B150" s="19">
        <v>0.18958333333333333</v>
      </c>
      <c r="C150" s="10" t="s">
        <v>70</v>
      </c>
      <c r="D150" s="10" t="s">
        <v>93</v>
      </c>
      <c r="E150" s="10">
        <v>31.0</v>
      </c>
      <c r="F150" s="10" t="s">
        <v>75</v>
      </c>
      <c r="J150" s="10" t="s">
        <v>3242</v>
      </c>
    </row>
    <row r="151">
      <c r="A151" s="10" t="s">
        <v>3206</v>
      </c>
      <c r="B151" s="19">
        <v>0.18991898148148148</v>
      </c>
      <c r="C151" s="10" t="s">
        <v>70</v>
      </c>
      <c r="D151" s="10" t="s">
        <v>91</v>
      </c>
      <c r="E151" s="10">
        <v>22.0</v>
      </c>
      <c r="F151" s="10"/>
      <c r="H151" s="10" t="s">
        <v>3256</v>
      </c>
    </row>
    <row r="152">
      <c r="A152" s="10" t="s">
        <v>3206</v>
      </c>
      <c r="B152" s="19">
        <v>0.1901736111111111</v>
      </c>
      <c r="C152" s="10" t="s">
        <v>70</v>
      </c>
      <c r="D152" s="10" t="s">
        <v>93</v>
      </c>
      <c r="E152" s="10">
        <v>27.0</v>
      </c>
      <c r="F152" s="10" t="s">
        <v>75</v>
      </c>
      <c r="J152" s="10" t="s">
        <v>3242</v>
      </c>
    </row>
    <row r="153">
      <c r="A153" s="10" t="s">
        <v>3206</v>
      </c>
      <c r="B153" s="19">
        <v>0.18991898148148148</v>
      </c>
      <c r="C153" s="10" t="s">
        <v>70</v>
      </c>
      <c r="D153" s="10" t="s">
        <v>91</v>
      </c>
      <c r="E153" s="10">
        <v>22.0</v>
      </c>
      <c r="F153" s="10"/>
      <c r="H153" s="10" t="s">
        <v>3256</v>
      </c>
    </row>
    <row r="154">
      <c r="A154" s="10" t="s">
        <v>3206</v>
      </c>
      <c r="B154" s="19">
        <v>0.19067129629629628</v>
      </c>
      <c r="C154" s="10" t="s">
        <v>82</v>
      </c>
      <c r="D154" s="10" t="s">
        <v>91</v>
      </c>
      <c r="E154" s="10">
        <v>72.0</v>
      </c>
      <c r="F154" s="10"/>
      <c r="H154" s="10" t="s">
        <v>3257</v>
      </c>
      <c r="J154" s="10" t="s">
        <v>3258</v>
      </c>
    </row>
  </sheetData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57"/>
    <col customWidth="1" min="4" max="4" width="15.71"/>
    <col customWidth="1" min="5" max="5" width="10.43"/>
    <col customWidth="1" min="6" max="6" width="12.43"/>
    <col customWidth="1" min="7" max="7" width="5.14"/>
    <col customWidth="1" min="8" max="8" width="21.43"/>
    <col customWidth="1" min="9" max="9" width="6.29"/>
    <col customWidth="1" min="10" max="10" width="34.86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3259</v>
      </c>
      <c r="B2" s="19">
        <v>0.010474537037037037</v>
      </c>
      <c r="C2" s="10" t="s">
        <v>69</v>
      </c>
      <c r="D2" s="10" t="s">
        <v>81</v>
      </c>
      <c r="E2" s="13" t="s">
        <v>75</v>
      </c>
      <c r="F2" s="13" t="s">
        <v>75</v>
      </c>
    </row>
    <row r="3">
      <c r="A3" s="10" t="s">
        <v>3259</v>
      </c>
      <c r="B3" s="19">
        <v>0.010474537037037037</v>
      </c>
      <c r="C3" s="10" t="s">
        <v>82</v>
      </c>
      <c r="D3" s="10" t="s">
        <v>67</v>
      </c>
      <c r="E3" s="13" t="s">
        <v>75</v>
      </c>
      <c r="F3" s="13" t="s">
        <v>75</v>
      </c>
      <c r="J3" s="10" t="s">
        <v>2071</v>
      </c>
    </row>
    <row r="4">
      <c r="A4" s="10" t="s">
        <v>3259</v>
      </c>
      <c r="B4" s="19">
        <v>0.010474537037037037</v>
      </c>
      <c r="C4" s="10" t="s">
        <v>82</v>
      </c>
      <c r="D4" s="10" t="s">
        <v>67</v>
      </c>
      <c r="E4" s="13" t="s">
        <v>75</v>
      </c>
      <c r="F4" s="13" t="s">
        <v>75</v>
      </c>
      <c r="J4" s="10" t="s">
        <v>2070</v>
      </c>
    </row>
    <row r="5">
      <c r="A5" s="10" t="s">
        <v>3259</v>
      </c>
      <c r="B5" s="19">
        <v>0.011805555555555555</v>
      </c>
      <c r="C5" s="10" t="s">
        <v>69</v>
      </c>
      <c r="D5" s="10" t="s">
        <v>81</v>
      </c>
      <c r="E5" s="13" t="s">
        <v>75</v>
      </c>
      <c r="F5" s="13" t="s">
        <v>75</v>
      </c>
    </row>
    <row r="6">
      <c r="A6" s="10" t="s">
        <v>3259</v>
      </c>
      <c r="B6" s="19">
        <v>0.011840277777777778</v>
      </c>
      <c r="C6" s="10" t="s">
        <v>964</v>
      </c>
      <c r="D6" s="10" t="s">
        <v>67</v>
      </c>
      <c r="E6" s="13">
        <v>23.0</v>
      </c>
      <c r="F6" s="16">
        <f>E6-9</f>
        <v>14</v>
      </c>
    </row>
    <row r="7">
      <c r="A7" s="10" t="s">
        <v>3259</v>
      </c>
      <c r="B7" s="19">
        <v>0.013217592592592593</v>
      </c>
      <c r="C7" s="10" t="s">
        <v>3086</v>
      </c>
      <c r="D7" s="10" t="s">
        <v>83</v>
      </c>
      <c r="E7" s="13">
        <v>21.0</v>
      </c>
      <c r="F7" s="16">
        <f>E7-11</f>
        <v>10</v>
      </c>
    </row>
    <row r="8">
      <c r="A8" s="10" t="s">
        <v>3259</v>
      </c>
      <c r="B8" s="10" t="s">
        <v>3260</v>
      </c>
      <c r="C8" s="10" t="s">
        <v>69</v>
      </c>
      <c r="D8" s="10" t="s">
        <v>67</v>
      </c>
      <c r="E8" s="13">
        <v>19.0</v>
      </c>
      <c r="F8" s="16">
        <f>E8-5</f>
        <v>14</v>
      </c>
    </row>
    <row r="9">
      <c r="A9" s="10" t="s">
        <v>3259</v>
      </c>
      <c r="B9" s="19">
        <v>0.013622685185185186</v>
      </c>
      <c r="C9" s="10" t="s">
        <v>82</v>
      </c>
      <c r="D9" s="10" t="s">
        <v>67</v>
      </c>
      <c r="E9" s="13">
        <v>15.0</v>
      </c>
      <c r="F9" s="16">
        <f>E9-8</f>
        <v>7</v>
      </c>
    </row>
    <row r="10">
      <c r="A10" s="10" t="s">
        <v>3259</v>
      </c>
      <c r="B10" s="19">
        <v>0.013981481481481482</v>
      </c>
      <c r="C10" s="10" t="s">
        <v>69</v>
      </c>
      <c r="D10" s="10" t="s">
        <v>81</v>
      </c>
      <c r="E10" s="13" t="s">
        <v>75</v>
      </c>
      <c r="F10" s="13" t="s">
        <v>75</v>
      </c>
    </row>
    <row r="11">
      <c r="A11" s="10" t="s">
        <v>3259</v>
      </c>
      <c r="B11" s="19">
        <v>0.014791666666666667</v>
      </c>
      <c r="C11" s="10" t="s">
        <v>69</v>
      </c>
      <c r="D11" s="10" t="s">
        <v>81</v>
      </c>
      <c r="E11" s="13" t="s">
        <v>75</v>
      </c>
      <c r="F11" s="13" t="s">
        <v>75</v>
      </c>
    </row>
    <row r="12">
      <c r="A12" s="10" t="s">
        <v>3259</v>
      </c>
      <c r="B12" s="19">
        <v>0.015671296296296298</v>
      </c>
      <c r="C12" s="10" t="s">
        <v>69</v>
      </c>
      <c r="D12" s="10" t="s">
        <v>81</v>
      </c>
      <c r="E12" s="13" t="s">
        <v>75</v>
      </c>
      <c r="F12" s="13" t="s">
        <v>75</v>
      </c>
    </row>
    <row r="13">
      <c r="A13" s="10" t="s">
        <v>3259</v>
      </c>
      <c r="B13" s="19">
        <v>0.015717592592592592</v>
      </c>
      <c r="C13" s="10" t="s">
        <v>3086</v>
      </c>
      <c r="D13" s="10" t="s">
        <v>83</v>
      </c>
      <c r="E13" s="13">
        <v>21.0</v>
      </c>
      <c r="F13" s="16">
        <f>E13-11</f>
        <v>10</v>
      </c>
    </row>
    <row r="14">
      <c r="A14" s="10" t="s">
        <v>3259</v>
      </c>
      <c r="B14" s="19">
        <v>0.016446759259259258</v>
      </c>
      <c r="C14" s="10" t="s">
        <v>69</v>
      </c>
      <c r="D14" s="10" t="s">
        <v>81</v>
      </c>
      <c r="E14" s="13" t="s">
        <v>75</v>
      </c>
      <c r="F14" s="13" t="s">
        <v>75</v>
      </c>
    </row>
    <row r="15">
      <c r="A15" s="10" t="s">
        <v>3259</v>
      </c>
      <c r="B15" s="19">
        <v>0.01662037037037037</v>
      </c>
      <c r="C15" s="10" t="s">
        <v>66</v>
      </c>
      <c r="D15" s="10" t="s">
        <v>83</v>
      </c>
      <c r="E15" s="13">
        <v>21.0</v>
      </c>
      <c r="F15" s="16">
        <f>E15-6</f>
        <v>15</v>
      </c>
    </row>
    <row r="16">
      <c r="A16" s="10" t="s">
        <v>3259</v>
      </c>
      <c r="B16" s="19">
        <v>0.016840277777777777</v>
      </c>
      <c r="C16" s="10" t="s">
        <v>82</v>
      </c>
      <c r="D16" s="10" t="s">
        <v>67</v>
      </c>
      <c r="E16" s="13">
        <v>14.0</v>
      </c>
      <c r="F16" s="16">
        <f>E16-8</f>
        <v>6</v>
      </c>
    </row>
    <row r="17">
      <c r="A17" s="10" t="s">
        <v>3259</v>
      </c>
      <c r="B17" s="19">
        <v>0.017175925925925924</v>
      </c>
      <c r="C17" s="10" t="s">
        <v>69</v>
      </c>
      <c r="D17" s="10" t="s">
        <v>81</v>
      </c>
      <c r="E17" s="13" t="s">
        <v>75</v>
      </c>
      <c r="F17" s="13" t="s">
        <v>75</v>
      </c>
    </row>
    <row r="18">
      <c r="A18" s="10" t="s">
        <v>3259</v>
      </c>
      <c r="B18" s="19">
        <v>0.01726851851851852</v>
      </c>
      <c r="C18" s="10" t="s">
        <v>3086</v>
      </c>
      <c r="D18" s="10" t="s">
        <v>83</v>
      </c>
      <c r="E18" s="13">
        <v>21.0</v>
      </c>
      <c r="F18" s="16">
        <f>E18-11</f>
        <v>10</v>
      </c>
    </row>
    <row r="19">
      <c r="A19" s="10" t="s">
        <v>3259</v>
      </c>
      <c r="B19" s="19">
        <v>0.017511574074074075</v>
      </c>
      <c r="C19" s="10" t="s">
        <v>70</v>
      </c>
      <c r="D19" s="10" t="s">
        <v>83</v>
      </c>
      <c r="E19" s="13">
        <v>18.0</v>
      </c>
      <c r="F19" s="16">
        <f>E19-12</f>
        <v>6</v>
      </c>
    </row>
    <row r="20">
      <c r="A20" s="10" t="s">
        <v>3259</v>
      </c>
      <c r="B20" s="19">
        <v>0.017905092592592594</v>
      </c>
      <c r="C20" s="10" t="s">
        <v>69</v>
      </c>
      <c r="D20" s="10" t="s">
        <v>83</v>
      </c>
      <c r="E20" s="13">
        <v>10.0</v>
      </c>
      <c r="F20" s="16">
        <f>E20-1</f>
        <v>9</v>
      </c>
    </row>
    <row r="21">
      <c r="A21" s="10" t="s">
        <v>3259</v>
      </c>
      <c r="B21" s="19">
        <v>0.018078703703703704</v>
      </c>
      <c r="C21" s="10" t="s">
        <v>69</v>
      </c>
      <c r="D21" s="10" t="s">
        <v>81</v>
      </c>
      <c r="E21" s="13" t="s">
        <v>75</v>
      </c>
      <c r="F21" s="13" t="s">
        <v>75</v>
      </c>
    </row>
    <row r="22">
      <c r="A22" s="10" t="s">
        <v>3259</v>
      </c>
      <c r="B22" s="19">
        <v>0.01884259259259259</v>
      </c>
      <c r="C22" s="10" t="s">
        <v>69</v>
      </c>
      <c r="D22" s="10" t="s">
        <v>81</v>
      </c>
      <c r="E22" s="13" t="s">
        <v>75</v>
      </c>
      <c r="F22" s="13" t="s">
        <v>75</v>
      </c>
    </row>
    <row r="23">
      <c r="A23" s="10" t="s">
        <v>3259</v>
      </c>
      <c r="B23" s="19">
        <v>0.019398148148148147</v>
      </c>
      <c r="C23" s="10" t="s">
        <v>84</v>
      </c>
      <c r="D23" s="10" t="s">
        <v>79</v>
      </c>
      <c r="E23" s="13">
        <v>11.0</v>
      </c>
      <c r="F23" s="16">
        <f>E23-8</f>
        <v>3</v>
      </c>
    </row>
    <row r="24">
      <c r="A24" s="10" t="s">
        <v>3259</v>
      </c>
      <c r="B24" s="19">
        <v>0.020023148148148148</v>
      </c>
      <c r="C24" s="10" t="s">
        <v>69</v>
      </c>
      <c r="D24" s="10" t="s">
        <v>81</v>
      </c>
      <c r="E24" s="13" t="s">
        <v>75</v>
      </c>
      <c r="F24" s="13" t="s">
        <v>75</v>
      </c>
    </row>
    <row r="25">
      <c r="A25" s="10" t="s">
        <v>3259</v>
      </c>
      <c r="B25" s="19">
        <v>0.02045138888888889</v>
      </c>
      <c r="C25" s="10" t="s">
        <v>3086</v>
      </c>
      <c r="D25" s="10" t="s">
        <v>83</v>
      </c>
      <c r="E25" s="13">
        <v>21.0</v>
      </c>
      <c r="F25" s="16">
        <f t="shared" ref="F25:F26" si="1">E25-11</f>
        <v>10</v>
      </c>
      <c r="J25" s="10" t="s">
        <v>85</v>
      </c>
    </row>
    <row r="26">
      <c r="A26" s="10" t="s">
        <v>3259</v>
      </c>
      <c r="B26" s="19">
        <v>0.02045138888888889</v>
      </c>
      <c r="C26" s="10" t="s">
        <v>3086</v>
      </c>
      <c r="D26" s="10" t="s">
        <v>83</v>
      </c>
      <c r="E26" s="13">
        <v>21.0</v>
      </c>
      <c r="F26" s="16">
        <f t="shared" si="1"/>
        <v>10</v>
      </c>
      <c r="J26" s="10" t="s">
        <v>86</v>
      </c>
    </row>
    <row r="27">
      <c r="A27" s="10" t="s">
        <v>3259</v>
      </c>
      <c r="B27" s="19">
        <v>0.02096064814814815</v>
      </c>
      <c r="C27" s="10" t="s">
        <v>84</v>
      </c>
      <c r="D27" s="10" t="s">
        <v>79</v>
      </c>
      <c r="E27" s="13">
        <v>27.0</v>
      </c>
      <c r="F27" s="16">
        <f>E27-8</f>
        <v>19</v>
      </c>
    </row>
    <row r="28">
      <c r="A28" s="10" t="s">
        <v>3259</v>
      </c>
      <c r="B28" s="19">
        <v>0.023564814814814816</v>
      </c>
      <c r="C28" s="10" t="s">
        <v>84</v>
      </c>
      <c r="D28" s="10" t="s">
        <v>83</v>
      </c>
      <c r="E28" s="13">
        <v>18.0</v>
      </c>
      <c r="F28" s="16">
        <f>E28-5</f>
        <v>13</v>
      </c>
    </row>
    <row r="29">
      <c r="A29" s="10" t="s">
        <v>3259</v>
      </c>
      <c r="B29" s="19">
        <v>0.023564814814814816</v>
      </c>
      <c r="C29" s="10" t="s">
        <v>3086</v>
      </c>
      <c r="D29" s="10" t="s">
        <v>83</v>
      </c>
      <c r="E29" s="13" t="s">
        <v>68</v>
      </c>
      <c r="F29" s="13">
        <v>20.0</v>
      </c>
    </row>
    <row r="30">
      <c r="A30" s="10" t="s">
        <v>3259</v>
      </c>
      <c r="B30" s="19">
        <v>0.024305555555555556</v>
      </c>
      <c r="C30" s="10" t="s">
        <v>3086</v>
      </c>
      <c r="D30" s="10" t="s">
        <v>67</v>
      </c>
      <c r="E30" s="13">
        <v>4.0</v>
      </c>
      <c r="F30" s="16">
        <f>E30-1</f>
        <v>3</v>
      </c>
    </row>
    <row r="31">
      <c r="A31" s="10" t="s">
        <v>3259</v>
      </c>
      <c r="B31" s="19">
        <v>0.024328703703703703</v>
      </c>
      <c r="C31" s="10" t="s">
        <v>84</v>
      </c>
      <c r="D31" s="10" t="s">
        <v>67</v>
      </c>
      <c r="E31" s="13">
        <v>21.0</v>
      </c>
      <c r="F31" s="16">
        <f>E31-3</f>
        <v>18</v>
      </c>
    </row>
    <row r="32">
      <c r="A32" s="10" t="s">
        <v>3259</v>
      </c>
      <c r="B32" s="19">
        <v>0.025555555555555557</v>
      </c>
      <c r="C32" s="10" t="s">
        <v>82</v>
      </c>
      <c r="D32" s="10" t="s">
        <v>154</v>
      </c>
      <c r="E32" s="13">
        <v>11.0</v>
      </c>
      <c r="F32" s="16">
        <f t="shared" ref="F32:F33" si="2">E32-4</f>
        <v>7</v>
      </c>
      <c r="J32" s="10" t="s">
        <v>85</v>
      </c>
    </row>
    <row r="33">
      <c r="A33" s="10" t="s">
        <v>3259</v>
      </c>
      <c r="B33" s="19">
        <v>0.025555555555555557</v>
      </c>
      <c r="C33" s="10" t="s">
        <v>82</v>
      </c>
      <c r="D33" s="10" t="s">
        <v>154</v>
      </c>
      <c r="E33" s="13">
        <v>16.0</v>
      </c>
      <c r="F33" s="16">
        <f t="shared" si="2"/>
        <v>12</v>
      </c>
      <c r="J33" s="10" t="s">
        <v>86</v>
      </c>
    </row>
    <row r="34">
      <c r="A34" s="10" t="s">
        <v>3259</v>
      </c>
      <c r="B34" s="19">
        <v>0.026354166666666668</v>
      </c>
      <c r="C34" s="10" t="s">
        <v>82</v>
      </c>
      <c r="D34" s="10" t="s">
        <v>154</v>
      </c>
      <c r="E34" s="13" t="s">
        <v>75</v>
      </c>
      <c r="F34" s="13" t="s">
        <v>75</v>
      </c>
      <c r="J34" s="10" t="s">
        <v>85</v>
      </c>
    </row>
    <row r="35">
      <c r="A35" s="10" t="s">
        <v>3259</v>
      </c>
      <c r="B35" s="19">
        <v>0.026354166666666668</v>
      </c>
      <c r="C35" s="10" t="s">
        <v>82</v>
      </c>
      <c r="D35" s="10" t="s">
        <v>154</v>
      </c>
      <c r="E35" s="13" t="s">
        <v>68</v>
      </c>
      <c r="F35" s="13">
        <v>20.0</v>
      </c>
      <c r="J35" s="10" t="s">
        <v>86</v>
      </c>
    </row>
    <row r="36">
      <c r="A36" s="10" t="s">
        <v>3259</v>
      </c>
      <c r="B36" s="19">
        <v>0.026805555555555555</v>
      </c>
      <c r="C36" s="10" t="s">
        <v>82</v>
      </c>
      <c r="D36" s="10" t="s">
        <v>154</v>
      </c>
      <c r="E36" s="13" t="s">
        <v>75</v>
      </c>
      <c r="F36" s="13" t="s">
        <v>75</v>
      </c>
      <c r="J36" s="10" t="s">
        <v>85</v>
      </c>
    </row>
    <row r="37">
      <c r="A37" s="10" t="s">
        <v>3259</v>
      </c>
      <c r="B37" s="19">
        <v>0.026805555555555555</v>
      </c>
      <c r="C37" s="10" t="s">
        <v>82</v>
      </c>
      <c r="D37" s="10" t="s">
        <v>154</v>
      </c>
      <c r="E37" s="13">
        <v>21.0</v>
      </c>
      <c r="F37" s="16">
        <f>E37-4</f>
        <v>17</v>
      </c>
      <c r="J37" s="10" t="s">
        <v>86</v>
      </c>
    </row>
    <row r="38">
      <c r="A38" s="10" t="s">
        <v>3259</v>
      </c>
      <c r="B38" s="19">
        <v>0.027164351851851853</v>
      </c>
      <c r="C38" s="10" t="s">
        <v>82</v>
      </c>
      <c r="D38" s="10" t="s">
        <v>154</v>
      </c>
      <c r="E38" s="13" t="s">
        <v>75</v>
      </c>
      <c r="F38" s="13" t="s">
        <v>75</v>
      </c>
      <c r="J38" s="10" t="s">
        <v>85</v>
      </c>
    </row>
    <row r="39">
      <c r="A39" s="10" t="s">
        <v>3259</v>
      </c>
      <c r="B39" s="19">
        <v>0.027164351851851853</v>
      </c>
      <c r="C39" s="10" t="s">
        <v>82</v>
      </c>
      <c r="D39" s="10" t="s">
        <v>154</v>
      </c>
      <c r="E39" s="13">
        <v>10.0</v>
      </c>
      <c r="F39" s="16">
        <f t="shared" ref="F39:F40" si="3">E39-4</f>
        <v>6</v>
      </c>
      <c r="J39" s="10" t="s">
        <v>86</v>
      </c>
    </row>
    <row r="40">
      <c r="A40" s="10" t="s">
        <v>3259</v>
      </c>
      <c r="B40" s="19">
        <v>0.028784722222222222</v>
      </c>
      <c r="C40" s="10" t="s">
        <v>82</v>
      </c>
      <c r="D40" s="10" t="s">
        <v>209</v>
      </c>
      <c r="E40" s="13">
        <v>19.0</v>
      </c>
      <c r="F40" s="16">
        <f t="shared" si="3"/>
        <v>15</v>
      </c>
      <c r="J40" s="10" t="s">
        <v>3261</v>
      </c>
    </row>
    <row r="41">
      <c r="A41" s="10" t="s">
        <v>3259</v>
      </c>
      <c r="B41" s="19">
        <v>0.029675925925925925</v>
      </c>
      <c r="C41" s="10" t="s">
        <v>964</v>
      </c>
      <c r="D41" s="10" t="s">
        <v>209</v>
      </c>
      <c r="E41" s="13">
        <v>2.0</v>
      </c>
      <c r="F41" s="16">
        <f>E41-0</f>
        <v>2</v>
      </c>
    </row>
    <row r="42">
      <c r="A42" s="10" t="s">
        <v>3259</v>
      </c>
      <c r="B42" s="19">
        <v>0.030381944444444444</v>
      </c>
      <c r="C42" s="10" t="s">
        <v>82</v>
      </c>
      <c r="D42" s="10" t="s">
        <v>93</v>
      </c>
      <c r="E42" s="13">
        <v>22.0</v>
      </c>
      <c r="F42" s="16">
        <f>E42-6</f>
        <v>16</v>
      </c>
      <c r="J42" s="10" t="s">
        <v>3262</v>
      </c>
    </row>
    <row r="43">
      <c r="A43" s="10" t="s">
        <v>3259</v>
      </c>
      <c r="B43" s="19">
        <v>0.030520833333333334</v>
      </c>
      <c r="C43" s="10" t="s">
        <v>82</v>
      </c>
      <c r="D43" s="10" t="s">
        <v>91</v>
      </c>
      <c r="E43" s="13">
        <v>14.0</v>
      </c>
      <c r="F43" s="16"/>
      <c r="H43" s="10" t="s">
        <v>3263</v>
      </c>
    </row>
    <row r="44">
      <c r="A44" s="10" t="s">
        <v>3259</v>
      </c>
      <c r="B44" s="19">
        <v>0.03079861111111111</v>
      </c>
      <c r="C44" s="10" t="s">
        <v>964</v>
      </c>
      <c r="D44" s="10" t="s">
        <v>209</v>
      </c>
      <c r="E44" s="13">
        <v>5.0</v>
      </c>
      <c r="F44" s="16">
        <f>E44-0</f>
        <v>5</v>
      </c>
    </row>
    <row r="45">
      <c r="A45" s="10" t="s">
        <v>3259</v>
      </c>
      <c r="B45" s="19">
        <v>0.031655092592592596</v>
      </c>
      <c r="C45" s="10" t="s">
        <v>82</v>
      </c>
      <c r="D45" s="10" t="s">
        <v>93</v>
      </c>
      <c r="E45" s="13">
        <v>14.0</v>
      </c>
      <c r="F45" s="16">
        <f>E45-6</f>
        <v>8</v>
      </c>
      <c r="J45" s="10" t="s">
        <v>3262</v>
      </c>
    </row>
    <row r="46">
      <c r="A46" s="10" t="s">
        <v>3259</v>
      </c>
      <c r="B46" s="19">
        <v>0.031712962962962964</v>
      </c>
      <c r="C46" s="10" t="s">
        <v>82</v>
      </c>
      <c r="D46" s="10" t="s">
        <v>91</v>
      </c>
      <c r="E46" s="13">
        <v>14.0</v>
      </c>
      <c r="F46" s="16"/>
      <c r="H46" s="10" t="s">
        <v>3263</v>
      </c>
      <c r="I46" s="10">
        <v>1.0</v>
      </c>
      <c r="J46" s="10" t="s">
        <v>119</v>
      </c>
    </row>
    <row r="47">
      <c r="A47" s="10" t="s">
        <v>3259</v>
      </c>
      <c r="B47" s="19">
        <v>0.03214120370370371</v>
      </c>
      <c r="C47" s="10" t="s">
        <v>82</v>
      </c>
      <c r="D47" s="10" t="s">
        <v>81</v>
      </c>
      <c r="E47" s="13">
        <v>13.0</v>
      </c>
      <c r="F47" s="16">
        <f t="shared" ref="F47:F48" si="4">E47-2</f>
        <v>11</v>
      </c>
    </row>
    <row r="48">
      <c r="A48" s="10" t="s">
        <v>3259</v>
      </c>
      <c r="B48" s="19">
        <v>0.0321875</v>
      </c>
      <c r="C48" s="10" t="s">
        <v>82</v>
      </c>
      <c r="D48" s="10" t="s">
        <v>81</v>
      </c>
      <c r="E48" s="13">
        <v>9.0</v>
      </c>
      <c r="F48" s="16">
        <f t="shared" si="4"/>
        <v>7</v>
      </c>
    </row>
    <row r="49">
      <c r="A49" s="10" t="s">
        <v>3259</v>
      </c>
      <c r="B49" s="19">
        <v>0.03290509259259259</v>
      </c>
      <c r="C49" s="10" t="s">
        <v>82</v>
      </c>
      <c r="D49" s="10" t="s">
        <v>154</v>
      </c>
      <c r="E49" s="13" t="s">
        <v>75</v>
      </c>
      <c r="F49" s="13" t="s">
        <v>75</v>
      </c>
      <c r="J49" s="10" t="s">
        <v>85</v>
      </c>
    </row>
    <row r="50">
      <c r="A50" s="10" t="s">
        <v>3259</v>
      </c>
      <c r="B50" s="19">
        <v>0.03290509259259259</v>
      </c>
      <c r="C50" s="10" t="s">
        <v>82</v>
      </c>
      <c r="D50" s="10" t="s">
        <v>154</v>
      </c>
      <c r="E50" s="13" t="s">
        <v>68</v>
      </c>
      <c r="F50" s="13">
        <v>20.0</v>
      </c>
      <c r="J50" s="10" t="s">
        <v>86</v>
      </c>
    </row>
    <row r="51">
      <c r="A51" s="10" t="s">
        <v>3259</v>
      </c>
      <c r="B51" s="19">
        <v>0.03320601851851852</v>
      </c>
      <c r="C51" s="10" t="s">
        <v>82</v>
      </c>
      <c r="D51" s="10" t="s">
        <v>154</v>
      </c>
      <c r="E51" s="13" t="s">
        <v>75</v>
      </c>
      <c r="F51" s="13" t="s">
        <v>75</v>
      </c>
      <c r="J51" s="10" t="s">
        <v>85</v>
      </c>
    </row>
    <row r="52">
      <c r="A52" s="10" t="s">
        <v>3259</v>
      </c>
      <c r="B52" s="19">
        <v>0.03320601851851852</v>
      </c>
      <c r="C52" s="10" t="s">
        <v>82</v>
      </c>
      <c r="D52" s="10" t="s">
        <v>154</v>
      </c>
      <c r="E52" s="13">
        <v>15.0</v>
      </c>
      <c r="F52" s="16">
        <f>E52-4</f>
        <v>11</v>
      </c>
      <c r="J52" s="10" t="s">
        <v>86</v>
      </c>
    </row>
    <row r="53">
      <c r="A53" s="10" t="s">
        <v>3259</v>
      </c>
      <c r="B53" s="19">
        <v>0.03806712962962963</v>
      </c>
      <c r="C53" s="10" t="s">
        <v>70</v>
      </c>
      <c r="D53" s="10" t="s">
        <v>100</v>
      </c>
      <c r="E53" s="13">
        <v>20.0</v>
      </c>
      <c r="F53" s="16">
        <f>E53-9</f>
        <v>11</v>
      </c>
    </row>
    <row r="54">
      <c r="A54" s="10" t="s">
        <v>3259</v>
      </c>
      <c r="B54" s="19">
        <v>0.044131944444444446</v>
      </c>
      <c r="C54" s="10" t="s">
        <v>84</v>
      </c>
      <c r="D54" s="10" t="s">
        <v>80</v>
      </c>
      <c r="E54" s="13">
        <v>10.0</v>
      </c>
      <c r="F54" s="16"/>
    </row>
    <row r="55">
      <c r="A55" s="10" t="s">
        <v>3259</v>
      </c>
      <c r="B55" s="19">
        <v>0.04493055555555556</v>
      </c>
      <c r="C55" s="10" t="s">
        <v>84</v>
      </c>
      <c r="D55" s="10" t="s">
        <v>79</v>
      </c>
      <c r="E55" s="13">
        <v>19.0</v>
      </c>
      <c r="F55" s="16">
        <f>E55-8</f>
        <v>11</v>
      </c>
    </row>
    <row r="56">
      <c r="A56" s="10" t="s">
        <v>3259</v>
      </c>
      <c r="B56" s="19">
        <v>0.04891203703703704</v>
      </c>
      <c r="C56" s="10" t="s">
        <v>70</v>
      </c>
      <c r="D56" s="10" t="s">
        <v>67</v>
      </c>
      <c r="E56" s="13" t="s">
        <v>68</v>
      </c>
      <c r="F56" s="13">
        <v>20.0</v>
      </c>
      <c r="J56" s="10" t="s">
        <v>160</v>
      </c>
    </row>
    <row r="57">
      <c r="A57" s="10" t="s">
        <v>3259</v>
      </c>
      <c r="B57" s="19">
        <v>0.04891203703703704</v>
      </c>
      <c r="C57" s="10" t="s">
        <v>70</v>
      </c>
      <c r="D57" s="10" t="s">
        <v>67</v>
      </c>
      <c r="E57" s="13">
        <v>18.0</v>
      </c>
      <c r="F57" s="13">
        <v>14.0</v>
      </c>
      <c r="J57" s="10" t="s">
        <v>3264</v>
      </c>
    </row>
    <row r="58">
      <c r="A58" s="10" t="s">
        <v>3259</v>
      </c>
      <c r="B58" s="19">
        <v>0.049108796296296296</v>
      </c>
      <c r="C58" s="10" t="s">
        <v>70</v>
      </c>
      <c r="D58" s="10" t="s">
        <v>78</v>
      </c>
      <c r="E58" s="13" t="s">
        <v>68</v>
      </c>
      <c r="F58" s="13">
        <v>20.0</v>
      </c>
    </row>
    <row r="59">
      <c r="A59" s="10" t="s">
        <v>3259</v>
      </c>
      <c r="B59" s="19">
        <v>0.04913194444444444</v>
      </c>
      <c r="C59" s="10" t="s">
        <v>84</v>
      </c>
      <c r="D59" s="10" t="s">
        <v>79</v>
      </c>
      <c r="E59" s="13">
        <v>27.0</v>
      </c>
      <c r="F59" s="13">
        <v>19.0</v>
      </c>
      <c r="H59" s="10" t="s">
        <v>3265</v>
      </c>
    </row>
    <row r="60">
      <c r="A60" s="10" t="s">
        <v>3259</v>
      </c>
      <c r="B60" s="19">
        <v>0.0691087962962963</v>
      </c>
      <c r="C60" s="10" t="s">
        <v>69</v>
      </c>
      <c r="D60" s="10" t="s">
        <v>210</v>
      </c>
      <c r="E60" s="13">
        <v>11.0</v>
      </c>
      <c r="F60" s="16">
        <f>E60-1</f>
        <v>10</v>
      </c>
    </row>
    <row r="61">
      <c r="A61" s="10" t="s">
        <v>3259</v>
      </c>
      <c r="B61" s="19">
        <v>0.0765625</v>
      </c>
      <c r="C61" s="10" t="s">
        <v>70</v>
      </c>
      <c r="D61" s="10" t="s">
        <v>83</v>
      </c>
      <c r="E61" s="13">
        <v>17.0</v>
      </c>
      <c r="F61" s="16">
        <f>E61-12</f>
        <v>5</v>
      </c>
    </row>
    <row r="62">
      <c r="A62" s="10" t="s">
        <v>3259</v>
      </c>
      <c r="B62" s="19">
        <v>0.07854166666666666</v>
      </c>
      <c r="C62" s="10" t="s">
        <v>3180</v>
      </c>
      <c r="D62" s="10" t="s">
        <v>93</v>
      </c>
      <c r="E62" s="13">
        <v>14.0</v>
      </c>
      <c r="F62" s="13">
        <v>11.0</v>
      </c>
      <c r="J62" s="10" t="s">
        <v>3266</v>
      </c>
    </row>
    <row r="63">
      <c r="A63" s="10" t="s">
        <v>3259</v>
      </c>
      <c r="B63" s="19">
        <v>0.07875</v>
      </c>
      <c r="C63" s="10" t="s">
        <v>3180</v>
      </c>
      <c r="D63" s="10" t="s">
        <v>91</v>
      </c>
      <c r="E63" s="13">
        <v>3.0</v>
      </c>
      <c r="F63" s="16"/>
      <c r="H63" s="10" t="s">
        <v>3267</v>
      </c>
      <c r="I63" s="10">
        <v>1.0</v>
      </c>
    </row>
    <row r="64">
      <c r="A64" s="10" t="s">
        <v>3259</v>
      </c>
      <c r="B64" s="19">
        <v>0.07929398148148148</v>
      </c>
      <c r="C64" s="10" t="s">
        <v>70</v>
      </c>
      <c r="D64" s="10" t="s">
        <v>120</v>
      </c>
      <c r="E64" s="13" t="s">
        <v>75</v>
      </c>
      <c r="F64" s="13" t="s">
        <v>75</v>
      </c>
      <c r="J64" s="10" t="s">
        <v>155</v>
      </c>
    </row>
    <row r="65">
      <c r="A65" s="10" t="s">
        <v>3259</v>
      </c>
      <c r="B65" s="19">
        <v>0.1028125</v>
      </c>
      <c r="C65" s="10" t="s">
        <v>66</v>
      </c>
      <c r="D65" s="10" t="s">
        <v>67</v>
      </c>
      <c r="E65" s="13">
        <v>17.0</v>
      </c>
      <c r="F65" s="16">
        <f t="shared" ref="F65:F66" si="5">E65-2</f>
        <v>15</v>
      </c>
    </row>
    <row r="66">
      <c r="A66" s="10" t="s">
        <v>3259</v>
      </c>
      <c r="B66" s="19">
        <v>0.1057175925925926</v>
      </c>
      <c r="C66" s="10" t="s">
        <v>66</v>
      </c>
      <c r="D66" s="10" t="s">
        <v>365</v>
      </c>
      <c r="E66" s="13">
        <v>14.0</v>
      </c>
      <c r="F66" s="16">
        <f t="shared" si="5"/>
        <v>12</v>
      </c>
    </row>
    <row r="67">
      <c r="A67" s="10" t="s">
        <v>3259</v>
      </c>
      <c r="B67" s="19">
        <v>0.10899305555555555</v>
      </c>
      <c r="C67" s="10" t="s">
        <v>66</v>
      </c>
      <c r="D67" s="10" t="s">
        <v>127</v>
      </c>
      <c r="E67" s="13">
        <v>19.0</v>
      </c>
      <c r="F67" s="16">
        <f>E67-5</f>
        <v>14</v>
      </c>
    </row>
    <row r="68">
      <c r="A68" s="10" t="s">
        <v>3259</v>
      </c>
      <c r="B68" s="19">
        <v>0.1116550925925926</v>
      </c>
      <c r="C68" s="10" t="s">
        <v>66</v>
      </c>
      <c r="D68" s="10" t="s">
        <v>584</v>
      </c>
      <c r="E68" s="13">
        <v>9.0</v>
      </c>
      <c r="F68" s="16">
        <f>E68-1</f>
        <v>8</v>
      </c>
      <c r="J68" s="10" t="s">
        <v>3268</v>
      </c>
    </row>
    <row r="69">
      <c r="A69" s="10" t="s">
        <v>3259</v>
      </c>
      <c r="B69" s="19">
        <v>0.11177083333333333</v>
      </c>
      <c r="C69" s="10" t="s">
        <v>70</v>
      </c>
      <c r="D69" s="10" t="s">
        <v>91</v>
      </c>
      <c r="E69" s="13">
        <v>16.0</v>
      </c>
      <c r="F69" s="16"/>
      <c r="H69" s="10" t="s">
        <v>3269</v>
      </c>
    </row>
    <row r="70">
      <c r="A70" s="10" t="s">
        <v>3259</v>
      </c>
      <c r="B70" s="19">
        <v>0.1129861111111111</v>
      </c>
      <c r="C70" s="10" t="s">
        <v>69</v>
      </c>
      <c r="D70" s="10" t="s">
        <v>120</v>
      </c>
      <c r="E70" s="13">
        <v>10.0</v>
      </c>
      <c r="F70" s="16"/>
      <c r="J70" s="10" t="s">
        <v>3270</v>
      </c>
    </row>
    <row r="71">
      <c r="A71" s="10" t="s">
        <v>3259</v>
      </c>
      <c r="B71" s="19">
        <v>0.11311342592592592</v>
      </c>
      <c r="C71" s="10" t="s">
        <v>964</v>
      </c>
      <c r="D71" s="10" t="s">
        <v>120</v>
      </c>
      <c r="E71" s="13">
        <v>10.0</v>
      </c>
      <c r="F71" s="16"/>
      <c r="J71" s="10" t="s">
        <v>3270</v>
      </c>
    </row>
    <row r="72">
      <c r="A72" s="10" t="s">
        <v>3259</v>
      </c>
      <c r="B72" s="19">
        <v>0.11641203703703704</v>
      </c>
      <c r="C72" s="10" t="s">
        <v>84</v>
      </c>
      <c r="D72" s="10" t="s">
        <v>120</v>
      </c>
      <c r="E72" s="13" t="s">
        <v>75</v>
      </c>
      <c r="F72" s="13" t="s">
        <v>75</v>
      </c>
      <c r="J72" s="10" t="s">
        <v>155</v>
      </c>
    </row>
    <row r="73">
      <c r="A73" s="10" t="s">
        <v>3259</v>
      </c>
      <c r="B73" s="19">
        <v>0.11717592592592592</v>
      </c>
      <c r="C73" s="10" t="s">
        <v>69</v>
      </c>
      <c r="D73" s="10" t="s">
        <v>120</v>
      </c>
      <c r="E73" s="13" t="s">
        <v>75</v>
      </c>
      <c r="F73" s="13" t="s">
        <v>75</v>
      </c>
      <c r="J73" s="10" t="s">
        <v>155</v>
      </c>
    </row>
    <row r="74">
      <c r="A74" s="10" t="s">
        <v>3259</v>
      </c>
      <c r="B74" s="19">
        <v>0.14625</v>
      </c>
      <c r="C74" s="10" t="s">
        <v>66</v>
      </c>
      <c r="D74" s="10" t="s">
        <v>127</v>
      </c>
      <c r="E74" s="13" t="s">
        <v>88</v>
      </c>
      <c r="F74" s="13">
        <v>1.0</v>
      </c>
    </row>
  </sheetData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7.29"/>
    <col customWidth="1" min="3" max="3" width="9.57"/>
    <col customWidth="1" min="4" max="4" width="14.71"/>
    <col customWidth="1" min="5" max="5" width="10.43"/>
    <col customWidth="1" min="6" max="6" width="12.43"/>
    <col customWidth="1" min="7" max="7" width="5.14"/>
    <col customWidth="1" min="8" max="8" width="33.71"/>
    <col customWidth="1" min="9" max="9" width="6.29"/>
    <col customWidth="1" min="10" max="10" width="35.71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3271</v>
      </c>
      <c r="B2" s="19">
        <v>0.033032407407407406</v>
      </c>
      <c r="C2" s="10" t="s">
        <v>964</v>
      </c>
      <c r="D2" s="10" t="s">
        <v>130</v>
      </c>
      <c r="E2" s="13">
        <v>1.0</v>
      </c>
      <c r="F2" s="13">
        <v>2.0</v>
      </c>
    </row>
    <row r="3">
      <c r="A3" s="10" t="s">
        <v>3271</v>
      </c>
      <c r="B3" s="19">
        <v>0.051458333333333335</v>
      </c>
      <c r="C3" s="10" t="s">
        <v>66</v>
      </c>
      <c r="D3" s="10" t="s">
        <v>83</v>
      </c>
      <c r="E3" s="13">
        <v>23.0</v>
      </c>
      <c r="F3" s="16">
        <f>E3-6</f>
        <v>17</v>
      </c>
    </row>
    <row r="4">
      <c r="A4" s="10" t="s">
        <v>3271</v>
      </c>
      <c r="B4" s="19">
        <v>0.05148148148148148</v>
      </c>
      <c r="C4" s="10" t="s">
        <v>69</v>
      </c>
      <c r="D4" s="10" t="s">
        <v>83</v>
      </c>
      <c r="E4" s="13">
        <v>5.0</v>
      </c>
      <c r="F4" s="16">
        <f>E4-1</f>
        <v>4</v>
      </c>
    </row>
    <row r="5">
      <c r="A5" s="10" t="s">
        <v>3271</v>
      </c>
      <c r="B5" s="19">
        <v>0.0515162037037037</v>
      </c>
      <c r="C5" s="10" t="s">
        <v>82</v>
      </c>
      <c r="D5" s="10" t="s">
        <v>83</v>
      </c>
      <c r="E5" s="13">
        <v>19.0</v>
      </c>
      <c r="F5" s="16">
        <f>E5-10</f>
        <v>9</v>
      </c>
    </row>
    <row r="6">
      <c r="A6" s="10" t="s">
        <v>3271</v>
      </c>
      <c r="B6" s="19">
        <v>0.051527777777777777</v>
      </c>
      <c r="C6" s="10" t="s">
        <v>3086</v>
      </c>
      <c r="D6" s="10" t="s">
        <v>83</v>
      </c>
      <c r="E6" s="13">
        <v>27.0</v>
      </c>
      <c r="F6" s="16">
        <f>E6-11</f>
        <v>16</v>
      </c>
    </row>
    <row r="7">
      <c r="A7" s="10" t="s">
        <v>3271</v>
      </c>
      <c r="B7" s="19">
        <v>0.0515625</v>
      </c>
      <c r="C7" s="10" t="s">
        <v>84</v>
      </c>
      <c r="D7" s="10" t="s">
        <v>83</v>
      </c>
      <c r="E7" s="13">
        <v>12.0</v>
      </c>
      <c r="F7" s="16">
        <f>E7-5</f>
        <v>7</v>
      </c>
    </row>
    <row r="8">
      <c r="A8" s="10" t="s">
        <v>3271</v>
      </c>
      <c r="B8" s="19">
        <v>0.051631944444444446</v>
      </c>
      <c r="C8" s="10" t="s">
        <v>70</v>
      </c>
      <c r="D8" s="10" t="s">
        <v>83</v>
      </c>
      <c r="E8" s="13">
        <v>15.0</v>
      </c>
      <c r="F8" s="16">
        <f>E8-12</f>
        <v>3</v>
      </c>
    </row>
    <row r="9">
      <c r="A9" s="10" t="s">
        <v>3271</v>
      </c>
      <c r="B9" s="19">
        <v>0.056747685185185186</v>
      </c>
      <c r="C9" s="10" t="s">
        <v>964</v>
      </c>
      <c r="D9" s="10" t="s">
        <v>154</v>
      </c>
      <c r="E9" s="13">
        <v>10.0</v>
      </c>
      <c r="F9" s="16">
        <f>E9-5</f>
        <v>5</v>
      </c>
    </row>
    <row r="10">
      <c r="A10" s="10" t="s">
        <v>3271</v>
      </c>
      <c r="B10" s="19">
        <v>0.08453703703703704</v>
      </c>
      <c r="C10" s="10" t="s">
        <v>69</v>
      </c>
      <c r="D10" s="10" t="s">
        <v>154</v>
      </c>
      <c r="E10" s="13" t="s">
        <v>75</v>
      </c>
      <c r="F10" s="13" t="s">
        <v>75</v>
      </c>
      <c r="J10" s="10" t="s">
        <v>85</v>
      </c>
    </row>
    <row r="11">
      <c r="A11" s="10" t="s">
        <v>3271</v>
      </c>
      <c r="B11" s="19">
        <v>0.08453703703703704</v>
      </c>
      <c r="C11" s="10" t="s">
        <v>69</v>
      </c>
      <c r="D11" s="10" t="s">
        <v>154</v>
      </c>
      <c r="E11" s="13">
        <v>18.0</v>
      </c>
      <c r="F11" s="16">
        <f>E11-5</f>
        <v>13</v>
      </c>
      <c r="J11" s="10" t="s">
        <v>86</v>
      </c>
    </row>
    <row r="12">
      <c r="A12" s="10" t="s">
        <v>3271</v>
      </c>
      <c r="B12" s="19">
        <v>0.08525462962962962</v>
      </c>
      <c r="C12" s="10" t="s">
        <v>69</v>
      </c>
      <c r="D12" s="10" t="s">
        <v>154</v>
      </c>
      <c r="E12" s="13" t="s">
        <v>75</v>
      </c>
      <c r="F12" s="13" t="s">
        <v>75</v>
      </c>
      <c r="J12" s="10" t="s">
        <v>85</v>
      </c>
    </row>
    <row r="13">
      <c r="A13" s="10" t="s">
        <v>3271</v>
      </c>
      <c r="B13" s="19">
        <v>0.08525462962962962</v>
      </c>
      <c r="C13" s="10" t="s">
        <v>69</v>
      </c>
      <c r="D13" s="10" t="s">
        <v>154</v>
      </c>
      <c r="E13" s="13">
        <v>16.0</v>
      </c>
      <c r="F13" s="16">
        <f>E13-5</f>
        <v>11</v>
      </c>
      <c r="J13" s="10" t="s">
        <v>2684</v>
      </c>
    </row>
    <row r="14">
      <c r="A14" s="10" t="s">
        <v>3271</v>
      </c>
      <c r="B14" s="19">
        <v>0.08609953703703704</v>
      </c>
      <c r="C14" s="10" t="s">
        <v>69</v>
      </c>
      <c r="D14" s="10" t="s">
        <v>154</v>
      </c>
      <c r="E14" s="13" t="s">
        <v>75</v>
      </c>
      <c r="F14" s="13" t="s">
        <v>75</v>
      </c>
      <c r="J14" s="10" t="s">
        <v>85</v>
      </c>
    </row>
    <row r="15">
      <c r="A15" s="10" t="s">
        <v>3271</v>
      </c>
      <c r="B15" s="19">
        <v>0.08609953703703704</v>
      </c>
      <c r="C15" s="10" t="s">
        <v>69</v>
      </c>
      <c r="D15" s="10" t="s">
        <v>154</v>
      </c>
      <c r="E15" s="13">
        <v>21.0</v>
      </c>
      <c r="F15" s="16">
        <f>E15-5</f>
        <v>16</v>
      </c>
      <c r="J15" s="10" t="s">
        <v>2684</v>
      </c>
    </row>
    <row r="16">
      <c r="A16" s="10" t="s">
        <v>3271</v>
      </c>
      <c r="B16" s="19">
        <v>0.09111111111111111</v>
      </c>
      <c r="C16" s="10" t="s">
        <v>66</v>
      </c>
      <c r="D16" s="10" t="s">
        <v>125</v>
      </c>
      <c r="E16" s="13" t="s">
        <v>68</v>
      </c>
      <c r="F16" s="13">
        <v>20.0</v>
      </c>
    </row>
    <row r="17">
      <c r="A17" s="10" t="s">
        <v>3271</v>
      </c>
      <c r="B17" s="19">
        <v>0.09111111111111111</v>
      </c>
      <c r="C17" s="10" t="s">
        <v>70</v>
      </c>
      <c r="D17" s="10" t="s">
        <v>125</v>
      </c>
      <c r="E17" s="13" t="s">
        <v>68</v>
      </c>
      <c r="F17" s="13">
        <v>20.0</v>
      </c>
    </row>
    <row r="18">
      <c r="A18" s="10" t="s">
        <v>3271</v>
      </c>
      <c r="B18" s="19">
        <v>0.09116898148148148</v>
      </c>
      <c r="C18" s="10" t="s">
        <v>84</v>
      </c>
      <c r="D18" s="10" t="s">
        <v>125</v>
      </c>
      <c r="E18" s="13">
        <v>20.0</v>
      </c>
      <c r="F18" s="16">
        <f>E18-2</f>
        <v>18</v>
      </c>
      <c r="J18" s="10" t="s">
        <v>3272</v>
      </c>
    </row>
    <row r="19">
      <c r="A19" s="10" t="s">
        <v>3271</v>
      </c>
      <c r="B19" s="19">
        <v>0.09116898148148148</v>
      </c>
      <c r="C19" s="10" t="s">
        <v>84</v>
      </c>
      <c r="D19" s="10" t="s">
        <v>125</v>
      </c>
      <c r="E19" s="13" t="s">
        <v>75</v>
      </c>
      <c r="F19" s="13" t="s">
        <v>75</v>
      </c>
      <c r="J19" s="10" t="s">
        <v>85</v>
      </c>
    </row>
    <row r="20">
      <c r="A20" s="10" t="s">
        <v>3271</v>
      </c>
      <c r="B20" s="19">
        <v>0.09119212962962962</v>
      </c>
      <c r="C20" s="10" t="s">
        <v>3086</v>
      </c>
      <c r="D20" s="10" t="s">
        <v>125</v>
      </c>
      <c r="E20" s="13">
        <v>29.0</v>
      </c>
      <c r="F20" s="16">
        <f>E20-13</f>
        <v>16</v>
      </c>
    </row>
    <row r="21">
      <c r="A21" s="10" t="s">
        <v>3271</v>
      </c>
      <c r="B21" s="19">
        <v>0.09122685185185185</v>
      </c>
      <c r="C21" s="10" t="s">
        <v>964</v>
      </c>
      <c r="D21" s="10" t="s">
        <v>125</v>
      </c>
      <c r="E21" s="13">
        <v>19.0</v>
      </c>
      <c r="F21" s="16">
        <f t="shared" ref="F21:F22" si="1">E21-2</f>
        <v>17</v>
      </c>
    </row>
    <row r="22">
      <c r="A22" s="10" t="s">
        <v>3271</v>
      </c>
      <c r="B22" s="19">
        <v>0.09125</v>
      </c>
      <c r="C22" s="10" t="s">
        <v>82</v>
      </c>
      <c r="D22" s="10" t="s">
        <v>125</v>
      </c>
      <c r="E22" s="13">
        <v>17.0</v>
      </c>
      <c r="F22" s="16">
        <f t="shared" si="1"/>
        <v>15</v>
      </c>
    </row>
    <row r="23">
      <c r="A23" s="10" t="s">
        <v>3271</v>
      </c>
      <c r="B23" s="19">
        <v>0.09127314814814814</v>
      </c>
      <c r="C23" s="10" t="s">
        <v>69</v>
      </c>
      <c r="D23" s="10" t="s">
        <v>125</v>
      </c>
      <c r="E23" s="13">
        <v>16.0</v>
      </c>
      <c r="F23" s="16">
        <f>E23-4</f>
        <v>12</v>
      </c>
    </row>
    <row r="24">
      <c r="A24" s="10" t="s">
        <v>3271</v>
      </c>
      <c r="B24" s="19">
        <v>0.09431712962962963</v>
      </c>
      <c r="C24" s="10" t="s">
        <v>66</v>
      </c>
      <c r="D24" s="10" t="s">
        <v>125</v>
      </c>
      <c r="E24" s="13">
        <v>26.0</v>
      </c>
      <c r="F24" s="16">
        <f>E24-0-10</f>
        <v>16</v>
      </c>
      <c r="J24" s="10" t="s">
        <v>966</v>
      </c>
    </row>
    <row r="25">
      <c r="A25" s="10" t="s">
        <v>3271</v>
      </c>
      <c r="B25" s="19">
        <v>0.0944212962962963</v>
      </c>
      <c r="C25" s="10" t="s">
        <v>69</v>
      </c>
      <c r="D25" s="10" t="s">
        <v>125</v>
      </c>
      <c r="E25" s="13" t="s">
        <v>88</v>
      </c>
      <c r="F25" s="13">
        <v>1.0</v>
      </c>
      <c r="J25" s="10" t="s">
        <v>966</v>
      </c>
    </row>
    <row r="26">
      <c r="A26" s="10" t="s">
        <v>3271</v>
      </c>
      <c r="B26" s="19">
        <v>0.09465277777777778</v>
      </c>
      <c r="C26" s="10" t="s">
        <v>82</v>
      </c>
      <c r="D26" s="10" t="s">
        <v>125</v>
      </c>
      <c r="E26" s="13">
        <v>28.0</v>
      </c>
      <c r="F26" s="16">
        <f>E26-2-10</f>
        <v>16</v>
      </c>
      <c r="J26" s="10" t="s">
        <v>966</v>
      </c>
    </row>
    <row r="27">
      <c r="A27" s="10" t="s">
        <v>3271</v>
      </c>
      <c r="B27" s="19">
        <v>0.09465277777777778</v>
      </c>
      <c r="C27" s="10" t="s">
        <v>3086</v>
      </c>
      <c r="D27" s="10" t="s">
        <v>125</v>
      </c>
      <c r="E27" s="13">
        <v>34.0</v>
      </c>
      <c r="F27" s="16">
        <f>E27-13-10</f>
        <v>11</v>
      </c>
      <c r="J27" s="10" t="s">
        <v>966</v>
      </c>
    </row>
    <row r="28">
      <c r="A28" s="10" t="s">
        <v>3271</v>
      </c>
      <c r="B28" s="19">
        <v>0.09467592592592593</v>
      </c>
      <c r="C28" s="10" t="s">
        <v>84</v>
      </c>
      <c r="D28" s="10" t="s">
        <v>125</v>
      </c>
      <c r="E28" s="13">
        <v>25.0</v>
      </c>
      <c r="F28" s="16">
        <f t="shared" ref="F28:F29" si="2">E28-2-10</f>
        <v>13</v>
      </c>
      <c r="J28" s="10" t="s">
        <v>966</v>
      </c>
    </row>
    <row r="29">
      <c r="A29" s="10" t="s">
        <v>3271</v>
      </c>
      <c r="B29" s="19">
        <v>0.09467592592592593</v>
      </c>
      <c r="C29" s="10" t="s">
        <v>964</v>
      </c>
      <c r="D29" s="10" t="s">
        <v>125</v>
      </c>
      <c r="E29" s="13">
        <v>29.0</v>
      </c>
      <c r="F29" s="16">
        <f t="shared" si="2"/>
        <v>17</v>
      </c>
      <c r="J29" s="10" t="s">
        <v>966</v>
      </c>
    </row>
    <row r="30">
      <c r="A30" s="10" t="s">
        <v>3271</v>
      </c>
      <c r="B30" s="19">
        <v>0.09471064814814815</v>
      </c>
      <c r="C30" s="10" t="s">
        <v>70</v>
      </c>
      <c r="D30" s="10" t="s">
        <v>125</v>
      </c>
      <c r="E30" s="13">
        <v>35.0</v>
      </c>
      <c r="F30" s="16">
        <f>E30-9-10</f>
        <v>16</v>
      </c>
      <c r="J30" s="10" t="s">
        <v>966</v>
      </c>
    </row>
    <row r="31">
      <c r="A31" s="10" t="s">
        <v>3271</v>
      </c>
      <c r="B31" s="19">
        <v>0.09636574074074074</v>
      </c>
      <c r="C31" s="10" t="s">
        <v>3086</v>
      </c>
      <c r="D31" s="10" t="s">
        <v>79</v>
      </c>
      <c r="E31" s="13">
        <v>7.0</v>
      </c>
      <c r="F31" s="16">
        <f>E31-4</f>
        <v>3</v>
      </c>
      <c r="H31" s="10" t="s">
        <v>3273</v>
      </c>
    </row>
    <row r="32">
      <c r="A32" s="10" t="s">
        <v>3271</v>
      </c>
      <c r="B32" s="19">
        <v>0.09887731481481482</v>
      </c>
      <c r="C32" s="10" t="s">
        <v>70</v>
      </c>
      <c r="D32" s="10" t="s">
        <v>87</v>
      </c>
      <c r="E32" s="13">
        <v>19.0</v>
      </c>
      <c r="F32" s="16">
        <f>E32-5</f>
        <v>14</v>
      </c>
    </row>
    <row r="33">
      <c r="A33" s="10" t="s">
        <v>3271</v>
      </c>
      <c r="B33" s="19">
        <v>0.09887731481481482</v>
      </c>
      <c r="C33" s="10" t="s">
        <v>964</v>
      </c>
      <c r="D33" s="10" t="s">
        <v>87</v>
      </c>
      <c r="E33" s="13">
        <v>18.0</v>
      </c>
      <c r="F33" s="16">
        <f>E33-2</f>
        <v>16</v>
      </c>
    </row>
    <row r="34">
      <c r="A34" s="10" t="s">
        <v>3271</v>
      </c>
      <c r="B34" s="19">
        <v>0.09891203703703703</v>
      </c>
      <c r="C34" s="10" t="s">
        <v>82</v>
      </c>
      <c r="D34" s="10" t="s">
        <v>87</v>
      </c>
      <c r="E34" s="13">
        <v>16.0</v>
      </c>
      <c r="F34" s="16">
        <f>E34-1</f>
        <v>15</v>
      </c>
    </row>
    <row r="35">
      <c r="A35" s="10" t="s">
        <v>3271</v>
      </c>
      <c r="B35" s="19">
        <v>0.09891203703703703</v>
      </c>
      <c r="C35" s="10" t="s">
        <v>84</v>
      </c>
      <c r="D35" s="10" t="s">
        <v>87</v>
      </c>
      <c r="E35" s="13">
        <v>19.0</v>
      </c>
      <c r="F35" s="16">
        <f>E35-2</f>
        <v>17</v>
      </c>
    </row>
    <row r="36">
      <c r="A36" s="10" t="s">
        <v>3271</v>
      </c>
      <c r="B36" s="19">
        <v>0.09902777777777778</v>
      </c>
      <c r="C36" s="10" t="s">
        <v>69</v>
      </c>
      <c r="D36" s="10" t="s">
        <v>87</v>
      </c>
      <c r="E36" s="13">
        <v>16.0</v>
      </c>
      <c r="F36" s="16">
        <f>E36-4</f>
        <v>12</v>
      </c>
    </row>
    <row r="37">
      <c r="A37" s="10" t="s">
        <v>3271</v>
      </c>
      <c r="B37" s="19">
        <v>0.09905092592592593</v>
      </c>
      <c r="C37" s="10" t="s">
        <v>3086</v>
      </c>
      <c r="D37" s="10" t="s">
        <v>87</v>
      </c>
      <c r="E37" s="13">
        <v>16.0</v>
      </c>
      <c r="F37" s="16">
        <f>E37-5</f>
        <v>11</v>
      </c>
    </row>
    <row r="38">
      <c r="A38" s="10" t="s">
        <v>3271</v>
      </c>
      <c r="B38" s="19">
        <v>0.09918981481481481</v>
      </c>
      <c r="C38" s="10" t="s">
        <v>66</v>
      </c>
      <c r="D38" s="10" t="s">
        <v>87</v>
      </c>
      <c r="E38" s="13">
        <v>9.0</v>
      </c>
      <c r="F38" s="16">
        <f>E38-0</f>
        <v>9</v>
      </c>
    </row>
    <row r="39">
      <c r="A39" s="10" t="s">
        <v>3271</v>
      </c>
      <c r="B39" s="19">
        <v>0.10068287037037037</v>
      </c>
      <c r="C39" s="10" t="s">
        <v>70</v>
      </c>
      <c r="D39" s="10" t="s">
        <v>93</v>
      </c>
      <c r="E39" s="13">
        <v>24.0</v>
      </c>
      <c r="F39" s="16">
        <f t="shared" ref="F39:F40" si="3">E39-11</f>
        <v>13</v>
      </c>
      <c r="J39" s="10" t="s">
        <v>3274</v>
      </c>
    </row>
    <row r="40">
      <c r="A40" s="10" t="s">
        <v>3271</v>
      </c>
      <c r="B40" s="19">
        <v>0.10068287037037037</v>
      </c>
      <c r="C40" s="10" t="s">
        <v>70</v>
      </c>
      <c r="D40" s="10" t="s">
        <v>93</v>
      </c>
      <c r="E40" s="13">
        <v>16.0</v>
      </c>
      <c r="F40" s="16">
        <f t="shared" si="3"/>
        <v>5</v>
      </c>
      <c r="J40" s="10" t="s">
        <v>3274</v>
      </c>
    </row>
    <row r="41">
      <c r="A41" s="10" t="s">
        <v>3271</v>
      </c>
      <c r="B41" s="19">
        <v>0.10087962962962962</v>
      </c>
      <c r="C41" s="10" t="s">
        <v>70</v>
      </c>
      <c r="D41" s="10" t="s">
        <v>91</v>
      </c>
      <c r="E41" s="13">
        <v>9.0</v>
      </c>
      <c r="F41" s="16"/>
      <c r="H41" s="10" t="s">
        <v>3275</v>
      </c>
    </row>
    <row r="42">
      <c r="A42" s="10" t="s">
        <v>3271</v>
      </c>
      <c r="B42" s="19">
        <v>0.10092592592592593</v>
      </c>
      <c r="C42" s="10" t="s">
        <v>70</v>
      </c>
      <c r="D42" s="10" t="s">
        <v>91</v>
      </c>
      <c r="E42" s="13">
        <v>14.0</v>
      </c>
      <c r="F42" s="16"/>
      <c r="H42" s="10" t="s">
        <v>3276</v>
      </c>
    </row>
    <row r="43">
      <c r="A43" s="10" t="s">
        <v>3271</v>
      </c>
      <c r="B43" s="19">
        <v>0.10127314814814815</v>
      </c>
      <c r="C43" s="10" t="s">
        <v>70</v>
      </c>
      <c r="D43" s="10" t="s">
        <v>93</v>
      </c>
      <c r="E43" s="13">
        <v>27.0</v>
      </c>
      <c r="F43" s="16">
        <f t="shared" ref="F43:F44" si="4">E43-10</f>
        <v>17</v>
      </c>
      <c r="J43" s="10" t="s">
        <v>99</v>
      </c>
    </row>
    <row r="44">
      <c r="A44" s="10" t="s">
        <v>3271</v>
      </c>
      <c r="B44" s="19">
        <v>0.10135416666666666</v>
      </c>
      <c r="C44" s="10" t="s">
        <v>70</v>
      </c>
      <c r="D44" s="10" t="s">
        <v>93</v>
      </c>
      <c r="E44" s="13">
        <v>24.0</v>
      </c>
      <c r="F44" s="16">
        <f t="shared" si="4"/>
        <v>14</v>
      </c>
      <c r="J44" s="10" t="s">
        <v>99</v>
      </c>
    </row>
    <row r="45">
      <c r="A45" s="10" t="s">
        <v>3271</v>
      </c>
      <c r="B45" s="19">
        <v>0.10144675925925926</v>
      </c>
      <c r="C45" s="10" t="s">
        <v>70</v>
      </c>
      <c r="D45" s="10" t="s">
        <v>91</v>
      </c>
      <c r="E45" s="13">
        <v>10.0</v>
      </c>
      <c r="F45" s="16"/>
      <c r="H45" s="10" t="s">
        <v>3277</v>
      </c>
    </row>
    <row r="46">
      <c r="A46" s="10" t="s">
        <v>3271</v>
      </c>
      <c r="B46" s="19">
        <v>0.10148148148148148</v>
      </c>
      <c r="C46" s="10" t="s">
        <v>70</v>
      </c>
      <c r="D46" s="10" t="s">
        <v>91</v>
      </c>
      <c r="E46" s="13">
        <v>14.0</v>
      </c>
      <c r="F46" s="16"/>
      <c r="H46" s="10" t="s">
        <v>3276</v>
      </c>
    </row>
    <row r="47">
      <c r="A47" s="10" t="s">
        <v>3271</v>
      </c>
      <c r="B47" s="19">
        <v>0.10225694444444444</v>
      </c>
      <c r="C47" s="10" t="s">
        <v>84</v>
      </c>
      <c r="D47" s="10" t="s">
        <v>93</v>
      </c>
      <c r="E47" s="13">
        <v>23.0</v>
      </c>
      <c r="F47" s="16">
        <f>E47-9</f>
        <v>14</v>
      </c>
      <c r="J47" s="10" t="s">
        <v>3278</v>
      </c>
    </row>
    <row r="48">
      <c r="A48" s="10" t="s">
        <v>3271</v>
      </c>
      <c r="B48" s="19">
        <v>0.1025</v>
      </c>
      <c r="C48" s="10" t="s">
        <v>84</v>
      </c>
      <c r="D48" s="10" t="s">
        <v>91</v>
      </c>
      <c r="E48" s="13">
        <v>16.0</v>
      </c>
      <c r="F48" s="16"/>
      <c r="H48" s="10" t="s">
        <v>3279</v>
      </c>
    </row>
    <row r="49">
      <c r="A49" s="10" t="s">
        <v>3271</v>
      </c>
      <c r="B49" s="19">
        <v>0.10261574074074074</v>
      </c>
      <c r="C49" s="10" t="s">
        <v>84</v>
      </c>
      <c r="D49" s="10" t="s">
        <v>93</v>
      </c>
      <c r="E49" s="13">
        <v>19.0</v>
      </c>
      <c r="F49" s="16">
        <f>E49-9</f>
        <v>10</v>
      </c>
      <c r="J49" s="10" t="s">
        <v>3278</v>
      </c>
    </row>
    <row r="50">
      <c r="A50" s="10" t="s">
        <v>3271</v>
      </c>
      <c r="B50" s="19">
        <v>0.10271990740740741</v>
      </c>
      <c r="C50" s="10" t="s">
        <v>84</v>
      </c>
      <c r="D50" s="10" t="s">
        <v>91</v>
      </c>
      <c r="E50" s="13">
        <v>15.0</v>
      </c>
      <c r="F50" s="16"/>
      <c r="H50" s="10" t="s">
        <v>3280</v>
      </c>
    </row>
    <row r="51">
      <c r="A51" s="10" t="s">
        <v>3271</v>
      </c>
      <c r="B51" s="19">
        <v>0.10296296296296296</v>
      </c>
      <c r="C51" s="10" t="s">
        <v>964</v>
      </c>
      <c r="D51" s="10" t="s">
        <v>89</v>
      </c>
      <c r="E51" s="13">
        <v>28.0</v>
      </c>
      <c r="F51" s="16">
        <f>E51-9</f>
        <v>19</v>
      </c>
      <c r="H51" s="10"/>
      <c r="J51" s="10" t="s">
        <v>2040</v>
      </c>
    </row>
    <row r="52">
      <c r="A52" s="10" t="s">
        <v>3271</v>
      </c>
      <c r="B52" s="19">
        <v>0.10388888888888889</v>
      </c>
      <c r="C52" s="10" t="s">
        <v>3086</v>
      </c>
      <c r="D52" s="10" t="s">
        <v>93</v>
      </c>
      <c r="E52" s="13">
        <v>18.0</v>
      </c>
      <c r="F52" s="16">
        <f>E52-10</f>
        <v>8</v>
      </c>
      <c r="J52" s="10" t="s">
        <v>3281</v>
      </c>
    </row>
    <row r="53">
      <c r="A53" s="10" t="s">
        <v>3271</v>
      </c>
      <c r="B53" s="19">
        <v>0.10447916666666666</v>
      </c>
      <c r="C53" s="10" t="s">
        <v>3086</v>
      </c>
      <c r="D53" s="10" t="s">
        <v>91</v>
      </c>
      <c r="E53" s="13">
        <v>45.0</v>
      </c>
      <c r="F53" s="16"/>
      <c r="H53" s="10" t="s">
        <v>3282</v>
      </c>
      <c r="J53" s="10" t="s">
        <v>3283</v>
      </c>
    </row>
    <row r="54">
      <c r="A54" s="10" t="s">
        <v>3271</v>
      </c>
      <c r="B54" s="19">
        <v>0.10798611111111112</v>
      </c>
      <c r="C54" s="10" t="s">
        <v>82</v>
      </c>
      <c r="D54" s="10" t="s">
        <v>91</v>
      </c>
      <c r="E54" s="13">
        <v>34.0</v>
      </c>
      <c r="F54" s="16"/>
      <c r="H54" s="10" t="s">
        <v>3284</v>
      </c>
      <c r="J54" s="10" t="s">
        <v>698</v>
      </c>
    </row>
    <row r="55">
      <c r="A55" s="10" t="s">
        <v>3271</v>
      </c>
      <c r="B55" s="19">
        <v>0.10930555555555556</v>
      </c>
      <c r="C55" s="10" t="s">
        <v>66</v>
      </c>
      <c r="D55" s="10" t="s">
        <v>89</v>
      </c>
      <c r="E55" s="13">
        <v>23.0</v>
      </c>
      <c r="F55" s="16">
        <f t="shared" ref="F55:F57" si="5">E55-9</f>
        <v>14</v>
      </c>
      <c r="J55" s="10" t="s">
        <v>171</v>
      </c>
    </row>
    <row r="56">
      <c r="A56" s="10" t="s">
        <v>3271</v>
      </c>
      <c r="B56" s="19">
        <v>0.10936342592592592</v>
      </c>
      <c r="C56" s="10" t="s">
        <v>66</v>
      </c>
      <c r="D56" s="10" t="s">
        <v>89</v>
      </c>
      <c r="E56" s="13">
        <v>19.0</v>
      </c>
      <c r="F56" s="16">
        <f t="shared" si="5"/>
        <v>10</v>
      </c>
      <c r="J56" s="10" t="s">
        <v>171</v>
      </c>
    </row>
    <row r="57">
      <c r="A57" s="10" t="s">
        <v>3271</v>
      </c>
      <c r="B57" s="19">
        <v>0.10943287037037037</v>
      </c>
      <c r="C57" s="10" t="s">
        <v>66</v>
      </c>
      <c r="D57" s="10" t="s">
        <v>89</v>
      </c>
      <c r="E57" s="13">
        <v>18.0</v>
      </c>
      <c r="F57" s="16">
        <f t="shared" si="5"/>
        <v>9</v>
      </c>
      <c r="J57" s="10" t="s">
        <v>171</v>
      </c>
    </row>
    <row r="58">
      <c r="A58" s="10" t="s">
        <v>3271</v>
      </c>
      <c r="B58" s="19">
        <v>0.10960648148148149</v>
      </c>
      <c r="C58" s="10" t="s">
        <v>66</v>
      </c>
      <c r="D58" s="10" t="s">
        <v>91</v>
      </c>
      <c r="E58" s="13">
        <v>32.0</v>
      </c>
      <c r="F58" s="16"/>
      <c r="H58" s="10" t="s">
        <v>3285</v>
      </c>
    </row>
    <row r="59">
      <c r="A59" s="10" t="s">
        <v>3271</v>
      </c>
      <c r="B59" s="19">
        <v>0.11032407407407407</v>
      </c>
      <c r="C59" s="10" t="s">
        <v>70</v>
      </c>
      <c r="D59" s="10" t="s">
        <v>93</v>
      </c>
      <c r="E59" s="13">
        <v>27.0</v>
      </c>
      <c r="F59" s="16">
        <f t="shared" ref="F59:F60" si="6">E59-11</f>
        <v>16</v>
      </c>
      <c r="J59" s="10" t="s">
        <v>3274</v>
      </c>
    </row>
    <row r="60">
      <c r="A60" s="10" t="s">
        <v>3271</v>
      </c>
      <c r="B60" s="19">
        <v>0.11032407407407407</v>
      </c>
      <c r="C60" s="10" t="s">
        <v>70</v>
      </c>
      <c r="D60" s="10" t="s">
        <v>93</v>
      </c>
      <c r="E60" s="13">
        <v>30.0</v>
      </c>
      <c r="F60" s="16">
        <f t="shared" si="6"/>
        <v>19</v>
      </c>
      <c r="J60" s="10" t="s">
        <v>3274</v>
      </c>
    </row>
    <row r="61">
      <c r="A61" s="10" t="s">
        <v>3271</v>
      </c>
      <c r="B61" s="19">
        <v>0.11054398148148148</v>
      </c>
      <c r="C61" s="10" t="s">
        <v>70</v>
      </c>
      <c r="D61" s="10" t="s">
        <v>91</v>
      </c>
      <c r="E61" s="13">
        <v>14.0</v>
      </c>
      <c r="F61" s="16"/>
      <c r="H61" s="10" t="s">
        <v>3276</v>
      </c>
    </row>
    <row r="62">
      <c r="A62" s="10" t="s">
        <v>3271</v>
      </c>
      <c r="B62" s="19">
        <v>0.11054398148148148</v>
      </c>
      <c r="C62" s="10" t="s">
        <v>70</v>
      </c>
      <c r="D62" s="10" t="s">
        <v>91</v>
      </c>
      <c r="E62" s="13">
        <v>14.0</v>
      </c>
      <c r="F62" s="16"/>
      <c r="H62" s="10" t="s">
        <v>3276</v>
      </c>
    </row>
    <row r="63">
      <c r="A63" s="10" t="s">
        <v>3271</v>
      </c>
      <c r="B63" s="19">
        <v>0.11087962962962963</v>
      </c>
      <c r="C63" s="10" t="s">
        <v>70</v>
      </c>
      <c r="D63" s="10" t="s">
        <v>93</v>
      </c>
      <c r="E63" s="13">
        <v>22.0</v>
      </c>
      <c r="F63" s="16">
        <f t="shared" ref="F63:F64" si="7">E63-9</f>
        <v>13</v>
      </c>
      <c r="J63" s="10" t="s">
        <v>99</v>
      </c>
    </row>
    <row r="64">
      <c r="A64" s="10" t="s">
        <v>3271</v>
      </c>
      <c r="B64" s="19">
        <v>0.11090277777777778</v>
      </c>
      <c r="C64" s="10" t="s">
        <v>70</v>
      </c>
      <c r="D64" s="10" t="s">
        <v>93</v>
      </c>
      <c r="E64" s="13">
        <v>15.0</v>
      </c>
      <c r="F64" s="16">
        <f t="shared" si="7"/>
        <v>6</v>
      </c>
      <c r="J64" s="10" t="s">
        <v>99</v>
      </c>
    </row>
    <row r="65">
      <c r="A65" s="10" t="s">
        <v>3271</v>
      </c>
      <c r="B65" s="19">
        <v>0.1110300925925926</v>
      </c>
      <c r="C65" s="10" t="s">
        <v>70</v>
      </c>
      <c r="D65" s="10" t="s">
        <v>91</v>
      </c>
      <c r="E65" s="13">
        <v>12.0</v>
      </c>
      <c r="F65" s="16"/>
      <c r="H65" s="10" t="s">
        <v>3286</v>
      </c>
    </row>
    <row r="66">
      <c r="A66" s="10" t="s">
        <v>3271</v>
      </c>
      <c r="B66" s="19">
        <v>0.11108796296296296</v>
      </c>
      <c r="C66" s="10" t="s">
        <v>70</v>
      </c>
      <c r="D66" s="10" t="s">
        <v>91</v>
      </c>
      <c r="E66" s="13">
        <v>13.0</v>
      </c>
      <c r="F66" s="16"/>
      <c r="H66" s="10" t="s">
        <v>3287</v>
      </c>
    </row>
    <row r="67">
      <c r="A67" s="10" t="s">
        <v>3271</v>
      </c>
      <c r="B67" s="19">
        <v>0.11158564814814814</v>
      </c>
      <c r="C67" s="10" t="s">
        <v>84</v>
      </c>
      <c r="D67" s="10" t="s">
        <v>93</v>
      </c>
      <c r="E67" s="13">
        <v>23.0</v>
      </c>
      <c r="F67" s="16">
        <f>E67-9</f>
        <v>14</v>
      </c>
      <c r="J67" s="10" t="s">
        <v>3278</v>
      </c>
    </row>
    <row r="68">
      <c r="A68" s="10" t="s">
        <v>3271</v>
      </c>
      <c r="B68" s="19">
        <v>0.11179398148148148</v>
      </c>
      <c r="C68" s="10" t="s">
        <v>84</v>
      </c>
      <c r="D68" s="10" t="s">
        <v>91</v>
      </c>
      <c r="E68" s="13">
        <v>20.0</v>
      </c>
      <c r="F68" s="16"/>
      <c r="H68" s="10" t="s">
        <v>3288</v>
      </c>
    </row>
    <row r="69">
      <c r="A69" s="10" t="s">
        <v>3271</v>
      </c>
      <c r="B69" s="19">
        <v>0.11190972222222222</v>
      </c>
      <c r="C69" s="10" t="s">
        <v>84</v>
      </c>
      <c r="D69" s="10" t="s">
        <v>93</v>
      </c>
      <c r="E69" s="13">
        <v>15.0</v>
      </c>
      <c r="F69" s="16">
        <f>E69-9</f>
        <v>6</v>
      </c>
      <c r="J69" s="10" t="s">
        <v>3278</v>
      </c>
    </row>
    <row r="70">
      <c r="A70" s="10" t="s">
        <v>3271</v>
      </c>
      <c r="B70" s="19">
        <v>0.11203703703703703</v>
      </c>
      <c r="C70" s="10" t="s">
        <v>84</v>
      </c>
      <c r="D70" s="10" t="s">
        <v>91</v>
      </c>
      <c r="E70" s="13">
        <v>15.0</v>
      </c>
      <c r="F70" s="16"/>
      <c r="H70" s="10" t="s">
        <v>3280</v>
      </c>
    </row>
    <row r="71">
      <c r="A71" s="10" t="s">
        <v>3271</v>
      </c>
      <c r="B71" s="19">
        <v>0.1127662037037037</v>
      </c>
      <c r="C71" s="10" t="s">
        <v>69</v>
      </c>
      <c r="D71" s="10" t="s">
        <v>91</v>
      </c>
      <c r="E71" s="13">
        <v>34.0</v>
      </c>
      <c r="F71" s="16"/>
      <c r="H71" s="10" t="s">
        <v>3289</v>
      </c>
      <c r="J71" s="10" t="s">
        <v>3092</v>
      </c>
    </row>
    <row r="72">
      <c r="A72" s="10" t="s">
        <v>3271</v>
      </c>
      <c r="B72" s="19">
        <v>0.11644675925925926</v>
      </c>
      <c r="C72" s="10" t="s">
        <v>84</v>
      </c>
      <c r="D72" s="10" t="s">
        <v>93</v>
      </c>
      <c r="E72" s="13">
        <v>21.0</v>
      </c>
      <c r="F72" s="16">
        <f>E72-9</f>
        <v>12</v>
      </c>
      <c r="J72" s="10" t="s">
        <v>3290</v>
      </c>
    </row>
    <row r="73">
      <c r="A73" s="10" t="s">
        <v>3271</v>
      </c>
      <c r="B73" s="19">
        <v>0.11710648148148148</v>
      </c>
      <c r="C73" s="10" t="s">
        <v>84</v>
      </c>
      <c r="D73" s="10" t="s">
        <v>91</v>
      </c>
      <c r="E73" s="13">
        <v>21.0</v>
      </c>
      <c r="F73" s="16"/>
      <c r="H73" s="10" t="s">
        <v>3291</v>
      </c>
    </row>
    <row r="74">
      <c r="A74" s="10" t="s">
        <v>3271</v>
      </c>
      <c r="B74" s="19">
        <v>0.11777777777777777</v>
      </c>
      <c r="C74" s="10" t="s">
        <v>964</v>
      </c>
      <c r="D74" s="10" t="s">
        <v>89</v>
      </c>
      <c r="E74" s="13">
        <v>14.0</v>
      </c>
      <c r="F74" s="16">
        <f>E74-9</f>
        <v>5</v>
      </c>
      <c r="J74" s="10" t="s">
        <v>2040</v>
      </c>
    </row>
    <row r="75">
      <c r="A75" s="10" t="s">
        <v>3271</v>
      </c>
      <c r="B75" s="19">
        <v>0.11844907407407407</v>
      </c>
      <c r="C75" s="10" t="s">
        <v>3086</v>
      </c>
      <c r="D75" s="10" t="s">
        <v>93</v>
      </c>
      <c r="E75" s="13">
        <v>17.0</v>
      </c>
      <c r="F75" s="16">
        <f>E75-10</f>
        <v>7</v>
      </c>
      <c r="J75" s="10" t="s">
        <v>3281</v>
      </c>
    </row>
    <row r="76">
      <c r="A76" s="10" t="s">
        <v>3271</v>
      </c>
      <c r="B76" s="19">
        <v>0.11895833333333333</v>
      </c>
      <c r="C76" s="10" t="s">
        <v>3086</v>
      </c>
      <c r="D76" s="10" t="s">
        <v>91</v>
      </c>
      <c r="E76" s="13">
        <v>38.0</v>
      </c>
      <c r="F76" s="16"/>
      <c r="H76" s="10" t="s">
        <v>3292</v>
      </c>
    </row>
    <row r="77">
      <c r="A77" s="10" t="s">
        <v>3271</v>
      </c>
      <c r="B77" s="19">
        <v>0.11943287037037037</v>
      </c>
      <c r="C77" s="10" t="s">
        <v>3086</v>
      </c>
      <c r="D77" s="10" t="s">
        <v>67</v>
      </c>
      <c r="E77" s="13">
        <v>13.0</v>
      </c>
      <c r="F77" s="16">
        <f>E77-1</f>
        <v>12</v>
      </c>
    </row>
    <row r="78">
      <c r="A78" s="10" t="s">
        <v>3271</v>
      </c>
      <c r="B78" s="19">
        <v>0.11959490740740741</v>
      </c>
      <c r="C78" s="10" t="s">
        <v>69</v>
      </c>
      <c r="D78" s="10" t="s">
        <v>89</v>
      </c>
      <c r="E78" s="13">
        <v>15.0</v>
      </c>
      <c r="F78" s="16"/>
      <c r="J78" s="10" t="s">
        <v>3138</v>
      </c>
    </row>
    <row r="79">
      <c r="A79" s="10" t="s">
        <v>3271</v>
      </c>
      <c r="B79" s="19">
        <v>0.11989583333333333</v>
      </c>
      <c r="C79" s="10" t="s">
        <v>69</v>
      </c>
      <c r="D79" s="10" t="s">
        <v>91</v>
      </c>
      <c r="E79" s="13">
        <v>23.0</v>
      </c>
      <c r="F79" s="16"/>
      <c r="H79" s="10" t="s">
        <v>3293</v>
      </c>
    </row>
    <row r="80">
      <c r="A80" s="10" t="s">
        <v>3271</v>
      </c>
      <c r="B80" s="19">
        <v>0.12043981481481482</v>
      </c>
      <c r="C80" s="10" t="s">
        <v>82</v>
      </c>
      <c r="D80" s="10" t="s">
        <v>93</v>
      </c>
      <c r="E80" s="13">
        <v>27.0</v>
      </c>
      <c r="F80" s="16">
        <f>E80-10</f>
        <v>17</v>
      </c>
      <c r="J80" s="10" t="s">
        <v>3294</v>
      </c>
    </row>
    <row r="81">
      <c r="A81" s="10" t="s">
        <v>3271</v>
      </c>
      <c r="B81" s="19">
        <v>0.12053240740740741</v>
      </c>
      <c r="C81" s="10" t="s">
        <v>82</v>
      </c>
      <c r="D81" s="10" t="s">
        <v>91</v>
      </c>
      <c r="E81" s="13">
        <v>32.0</v>
      </c>
      <c r="F81" s="16"/>
      <c r="H81" s="10" t="s">
        <v>3295</v>
      </c>
    </row>
    <row r="82">
      <c r="A82" s="10" t="s">
        <v>3271</v>
      </c>
      <c r="B82" s="19">
        <v>0.12100694444444444</v>
      </c>
      <c r="C82" s="10" t="s">
        <v>66</v>
      </c>
      <c r="D82" s="10" t="s">
        <v>89</v>
      </c>
      <c r="E82" s="13">
        <v>23.0</v>
      </c>
      <c r="F82" s="16">
        <f>E82-9</f>
        <v>14</v>
      </c>
      <c r="J82" s="10" t="s">
        <v>171</v>
      </c>
    </row>
    <row r="83">
      <c r="A83" s="10" t="s">
        <v>3271</v>
      </c>
      <c r="B83" s="19">
        <v>0.12105324074074074</v>
      </c>
      <c r="C83" s="10" t="s">
        <v>66</v>
      </c>
      <c r="D83" s="10" t="s">
        <v>89</v>
      </c>
      <c r="E83" s="13" t="s">
        <v>88</v>
      </c>
      <c r="F83" s="13">
        <v>1.0</v>
      </c>
      <c r="J83" s="10" t="s">
        <v>171</v>
      </c>
    </row>
    <row r="84">
      <c r="A84" s="10" t="s">
        <v>3271</v>
      </c>
      <c r="B84" s="19">
        <v>0.12114583333333333</v>
      </c>
      <c r="C84" s="10" t="s">
        <v>66</v>
      </c>
      <c r="D84" s="10" t="s">
        <v>89</v>
      </c>
      <c r="E84" s="13">
        <v>22.0</v>
      </c>
      <c r="F84" s="16">
        <f>E84-9</f>
        <v>13</v>
      </c>
      <c r="J84" s="10" t="s">
        <v>171</v>
      </c>
    </row>
    <row r="85">
      <c r="A85" s="10" t="s">
        <v>3271</v>
      </c>
      <c r="B85" s="19">
        <v>0.12128472222222222</v>
      </c>
      <c r="C85" s="10" t="s">
        <v>66</v>
      </c>
      <c r="D85" s="10" t="s">
        <v>91</v>
      </c>
      <c r="E85" s="13">
        <v>29.0</v>
      </c>
      <c r="F85" s="16"/>
      <c r="H85" s="10" t="s">
        <v>3296</v>
      </c>
      <c r="I85" s="10">
        <v>1.0</v>
      </c>
      <c r="J85" s="10" t="s">
        <v>119</v>
      </c>
    </row>
    <row r="86">
      <c r="A86" s="10" t="s">
        <v>3271</v>
      </c>
      <c r="B86" s="19">
        <v>0.12234953703703703</v>
      </c>
      <c r="C86" s="10" t="s">
        <v>964</v>
      </c>
      <c r="D86" s="10" t="s">
        <v>67</v>
      </c>
      <c r="E86" s="13">
        <v>22.0</v>
      </c>
      <c r="F86" s="16">
        <f>E86-9</f>
        <v>13</v>
      </c>
    </row>
    <row r="87">
      <c r="A87" s="10" t="s">
        <v>3271</v>
      </c>
      <c r="B87" s="19">
        <v>0.12347222222222222</v>
      </c>
      <c r="C87" s="10" t="s">
        <v>964</v>
      </c>
      <c r="D87" s="10" t="s">
        <v>120</v>
      </c>
      <c r="E87" s="13">
        <v>21.0</v>
      </c>
      <c r="F87" s="16"/>
      <c r="J87" s="10" t="s">
        <v>3297</v>
      </c>
    </row>
    <row r="88">
      <c r="A88" s="10" t="s">
        <v>3271</v>
      </c>
      <c r="B88" s="19">
        <v>0.12447916666666667</v>
      </c>
      <c r="C88" s="10" t="s">
        <v>69</v>
      </c>
      <c r="D88" s="10" t="s">
        <v>126</v>
      </c>
      <c r="E88" s="13" t="s">
        <v>88</v>
      </c>
      <c r="F88" s="13">
        <v>1.0</v>
      </c>
    </row>
    <row r="89">
      <c r="A89" s="10" t="s">
        <v>3271</v>
      </c>
      <c r="B89" s="19">
        <v>0.12708333333333333</v>
      </c>
      <c r="C89" s="10" t="s">
        <v>69</v>
      </c>
      <c r="D89" s="10" t="s">
        <v>67</v>
      </c>
      <c r="E89" s="13">
        <v>3.0</v>
      </c>
      <c r="F89" s="13">
        <v>4.0</v>
      </c>
      <c r="J89" s="10" t="s">
        <v>3298</v>
      </c>
    </row>
    <row r="90">
      <c r="A90" s="10" t="s">
        <v>3271</v>
      </c>
      <c r="B90" s="19">
        <v>0.13393518518518518</v>
      </c>
      <c r="C90" s="10" t="s">
        <v>70</v>
      </c>
      <c r="D90" s="10" t="s">
        <v>80</v>
      </c>
      <c r="E90" s="13">
        <v>19.0</v>
      </c>
      <c r="F90" s="16">
        <f>E90-5</f>
        <v>14</v>
      </c>
    </row>
    <row r="91">
      <c r="A91" s="10" t="s">
        <v>3271</v>
      </c>
      <c r="B91" s="19">
        <v>0.1395486111111111</v>
      </c>
      <c r="C91" s="10" t="s">
        <v>964</v>
      </c>
      <c r="D91" s="10" t="s">
        <v>132</v>
      </c>
      <c r="E91" s="13">
        <v>5.0</v>
      </c>
      <c r="F91" s="16">
        <f>E91-3</f>
        <v>2</v>
      </c>
    </row>
    <row r="92">
      <c r="A92" s="10" t="s">
        <v>3271</v>
      </c>
      <c r="B92" s="19">
        <v>0.1395949074074074</v>
      </c>
      <c r="C92" s="10" t="s">
        <v>70</v>
      </c>
      <c r="D92" s="10" t="s">
        <v>132</v>
      </c>
      <c r="E92" s="13">
        <v>21.0</v>
      </c>
      <c r="F92" s="16">
        <f>E92-4</f>
        <v>17</v>
      </c>
    </row>
    <row r="93">
      <c r="A93" s="10" t="s">
        <v>3271</v>
      </c>
      <c r="B93" s="19">
        <v>0.1401388888888889</v>
      </c>
      <c r="C93" s="10" t="s">
        <v>82</v>
      </c>
      <c r="D93" s="10" t="s">
        <v>361</v>
      </c>
      <c r="E93" s="13">
        <v>23.0</v>
      </c>
      <c r="F93" s="16">
        <f>E93-10</f>
        <v>13</v>
      </c>
    </row>
    <row r="94">
      <c r="A94" s="10" t="s">
        <v>3271</v>
      </c>
      <c r="B94" s="19">
        <v>0.14091435185185186</v>
      </c>
      <c r="C94" s="10" t="s">
        <v>66</v>
      </c>
      <c r="D94" s="10" t="s">
        <v>361</v>
      </c>
      <c r="E94" s="13" t="s">
        <v>68</v>
      </c>
      <c r="F94" s="13">
        <v>20.0</v>
      </c>
      <c r="J94" s="10" t="s">
        <v>274</v>
      </c>
    </row>
  </sheetData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7.43"/>
    <col customWidth="1" min="3" max="3" width="9.71"/>
    <col customWidth="1" min="4" max="4" width="12.0"/>
    <col customWidth="1" min="5" max="5" width="10.71"/>
    <col customWidth="1" min="6" max="6" width="12.71"/>
    <col customWidth="1" min="7" max="7" width="5.14"/>
    <col customWidth="1" min="8" max="8" width="13.14"/>
    <col customWidth="1" min="9" max="9" width="6.43"/>
    <col customWidth="1" min="10" max="10" width="33.71"/>
  </cols>
  <sheetData>
    <row r="1">
      <c r="A1" s="83" t="s">
        <v>0</v>
      </c>
      <c r="B1" s="39" t="s">
        <v>56</v>
      </c>
      <c r="C1" s="39" t="s">
        <v>57</v>
      </c>
      <c r="D1" s="39" t="s">
        <v>58</v>
      </c>
      <c r="E1" s="40" t="s">
        <v>59</v>
      </c>
      <c r="F1" s="40" t="s">
        <v>60</v>
      </c>
      <c r="G1" s="39" t="s">
        <v>61</v>
      </c>
      <c r="H1" s="39" t="s">
        <v>62</v>
      </c>
      <c r="I1" s="39" t="s">
        <v>63</v>
      </c>
      <c r="J1" s="39" t="s">
        <v>64</v>
      </c>
    </row>
    <row r="2">
      <c r="A2" s="34" t="s">
        <v>3299</v>
      </c>
      <c r="B2" s="32">
        <v>0.018287037037037036</v>
      </c>
      <c r="C2" s="34" t="s">
        <v>69</v>
      </c>
      <c r="D2" s="34" t="s">
        <v>154</v>
      </c>
      <c r="E2" s="35">
        <v>23.0</v>
      </c>
      <c r="F2" s="35">
        <f>E2-5</f>
        <v>18</v>
      </c>
      <c r="G2" s="34"/>
      <c r="H2" s="34"/>
      <c r="I2" s="34"/>
      <c r="J2" s="34" t="s">
        <v>3300</v>
      </c>
    </row>
    <row r="3">
      <c r="A3" s="34" t="s">
        <v>3299</v>
      </c>
      <c r="B3" s="32">
        <v>0.030034722222222223</v>
      </c>
      <c r="C3" s="34" t="s">
        <v>84</v>
      </c>
      <c r="D3" s="34" t="s">
        <v>210</v>
      </c>
      <c r="E3" s="35" t="s">
        <v>68</v>
      </c>
      <c r="F3" s="35">
        <v>20.0</v>
      </c>
      <c r="G3" s="34"/>
      <c r="H3" s="34"/>
      <c r="I3" s="34"/>
      <c r="J3" s="34"/>
    </row>
    <row r="4">
      <c r="A4" s="34" t="s">
        <v>3299</v>
      </c>
      <c r="B4" s="32">
        <v>0.04167824074074074</v>
      </c>
      <c r="C4" s="34" t="s">
        <v>69</v>
      </c>
      <c r="D4" s="34" t="s">
        <v>129</v>
      </c>
      <c r="E4" s="35">
        <v>17.0</v>
      </c>
      <c r="F4" s="35">
        <f>E4-4</f>
        <v>13</v>
      </c>
      <c r="G4" s="34"/>
      <c r="H4" s="34"/>
      <c r="I4" s="34"/>
      <c r="J4" s="34"/>
    </row>
    <row r="5">
      <c r="A5" s="34" t="s">
        <v>3299</v>
      </c>
      <c r="B5" s="32">
        <v>0.062453703703703706</v>
      </c>
      <c r="C5" s="34" t="s">
        <v>84</v>
      </c>
      <c r="D5" s="34" t="s">
        <v>98</v>
      </c>
      <c r="E5" s="35" t="s">
        <v>75</v>
      </c>
      <c r="F5" s="35" t="s">
        <v>75</v>
      </c>
      <c r="G5" s="34"/>
      <c r="H5" s="34"/>
      <c r="I5" s="34"/>
      <c r="J5" s="34" t="s">
        <v>85</v>
      </c>
    </row>
    <row r="6">
      <c r="A6" s="34" t="s">
        <v>3299</v>
      </c>
      <c r="B6" s="32">
        <v>0.062453703703703706</v>
      </c>
      <c r="C6" s="34" t="s">
        <v>84</v>
      </c>
      <c r="D6" s="34" t="s">
        <v>98</v>
      </c>
      <c r="E6" s="35">
        <v>5.0</v>
      </c>
      <c r="F6" s="35">
        <f t="shared" ref="F6:F7" si="1">E6--2</f>
        <v>7</v>
      </c>
      <c r="G6" s="34"/>
      <c r="H6" s="34"/>
      <c r="I6" s="34"/>
      <c r="J6" s="34" t="s">
        <v>86</v>
      </c>
    </row>
    <row r="7">
      <c r="A7" s="34" t="s">
        <v>3299</v>
      </c>
      <c r="B7" s="32">
        <v>0.06365740740740741</v>
      </c>
      <c r="C7" s="34" t="s">
        <v>84</v>
      </c>
      <c r="D7" s="34" t="s">
        <v>98</v>
      </c>
      <c r="E7" s="35">
        <v>13.0</v>
      </c>
      <c r="F7" s="35">
        <f t="shared" si="1"/>
        <v>15</v>
      </c>
      <c r="G7" s="34"/>
      <c r="H7" s="34"/>
      <c r="I7" s="34"/>
      <c r="J7" s="34"/>
    </row>
    <row r="8">
      <c r="A8" s="34" t="s">
        <v>3299</v>
      </c>
      <c r="B8" s="32">
        <v>0.07381944444444444</v>
      </c>
      <c r="C8" s="34" t="s">
        <v>69</v>
      </c>
      <c r="D8" s="34" t="s">
        <v>71</v>
      </c>
      <c r="E8" s="35">
        <v>18.0</v>
      </c>
      <c r="F8" s="35">
        <f>E8-5</f>
        <v>13</v>
      </c>
      <c r="G8" s="34"/>
      <c r="H8" s="34"/>
      <c r="I8" s="34"/>
      <c r="J8" s="34"/>
    </row>
    <row r="9">
      <c r="A9" s="34" t="s">
        <v>3299</v>
      </c>
      <c r="B9" s="32">
        <v>0.08086805555555555</v>
      </c>
      <c r="C9" s="34" t="s">
        <v>70</v>
      </c>
      <c r="D9" s="34" t="s">
        <v>67</v>
      </c>
      <c r="E9" s="35">
        <v>15.0</v>
      </c>
      <c r="F9" s="35">
        <f>E9-4</f>
        <v>11</v>
      </c>
      <c r="G9" s="34"/>
      <c r="H9" s="34"/>
      <c r="I9" s="34"/>
      <c r="J9" s="34"/>
    </row>
    <row r="10">
      <c r="A10" s="34" t="s">
        <v>3299</v>
      </c>
      <c r="B10" s="32">
        <v>0.08087962962962963</v>
      </c>
      <c r="C10" s="34" t="s">
        <v>964</v>
      </c>
      <c r="D10" s="34" t="s">
        <v>67</v>
      </c>
      <c r="E10" s="35">
        <v>19.0</v>
      </c>
      <c r="F10" s="35">
        <f>E10-9</f>
        <v>10</v>
      </c>
      <c r="G10" s="34"/>
      <c r="H10" s="34"/>
      <c r="I10" s="34"/>
      <c r="J10" s="34"/>
    </row>
    <row r="11">
      <c r="A11" s="34" t="s">
        <v>3299</v>
      </c>
      <c r="B11" s="32">
        <v>0.09063657407407408</v>
      </c>
      <c r="C11" s="34" t="s">
        <v>70</v>
      </c>
      <c r="D11" s="34" t="s">
        <v>79</v>
      </c>
      <c r="E11" s="35">
        <v>26.0</v>
      </c>
      <c r="F11" s="35">
        <v>18.0</v>
      </c>
      <c r="G11" s="34"/>
      <c r="H11" s="34"/>
      <c r="I11" s="34"/>
      <c r="J11" s="34"/>
    </row>
    <row r="12">
      <c r="A12" s="34" t="s">
        <v>3299</v>
      </c>
      <c r="B12" s="32">
        <v>0.09065972222222222</v>
      </c>
      <c r="C12" s="34" t="s">
        <v>84</v>
      </c>
      <c r="D12" s="34" t="s">
        <v>79</v>
      </c>
      <c r="E12" s="35">
        <v>11.0</v>
      </c>
      <c r="F12" s="35">
        <f>E12-8</f>
        <v>3</v>
      </c>
      <c r="G12" s="34"/>
      <c r="H12" s="34"/>
      <c r="I12" s="34"/>
      <c r="J12" s="34"/>
    </row>
    <row r="13">
      <c r="A13" s="34" t="s">
        <v>3299</v>
      </c>
      <c r="B13" s="32">
        <v>0.11163194444444445</v>
      </c>
      <c r="C13" s="34" t="s">
        <v>82</v>
      </c>
      <c r="D13" s="34" t="s">
        <v>131</v>
      </c>
      <c r="E13" s="35">
        <v>23.0</v>
      </c>
      <c r="F13" s="35">
        <f>E13-5</f>
        <v>18</v>
      </c>
      <c r="G13" s="34"/>
      <c r="H13" s="34"/>
      <c r="I13" s="34"/>
      <c r="J13" s="34"/>
    </row>
    <row r="14">
      <c r="A14" s="34" t="s">
        <v>3299</v>
      </c>
      <c r="B14" s="32">
        <v>0.11760416666666666</v>
      </c>
      <c r="C14" s="34" t="s">
        <v>69</v>
      </c>
      <c r="D14" s="34" t="s">
        <v>209</v>
      </c>
      <c r="E14" s="35">
        <v>14.0</v>
      </c>
      <c r="F14" s="35">
        <f>E14-3</f>
        <v>11</v>
      </c>
      <c r="G14" s="34"/>
      <c r="H14" s="34"/>
      <c r="I14" s="34"/>
      <c r="J14" s="34"/>
    </row>
    <row r="15">
      <c r="A15" s="34" t="s">
        <v>3299</v>
      </c>
      <c r="B15" s="32">
        <v>0.13318287037037038</v>
      </c>
      <c r="C15" s="34" t="s">
        <v>70</v>
      </c>
      <c r="D15" s="34" t="s">
        <v>93</v>
      </c>
      <c r="E15" s="35">
        <v>15.0</v>
      </c>
      <c r="F15" s="35">
        <f>E15-10</f>
        <v>5</v>
      </c>
      <c r="G15" s="34"/>
      <c r="H15" s="34"/>
      <c r="I15" s="34"/>
      <c r="J15" s="34" t="s">
        <v>99</v>
      </c>
    </row>
    <row r="16">
      <c r="A16" s="34" t="s">
        <v>3299</v>
      </c>
      <c r="B16" s="32">
        <v>0.1385185185185185</v>
      </c>
      <c r="C16" s="34" t="s">
        <v>69</v>
      </c>
      <c r="D16" s="34" t="s">
        <v>78</v>
      </c>
      <c r="E16" s="35">
        <v>9.0</v>
      </c>
      <c r="F16" s="35">
        <f>E16-4</f>
        <v>5</v>
      </c>
      <c r="G16" s="34"/>
      <c r="H16" s="34"/>
      <c r="I16" s="34"/>
      <c r="J16" s="34"/>
    </row>
    <row r="17">
      <c r="A17" s="34" t="s">
        <v>3299</v>
      </c>
      <c r="B17" s="32">
        <v>0.1408912037037037</v>
      </c>
      <c r="C17" s="34" t="s">
        <v>964</v>
      </c>
      <c r="D17" s="34" t="s">
        <v>76</v>
      </c>
      <c r="E17" s="35" t="s">
        <v>75</v>
      </c>
      <c r="F17" s="35" t="s">
        <v>75</v>
      </c>
      <c r="G17" s="34"/>
      <c r="H17" s="34"/>
      <c r="I17" s="34"/>
      <c r="J17" s="34" t="s">
        <v>3301</v>
      </c>
    </row>
    <row r="18">
      <c r="A18" s="34" t="s">
        <v>3299</v>
      </c>
      <c r="B18" s="32">
        <v>0.0996412037037037</v>
      </c>
      <c r="C18" s="34" t="s">
        <v>69</v>
      </c>
      <c r="D18" s="34" t="s">
        <v>125</v>
      </c>
      <c r="E18" s="35">
        <v>12.0</v>
      </c>
      <c r="F18" s="35">
        <f>E18-4</f>
        <v>8</v>
      </c>
      <c r="G18" s="34"/>
      <c r="H18" s="34"/>
      <c r="I18" s="34"/>
      <c r="J18" s="34"/>
    </row>
    <row r="19">
      <c r="A19" s="34" t="s">
        <v>3299</v>
      </c>
      <c r="B19" s="32">
        <v>0.1599537037037037</v>
      </c>
      <c r="C19" s="34" t="s">
        <v>69</v>
      </c>
      <c r="D19" s="34" t="s">
        <v>71</v>
      </c>
      <c r="E19" s="35">
        <v>10.0</v>
      </c>
      <c r="F19" s="35">
        <f>E19-5</f>
        <v>5</v>
      </c>
      <c r="G19" s="34"/>
      <c r="H19" s="34"/>
      <c r="I19" s="34"/>
      <c r="J19" s="34"/>
    </row>
    <row r="20">
      <c r="A20" s="34" t="s">
        <v>3299</v>
      </c>
      <c r="B20" s="32">
        <v>0.1662962962962963</v>
      </c>
      <c r="C20" s="34" t="s">
        <v>964</v>
      </c>
      <c r="D20" s="34" t="s">
        <v>76</v>
      </c>
      <c r="E20" s="35">
        <v>5.0</v>
      </c>
      <c r="F20" s="35"/>
      <c r="G20" s="34"/>
      <c r="H20" s="34"/>
      <c r="I20" s="34"/>
      <c r="J20" s="34" t="s">
        <v>442</v>
      </c>
    </row>
    <row r="21">
      <c r="A21" s="34" t="s">
        <v>3299</v>
      </c>
      <c r="B21" s="32">
        <v>0.16636574074074073</v>
      </c>
      <c r="C21" s="34" t="s">
        <v>70</v>
      </c>
      <c r="D21" s="34" t="s">
        <v>76</v>
      </c>
      <c r="E21" s="35">
        <v>7.0</v>
      </c>
      <c r="F21" s="35"/>
      <c r="G21" s="34"/>
      <c r="H21" s="34"/>
      <c r="I21" s="34"/>
      <c r="J21" s="34" t="s">
        <v>442</v>
      </c>
    </row>
    <row r="22">
      <c r="A22" s="34" t="s">
        <v>3299</v>
      </c>
      <c r="B22" s="32">
        <v>0.1664699074074074</v>
      </c>
      <c r="C22" s="34" t="s">
        <v>84</v>
      </c>
      <c r="D22" s="34" t="s">
        <v>76</v>
      </c>
      <c r="E22" s="35">
        <v>2.0</v>
      </c>
      <c r="F22" s="35"/>
      <c r="G22" s="34"/>
      <c r="H22" s="34"/>
      <c r="I22" s="34"/>
      <c r="J22" s="34" t="s">
        <v>442</v>
      </c>
    </row>
    <row r="23">
      <c r="A23" s="34" t="s">
        <v>3299</v>
      </c>
      <c r="B23" s="32">
        <v>0.16658564814814814</v>
      </c>
      <c r="C23" s="34" t="s">
        <v>3086</v>
      </c>
      <c r="D23" s="34" t="s">
        <v>76</v>
      </c>
      <c r="E23" s="35">
        <v>1.0</v>
      </c>
      <c r="F23" s="35"/>
      <c r="G23" s="34"/>
      <c r="H23" s="34"/>
      <c r="I23" s="34"/>
      <c r="J23" s="34" t="s">
        <v>3302</v>
      </c>
    </row>
    <row r="24">
      <c r="A24" s="34" t="s">
        <v>3299</v>
      </c>
      <c r="B24" s="32">
        <v>0.16662037037037036</v>
      </c>
      <c r="C24" s="34" t="s">
        <v>3086</v>
      </c>
      <c r="D24" s="34" t="s">
        <v>76</v>
      </c>
      <c r="E24" s="35">
        <v>3.0</v>
      </c>
      <c r="F24" s="35"/>
      <c r="G24" s="34"/>
      <c r="H24" s="34"/>
      <c r="I24" s="34"/>
      <c r="J24" s="34" t="s">
        <v>442</v>
      </c>
    </row>
    <row r="25">
      <c r="A25" s="34" t="s">
        <v>3299</v>
      </c>
      <c r="B25" s="32">
        <v>0.16666666666666666</v>
      </c>
      <c r="C25" s="34" t="s">
        <v>82</v>
      </c>
      <c r="D25" s="34" t="s">
        <v>76</v>
      </c>
      <c r="E25" s="35">
        <v>5.0</v>
      </c>
      <c r="F25" s="35"/>
      <c r="G25" s="34"/>
      <c r="H25" s="34"/>
      <c r="I25" s="34"/>
      <c r="J25" s="34" t="s">
        <v>442</v>
      </c>
    </row>
    <row r="26">
      <c r="A26" s="34" t="s">
        <v>3299</v>
      </c>
      <c r="B26" s="32">
        <v>0.16681712962962963</v>
      </c>
      <c r="C26" s="34" t="s">
        <v>69</v>
      </c>
      <c r="D26" s="34" t="s">
        <v>76</v>
      </c>
      <c r="E26" s="35">
        <v>3.0</v>
      </c>
      <c r="F26" s="35"/>
      <c r="G26" s="34"/>
      <c r="H26" s="34"/>
      <c r="I26" s="34"/>
      <c r="J26" s="34" t="s">
        <v>442</v>
      </c>
    </row>
    <row r="27">
      <c r="A27" s="34" t="s">
        <v>3299</v>
      </c>
      <c r="B27" s="32">
        <v>0.16689814814814816</v>
      </c>
      <c r="C27" s="34" t="s">
        <v>66</v>
      </c>
      <c r="D27" s="34" t="s">
        <v>76</v>
      </c>
      <c r="E27" s="35">
        <v>9.0</v>
      </c>
      <c r="F27" s="35"/>
      <c r="G27" s="34"/>
      <c r="H27" s="34"/>
      <c r="I27" s="34"/>
      <c r="J27" s="34" t="s">
        <v>442</v>
      </c>
    </row>
  </sheetData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1.14"/>
    <col customWidth="1" min="2" max="2" width="8.43"/>
    <col customWidth="1" min="3" max="3" width="12.43"/>
    <col customWidth="1" min="4" max="4" width="14.14"/>
    <col customWidth="1" min="5" max="5" width="13.57"/>
    <col customWidth="1" min="6" max="6" width="15.57"/>
    <col customWidth="1" min="7" max="7" width="8.0"/>
    <col customWidth="1" min="8" max="8" width="16.0"/>
    <col customWidth="1" min="9" max="9" width="9.29"/>
    <col customWidth="1" min="10" max="10" width="33.86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3303</v>
      </c>
      <c r="B2" s="19">
        <v>0.04369212962962963</v>
      </c>
      <c r="C2" s="10" t="s">
        <v>84</v>
      </c>
      <c r="D2" s="10" t="s">
        <v>127</v>
      </c>
      <c r="E2" s="13">
        <v>4.0</v>
      </c>
      <c r="F2" s="16">
        <f>E2--2</f>
        <v>6</v>
      </c>
    </row>
    <row r="3">
      <c r="A3" s="10" t="s">
        <v>3303</v>
      </c>
      <c r="B3" s="19">
        <v>0.05229166666666667</v>
      </c>
      <c r="C3" s="10" t="s">
        <v>66</v>
      </c>
      <c r="D3" s="10" t="s">
        <v>127</v>
      </c>
      <c r="E3" s="13">
        <v>23.0</v>
      </c>
      <c r="F3" s="13">
        <f>E3-5</f>
        <v>18</v>
      </c>
    </row>
    <row r="4">
      <c r="A4" s="10" t="s">
        <v>3303</v>
      </c>
      <c r="B4" s="19">
        <v>0.060381944444444446</v>
      </c>
      <c r="C4" s="10" t="s">
        <v>66</v>
      </c>
      <c r="D4" s="10" t="s">
        <v>67</v>
      </c>
      <c r="E4" s="13" t="s">
        <v>68</v>
      </c>
      <c r="F4" s="13">
        <v>20.0</v>
      </c>
    </row>
    <row r="5">
      <c r="A5" s="10" t="s">
        <v>3303</v>
      </c>
      <c r="B5" s="19">
        <v>0.06907407407407408</v>
      </c>
      <c r="C5" s="10" t="s">
        <v>3086</v>
      </c>
      <c r="D5" s="10" t="s">
        <v>127</v>
      </c>
      <c r="E5" s="13">
        <v>22.0</v>
      </c>
      <c r="F5" s="13">
        <v>19.0</v>
      </c>
    </row>
    <row r="6">
      <c r="A6" s="10" t="s">
        <v>3303</v>
      </c>
      <c r="B6" s="19">
        <v>0.10659722222222222</v>
      </c>
      <c r="C6" s="10" t="s">
        <v>69</v>
      </c>
      <c r="D6" s="10" t="s">
        <v>127</v>
      </c>
      <c r="E6" s="13" t="s">
        <v>75</v>
      </c>
      <c r="F6" s="13" t="s">
        <v>75</v>
      </c>
      <c r="J6" s="10" t="s">
        <v>2263</v>
      </c>
    </row>
    <row r="7">
      <c r="A7" s="10" t="s">
        <v>3303</v>
      </c>
      <c r="B7" s="19">
        <v>0.10659722222222222</v>
      </c>
      <c r="C7" s="10" t="s">
        <v>69</v>
      </c>
      <c r="D7" s="10" t="s">
        <v>127</v>
      </c>
      <c r="E7" s="13">
        <v>20.0</v>
      </c>
      <c r="F7" s="16">
        <f>E7-6</f>
        <v>14</v>
      </c>
    </row>
    <row r="8">
      <c r="A8" s="10" t="s">
        <v>3303</v>
      </c>
      <c r="B8" s="19">
        <v>0.11052083333333333</v>
      </c>
      <c r="C8" s="10" t="s">
        <v>66</v>
      </c>
      <c r="D8" s="10" t="s">
        <v>67</v>
      </c>
      <c r="E8" s="13">
        <v>15.0</v>
      </c>
      <c r="F8" s="16">
        <f>E8-3</f>
        <v>12</v>
      </c>
    </row>
    <row r="9">
      <c r="A9" s="10" t="s">
        <v>3303</v>
      </c>
      <c r="B9" s="19">
        <v>0.12214120370370371</v>
      </c>
      <c r="C9" s="10" t="s">
        <v>66</v>
      </c>
      <c r="D9" s="10" t="s">
        <v>540</v>
      </c>
      <c r="E9" s="13">
        <v>17.0</v>
      </c>
      <c r="F9" s="16">
        <f>E9-4</f>
        <v>13</v>
      </c>
    </row>
    <row r="10">
      <c r="A10" s="10" t="s">
        <v>3303</v>
      </c>
      <c r="B10" s="19">
        <v>0.12215277777777778</v>
      </c>
      <c r="C10" s="10" t="s">
        <v>82</v>
      </c>
      <c r="D10" s="10" t="s">
        <v>540</v>
      </c>
      <c r="E10" s="13">
        <v>11.0</v>
      </c>
      <c r="F10" s="16">
        <f>E10-2</f>
        <v>9</v>
      </c>
    </row>
    <row r="11">
      <c r="A11" s="10" t="s">
        <v>3303</v>
      </c>
      <c r="B11" s="19">
        <v>0.12217592592592592</v>
      </c>
      <c r="C11" s="10" t="s">
        <v>84</v>
      </c>
      <c r="D11" s="10" t="s">
        <v>540</v>
      </c>
      <c r="E11" s="13" t="s">
        <v>88</v>
      </c>
      <c r="F11" s="13">
        <v>1.0</v>
      </c>
    </row>
    <row r="12">
      <c r="A12" s="10" t="s">
        <v>3303</v>
      </c>
      <c r="B12" s="19">
        <v>0.12221064814814815</v>
      </c>
      <c r="C12" s="10" t="s">
        <v>964</v>
      </c>
      <c r="D12" s="10" t="s">
        <v>540</v>
      </c>
      <c r="E12" s="13">
        <v>19.0</v>
      </c>
      <c r="F12" s="16">
        <f t="shared" ref="F12:F14" si="1">E12-3</f>
        <v>16</v>
      </c>
    </row>
    <row r="13">
      <c r="A13" s="10" t="s">
        <v>3303</v>
      </c>
      <c r="B13" s="19">
        <v>0.12222222222222222</v>
      </c>
      <c r="C13" s="10" t="s">
        <v>70</v>
      </c>
      <c r="D13" s="10" t="s">
        <v>540</v>
      </c>
      <c r="E13" s="13">
        <v>11.0</v>
      </c>
      <c r="F13" s="16">
        <f t="shared" si="1"/>
        <v>8</v>
      </c>
    </row>
    <row r="14">
      <c r="A14" s="10" t="s">
        <v>3303</v>
      </c>
      <c r="B14" s="19">
        <v>0.1222337962962963</v>
      </c>
      <c r="C14" s="10" t="s">
        <v>69</v>
      </c>
      <c r="D14" s="10" t="s">
        <v>540</v>
      </c>
      <c r="E14" s="13">
        <v>21.0</v>
      </c>
      <c r="F14" s="16">
        <f t="shared" si="1"/>
        <v>18</v>
      </c>
    </row>
    <row r="15">
      <c r="A15" s="10" t="s">
        <v>3303</v>
      </c>
      <c r="B15" s="19">
        <v>0.1360648148148148</v>
      </c>
      <c r="C15" s="10" t="s">
        <v>82</v>
      </c>
      <c r="D15" s="10" t="s">
        <v>76</v>
      </c>
      <c r="E15" s="13" t="s">
        <v>75</v>
      </c>
      <c r="F15" s="13" t="s">
        <v>75</v>
      </c>
      <c r="J15" s="10" t="s">
        <v>4372</v>
      </c>
    </row>
    <row r="16">
      <c r="A16" s="10" t="s">
        <v>3303</v>
      </c>
      <c r="B16" s="19">
        <v>0.1360648148148148</v>
      </c>
      <c r="C16" s="10" t="s">
        <v>69</v>
      </c>
      <c r="D16" s="10" t="s">
        <v>76</v>
      </c>
      <c r="E16" s="13" t="s">
        <v>75</v>
      </c>
      <c r="F16" s="13" t="s">
        <v>75</v>
      </c>
      <c r="J16" s="10" t="s">
        <v>4372</v>
      </c>
    </row>
    <row r="17">
      <c r="A17" s="10" t="s">
        <v>3303</v>
      </c>
      <c r="B17" s="19">
        <v>0.1360648148148148</v>
      </c>
      <c r="C17" s="10" t="s">
        <v>66</v>
      </c>
      <c r="D17" s="10" t="s">
        <v>76</v>
      </c>
      <c r="E17" s="13" t="s">
        <v>75</v>
      </c>
      <c r="F17" s="13" t="s">
        <v>75</v>
      </c>
      <c r="J17" s="10" t="s">
        <v>4372</v>
      </c>
    </row>
    <row r="18">
      <c r="A18" s="10" t="s">
        <v>3303</v>
      </c>
      <c r="B18" s="19">
        <v>0.1360648148148148</v>
      </c>
      <c r="C18" s="10" t="s">
        <v>70</v>
      </c>
      <c r="D18" s="10" t="s">
        <v>76</v>
      </c>
      <c r="E18" s="13" t="s">
        <v>75</v>
      </c>
      <c r="F18" s="13" t="s">
        <v>75</v>
      </c>
      <c r="J18" s="10" t="s">
        <v>4372</v>
      </c>
    </row>
    <row r="19">
      <c r="A19" s="10" t="s">
        <v>3303</v>
      </c>
      <c r="B19" s="19">
        <v>0.1360648148148148</v>
      </c>
      <c r="C19" s="10" t="s">
        <v>964</v>
      </c>
      <c r="D19" s="10" t="s">
        <v>76</v>
      </c>
      <c r="E19" s="13" t="s">
        <v>75</v>
      </c>
      <c r="F19" s="13" t="s">
        <v>75</v>
      </c>
      <c r="J19" s="10" t="s">
        <v>4372</v>
      </c>
    </row>
    <row r="20">
      <c r="A20" s="10" t="s">
        <v>3303</v>
      </c>
      <c r="B20" s="19">
        <v>0.1360648148148148</v>
      </c>
      <c r="C20" s="10" t="s">
        <v>84</v>
      </c>
      <c r="D20" s="10" t="s">
        <v>76</v>
      </c>
      <c r="E20" s="13" t="s">
        <v>75</v>
      </c>
      <c r="F20" s="13" t="s">
        <v>75</v>
      </c>
      <c r="J20" s="10" t="s">
        <v>4372</v>
      </c>
    </row>
    <row r="21">
      <c r="A21" s="10" t="s">
        <v>3303</v>
      </c>
      <c r="B21" s="19">
        <v>0.1483449074074074</v>
      </c>
      <c r="C21" s="10" t="s">
        <v>70</v>
      </c>
      <c r="D21" s="10" t="s">
        <v>71</v>
      </c>
      <c r="E21" s="13">
        <v>19.0</v>
      </c>
      <c r="F21" s="16">
        <f t="shared" ref="F21:F22" si="2">E21-9</f>
        <v>10</v>
      </c>
    </row>
    <row r="22">
      <c r="A22" s="10" t="s">
        <v>3303</v>
      </c>
      <c r="B22" s="19">
        <v>0.14835648148148148</v>
      </c>
      <c r="C22" s="10" t="s">
        <v>82</v>
      </c>
      <c r="D22" s="10" t="s">
        <v>71</v>
      </c>
      <c r="E22" s="13">
        <v>28.0</v>
      </c>
      <c r="F22" s="16">
        <f t="shared" si="2"/>
        <v>19</v>
      </c>
    </row>
  </sheetData>
  <autoFilter ref="$A$1:$J$22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1.14"/>
    <col customWidth="1" min="2" max="2" width="8.43"/>
    <col customWidth="1" min="3" max="3" width="12.43"/>
    <col customWidth="1" min="4" max="4" width="14.14"/>
    <col customWidth="1" min="5" max="5" width="13.57"/>
    <col customWidth="1" min="6" max="6" width="15.57"/>
    <col customWidth="1" min="7" max="7" width="8.0"/>
    <col customWidth="1" min="8" max="8" width="16.0"/>
    <col customWidth="1" min="9" max="9" width="9.29"/>
    <col customWidth="1" min="10" max="10" width="33.86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3305</v>
      </c>
      <c r="B2" s="19">
        <v>0.041979166666666665</v>
      </c>
      <c r="C2" s="10" t="s">
        <v>70</v>
      </c>
      <c r="D2" s="10" t="s">
        <v>73</v>
      </c>
      <c r="E2" s="13">
        <v>11.0</v>
      </c>
      <c r="F2" s="16">
        <f t="shared" ref="F2:F3" si="1">E2-5</f>
        <v>6</v>
      </c>
    </row>
    <row r="3">
      <c r="A3" s="10" t="s">
        <v>3305</v>
      </c>
      <c r="B3" s="19">
        <v>0.04847222222222222</v>
      </c>
      <c r="C3" s="10" t="s">
        <v>69</v>
      </c>
      <c r="D3" s="10" t="s">
        <v>67</v>
      </c>
      <c r="E3" s="13">
        <v>13.0</v>
      </c>
      <c r="F3" s="13">
        <f t="shared" si="1"/>
        <v>8</v>
      </c>
    </row>
    <row r="4">
      <c r="A4" s="10" t="s">
        <v>3305</v>
      </c>
      <c r="B4" s="19">
        <v>0.059675925925925924</v>
      </c>
      <c r="C4" s="10" t="s">
        <v>70</v>
      </c>
      <c r="D4" s="10" t="s">
        <v>67</v>
      </c>
      <c r="E4" s="13" t="s">
        <v>68</v>
      </c>
      <c r="F4" s="13">
        <v>20.0</v>
      </c>
    </row>
    <row r="5">
      <c r="A5" s="10" t="s">
        <v>3305</v>
      </c>
      <c r="B5" s="19">
        <v>0.06465277777777778</v>
      </c>
      <c r="C5" s="10" t="s">
        <v>70</v>
      </c>
      <c r="D5" s="10" t="s">
        <v>83</v>
      </c>
      <c r="E5" s="13">
        <v>26.0</v>
      </c>
      <c r="F5" s="13">
        <f>E5-14</f>
        <v>12</v>
      </c>
    </row>
    <row r="6">
      <c r="A6" s="10" t="s">
        <v>3305</v>
      </c>
      <c r="B6" s="19">
        <v>0.08149305555555555</v>
      </c>
      <c r="C6" s="10" t="s">
        <v>70</v>
      </c>
      <c r="D6" s="10" t="s">
        <v>71</v>
      </c>
      <c r="E6" s="13">
        <v>15.0</v>
      </c>
      <c r="F6" s="13">
        <f>E6-9</f>
        <v>6</v>
      </c>
    </row>
    <row r="7">
      <c r="A7" s="10" t="s">
        <v>3305</v>
      </c>
      <c r="B7" s="19">
        <v>0.09739583333333333</v>
      </c>
      <c r="C7" s="10" t="s">
        <v>82</v>
      </c>
      <c r="D7" s="10" t="s">
        <v>361</v>
      </c>
      <c r="E7" s="13">
        <v>15.0</v>
      </c>
      <c r="F7" s="16">
        <f>E7-11</f>
        <v>4</v>
      </c>
    </row>
    <row r="8">
      <c r="A8" s="10" t="s">
        <v>3305</v>
      </c>
      <c r="B8" s="19">
        <v>0.09785879629629629</v>
      </c>
      <c r="C8" s="10" t="s">
        <v>70</v>
      </c>
      <c r="D8" s="10" t="s">
        <v>365</v>
      </c>
      <c r="E8" s="13">
        <v>31.0</v>
      </c>
      <c r="F8" s="16">
        <f>E8-14</f>
        <v>17</v>
      </c>
    </row>
    <row r="9">
      <c r="A9" s="10" t="s">
        <v>3305</v>
      </c>
      <c r="B9" s="19">
        <v>0.09895833333333333</v>
      </c>
      <c r="C9" s="10" t="s">
        <v>69</v>
      </c>
      <c r="D9" s="10" t="s">
        <v>67</v>
      </c>
      <c r="E9" s="13">
        <v>9.0</v>
      </c>
      <c r="F9" s="13" t="s">
        <v>75</v>
      </c>
      <c r="J9" s="10" t="s">
        <v>2508</v>
      </c>
    </row>
    <row r="10">
      <c r="A10" s="10" t="s">
        <v>3305</v>
      </c>
      <c r="B10" s="19">
        <v>0.10537037037037036</v>
      </c>
      <c r="C10" s="10" t="s">
        <v>3086</v>
      </c>
      <c r="D10" s="10" t="s">
        <v>129</v>
      </c>
      <c r="E10" s="13">
        <v>17.0</v>
      </c>
      <c r="F10" s="16">
        <f>E10-5</f>
        <v>12</v>
      </c>
    </row>
    <row r="11">
      <c r="A11" s="10" t="s">
        <v>3305</v>
      </c>
      <c r="B11" s="19">
        <v>0.1109837962962963</v>
      </c>
      <c r="C11" s="10" t="s">
        <v>70</v>
      </c>
      <c r="D11" s="10" t="s">
        <v>71</v>
      </c>
      <c r="E11" s="13">
        <v>17.0</v>
      </c>
      <c r="F11" s="13">
        <f>E11-9</f>
        <v>8</v>
      </c>
    </row>
    <row r="12">
      <c r="A12" s="10" t="s">
        <v>3305</v>
      </c>
      <c r="B12" s="19">
        <v>0.1109837962962963</v>
      </c>
      <c r="C12" s="10" t="s">
        <v>964</v>
      </c>
      <c r="D12" s="10" t="s">
        <v>71</v>
      </c>
      <c r="E12" s="13">
        <v>22.0</v>
      </c>
      <c r="F12" s="16">
        <f>E12-10</f>
        <v>12</v>
      </c>
    </row>
    <row r="13">
      <c r="A13" s="10" t="s">
        <v>3305</v>
      </c>
      <c r="B13" s="19">
        <v>0.11182870370370371</v>
      </c>
      <c r="C13" s="10" t="s">
        <v>69</v>
      </c>
      <c r="D13" s="10" t="s">
        <v>80</v>
      </c>
      <c r="E13" s="13">
        <v>15.0</v>
      </c>
      <c r="F13" s="16">
        <f>E13-6</f>
        <v>9</v>
      </c>
    </row>
    <row r="14">
      <c r="A14" s="10" t="s">
        <v>3305</v>
      </c>
      <c r="B14" s="19">
        <v>0.12200231481481481</v>
      </c>
      <c r="C14" s="10" t="s">
        <v>69</v>
      </c>
      <c r="D14" s="10" t="s">
        <v>71</v>
      </c>
      <c r="E14" s="13" t="s">
        <v>68</v>
      </c>
      <c r="F14" s="13">
        <v>20.0</v>
      </c>
    </row>
    <row r="15">
      <c r="A15" s="10" t="s">
        <v>3305</v>
      </c>
      <c r="B15" s="19">
        <v>0.1220138888888889</v>
      </c>
      <c r="C15" s="10" t="s">
        <v>82</v>
      </c>
      <c r="D15" s="10" t="s">
        <v>71</v>
      </c>
      <c r="E15" s="13">
        <v>25.0</v>
      </c>
      <c r="F15" s="13">
        <f>E15-9</f>
        <v>16</v>
      </c>
    </row>
    <row r="16">
      <c r="A16" s="10" t="s">
        <v>3305</v>
      </c>
      <c r="B16" s="19">
        <v>0.1279861111111111</v>
      </c>
      <c r="C16" s="10" t="s">
        <v>69</v>
      </c>
      <c r="D16" s="10" t="s">
        <v>71</v>
      </c>
      <c r="E16" s="13" t="s">
        <v>88</v>
      </c>
      <c r="F16" s="13">
        <v>1.0</v>
      </c>
    </row>
    <row r="17">
      <c r="A17" s="10" t="s">
        <v>3305</v>
      </c>
      <c r="B17" s="19">
        <v>0.1279861111111111</v>
      </c>
      <c r="C17" s="10" t="s">
        <v>70</v>
      </c>
      <c r="D17" s="10" t="s">
        <v>71</v>
      </c>
      <c r="E17" s="13">
        <v>15.0</v>
      </c>
      <c r="F17" s="13">
        <f>E17-9</f>
        <v>6</v>
      </c>
    </row>
    <row r="18">
      <c r="A18" s="10" t="s">
        <v>3305</v>
      </c>
      <c r="B18" s="19">
        <v>0.1332523148148148</v>
      </c>
      <c r="C18" s="10" t="s">
        <v>82</v>
      </c>
      <c r="D18" s="10" t="s">
        <v>71</v>
      </c>
      <c r="E18" s="13" t="s">
        <v>68</v>
      </c>
      <c r="F18" s="13">
        <v>20.0</v>
      </c>
    </row>
    <row r="19">
      <c r="A19" s="10" t="s">
        <v>3305</v>
      </c>
      <c r="B19" s="19">
        <v>0.1332523148148148</v>
      </c>
      <c r="C19" s="10" t="s">
        <v>964</v>
      </c>
      <c r="D19" s="10" t="s">
        <v>71</v>
      </c>
      <c r="E19" s="13" t="s">
        <v>68</v>
      </c>
      <c r="F19" s="13">
        <v>20.0</v>
      </c>
    </row>
    <row r="20">
      <c r="A20" s="10" t="s">
        <v>3305</v>
      </c>
      <c r="B20" s="19">
        <v>0.15877314814814814</v>
      </c>
      <c r="C20" s="10" t="s">
        <v>66</v>
      </c>
      <c r="D20" s="10" t="s">
        <v>76</v>
      </c>
      <c r="E20" s="13">
        <v>8.0</v>
      </c>
      <c r="F20" s="13"/>
      <c r="J20" s="10" t="s">
        <v>3306</v>
      </c>
    </row>
    <row r="21">
      <c r="A21" s="10" t="s">
        <v>3305</v>
      </c>
      <c r="B21" s="19">
        <v>0.1592824074074074</v>
      </c>
      <c r="C21" s="10" t="s">
        <v>66</v>
      </c>
      <c r="D21" s="10" t="s">
        <v>76</v>
      </c>
      <c r="E21" s="13">
        <v>2.0</v>
      </c>
      <c r="F21" s="16"/>
      <c r="J21" s="10" t="s">
        <v>3306</v>
      </c>
    </row>
    <row r="22">
      <c r="A22" s="10" t="s">
        <v>3305</v>
      </c>
      <c r="B22" s="19">
        <v>0.15988425925925925</v>
      </c>
      <c r="C22" s="10" t="s">
        <v>66</v>
      </c>
      <c r="D22" s="10" t="s">
        <v>76</v>
      </c>
      <c r="E22" s="13">
        <v>11.0</v>
      </c>
      <c r="F22" s="16"/>
      <c r="J22" s="10" t="s">
        <v>3306</v>
      </c>
    </row>
  </sheetData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29"/>
    <col customWidth="1" min="2" max="2" width="7.43"/>
    <col customWidth="1" min="3" max="3" width="9.57"/>
    <col customWidth="1" min="4" max="4" width="11.86"/>
    <col customWidth="1" min="5" max="5" width="10.71"/>
    <col customWidth="1" min="6" max="6" width="12.71"/>
    <col customWidth="1" min="7" max="7" width="5.14"/>
    <col customWidth="1" min="8" max="8" width="13.14"/>
    <col customWidth="1" min="9" max="9" width="6.43"/>
    <col customWidth="1" min="10" max="10" width="26.71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3307</v>
      </c>
      <c r="B2" s="19">
        <v>0.012025462962962963</v>
      </c>
      <c r="C2" s="10" t="s">
        <v>70</v>
      </c>
      <c r="D2" s="10" t="s">
        <v>129</v>
      </c>
      <c r="E2" s="13">
        <v>15.0</v>
      </c>
      <c r="F2" s="16">
        <f t="shared" ref="F2:F3" si="1">E2-5</f>
        <v>10</v>
      </c>
      <c r="J2" s="10" t="s">
        <v>2819</v>
      </c>
    </row>
    <row r="3">
      <c r="A3" s="10" t="s">
        <v>3307</v>
      </c>
      <c r="B3" s="19">
        <v>0.015960648148148147</v>
      </c>
      <c r="C3" s="10" t="s">
        <v>69</v>
      </c>
      <c r="D3" s="10" t="s">
        <v>71</v>
      </c>
      <c r="E3" s="13">
        <v>20.0</v>
      </c>
      <c r="F3" s="16">
        <f t="shared" si="1"/>
        <v>15</v>
      </c>
    </row>
    <row r="4">
      <c r="A4" s="10" t="s">
        <v>3307</v>
      </c>
      <c r="B4" s="19">
        <v>0.06201388888888889</v>
      </c>
      <c r="C4" s="10" t="s">
        <v>70</v>
      </c>
      <c r="D4" s="10" t="s">
        <v>83</v>
      </c>
      <c r="E4" s="13" t="s">
        <v>75</v>
      </c>
      <c r="F4" s="13" t="s">
        <v>75</v>
      </c>
      <c r="J4" s="10" t="s">
        <v>85</v>
      </c>
    </row>
    <row r="5">
      <c r="A5" s="10" t="s">
        <v>3307</v>
      </c>
      <c r="B5" s="19">
        <v>0.06201388888888889</v>
      </c>
      <c r="C5" s="10" t="s">
        <v>70</v>
      </c>
      <c r="D5" s="10" t="s">
        <v>83</v>
      </c>
      <c r="E5" s="13">
        <v>25.0</v>
      </c>
      <c r="F5" s="16">
        <f>E5-14</f>
        <v>11</v>
      </c>
      <c r="J5" s="10" t="s">
        <v>86</v>
      </c>
    </row>
    <row r="6">
      <c r="A6" s="10" t="s">
        <v>3307</v>
      </c>
      <c r="B6" s="19">
        <v>0.06252314814814815</v>
      </c>
      <c r="C6" s="10" t="s">
        <v>70</v>
      </c>
      <c r="D6" s="10" t="s">
        <v>83</v>
      </c>
      <c r="E6" s="13" t="s">
        <v>88</v>
      </c>
      <c r="F6" s="13">
        <v>1.0</v>
      </c>
      <c r="J6" s="10" t="s">
        <v>85</v>
      </c>
    </row>
    <row r="7">
      <c r="A7" s="10" t="s">
        <v>3307</v>
      </c>
      <c r="B7" s="19">
        <v>0.06252314814814815</v>
      </c>
      <c r="C7" s="10" t="s">
        <v>70</v>
      </c>
      <c r="D7" s="10" t="s">
        <v>83</v>
      </c>
      <c r="E7" s="13">
        <v>19.0</v>
      </c>
      <c r="F7" s="16">
        <f>E7-14</f>
        <v>5</v>
      </c>
      <c r="J7" s="10" t="s">
        <v>86</v>
      </c>
    </row>
    <row r="8">
      <c r="A8" s="10" t="s">
        <v>3307</v>
      </c>
      <c r="B8" s="19">
        <v>0.11200231481481482</v>
      </c>
      <c r="C8" s="10" t="s">
        <v>69</v>
      </c>
      <c r="D8" s="10" t="s">
        <v>67</v>
      </c>
      <c r="E8" s="13" t="s">
        <v>68</v>
      </c>
      <c r="F8" s="13">
        <v>20.0</v>
      </c>
    </row>
    <row r="9">
      <c r="A9" s="10" t="s">
        <v>3307</v>
      </c>
      <c r="B9" s="19">
        <v>0.11728009259259259</v>
      </c>
      <c r="C9" s="10" t="s">
        <v>69</v>
      </c>
      <c r="D9" s="10" t="s">
        <v>80</v>
      </c>
      <c r="E9" s="13">
        <v>14.0</v>
      </c>
      <c r="F9" s="16">
        <f>E9-6</f>
        <v>8</v>
      </c>
    </row>
    <row r="10">
      <c r="A10" s="10" t="s">
        <v>3307</v>
      </c>
      <c r="B10" s="19">
        <v>0.12390046296296296</v>
      </c>
      <c r="C10" s="10" t="s">
        <v>69</v>
      </c>
      <c r="D10" s="10" t="s">
        <v>67</v>
      </c>
      <c r="E10" s="13">
        <v>14.0</v>
      </c>
      <c r="F10" s="16">
        <f t="shared" ref="F10:F11" si="2">E10-5</f>
        <v>9</v>
      </c>
    </row>
    <row r="11">
      <c r="A11" s="10" t="s">
        <v>3307</v>
      </c>
      <c r="B11" s="19">
        <v>0.12814814814814815</v>
      </c>
      <c r="C11" s="10" t="s">
        <v>69</v>
      </c>
      <c r="D11" s="10" t="s">
        <v>67</v>
      </c>
      <c r="E11" s="13">
        <v>15.0</v>
      </c>
      <c r="F11" s="16">
        <f t="shared" si="2"/>
        <v>10</v>
      </c>
    </row>
    <row r="12">
      <c r="A12" s="10" t="s">
        <v>3307</v>
      </c>
      <c r="B12" s="19">
        <v>0.1429050925925926</v>
      </c>
      <c r="C12" s="10" t="s">
        <v>3086</v>
      </c>
      <c r="D12" s="10" t="s">
        <v>83</v>
      </c>
      <c r="E12" s="13">
        <v>28.0</v>
      </c>
      <c r="F12" s="16">
        <f>E12-13</f>
        <v>15</v>
      </c>
    </row>
    <row r="13">
      <c r="A13" s="10" t="s">
        <v>3307</v>
      </c>
      <c r="B13" s="19">
        <v>0.14465277777777777</v>
      </c>
      <c r="C13" s="10" t="s">
        <v>3086</v>
      </c>
      <c r="D13" s="10" t="s">
        <v>83</v>
      </c>
      <c r="E13" s="13" t="s">
        <v>75</v>
      </c>
      <c r="F13" s="13" t="s">
        <v>75</v>
      </c>
      <c r="J13" s="10" t="s">
        <v>85</v>
      </c>
    </row>
    <row r="14">
      <c r="A14" s="10" t="s">
        <v>3307</v>
      </c>
      <c r="B14" s="19">
        <v>0.14465277777777777</v>
      </c>
      <c r="C14" s="10" t="s">
        <v>3086</v>
      </c>
      <c r="D14" s="10" t="s">
        <v>83</v>
      </c>
      <c r="E14" s="13">
        <v>23.0</v>
      </c>
      <c r="F14" s="16">
        <f>E14-13</f>
        <v>10</v>
      </c>
      <c r="J14" s="10" t="s">
        <v>86</v>
      </c>
    </row>
    <row r="15">
      <c r="A15" s="10" t="s">
        <v>3307</v>
      </c>
      <c r="B15" s="19">
        <v>0.145625</v>
      </c>
      <c r="C15" s="10" t="s">
        <v>964</v>
      </c>
      <c r="D15" s="10" t="s">
        <v>83</v>
      </c>
      <c r="E15" s="13">
        <v>7.0</v>
      </c>
      <c r="F15" s="16">
        <f>E15--1</f>
        <v>8</v>
      </c>
    </row>
  </sheetData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29"/>
    <col customWidth="1" min="2" max="2" width="7.43"/>
    <col customWidth="1" min="3" max="3" width="9.57"/>
    <col customWidth="1" min="4" max="4" width="13.14"/>
    <col customWidth="1" min="5" max="5" width="10.71"/>
    <col customWidth="1" min="6" max="6" width="12.71"/>
    <col customWidth="1" min="7" max="7" width="5.14"/>
    <col customWidth="1" min="8" max="8" width="13.14"/>
    <col customWidth="1" min="9" max="9" width="6.43"/>
    <col customWidth="1" min="10" max="10" width="43.0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3308</v>
      </c>
      <c r="B2" s="19">
        <v>0.015289351851851853</v>
      </c>
      <c r="C2" s="10" t="s">
        <v>3086</v>
      </c>
      <c r="D2" s="10" t="s">
        <v>83</v>
      </c>
      <c r="E2" s="13" t="s">
        <v>88</v>
      </c>
      <c r="F2" s="13">
        <v>1.0</v>
      </c>
      <c r="J2" s="10" t="s">
        <v>3309</v>
      </c>
    </row>
    <row r="3">
      <c r="A3" s="10" t="s">
        <v>3308</v>
      </c>
      <c r="B3" s="19">
        <v>0.029340277777777778</v>
      </c>
      <c r="C3" s="10" t="s">
        <v>82</v>
      </c>
      <c r="D3" s="10" t="s">
        <v>67</v>
      </c>
      <c r="E3" s="13" t="s">
        <v>75</v>
      </c>
      <c r="F3" s="13" t="s">
        <v>75</v>
      </c>
      <c r="J3" s="10" t="s">
        <v>2265</v>
      </c>
    </row>
    <row r="4">
      <c r="A4" s="10" t="s">
        <v>3308</v>
      </c>
      <c r="B4" s="19">
        <v>0.029340277777777778</v>
      </c>
      <c r="C4" s="10" t="s">
        <v>82</v>
      </c>
      <c r="D4" s="10" t="s">
        <v>67</v>
      </c>
      <c r="E4" s="13">
        <v>21.0</v>
      </c>
      <c r="F4" s="13">
        <f>E4-5</f>
        <v>16</v>
      </c>
    </row>
    <row r="5">
      <c r="A5" s="10" t="s">
        <v>3308</v>
      </c>
      <c r="B5" s="19">
        <v>0.042916666666666665</v>
      </c>
      <c r="C5" s="10" t="s">
        <v>3086</v>
      </c>
      <c r="D5" s="10" t="s">
        <v>71</v>
      </c>
      <c r="E5" s="13">
        <v>20.0</v>
      </c>
      <c r="F5" s="16">
        <f>E5-1</f>
        <v>19</v>
      </c>
    </row>
    <row r="6">
      <c r="A6" s="10" t="s">
        <v>3308</v>
      </c>
      <c r="B6" s="19">
        <v>0.042916666666666665</v>
      </c>
      <c r="C6" s="10" t="s">
        <v>964</v>
      </c>
      <c r="D6" s="10" t="s">
        <v>71</v>
      </c>
      <c r="E6" s="13">
        <v>20.0</v>
      </c>
      <c r="F6" s="13">
        <f>E6-10</f>
        <v>10</v>
      </c>
    </row>
    <row r="7">
      <c r="A7" s="10" t="s">
        <v>3308</v>
      </c>
      <c r="B7" s="19">
        <v>0.04292824074074074</v>
      </c>
      <c r="C7" s="10" t="s">
        <v>70</v>
      </c>
      <c r="D7" s="10" t="s">
        <v>71</v>
      </c>
      <c r="E7" s="13">
        <v>26.0</v>
      </c>
      <c r="F7" s="16">
        <f t="shared" ref="F7:F8" si="1">E7-9</f>
        <v>17</v>
      </c>
    </row>
    <row r="8">
      <c r="A8" s="10" t="s">
        <v>3308</v>
      </c>
      <c r="B8" s="19">
        <v>0.042951388888888886</v>
      </c>
      <c r="C8" s="10" t="s">
        <v>82</v>
      </c>
      <c r="D8" s="10" t="s">
        <v>71</v>
      </c>
      <c r="E8" s="13">
        <v>26.0</v>
      </c>
      <c r="F8" s="13">
        <f t="shared" si="1"/>
        <v>17</v>
      </c>
    </row>
    <row r="9">
      <c r="A9" s="10" t="s">
        <v>3308</v>
      </c>
      <c r="B9" s="19">
        <v>0.04297453703703704</v>
      </c>
      <c r="C9" s="10" t="s">
        <v>69</v>
      </c>
      <c r="D9" s="10" t="s">
        <v>71</v>
      </c>
      <c r="E9" s="13" t="s">
        <v>75</v>
      </c>
      <c r="F9" s="13" t="s">
        <v>75</v>
      </c>
    </row>
    <row r="10">
      <c r="A10" s="10" t="s">
        <v>3308</v>
      </c>
      <c r="B10" s="19">
        <v>0.04299768518518519</v>
      </c>
      <c r="C10" s="10" t="s">
        <v>66</v>
      </c>
      <c r="D10" s="10" t="s">
        <v>71</v>
      </c>
      <c r="E10" s="13">
        <f>F10+-2</f>
        <v>17</v>
      </c>
      <c r="F10" s="13">
        <v>19.0</v>
      </c>
    </row>
    <row r="11">
      <c r="A11" s="10" t="s">
        <v>3308</v>
      </c>
      <c r="B11" s="19">
        <v>0.04303240740740741</v>
      </c>
      <c r="C11" s="10" t="s">
        <v>84</v>
      </c>
      <c r="D11" s="10" t="s">
        <v>71</v>
      </c>
      <c r="E11" s="13">
        <v>12.0</v>
      </c>
      <c r="F11" s="16">
        <f>E11--1</f>
        <v>13</v>
      </c>
    </row>
    <row r="12">
      <c r="A12" s="10" t="s">
        <v>3308</v>
      </c>
      <c r="B12" s="19">
        <v>0.04549768518518518</v>
      </c>
      <c r="C12" s="10" t="s">
        <v>964</v>
      </c>
      <c r="D12" s="10" t="s">
        <v>67</v>
      </c>
      <c r="E12" s="13">
        <v>12.0</v>
      </c>
      <c r="F12" s="16">
        <f>E12-10</f>
        <v>2</v>
      </c>
    </row>
    <row r="13">
      <c r="A13" s="10" t="s">
        <v>3308</v>
      </c>
      <c r="B13" s="19">
        <v>0.059756944444444446</v>
      </c>
      <c r="C13" s="10" t="s">
        <v>70</v>
      </c>
      <c r="D13" s="10" t="s">
        <v>83</v>
      </c>
      <c r="E13" s="13">
        <v>23.0</v>
      </c>
      <c r="F13" s="13">
        <f>E13-14</f>
        <v>9</v>
      </c>
    </row>
    <row r="14">
      <c r="A14" s="10" t="s">
        <v>3308</v>
      </c>
      <c r="B14" s="19">
        <v>0.08587962962962963</v>
      </c>
      <c r="C14" s="10" t="s">
        <v>70</v>
      </c>
      <c r="D14" s="10" t="s">
        <v>127</v>
      </c>
      <c r="E14" s="13">
        <v>16.0</v>
      </c>
      <c r="F14" s="16">
        <f>E14-1</f>
        <v>15</v>
      </c>
    </row>
    <row r="15">
      <c r="A15" s="10" t="s">
        <v>3308</v>
      </c>
      <c r="B15" s="19">
        <v>0.114375</v>
      </c>
      <c r="C15" s="10" t="s">
        <v>70</v>
      </c>
      <c r="D15" s="10" t="s">
        <v>67</v>
      </c>
      <c r="E15" s="13">
        <v>13.0</v>
      </c>
      <c r="F15" s="16">
        <f>E15-4</f>
        <v>9</v>
      </c>
    </row>
    <row r="16">
      <c r="A16" s="10" t="s">
        <v>3308</v>
      </c>
      <c r="B16" s="19">
        <v>0.1327199074074074</v>
      </c>
      <c r="C16" s="10" t="s">
        <v>964</v>
      </c>
      <c r="D16" s="10" t="s">
        <v>67</v>
      </c>
      <c r="E16" s="13" t="s">
        <v>68</v>
      </c>
      <c r="F16" s="13">
        <v>20.0</v>
      </c>
    </row>
    <row r="17">
      <c r="A17" s="10" t="s">
        <v>3308</v>
      </c>
      <c r="B17" s="19">
        <v>0.13273148148148148</v>
      </c>
      <c r="C17" s="10" t="s">
        <v>3086</v>
      </c>
      <c r="D17" s="10" t="s">
        <v>67</v>
      </c>
      <c r="E17" s="13">
        <v>12.0</v>
      </c>
      <c r="F17" s="16">
        <f>E17-1</f>
        <v>11</v>
      </c>
    </row>
    <row r="18">
      <c r="A18" s="10" t="s">
        <v>3308</v>
      </c>
      <c r="B18" s="19">
        <v>0.13922453703703705</v>
      </c>
      <c r="C18" s="10" t="s">
        <v>69</v>
      </c>
      <c r="D18" s="10" t="s">
        <v>71</v>
      </c>
      <c r="E18" s="13">
        <v>15.0</v>
      </c>
      <c r="F18" s="16">
        <f t="shared" ref="F18:F19" si="2">E18-5</f>
        <v>10</v>
      </c>
    </row>
    <row r="19">
      <c r="A19" s="10" t="s">
        <v>3308</v>
      </c>
      <c r="B19" s="19">
        <v>0.1401851851851852</v>
      </c>
      <c r="C19" s="10" t="s">
        <v>69</v>
      </c>
      <c r="D19" s="10" t="s">
        <v>67</v>
      </c>
      <c r="E19" s="13">
        <v>15.0</v>
      </c>
      <c r="F19" s="16">
        <f t="shared" si="2"/>
        <v>10</v>
      </c>
    </row>
    <row r="20">
      <c r="A20" s="10" t="s">
        <v>3308</v>
      </c>
      <c r="B20" s="19">
        <v>0.14244212962962963</v>
      </c>
      <c r="C20" s="10" t="s">
        <v>66</v>
      </c>
      <c r="D20" s="10" t="s">
        <v>76</v>
      </c>
      <c r="E20" s="13">
        <v>8.0</v>
      </c>
      <c r="F20" s="16"/>
      <c r="J20" s="10" t="s">
        <v>3310</v>
      </c>
    </row>
    <row r="21">
      <c r="A21" s="10" t="s">
        <v>3308</v>
      </c>
      <c r="B21" s="19">
        <v>0.14769675925925926</v>
      </c>
      <c r="C21" s="10" t="s">
        <v>69</v>
      </c>
      <c r="D21" s="10" t="s">
        <v>83</v>
      </c>
      <c r="E21" s="13">
        <v>4.0</v>
      </c>
      <c r="F21" s="16">
        <f>E21-1</f>
        <v>3</v>
      </c>
    </row>
    <row r="22">
      <c r="A22" s="10" t="s">
        <v>3308</v>
      </c>
      <c r="B22" s="19">
        <v>0.14777777777777779</v>
      </c>
      <c r="C22" s="10" t="s">
        <v>3086</v>
      </c>
      <c r="D22" s="10" t="s">
        <v>83</v>
      </c>
      <c r="E22" s="13">
        <v>23.0</v>
      </c>
      <c r="F22" s="16">
        <f>E22-13</f>
        <v>10</v>
      </c>
    </row>
    <row r="23">
      <c r="A23" s="10" t="s">
        <v>3308</v>
      </c>
      <c r="B23" s="19">
        <v>0.14780092592592592</v>
      </c>
      <c r="C23" s="10" t="s">
        <v>82</v>
      </c>
      <c r="D23" s="10" t="s">
        <v>83</v>
      </c>
      <c r="E23" s="13">
        <v>19.0</v>
      </c>
      <c r="F23" s="16">
        <f>E23-11</f>
        <v>8</v>
      </c>
    </row>
    <row r="24">
      <c r="A24" s="10" t="s">
        <v>3308</v>
      </c>
      <c r="B24" s="19">
        <v>0.1478125</v>
      </c>
      <c r="C24" s="10" t="s">
        <v>70</v>
      </c>
      <c r="D24" s="10" t="s">
        <v>83</v>
      </c>
      <c r="E24" s="13" t="s">
        <v>75</v>
      </c>
      <c r="F24" s="13" t="s">
        <v>75</v>
      </c>
      <c r="J24" s="10" t="s">
        <v>2263</v>
      </c>
    </row>
    <row r="25">
      <c r="A25" s="10" t="s">
        <v>3308</v>
      </c>
      <c r="B25" s="19">
        <v>0.1478125</v>
      </c>
      <c r="C25" s="10" t="s">
        <v>70</v>
      </c>
      <c r="D25" s="10" t="s">
        <v>83</v>
      </c>
      <c r="E25" s="13">
        <v>27.0</v>
      </c>
      <c r="F25" s="13">
        <f>E25-14</f>
        <v>13</v>
      </c>
    </row>
    <row r="26">
      <c r="A26" s="10" t="s">
        <v>3308</v>
      </c>
      <c r="B26" s="19">
        <v>0.1489699074074074</v>
      </c>
      <c r="C26" s="10" t="s">
        <v>964</v>
      </c>
      <c r="D26" s="10" t="s">
        <v>67</v>
      </c>
      <c r="E26" s="13">
        <v>27.0</v>
      </c>
      <c r="F26" s="16">
        <f>E26-9</f>
        <v>18</v>
      </c>
    </row>
    <row r="27">
      <c r="A27" s="10" t="s">
        <v>3308</v>
      </c>
      <c r="B27" s="19">
        <v>0.14900462962962963</v>
      </c>
      <c r="C27" s="10" t="s">
        <v>66</v>
      </c>
      <c r="D27" s="10" t="s">
        <v>67</v>
      </c>
      <c r="E27" s="13">
        <v>18.0</v>
      </c>
      <c r="F27" s="16">
        <f>E27-3</f>
        <v>15</v>
      </c>
    </row>
    <row r="28">
      <c r="A28" s="10" t="s">
        <v>3308</v>
      </c>
      <c r="B28" s="19">
        <v>0.1490277777777778</v>
      </c>
      <c r="C28" s="10" t="s">
        <v>84</v>
      </c>
      <c r="D28" s="10" t="s">
        <v>67</v>
      </c>
      <c r="E28" s="13">
        <v>24.0</v>
      </c>
      <c r="F28" s="13">
        <v>19.0</v>
      </c>
      <c r="J28" s="10" t="s">
        <v>3311</v>
      </c>
    </row>
    <row r="29">
      <c r="A29" s="10" t="s">
        <v>3308</v>
      </c>
      <c r="B29" s="19">
        <v>0.1504398148148148</v>
      </c>
      <c r="C29" s="10" t="s">
        <v>3086</v>
      </c>
      <c r="D29" s="10" t="s">
        <v>83</v>
      </c>
      <c r="E29" s="13">
        <v>23.0</v>
      </c>
      <c r="F29" s="16">
        <f>E29-13</f>
        <v>10</v>
      </c>
    </row>
    <row r="30">
      <c r="A30" s="10" t="s">
        <v>3308</v>
      </c>
      <c r="B30" s="19">
        <v>0.15060185185185185</v>
      </c>
      <c r="C30" s="10" t="s">
        <v>3086</v>
      </c>
      <c r="D30" s="10" t="s">
        <v>217</v>
      </c>
      <c r="E30" s="13" t="s">
        <v>68</v>
      </c>
      <c r="F30" s="13">
        <v>20.0</v>
      </c>
      <c r="J30" s="10" t="s">
        <v>3312</v>
      </c>
    </row>
    <row r="31">
      <c r="A31" s="10" t="s">
        <v>3308</v>
      </c>
      <c r="B31" s="19">
        <v>0.15125</v>
      </c>
      <c r="C31" s="10" t="s">
        <v>3086</v>
      </c>
      <c r="D31" s="10" t="s">
        <v>3313</v>
      </c>
      <c r="E31" s="13">
        <v>23.0</v>
      </c>
      <c r="F31" s="16">
        <f>E31-13</f>
        <v>10</v>
      </c>
    </row>
    <row r="32">
      <c r="A32" s="10" t="s">
        <v>3308</v>
      </c>
      <c r="B32" s="19">
        <v>0.15361111111111111</v>
      </c>
      <c r="C32" s="10" t="s">
        <v>66</v>
      </c>
      <c r="D32" s="10" t="s">
        <v>76</v>
      </c>
      <c r="E32" s="13">
        <v>9.0</v>
      </c>
      <c r="F32" s="16"/>
      <c r="J32" s="10" t="s">
        <v>3310</v>
      </c>
    </row>
    <row r="33">
      <c r="A33" s="10" t="s">
        <v>3308</v>
      </c>
      <c r="B33" s="19">
        <v>0.1546875</v>
      </c>
      <c r="C33" s="10" t="s">
        <v>66</v>
      </c>
      <c r="D33" s="10" t="s">
        <v>67</v>
      </c>
      <c r="E33" s="13">
        <v>7.0</v>
      </c>
      <c r="F33" s="16">
        <f>E33-3</f>
        <v>4</v>
      </c>
    </row>
    <row r="34">
      <c r="A34" s="10" t="s">
        <v>3308</v>
      </c>
      <c r="B34" s="19">
        <v>0.15729166666666666</v>
      </c>
      <c r="C34" s="10" t="s">
        <v>66</v>
      </c>
      <c r="D34" s="10" t="s">
        <v>76</v>
      </c>
      <c r="E34" s="13">
        <v>6.0</v>
      </c>
      <c r="F34" s="16"/>
      <c r="J34" s="10" t="s">
        <v>3310</v>
      </c>
    </row>
    <row r="35">
      <c r="A35" s="10" t="s">
        <v>3308</v>
      </c>
      <c r="B35" s="19">
        <v>0.15774305555555557</v>
      </c>
      <c r="C35" s="10" t="s">
        <v>66</v>
      </c>
      <c r="D35" s="10" t="s">
        <v>76</v>
      </c>
      <c r="E35" s="13">
        <v>8.0</v>
      </c>
      <c r="F35" s="16"/>
      <c r="J35" s="10" t="s">
        <v>3310</v>
      </c>
    </row>
    <row r="36">
      <c r="A36" s="10" t="s">
        <v>3308</v>
      </c>
      <c r="B36" s="19">
        <v>0.15822916666666667</v>
      </c>
      <c r="C36" s="10" t="s">
        <v>66</v>
      </c>
      <c r="D36" s="10" t="s">
        <v>76</v>
      </c>
      <c r="E36" s="13">
        <v>1.0</v>
      </c>
      <c r="F36" s="16"/>
      <c r="J36" s="10" t="s">
        <v>3310</v>
      </c>
    </row>
    <row r="37">
      <c r="A37" s="10" t="s">
        <v>3308</v>
      </c>
      <c r="B37" s="19">
        <v>0.1589236111111111</v>
      </c>
      <c r="C37" s="10" t="s">
        <v>964</v>
      </c>
      <c r="D37" s="10" t="s">
        <v>67</v>
      </c>
      <c r="E37" s="13" t="s">
        <v>75</v>
      </c>
      <c r="F37" s="13" t="s">
        <v>75</v>
      </c>
      <c r="J37" s="10" t="s">
        <v>2265</v>
      </c>
    </row>
    <row r="38">
      <c r="A38" s="10" t="s">
        <v>3308</v>
      </c>
      <c r="B38" s="19">
        <v>0.1589236111111111</v>
      </c>
      <c r="C38" s="10" t="s">
        <v>964</v>
      </c>
      <c r="D38" s="10" t="s">
        <v>67</v>
      </c>
      <c r="E38" s="13">
        <v>15.0</v>
      </c>
      <c r="F38" s="13">
        <f>E38-10</f>
        <v>5</v>
      </c>
    </row>
    <row r="39">
      <c r="A39" s="10" t="s">
        <v>3308</v>
      </c>
      <c r="B39" s="19">
        <v>0.15893518518518518</v>
      </c>
      <c r="C39" s="10" t="s">
        <v>70</v>
      </c>
      <c r="D39" s="10" t="s">
        <v>67</v>
      </c>
      <c r="E39" s="13" t="s">
        <v>75</v>
      </c>
      <c r="F39" s="13" t="s">
        <v>75</v>
      </c>
      <c r="J39" s="10" t="s">
        <v>2265</v>
      </c>
    </row>
    <row r="40">
      <c r="A40" s="10" t="s">
        <v>3308</v>
      </c>
      <c r="B40" s="19">
        <v>0.15893518518518518</v>
      </c>
      <c r="C40" s="10" t="s">
        <v>70</v>
      </c>
      <c r="D40" s="10" t="s">
        <v>67</v>
      </c>
      <c r="E40" s="13">
        <v>6.0</v>
      </c>
      <c r="F40" s="13">
        <f>E40-4</f>
        <v>2</v>
      </c>
    </row>
    <row r="41">
      <c r="A41" s="10" t="s">
        <v>3308</v>
      </c>
      <c r="B41" s="19">
        <v>0.1596875</v>
      </c>
      <c r="C41" s="10" t="s">
        <v>964</v>
      </c>
      <c r="D41" s="10" t="s">
        <v>76</v>
      </c>
      <c r="E41" s="13" t="s">
        <v>75</v>
      </c>
      <c r="F41" s="13" t="s">
        <v>75</v>
      </c>
      <c r="J41" s="10" t="s">
        <v>3314</v>
      </c>
    </row>
    <row r="42">
      <c r="A42" s="10" t="s">
        <v>3308</v>
      </c>
      <c r="B42" s="19">
        <v>0.1638888888888889</v>
      </c>
      <c r="C42" s="10" t="s">
        <v>70</v>
      </c>
      <c r="D42" s="10" t="s">
        <v>87</v>
      </c>
      <c r="E42" s="13">
        <v>20.0</v>
      </c>
      <c r="F42" s="13" t="s">
        <v>75</v>
      </c>
      <c r="J42" s="10" t="s">
        <v>3315</v>
      </c>
    </row>
    <row r="43">
      <c r="A43" s="10" t="s">
        <v>3308</v>
      </c>
      <c r="B43" s="19">
        <v>0.16402777777777777</v>
      </c>
      <c r="C43" s="10" t="s">
        <v>66</v>
      </c>
      <c r="D43" s="10" t="s">
        <v>87</v>
      </c>
      <c r="E43" s="13">
        <v>14.0</v>
      </c>
      <c r="F43" s="16">
        <f>E43-0</f>
        <v>14</v>
      </c>
    </row>
    <row r="44">
      <c r="A44" s="10" t="s">
        <v>3308</v>
      </c>
      <c r="B44" s="19">
        <v>0.16402777777777777</v>
      </c>
      <c r="C44" s="10" t="s">
        <v>84</v>
      </c>
      <c r="D44" s="10" t="s">
        <v>87</v>
      </c>
      <c r="E44" s="13" t="s">
        <v>75</v>
      </c>
      <c r="F44" s="13" t="s">
        <v>75</v>
      </c>
      <c r="J44" s="10" t="s">
        <v>2263</v>
      </c>
    </row>
    <row r="45">
      <c r="A45" s="10" t="s">
        <v>3308</v>
      </c>
      <c r="B45" s="19">
        <v>0.16402777777777777</v>
      </c>
      <c r="C45" s="10" t="s">
        <v>84</v>
      </c>
      <c r="D45" s="10" t="s">
        <v>87</v>
      </c>
      <c r="E45" s="13">
        <v>12.0</v>
      </c>
      <c r="F45" s="13">
        <f>E45-2</f>
        <v>10</v>
      </c>
    </row>
    <row r="46">
      <c r="A46" s="10" t="s">
        <v>3308</v>
      </c>
      <c r="B46" s="19">
        <v>0.16413194444444446</v>
      </c>
      <c r="C46" s="10" t="s">
        <v>82</v>
      </c>
      <c r="D46" s="10" t="s">
        <v>87</v>
      </c>
      <c r="E46" s="13">
        <v>8.0</v>
      </c>
      <c r="F46" s="16">
        <f>E46-1</f>
        <v>7</v>
      </c>
    </row>
    <row r="47">
      <c r="A47" s="10" t="s">
        <v>3308</v>
      </c>
      <c r="B47" s="19">
        <v>0.16414351851851852</v>
      </c>
      <c r="C47" s="10" t="s">
        <v>3086</v>
      </c>
      <c r="D47" s="10" t="s">
        <v>87</v>
      </c>
      <c r="E47" s="13">
        <v>9.0</v>
      </c>
      <c r="F47" s="16">
        <f>E47-5</f>
        <v>4</v>
      </c>
    </row>
    <row r="48">
      <c r="A48" s="10" t="s">
        <v>3308</v>
      </c>
      <c r="B48" s="19">
        <v>0.16418981481481482</v>
      </c>
      <c r="C48" s="10" t="s">
        <v>69</v>
      </c>
      <c r="D48" s="10" t="s">
        <v>87</v>
      </c>
      <c r="E48" s="13">
        <v>7.0</v>
      </c>
      <c r="F48" s="16">
        <f>E48-4</f>
        <v>3</v>
      </c>
    </row>
    <row r="49">
      <c r="A49" s="10" t="s">
        <v>3308</v>
      </c>
      <c r="B49" s="19">
        <v>0.16429398148148147</v>
      </c>
      <c r="C49" s="10" t="s">
        <v>964</v>
      </c>
      <c r="D49" s="10" t="s">
        <v>87</v>
      </c>
      <c r="E49" s="13" t="s">
        <v>88</v>
      </c>
      <c r="F49" s="13">
        <v>1.0</v>
      </c>
    </row>
    <row r="50">
      <c r="A50" s="10" t="s">
        <v>3308</v>
      </c>
      <c r="B50" s="19">
        <v>0.16554398148148147</v>
      </c>
      <c r="C50" s="10" t="s">
        <v>70</v>
      </c>
      <c r="D50" s="10" t="s">
        <v>93</v>
      </c>
      <c r="E50" s="13">
        <v>27.0</v>
      </c>
      <c r="F50" s="16">
        <f t="shared" ref="F50:F51" si="3">E50-12</f>
        <v>15</v>
      </c>
      <c r="J50" s="10" t="s">
        <v>3316</v>
      </c>
    </row>
    <row r="51">
      <c r="A51" s="10" t="s">
        <v>3308</v>
      </c>
      <c r="B51" s="19">
        <v>0.16556712962962963</v>
      </c>
      <c r="C51" s="10" t="s">
        <v>70</v>
      </c>
      <c r="D51" s="10" t="s">
        <v>93</v>
      </c>
      <c r="E51" s="13">
        <v>17.0</v>
      </c>
      <c r="F51" s="16">
        <f t="shared" si="3"/>
        <v>5</v>
      </c>
      <c r="J51" s="10" t="s">
        <v>3316</v>
      </c>
    </row>
    <row r="52">
      <c r="A52" s="10" t="s">
        <v>3308</v>
      </c>
      <c r="B52" s="19">
        <v>0.1656712962962963</v>
      </c>
      <c r="C52" s="10" t="s">
        <v>70</v>
      </c>
      <c r="D52" s="10" t="s">
        <v>91</v>
      </c>
      <c r="E52" s="13">
        <v>15.0</v>
      </c>
      <c r="F52" s="16"/>
      <c r="H52" s="10" t="s">
        <v>3317</v>
      </c>
    </row>
    <row r="53">
      <c r="A53" s="10" t="s">
        <v>3308</v>
      </c>
      <c r="B53" s="19">
        <v>0.1656712962962963</v>
      </c>
      <c r="C53" s="10" t="s">
        <v>70</v>
      </c>
      <c r="D53" s="10" t="s">
        <v>91</v>
      </c>
      <c r="E53" s="13">
        <v>16.0</v>
      </c>
      <c r="F53" s="16"/>
      <c r="H53" s="10" t="s">
        <v>3318</v>
      </c>
    </row>
    <row r="54">
      <c r="A54" s="10" t="s">
        <v>3308</v>
      </c>
      <c r="B54" s="19">
        <v>0.1662962962962963</v>
      </c>
      <c r="C54" s="10" t="s">
        <v>70</v>
      </c>
      <c r="D54" s="10" t="s">
        <v>93</v>
      </c>
      <c r="E54" s="13">
        <v>30.0</v>
      </c>
      <c r="F54" s="16">
        <f t="shared" ref="F54:F55" si="4">E54-11</f>
        <v>19</v>
      </c>
      <c r="J54" s="10" t="s">
        <v>3319</v>
      </c>
    </row>
    <row r="55">
      <c r="A55" s="10" t="s">
        <v>3308</v>
      </c>
      <c r="B55" s="19">
        <v>0.1662962962962963</v>
      </c>
      <c r="C55" s="10" t="s">
        <v>70</v>
      </c>
      <c r="D55" s="10" t="s">
        <v>93</v>
      </c>
      <c r="E55" s="13">
        <v>27.0</v>
      </c>
      <c r="F55" s="16">
        <f t="shared" si="4"/>
        <v>16</v>
      </c>
      <c r="J55" s="10" t="s">
        <v>3319</v>
      </c>
    </row>
    <row r="56">
      <c r="A56" s="10" t="s">
        <v>3308</v>
      </c>
      <c r="B56" s="19">
        <v>0.1664699074074074</v>
      </c>
      <c r="C56" s="10" t="s">
        <v>70</v>
      </c>
      <c r="D56" s="10" t="s">
        <v>91</v>
      </c>
      <c r="E56" s="13">
        <v>10.0</v>
      </c>
      <c r="F56" s="16"/>
      <c r="H56" s="10" t="s">
        <v>3320</v>
      </c>
    </row>
    <row r="57">
      <c r="A57" s="10" t="s">
        <v>3308</v>
      </c>
      <c r="B57" s="19">
        <v>0.1664699074074074</v>
      </c>
      <c r="C57" s="10" t="s">
        <v>70</v>
      </c>
      <c r="D57" s="10" t="s">
        <v>91</v>
      </c>
      <c r="E57" s="13">
        <v>8.0</v>
      </c>
      <c r="F57" s="16"/>
      <c r="H57" s="10" t="s">
        <v>3321</v>
      </c>
    </row>
    <row r="58">
      <c r="A58" s="10" t="s">
        <v>3308</v>
      </c>
      <c r="B58" s="19">
        <v>0.16722222222222222</v>
      </c>
      <c r="C58" s="10" t="s">
        <v>66</v>
      </c>
      <c r="D58" s="10" t="s">
        <v>89</v>
      </c>
      <c r="E58" s="13">
        <v>20.0</v>
      </c>
      <c r="F58" s="16">
        <f>E58-10</f>
        <v>10</v>
      </c>
      <c r="J58" s="10" t="s">
        <v>3322</v>
      </c>
    </row>
    <row r="59">
      <c r="A59" s="10" t="s">
        <v>3308</v>
      </c>
      <c r="B59" s="19">
        <v>0.16722222222222222</v>
      </c>
      <c r="C59" s="10" t="s">
        <v>66</v>
      </c>
      <c r="D59" s="10" t="s">
        <v>89</v>
      </c>
      <c r="E59" s="13" t="s">
        <v>75</v>
      </c>
      <c r="F59" s="13" t="s">
        <v>75</v>
      </c>
      <c r="J59" s="10" t="s">
        <v>2263</v>
      </c>
    </row>
    <row r="60">
      <c r="A60" s="10" t="s">
        <v>3308</v>
      </c>
      <c r="B60" s="19">
        <v>0.16733796296296297</v>
      </c>
      <c r="C60" s="10" t="s">
        <v>66</v>
      </c>
      <c r="D60" s="10" t="s">
        <v>89</v>
      </c>
      <c r="E60" s="13">
        <v>25.0</v>
      </c>
      <c r="F60" s="16">
        <f>E60-10</f>
        <v>15</v>
      </c>
      <c r="J60" s="10" t="s">
        <v>3322</v>
      </c>
    </row>
    <row r="61">
      <c r="A61" s="10" t="s">
        <v>3308</v>
      </c>
      <c r="B61" s="19">
        <v>0.16733796296296297</v>
      </c>
      <c r="C61" s="10" t="s">
        <v>66</v>
      </c>
      <c r="D61" s="10" t="s">
        <v>89</v>
      </c>
      <c r="E61" s="13" t="s">
        <v>75</v>
      </c>
      <c r="F61" s="13" t="s">
        <v>75</v>
      </c>
      <c r="J61" s="10" t="s">
        <v>2263</v>
      </c>
    </row>
    <row r="62">
      <c r="A62" s="10" t="s">
        <v>3308</v>
      </c>
      <c r="B62" s="19">
        <v>0.16743055555555555</v>
      </c>
      <c r="C62" s="10" t="s">
        <v>66</v>
      </c>
      <c r="D62" s="10" t="s">
        <v>89</v>
      </c>
      <c r="E62" s="13">
        <v>22.0</v>
      </c>
      <c r="F62" s="16">
        <f>E62-10</f>
        <v>12</v>
      </c>
      <c r="J62" s="10" t="s">
        <v>3322</v>
      </c>
    </row>
    <row r="63">
      <c r="A63" s="10" t="s">
        <v>3308</v>
      </c>
      <c r="B63" s="19">
        <v>0.16743055555555555</v>
      </c>
      <c r="C63" s="10" t="s">
        <v>66</v>
      </c>
      <c r="D63" s="10" t="s">
        <v>89</v>
      </c>
      <c r="E63" s="13" t="s">
        <v>75</v>
      </c>
      <c r="F63" s="13" t="s">
        <v>75</v>
      </c>
      <c r="J63" s="10" t="s">
        <v>2263</v>
      </c>
    </row>
    <row r="64">
      <c r="A64" s="10" t="s">
        <v>3308</v>
      </c>
      <c r="B64" s="19">
        <v>0.1675925925925926</v>
      </c>
      <c r="C64" s="10" t="s">
        <v>66</v>
      </c>
      <c r="D64" s="10" t="s">
        <v>91</v>
      </c>
      <c r="E64" s="13">
        <v>36.0</v>
      </c>
      <c r="F64" s="16"/>
      <c r="H64" s="10" t="s">
        <v>3323</v>
      </c>
    </row>
    <row r="65">
      <c r="A65" s="10" t="s">
        <v>3308</v>
      </c>
      <c r="B65" s="19">
        <v>0.1711226851851852</v>
      </c>
      <c r="C65" s="10" t="s">
        <v>70</v>
      </c>
      <c r="D65" s="10" t="s">
        <v>166</v>
      </c>
      <c r="E65" s="13" t="s">
        <v>88</v>
      </c>
      <c r="F65" s="13">
        <v>1.0</v>
      </c>
      <c r="J65" s="10" t="s">
        <v>3324</v>
      </c>
    </row>
    <row r="66">
      <c r="A66" s="10" t="s">
        <v>3308</v>
      </c>
      <c r="B66" s="19">
        <v>0.1711226851851852</v>
      </c>
      <c r="C66" s="10" t="s">
        <v>84</v>
      </c>
      <c r="D66" s="10" t="s">
        <v>166</v>
      </c>
      <c r="E66" s="13">
        <v>18.0</v>
      </c>
      <c r="F66" s="16">
        <f>E66-0</f>
        <v>18</v>
      </c>
      <c r="J66" s="10" t="s">
        <v>3325</v>
      </c>
    </row>
    <row r="67">
      <c r="A67" s="10" t="s">
        <v>3308</v>
      </c>
      <c r="B67" s="19">
        <v>0.17063657407407407</v>
      </c>
      <c r="C67" s="10" t="s">
        <v>3086</v>
      </c>
      <c r="D67" s="10" t="s">
        <v>125</v>
      </c>
      <c r="E67" s="13">
        <v>34.0</v>
      </c>
      <c r="F67" s="16">
        <f>E67-15</f>
        <v>19</v>
      </c>
    </row>
    <row r="68">
      <c r="A68" s="10" t="s">
        <v>3308</v>
      </c>
      <c r="B68" s="19">
        <v>0.17824074074074073</v>
      </c>
      <c r="C68" s="10" t="s">
        <v>66</v>
      </c>
      <c r="D68" s="10" t="s">
        <v>209</v>
      </c>
      <c r="E68" s="13" t="s">
        <v>68</v>
      </c>
      <c r="F68" s="13">
        <v>20.0</v>
      </c>
    </row>
  </sheetData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7.29"/>
    <col customWidth="1" min="3" max="3" width="9.71"/>
    <col customWidth="1" min="4" max="4" width="16.0"/>
    <col customWidth="1" min="5" max="5" width="10.71"/>
    <col customWidth="1" min="6" max="6" width="12.71"/>
    <col customWidth="1" min="7" max="7" width="5.14"/>
    <col customWidth="1" min="8" max="8" width="37.29"/>
    <col customWidth="1" min="9" max="9" width="6.43"/>
    <col customWidth="1" min="10" max="10" width="68.14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3326</v>
      </c>
      <c r="B2" s="19">
        <v>0.008958333333333334</v>
      </c>
      <c r="C2" s="10" t="s">
        <v>70</v>
      </c>
      <c r="D2" s="10" t="s">
        <v>209</v>
      </c>
      <c r="E2" s="13">
        <v>4.0</v>
      </c>
      <c r="F2" s="16">
        <f>E2-0</f>
        <v>4</v>
      </c>
    </row>
    <row r="3">
      <c r="A3" s="10" t="s">
        <v>3326</v>
      </c>
      <c r="B3" s="19">
        <v>0.01019675925925926</v>
      </c>
      <c r="C3" s="10" t="s">
        <v>70</v>
      </c>
      <c r="D3" s="10" t="s">
        <v>93</v>
      </c>
      <c r="E3" s="13">
        <v>27.0</v>
      </c>
      <c r="F3" s="13">
        <v>17.0</v>
      </c>
      <c r="J3" s="10" t="s">
        <v>99</v>
      </c>
    </row>
    <row r="4">
      <c r="A4" s="10" t="s">
        <v>3326</v>
      </c>
      <c r="B4" s="19">
        <v>0.0103125</v>
      </c>
      <c r="C4" s="10" t="s">
        <v>70</v>
      </c>
      <c r="D4" s="10" t="s">
        <v>91</v>
      </c>
      <c r="E4" s="13">
        <v>7.0</v>
      </c>
      <c r="F4" s="16"/>
      <c r="H4" s="10" t="s">
        <v>3327</v>
      </c>
    </row>
    <row r="5">
      <c r="A5" s="10" t="s">
        <v>3326</v>
      </c>
      <c r="B5" s="19">
        <v>0.01287037037037037</v>
      </c>
      <c r="C5" s="10" t="s">
        <v>66</v>
      </c>
      <c r="D5" s="10" t="s">
        <v>76</v>
      </c>
      <c r="E5" s="13">
        <v>5.0</v>
      </c>
      <c r="F5" s="16"/>
      <c r="J5" s="10" t="s">
        <v>3328</v>
      </c>
    </row>
    <row r="6">
      <c r="A6" s="10" t="s">
        <v>3326</v>
      </c>
      <c r="B6" s="19">
        <v>0.014409722222222223</v>
      </c>
      <c r="C6" s="10" t="s">
        <v>84</v>
      </c>
      <c r="D6" s="10" t="s">
        <v>93</v>
      </c>
      <c r="E6" s="13">
        <v>17.0</v>
      </c>
      <c r="F6" s="16">
        <f>E6-10</f>
        <v>7</v>
      </c>
      <c r="J6" s="10" t="s">
        <v>553</v>
      </c>
    </row>
    <row r="7">
      <c r="A7" s="10" t="s">
        <v>3326</v>
      </c>
      <c r="B7" s="19">
        <v>0.014710648148148148</v>
      </c>
      <c r="C7" s="10" t="s">
        <v>84</v>
      </c>
      <c r="D7" s="10" t="s">
        <v>91</v>
      </c>
      <c r="E7" s="13">
        <v>32.0</v>
      </c>
      <c r="F7" s="16"/>
      <c r="H7" s="10" t="s">
        <v>3329</v>
      </c>
    </row>
    <row r="8">
      <c r="A8" s="10" t="s">
        <v>3326</v>
      </c>
      <c r="B8" s="19">
        <v>0.01511574074074074</v>
      </c>
      <c r="C8" s="10" t="s">
        <v>84</v>
      </c>
      <c r="D8" s="10" t="s">
        <v>93</v>
      </c>
      <c r="E8" s="13" t="s">
        <v>75</v>
      </c>
      <c r="F8" s="13" t="s">
        <v>75</v>
      </c>
      <c r="J8" s="10" t="s">
        <v>2642</v>
      </c>
    </row>
    <row r="9">
      <c r="A9" s="10" t="s">
        <v>3326</v>
      </c>
      <c r="B9" s="19">
        <v>0.01511574074074074</v>
      </c>
      <c r="C9" s="10" t="s">
        <v>84</v>
      </c>
      <c r="D9" s="10" t="s">
        <v>93</v>
      </c>
      <c r="E9" s="13">
        <v>23.0</v>
      </c>
      <c r="F9" s="16">
        <f>E9-10</f>
        <v>13</v>
      </c>
      <c r="J9" s="10" t="s">
        <v>871</v>
      </c>
    </row>
    <row r="10">
      <c r="A10" s="10" t="s">
        <v>3326</v>
      </c>
      <c r="B10" s="19">
        <v>0.015185185185185185</v>
      </c>
      <c r="C10" s="10" t="s">
        <v>84</v>
      </c>
      <c r="D10" s="10" t="s">
        <v>91</v>
      </c>
      <c r="E10" s="13">
        <v>18.0</v>
      </c>
      <c r="F10" s="16"/>
      <c r="H10" s="10" t="s">
        <v>3330</v>
      </c>
    </row>
    <row r="11">
      <c r="A11" s="10" t="s">
        <v>3326</v>
      </c>
      <c r="B11" s="19">
        <v>0.018287037037037036</v>
      </c>
      <c r="C11" s="10" t="s">
        <v>82</v>
      </c>
      <c r="D11" s="10" t="s">
        <v>361</v>
      </c>
      <c r="E11" s="13">
        <v>26.0</v>
      </c>
      <c r="F11" s="16">
        <f>E11-11</f>
        <v>15</v>
      </c>
    </row>
    <row r="12">
      <c r="A12" s="10" t="s">
        <v>3326</v>
      </c>
      <c r="B12" s="19">
        <v>0.020381944444444446</v>
      </c>
      <c r="C12" s="10" t="s">
        <v>84</v>
      </c>
      <c r="D12" s="10" t="s">
        <v>81</v>
      </c>
      <c r="E12" s="13">
        <v>17.0</v>
      </c>
      <c r="F12" s="16">
        <f t="shared" ref="F12:F13" si="1">E12-8</f>
        <v>9</v>
      </c>
    </row>
    <row r="13">
      <c r="A13" s="10" t="s">
        <v>3326</v>
      </c>
      <c r="B13" s="19">
        <v>0.02141203703703704</v>
      </c>
      <c r="C13" s="10" t="s">
        <v>3086</v>
      </c>
      <c r="D13" s="10" t="s">
        <v>81</v>
      </c>
      <c r="E13" s="13">
        <v>17.0</v>
      </c>
      <c r="F13" s="16">
        <f t="shared" si="1"/>
        <v>9</v>
      </c>
    </row>
    <row r="14">
      <c r="A14" s="10" t="s">
        <v>3326</v>
      </c>
      <c r="B14" s="19">
        <v>0.021631944444444443</v>
      </c>
      <c r="C14" s="10" t="s">
        <v>82</v>
      </c>
      <c r="D14" s="10" t="s">
        <v>2326</v>
      </c>
      <c r="E14" s="13" t="s">
        <v>68</v>
      </c>
      <c r="F14" s="13">
        <v>20.0</v>
      </c>
      <c r="J14" s="10" t="s">
        <v>2326</v>
      </c>
    </row>
    <row r="15">
      <c r="A15" s="10" t="s">
        <v>3326</v>
      </c>
      <c r="B15" s="19">
        <v>0.02171296296296296</v>
      </c>
      <c r="C15" s="10" t="s">
        <v>82</v>
      </c>
      <c r="D15" s="10" t="s">
        <v>2326</v>
      </c>
      <c r="E15" s="13">
        <v>4.0</v>
      </c>
      <c r="F15" s="13">
        <v>4.0</v>
      </c>
      <c r="J15" s="10" t="s">
        <v>2326</v>
      </c>
    </row>
    <row r="16">
      <c r="A16" s="10" t="s">
        <v>3326</v>
      </c>
      <c r="B16" s="19">
        <v>0.02181712962962963</v>
      </c>
      <c r="C16" s="10" t="s">
        <v>82</v>
      </c>
      <c r="D16" s="10" t="s">
        <v>2326</v>
      </c>
      <c r="E16" s="13">
        <v>9.0</v>
      </c>
      <c r="F16" s="13">
        <v>9.0</v>
      </c>
      <c r="J16" s="10" t="s">
        <v>2326</v>
      </c>
    </row>
    <row r="17">
      <c r="A17" s="10" t="s">
        <v>3326</v>
      </c>
      <c r="B17" s="19">
        <v>0.02337962962962963</v>
      </c>
      <c r="C17" s="10" t="s">
        <v>82</v>
      </c>
      <c r="D17" s="10" t="s">
        <v>91</v>
      </c>
      <c r="E17" s="13">
        <v>9.0</v>
      </c>
      <c r="F17" s="16"/>
      <c r="H17" s="10" t="s">
        <v>3331</v>
      </c>
      <c r="J17" s="10" t="s">
        <v>3332</v>
      </c>
    </row>
    <row r="18">
      <c r="A18" s="10" t="s">
        <v>3326</v>
      </c>
      <c r="B18" s="19">
        <v>0.024930555555555556</v>
      </c>
      <c r="C18" s="10" t="s">
        <v>69</v>
      </c>
      <c r="D18" s="10" t="s">
        <v>89</v>
      </c>
      <c r="E18" s="13" t="s">
        <v>75</v>
      </c>
      <c r="F18" s="13" t="s">
        <v>75</v>
      </c>
      <c r="J18" s="10" t="s">
        <v>85</v>
      </c>
    </row>
    <row r="19">
      <c r="A19" s="10" t="s">
        <v>3326</v>
      </c>
      <c r="B19" s="19">
        <v>0.024930555555555556</v>
      </c>
      <c r="C19" s="10" t="s">
        <v>69</v>
      </c>
      <c r="D19" s="10" t="s">
        <v>89</v>
      </c>
      <c r="E19" s="13">
        <v>19.0</v>
      </c>
      <c r="F19" s="16">
        <f>E19-10</f>
        <v>9</v>
      </c>
      <c r="J19" s="10" t="s">
        <v>241</v>
      </c>
    </row>
    <row r="20">
      <c r="A20" s="10" t="s">
        <v>3326</v>
      </c>
      <c r="B20" s="19">
        <v>0.02516203703703704</v>
      </c>
      <c r="C20" s="10" t="s">
        <v>69</v>
      </c>
      <c r="D20" s="10" t="s">
        <v>91</v>
      </c>
      <c r="E20" s="13">
        <v>18.0</v>
      </c>
      <c r="F20" s="16"/>
      <c r="H20" s="10" t="s">
        <v>3333</v>
      </c>
    </row>
    <row r="21">
      <c r="A21" s="10" t="s">
        <v>3326</v>
      </c>
      <c r="B21" s="19">
        <v>0.03201388888888889</v>
      </c>
      <c r="C21" s="10" t="s">
        <v>82</v>
      </c>
      <c r="D21" s="10" t="s">
        <v>2326</v>
      </c>
      <c r="E21" s="13" t="s">
        <v>88</v>
      </c>
      <c r="F21" s="13">
        <v>1.0</v>
      </c>
      <c r="J21" s="10" t="s">
        <v>2326</v>
      </c>
    </row>
    <row r="22">
      <c r="A22" s="10" t="s">
        <v>3326</v>
      </c>
      <c r="B22" s="19">
        <v>0.03342592592592593</v>
      </c>
      <c r="C22" s="10" t="s">
        <v>82</v>
      </c>
      <c r="D22" s="10" t="s">
        <v>81</v>
      </c>
      <c r="E22" s="13">
        <v>20.0</v>
      </c>
      <c r="F22" s="16">
        <f>E22-3</f>
        <v>17</v>
      </c>
      <c r="J22" s="10" t="s">
        <v>254</v>
      </c>
    </row>
    <row r="23">
      <c r="A23" s="10" t="s">
        <v>3326</v>
      </c>
      <c r="B23" s="19">
        <v>0.0353125</v>
      </c>
      <c r="C23" s="10" t="s">
        <v>70</v>
      </c>
      <c r="D23" s="10" t="s">
        <v>93</v>
      </c>
      <c r="E23" s="13">
        <v>16.0</v>
      </c>
      <c r="F23" s="13">
        <v>4.0</v>
      </c>
      <c r="J23" s="10" t="s">
        <v>85</v>
      </c>
    </row>
    <row r="24">
      <c r="A24" s="10" t="s">
        <v>3326</v>
      </c>
      <c r="B24" s="19">
        <v>0.0353125</v>
      </c>
      <c r="C24" s="10" t="s">
        <v>70</v>
      </c>
      <c r="D24" s="10" t="s">
        <v>93</v>
      </c>
      <c r="E24" s="13">
        <v>16.0</v>
      </c>
      <c r="F24" s="13">
        <v>4.0</v>
      </c>
      <c r="J24" s="10" t="s">
        <v>3334</v>
      </c>
    </row>
    <row r="25">
      <c r="A25" s="10" t="s">
        <v>3326</v>
      </c>
      <c r="B25" s="19">
        <v>0.0353125</v>
      </c>
      <c r="C25" s="10" t="s">
        <v>70</v>
      </c>
      <c r="D25" s="10" t="s">
        <v>93</v>
      </c>
      <c r="E25" s="13">
        <v>14.0</v>
      </c>
      <c r="F25" s="13">
        <v>2.0</v>
      </c>
      <c r="J25" s="10" t="s">
        <v>85</v>
      </c>
    </row>
    <row r="26">
      <c r="A26" s="10" t="s">
        <v>3326</v>
      </c>
      <c r="B26" s="19">
        <v>0.0353125</v>
      </c>
      <c r="C26" s="10" t="s">
        <v>70</v>
      </c>
      <c r="D26" s="10" t="s">
        <v>93</v>
      </c>
      <c r="E26" s="13">
        <v>18.0</v>
      </c>
      <c r="F26" s="13">
        <v>6.0</v>
      </c>
      <c r="J26" s="10" t="s">
        <v>3334</v>
      </c>
    </row>
    <row r="27">
      <c r="A27" s="10" t="s">
        <v>3326</v>
      </c>
      <c r="B27" s="19">
        <v>0.03574074074074074</v>
      </c>
      <c r="C27" s="10" t="s">
        <v>70</v>
      </c>
      <c r="D27" s="10" t="s">
        <v>91</v>
      </c>
      <c r="E27" s="13">
        <v>13.0</v>
      </c>
      <c r="F27" s="16"/>
      <c r="H27" s="10" t="s">
        <v>3335</v>
      </c>
    </row>
    <row r="28">
      <c r="A28" s="10" t="s">
        <v>3326</v>
      </c>
      <c r="B28" s="19">
        <v>0.035868055555555556</v>
      </c>
      <c r="C28" s="10" t="s">
        <v>70</v>
      </c>
      <c r="D28" s="10" t="s">
        <v>91</v>
      </c>
      <c r="E28" s="13">
        <v>12.0</v>
      </c>
      <c r="F28" s="16"/>
      <c r="H28" s="10" t="s">
        <v>1594</v>
      </c>
      <c r="I28" s="10">
        <v>1.0</v>
      </c>
    </row>
    <row r="29">
      <c r="A29" s="10" t="s">
        <v>3326</v>
      </c>
      <c r="B29" s="19">
        <v>0.04041666666666666</v>
      </c>
      <c r="C29" s="10" t="s">
        <v>84</v>
      </c>
      <c r="D29" s="10" t="s">
        <v>93</v>
      </c>
      <c r="E29" s="13" t="s">
        <v>75</v>
      </c>
      <c r="F29" s="13" t="s">
        <v>75</v>
      </c>
      <c r="J29" s="10" t="s">
        <v>85</v>
      </c>
    </row>
    <row r="30">
      <c r="A30" s="10" t="s">
        <v>3326</v>
      </c>
      <c r="B30" s="19">
        <v>0.04041666666666666</v>
      </c>
      <c r="C30" s="10" t="s">
        <v>84</v>
      </c>
      <c r="D30" s="10" t="s">
        <v>93</v>
      </c>
      <c r="E30" s="13">
        <v>15.0</v>
      </c>
      <c r="F30" s="16">
        <f>E30-10</f>
        <v>5</v>
      </c>
      <c r="J30" s="10" t="s">
        <v>871</v>
      </c>
    </row>
    <row r="31">
      <c r="A31" s="10" t="s">
        <v>3326</v>
      </c>
      <c r="B31" s="19">
        <v>0.040671296296296296</v>
      </c>
      <c r="C31" s="10" t="s">
        <v>84</v>
      </c>
      <c r="D31" s="10" t="s">
        <v>93</v>
      </c>
      <c r="E31" s="16">
        <f>F31+10</f>
        <v>24</v>
      </c>
      <c r="F31" s="13">
        <v>14.0</v>
      </c>
      <c r="J31" s="10" t="s">
        <v>85</v>
      </c>
    </row>
    <row r="32">
      <c r="A32" s="10" t="s">
        <v>3326</v>
      </c>
      <c r="B32" s="19">
        <v>0.040671296296296296</v>
      </c>
      <c r="C32" s="10" t="s">
        <v>84</v>
      </c>
      <c r="D32" s="10" t="s">
        <v>93</v>
      </c>
      <c r="E32" s="13">
        <v>27.0</v>
      </c>
      <c r="F32" s="16">
        <f>E32-10</f>
        <v>17</v>
      </c>
      <c r="J32" s="10" t="s">
        <v>871</v>
      </c>
    </row>
    <row r="33">
      <c r="A33" s="10" t="s">
        <v>3326</v>
      </c>
      <c r="B33" s="19">
        <v>0.040914351851851855</v>
      </c>
      <c r="C33" s="10" t="s">
        <v>84</v>
      </c>
      <c r="D33" s="10" t="s">
        <v>91</v>
      </c>
      <c r="E33" s="13">
        <v>32.0</v>
      </c>
      <c r="F33" s="16"/>
      <c r="H33" s="10" t="s">
        <v>3336</v>
      </c>
    </row>
    <row r="34">
      <c r="A34" s="10" t="s">
        <v>3326</v>
      </c>
      <c r="B34" s="19">
        <v>0.04387731481481481</v>
      </c>
      <c r="C34" s="10" t="s">
        <v>69</v>
      </c>
      <c r="D34" s="10" t="s">
        <v>91</v>
      </c>
      <c r="E34" s="13">
        <v>28.0</v>
      </c>
      <c r="F34" s="16"/>
      <c r="H34" s="10" t="s">
        <v>3337</v>
      </c>
      <c r="J34" s="10" t="s">
        <v>1330</v>
      </c>
    </row>
    <row r="35">
      <c r="A35" s="10" t="s">
        <v>3326</v>
      </c>
      <c r="B35" s="19">
        <v>0.04446759259259259</v>
      </c>
      <c r="C35" s="10" t="s">
        <v>69</v>
      </c>
      <c r="D35" s="10" t="s">
        <v>81</v>
      </c>
      <c r="E35" s="13" t="s">
        <v>75</v>
      </c>
      <c r="F35" s="13" t="s">
        <v>75</v>
      </c>
      <c r="J35" s="10" t="s">
        <v>254</v>
      </c>
    </row>
    <row r="36">
      <c r="A36" s="10" t="s">
        <v>3326</v>
      </c>
      <c r="B36" s="19">
        <v>0.044502314814814814</v>
      </c>
      <c r="C36" s="10" t="s">
        <v>69</v>
      </c>
      <c r="D36" s="10" t="s">
        <v>81</v>
      </c>
      <c r="E36" s="13" t="s">
        <v>75</v>
      </c>
      <c r="F36" s="13" t="s">
        <v>75</v>
      </c>
      <c r="J36" s="10" t="s">
        <v>254</v>
      </c>
    </row>
    <row r="37">
      <c r="A37" s="10" t="s">
        <v>3326</v>
      </c>
      <c r="B37" s="19">
        <v>0.04483796296296296</v>
      </c>
      <c r="C37" s="10" t="s">
        <v>69</v>
      </c>
      <c r="D37" s="10" t="s">
        <v>81</v>
      </c>
      <c r="E37" s="13" t="s">
        <v>75</v>
      </c>
      <c r="F37" s="13" t="s">
        <v>75</v>
      </c>
      <c r="J37" s="10" t="s">
        <v>254</v>
      </c>
    </row>
    <row r="38">
      <c r="A38" s="10" t="s">
        <v>3326</v>
      </c>
      <c r="B38" s="19">
        <v>0.04534722222222222</v>
      </c>
      <c r="C38" s="10" t="s">
        <v>69</v>
      </c>
      <c r="D38" s="10" t="s">
        <v>91</v>
      </c>
      <c r="E38" s="13">
        <v>16.0</v>
      </c>
      <c r="F38" s="16"/>
      <c r="H38" s="10" t="s">
        <v>3338</v>
      </c>
      <c r="J38" s="10" t="s">
        <v>239</v>
      </c>
    </row>
    <row r="39">
      <c r="A39" s="10" t="s">
        <v>3326</v>
      </c>
      <c r="B39" s="19">
        <v>0.04574074074074074</v>
      </c>
      <c r="C39" s="10" t="s">
        <v>69</v>
      </c>
      <c r="D39" s="10" t="s">
        <v>91</v>
      </c>
      <c r="E39" s="13">
        <v>22.0</v>
      </c>
      <c r="F39" s="16"/>
      <c r="H39" s="10" t="s">
        <v>3339</v>
      </c>
      <c r="J39" s="10" t="s">
        <v>1330</v>
      </c>
    </row>
    <row r="40">
      <c r="A40" s="10" t="s">
        <v>3326</v>
      </c>
      <c r="B40" s="19">
        <v>0.04689814814814815</v>
      </c>
      <c r="C40" s="10" t="s">
        <v>84</v>
      </c>
      <c r="D40" s="10" t="s">
        <v>81</v>
      </c>
      <c r="E40" s="13" t="s">
        <v>68</v>
      </c>
      <c r="F40" s="13">
        <v>20.0</v>
      </c>
      <c r="J40" s="10" t="s">
        <v>3340</v>
      </c>
    </row>
    <row r="41">
      <c r="A41" s="10" t="s">
        <v>3326</v>
      </c>
      <c r="B41" s="19">
        <v>0.04787037037037037</v>
      </c>
      <c r="C41" s="10" t="s">
        <v>964</v>
      </c>
      <c r="D41" s="10" t="s">
        <v>91</v>
      </c>
      <c r="E41" s="13">
        <v>21.0</v>
      </c>
      <c r="F41" s="16"/>
      <c r="H41" s="10" t="s">
        <v>3341</v>
      </c>
      <c r="J41" s="10" t="s">
        <v>1330</v>
      </c>
    </row>
    <row r="42">
      <c r="A42" s="10" t="s">
        <v>3326</v>
      </c>
      <c r="B42" s="19">
        <v>0.04881944444444444</v>
      </c>
      <c r="C42" s="10" t="s">
        <v>964</v>
      </c>
      <c r="D42" s="10" t="s">
        <v>67</v>
      </c>
      <c r="E42" s="13" t="s">
        <v>75</v>
      </c>
      <c r="F42" s="13" t="s">
        <v>75</v>
      </c>
      <c r="J42" s="10" t="s">
        <v>160</v>
      </c>
    </row>
    <row r="43">
      <c r="A43" s="10" t="s">
        <v>3326</v>
      </c>
      <c r="B43" s="19">
        <v>0.04881944444444444</v>
      </c>
      <c r="C43" s="10" t="s">
        <v>964</v>
      </c>
      <c r="D43" s="10" t="s">
        <v>67</v>
      </c>
      <c r="E43" s="13">
        <v>25.0</v>
      </c>
      <c r="F43" s="16">
        <f>E43-10</f>
        <v>15</v>
      </c>
      <c r="J43" s="10" t="s">
        <v>161</v>
      </c>
    </row>
    <row r="44">
      <c r="A44" s="10" t="s">
        <v>3326</v>
      </c>
      <c r="B44" s="19">
        <v>0.04839120370370371</v>
      </c>
      <c r="C44" s="10" t="s">
        <v>964</v>
      </c>
      <c r="D44" s="10" t="s">
        <v>91</v>
      </c>
      <c r="E44" s="13">
        <v>20.0</v>
      </c>
      <c r="F44" s="16"/>
      <c r="H44" s="10" t="s">
        <v>4373</v>
      </c>
      <c r="I44" s="10">
        <v>1.0</v>
      </c>
      <c r="J44" s="10" t="s">
        <v>1608</v>
      </c>
    </row>
    <row r="45">
      <c r="A45" s="10" t="s">
        <v>3326</v>
      </c>
      <c r="B45" s="19">
        <v>0.050798611111111114</v>
      </c>
      <c r="C45" s="10" t="s">
        <v>3086</v>
      </c>
      <c r="D45" s="10" t="s">
        <v>93</v>
      </c>
      <c r="E45" s="13">
        <v>15.0</v>
      </c>
      <c r="F45" s="16">
        <f>E45-11</f>
        <v>4</v>
      </c>
      <c r="J45" s="10" t="s">
        <v>1010</v>
      </c>
    </row>
    <row r="46">
      <c r="A46" s="10" t="s">
        <v>3326</v>
      </c>
      <c r="B46" s="19">
        <v>0.0512037037037037</v>
      </c>
      <c r="C46" s="10" t="s">
        <v>3086</v>
      </c>
      <c r="D46" s="10" t="s">
        <v>76</v>
      </c>
      <c r="E46" s="13">
        <v>2.0</v>
      </c>
      <c r="F46" s="16"/>
      <c r="J46" s="10" t="s">
        <v>3343</v>
      </c>
    </row>
    <row r="47">
      <c r="A47" s="10" t="s">
        <v>3326</v>
      </c>
      <c r="B47" s="19">
        <v>0.05320601851851852</v>
      </c>
      <c r="C47" s="10" t="s">
        <v>82</v>
      </c>
      <c r="D47" s="10" t="s">
        <v>209</v>
      </c>
      <c r="E47" s="13">
        <v>20.0</v>
      </c>
      <c r="F47" s="16">
        <f>E47-0</f>
        <v>20</v>
      </c>
      <c r="J47" s="10" t="s">
        <v>3344</v>
      </c>
    </row>
    <row r="48">
      <c r="A48" s="10" t="s">
        <v>3326</v>
      </c>
      <c r="B48" s="19">
        <v>0.05555555555555555</v>
      </c>
      <c r="C48" s="10" t="s">
        <v>69</v>
      </c>
      <c r="D48" s="10" t="s">
        <v>89</v>
      </c>
      <c r="E48" s="13" t="s">
        <v>88</v>
      </c>
      <c r="F48" s="13">
        <v>1.0</v>
      </c>
      <c r="J48" s="10" t="s">
        <v>223</v>
      </c>
    </row>
    <row r="49">
      <c r="A49" s="10" t="s">
        <v>3326</v>
      </c>
      <c r="B49" s="19">
        <v>0.055775462962962964</v>
      </c>
      <c r="C49" s="10" t="s">
        <v>69</v>
      </c>
      <c r="D49" s="10" t="s">
        <v>76</v>
      </c>
      <c r="E49" s="13">
        <v>3.0</v>
      </c>
      <c r="F49" s="16"/>
      <c r="J49" s="10" t="s">
        <v>3343</v>
      </c>
    </row>
    <row r="50">
      <c r="A50" s="10" t="s">
        <v>3326</v>
      </c>
      <c r="B50" s="19">
        <v>0.05876157407407408</v>
      </c>
      <c r="C50" s="10" t="s">
        <v>964</v>
      </c>
      <c r="D50" s="10" t="s">
        <v>120</v>
      </c>
      <c r="E50" s="13">
        <v>20.0</v>
      </c>
      <c r="F50" s="16"/>
      <c r="J50" s="10" t="s">
        <v>3345</v>
      </c>
    </row>
    <row r="51">
      <c r="A51" s="10" t="s">
        <v>3326</v>
      </c>
      <c r="B51" s="19">
        <v>0.06049768518518518</v>
      </c>
      <c r="C51" s="10" t="s">
        <v>69</v>
      </c>
      <c r="D51" s="10" t="s">
        <v>89</v>
      </c>
      <c r="E51" s="13">
        <v>20.0</v>
      </c>
      <c r="F51" s="16">
        <f t="shared" ref="F51:F52" si="2">E51-10</f>
        <v>10</v>
      </c>
      <c r="J51" s="10" t="s">
        <v>90</v>
      </c>
    </row>
    <row r="52">
      <c r="A52" s="10" t="s">
        <v>3326</v>
      </c>
      <c r="B52" s="19">
        <v>0.06229166666666667</v>
      </c>
      <c r="C52" s="10" t="s">
        <v>70</v>
      </c>
      <c r="D52" s="10" t="s">
        <v>78</v>
      </c>
      <c r="E52" s="13">
        <v>20.0</v>
      </c>
      <c r="F52" s="16">
        <f t="shared" si="2"/>
        <v>10</v>
      </c>
    </row>
    <row r="53">
      <c r="A53" s="10" t="s">
        <v>3326</v>
      </c>
      <c r="B53" s="19">
        <v>0.06427083333333333</v>
      </c>
      <c r="C53" s="10" t="s">
        <v>66</v>
      </c>
      <c r="D53" s="10" t="s">
        <v>79</v>
      </c>
      <c r="E53" s="13">
        <v>11.0</v>
      </c>
      <c r="F53" s="16">
        <f>E53-6</f>
        <v>5</v>
      </c>
    </row>
    <row r="54">
      <c r="A54" s="10" t="s">
        <v>3326</v>
      </c>
      <c r="B54" s="19">
        <v>0.06539351851851852</v>
      </c>
      <c r="C54" s="10" t="s">
        <v>84</v>
      </c>
      <c r="D54" s="10" t="s">
        <v>93</v>
      </c>
      <c r="E54" s="13">
        <v>23.0</v>
      </c>
      <c r="F54" s="16">
        <f>E54-10</f>
        <v>13</v>
      </c>
      <c r="J54" s="10" t="s">
        <v>553</v>
      </c>
    </row>
    <row r="55">
      <c r="A55" s="10" t="s">
        <v>3326</v>
      </c>
      <c r="B55" s="19">
        <v>0.06559027777777778</v>
      </c>
      <c r="C55" s="10" t="s">
        <v>84</v>
      </c>
      <c r="D55" s="10" t="s">
        <v>91</v>
      </c>
      <c r="E55" s="13">
        <v>31.0</v>
      </c>
      <c r="F55" s="16"/>
      <c r="H55" s="10" t="s">
        <v>3346</v>
      </c>
    </row>
    <row r="56">
      <c r="A56" s="10" t="s">
        <v>3326</v>
      </c>
      <c r="B56" s="19">
        <v>0.0658912037037037</v>
      </c>
      <c r="C56" s="10" t="s">
        <v>84</v>
      </c>
      <c r="D56" s="10" t="s">
        <v>93</v>
      </c>
      <c r="E56" s="13">
        <v>20.0</v>
      </c>
      <c r="F56" s="16">
        <f>E56-10</f>
        <v>10</v>
      </c>
      <c r="J56" s="10" t="s">
        <v>553</v>
      </c>
    </row>
    <row r="57">
      <c r="A57" s="10" t="s">
        <v>3326</v>
      </c>
      <c r="B57" s="19">
        <v>0.0660300925925926</v>
      </c>
      <c r="C57" s="10" t="s">
        <v>84</v>
      </c>
      <c r="D57" s="10" t="s">
        <v>91</v>
      </c>
      <c r="E57" s="13">
        <v>12.0</v>
      </c>
      <c r="F57" s="16"/>
      <c r="H57" s="10" t="s">
        <v>3347</v>
      </c>
    </row>
    <row r="58">
      <c r="A58" s="10" t="s">
        <v>3326</v>
      </c>
      <c r="B58" s="19">
        <v>0.06686342592592592</v>
      </c>
      <c r="C58" s="10" t="s">
        <v>69</v>
      </c>
      <c r="D58" s="10" t="s">
        <v>91</v>
      </c>
      <c r="E58" s="13">
        <v>28.0</v>
      </c>
      <c r="F58" s="16"/>
      <c r="H58" s="10" t="s">
        <v>3348</v>
      </c>
      <c r="J58" s="10" t="s">
        <v>1330</v>
      </c>
    </row>
    <row r="59">
      <c r="A59" s="10" t="s">
        <v>3326</v>
      </c>
      <c r="B59" s="19">
        <v>0.06689814814814815</v>
      </c>
      <c r="C59" s="10" t="s">
        <v>964</v>
      </c>
      <c r="D59" s="10" t="s">
        <v>91</v>
      </c>
      <c r="E59" s="13">
        <v>19.0</v>
      </c>
      <c r="F59" s="16"/>
      <c r="H59" s="10" t="s">
        <v>3349</v>
      </c>
      <c r="J59" s="10" t="s">
        <v>1330</v>
      </c>
    </row>
    <row r="60">
      <c r="A60" s="10" t="s">
        <v>3326</v>
      </c>
      <c r="B60" s="19">
        <v>0.0681712962962963</v>
      </c>
      <c r="C60" s="10" t="s">
        <v>70</v>
      </c>
      <c r="D60" s="10" t="s">
        <v>93</v>
      </c>
      <c r="E60" s="13">
        <v>15.0</v>
      </c>
      <c r="F60" s="13">
        <v>3.0</v>
      </c>
      <c r="J60" s="10" t="s">
        <v>3350</v>
      </c>
    </row>
    <row r="61">
      <c r="A61" s="10" t="s">
        <v>3326</v>
      </c>
      <c r="B61" s="19">
        <v>0.06899305555555556</v>
      </c>
      <c r="C61" s="10" t="s">
        <v>66</v>
      </c>
      <c r="D61" s="10" t="s">
        <v>216</v>
      </c>
      <c r="E61" s="13" t="s">
        <v>88</v>
      </c>
      <c r="F61" s="13">
        <v>1.0</v>
      </c>
      <c r="J61" s="10" t="s">
        <v>1416</v>
      </c>
    </row>
    <row r="62">
      <c r="A62" s="10" t="s">
        <v>3326</v>
      </c>
      <c r="B62" s="19">
        <v>0.06947916666666666</v>
      </c>
      <c r="C62" s="10" t="s">
        <v>66</v>
      </c>
      <c r="D62" s="10" t="s">
        <v>81</v>
      </c>
      <c r="E62" s="13">
        <v>18.0</v>
      </c>
      <c r="F62" s="16">
        <f t="shared" ref="F62:F63" si="3">E62-5</f>
        <v>13</v>
      </c>
      <c r="H62" s="10" t="s">
        <v>3351</v>
      </c>
      <c r="J62" s="10" t="s">
        <v>3352</v>
      </c>
    </row>
    <row r="63">
      <c r="A63" s="10" t="s">
        <v>3326</v>
      </c>
      <c r="B63" s="19">
        <v>0.06953703703703704</v>
      </c>
      <c r="C63" s="10" t="s">
        <v>70</v>
      </c>
      <c r="D63" s="10" t="s">
        <v>81</v>
      </c>
      <c r="E63" s="13">
        <v>21.0</v>
      </c>
      <c r="F63" s="16">
        <f t="shared" si="3"/>
        <v>16</v>
      </c>
      <c r="H63" s="10" t="s">
        <v>3353</v>
      </c>
      <c r="J63" s="10" t="s">
        <v>3352</v>
      </c>
    </row>
    <row r="64">
      <c r="A64" s="10" t="s">
        <v>3326</v>
      </c>
      <c r="B64" s="19">
        <v>0.06958333333333333</v>
      </c>
      <c r="C64" s="10" t="s">
        <v>3086</v>
      </c>
      <c r="D64" s="10" t="s">
        <v>81</v>
      </c>
      <c r="E64" s="13">
        <v>16.0</v>
      </c>
      <c r="F64" s="16">
        <f>E64-1</f>
        <v>15</v>
      </c>
      <c r="H64" s="10" t="s">
        <v>3354</v>
      </c>
      <c r="J64" s="10" t="s">
        <v>3352</v>
      </c>
    </row>
    <row r="65">
      <c r="A65" s="10" t="s">
        <v>3326</v>
      </c>
      <c r="B65" s="19">
        <v>0.07081018518518518</v>
      </c>
      <c r="C65" s="10" t="s">
        <v>3086</v>
      </c>
      <c r="D65" s="10" t="s">
        <v>78</v>
      </c>
      <c r="E65" s="13">
        <v>20.0</v>
      </c>
      <c r="F65" s="16">
        <f>E65-10</f>
        <v>10</v>
      </c>
      <c r="J65" s="10" t="s">
        <v>3181</v>
      </c>
    </row>
    <row r="66">
      <c r="A66" s="10" t="s">
        <v>3326</v>
      </c>
      <c r="B66" s="19">
        <v>0.07143518518518518</v>
      </c>
      <c r="C66" s="10" t="s">
        <v>964</v>
      </c>
      <c r="D66" s="10" t="s">
        <v>91</v>
      </c>
      <c r="E66" s="13">
        <v>22.0</v>
      </c>
      <c r="F66" s="16"/>
      <c r="H66" s="10" t="s">
        <v>3339</v>
      </c>
      <c r="J66" s="10" t="s">
        <v>1330</v>
      </c>
    </row>
    <row r="67">
      <c r="A67" s="10" t="s">
        <v>3326</v>
      </c>
      <c r="B67" s="19">
        <v>0.07145833333333333</v>
      </c>
      <c r="C67" s="10" t="s">
        <v>69</v>
      </c>
      <c r="D67" s="10" t="s">
        <v>91</v>
      </c>
      <c r="E67" s="13">
        <v>26.0</v>
      </c>
      <c r="F67" s="16"/>
      <c r="H67" s="10" t="s">
        <v>3355</v>
      </c>
      <c r="J67" s="10" t="s">
        <v>1330</v>
      </c>
    </row>
    <row r="68">
      <c r="A68" s="10" t="s">
        <v>3326</v>
      </c>
      <c r="B68" s="19">
        <v>0.07208333333333333</v>
      </c>
      <c r="C68" s="10" t="s">
        <v>69</v>
      </c>
      <c r="D68" s="10" t="s">
        <v>81</v>
      </c>
      <c r="E68" s="13">
        <v>14.0</v>
      </c>
      <c r="F68" s="16">
        <f t="shared" ref="F68:F70" si="4">E68-3</f>
        <v>11</v>
      </c>
      <c r="J68" s="10" t="s">
        <v>254</v>
      </c>
    </row>
    <row r="69">
      <c r="A69" s="10" t="s">
        <v>3326</v>
      </c>
      <c r="B69" s="19">
        <v>0.07215277777777777</v>
      </c>
      <c r="C69" s="10" t="s">
        <v>964</v>
      </c>
      <c r="D69" s="10" t="s">
        <v>81</v>
      </c>
      <c r="E69" s="13">
        <v>5.0</v>
      </c>
      <c r="F69" s="13">
        <f t="shared" si="4"/>
        <v>2</v>
      </c>
      <c r="J69" s="10" t="s">
        <v>85</v>
      </c>
    </row>
    <row r="70">
      <c r="A70" s="10" t="s">
        <v>3326</v>
      </c>
      <c r="B70" s="19">
        <v>0.07215277777777777</v>
      </c>
      <c r="C70" s="10" t="s">
        <v>964</v>
      </c>
      <c r="D70" s="10" t="s">
        <v>81</v>
      </c>
      <c r="E70" s="13">
        <v>17.0</v>
      </c>
      <c r="F70" s="16">
        <f t="shared" si="4"/>
        <v>14</v>
      </c>
      <c r="J70" s="10" t="s">
        <v>765</v>
      </c>
    </row>
    <row r="71">
      <c r="A71" s="10" t="s">
        <v>3326</v>
      </c>
      <c r="B71" s="19">
        <v>0.07407407407407407</v>
      </c>
      <c r="C71" s="10" t="s">
        <v>82</v>
      </c>
      <c r="D71" s="10" t="s">
        <v>93</v>
      </c>
      <c r="E71" s="13">
        <v>29.0</v>
      </c>
      <c r="F71" s="16">
        <f>E71-10</f>
        <v>19</v>
      </c>
      <c r="J71" s="10" t="s">
        <v>3356</v>
      </c>
    </row>
    <row r="72">
      <c r="A72" s="10" t="s">
        <v>3326</v>
      </c>
      <c r="B72" s="19">
        <v>0.07415509259259259</v>
      </c>
      <c r="C72" s="10" t="s">
        <v>82</v>
      </c>
      <c r="D72" s="10" t="s">
        <v>91</v>
      </c>
      <c r="E72" s="13">
        <v>17.0</v>
      </c>
      <c r="F72" s="16"/>
      <c r="H72" s="10" t="s">
        <v>3357</v>
      </c>
    </row>
    <row r="73">
      <c r="A73" s="10" t="s">
        <v>3326</v>
      </c>
      <c r="B73" s="19">
        <v>0.07482638888888889</v>
      </c>
      <c r="C73" s="10" t="s">
        <v>964</v>
      </c>
      <c r="D73" s="10" t="s">
        <v>81</v>
      </c>
      <c r="E73" s="13">
        <v>11.0</v>
      </c>
      <c r="F73" s="16">
        <f>E73-3</f>
        <v>8</v>
      </c>
      <c r="J73" s="10" t="s">
        <v>3358</v>
      </c>
    </row>
    <row r="74">
      <c r="A74" s="10" t="s">
        <v>3326</v>
      </c>
      <c r="B74" s="19">
        <v>0.07554398148148148</v>
      </c>
      <c r="C74" s="10" t="s">
        <v>3086</v>
      </c>
      <c r="D74" s="10" t="s">
        <v>79</v>
      </c>
      <c r="E74" s="13">
        <v>15.0</v>
      </c>
      <c r="F74" s="16">
        <f>E74-5</f>
        <v>10</v>
      </c>
    </row>
    <row r="75">
      <c r="A75" s="10" t="s">
        <v>3326</v>
      </c>
      <c r="B75" s="19">
        <v>0.07606481481481482</v>
      </c>
      <c r="C75" s="10" t="s">
        <v>3086</v>
      </c>
      <c r="D75" s="10" t="s">
        <v>125</v>
      </c>
      <c r="E75" s="13">
        <v>29.0</v>
      </c>
      <c r="F75" s="16">
        <f>E75-15</f>
        <v>14</v>
      </c>
    </row>
    <row r="76">
      <c r="A76" s="10" t="s">
        <v>3326</v>
      </c>
      <c r="B76" s="19">
        <v>0.07730324074074074</v>
      </c>
      <c r="C76" s="10" t="s">
        <v>82</v>
      </c>
      <c r="D76" s="10" t="s">
        <v>93</v>
      </c>
      <c r="E76" s="13">
        <v>18.0</v>
      </c>
      <c r="F76" s="16">
        <f>E76-10</f>
        <v>8</v>
      </c>
      <c r="J76" s="10" t="s">
        <v>3359</v>
      </c>
    </row>
    <row r="77">
      <c r="A77" s="10" t="s">
        <v>3326</v>
      </c>
      <c r="B77" s="19">
        <v>0.07753472222222223</v>
      </c>
      <c r="C77" s="10" t="s">
        <v>82</v>
      </c>
      <c r="D77" s="10" t="s">
        <v>91</v>
      </c>
      <c r="E77" s="13">
        <v>28.0</v>
      </c>
      <c r="F77" s="16"/>
      <c r="H77" s="10" t="s">
        <v>3360</v>
      </c>
    </row>
    <row r="78">
      <c r="A78" s="10" t="s">
        <v>3326</v>
      </c>
      <c r="B78" s="19">
        <v>0.07818287037037037</v>
      </c>
      <c r="C78" s="10" t="s">
        <v>69</v>
      </c>
      <c r="D78" s="10" t="s">
        <v>89</v>
      </c>
      <c r="E78" s="13">
        <v>26.0</v>
      </c>
      <c r="F78" s="16">
        <f>E78-10</f>
        <v>16</v>
      </c>
      <c r="J78" s="10" t="s">
        <v>223</v>
      </c>
    </row>
    <row r="79">
      <c r="A79" s="10" t="s">
        <v>3326</v>
      </c>
      <c r="B79" s="19">
        <v>0.0781712962962963</v>
      </c>
      <c r="C79" s="10" t="s">
        <v>69</v>
      </c>
      <c r="D79" s="10" t="s">
        <v>91</v>
      </c>
      <c r="E79" s="13">
        <v>16.0</v>
      </c>
      <c r="F79" s="16"/>
      <c r="H79" s="10" t="s">
        <v>3361</v>
      </c>
      <c r="I79" s="10">
        <v>1.0</v>
      </c>
    </row>
    <row r="80">
      <c r="A80" s="10" t="s">
        <v>3326</v>
      </c>
      <c r="B80" s="19">
        <v>0.07981481481481481</v>
      </c>
      <c r="C80" s="10" t="s">
        <v>964</v>
      </c>
      <c r="D80" s="10" t="s">
        <v>81</v>
      </c>
      <c r="E80" s="13">
        <v>20.0</v>
      </c>
      <c r="F80" s="16">
        <f>E80-3</f>
        <v>17</v>
      </c>
      <c r="J80" s="10" t="s">
        <v>3362</v>
      </c>
    </row>
    <row r="81">
      <c r="A81" s="10" t="s">
        <v>3326</v>
      </c>
      <c r="B81" s="19">
        <v>0.08181712962962963</v>
      </c>
      <c r="C81" s="10" t="s">
        <v>82</v>
      </c>
      <c r="D81" s="10" t="s">
        <v>166</v>
      </c>
      <c r="E81" s="13">
        <v>5.0</v>
      </c>
      <c r="F81" s="16">
        <f>E81-9</f>
        <v>-4</v>
      </c>
      <c r="J81" s="10" t="s">
        <v>3363</v>
      </c>
    </row>
    <row r="82">
      <c r="A82" s="10" t="s">
        <v>3326</v>
      </c>
      <c r="B82" s="19">
        <v>0.08268518518518518</v>
      </c>
      <c r="C82" s="10" t="s">
        <v>70</v>
      </c>
      <c r="D82" s="10" t="s">
        <v>93</v>
      </c>
      <c r="E82" s="13">
        <v>28.0</v>
      </c>
      <c r="F82" s="16">
        <f t="shared" ref="F82:F83" si="5">E82-11</f>
        <v>17</v>
      </c>
      <c r="J82" s="10" t="s">
        <v>99</v>
      </c>
    </row>
    <row r="83">
      <c r="A83" s="10" t="s">
        <v>3326</v>
      </c>
      <c r="B83" s="19">
        <v>0.08282407407407408</v>
      </c>
      <c r="C83" s="10" t="s">
        <v>70</v>
      </c>
      <c r="D83" s="10" t="s">
        <v>93</v>
      </c>
      <c r="E83" s="13">
        <v>19.0</v>
      </c>
      <c r="F83" s="16">
        <f t="shared" si="5"/>
        <v>8</v>
      </c>
      <c r="J83" s="10" t="s">
        <v>99</v>
      </c>
    </row>
    <row r="84">
      <c r="A84" s="10" t="s">
        <v>3326</v>
      </c>
      <c r="B84" s="19">
        <v>0.08302083333333334</v>
      </c>
      <c r="C84" s="10" t="s">
        <v>70</v>
      </c>
      <c r="D84" s="10" t="s">
        <v>91</v>
      </c>
      <c r="E84" s="13">
        <v>18.0</v>
      </c>
      <c r="F84" s="16"/>
      <c r="H84" s="10" t="s">
        <v>3364</v>
      </c>
    </row>
    <row r="85">
      <c r="A85" s="10" t="s">
        <v>3326</v>
      </c>
      <c r="B85" s="19">
        <v>0.0833912037037037</v>
      </c>
      <c r="C85" s="10" t="s">
        <v>70</v>
      </c>
      <c r="D85" s="10" t="s">
        <v>93</v>
      </c>
      <c r="E85" s="13" t="s">
        <v>75</v>
      </c>
      <c r="F85" s="13" t="s">
        <v>75</v>
      </c>
      <c r="J85" s="10" t="s">
        <v>99</v>
      </c>
    </row>
    <row r="86">
      <c r="A86" s="10" t="s">
        <v>3326</v>
      </c>
      <c r="B86" s="19">
        <v>0.08341435185185185</v>
      </c>
      <c r="C86" s="10" t="s">
        <v>70</v>
      </c>
      <c r="D86" s="10" t="s">
        <v>93</v>
      </c>
      <c r="E86" s="13">
        <v>31.0</v>
      </c>
      <c r="F86" s="21">
        <f>E86-11</f>
        <v>20</v>
      </c>
      <c r="J86" s="10" t="s">
        <v>99</v>
      </c>
    </row>
    <row r="87">
      <c r="A87" s="10" t="s">
        <v>3326</v>
      </c>
      <c r="B87" s="19">
        <v>0.08351851851851852</v>
      </c>
      <c r="C87" s="10" t="s">
        <v>70</v>
      </c>
      <c r="D87" s="10" t="s">
        <v>91</v>
      </c>
      <c r="E87" s="13">
        <v>17.0</v>
      </c>
      <c r="F87" s="16"/>
      <c r="H87" s="10" t="s">
        <v>3365</v>
      </c>
    </row>
    <row r="88">
      <c r="A88" s="10" t="s">
        <v>3326</v>
      </c>
      <c r="B88" s="19">
        <v>0.08487268518518519</v>
      </c>
      <c r="C88" s="10" t="s">
        <v>66</v>
      </c>
      <c r="D88" s="10" t="s">
        <v>93</v>
      </c>
      <c r="E88" s="13">
        <v>19.0</v>
      </c>
      <c r="F88" s="16">
        <f>E88-12</f>
        <v>7</v>
      </c>
      <c r="J88" s="10" t="s">
        <v>2638</v>
      </c>
    </row>
    <row r="89">
      <c r="A89" s="10" t="s">
        <v>3326</v>
      </c>
      <c r="B89" s="19">
        <v>0.0849537037037037</v>
      </c>
      <c r="C89" s="10" t="s">
        <v>66</v>
      </c>
      <c r="D89" s="10" t="s">
        <v>93</v>
      </c>
      <c r="E89" s="13" t="s">
        <v>75</v>
      </c>
      <c r="F89" s="13" t="s">
        <v>75</v>
      </c>
      <c r="J89" s="10" t="s">
        <v>2638</v>
      </c>
    </row>
    <row r="90">
      <c r="A90" s="10" t="s">
        <v>3326</v>
      </c>
      <c r="B90" s="19">
        <v>0.08582175925925926</v>
      </c>
      <c r="C90" s="10" t="s">
        <v>84</v>
      </c>
      <c r="D90" s="10" t="s">
        <v>93</v>
      </c>
      <c r="E90" s="13">
        <v>18.0</v>
      </c>
      <c r="F90" s="16">
        <f t="shared" ref="F90:F91" si="6">E90-10</f>
        <v>8</v>
      </c>
      <c r="J90" s="10" t="s">
        <v>553</v>
      </c>
    </row>
    <row r="91">
      <c r="A91" s="10" t="s">
        <v>3326</v>
      </c>
      <c r="B91" s="19">
        <v>0.08608796296296296</v>
      </c>
      <c r="C91" s="10" t="s">
        <v>84</v>
      </c>
      <c r="D91" s="10" t="s">
        <v>93</v>
      </c>
      <c r="E91" s="13">
        <v>28.0</v>
      </c>
      <c r="F91" s="16">
        <f t="shared" si="6"/>
        <v>18</v>
      </c>
      <c r="J91" s="10" t="s">
        <v>553</v>
      </c>
    </row>
    <row r="92">
      <c r="A92" s="10" t="s">
        <v>3326</v>
      </c>
      <c r="B92" s="19">
        <v>0.0862962962962963</v>
      </c>
      <c r="C92" s="10" t="s">
        <v>84</v>
      </c>
      <c r="D92" s="10" t="s">
        <v>91</v>
      </c>
      <c r="E92" s="13">
        <v>30.0</v>
      </c>
      <c r="F92" s="16"/>
      <c r="H92" s="10" t="s">
        <v>3366</v>
      </c>
    </row>
    <row r="93">
      <c r="A93" s="10" t="s">
        <v>3326</v>
      </c>
      <c r="B93" s="19">
        <v>0.08724537037037038</v>
      </c>
      <c r="C93" s="10" t="s">
        <v>69</v>
      </c>
      <c r="D93" s="10" t="s">
        <v>91</v>
      </c>
      <c r="E93" s="13">
        <v>21.0</v>
      </c>
      <c r="F93" s="16"/>
      <c r="H93" s="10" t="s">
        <v>3367</v>
      </c>
      <c r="J93" s="10" t="s">
        <v>1330</v>
      </c>
    </row>
    <row r="94">
      <c r="A94" s="10" t="s">
        <v>3326</v>
      </c>
      <c r="B94" s="19">
        <v>0.08728009259259259</v>
      </c>
      <c r="C94" s="10" t="s">
        <v>964</v>
      </c>
      <c r="D94" s="10" t="s">
        <v>91</v>
      </c>
      <c r="E94" s="13">
        <v>22.0</v>
      </c>
      <c r="F94" s="16"/>
      <c r="H94" s="10" t="s">
        <v>3368</v>
      </c>
      <c r="J94" s="10" t="s">
        <v>1330</v>
      </c>
    </row>
    <row r="95">
      <c r="A95" s="10" t="s">
        <v>3326</v>
      </c>
      <c r="B95" s="19">
        <v>0.10358796296296297</v>
      </c>
      <c r="C95" s="10" t="s">
        <v>964</v>
      </c>
      <c r="D95" s="10" t="s">
        <v>76</v>
      </c>
      <c r="E95" s="13" t="s">
        <v>75</v>
      </c>
      <c r="F95" s="13" t="s">
        <v>75</v>
      </c>
      <c r="J95" s="10" t="s">
        <v>2509</v>
      </c>
    </row>
    <row r="96">
      <c r="A96" s="10" t="s">
        <v>3326</v>
      </c>
      <c r="B96" s="19">
        <v>0.1036574074074074</v>
      </c>
      <c r="C96" s="10" t="s">
        <v>69</v>
      </c>
      <c r="D96" s="10" t="s">
        <v>76</v>
      </c>
      <c r="E96" s="13" t="s">
        <v>75</v>
      </c>
      <c r="F96" s="13" t="s">
        <v>75</v>
      </c>
      <c r="J96" s="10" t="s">
        <v>2509</v>
      </c>
    </row>
    <row r="97">
      <c r="A97" s="10" t="s">
        <v>3326</v>
      </c>
      <c r="B97" s="19">
        <v>0.1041087962962963</v>
      </c>
      <c r="C97" s="10" t="s">
        <v>964</v>
      </c>
      <c r="D97" s="10" t="s">
        <v>120</v>
      </c>
      <c r="E97" s="13">
        <v>15.0</v>
      </c>
      <c r="F97" s="16"/>
      <c r="J97" s="10" t="s">
        <v>3369</v>
      </c>
    </row>
    <row r="98">
      <c r="A98" s="10" t="s">
        <v>3326</v>
      </c>
      <c r="B98" s="19">
        <v>0.10878472222222223</v>
      </c>
      <c r="C98" s="10" t="s">
        <v>70</v>
      </c>
      <c r="D98" s="10" t="s">
        <v>78</v>
      </c>
      <c r="E98" s="13">
        <v>20.0</v>
      </c>
      <c r="F98" s="16">
        <f>E98-10</f>
        <v>10</v>
      </c>
    </row>
    <row r="99">
      <c r="A99" s="10" t="s">
        <v>3326</v>
      </c>
      <c r="B99" s="19">
        <v>0.10956018518518519</v>
      </c>
      <c r="C99" s="10" t="s">
        <v>66</v>
      </c>
      <c r="D99" s="10" t="s">
        <v>67</v>
      </c>
      <c r="E99" s="13">
        <v>13.0</v>
      </c>
      <c r="F99" s="16">
        <f t="shared" ref="F99:F101" si="7">E99-3</f>
        <v>10</v>
      </c>
      <c r="J99" s="10" t="s">
        <v>3370</v>
      </c>
    </row>
    <row r="100">
      <c r="A100" s="10" t="s">
        <v>3326</v>
      </c>
      <c r="B100" s="19">
        <v>0.10960648148148149</v>
      </c>
      <c r="C100" s="10" t="s">
        <v>84</v>
      </c>
      <c r="D100" s="10" t="s">
        <v>67</v>
      </c>
      <c r="E100" s="13">
        <v>15.0</v>
      </c>
      <c r="F100" s="16">
        <f t="shared" si="7"/>
        <v>12</v>
      </c>
      <c r="J100" s="10" t="s">
        <v>3370</v>
      </c>
    </row>
    <row r="101">
      <c r="A101" s="10" t="s">
        <v>3326</v>
      </c>
      <c r="B101" s="19">
        <v>0.10961805555555555</v>
      </c>
      <c r="C101" s="10" t="s">
        <v>82</v>
      </c>
      <c r="D101" s="10" t="s">
        <v>67</v>
      </c>
      <c r="E101" s="13">
        <v>12.0</v>
      </c>
      <c r="F101" s="16">
        <f t="shared" si="7"/>
        <v>9</v>
      </c>
      <c r="J101" s="10" t="s">
        <v>3370</v>
      </c>
    </row>
    <row r="102">
      <c r="A102" s="10" t="s">
        <v>3326</v>
      </c>
      <c r="B102" s="19">
        <v>0.10967592592592593</v>
      </c>
      <c r="C102" s="10" t="s">
        <v>69</v>
      </c>
      <c r="D102" s="10" t="s">
        <v>67</v>
      </c>
      <c r="E102" s="13">
        <v>13.0</v>
      </c>
      <c r="F102" s="16">
        <f t="shared" ref="F102:F103" si="8">E102-5</f>
        <v>8</v>
      </c>
      <c r="J102" s="10" t="s">
        <v>161</v>
      </c>
    </row>
    <row r="103">
      <c r="A103" s="10" t="s">
        <v>3326</v>
      </c>
      <c r="B103" s="19">
        <v>0.10967592592592593</v>
      </c>
      <c r="C103" s="10" t="s">
        <v>69</v>
      </c>
      <c r="D103" s="10" t="s">
        <v>67</v>
      </c>
      <c r="E103" s="13">
        <v>14.0</v>
      </c>
      <c r="F103" s="16">
        <f t="shared" si="8"/>
        <v>9</v>
      </c>
      <c r="J103" s="10" t="s">
        <v>160</v>
      </c>
    </row>
    <row r="104">
      <c r="A104" s="10" t="s">
        <v>3326</v>
      </c>
      <c r="B104" s="19">
        <v>0.11096064814814814</v>
      </c>
      <c r="C104" s="10" t="s">
        <v>66</v>
      </c>
      <c r="D104" s="10" t="s">
        <v>67</v>
      </c>
      <c r="E104" s="13" t="s">
        <v>75</v>
      </c>
      <c r="F104" s="13" t="s">
        <v>75</v>
      </c>
    </row>
    <row r="105">
      <c r="A105" s="10" t="s">
        <v>3326</v>
      </c>
      <c r="B105" s="19">
        <v>0.11077546296296296</v>
      </c>
      <c r="C105" s="10" t="s">
        <v>84</v>
      </c>
      <c r="D105" s="10" t="s">
        <v>67</v>
      </c>
      <c r="E105" s="13" t="s">
        <v>75</v>
      </c>
      <c r="F105" s="13" t="s">
        <v>75</v>
      </c>
    </row>
    <row r="106">
      <c r="A106" s="10" t="s">
        <v>3326</v>
      </c>
      <c r="B106" s="19">
        <v>0.11083333333333334</v>
      </c>
      <c r="C106" s="10" t="s">
        <v>82</v>
      </c>
      <c r="D106" s="10" t="s">
        <v>67</v>
      </c>
      <c r="E106" s="13">
        <v>19.0</v>
      </c>
      <c r="F106" s="16">
        <f>E106-3</f>
        <v>16</v>
      </c>
      <c r="J106" s="10" t="s">
        <v>85</v>
      </c>
    </row>
    <row r="107">
      <c r="A107" s="10" t="s">
        <v>3326</v>
      </c>
      <c r="B107" s="19">
        <v>0.11083333333333334</v>
      </c>
      <c r="C107" s="10" t="s">
        <v>82</v>
      </c>
      <c r="D107" s="10" t="s">
        <v>67</v>
      </c>
      <c r="E107" s="13" t="s">
        <v>68</v>
      </c>
      <c r="F107" s="13">
        <v>20.0</v>
      </c>
      <c r="J107" s="10" t="s">
        <v>86</v>
      </c>
    </row>
    <row r="108">
      <c r="A108" s="10" t="s">
        <v>3326</v>
      </c>
      <c r="B108" s="19">
        <v>0.11079861111111111</v>
      </c>
      <c r="C108" s="10" t="s">
        <v>69</v>
      </c>
      <c r="D108" s="10" t="s">
        <v>67</v>
      </c>
      <c r="E108" s="13" t="s">
        <v>68</v>
      </c>
      <c r="F108" s="13">
        <v>20.0</v>
      </c>
      <c r="J108" s="10" t="s">
        <v>160</v>
      </c>
    </row>
    <row r="109">
      <c r="A109" s="10" t="s">
        <v>3326</v>
      </c>
      <c r="B109" s="19">
        <v>0.11079861111111111</v>
      </c>
      <c r="C109" s="10" t="s">
        <v>69</v>
      </c>
      <c r="D109" s="10" t="s">
        <v>67</v>
      </c>
      <c r="E109" s="13">
        <v>21.0</v>
      </c>
      <c r="F109" s="16">
        <f>E109-5</f>
        <v>16</v>
      </c>
      <c r="J109" s="10" t="s">
        <v>161</v>
      </c>
    </row>
    <row r="110">
      <c r="A110" s="10" t="s">
        <v>3326</v>
      </c>
      <c r="B110" s="19">
        <v>0.11099537037037037</v>
      </c>
      <c r="C110" s="10" t="s">
        <v>964</v>
      </c>
      <c r="D110" s="10" t="s">
        <v>67</v>
      </c>
      <c r="E110" s="13" t="s">
        <v>75</v>
      </c>
      <c r="F110" s="13" t="s">
        <v>75</v>
      </c>
      <c r="J110" s="10" t="s">
        <v>160</v>
      </c>
    </row>
    <row r="111">
      <c r="A111" s="10" t="s">
        <v>3326</v>
      </c>
      <c r="B111" s="19">
        <v>0.11099537037037037</v>
      </c>
      <c r="C111" s="10" t="s">
        <v>964</v>
      </c>
      <c r="D111" s="10" t="s">
        <v>67</v>
      </c>
      <c r="E111" s="13">
        <v>28.0</v>
      </c>
      <c r="F111" s="16">
        <f>E111-10</f>
        <v>18</v>
      </c>
      <c r="J111" s="10" t="s">
        <v>161</v>
      </c>
    </row>
    <row r="112">
      <c r="A112" s="10" t="s">
        <v>3326</v>
      </c>
      <c r="B112" s="19">
        <v>0.11105324074074074</v>
      </c>
      <c r="C112" s="10" t="s">
        <v>3086</v>
      </c>
      <c r="D112" s="10" t="s">
        <v>67</v>
      </c>
      <c r="E112" s="13">
        <v>4.0</v>
      </c>
      <c r="F112" s="16">
        <f>E112-1</f>
        <v>3</v>
      </c>
    </row>
    <row r="113">
      <c r="A113" s="10" t="s">
        <v>3326</v>
      </c>
      <c r="B113" s="19">
        <v>0.11108796296296296</v>
      </c>
      <c r="C113" s="10" t="s">
        <v>70</v>
      </c>
      <c r="D113" s="10" t="s">
        <v>67</v>
      </c>
      <c r="E113" s="13">
        <f>F113+4</f>
        <v>7</v>
      </c>
      <c r="F113" s="13">
        <v>3.0</v>
      </c>
    </row>
    <row r="114">
      <c r="A114" s="10" t="s">
        <v>3326</v>
      </c>
      <c r="B114" s="19">
        <v>0.11268518518518518</v>
      </c>
      <c r="C114" s="10" t="s">
        <v>964</v>
      </c>
      <c r="D114" s="10" t="s">
        <v>67</v>
      </c>
      <c r="E114" s="13" t="s">
        <v>75</v>
      </c>
      <c r="F114" s="13" t="s">
        <v>75</v>
      </c>
      <c r="J114" s="10" t="s">
        <v>160</v>
      </c>
    </row>
    <row r="115">
      <c r="A115" s="10" t="s">
        <v>3326</v>
      </c>
      <c r="B115" s="19">
        <v>0.11268518518518518</v>
      </c>
      <c r="C115" s="10" t="s">
        <v>964</v>
      </c>
      <c r="D115" s="10" t="s">
        <v>67</v>
      </c>
      <c r="E115" s="13">
        <v>16.0</v>
      </c>
      <c r="F115" s="16">
        <f>E115-10</f>
        <v>6</v>
      </c>
      <c r="J115" s="10" t="s">
        <v>161</v>
      </c>
    </row>
    <row r="116">
      <c r="A116" s="10" t="s">
        <v>3326</v>
      </c>
      <c r="B116" s="19">
        <v>0.11273148148148149</v>
      </c>
      <c r="C116" s="10" t="s">
        <v>82</v>
      </c>
      <c r="D116" s="10" t="s">
        <v>67</v>
      </c>
      <c r="E116" s="13" t="s">
        <v>88</v>
      </c>
      <c r="F116" s="13">
        <v>1.0</v>
      </c>
      <c r="J116" s="10" t="s">
        <v>85</v>
      </c>
    </row>
    <row r="117">
      <c r="A117" s="10" t="s">
        <v>3326</v>
      </c>
      <c r="B117" s="19">
        <v>0.11273148148148149</v>
      </c>
      <c r="C117" s="10" t="s">
        <v>82</v>
      </c>
      <c r="D117" s="10" t="s">
        <v>67</v>
      </c>
      <c r="E117" s="13" t="s">
        <v>68</v>
      </c>
      <c r="F117" s="13">
        <v>20.0</v>
      </c>
      <c r="J117" s="10" t="s">
        <v>86</v>
      </c>
    </row>
    <row r="118">
      <c r="A118" s="10" t="s">
        <v>3326</v>
      </c>
      <c r="B118" s="19">
        <v>0.11278935185185185</v>
      </c>
      <c r="C118" s="10" t="s">
        <v>70</v>
      </c>
      <c r="D118" s="10" t="s">
        <v>67</v>
      </c>
      <c r="E118" s="13" t="s">
        <v>88</v>
      </c>
      <c r="F118" s="13">
        <v>1.0</v>
      </c>
    </row>
    <row r="119">
      <c r="A119" s="10" t="s">
        <v>3326</v>
      </c>
      <c r="B119" s="19">
        <v>0.1128125</v>
      </c>
      <c r="C119" s="10" t="s">
        <v>3086</v>
      </c>
      <c r="D119" s="10" t="s">
        <v>67</v>
      </c>
      <c r="E119" s="13">
        <v>6.0</v>
      </c>
      <c r="F119" s="16">
        <f>E119-1</f>
        <v>5</v>
      </c>
    </row>
    <row r="120">
      <c r="A120" s="10" t="s">
        <v>3326</v>
      </c>
      <c r="B120" s="19">
        <v>0.11283564814814814</v>
      </c>
      <c r="C120" s="10" t="s">
        <v>66</v>
      </c>
      <c r="D120" s="10" t="s">
        <v>67</v>
      </c>
      <c r="E120" s="13" t="s">
        <v>75</v>
      </c>
      <c r="F120" s="13" t="s">
        <v>75</v>
      </c>
      <c r="J120" s="10" t="s">
        <v>85</v>
      </c>
    </row>
    <row r="121">
      <c r="A121" s="10" t="s">
        <v>3326</v>
      </c>
      <c r="B121" s="19">
        <v>0.11283564814814814</v>
      </c>
      <c r="C121" s="10" t="s">
        <v>66</v>
      </c>
      <c r="D121" s="10" t="s">
        <v>67</v>
      </c>
      <c r="E121" s="13">
        <v>5.0</v>
      </c>
      <c r="F121" s="16">
        <f>E121-3</f>
        <v>2</v>
      </c>
      <c r="J121" s="10" t="s">
        <v>3371</v>
      </c>
    </row>
    <row r="122">
      <c r="A122" s="10" t="s">
        <v>3326</v>
      </c>
      <c r="B122" s="19">
        <v>0.11283564814814814</v>
      </c>
      <c r="C122" s="10" t="s">
        <v>84</v>
      </c>
      <c r="D122" s="10" t="s">
        <v>67</v>
      </c>
      <c r="E122" s="13" t="s">
        <v>75</v>
      </c>
      <c r="F122" s="13" t="s">
        <v>75</v>
      </c>
      <c r="J122" s="10" t="s">
        <v>85</v>
      </c>
    </row>
    <row r="123">
      <c r="A123" s="10" t="s">
        <v>3326</v>
      </c>
      <c r="B123" s="19">
        <v>0.11283564814814814</v>
      </c>
      <c r="C123" s="10" t="s">
        <v>84</v>
      </c>
      <c r="D123" s="10" t="s">
        <v>67</v>
      </c>
      <c r="E123" s="13">
        <v>12.0</v>
      </c>
      <c r="F123" s="16">
        <f>E123-3</f>
        <v>9</v>
      </c>
      <c r="J123" s="10" t="s">
        <v>3371</v>
      </c>
    </row>
    <row r="124">
      <c r="A124" s="10" t="s">
        <v>3326</v>
      </c>
      <c r="B124" s="19">
        <v>0.11287037037037037</v>
      </c>
      <c r="C124" s="10" t="s">
        <v>69</v>
      </c>
      <c r="D124" s="10" t="s">
        <v>67</v>
      </c>
      <c r="E124" s="13" t="s">
        <v>75</v>
      </c>
      <c r="F124" s="13" t="s">
        <v>75</v>
      </c>
      <c r="J124" s="10" t="s">
        <v>160</v>
      </c>
    </row>
    <row r="125">
      <c r="A125" s="10" t="s">
        <v>3326</v>
      </c>
      <c r="B125" s="19">
        <v>0.11287037037037037</v>
      </c>
      <c r="C125" s="10" t="s">
        <v>69</v>
      </c>
      <c r="D125" s="10" t="s">
        <v>67</v>
      </c>
      <c r="E125" s="13">
        <v>16.0</v>
      </c>
      <c r="F125" s="16">
        <f>E125-5</f>
        <v>11</v>
      </c>
      <c r="J125" s="10" t="s">
        <v>161</v>
      </c>
    </row>
    <row r="126">
      <c r="A126" s="10" t="s">
        <v>3326</v>
      </c>
      <c r="B126" s="19">
        <v>0.11383101851851851</v>
      </c>
      <c r="C126" s="10" t="s">
        <v>964</v>
      </c>
      <c r="D126" s="10" t="s">
        <v>67</v>
      </c>
      <c r="E126" s="13" t="s">
        <v>88</v>
      </c>
      <c r="F126" s="13">
        <v>1.0</v>
      </c>
      <c r="J126" s="10" t="s">
        <v>160</v>
      </c>
    </row>
    <row r="127">
      <c r="A127" s="10" t="s">
        <v>3326</v>
      </c>
      <c r="B127" s="19">
        <v>0.11383101851851851</v>
      </c>
      <c r="C127" s="10" t="s">
        <v>964</v>
      </c>
      <c r="D127" s="10" t="s">
        <v>67</v>
      </c>
      <c r="E127" s="13" t="s">
        <v>88</v>
      </c>
      <c r="F127" s="13">
        <v>1.0</v>
      </c>
      <c r="J127" s="10" t="s">
        <v>161</v>
      </c>
    </row>
    <row r="128">
      <c r="A128" s="10" t="s">
        <v>3326</v>
      </c>
      <c r="B128" s="19">
        <v>0.11385416666666667</v>
      </c>
      <c r="C128" s="10" t="s">
        <v>69</v>
      </c>
      <c r="D128" s="10" t="s">
        <v>67</v>
      </c>
      <c r="E128" s="13">
        <f t="shared" ref="E128:E129" si="9">F128+5</f>
        <v>7</v>
      </c>
      <c r="F128" s="13">
        <v>2.0</v>
      </c>
      <c r="J128" s="10" t="s">
        <v>161</v>
      </c>
    </row>
    <row r="129">
      <c r="A129" s="10" t="s">
        <v>3326</v>
      </c>
      <c r="B129" s="19">
        <v>0.11385416666666667</v>
      </c>
      <c r="C129" s="10" t="s">
        <v>69</v>
      </c>
      <c r="D129" s="10" t="s">
        <v>67</v>
      </c>
      <c r="E129" s="13">
        <f t="shared" si="9"/>
        <v>8</v>
      </c>
      <c r="F129" s="13">
        <v>3.0</v>
      </c>
      <c r="J129" s="10" t="s">
        <v>160</v>
      </c>
    </row>
    <row r="130">
      <c r="A130" s="10" t="s">
        <v>3326</v>
      </c>
      <c r="B130" s="19">
        <v>0.11390046296296297</v>
      </c>
      <c r="C130" s="10" t="s">
        <v>3086</v>
      </c>
      <c r="D130" s="10" t="s">
        <v>67</v>
      </c>
      <c r="E130" s="13">
        <v>19.0</v>
      </c>
      <c r="F130" s="16">
        <f>E130-1</f>
        <v>18</v>
      </c>
    </row>
    <row r="131">
      <c r="A131" s="10" t="s">
        <v>3326</v>
      </c>
      <c r="B131" s="19">
        <v>0.11392361111111111</v>
      </c>
      <c r="C131" s="10" t="s">
        <v>70</v>
      </c>
      <c r="D131" s="10" t="s">
        <v>67</v>
      </c>
      <c r="E131" s="13">
        <f>F131+4</f>
        <v>8</v>
      </c>
      <c r="F131" s="13">
        <v>4.0</v>
      </c>
    </row>
    <row r="132">
      <c r="A132" s="10" t="s">
        <v>3326</v>
      </c>
      <c r="B132" s="19">
        <v>0.11395833333333333</v>
      </c>
      <c r="C132" s="10" t="s">
        <v>84</v>
      </c>
      <c r="D132" s="10" t="s">
        <v>67</v>
      </c>
      <c r="E132" s="13">
        <v>17.0</v>
      </c>
      <c r="F132" s="16">
        <f t="shared" ref="F132:F133" si="10">E132-3</f>
        <v>14</v>
      </c>
      <c r="J132" s="10" t="s">
        <v>3372</v>
      </c>
    </row>
    <row r="133">
      <c r="A133" s="10" t="s">
        <v>3326</v>
      </c>
      <c r="B133" s="19">
        <v>0.11395833333333333</v>
      </c>
      <c r="C133" s="10" t="s">
        <v>66</v>
      </c>
      <c r="D133" s="10" t="s">
        <v>67</v>
      </c>
      <c r="E133" s="13">
        <v>5.0</v>
      </c>
      <c r="F133" s="16">
        <f t="shared" si="10"/>
        <v>2</v>
      </c>
      <c r="J133" s="10" t="s">
        <v>3372</v>
      </c>
    </row>
    <row r="134">
      <c r="A134" s="10" t="s">
        <v>3326</v>
      </c>
      <c r="B134" s="19">
        <v>0.11543981481481481</v>
      </c>
      <c r="C134" s="10" t="s">
        <v>964</v>
      </c>
      <c r="D134" s="10" t="s">
        <v>67</v>
      </c>
      <c r="E134" s="13" t="s">
        <v>68</v>
      </c>
      <c r="F134" s="13">
        <v>20.0</v>
      </c>
      <c r="J134" s="10" t="s">
        <v>160</v>
      </c>
    </row>
    <row r="135">
      <c r="A135" s="10" t="s">
        <v>3326</v>
      </c>
      <c r="B135" s="19">
        <v>0.11543981481481481</v>
      </c>
      <c r="C135" s="10" t="s">
        <v>964</v>
      </c>
      <c r="D135" s="10" t="s">
        <v>67</v>
      </c>
      <c r="E135" s="13">
        <v>14.0</v>
      </c>
      <c r="F135" s="16">
        <f>E135-10</f>
        <v>4</v>
      </c>
      <c r="J135" s="10" t="s">
        <v>161</v>
      </c>
    </row>
    <row r="136">
      <c r="A136" s="10" t="s">
        <v>3326</v>
      </c>
      <c r="B136" s="19">
        <v>0.11550925925925926</v>
      </c>
      <c r="C136" s="10" t="s">
        <v>3086</v>
      </c>
      <c r="D136" s="10" t="s">
        <v>67</v>
      </c>
      <c r="E136" s="13">
        <v>19.0</v>
      </c>
      <c r="F136" s="16">
        <f>E136-1</f>
        <v>18</v>
      </c>
    </row>
    <row r="137">
      <c r="A137" s="10" t="s">
        <v>3326</v>
      </c>
      <c r="B137" s="19">
        <v>0.11554398148148148</v>
      </c>
      <c r="C137" s="10" t="s">
        <v>70</v>
      </c>
      <c r="D137" s="10" t="s">
        <v>67</v>
      </c>
      <c r="E137" s="13">
        <v>20.0</v>
      </c>
      <c r="F137" s="16">
        <f>E137-4</f>
        <v>16</v>
      </c>
    </row>
    <row r="138">
      <c r="A138" s="10" t="s">
        <v>3326</v>
      </c>
      <c r="B138" s="19">
        <v>0.11719907407407408</v>
      </c>
      <c r="C138" s="10" t="s">
        <v>66</v>
      </c>
      <c r="D138" s="10" t="s">
        <v>67</v>
      </c>
      <c r="E138" s="13">
        <v>19.0</v>
      </c>
      <c r="F138" s="16">
        <f>E138-3</f>
        <v>16</v>
      </c>
    </row>
    <row r="139">
      <c r="A139" s="10" t="s">
        <v>3326</v>
      </c>
      <c r="B139" s="19">
        <v>0.11719907407407408</v>
      </c>
      <c r="C139" s="10" t="s">
        <v>69</v>
      </c>
      <c r="D139" s="10" t="s">
        <v>67</v>
      </c>
      <c r="E139" s="13" t="s">
        <v>75</v>
      </c>
      <c r="F139" s="13" t="s">
        <v>75</v>
      </c>
      <c r="J139" s="10" t="s">
        <v>160</v>
      </c>
    </row>
    <row r="140">
      <c r="A140" s="10" t="s">
        <v>3326</v>
      </c>
      <c r="B140" s="19">
        <v>0.11719907407407408</v>
      </c>
      <c r="C140" s="10" t="s">
        <v>69</v>
      </c>
      <c r="D140" s="10" t="s">
        <v>67</v>
      </c>
      <c r="E140" s="13">
        <v>19.0</v>
      </c>
      <c r="F140" s="16">
        <f>E140-5</f>
        <v>14</v>
      </c>
      <c r="J140" s="10" t="s">
        <v>161</v>
      </c>
    </row>
    <row r="141">
      <c r="A141" s="10" t="s">
        <v>3326</v>
      </c>
      <c r="B141" s="19">
        <v>0.11728009259259259</v>
      </c>
      <c r="C141" s="10" t="s">
        <v>84</v>
      </c>
      <c r="D141" s="10" t="s">
        <v>67</v>
      </c>
      <c r="E141" s="13">
        <v>7.0</v>
      </c>
      <c r="F141" s="16">
        <f t="shared" ref="F141:F142" si="11">E141-3</f>
        <v>4</v>
      </c>
    </row>
    <row r="142">
      <c r="A142" s="10" t="s">
        <v>3326</v>
      </c>
      <c r="B142" s="19">
        <v>0.11809027777777778</v>
      </c>
      <c r="C142" s="10" t="s">
        <v>82</v>
      </c>
      <c r="D142" s="10" t="s">
        <v>67</v>
      </c>
      <c r="E142" s="13">
        <v>16.0</v>
      </c>
      <c r="F142" s="16">
        <f t="shared" si="11"/>
        <v>13</v>
      </c>
    </row>
    <row r="143">
      <c r="A143" s="10" t="s">
        <v>3326</v>
      </c>
      <c r="B143" s="19">
        <v>0.11800925925925926</v>
      </c>
      <c r="C143" s="10" t="s">
        <v>964</v>
      </c>
      <c r="D143" s="10" t="s">
        <v>67</v>
      </c>
      <c r="E143" s="13" t="s">
        <v>68</v>
      </c>
      <c r="F143" s="13">
        <v>20.0</v>
      </c>
      <c r="J143" s="10" t="s">
        <v>160</v>
      </c>
    </row>
    <row r="144">
      <c r="A144" s="10" t="s">
        <v>3326</v>
      </c>
      <c r="B144" s="19">
        <v>0.11800925925925926</v>
      </c>
      <c r="C144" s="10" t="s">
        <v>964</v>
      </c>
      <c r="D144" s="10" t="s">
        <v>67</v>
      </c>
      <c r="E144" s="13">
        <v>16.0</v>
      </c>
      <c r="F144" s="16">
        <f>E144-10</f>
        <v>6</v>
      </c>
      <c r="J144" s="10" t="s">
        <v>161</v>
      </c>
    </row>
    <row r="145">
      <c r="A145" s="10" t="s">
        <v>3326</v>
      </c>
      <c r="B145" s="19">
        <v>0.1180324074074074</v>
      </c>
      <c r="C145" s="10" t="s">
        <v>70</v>
      </c>
      <c r="D145" s="10" t="s">
        <v>67</v>
      </c>
      <c r="E145" s="13" t="s">
        <v>75</v>
      </c>
      <c r="F145" s="13" t="s">
        <v>75</v>
      </c>
      <c r="J145" s="10" t="s">
        <v>160</v>
      </c>
    </row>
    <row r="146">
      <c r="A146" s="10" t="s">
        <v>3326</v>
      </c>
      <c r="B146" s="19">
        <v>0.1180324074074074</v>
      </c>
      <c r="C146" s="10" t="s">
        <v>70</v>
      </c>
      <c r="D146" s="10" t="s">
        <v>67</v>
      </c>
      <c r="E146" s="13" t="s">
        <v>88</v>
      </c>
      <c r="F146" s="13">
        <v>1.0</v>
      </c>
      <c r="J146" s="10" t="s">
        <v>161</v>
      </c>
    </row>
    <row r="147">
      <c r="A147" s="10" t="s">
        <v>3326</v>
      </c>
      <c r="B147" s="19">
        <v>0.11799768518518519</v>
      </c>
      <c r="C147" s="10" t="s">
        <v>3086</v>
      </c>
      <c r="D147" s="10" t="s">
        <v>67</v>
      </c>
      <c r="E147" s="13" t="s">
        <v>75</v>
      </c>
      <c r="F147" s="13" t="s">
        <v>75</v>
      </c>
      <c r="J147" s="10" t="s">
        <v>160</v>
      </c>
    </row>
    <row r="148">
      <c r="A148" s="10" t="s">
        <v>3326</v>
      </c>
      <c r="B148" s="19">
        <v>0.11799768518518519</v>
      </c>
      <c r="C148" s="10" t="s">
        <v>3086</v>
      </c>
      <c r="D148" s="10" t="s">
        <v>67</v>
      </c>
      <c r="E148" s="13" t="s">
        <v>88</v>
      </c>
      <c r="F148" s="13">
        <v>1.0</v>
      </c>
      <c r="J148" s="10" t="s">
        <v>161</v>
      </c>
    </row>
    <row r="149">
      <c r="A149" s="10" t="s">
        <v>3326</v>
      </c>
      <c r="B149" s="19">
        <v>0.11805555555555555</v>
      </c>
      <c r="C149" s="10" t="s">
        <v>84</v>
      </c>
      <c r="D149" s="10" t="s">
        <v>67</v>
      </c>
      <c r="E149" s="13">
        <v>21.0</v>
      </c>
      <c r="F149" s="16">
        <f t="shared" ref="F149:F150" si="12">E149-3</f>
        <v>18</v>
      </c>
    </row>
    <row r="150">
      <c r="A150" s="10" t="s">
        <v>3373</v>
      </c>
      <c r="B150" s="19">
        <v>0.11809027777777778</v>
      </c>
      <c r="C150" s="10" t="s">
        <v>82</v>
      </c>
      <c r="D150" s="10" t="s">
        <v>67</v>
      </c>
      <c r="E150" s="13">
        <v>16.0</v>
      </c>
      <c r="F150" s="16">
        <f t="shared" si="12"/>
        <v>13</v>
      </c>
    </row>
    <row r="151">
      <c r="A151" s="10" t="s">
        <v>3326</v>
      </c>
      <c r="B151" s="19">
        <v>0.11811342592592593</v>
      </c>
      <c r="C151" s="10" t="s">
        <v>69</v>
      </c>
      <c r="D151" s="10" t="s">
        <v>67</v>
      </c>
      <c r="E151" s="13" t="s">
        <v>75</v>
      </c>
      <c r="F151" s="13" t="s">
        <v>75</v>
      </c>
      <c r="J151" s="10" t="s">
        <v>160</v>
      </c>
    </row>
    <row r="152">
      <c r="A152" s="10" t="s">
        <v>3326</v>
      </c>
      <c r="B152" s="19">
        <v>0.11811342592592593</v>
      </c>
      <c r="C152" s="10" t="s">
        <v>69</v>
      </c>
      <c r="D152" s="10" t="s">
        <v>67</v>
      </c>
      <c r="E152" s="13" t="s">
        <v>75</v>
      </c>
      <c r="F152" s="13" t="s">
        <v>75</v>
      </c>
      <c r="J152" s="10" t="s">
        <v>161</v>
      </c>
    </row>
    <row r="153">
      <c r="A153" s="10" t="s">
        <v>3326</v>
      </c>
      <c r="B153" s="19">
        <v>0.118125</v>
      </c>
      <c r="C153" s="10" t="s">
        <v>66</v>
      </c>
      <c r="D153" s="10" t="s">
        <v>67</v>
      </c>
      <c r="E153" s="13">
        <v>19.0</v>
      </c>
      <c r="F153" s="16">
        <f t="shared" ref="F153:F156" si="13">E153-3</f>
        <v>16</v>
      </c>
    </row>
    <row r="154">
      <c r="A154" s="10" t="s">
        <v>3326</v>
      </c>
      <c r="B154" s="19">
        <v>0.11957175925925925</v>
      </c>
      <c r="C154" s="10" t="s">
        <v>82</v>
      </c>
      <c r="D154" s="10" t="s">
        <v>67</v>
      </c>
      <c r="E154" s="13">
        <v>20.0</v>
      </c>
      <c r="F154" s="16">
        <f t="shared" si="13"/>
        <v>17</v>
      </c>
    </row>
    <row r="155">
      <c r="A155" s="10" t="s">
        <v>3326</v>
      </c>
      <c r="B155" s="19">
        <v>0.11960648148148148</v>
      </c>
      <c r="C155" s="10" t="s">
        <v>66</v>
      </c>
      <c r="D155" s="10" t="s">
        <v>67</v>
      </c>
      <c r="E155" s="13">
        <v>20.0</v>
      </c>
      <c r="F155" s="16">
        <f t="shared" si="13"/>
        <v>17</v>
      </c>
    </row>
    <row r="156">
      <c r="A156" s="10" t="s">
        <v>3326</v>
      </c>
      <c r="B156" s="19">
        <v>0.11961805555555556</v>
      </c>
      <c r="C156" s="10" t="s">
        <v>84</v>
      </c>
      <c r="D156" s="10" t="s">
        <v>67</v>
      </c>
      <c r="E156" s="13">
        <v>22.0</v>
      </c>
      <c r="F156" s="16">
        <f t="shared" si="13"/>
        <v>19</v>
      </c>
    </row>
    <row r="157">
      <c r="A157" s="10" t="s">
        <v>3326</v>
      </c>
      <c r="B157" s="19">
        <v>0.11965277777777777</v>
      </c>
      <c r="C157" s="10" t="s">
        <v>964</v>
      </c>
      <c r="D157" s="10" t="s">
        <v>67</v>
      </c>
      <c r="E157" s="13" t="s">
        <v>75</v>
      </c>
      <c r="F157" s="13" t="s">
        <v>75</v>
      </c>
      <c r="J157" s="10" t="s">
        <v>160</v>
      </c>
    </row>
    <row r="158">
      <c r="A158" s="10" t="s">
        <v>3326</v>
      </c>
      <c r="B158" s="19">
        <v>0.11965277777777777</v>
      </c>
      <c r="C158" s="10" t="s">
        <v>964</v>
      </c>
      <c r="D158" s="10" t="s">
        <v>67</v>
      </c>
      <c r="E158" s="13">
        <v>23.0</v>
      </c>
      <c r="F158" s="16">
        <f>E158-10</f>
        <v>13</v>
      </c>
      <c r="J158" s="10" t="s">
        <v>161</v>
      </c>
    </row>
    <row r="159">
      <c r="A159" s="10" t="s">
        <v>3326</v>
      </c>
      <c r="B159" s="19">
        <v>0.1196875</v>
      </c>
      <c r="C159" s="10" t="s">
        <v>70</v>
      </c>
      <c r="D159" s="10" t="s">
        <v>67</v>
      </c>
      <c r="E159" s="13" t="s">
        <v>75</v>
      </c>
      <c r="F159" s="13" t="s">
        <v>75</v>
      </c>
      <c r="J159" s="10" t="s">
        <v>160</v>
      </c>
    </row>
    <row r="160">
      <c r="A160" s="10" t="s">
        <v>3326</v>
      </c>
      <c r="B160" s="19">
        <v>0.1196875</v>
      </c>
      <c r="C160" s="10" t="s">
        <v>70</v>
      </c>
      <c r="D160" s="10" t="s">
        <v>67</v>
      </c>
      <c r="E160" s="13">
        <v>21.0</v>
      </c>
      <c r="F160" s="16">
        <f>E160-4</f>
        <v>17</v>
      </c>
      <c r="J160" s="10" t="s">
        <v>161</v>
      </c>
    </row>
    <row r="161">
      <c r="A161" s="10" t="s">
        <v>3326</v>
      </c>
      <c r="B161" s="19">
        <v>0.11974537037037038</v>
      </c>
      <c r="C161" s="10" t="s">
        <v>69</v>
      </c>
      <c r="D161" s="10" t="s">
        <v>67</v>
      </c>
      <c r="E161" s="13" t="s">
        <v>75</v>
      </c>
      <c r="F161" s="13" t="s">
        <v>75</v>
      </c>
      <c r="J161" s="10" t="s">
        <v>160</v>
      </c>
    </row>
    <row r="162">
      <c r="A162" s="10" t="s">
        <v>3326</v>
      </c>
      <c r="B162" s="19">
        <v>0.11974537037037038</v>
      </c>
      <c r="C162" s="10" t="s">
        <v>69</v>
      </c>
      <c r="D162" s="10" t="s">
        <v>67</v>
      </c>
      <c r="E162" s="13">
        <v>19.0</v>
      </c>
      <c r="F162" s="16">
        <f>E162-5</f>
        <v>14</v>
      </c>
      <c r="J162" s="10" t="s">
        <v>161</v>
      </c>
    </row>
    <row r="163">
      <c r="A163" s="10" t="s">
        <v>3326</v>
      </c>
      <c r="B163" s="19">
        <v>0.11976851851851852</v>
      </c>
      <c r="C163" s="10" t="s">
        <v>3086</v>
      </c>
      <c r="D163" s="10" t="s">
        <v>67</v>
      </c>
      <c r="E163" s="13" t="s">
        <v>75</v>
      </c>
      <c r="F163" s="13" t="s">
        <v>75</v>
      </c>
      <c r="J163" s="10" t="s">
        <v>160</v>
      </c>
    </row>
    <row r="164">
      <c r="A164" s="10" t="s">
        <v>3326</v>
      </c>
      <c r="B164" s="19">
        <v>0.11976851851851852</v>
      </c>
      <c r="C164" s="10" t="s">
        <v>3086</v>
      </c>
      <c r="D164" s="10" t="s">
        <v>67</v>
      </c>
      <c r="E164" s="13">
        <v>11.0</v>
      </c>
      <c r="F164" s="16">
        <f>E164-1</f>
        <v>10</v>
      </c>
      <c r="J164" s="10" t="s">
        <v>161</v>
      </c>
    </row>
    <row r="165">
      <c r="A165" s="10" t="s">
        <v>3326</v>
      </c>
      <c r="B165" s="19">
        <v>0.12034722222222222</v>
      </c>
      <c r="C165" s="10" t="s">
        <v>82</v>
      </c>
      <c r="D165" s="10" t="s">
        <v>67</v>
      </c>
      <c r="E165" s="13" t="s">
        <v>68</v>
      </c>
      <c r="F165" s="13">
        <v>20.0</v>
      </c>
    </row>
    <row r="166">
      <c r="A166" s="10" t="s">
        <v>3326</v>
      </c>
      <c r="B166" s="19">
        <v>0.1203587962962963</v>
      </c>
      <c r="C166" s="10" t="s">
        <v>69</v>
      </c>
      <c r="D166" s="10" t="s">
        <v>67</v>
      </c>
      <c r="E166" s="13" t="s">
        <v>75</v>
      </c>
      <c r="F166" s="13" t="s">
        <v>75</v>
      </c>
      <c r="J166" s="10" t="s">
        <v>160</v>
      </c>
    </row>
    <row r="167">
      <c r="A167" s="10" t="s">
        <v>3326</v>
      </c>
      <c r="B167" s="19">
        <v>0.1203587962962963</v>
      </c>
      <c r="C167" s="10" t="s">
        <v>69</v>
      </c>
      <c r="D167" s="10" t="s">
        <v>67</v>
      </c>
      <c r="E167" s="13">
        <v>25.0</v>
      </c>
      <c r="F167" s="21">
        <f>E167-5</f>
        <v>20</v>
      </c>
      <c r="J167" s="10" t="s">
        <v>161</v>
      </c>
    </row>
    <row r="168">
      <c r="A168" s="10" t="s">
        <v>3326</v>
      </c>
      <c r="B168" s="19">
        <v>0.12043981481481482</v>
      </c>
      <c r="C168" s="10" t="s">
        <v>66</v>
      </c>
      <c r="D168" s="10" t="s">
        <v>67</v>
      </c>
      <c r="E168" s="13" t="s">
        <v>68</v>
      </c>
      <c r="F168" s="13">
        <v>20.0</v>
      </c>
    </row>
    <row r="169">
      <c r="A169" s="10" t="s">
        <v>3326</v>
      </c>
      <c r="B169" s="19">
        <v>0.12049768518518518</v>
      </c>
      <c r="C169" s="10" t="s">
        <v>84</v>
      </c>
      <c r="D169" s="10" t="s">
        <v>67</v>
      </c>
      <c r="E169" s="13">
        <v>13.0</v>
      </c>
      <c r="F169" s="16">
        <f>E169-3</f>
        <v>10</v>
      </c>
    </row>
    <row r="170">
      <c r="A170" s="10" t="s">
        <v>3326</v>
      </c>
      <c r="B170" s="19">
        <v>0.12053240740740741</v>
      </c>
      <c r="C170" s="10" t="s">
        <v>70</v>
      </c>
      <c r="D170" s="10" t="s">
        <v>67</v>
      </c>
      <c r="E170" s="13" t="s">
        <v>75</v>
      </c>
      <c r="F170" s="13" t="s">
        <v>75</v>
      </c>
      <c r="J170" s="10" t="s">
        <v>160</v>
      </c>
    </row>
    <row r="171">
      <c r="A171" s="10" t="s">
        <v>3326</v>
      </c>
      <c r="B171" s="19">
        <v>0.12053240740740741</v>
      </c>
      <c r="C171" s="10" t="s">
        <v>70</v>
      </c>
      <c r="D171" s="10" t="s">
        <v>67</v>
      </c>
      <c r="E171" s="13">
        <v>11.0</v>
      </c>
      <c r="F171" s="16">
        <f>E171-4</f>
        <v>7</v>
      </c>
      <c r="J171" s="10" t="s">
        <v>161</v>
      </c>
    </row>
    <row r="172">
      <c r="A172" s="10" t="s">
        <v>3326</v>
      </c>
      <c r="B172" s="19">
        <v>0.12054398148148149</v>
      </c>
      <c r="C172" s="10" t="s">
        <v>3086</v>
      </c>
      <c r="D172" s="10" t="s">
        <v>67</v>
      </c>
      <c r="E172" s="13" t="s">
        <v>75</v>
      </c>
      <c r="F172" s="13" t="s">
        <v>75</v>
      </c>
      <c r="J172" s="10" t="s">
        <v>160</v>
      </c>
    </row>
    <row r="173">
      <c r="A173" s="10" t="s">
        <v>3326</v>
      </c>
      <c r="B173" s="19">
        <v>0.12054398148148149</v>
      </c>
      <c r="C173" s="10" t="s">
        <v>3086</v>
      </c>
      <c r="D173" s="10" t="s">
        <v>67</v>
      </c>
      <c r="E173" s="13">
        <v>9.0</v>
      </c>
      <c r="F173" s="16">
        <f>E173-1</f>
        <v>8</v>
      </c>
      <c r="J173" s="10" t="s">
        <v>161</v>
      </c>
    </row>
    <row r="174">
      <c r="A174" s="10" t="s">
        <v>3326</v>
      </c>
      <c r="B174" s="19">
        <v>0.12054398148148149</v>
      </c>
      <c r="C174" s="10" t="s">
        <v>964</v>
      </c>
      <c r="D174" s="10" t="s">
        <v>67</v>
      </c>
      <c r="E174" s="13" t="s">
        <v>75</v>
      </c>
      <c r="F174" s="13" t="s">
        <v>75</v>
      </c>
      <c r="J174" s="10" t="s">
        <v>160</v>
      </c>
    </row>
    <row r="175">
      <c r="A175" s="10" t="s">
        <v>3326</v>
      </c>
      <c r="B175" s="19">
        <v>0.12054398148148149</v>
      </c>
      <c r="C175" s="10" t="s">
        <v>964</v>
      </c>
      <c r="D175" s="10" t="s">
        <v>67</v>
      </c>
      <c r="E175" s="13">
        <v>25.0</v>
      </c>
      <c r="F175" s="16">
        <f>E175-10</f>
        <v>15</v>
      </c>
      <c r="J175" s="10" t="s">
        <v>161</v>
      </c>
    </row>
    <row r="176">
      <c r="A176" s="10" t="s">
        <v>3326</v>
      </c>
      <c r="B176" s="19">
        <v>0.12109953703703703</v>
      </c>
      <c r="C176" s="10" t="s">
        <v>69</v>
      </c>
      <c r="D176" s="10" t="s">
        <v>89</v>
      </c>
      <c r="E176" s="13" t="s">
        <v>75</v>
      </c>
      <c r="F176" s="13" t="s">
        <v>75</v>
      </c>
      <c r="J176" s="10" t="s">
        <v>160</v>
      </c>
    </row>
    <row r="177">
      <c r="A177" s="10" t="s">
        <v>3326</v>
      </c>
      <c r="B177" s="19">
        <v>0.12109953703703703</v>
      </c>
      <c r="C177" s="10" t="s">
        <v>69</v>
      </c>
      <c r="D177" s="10" t="s">
        <v>89</v>
      </c>
      <c r="E177" s="13">
        <v>12.0</v>
      </c>
      <c r="F177" s="16">
        <f>E177-10</f>
        <v>2</v>
      </c>
      <c r="J177" s="10" t="s">
        <v>3374</v>
      </c>
    </row>
    <row r="178">
      <c r="A178" s="10" t="s">
        <v>3326</v>
      </c>
      <c r="B178" s="19">
        <v>0.1226388888888889</v>
      </c>
      <c r="C178" s="10" t="s">
        <v>66</v>
      </c>
      <c r="D178" s="10" t="s">
        <v>93</v>
      </c>
      <c r="E178" s="13">
        <v>21.0</v>
      </c>
      <c r="F178" s="16">
        <f t="shared" ref="F178:F179" si="14">E178-12</f>
        <v>9</v>
      </c>
      <c r="J178" s="10" t="s">
        <v>2638</v>
      </c>
    </row>
    <row r="179">
      <c r="A179" s="10" t="s">
        <v>3326</v>
      </c>
      <c r="B179" s="19">
        <v>0.12278935185185186</v>
      </c>
      <c r="C179" s="10" t="s">
        <v>66</v>
      </c>
      <c r="D179" s="10" t="s">
        <v>93</v>
      </c>
      <c r="E179" s="13">
        <v>29.0</v>
      </c>
      <c r="F179" s="16">
        <f t="shared" si="14"/>
        <v>17</v>
      </c>
      <c r="J179" s="10" t="s">
        <v>2638</v>
      </c>
    </row>
    <row r="180">
      <c r="A180" s="10" t="s">
        <v>3326</v>
      </c>
      <c r="B180" s="19">
        <v>0.12292824074074074</v>
      </c>
      <c r="C180" s="10" t="s">
        <v>66</v>
      </c>
      <c r="D180" s="10" t="s">
        <v>91</v>
      </c>
      <c r="E180" s="13">
        <v>24.0</v>
      </c>
      <c r="F180" s="16"/>
      <c r="H180" s="10" t="s">
        <v>3375</v>
      </c>
    </row>
    <row r="181">
      <c r="A181" s="10" t="s">
        <v>3326</v>
      </c>
      <c r="B181" s="19">
        <v>0.1233912037037037</v>
      </c>
      <c r="C181" s="10" t="s">
        <v>66</v>
      </c>
      <c r="D181" s="10" t="s">
        <v>76</v>
      </c>
      <c r="E181" s="13">
        <v>4.0</v>
      </c>
      <c r="F181" s="16"/>
      <c r="J181" s="10" t="s">
        <v>3328</v>
      </c>
    </row>
    <row r="182">
      <c r="A182" s="10" t="s">
        <v>3326</v>
      </c>
      <c r="B182" s="19">
        <v>0.12403935185185185</v>
      </c>
      <c r="C182" s="10" t="s">
        <v>70</v>
      </c>
      <c r="D182" s="10" t="s">
        <v>87</v>
      </c>
      <c r="E182" s="13" t="s">
        <v>68</v>
      </c>
      <c r="F182" s="13">
        <v>20.0</v>
      </c>
    </row>
    <row r="183">
      <c r="A183" s="10" t="s">
        <v>3326</v>
      </c>
      <c r="B183" s="19">
        <v>0.12413194444444445</v>
      </c>
      <c r="C183" s="10" t="s">
        <v>69</v>
      </c>
      <c r="D183" s="10" t="s">
        <v>87</v>
      </c>
      <c r="E183" s="13" t="s">
        <v>88</v>
      </c>
      <c r="F183" s="13">
        <v>1.0</v>
      </c>
    </row>
    <row r="184">
      <c r="A184" s="10" t="s">
        <v>3326</v>
      </c>
      <c r="B184" s="19">
        <v>0.1243287037037037</v>
      </c>
      <c r="C184" s="10" t="s">
        <v>82</v>
      </c>
      <c r="D184" s="10" t="s">
        <v>87</v>
      </c>
      <c r="E184" s="13">
        <v>17.0</v>
      </c>
      <c r="F184" s="16">
        <f>E184-0</f>
        <v>17</v>
      </c>
    </row>
    <row r="185">
      <c r="A185" s="10" t="s">
        <v>3326</v>
      </c>
      <c r="B185" s="19">
        <v>0.1243287037037037</v>
      </c>
      <c r="C185" s="10" t="s">
        <v>964</v>
      </c>
      <c r="D185" s="10" t="s">
        <v>87</v>
      </c>
      <c r="E185" s="13">
        <v>17.0</v>
      </c>
      <c r="F185" s="16">
        <f t="shared" ref="F185:F186" si="15">E185-2</f>
        <v>15</v>
      </c>
    </row>
    <row r="186">
      <c r="A186" s="10" t="s">
        <v>3326</v>
      </c>
      <c r="B186" s="19">
        <v>0.12435185185185185</v>
      </c>
      <c r="C186" s="10" t="s">
        <v>84</v>
      </c>
      <c r="D186" s="10" t="s">
        <v>87</v>
      </c>
      <c r="E186" s="13">
        <v>18.0</v>
      </c>
      <c r="F186" s="16">
        <f t="shared" si="15"/>
        <v>16</v>
      </c>
    </row>
    <row r="187">
      <c r="A187" s="10" t="s">
        <v>3326</v>
      </c>
      <c r="B187" s="19">
        <v>0.12450231481481482</v>
      </c>
      <c r="C187" s="10" t="s">
        <v>3086</v>
      </c>
      <c r="D187" s="10" t="s">
        <v>87</v>
      </c>
      <c r="E187" s="13">
        <v>14.0</v>
      </c>
      <c r="F187" s="16">
        <f>E187-5</f>
        <v>9</v>
      </c>
    </row>
    <row r="188">
      <c r="A188" s="10" t="s">
        <v>3326</v>
      </c>
      <c r="B188" s="19">
        <v>0.12456018518518519</v>
      </c>
      <c r="C188" s="10" t="s">
        <v>66</v>
      </c>
      <c r="D188" s="10" t="s">
        <v>87</v>
      </c>
      <c r="E188" s="13">
        <v>2.0</v>
      </c>
      <c r="F188" s="16">
        <f>E188-0</f>
        <v>2</v>
      </c>
    </row>
    <row r="189">
      <c r="A189" s="10" t="s">
        <v>3326</v>
      </c>
      <c r="B189" s="19">
        <v>0.125625</v>
      </c>
      <c r="C189" s="10" t="s">
        <v>70</v>
      </c>
      <c r="D189" s="10" t="s">
        <v>93</v>
      </c>
      <c r="E189" s="13" t="s">
        <v>75</v>
      </c>
      <c r="F189" s="13" t="s">
        <v>75</v>
      </c>
      <c r="J189" s="10" t="s">
        <v>160</v>
      </c>
    </row>
    <row r="190">
      <c r="A190" s="10" t="s">
        <v>3326</v>
      </c>
      <c r="B190" s="19">
        <v>0.125625</v>
      </c>
      <c r="C190" s="10" t="s">
        <v>70</v>
      </c>
      <c r="D190" s="10" t="s">
        <v>93</v>
      </c>
      <c r="E190" s="13">
        <v>22.0</v>
      </c>
      <c r="F190" s="16">
        <f>E190-11</f>
        <v>11</v>
      </c>
      <c r="J190" s="10" t="s">
        <v>421</v>
      </c>
    </row>
    <row r="191">
      <c r="A191" s="10" t="s">
        <v>3326</v>
      </c>
      <c r="B191" s="19">
        <v>0.12569444444444444</v>
      </c>
      <c r="C191" s="10" t="s">
        <v>70</v>
      </c>
      <c r="D191" s="10" t="s">
        <v>93</v>
      </c>
      <c r="E191" s="13" t="s">
        <v>75</v>
      </c>
      <c r="F191" s="13" t="s">
        <v>75</v>
      </c>
      <c r="J191" s="10" t="s">
        <v>160</v>
      </c>
    </row>
    <row r="192">
      <c r="A192" s="10" t="s">
        <v>3326</v>
      </c>
      <c r="B192" s="19">
        <v>0.12569444444444444</v>
      </c>
      <c r="C192" s="10" t="s">
        <v>70</v>
      </c>
      <c r="D192" s="10" t="s">
        <v>93</v>
      </c>
      <c r="E192" s="13" t="s">
        <v>75</v>
      </c>
      <c r="F192" s="13" t="s">
        <v>75</v>
      </c>
      <c r="J192" s="10" t="s">
        <v>421</v>
      </c>
    </row>
    <row r="193">
      <c r="A193" s="10" t="s">
        <v>3326</v>
      </c>
      <c r="B193" s="19">
        <v>0.12614583333333335</v>
      </c>
      <c r="C193" s="10" t="s">
        <v>70</v>
      </c>
      <c r="D193" s="10" t="s">
        <v>93</v>
      </c>
      <c r="E193" s="13" t="s">
        <v>75</v>
      </c>
      <c r="F193" s="13" t="s">
        <v>75</v>
      </c>
      <c r="J193" s="10" t="s">
        <v>160</v>
      </c>
    </row>
    <row r="194">
      <c r="A194" s="10" t="s">
        <v>3326</v>
      </c>
      <c r="B194" s="19">
        <v>0.12614583333333335</v>
      </c>
      <c r="C194" s="10" t="s">
        <v>70</v>
      </c>
      <c r="D194" s="10" t="s">
        <v>93</v>
      </c>
      <c r="E194" s="13">
        <v>27.0</v>
      </c>
      <c r="F194" s="16">
        <f>E194-11</f>
        <v>16</v>
      </c>
      <c r="J194" s="10" t="s">
        <v>421</v>
      </c>
    </row>
    <row r="195">
      <c r="A195" s="10" t="s">
        <v>3326</v>
      </c>
      <c r="B195" s="19">
        <v>0.12626157407407407</v>
      </c>
      <c r="C195" s="10" t="s">
        <v>70</v>
      </c>
      <c r="D195" s="10" t="s">
        <v>91</v>
      </c>
      <c r="E195" s="13">
        <v>15.0</v>
      </c>
      <c r="F195" s="16"/>
      <c r="H195" s="10" t="s">
        <v>3376</v>
      </c>
    </row>
    <row r="196">
      <c r="A196" s="10" t="s">
        <v>3326</v>
      </c>
      <c r="B196" s="19">
        <v>0.12638888888888888</v>
      </c>
      <c r="C196" s="10" t="s">
        <v>70</v>
      </c>
      <c r="D196" s="10" t="s">
        <v>93</v>
      </c>
      <c r="E196" s="13">
        <f>F196+11</f>
        <v>17</v>
      </c>
      <c r="F196" s="13">
        <v>6.0</v>
      </c>
      <c r="J196" s="10" t="s">
        <v>160</v>
      </c>
    </row>
    <row r="197">
      <c r="A197" s="10" t="s">
        <v>3326</v>
      </c>
      <c r="B197" s="19">
        <v>0.12638888888888888</v>
      </c>
      <c r="C197" s="10" t="s">
        <v>70</v>
      </c>
      <c r="D197" s="10" t="s">
        <v>93</v>
      </c>
      <c r="E197" s="13" t="s">
        <v>88</v>
      </c>
      <c r="F197" s="13">
        <v>1.0</v>
      </c>
      <c r="J197" s="10" t="s">
        <v>421</v>
      </c>
    </row>
    <row r="198">
      <c r="A198" s="10" t="s">
        <v>3326</v>
      </c>
      <c r="B198" s="19">
        <v>0.1295949074074074</v>
      </c>
      <c r="C198" s="10" t="s">
        <v>84</v>
      </c>
      <c r="D198" s="10" t="s">
        <v>93</v>
      </c>
      <c r="E198" s="13">
        <v>20.0</v>
      </c>
      <c r="F198" s="16">
        <f t="shared" ref="F198:F199" si="16">E198-6</f>
        <v>14</v>
      </c>
      <c r="J198" s="10" t="s">
        <v>3377</v>
      </c>
    </row>
    <row r="199">
      <c r="A199" s="10" t="s">
        <v>3326</v>
      </c>
      <c r="B199" s="19">
        <v>0.1299537037037037</v>
      </c>
      <c r="C199" s="10" t="s">
        <v>82</v>
      </c>
      <c r="D199" s="10" t="s">
        <v>93</v>
      </c>
      <c r="E199" s="13">
        <v>23.0</v>
      </c>
      <c r="F199" s="16">
        <f t="shared" si="16"/>
        <v>17</v>
      </c>
      <c r="J199" s="10" t="s">
        <v>3377</v>
      </c>
    </row>
    <row r="200">
      <c r="A200" s="10" t="s">
        <v>3326</v>
      </c>
      <c r="B200" s="19">
        <v>0.13005787037037037</v>
      </c>
      <c r="C200" s="10" t="s">
        <v>82</v>
      </c>
      <c r="D200" s="10" t="s">
        <v>91</v>
      </c>
      <c r="E200" s="13">
        <v>24.0</v>
      </c>
      <c r="F200" s="16"/>
      <c r="H200" s="10" t="s">
        <v>3375</v>
      </c>
    </row>
    <row r="201">
      <c r="A201" s="10" t="s">
        <v>3326</v>
      </c>
      <c r="B201" s="19">
        <v>0.13395833333333335</v>
      </c>
      <c r="C201" s="10" t="s">
        <v>69</v>
      </c>
      <c r="D201" s="10" t="s">
        <v>89</v>
      </c>
      <c r="E201" s="13">
        <v>28.0</v>
      </c>
      <c r="F201" s="16">
        <f>E201-10</f>
        <v>18</v>
      </c>
      <c r="J201" s="10" t="s">
        <v>839</v>
      </c>
    </row>
    <row r="202">
      <c r="A202" s="10" t="s">
        <v>3326</v>
      </c>
      <c r="B202" s="19">
        <v>0.1342361111111111</v>
      </c>
      <c r="C202" s="10" t="s">
        <v>69</v>
      </c>
      <c r="D202" s="10" t="s">
        <v>91</v>
      </c>
      <c r="E202" s="13">
        <v>19.0</v>
      </c>
      <c r="F202" s="16"/>
      <c r="H202" s="10" t="s">
        <v>3378</v>
      </c>
    </row>
    <row r="203">
      <c r="A203" s="10" t="s">
        <v>3326</v>
      </c>
      <c r="B203" s="19">
        <v>0.13490740740740742</v>
      </c>
      <c r="C203" s="10" t="s">
        <v>66</v>
      </c>
      <c r="D203" s="10" t="s">
        <v>93</v>
      </c>
      <c r="E203" s="13">
        <v>29.0</v>
      </c>
      <c r="F203" s="16">
        <f>E203-12</f>
        <v>17</v>
      </c>
      <c r="J203" s="10" t="s">
        <v>2638</v>
      </c>
    </row>
    <row r="204">
      <c r="A204" s="10" t="s">
        <v>3326</v>
      </c>
      <c r="B204" s="19">
        <v>0.1350347222222222</v>
      </c>
      <c r="C204" s="10" t="s">
        <v>66</v>
      </c>
      <c r="D204" s="10" t="s">
        <v>91</v>
      </c>
      <c r="E204" s="13">
        <v>13.0</v>
      </c>
      <c r="F204" s="16"/>
      <c r="H204" s="10" t="s">
        <v>3379</v>
      </c>
    </row>
    <row r="205">
      <c r="A205" s="10" t="s">
        <v>3326</v>
      </c>
      <c r="B205" s="19">
        <v>0.13519675925925925</v>
      </c>
      <c r="C205" s="10" t="s">
        <v>66</v>
      </c>
      <c r="D205" s="10" t="s">
        <v>93</v>
      </c>
      <c r="E205" s="13">
        <v>28.0</v>
      </c>
      <c r="F205" s="16">
        <f>E205-12</f>
        <v>16</v>
      </c>
      <c r="J205" s="10" t="s">
        <v>3380</v>
      </c>
    </row>
    <row r="206">
      <c r="A206" s="10" t="s">
        <v>3326</v>
      </c>
      <c r="B206" s="19">
        <v>0.13559027777777777</v>
      </c>
      <c r="C206" s="10" t="s">
        <v>66</v>
      </c>
      <c r="D206" s="10" t="s">
        <v>91</v>
      </c>
      <c r="E206" s="13">
        <v>34.0</v>
      </c>
      <c r="F206" s="16"/>
      <c r="H206" s="10" t="s">
        <v>3381</v>
      </c>
      <c r="I206" s="10">
        <v>1.0</v>
      </c>
      <c r="J206" s="10" t="s">
        <v>3382</v>
      </c>
    </row>
    <row r="207">
      <c r="A207" s="10" t="s">
        <v>3326</v>
      </c>
      <c r="B207" s="19">
        <v>0.1371527777777778</v>
      </c>
      <c r="C207" s="10" t="s">
        <v>66</v>
      </c>
      <c r="D207" s="10" t="s">
        <v>83</v>
      </c>
      <c r="E207" s="13">
        <v>24.0</v>
      </c>
      <c r="F207" s="16">
        <f>E207-7</f>
        <v>17</v>
      </c>
    </row>
    <row r="208">
      <c r="A208" s="10" t="s">
        <v>3326</v>
      </c>
      <c r="B208" s="19">
        <v>0.13784722222222223</v>
      </c>
      <c r="C208" s="10" t="s">
        <v>66</v>
      </c>
      <c r="D208" s="10" t="s">
        <v>67</v>
      </c>
      <c r="E208" s="13">
        <f>F208+3</f>
        <v>5</v>
      </c>
      <c r="F208" s="13">
        <v>2.0</v>
      </c>
    </row>
    <row r="209">
      <c r="A209" s="10" t="s">
        <v>3326</v>
      </c>
      <c r="B209" s="19">
        <v>0.13802083333333334</v>
      </c>
      <c r="C209" s="10" t="s">
        <v>964</v>
      </c>
      <c r="D209" s="10" t="s">
        <v>120</v>
      </c>
      <c r="E209" s="13">
        <v>16.0</v>
      </c>
      <c r="F209" s="16"/>
      <c r="J209" s="10" t="s">
        <v>3383</v>
      </c>
    </row>
    <row r="210">
      <c r="A210" s="10" t="s">
        <v>3326</v>
      </c>
      <c r="B210" s="19">
        <v>0.13914351851851853</v>
      </c>
      <c r="C210" s="10" t="s">
        <v>66</v>
      </c>
      <c r="D210" s="10" t="s">
        <v>67</v>
      </c>
      <c r="E210" s="13">
        <v>18.0</v>
      </c>
      <c r="F210" s="16">
        <f t="shared" ref="F210:F211" si="17">E210-3</f>
        <v>15</v>
      </c>
    </row>
    <row r="211">
      <c r="A211" s="10" t="s">
        <v>3326</v>
      </c>
      <c r="B211" s="19">
        <v>0.1392824074074074</v>
      </c>
      <c r="C211" s="10" t="s">
        <v>66</v>
      </c>
      <c r="D211" s="10" t="s">
        <v>67</v>
      </c>
      <c r="E211" s="13">
        <v>19.0</v>
      </c>
      <c r="F211" s="16">
        <f t="shared" si="17"/>
        <v>16</v>
      </c>
    </row>
    <row r="212">
      <c r="A212" s="10" t="s">
        <v>3326</v>
      </c>
      <c r="B212" s="19">
        <v>0.14184027777777777</v>
      </c>
      <c r="C212" s="10" t="s">
        <v>66</v>
      </c>
      <c r="D212" s="10" t="s">
        <v>83</v>
      </c>
      <c r="E212" s="13" t="s">
        <v>75</v>
      </c>
      <c r="F212" s="13" t="s">
        <v>75</v>
      </c>
      <c r="J212" s="10" t="s">
        <v>85</v>
      </c>
    </row>
    <row r="213">
      <c r="A213" s="10" t="s">
        <v>3326</v>
      </c>
      <c r="B213" s="19">
        <v>0.14184027777777777</v>
      </c>
      <c r="C213" s="10" t="s">
        <v>66</v>
      </c>
      <c r="D213" s="10" t="s">
        <v>83</v>
      </c>
      <c r="E213" s="13">
        <v>21.0</v>
      </c>
      <c r="F213" s="16">
        <f>E213-7</f>
        <v>14</v>
      </c>
      <c r="J213" s="10" t="s">
        <v>86</v>
      </c>
    </row>
    <row r="214">
      <c r="A214" s="10" t="s">
        <v>3326</v>
      </c>
      <c r="B214" s="19">
        <v>0.14591435185185186</v>
      </c>
      <c r="C214" s="10" t="s">
        <v>84</v>
      </c>
      <c r="D214" s="10" t="s">
        <v>93</v>
      </c>
      <c r="E214" s="13">
        <v>23.0</v>
      </c>
      <c r="F214" s="16">
        <f>E214-10</f>
        <v>13</v>
      </c>
      <c r="J214" s="10" t="s">
        <v>2198</v>
      </c>
    </row>
    <row r="215">
      <c r="A215" s="10" t="s">
        <v>3326</v>
      </c>
      <c r="B215" s="19">
        <v>0.15181712962962962</v>
      </c>
      <c r="C215" s="10" t="s">
        <v>66</v>
      </c>
      <c r="D215" s="10" t="s">
        <v>76</v>
      </c>
      <c r="E215" s="13">
        <v>7.0</v>
      </c>
      <c r="F215" s="16"/>
      <c r="J215" s="10" t="s">
        <v>3384</v>
      </c>
    </row>
    <row r="216">
      <c r="A216" s="10" t="s">
        <v>3326</v>
      </c>
      <c r="B216" s="19">
        <v>0.15209490740740741</v>
      </c>
      <c r="C216" s="10" t="s">
        <v>66</v>
      </c>
      <c r="D216" s="10" t="s">
        <v>76</v>
      </c>
      <c r="E216" s="13">
        <v>3.0</v>
      </c>
      <c r="F216" s="16"/>
      <c r="J216" s="10" t="s">
        <v>3384</v>
      </c>
    </row>
    <row r="217">
      <c r="A217" s="10" t="s">
        <v>3326</v>
      </c>
      <c r="B217" s="19">
        <v>0.15431712962962962</v>
      </c>
      <c r="C217" s="10" t="s">
        <v>66</v>
      </c>
      <c r="D217" s="10" t="s">
        <v>76</v>
      </c>
      <c r="E217" s="13">
        <v>6.0</v>
      </c>
      <c r="F217" s="16"/>
      <c r="J217" s="10" t="s">
        <v>3384</v>
      </c>
    </row>
    <row r="218">
      <c r="A218" s="10" t="s">
        <v>3326</v>
      </c>
      <c r="B218" s="19">
        <v>0.15525462962962963</v>
      </c>
      <c r="C218" s="10" t="s">
        <v>964</v>
      </c>
      <c r="D218" s="10" t="s">
        <v>67</v>
      </c>
      <c r="E218" s="13" t="s">
        <v>75</v>
      </c>
      <c r="F218" s="13" t="s">
        <v>75</v>
      </c>
      <c r="J218" s="10" t="s">
        <v>85</v>
      </c>
    </row>
    <row r="219">
      <c r="A219" s="10" t="s">
        <v>3326</v>
      </c>
      <c r="B219" s="19">
        <v>0.15525462962962963</v>
      </c>
      <c r="C219" s="10" t="s">
        <v>964</v>
      </c>
      <c r="D219" s="10" t="s">
        <v>67</v>
      </c>
      <c r="E219" s="13">
        <v>18.0</v>
      </c>
      <c r="F219" s="16">
        <f>E219-10</f>
        <v>8</v>
      </c>
      <c r="J219" s="10" t="s">
        <v>86</v>
      </c>
    </row>
    <row r="220">
      <c r="A220" s="10" t="s">
        <v>3326</v>
      </c>
      <c r="B220" s="19">
        <v>0.15547453703703704</v>
      </c>
      <c r="C220" s="10" t="s">
        <v>964</v>
      </c>
      <c r="D220" s="10" t="s">
        <v>130</v>
      </c>
      <c r="E220" s="13">
        <v>14.0</v>
      </c>
      <c r="F220" s="16">
        <f>E220--1</f>
        <v>15</v>
      </c>
    </row>
    <row r="221">
      <c r="A221" s="10" t="s">
        <v>3326</v>
      </c>
      <c r="B221" s="19">
        <v>0.1563425925925926</v>
      </c>
      <c r="C221" s="10" t="s">
        <v>964</v>
      </c>
      <c r="D221" s="10" t="s">
        <v>127</v>
      </c>
      <c r="E221" s="13">
        <v>13.0</v>
      </c>
      <c r="F221" s="16">
        <f>E221-3</f>
        <v>10</v>
      </c>
    </row>
    <row r="222">
      <c r="A222" s="10" t="s">
        <v>3326</v>
      </c>
      <c r="B222" s="19">
        <v>0.15686342592592592</v>
      </c>
      <c r="C222" s="10" t="s">
        <v>69</v>
      </c>
      <c r="D222" s="10" t="s">
        <v>130</v>
      </c>
      <c r="E222" s="13">
        <v>19.0</v>
      </c>
      <c r="F222" s="16">
        <f>E222-1</f>
        <v>18</v>
      </c>
    </row>
    <row r="223">
      <c r="A223" s="10" t="s">
        <v>3326</v>
      </c>
      <c r="B223" s="19">
        <v>0.15872685185185184</v>
      </c>
      <c r="C223" s="10" t="s">
        <v>82</v>
      </c>
      <c r="D223" s="10" t="s">
        <v>127</v>
      </c>
      <c r="E223" s="13">
        <v>11.0</v>
      </c>
      <c r="F223" s="13">
        <v>10.0</v>
      </c>
      <c r="J223" s="10" t="s">
        <v>3385</v>
      </c>
    </row>
    <row r="224">
      <c r="A224" s="10" t="s">
        <v>3326</v>
      </c>
      <c r="B224" s="19">
        <v>0.15900462962962963</v>
      </c>
      <c r="C224" s="10" t="s">
        <v>82</v>
      </c>
      <c r="D224" s="10" t="s">
        <v>67</v>
      </c>
      <c r="E224" s="13">
        <v>20.0</v>
      </c>
      <c r="F224" s="13">
        <v>18.0</v>
      </c>
      <c r="J224" s="10" t="s">
        <v>3385</v>
      </c>
    </row>
    <row r="225">
      <c r="A225" s="10" t="s">
        <v>3326</v>
      </c>
      <c r="B225" s="19">
        <v>0.1634722222222222</v>
      </c>
      <c r="C225" s="10" t="s">
        <v>69</v>
      </c>
      <c r="D225" s="10" t="s">
        <v>126</v>
      </c>
      <c r="E225" s="13">
        <v>21.0</v>
      </c>
      <c r="F225" s="16">
        <f>E225-5</f>
        <v>16</v>
      </c>
    </row>
    <row r="226">
      <c r="A226" s="10" t="s">
        <v>3326</v>
      </c>
      <c r="B226" s="19">
        <v>0.1655787037037037</v>
      </c>
      <c r="C226" s="10" t="s">
        <v>66</v>
      </c>
      <c r="D226" s="10" t="s">
        <v>76</v>
      </c>
      <c r="E226" s="13">
        <v>8.0</v>
      </c>
      <c r="F226" s="16"/>
      <c r="J226" s="10" t="s">
        <v>3384</v>
      </c>
    </row>
    <row r="227">
      <c r="A227" s="10" t="s">
        <v>3326</v>
      </c>
      <c r="B227" s="19">
        <v>0.1658564814814815</v>
      </c>
      <c r="C227" s="10" t="s">
        <v>66</v>
      </c>
      <c r="D227" s="10" t="s">
        <v>76</v>
      </c>
      <c r="E227" s="13">
        <v>10.0</v>
      </c>
      <c r="F227" s="16"/>
      <c r="J227" s="10" t="s">
        <v>3384</v>
      </c>
    </row>
    <row r="228">
      <c r="A228" s="10" t="s">
        <v>3326</v>
      </c>
      <c r="B228" s="19">
        <v>0.16846064814814815</v>
      </c>
      <c r="C228" s="10" t="s">
        <v>82</v>
      </c>
      <c r="D228" s="10" t="s">
        <v>83</v>
      </c>
      <c r="E228" s="13">
        <v>27.0</v>
      </c>
      <c r="F228" s="16">
        <f>E228-11</f>
        <v>16</v>
      </c>
    </row>
  </sheetData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7.43"/>
    <col customWidth="1" min="3" max="3" width="9.57"/>
    <col customWidth="1" min="5" max="5" width="10.71"/>
    <col customWidth="1" min="6" max="6" width="12.71"/>
    <col customWidth="1" min="7" max="7" width="5.14"/>
    <col customWidth="1" min="8" max="8" width="13.14"/>
    <col customWidth="1" min="9" max="9" width="6.43"/>
    <col customWidth="1" min="10" max="10" width="30.71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3373</v>
      </c>
      <c r="B2" s="19">
        <v>0.02127314814814815</v>
      </c>
      <c r="C2" s="10" t="s">
        <v>70</v>
      </c>
      <c r="D2" s="10" t="s">
        <v>67</v>
      </c>
      <c r="E2" s="13">
        <v>18.0</v>
      </c>
      <c r="F2" s="16">
        <f>E2-4</f>
        <v>14</v>
      </c>
    </row>
    <row r="3">
      <c r="A3" s="10" t="s">
        <v>3373</v>
      </c>
      <c r="B3" s="19">
        <v>0.023391203703703702</v>
      </c>
      <c r="C3" s="10" t="s">
        <v>3086</v>
      </c>
      <c r="D3" s="10" t="s">
        <v>83</v>
      </c>
      <c r="E3" s="13">
        <v>32.0</v>
      </c>
      <c r="F3" s="16">
        <f>E3-13</f>
        <v>19</v>
      </c>
    </row>
    <row r="4">
      <c r="A4" s="10" t="s">
        <v>3373</v>
      </c>
      <c r="B4" s="19">
        <v>0.033854166666666664</v>
      </c>
      <c r="C4" s="10" t="s">
        <v>69</v>
      </c>
      <c r="D4" s="10" t="s">
        <v>67</v>
      </c>
      <c r="E4" s="13">
        <v>9.0</v>
      </c>
      <c r="F4" s="16">
        <f>E4-5</f>
        <v>4</v>
      </c>
    </row>
    <row r="5">
      <c r="A5" s="10" t="s">
        <v>3373</v>
      </c>
      <c r="B5" s="19">
        <v>0.03431712962962963</v>
      </c>
      <c r="C5" s="10" t="s">
        <v>69</v>
      </c>
      <c r="D5" s="10" t="s">
        <v>127</v>
      </c>
      <c r="E5" s="13">
        <v>22.0</v>
      </c>
      <c r="F5" s="16">
        <f>E5-6</f>
        <v>16</v>
      </c>
    </row>
    <row r="6">
      <c r="A6" s="10" t="s">
        <v>3373</v>
      </c>
      <c r="B6" s="19">
        <v>0.038935185185185184</v>
      </c>
      <c r="C6" s="10" t="s">
        <v>70</v>
      </c>
      <c r="D6" s="10" t="s">
        <v>584</v>
      </c>
      <c r="E6" s="13">
        <v>10.0</v>
      </c>
      <c r="F6" s="16">
        <f t="shared" ref="F6:F7" si="1">E6-5</f>
        <v>5</v>
      </c>
      <c r="J6" s="10" t="s">
        <v>3386</v>
      </c>
    </row>
    <row r="7">
      <c r="A7" s="10" t="s">
        <v>3373</v>
      </c>
      <c r="B7" s="19">
        <v>0.0627662037037037</v>
      </c>
      <c r="C7" s="10" t="s">
        <v>69</v>
      </c>
      <c r="D7" s="10" t="s">
        <v>71</v>
      </c>
      <c r="E7" s="13">
        <v>12.0</v>
      </c>
      <c r="F7" s="16">
        <f t="shared" si="1"/>
        <v>7</v>
      </c>
    </row>
    <row r="8">
      <c r="A8" s="10" t="s">
        <v>3373</v>
      </c>
      <c r="B8" s="19">
        <v>0.07201388888888889</v>
      </c>
      <c r="C8" s="10" t="s">
        <v>66</v>
      </c>
      <c r="D8" s="10" t="s">
        <v>67</v>
      </c>
      <c r="E8" s="13">
        <v>19.0</v>
      </c>
      <c r="F8" s="16">
        <f>E8-3</f>
        <v>16</v>
      </c>
    </row>
    <row r="9">
      <c r="A9" s="10" t="s">
        <v>3373</v>
      </c>
      <c r="B9" s="19">
        <v>0.0726736111111111</v>
      </c>
      <c r="C9" s="10" t="s">
        <v>70</v>
      </c>
      <c r="D9" s="10" t="s">
        <v>83</v>
      </c>
      <c r="E9" s="13">
        <v>26.0</v>
      </c>
      <c r="F9" s="16">
        <f>E9-14</f>
        <v>12</v>
      </c>
    </row>
    <row r="10">
      <c r="A10" s="10" t="s">
        <v>3373</v>
      </c>
      <c r="B10" s="19">
        <v>0.09819444444444445</v>
      </c>
      <c r="C10" s="10" t="s">
        <v>66</v>
      </c>
      <c r="D10" s="10" t="s">
        <v>210</v>
      </c>
      <c r="E10" s="13" t="s">
        <v>68</v>
      </c>
      <c r="F10" s="13">
        <v>20.0</v>
      </c>
    </row>
    <row r="11">
      <c r="A11" s="10" t="s">
        <v>3373</v>
      </c>
      <c r="B11" s="19">
        <v>0.09952546296296297</v>
      </c>
      <c r="C11" s="10" t="s">
        <v>3086</v>
      </c>
      <c r="D11" s="10" t="s">
        <v>217</v>
      </c>
      <c r="E11" s="13">
        <v>29.0</v>
      </c>
      <c r="F11" s="16">
        <f>E11-15</f>
        <v>14</v>
      </c>
    </row>
    <row r="12">
      <c r="A12" s="10" t="s">
        <v>3373</v>
      </c>
      <c r="B12" s="19">
        <v>0.10179398148148149</v>
      </c>
      <c r="C12" s="10" t="s">
        <v>82</v>
      </c>
      <c r="D12" s="10" t="s">
        <v>83</v>
      </c>
      <c r="E12" s="13" t="s">
        <v>68</v>
      </c>
      <c r="F12" s="13">
        <v>20.0</v>
      </c>
    </row>
    <row r="13">
      <c r="A13" s="10" t="s">
        <v>3373</v>
      </c>
      <c r="B13" s="19">
        <v>0.10283564814814815</v>
      </c>
      <c r="C13" s="10" t="s">
        <v>3086</v>
      </c>
      <c r="D13" s="10" t="s">
        <v>83</v>
      </c>
      <c r="E13" s="13">
        <v>28.0</v>
      </c>
      <c r="F13" s="16">
        <f>E13-13</f>
        <v>15</v>
      </c>
    </row>
    <row r="14">
      <c r="A14" s="10" t="s">
        <v>3373</v>
      </c>
      <c r="B14" s="19">
        <v>0.10377314814814814</v>
      </c>
      <c r="C14" s="10" t="s">
        <v>3086</v>
      </c>
      <c r="D14" s="10" t="s">
        <v>128</v>
      </c>
      <c r="E14" s="13">
        <v>12.0</v>
      </c>
      <c r="F14" s="16">
        <f>E14-1</f>
        <v>11</v>
      </c>
    </row>
    <row r="15">
      <c r="A15" s="10" t="s">
        <v>3373</v>
      </c>
      <c r="B15" s="19">
        <v>0.11905092592592592</v>
      </c>
      <c r="C15" s="10" t="s">
        <v>66</v>
      </c>
      <c r="D15" s="10" t="s">
        <v>80</v>
      </c>
      <c r="E15" s="13">
        <v>22.0</v>
      </c>
      <c r="F15" s="13">
        <v>12.0</v>
      </c>
      <c r="J15" s="10" t="s">
        <v>85</v>
      </c>
    </row>
    <row r="16">
      <c r="A16" s="10" t="s">
        <v>3373</v>
      </c>
      <c r="B16" s="19">
        <v>0.11905092592592592</v>
      </c>
      <c r="C16" s="10" t="s">
        <v>66</v>
      </c>
      <c r="D16" s="10" t="s">
        <v>80</v>
      </c>
      <c r="E16" s="13">
        <v>28.0</v>
      </c>
      <c r="F16" s="13">
        <v>18.0</v>
      </c>
      <c r="J16" s="10" t="s">
        <v>86</v>
      </c>
    </row>
    <row r="17">
      <c r="A17" s="10" t="s">
        <v>3373</v>
      </c>
      <c r="B17" s="19">
        <v>0.1213425925925926</v>
      </c>
      <c r="C17" s="10" t="s">
        <v>84</v>
      </c>
      <c r="D17" s="10" t="s">
        <v>83</v>
      </c>
      <c r="E17" s="13">
        <v>12.0</v>
      </c>
      <c r="F17" s="16">
        <f>E17-6</f>
        <v>6</v>
      </c>
    </row>
    <row r="18">
      <c r="A18" s="10" t="s">
        <v>3373</v>
      </c>
      <c r="B18" s="19">
        <v>0.12275462962962963</v>
      </c>
      <c r="C18" s="10" t="s">
        <v>3086</v>
      </c>
      <c r="D18" s="10" t="s">
        <v>83</v>
      </c>
      <c r="E18" s="13">
        <v>23.0</v>
      </c>
      <c r="F18" s="16">
        <f>E18-13</f>
        <v>10</v>
      </c>
    </row>
    <row r="19">
      <c r="A19" s="10" t="s">
        <v>3373</v>
      </c>
      <c r="B19" s="19">
        <v>0.1358449074074074</v>
      </c>
      <c r="C19" s="10" t="s">
        <v>82</v>
      </c>
      <c r="D19" s="10" t="s">
        <v>67</v>
      </c>
      <c r="E19" s="13">
        <v>19.0</v>
      </c>
      <c r="F19" s="16">
        <f t="shared" ref="F19:F20" si="2">E19-9</f>
        <v>10</v>
      </c>
    </row>
    <row r="20">
      <c r="A20" s="10" t="s">
        <v>3373</v>
      </c>
      <c r="B20" s="19">
        <v>0.13722222222222222</v>
      </c>
      <c r="C20" s="10" t="s">
        <v>82</v>
      </c>
      <c r="D20" s="10" t="s">
        <v>127</v>
      </c>
      <c r="E20" s="13">
        <v>25.0</v>
      </c>
      <c r="F20" s="16">
        <f t="shared" si="2"/>
        <v>16</v>
      </c>
    </row>
    <row r="21">
      <c r="A21" s="10" t="s">
        <v>3373</v>
      </c>
      <c r="B21" s="19">
        <v>0.13777777777777778</v>
      </c>
      <c r="C21" s="10" t="s">
        <v>82</v>
      </c>
      <c r="D21" s="10" t="s">
        <v>83</v>
      </c>
      <c r="E21" s="13">
        <v>17.0</v>
      </c>
      <c r="F21" s="16">
        <f>E21-11</f>
        <v>6</v>
      </c>
    </row>
    <row r="22">
      <c r="A22" s="10" t="s">
        <v>3373</v>
      </c>
      <c r="B22" s="19">
        <v>0.14291666666666666</v>
      </c>
      <c r="C22" s="10" t="s">
        <v>69</v>
      </c>
      <c r="D22" s="10" t="s">
        <v>83</v>
      </c>
      <c r="E22" s="13" t="s">
        <v>75</v>
      </c>
      <c r="F22" s="13" t="s">
        <v>75</v>
      </c>
      <c r="J22" s="10" t="s">
        <v>85</v>
      </c>
    </row>
    <row r="23">
      <c r="A23" s="10" t="s">
        <v>3373</v>
      </c>
      <c r="B23" s="19">
        <v>0.14291666666666666</v>
      </c>
      <c r="C23" s="10" t="s">
        <v>69</v>
      </c>
      <c r="D23" s="10" t="s">
        <v>83</v>
      </c>
      <c r="E23" s="13">
        <v>18.0</v>
      </c>
      <c r="F23" s="16">
        <f>E23-1</f>
        <v>17</v>
      </c>
      <c r="J23" s="10" t="s">
        <v>86</v>
      </c>
    </row>
    <row r="24">
      <c r="A24" s="10" t="s">
        <v>3373</v>
      </c>
      <c r="B24" s="19">
        <v>0.14690972222222223</v>
      </c>
      <c r="C24" s="10" t="s">
        <v>69</v>
      </c>
      <c r="D24" s="10" t="s">
        <v>3387</v>
      </c>
      <c r="E24" s="13" t="s">
        <v>75</v>
      </c>
      <c r="F24" s="13" t="s">
        <v>75</v>
      </c>
      <c r="J24" s="10" t="s">
        <v>85</v>
      </c>
    </row>
    <row r="25">
      <c r="A25" s="10" t="s">
        <v>3373</v>
      </c>
      <c r="B25" s="19">
        <v>0.14690972222222223</v>
      </c>
      <c r="C25" s="10" t="s">
        <v>69</v>
      </c>
      <c r="D25" s="10" t="s">
        <v>3387</v>
      </c>
      <c r="E25" s="13">
        <v>29.0</v>
      </c>
      <c r="F25" s="13" t="s">
        <v>75</v>
      </c>
      <c r="J25" s="10" t="s">
        <v>2684</v>
      </c>
    </row>
    <row r="26">
      <c r="A26" s="10" t="s">
        <v>3373</v>
      </c>
      <c r="B26" s="19">
        <v>0.14690972222222223</v>
      </c>
      <c r="C26" s="10" t="s">
        <v>69</v>
      </c>
      <c r="D26" s="10" t="s">
        <v>3387</v>
      </c>
      <c r="E26" s="13" t="s">
        <v>75</v>
      </c>
      <c r="F26" s="13" t="s">
        <v>75</v>
      </c>
      <c r="J26" s="10" t="s">
        <v>3388</v>
      </c>
    </row>
  </sheetData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7.43"/>
    <col customWidth="1" min="3" max="3" width="9.71"/>
    <col customWidth="1" min="4" max="4" width="16.0"/>
    <col customWidth="1" min="5" max="5" width="10.71"/>
    <col customWidth="1" min="6" max="6" width="12.71"/>
    <col customWidth="1" min="7" max="7" width="5.14"/>
    <col customWidth="1" min="8" max="8" width="26.14"/>
    <col customWidth="1" min="9" max="9" width="6.43"/>
    <col customWidth="1" min="10" max="10" width="76.43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3389</v>
      </c>
      <c r="B2" s="19">
        <v>0.010335648148148148</v>
      </c>
      <c r="C2" s="10" t="s">
        <v>964</v>
      </c>
      <c r="D2" s="10" t="s">
        <v>67</v>
      </c>
      <c r="E2" s="13" t="s">
        <v>75</v>
      </c>
      <c r="F2" s="13" t="s">
        <v>75</v>
      </c>
      <c r="J2" s="10" t="s">
        <v>85</v>
      </c>
    </row>
    <row r="3">
      <c r="A3" s="10" t="s">
        <v>3389</v>
      </c>
      <c r="B3" s="19">
        <v>0.010335648148148148</v>
      </c>
      <c r="C3" s="10" t="s">
        <v>964</v>
      </c>
      <c r="D3" s="10" t="s">
        <v>67</v>
      </c>
      <c r="E3" s="13" t="s">
        <v>68</v>
      </c>
      <c r="F3" s="13">
        <v>20.0</v>
      </c>
      <c r="J3" s="10" t="s">
        <v>86</v>
      </c>
    </row>
    <row r="4">
      <c r="A4" s="10" t="s">
        <v>3389</v>
      </c>
      <c r="B4" s="19">
        <v>0.013645833333333333</v>
      </c>
      <c r="C4" s="10" t="s">
        <v>82</v>
      </c>
      <c r="D4" s="10" t="s">
        <v>3390</v>
      </c>
      <c r="E4" s="13">
        <v>12.0</v>
      </c>
      <c r="F4" s="13">
        <v>12.0</v>
      </c>
    </row>
    <row r="5">
      <c r="A5" s="10" t="s">
        <v>3389</v>
      </c>
      <c r="B5" s="19">
        <v>0.026319444444444444</v>
      </c>
      <c r="C5" s="10" t="s">
        <v>964</v>
      </c>
      <c r="D5" s="10" t="s">
        <v>100</v>
      </c>
      <c r="E5" s="13" t="s">
        <v>88</v>
      </c>
      <c r="F5" s="13">
        <v>1.0</v>
      </c>
      <c r="H5" s="10" t="s">
        <v>3391</v>
      </c>
    </row>
    <row r="6">
      <c r="A6" s="10" t="s">
        <v>3389</v>
      </c>
      <c r="B6" s="19">
        <v>0.01931712962962963</v>
      </c>
      <c r="C6" s="10" t="s">
        <v>69</v>
      </c>
      <c r="D6" s="10" t="s">
        <v>100</v>
      </c>
      <c r="E6" s="13">
        <v>19.0</v>
      </c>
      <c r="F6" s="16">
        <f>E6-4</f>
        <v>15</v>
      </c>
    </row>
    <row r="7">
      <c r="A7" s="10" t="s">
        <v>3389</v>
      </c>
      <c r="B7" s="19">
        <v>0.02158564814814815</v>
      </c>
      <c r="C7" s="10" t="s">
        <v>84</v>
      </c>
      <c r="D7" s="10" t="s">
        <v>100</v>
      </c>
      <c r="E7" s="13" t="s">
        <v>75</v>
      </c>
      <c r="F7" s="13" t="s">
        <v>75</v>
      </c>
      <c r="J7" s="10" t="s">
        <v>85</v>
      </c>
    </row>
    <row r="8">
      <c r="A8" s="10" t="s">
        <v>3389</v>
      </c>
      <c r="B8" s="19">
        <v>0.02158564814814815</v>
      </c>
      <c r="C8" s="10" t="s">
        <v>84</v>
      </c>
      <c r="D8" s="10" t="s">
        <v>100</v>
      </c>
      <c r="E8" s="13">
        <v>15.0</v>
      </c>
      <c r="F8" s="16">
        <f>E8-4</f>
        <v>11</v>
      </c>
      <c r="J8" s="10" t="s">
        <v>86</v>
      </c>
    </row>
    <row r="9">
      <c r="A9" s="10" t="s">
        <v>3389</v>
      </c>
      <c r="B9" s="19">
        <v>0.03693287037037037</v>
      </c>
      <c r="C9" s="10" t="s">
        <v>66</v>
      </c>
      <c r="D9" s="10" t="s">
        <v>67</v>
      </c>
      <c r="E9" s="13">
        <v>22.0</v>
      </c>
      <c r="F9" s="16">
        <f>E9-3</f>
        <v>19</v>
      </c>
    </row>
    <row r="10">
      <c r="A10" s="10" t="s">
        <v>3389</v>
      </c>
      <c r="B10" s="19">
        <v>0.04167824074074074</v>
      </c>
      <c r="C10" s="10" t="s">
        <v>69</v>
      </c>
      <c r="D10" s="10" t="s">
        <v>67</v>
      </c>
      <c r="E10" s="13">
        <v>14.0</v>
      </c>
      <c r="F10" s="16">
        <f>E10-5</f>
        <v>9</v>
      </c>
    </row>
    <row r="11">
      <c r="A11" s="10" t="s">
        <v>3389</v>
      </c>
      <c r="B11" s="19">
        <v>0.04168981481481481</v>
      </c>
      <c r="C11" s="10" t="s">
        <v>964</v>
      </c>
      <c r="D11" s="10" t="s">
        <v>67</v>
      </c>
      <c r="E11" s="13">
        <v>12.0</v>
      </c>
      <c r="F11" s="16">
        <f>E11-10</f>
        <v>2</v>
      </c>
    </row>
    <row r="12">
      <c r="A12" s="10" t="s">
        <v>3389</v>
      </c>
      <c r="B12" s="19">
        <v>0.04293981481481481</v>
      </c>
      <c r="C12" s="10" t="s">
        <v>66</v>
      </c>
      <c r="D12" s="10" t="s">
        <v>81</v>
      </c>
      <c r="E12" s="13" t="s">
        <v>68</v>
      </c>
      <c r="F12" s="13">
        <v>20.0</v>
      </c>
    </row>
    <row r="13">
      <c r="A13" s="10" t="s">
        <v>3389</v>
      </c>
      <c r="B13" s="19">
        <v>0.04293981481481481</v>
      </c>
      <c r="C13" s="10" t="s">
        <v>84</v>
      </c>
      <c r="D13" s="10" t="s">
        <v>81</v>
      </c>
      <c r="E13" s="13" t="s">
        <v>68</v>
      </c>
      <c r="F13" s="13">
        <v>20.0</v>
      </c>
    </row>
    <row r="14">
      <c r="A14" s="10" t="s">
        <v>3389</v>
      </c>
      <c r="B14" s="19">
        <v>0.04299768518518519</v>
      </c>
      <c r="C14" s="10" t="s">
        <v>964</v>
      </c>
      <c r="D14" s="10" t="s">
        <v>81</v>
      </c>
      <c r="E14" s="13">
        <v>16.0</v>
      </c>
      <c r="F14" s="16">
        <f t="shared" ref="F14:F15" si="1">E14-3</f>
        <v>13</v>
      </c>
    </row>
    <row r="15">
      <c r="A15" s="10" t="s">
        <v>3389</v>
      </c>
      <c r="B15" s="19">
        <v>0.04300925925925926</v>
      </c>
      <c r="C15" s="10" t="s">
        <v>70</v>
      </c>
      <c r="D15" s="10" t="s">
        <v>81</v>
      </c>
      <c r="E15" s="13">
        <v>16.0</v>
      </c>
      <c r="F15" s="16">
        <f t="shared" si="1"/>
        <v>13</v>
      </c>
    </row>
    <row r="16">
      <c r="A16" s="10" t="s">
        <v>3389</v>
      </c>
      <c r="B16" s="19">
        <v>0.04927083333333333</v>
      </c>
      <c r="C16" s="10" t="s">
        <v>3086</v>
      </c>
      <c r="D16" s="10" t="s">
        <v>81</v>
      </c>
      <c r="E16" s="13">
        <v>9.0</v>
      </c>
      <c r="F16" s="16">
        <f>E16-1</f>
        <v>8</v>
      </c>
      <c r="J16" s="10" t="s">
        <v>3392</v>
      </c>
    </row>
    <row r="17">
      <c r="A17" s="10" t="s">
        <v>3389</v>
      </c>
      <c r="B17" s="19">
        <v>0.04304398148148148</v>
      </c>
      <c r="C17" s="10" t="s">
        <v>82</v>
      </c>
      <c r="D17" s="10" t="s">
        <v>81</v>
      </c>
      <c r="E17" s="13">
        <v>19.0</v>
      </c>
      <c r="F17" s="16">
        <f t="shared" ref="F17:F18" si="2">E17-3</f>
        <v>16</v>
      </c>
    </row>
    <row r="18">
      <c r="A18" s="10" t="s">
        <v>3389</v>
      </c>
      <c r="B18" s="19">
        <v>0.04304398148148148</v>
      </c>
      <c r="C18" s="10" t="s">
        <v>69</v>
      </c>
      <c r="D18" s="10" t="s">
        <v>81</v>
      </c>
      <c r="E18" s="13">
        <v>18.0</v>
      </c>
      <c r="F18" s="16">
        <f t="shared" si="2"/>
        <v>15</v>
      </c>
    </row>
    <row r="19">
      <c r="A19" s="10" t="s">
        <v>3389</v>
      </c>
      <c r="B19" s="19">
        <v>0.045196759259259256</v>
      </c>
      <c r="C19" s="10" t="s">
        <v>69</v>
      </c>
      <c r="D19" s="10" t="s">
        <v>83</v>
      </c>
      <c r="E19" s="13">
        <v>12.0</v>
      </c>
      <c r="F19" s="16">
        <f>E19-1</f>
        <v>11</v>
      </c>
    </row>
    <row r="20">
      <c r="A20" s="10" t="s">
        <v>3389</v>
      </c>
      <c r="B20" s="19">
        <v>0.04791666666666667</v>
      </c>
      <c r="C20" s="10" t="s">
        <v>3086</v>
      </c>
      <c r="D20" s="10" t="s">
        <v>3390</v>
      </c>
      <c r="E20" s="13">
        <v>15.0</v>
      </c>
      <c r="F20" s="13">
        <v>15.0</v>
      </c>
    </row>
    <row r="21">
      <c r="A21" s="10" t="s">
        <v>3389</v>
      </c>
      <c r="B21" s="19">
        <v>0.05113425925925926</v>
      </c>
      <c r="C21" s="10" t="s">
        <v>66</v>
      </c>
      <c r="D21" s="10" t="s">
        <v>83</v>
      </c>
      <c r="E21" s="13">
        <v>22.0</v>
      </c>
      <c r="F21" s="16">
        <f>E21-7</f>
        <v>15</v>
      </c>
    </row>
    <row r="22">
      <c r="A22" s="10" t="s">
        <v>3389</v>
      </c>
      <c r="B22" s="19">
        <v>0.05275462962962963</v>
      </c>
      <c r="C22" s="10" t="s">
        <v>82</v>
      </c>
      <c r="D22" s="10" t="s">
        <v>361</v>
      </c>
      <c r="E22" s="13">
        <v>24.0</v>
      </c>
      <c r="F22" s="16">
        <f>E22-11</f>
        <v>13</v>
      </c>
    </row>
    <row r="23">
      <c r="A23" s="10" t="s">
        <v>3389</v>
      </c>
      <c r="B23" s="19">
        <v>0.056979166666666664</v>
      </c>
      <c r="C23" s="10" t="s">
        <v>82</v>
      </c>
      <c r="D23" s="10" t="s">
        <v>131</v>
      </c>
      <c r="E23" s="13">
        <v>12.0</v>
      </c>
      <c r="F23" s="16">
        <f t="shared" ref="F23:F24" si="3">E23-5</f>
        <v>7</v>
      </c>
    </row>
    <row r="24">
      <c r="A24" s="10" t="s">
        <v>3389</v>
      </c>
      <c r="B24" s="19">
        <v>0.05748842592592593</v>
      </c>
      <c r="C24" s="10" t="s">
        <v>66</v>
      </c>
      <c r="D24" s="10" t="s">
        <v>81</v>
      </c>
      <c r="E24" s="13">
        <v>22.0</v>
      </c>
      <c r="F24" s="16">
        <f t="shared" si="3"/>
        <v>17</v>
      </c>
      <c r="H24" s="10" t="s">
        <v>3393</v>
      </c>
      <c r="J24" s="10" t="s">
        <v>3394</v>
      </c>
    </row>
    <row r="25">
      <c r="A25" s="10" t="s">
        <v>3389</v>
      </c>
      <c r="B25" s="19">
        <v>0.057511574074074076</v>
      </c>
      <c r="C25" s="10" t="s">
        <v>69</v>
      </c>
      <c r="D25" s="10" t="s">
        <v>81</v>
      </c>
      <c r="E25" s="13">
        <v>19.0</v>
      </c>
      <c r="F25" s="16">
        <f t="shared" ref="F25:F26" si="4">E25-3</f>
        <v>16</v>
      </c>
      <c r="H25" s="10" t="s">
        <v>3395</v>
      </c>
      <c r="J25" s="10" t="s">
        <v>3394</v>
      </c>
    </row>
    <row r="26">
      <c r="A26" s="10" t="s">
        <v>3389</v>
      </c>
      <c r="B26" s="19">
        <v>0.0575462962962963</v>
      </c>
      <c r="C26" s="10" t="s">
        <v>82</v>
      </c>
      <c r="D26" s="10" t="s">
        <v>81</v>
      </c>
      <c r="E26" s="13">
        <v>14.0</v>
      </c>
      <c r="F26" s="16">
        <f t="shared" si="4"/>
        <v>11</v>
      </c>
      <c r="H26" s="10" t="s">
        <v>3396</v>
      </c>
      <c r="J26" s="10" t="s">
        <v>3394</v>
      </c>
    </row>
    <row r="27">
      <c r="A27" s="10" t="s">
        <v>3389</v>
      </c>
      <c r="B27" s="19">
        <v>0.05755787037037037</v>
      </c>
      <c r="C27" s="10" t="s">
        <v>3086</v>
      </c>
      <c r="D27" s="10" t="s">
        <v>81</v>
      </c>
      <c r="E27" s="13">
        <v>14.0</v>
      </c>
      <c r="F27" s="16">
        <f>E27-1</f>
        <v>13</v>
      </c>
      <c r="H27" s="10" t="s">
        <v>3397</v>
      </c>
      <c r="J27" s="10" t="s">
        <v>3394</v>
      </c>
    </row>
    <row r="28">
      <c r="A28" s="10" t="s">
        <v>3389</v>
      </c>
      <c r="B28" s="19">
        <v>0.057569444444444444</v>
      </c>
      <c r="C28" s="10" t="s">
        <v>84</v>
      </c>
      <c r="D28" s="10" t="s">
        <v>81</v>
      </c>
      <c r="E28" s="13">
        <v>22.0</v>
      </c>
      <c r="F28" s="16">
        <f>E28-8</f>
        <v>14</v>
      </c>
      <c r="H28" s="10" t="s">
        <v>3398</v>
      </c>
      <c r="J28" s="10" t="s">
        <v>3394</v>
      </c>
    </row>
    <row r="29">
      <c r="A29" s="10" t="s">
        <v>3389</v>
      </c>
      <c r="B29" s="19">
        <v>0.05758101851851852</v>
      </c>
      <c r="C29" s="10" t="s">
        <v>964</v>
      </c>
      <c r="D29" s="10" t="s">
        <v>81</v>
      </c>
      <c r="E29" s="13">
        <v>17.0</v>
      </c>
      <c r="F29" s="16">
        <f t="shared" ref="F29:F30" si="5">E29-3</f>
        <v>14</v>
      </c>
      <c r="H29" s="10" t="s">
        <v>3399</v>
      </c>
      <c r="J29" s="10" t="s">
        <v>3394</v>
      </c>
    </row>
    <row r="30">
      <c r="A30" s="10" t="s">
        <v>3389</v>
      </c>
      <c r="B30" s="19">
        <v>0.05758101851851852</v>
      </c>
      <c r="C30" s="10" t="s">
        <v>70</v>
      </c>
      <c r="D30" s="10" t="s">
        <v>81</v>
      </c>
      <c r="E30" s="13">
        <v>16.0</v>
      </c>
      <c r="F30" s="16">
        <f t="shared" si="5"/>
        <v>13</v>
      </c>
      <c r="H30" s="10" t="s">
        <v>3400</v>
      </c>
      <c r="J30" s="10" t="s">
        <v>3394</v>
      </c>
    </row>
    <row r="31">
      <c r="A31" s="10" t="s">
        <v>3389</v>
      </c>
      <c r="B31" s="19">
        <v>0.060439814814814814</v>
      </c>
      <c r="C31" s="10" t="s">
        <v>66</v>
      </c>
      <c r="D31" s="10" t="s">
        <v>120</v>
      </c>
      <c r="E31" s="13">
        <v>29.0</v>
      </c>
      <c r="F31" s="16"/>
      <c r="J31" s="10" t="s">
        <v>3401</v>
      </c>
    </row>
    <row r="32">
      <c r="A32" s="10" t="s">
        <v>3389</v>
      </c>
      <c r="B32" s="19">
        <v>0.06146990740740741</v>
      </c>
      <c r="C32" s="10" t="s">
        <v>82</v>
      </c>
      <c r="D32" s="10" t="s">
        <v>131</v>
      </c>
      <c r="E32" s="13">
        <v>8.0</v>
      </c>
      <c r="F32" s="16">
        <f>E32-5</f>
        <v>3</v>
      </c>
    </row>
    <row r="33">
      <c r="A33" s="10" t="s">
        <v>3389</v>
      </c>
      <c r="B33" s="19">
        <v>0.06170138888888889</v>
      </c>
      <c r="C33" s="10" t="s">
        <v>82</v>
      </c>
      <c r="D33" s="10" t="s">
        <v>100</v>
      </c>
      <c r="E33" s="13" t="s">
        <v>68</v>
      </c>
      <c r="F33" s="13">
        <v>20.0</v>
      </c>
      <c r="J33" s="10" t="s">
        <v>160</v>
      </c>
    </row>
    <row r="34">
      <c r="A34" s="10" t="s">
        <v>3389</v>
      </c>
      <c r="B34" s="19">
        <v>0.06171296296296296</v>
      </c>
      <c r="C34" s="10" t="s">
        <v>82</v>
      </c>
      <c r="D34" s="10" t="s">
        <v>100</v>
      </c>
      <c r="E34" s="13">
        <v>6.0</v>
      </c>
      <c r="F34" s="16">
        <f>E34-2</f>
        <v>4</v>
      </c>
      <c r="J34" s="10" t="s">
        <v>161</v>
      </c>
    </row>
    <row r="35">
      <c r="A35" s="10" t="s">
        <v>3389</v>
      </c>
      <c r="B35" s="19">
        <v>0.06060185185185185</v>
      </c>
      <c r="C35" s="10" t="s">
        <v>82</v>
      </c>
      <c r="D35" s="10" t="s">
        <v>81</v>
      </c>
      <c r="E35" s="13">
        <v>21.0</v>
      </c>
      <c r="F35" s="16">
        <f>E35-3</f>
        <v>18</v>
      </c>
      <c r="H35" s="10" t="s">
        <v>3402</v>
      </c>
      <c r="J35" s="10" t="s">
        <v>3394</v>
      </c>
    </row>
    <row r="36">
      <c r="A36" s="10" t="s">
        <v>3389</v>
      </c>
      <c r="B36" s="19">
        <v>0.06331018518518519</v>
      </c>
      <c r="C36" s="10" t="s">
        <v>82</v>
      </c>
      <c r="D36" s="10" t="s">
        <v>209</v>
      </c>
      <c r="E36" s="13">
        <v>26.0</v>
      </c>
      <c r="F36" s="16">
        <f>E36-8</f>
        <v>18</v>
      </c>
      <c r="J36" s="10" t="s">
        <v>3403</v>
      </c>
    </row>
    <row r="37">
      <c r="A37" s="10" t="s">
        <v>3389</v>
      </c>
      <c r="B37" s="19">
        <v>0.06495370370370371</v>
      </c>
      <c r="C37" s="10" t="s">
        <v>69</v>
      </c>
      <c r="D37" s="10" t="s">
        <v>83</v>
      </c>
      <c r="E37" s="13">
        <v>7.0</v>
      </c>
      <c r="F37" s="16">
        <f>E37-1</f>
        <v>6</v>
      </c>
    </row>
    <row r="38">
      <c r="A38" s="10" t="s">
        <v>3389</v>
      </c>
      <c r="B38" s="19">
        <v>0.06725694444444444</v>
      </c>
      <c r="C38" s="10" t="s">
        <v>82</v>
      </c>
      <c r="D38" s="10" t="s">
        <v>131</v>
      </c>
      <c r="E38" s="13">
        <v>15.0</v>
      </c>
      <c r="F38" s="16">
        <f>E38-5</f>
        <v>10</v>
      </c>
    </row>
    <row r="39">
      <c r="A39" s="10" t="s">
        <v>3389</v>
      </c>
      <c r="B39" s="19">
        <v>0.07484953703703703</v>
      </c>
      <c r="C39" s="10" t="s">
        <v>66</v>
      </c>
      <c r="D39" s="10" t="s">
        <v>71</v>
      </c>
      <c r="E39" s="13" t="s">
        <v>88</v>
      </c>
      <c r="F39" s="13">
        <v>1.0</v>
      </c>
    </row>
    <row r="40">
      <c r="A40" s="10" t="s">
        <v>3389</v>
      </c>
      <c r="B40" s="19">
        <v>0.08681712962962963</v>
      </c>
      <c r="C40" s="10" t="s">
        <v>84</v>
      </c>
      <c r="D40" s="10" t="s">
        <v>3390</v>
      </c>
      <c r="E40" s="13">
        <v>3.0</v>
      </c>
      <c r="F40" s="13">
        <v>3.0</v>
      </c>
    </row>
    <row r="41">
      <c r="A41" s="10" t="s">
        <v>3389</v>
      </c>
      <c r="B41" s="19">
        <v>0.08711805555555556</v>
      </c>
      <c r="C41" s="10" t="s">
        <v>84</v>
      </c>
      <c r="D41" s="10" t="s">
        <v>76</v>
      </c>
      <c r="E41" s="13">
        <v>5.0</v>
      </c>
      <c r="F41" s="16"/>
      <c r="J41" s="10" t="s">
        <v>3404</v>
      </c>
    </row>
    <row r="42">
      <c r="A42" s="10" t="s">
        <v>3389</v>
      </c>
      <c r="B42" s="19">
        <v>0.08886574074074075</v>
      </c>
      <c r="C42" s="10" t="s">
        <v>964</v>
      </c>
      <c r="D42" s="10" t="s">
        <v>67</v>
      </c>
      <c r="E42" s="13">
        <v>22.0</v>
      </c>
      <c r="F42" s="16">
        <f>E42-10</f>
        <v>12</v>
      </c>
    </row>
    <row r="43">
      <c r="A43" s="10" t="s">
        <v>3389</v>
      </c>
      <c r="B43" s="19">
        <v>0.08876157407407408</v>
      </c>
      <c r="C43" s="10" t="s">
        <v>70</v>
      </c>
      <c r="D43" s="10" t="s">
        <v>67</v>
      </c>
      <c r="E43" s="13">
        <v>20.0</v>
      </c>
      <c r="F43" s="16">
        <f>E43-4</f>
        <v>16</v>
      </c>
    </row>
    <row r="44">
      <c r="A44" s="10" t="s">
        <v>3389</v>
      </c>
      <c r="B44" s="19">
        <v>0.08989583333333333</v>
      </c>
      <c r="C44" s="10" t="s">
        <v>66</v>
      </c>
      <c r="D44" s="10" t="s">
        <v>100</v>
      </c>
      <c r="E44" s="13">
        <v>6.0</v>
      </c>
      <c r="F44" s="16">
        <f>E44-1</f>
        <v>5</v>
      </c>
    </row>
    <row r="45">
      <c r="A45" s="10" t="s">
        <v>3389</v>
      </c>
      <c r="B45" s="19">
        <v>0.08990740740740741</v>
      </c>
      <c r="C45" s="10" t="s">
        <v>70</v>
      </c>
      <c r="D45" s="10" t="s">
        <v>100</v>
      </c>
      <c r="E45" s="13" t="s">
        <v>75</v>
      </c>
      <c r="F45" s="13" t="s">
        <v>75</v>
      </c>
      <c r="J45" s="10" t="s">
        <v>85</v>
      </c>
    </row>
    <row r="46">
      <c r="A46" s="10" t="s">
        <v>3389</v>
      </c>
      <c r="B46" s="19">
        <v>0.08990740740740741</v>
      </c>
      <c r="C46" s="10" t="s">
        <v>70</v>
      </c>
      <c r="D46" s="10" t="s">
        <v>100</v>
      </c>
      <c r="E46" s="13" t="s">
        <v>68</v>
      </c>
      <c r="F46" s="13">
        <v>20.0</v>
      </c>
      <c r="J46" s="10" t="s">
        <v>86</v>
      </c>
    </row>
    <row r="47">
      <c r="A47" s="10" t="s">
        <v>3389</v>
      </c>
      <c r="B47" s="19">
        <v>0.08990740740740741</v>
      </c>
      <c r="C47" s="10" t="s">
        <v>69</v>
      </c>
      <c r="D47" s="10" t="s">
        <v>100</v>
      </c>
      <c r="E47" s="13">
        <v>7.0</v>
      </c>
      <c r="F47" s="16">
        <f>E47-4</f>
        <v>3</v>
      </c>
    </row>
    <row r="48">
      <c r="A48" s="10" t="s">
        <v>3389</v>
      </c>
      <c r="B48" s="19">
        <v>0.0899537037037037</v>
      </c>
      <c r="C48" s="10" t="s">
        <v>82</v>
      </c>
      <c r="D48" s="10" t="s">
        <v>100</v>
      </c>
      <c r="E48" s="13" t="s">
        <v>88</v>
      </c>
      <c r="F48" s="13">
        <v>1.0</v>
      </c>
    </row>
    <row r="49">
      <c r="A49" s="10" t="s">
        <v>3389</v>
      </c>
      <c r="B49" s="19">
        <v>0.08998842592592593</v>
      </c>
      <c r="C49" s="10" t="s">
        <v>3086</v>
      </c>
      <c r="D49" s="10" t="s">
        <v>100</v>
      </c>
      <c r="E49" s="13">
        <v>23.0</v>
      </c>
      <c r="F49" s="16">
        <f>E49-10</f>
        <v>13</v>
      </c>
    </row>
    <row r="50">
      <c r="A50" s="10" t="s">
        <v>3389</v>
      </c>
      <c r="B50" s="19">
        <v>0.09</v>
      </c>
      <c r="C50" s="10" t="s">
        <v>84</v>
      </c>
      <c r="D50" s="10" t="s">
        <v>100</v>
      </c>
      <c r="E50" s="13" t="s">
        <v>75</v>
      </c>
      <c r="F50" s="13" t="s">
        <v>75</v>
      </c>
      <c r="J50" s="10" t="s">
        <v>85</v>
      </c>
    </row>
    <row r="51">
      <c r="A51" s="10" t="s">
        <v>3389</v>
      </c>
      <c r="B51" s="19">
        <v>0.09</v>
      </c>
      <c r="C51" s="10" t="s">
        <v>84</v>
      </c>
      <c r="D51" s="10" t="s">
        <v>100</v>
      </c>
      <c r="E51" s="13">
        <v>19.0</v>
      </c>
      <c r="F51" s="16">
        <f>E51-4</f>
        <v>15</v>
      </c>
      <c r="J51" s="10" t="s">
        <v>86</v>
      </c>
    </row>
    <row r="52">
      <c r="A52" s="10" t="s">
        <v>3389</v>
      </c>
      <c r="B52" s="19">
        <v>0.09001157407407408</v>
      </c>
      <c r="C52" s="10" t="s">
        <v>964</v>
      </c>
      <c r="D52" s="10" t="s">
        <v>100</v>
      </c>
      <c r="E52" s="13" t="s">
        <v>75</v>
      </c>
      <c r="F52" s="13" t="s">
        <v>75</v>
      </c>
      <c r="J52" s="10" t="s">
        <v>85</v>
      </c>
    </row>
    <row r="53">
      <c r="A53" s="10" t="s">
        <v>3389</v>
      </c>
      <c r="B53" s="19">
        <v>0.09001157407407408</v>
      </c>
      <c r="C53" s="10" t="s">
        <v>964</v>
      </c>
      <c r="D53" s="10" t="s">
        <v>100</v>
      </c>
      <c r="E53" s="13">
        <v>18.0</v>
      </c>
      <c r="F53" s="16">
        <f>E53-2</f>
        <v>16</v>
      </c>
      <c r="J53" s="10" t="s">
        <v>86</v>
      </c>
    </row>
    <row r="54">
      <c r="A54" s="10" t="s">
        <v>3389</v>
      </c>
      <c r="B54" s="19">
        <v>0.10341435185185185</v>
      </c>
      <c r="C54" s="10" t="s">
        <v>84</v>
      </c>
      <c r="D54" s="10" t="s">
        <v>87</v>
      </c>
      <c r="E54" s="13" t="s">
        <v>75</v>
      </c>
      <c r="F54" s="13" t="s">
        <v>75</v>
      </c>
      <c r="J54" s="10" t="s">
        <v>85</v>
      </c>
    </row>
    <row r="55">
      <c r="A55" s="10" t="s">
        <v>3389</v>
      </c>
      <c r="B55" s="19">
        <v>0.10341435185185185</v>
      </c>
      <c r="C55" s="10" t="s">
        <v>84</v>
      </c>
      <c r="D55" s="10" t="s">
        <v>87</v>
      </c>
      <c r="E55" s="13">
        <v>18.0</v>
      </c>
      <c r="F55" s="16">
        <f>E55-2</f>
        <v>16</v>
      </c>
      <c r="J55" s="10" t="s">
        <v>86</v>
      </c>
    </row>
    <row r="56">
      <c r="A56" s="10" t="s">
        <v>3389</v>
      </c>
      <c r="B56" s="19">
        <v>0.10341435185185185</v>
      </c>
      <c r="C56" s="10" t="s">
        <v>3086</v>
      </c>
      <c r="D56" s="10" t="s">
        <v>87</v>
      </c>
      <c r="E56" s="13">
        <v>18.0</v>
      </c>
      <c r="F56" s="16">
        <f t="shared" ref="F56:F57" si="6">E56-5</f>
        <v>13</v>
      </c>
    </row>
    <row r="57">
      <c r="A57" s="10" t="s">
        <v>3389</v>
      </c>
      <c r="B57" s="19">
        <v>0.10355324074074074</v>
      </c>
      <c r="C57" s="10" t="s">
        <v>70</v>
      </c>
      <c r="D57" s="10" t="s">
        <v>87</v>
      </c>
      <c r="E57" s="13">
        <v>14.0</v>
      </c>
      <c r="F57" s="16">
        <f t="shared" si="6"/>
        <v>9</v>
      </c>
      <c r="J57" s="10" t="s">
        <v>1415</v>
      </c>
    </row>
    <row r="58">
      <c r="A58" s="10" t="s">
        <v>3389</v>
      </c>
      <c r="B58" s="19">
        <v>0.10361111111111111</v>
      </c>
      <c r="C58" s="10" t="s">
        <v>66</v>
      </c>
      <c r="D58" s="10" t="s">
        <v>87</v>
      </c>
      <c r="E58" s="13">
        <v>10.0</v>
      </c>
      <c r="F58" s="16">
        <f>E58-0</f>
        <v>10</v>
      </c>
    </row>
    <row r="59">
      <c r="A59" s="10" t="s">
        <v>3389</v>
      </c>
      <c r="B59" s="19">
        <v>0.10373842592592593</v>
      </c>
      <c r="C59" s="10" t="s">
        <v>69</v>
      </c>
      <c r="D59" s="10" t="s">
        <v>87</v>
      </c>
      <c r="E59" s="13">
        <v>9.0</v>
      </c>
      <c r="F59" s="16">
        <f>E59-4</f>
        <v>5</v>
      </c>
    </row>
    <row r="60">
      <c r="A60" s="10" t="s">
        <v>3389</v>
      </c>
      <c r="B60" s="19">
        <v>0.10373842592592593</v>
      </c>
      <c r="C60" s="10" t="s">
        <v>82</v>
      </c>
      <c r="D60" s="10" t="s">
        <v>87</v>
      </c>
      <c r="E60" s="13">
        <v>6.0</v>
      </c>
      <c r="F60" s="16">
        <f>E60-1</f>
        <v>5</v>
      </c>
    </row>
    <row r="61">
      <c r="A61" s="10" t="s">
        <v>3389</v>
      </c>
      <c r="B61" s="19">
        <v>0.1038425925925926</v>
      </c>
      <c r="C61" s="10" t="s">
        <v>964</v>
      </c>
      <c r="D61" s="10" t="s">
        <v>87</v>
      </c>
      <c r="E61" s="13" t="s">
        <v>88</v>
      </c>
      <c r="F61" s="13">
        <v>1.0</v>
      </c>
    </row>
    <row r="62">
      <c r="A62" s="10" t="s">
        <v>3389</v>
      </c>
      <c r="B62" s="19">
        <v>0.10464120370370371</v>
      </c>
      <c r="C62" s="10" t="s">
        <v>3086</v>
      </c>
      <c r="D62" s="10" t="s">
        <v>125</v>
      </c>
      <c r="E62" s="13">
        <v>34.0</v>
      </c>
      <c r="F62" s="16">
        <f>E62-15</f>
        <v>19</v>
      </c>
    </row>
    <row r="63">
      <c r="A63" s="10" t="s">
        <v>3389</v>
      </c>
      <c r="B63" s="19">
        <v>0.10702546296296296</v>
      </c>
      <c r="C63" s="10" t="s">
        <v>3086</v>
      </c>
      <c r="D63" s="10" t="s">
        <v>93</v>
      </c>
      <c r="E63" s="13">
        <v>21.0</v>
      </c>
      <c r="F63" s="16">
        <f>E63-11</f>
        <v>10</v>
      </c>
      <c r="J63" s="10" t="s">
        <v>3405</v>
      </c>
    </row>
    <row r="64">
      <c r="A64" s="10" t="s">
        <v>3389</v>
      </c>
      <c r="B64" s="19">
        <v>0.10748842592592593</v>
      </c>
      <c r="C64" s="10" t="s">
        <v>3086</v>
      </c>
      <c r="D64" s="10" t="s">
        <v>91</v>
      </c>
      <c r="E64" s="13">
        <v>42.0</v>
      </c>
      <c r="F64" s="16"/>
      <c r="H64" s="10" t="s">
        <v>3406</v>
      </c>
    </row>
    <row r="65">
      <c r="A65" s="10" t="s">
        <v>3389</v>
      </c>
      <c r="B65" s="19">
        <v>0.10857638888888889</v>
      </c>
      <c r="C65" s="10" t="s">
        <v>84</v>
      </c>
      <c r="D65" s="10" t="s">
        <v>209</v>
      </c>
      <c r="E65" s="13" t="s">
        <v>75</v>
      </c>
      <c r="F65" s="13" t="s">
        <v>75</v>
      </c>
      <c r="J65" s="10" t="s">
        <v>85</v>
      </c>
    </row>
    <row r="66">
      <c r="A66" s="10" t="s">
        <v>3389</v>
      </c>
      <c r="B66" s="19">
        <v>0.10857638888888889</v>
      </c>
      <c r="C66" s="10" t="s">
        <v>84</v>
      </c>
      <c r="D66" s="10" t="s">
        <v>209</v>
      </c>
      <c r="E66" s="13">
        <v>22.0</v>
      </c>
      <c r="F66" s="16">
        <f>E66-4</f>
        <v>18</v>
      </c>
      <c r="J66" s="10" t="s">
        <v>86</v>
      </c>
    </row>
    <row r="67">
      <c r="A67" s="10" t="s">
        <v>3389</v>
      </c>
      <c r="B67" s="19">
        <v>0.11075231481481482</v>
      </c>
      <c r="C67" s="10" t="s">
        <v>3086</v>
      </c>
      <c r="D67" s="10" t="s">
        <v>81</v>
      </c>
      <c r="E67" s="13">
        <v>20.0</v>
      </c>
      <c r="F67" s="16">
        <f>E67-1</f>
        <v>19</v>
      </c>
      <c r="J67" s="10" t="s">
        <v>3407</v>
      </c>
    </row>
    <row r="68">
      <c r="A68" s="10" t="s">
        <v>3389</v>
      </c>
      <c r="B68" s="19">
        <v>0.11152777777777778</v>
      </c>
      <c r="C68" s="10" t="s">
        <v>70</v>
      </c>
      <c r="D68" s="10" t="s">
        <v>93</v>
      </c>
      <c r="E68" s="13">
        <v>25.0</v>
      </c>
      <c r="F68" s="16">
        <f>E68-12</f>
        <v>13</v>
      </c>
      <c r="J68" s="10" t="s">
        <v>3274</v>
      </c>
    </row>
    <row r="69">
      <c r="A69" s="10" t="s">
        <v>3389</v>
      </c>
      <c r="B69" s="19">
        <v>0.11178240740740741</v>
      </c>
      <c r="C69" s="10" t="s">
        <v>70</v>
      </c>
      <c r="D69" s="10" t="s">
        <v>91</v>
      </c>
      <c r="E69" s="13">
        <v>13.0</v>
      </c>
      <c r="F69" s="16"/>
      <c r="H69" s="10" t="s">
        <v>3408</v>
      </c>
    </row>
    <row r="70">
      <c r="A70" s="10" t="s">
        <v>3389</v>
      </c>
      <c r="B70" s="19">
        <v>0.111875</v>
      </c>
      <c r="C70" s="10" t="s">
        <v>70</v>
      </c>
      <c r="D70" s="10" t="s">
        <v>93</v>
      </c>
      <c r="E70" s="13">
        <v>28.0</v>
      </c>
      <c r="F70" s="16">
        <f>E70-12</f>
        <v>16</v>
      </c>
      <c r="J70" s="10" t="s">
        <v>3274</v>
      </c>
    </row>
    <row r="71">
      <c r="A71" s="10" t="s">
        <v>3389</v>
      </c>
      <c r="B71" s="19">
        <v>0.11203703703703703</v>
      </c>
      <c r="C71" s="10" t="s">
        <v>70</v>
      </c>
      <c r="D71" s="10" t="s">
        <v>91</v>
      </c>
      <c r="E71" s="13">
        <v>16.0</v>
      </c>
      <c r="F71" s="16"/>
      <c r="H71" s="10" t="s">
        <v>3409</v>
      </c>
    </row>
    <row r="72">
      <c r="A72" s="10" t="s">
        <v>3389</v>
      </c>
      <c r="B72" s="19">
        <v>0.11258101851851852</v>
      </c>
      <c r="C72" s="10" t="s">
        <v>70</v>
      </c>
      <c r="D72" s="10" t="s">
        <v>93</v>
      </c>
      <c r="E72" s="13">
        <v>27.0</v>
      </c>
      <c r="F72" s="16">
        <f>E72-11</f>
        <v>16</v>
      </c>
      <c r="J72" s="10" t="s">
        <v>99</v>
      </c>
    </row>
    <row r="73">
      <c r="A73" s="10" t="s">
        <v>3389</v>
      </c>
      <c r="B73" s="19">
        <v>0.11277777777777778</v>
      </c>
      <c r="C73" s="10" t="s">
        <v>70</v>
      </c>
      <c r="D73" s="10" t="s">
        <v>91</v>
      </c>
      <c r="E73" s="13">
        <v>11.0</v>
      </c>
      <c r="F73" s="16"/>
      <c r="H73" s="10" t="s">
        <v>3410</v>
      </c>
    </row>
    <row r="74">
      <c r="A74" s="10" t="s">
        <v>3389</v>
      </c>
      <c r="B74" s="19">
        <v>0.11322916666666667</v>
      </c>
      <c r="C74" s="10" t="s">
        <v>70</v>
      </c>
      <c r="D74" s="10" t="s">
        <v>93</v>
      </c>
      <c r="E74" s="13" t="s">
        <v>75</v>
      </c>
      <c r="F74" s="13" t="s">
        <v>75</v>
      </c>
      <c r="J74" s="10" t="s">
        <v>85</v>
      </c>
    </row>
    <row r="75">
      <c r="A75" s="10" t="s">
        <v>3389</v>
      </c>
      <c r="B75" s="19">
        <v>0.11322916666666667</v>
      </c>
      <c r="C75" s="10" t="s">
        <v>70</v>
      </c>
      <c r="D75" s="10" t="s">
        <v>93</v>
      </c>
      <c r="E75" s="13">
        <v>21.0</v>
      </c>
      <c r="F75" s="16">
        <f>E75-11</f>
        <v>10</v>
      </c>
      <c r="J75" s="10" t="s">
        <v>294</v>
      </c>
    </row>
    <row r="76">
      <c r="A76" s="10" t="s">
        <v>3389</v>
      </c>
      <c r="B76" s="19">
        <v>0.11334490740740741</v>
      </c>
      <c r="C76" s="10" t="s">
        <v>70</v>
      </c>
      <c r="D76" s="10" t="s">
        <v>91</v>
      </c>
      <c r="E76" s="13">
        <v>7.0</v>
      </c>
      <c r="F76" s="16"/>
      <c r="H76" s="10" t="s">
        <v>3411</v>
      </c>
    </row>
    <row r="77">
      <c r="A77" s="10" t="s">
        <v>3389</v>
      </c>
      <c r="B77" s="19">
        <v>0.11476851851851852</v>
      </c>
      <c r="C77" s="10" t="s">
        <v>66</v>
      </c>
      <c r="D77" s="10" t="s">
        <v>79</v>
      </c>
      <c r="E77" s="13">
        <v>15.0</v>
      </c>
      <c r="F77" s="16">
        <f t="shared" ref="F77:F78" si="7">E77-6</f>
        <v>9</v>
      </c>
      <c r="J77" s="10" t="s">
        <v>85</v>
      </c>
    </row>
    <row r="78">
      <c r="A78" s="10" t="s">
        <v>3389</v>
      </c>
      <c r="B78" s="19">
        <v>0.11476851851851852</v>
      </c>
      <c r="C78" s="10" t="s">
        <v>66</v>
      </c>
      <c r="D78" s="10" t="s">
        <v>79</v>
      </c>
      <c r="E78" s="13">
        <v>18.0</v>
      </c>
      <c r="F78" s="16">
        <f t="shared" si="7"/>
        <v>12</v>
      </c>
      <c r="J78" s="10" t="s">
        <v>86</v>
      </c>
    </row>
    <row r="79">
      <c r="A79" s="10" t="s">
        <v>3389</v>
      </c>
      <c r="B79" s="19">
        <v>0.11590277777777777</v>
      </c>
      <c r="C79" s="10" t="s">
        <v>69</v>
      </c>
      <c r="D79" s="10" t="s">
        <v>89</v>
      </c>
      <c r="E79" s="13" t="s">
        <v>75</v>
      </c>
      <c r="F79" s="13" t="s">
        <v>75</v>
      </c>
      <c r="J79" s="10" t="s">
        <v>85</v>
      </c>
    </row>
    <row r="80">
      <c r="A80" s="10" t="s">
        <v>3389</v>
      </c>
      <c r="B80" s="19">
        <v>0.11590277777777777</v>
      </c>
      <c r="C80" s="10" t="s">
        <v>69</v>
      </c>
      <c r="D80" s="10" t="s">
        <v>89</v>
      </c>
      <c r="E80" s="13">
        <v>28.0</v>
      </c>
      <c r="F80" s="13">
        <v>18.0</v>
      </c>
      <c r="J80" s="10" t="s">
        <v>3412</v>
      </c>
    </row>
    <row r="81">
      <c r="A81" s="10" t="s">
        <v>3389</v>
      </c>
      <c r="B81" s="19">
        <v>0.11636574074074074</v>
      </c>
      <c r="C81" s="10" t="s">
        <v>69</v>
      </c>
      <c r="D81" s="10" t="s">
        <v>91</v>
      </c>
      <c r="E81" s="13">
        <v>41.0</v>
      </c>
      <c r="F81" s="16"/>
      <c r="H81" s="10" t="s">
        <v>3413</v>
      </c>
    </row>
    <row r="82">
      <c r="A82" s="10" t="s">
        <v>3389</v>
      </c>
      <c r="B82" s="19">
        <v>0.11751157407407407</v>
      </c>
      <c r="C82" s="10" t="s">
        <v>3086</v>
      </c>
      <c r="D82" s="10" t="s">
        <v>80</v>
      </c>
      <c r="E82" s="13">
        <v>13.0</v>
      </c>
      <c r="F82" s="16">
        <f>E82--2</f>
        <v>15</v>
      </c>
    </row>
    <row r="83">
      <c r="A83" s="10" t="s">
        <v>3389</v>
      </c>
      <c r="B83" s="19">
        <v>0.11766203703703704</v>
      </c>
      <c r="C83" s="10" t="s">
        <v>3086</v>
      </c>
      <c r="D83" s="10" t="s">
        <v>78</v>
      </c>
      <c r="E83" s="13" t="s">
        <v>68</v>
      </c>
      <c r="F83" s="13">
        <v>20.0</v>
      </c>
    </row>
    <row r="84">
      <c r="A84" s="10" t="s">
        <v>3389</v>
      </c>
      <c r="B84" s="19">
        <v>0.11815972222222222</v>
      </c>
      <c r="C84" s="10" t="s">
        <v>84</v>
      </c>
      <c r="D84" s="10" t="s">
        <v>81</v>
      </c>
      <c r="E84" s="13">
        <v>15.0</v>
      </c>
      <c r="F84" s="16">
        <f>E84-8</f>
        <v>7</v>
      </c>
      <c r="J84" s="10" t="s">
        <v>3407</v>
      </c>
    </row>
    <row r="85">
      <c r="A85" s="10" t="s">
        <v>3389</v>
      </c>
      <c r="B85" s="19">
        <v>0.11907407407407407</v>
      </c>
      <c r="C85" s="10" t="s">
        <v>964</v>
      </c>
      <c r="D85" s="10" t="s">
        <v>81</v>
      </c>
      <c r="E85" s="13">
        <v>9.0</v>
      </c>
      <c r="F85" s="16">
        <f t="shared" ref="F85:F86" si="8">E85-3</f>
        <v>6</v>
      </c>
      <c r="J85" s="10" t="s">
        <v>3407</v>
      </c>
    </row>
    <row r="86">
      <c r="A86" s="10" t="s">
        <v>3389</v>
      </c>
      <c r="B86" s="19">
        <v>0.12149305555555556</v>
      </c>
      <c r="C86" s="10" t="s">
        <v>964</v>
      </c>
      <c r="D86" s="10" t="s">
        <v>81</v>
      </c>
      <c r="E86" s="13">
        <v>14.0</v>
      </c>
      <c r="F86" s="16">
        <f t="shared" si="8"/>
        <v>11</v>
      </c>
      <c r="J86" s="10" t="s">
        <v>3414</v>
      </c>
    </row>
    <row r="87">
      <c r="A87" s="10" t="s">
        <v>3389</v>
      </c>
      <c r="B87" s="19">
        <v>0.1220138888888889</v>
      </c>
      <c r="C87" s="10" t="s">
        <v>3086</v>
      </c>
      <c r="D87" s="10" t="s">
        <v>93</v>
      </c>
      <c r="E87" s="13" t="s">
        <v>75</v>
      </c>
      <c r="F87" s="13" t="s">
        <v>75</v>
      </c>
      <c r="J87" s="10" t="s">
        <v>85</v>
      </c>
    </row>
    <row r="88">
      <c r="A88" s="10" t="s">
        <v>3389</v>
      </c>
      <c r="B88" s="19">
        <v>0.1220138888888889</v>
      </c>
      <c r="C88" s="10" t="s">
        <v>3086</v>
      </c>
      <c r="D88" s="10" t="s">
        <v>93</v>
      </c>
      <c r="E88" s="13">
        <v>29.0</v>
      </c>
      <c r="F88" s="16">
        <f>E88-11</f>
        <v>18</v>
      </c>
      <c r="J88" s="10" t="s">
        <v>3415</v>
      </c>
    </row>
    <row r="89">
      <c r="A89" s="10" t="s">
        <v>3389</v>
      </c>
      <c r="B89" s="19">
        <v>0.12246527777777778</v>
      </c>
      <c r="C89" s="10" t="s">
        <v>3086</v>
      </c>
      <c r="D89" s="10" t="s">
        <v>91</v>
      </c>
      <c r="E89" s="13">
        <v>35.0</v>
      </c>
      <c r="F89" s="16"/>
      <c r="H89" s="10" t="s">
        <v>3416</v>
      </c>
    </row>
    <row r="90">
      <c r="A90" s="10" t="s">
        <v>3389</v>
      </c>
      <c r="B90" s="19">
        <v>0.12386574074074073</v>
      </c>
      <c r="C90" s="10" t="s">
        <v>84</v>
      </c>
      <c r="D90" s="10" t="s">
        <v>93</v>
      </c>
      <c r="E90" s="13" t="s">
        <v>75</v>
      </c>
      <c r="F90" s="13" t="s">
        <v>75</v>
      </c>
      <c r="J90" s="10" t="s">
        <v>85</v>
      </c>
    </row>
    <row r="91">
      <c r="A91" s="10" t="s">
        <v>3389</v>
      </c>
      <c r="B91" s="19">
        <v>0.12386574074074073</v>
      </c>
      <c r="C91" s="10" t="s">
        <v>84</v>
      </c>
      <c r="D91" s="10" t="s">
        <v>93</v>
      </c>
      <c r="E91" s="13">
        <v>24.0</v>
      </c>
      <c r="F91" s="16">
        <f>E91-10</f>
        <v>14</v>
      </c>
      <c r="J91" s="10" t="s">
        <v>871</v>
      </c>
    </row>
    <row r="92">
      <c r="A92" s="10" t="s">
        <v>3389</v>
      </c>
      <c r="B92" s="19">
        <v>0.12408564814814815</v>
      </c>
      <c r="C92" s="10" t="s">
        <v>84</v>
      </c>
      <c r="D92" s="10" t="s">
        <v>91</v>
      </c>
      <c r="E92" s="13">
        <v>29.0</v>
      </c>
      <c r="F92" s="16"/>
      <c r="H92" s="10" t="s">
        <v>3417</v>
      </c>
    </row>
    <row r="93">
      <c r="A93" s="10" t="s">
        <v>3389</v>
      </c>
      <c r="B93" s="19">
        <v>0.12424768518518518</v>
      </c>
      <c r="C93" s="10" t="s">
        <v>84</v>
      </c>
      <c r="D93" s="10" t="s">
        <v>93</v>
      </c>
      <c r="E93" s="13" t="s">
        <v>75</v>
      </c>
      <c r="F93" s="13" t="s">
        <v>75</v>
      </c>
      <c r="J93" s="10" t="s">
        <v>85</v>
      </c>
    </row>
    <row r="94">
      <c r="A94" s="10" t="s">
        <v>3389</v>
      </c>
      <c r="B94" s="19">
        <v>0.12424768518518518</v>
      </c>
      <c r="C94" s="10" t="s">
        <v>84</v>
      </c>
      <c r="D94" s="10" t="s">
        <v>93</v>
      </c>
      <c r="E94" s="13">
        <v>23.0</v>
      </c>
      <c r="F94" s="16">
        <f>E94-10</f>
        <v>13</v>
      </c>
      <c r="J94" s="10" t="s">
        <v>871</v>
      </c>
    </row>
    <row r="95">
      <c r="A95" s="10" t="s">
        <v>3389</v>
      </c>
      <c r="B95" s="19">
        <v>0.12450231481481482</v>
      </c>
      <c r="C95" s="10" t="s">
        <v>84</v>
      </c>
      <c r="D95" s="10" t="s">
        <v>91</v>
      </c>
      <c r="E95" s="13">
        <v>20.0</v>
      </c>
      <c r="F95" s="16"/>
      <c r="H95" s="10" t="s">
        <v>3418</v>
      </c>
    </row>
    <row r="96">
      <c r="A96" s="10" t="s">
        <v>3389</v>
      </c>
      <c r="B96" s="19">
        <v>0.1285300925925926</v>
      </c>
      <c r="C96" s="10" t="s">
        <v>66</v>
      </c>
      <c r="D96" s="10" t="s">
        <v>93</v>
      </c>
      <c r="E96" s="13">
        <v>21.0</v>
      </c>
      <c r="F96" s="16">
        <f t="shared" ref="F96:F97" si="9">E96-12</f>
        <v>9</v>
      </c>
      <c r="J96" s="10" t="s">
        <v>2638</v>
      </c>
    </row>
    <row r="97">
      <c r="A97" s="10" t="s">
        <v>3389</v>
      </c>
      <c r="B97" s="19">
        <v>0.12863425925925925</v>
      </c>
      <c r="C97" s="10" t="s">
        <v>66</v>
      </c>
      <c r="D97" s="10" t="s">
        <v>93</v>
      </c>
      <c r="E97" s="13">
        <v>28.0</v>
      </c>
      <c r="F97" s="16">
        <f t="shared" si="9"/>
        <v>16</v>
      </c>
      <c r="J97" s="10" t="s">
        <v>2638</v>
      </c>
    </row>
    <row r="98">
      <c r="A98" s="10" t="s">
        <v>3389</v>
      </c>
      <c r="B98" s="19">
        <v>0.1288888888888889</v>
      </c>
      <c r="C98" s="10" t="s">
        <v>66</v>
      </c>
      <c r="D98" s="10" t="s">
        <v>91</v>
      </c>
      <c r="E98" s="13">
        <v>11.0</v>
      </c>
      <c r="F98" s="16"/>
      <c r="H98" s="10" t="s">
        <v>3419</v>
      </c>
    </row>
    <row r="99">
      <c r="A99" s="10" t="s">
        <v>3389</v>
      </c>
      <c r="B99" s="19">
        <v>0.12903935185185186</v>
      </c>
      <c r="C99" s="10" t="s">
        <v>66</v>
      </c>
      <c r="D99" s="10" t="s">
        <v>91</v>
      </c>
      <c r="E99" s="13">
        <v>16.0</v>
      </c>
      <c r="F99" s="16"/>
      <c r="H99" s="10" t="s">
        <v>3420</v>
      </c>
    </row>
    <row r="100">
      <c r="A100" s="10" t="s">
        <v>3389</v>
      </c>
      <c r="B100" s="19">
        <v>0.13174768518518518</v>
      </c>
      <c r="C100" s="10" t="s">
        <v>964</v>
      </c>
      <c r="D100" s="10" t="s">
        <v>320</v>
      </c>
      <c r="E100" s="13" t="s">
        <v>75</v>
      </c>
      <c r="F100" s="13" t="s">
        <v>75</v>
      </c>
    </row>
    <row r="101">
      <c r="A101" s="10" t="s">
        <v>3389</v>
      </c>
      <c r="B101" s="19">
        <v>0.13203703703703704</v>
      </c>
      <c r="C101" s="10" t="s">
        <v>964</v>
      </c>
      <c r="D101" s="10" t="s">
        <v>93</v>
      </c>
      <c r="E101" s="13">
        <v>28.0</v>
      </c>
      <c r="F101" s="16">
        <f>E101-10</f>
        <v>18</v>
      </c>
      <c r="J101" s="10" t="s">
        <v>2425</v>
      </c>
    </row>
    <row r="102">
      <c r="A102" s="10" t="s">
        <v>3389</v>
      </c>
      <c r="B102" s="19">
        <v>0.13219907407407408</v>
      </c>
      <c r="C102" s="10" t="s">
        <v>964</v>
      </c>
      <c r="D102" s="10" t="s">
        <v>91</v>
      </c>
      <c r="E102" s="13">
        <v>21.0</v>
      </c>
      <c r="F102" s="16"/>
      <c r="H102" s="10" t="s">
        <v>3421</v>
      </c>
      <c r="I102" s="10">
        <v>1.0</v>
      </c>
    </row>
    <row r="103">
      <c r="A103" s="10" t="s">
        <v>3389</v>
      </c>
      <c r="B103" s="19">
        <v>0.13674768518518518</v>
      </c>
      <c r="C103" s="10" t="s">
        <v>82</v>
      </c>
      <c r="D103" s="10" t="s">
        <v>127</v>
      </c>
      <c r="E103" s="13">
        <v>14.0</v>
      </c>
      <c r="F103" s="16">
        <f>E103-9</f>
        <v>5</v>
      </c>
    </row>
    <row r="104">
      <c r="A104" s="10" t="s">
        <v>3389</v>
      </c>
      <c r="B104" s="19">
        <v>0.13996527777777779</v>
      </c>
      <c r="C104" s="10" t="s">
        <v>69</v>
      </c>
      <c r="D104" s="10" t="s">
        <v>120</v>
      </c>
      <c r="E104" s="13">
        <v>28.0</v>
      </c>
      <c r="F104" s="16"/>
      <c r="J104" s="10" t="s">
        <v>3422</v>
      </c>
    </row>
    <row r="105">
      <c r="A105" s="10" t="s">
        <v>3389</v>
      </c>
      <c r="B105" s="19">
        <v>0.14061342592592593</v>
      </c>
      <c r="C105" s="10" t="s">
        <v>964</v>
      </c>
      <c r="D105" s="10" t="s">
        <v>120</v>
      </c>
      <c r="E105" s="13">
        <v>26.0</v>
      </c>
      <c r="F105" s="16"/>
      <c r="J105" s="10" t="s">
        <v>3423</v>
      </c>
    </row>
    <row r="106">
      <c r="A106" s="10" t="s">
        <v>3389</v>
      </c>
      <c r="B106" s="19">
        <v>0.14190972222222223</v>
      </c>
      <c r="C106" s="10" t="s">
        <v>70</v>
      </c>
      <c r="D106" s="10" t="s">
        <v>127</v>
      </c>
      <c r="E106" s="13">
        <v>3.0</v>
      </c>
      <c r="F106" s="13">
        <v>2.0</v>
      </c>
    </row>
    <row r="107">
      <c r="A107" s="10" t="s">
        <v>3389</v>
      </c>
      <c r="B107" s="19">
        <v>0.15266203703703704</v>
      </c>
      <c r="C107" s="10" t="s">
        <v>964</v>
      </c>
      <c r="D107" s="10" t="s">
        <v>3424</v>
      </c>
      <c r="E107" s="13">
        <v>18.0</v>
      </c>
      <c r="F107" s="13">
        <v>18.0</v>
      </c>
    </row>
    <row r="108">
      <c r="A108" s="10" t="s">
        <v>3389</v>
      </c>
      <c r="B108" s="19">
        <v>0.15516203703703704</v>
      </c>
      <c r="C108" s="10" t="s">
        <v>69</v>
      </c>
      <c r="D108" s="10" t="s">
        <v>320</v>
      </c>
      <c r="E108" s="13">
        <v>13.0</v>
      </c>
      <c r="F108" s="16">
        <f>E108-5</f>
        <v>8</v>
      </c>
    </row>
    <row r="109">
      <c r="A109" s="10" t="s">
        <v>3389</v>
      </c>
      <c r="B109" s="19">
        <v>0.15709490740740742</v>
      </c>
      <c r="C109" s="10" t="s">
        <v>964</v>
      </c>
      <c r="D109" s="10" t="s">
        <v>67</v>
      </c>
      <c r="E109" s="13" t="s">
        <v>88</v>
      </c>
      <c r="F109" s="13">
        <v>1.0</v>
      </c>
    </row>
    <row r="110">
      <c r="A110" s="10" t="s">
        <v>3389</v>
      </c>
      <c r="B110" s="19">
        <v>0.15711805555555555</v>
      </c>
      <c r="C110" s="10" t="s">
        <v>69</v>
      </c>
      <c r="D110" s="10" t="s">
        <v>67</v>
      </c>
      <c r="E110" s="13">
        <v>16.0</v>
      </c>
      <c r="F110" s="16">
        <f>E110-5</f>
        <v>11</v>
      </c>
    </row>
    <row r="111">
      <c r="A111" s="10" t="s">
        <v>3389</v>
      </c>
      <c r="B111" s="19">
        <v>0.1571412037037037</v>
      </c>
      <c r="C111" s="10" t="s">
        <v>70</v>
      </c>
      <c r="D111" s="10" t="s">
        <v>67</v>
      </c>
      <c r="E111" s="13">
        <v>7.0</v>
      </c>
      <c r="F111" s="16">
        <f>E111-4</f>
        <v>3</v>
      </c>
    </row>
    <row r="112">
      <c r="A112" s="10" t="s">
        <v>3389</v>
      </c>
      <c r="B112" s="19">
        <v>0.15849537037037037</v>
      </c>
      <c r="C112" s="10" t="s">
        <v>964</v>
      </c>
      <c r="D112" s="10" t="s">
        <v>83</v>
      </c>
      <c r="E112" s="13">
        <v>2.0</v>
      </c>
      <c r="F112" s="13">
        <v>3.0</v>
      </c>
    </row>
    <row r="113">
      <c r="A113" s="10" t="s">
        <v>3389</v>
      </c>
      <c r="B113" s="19">
        <v>0.15872685185185184</v>
      </c>
      <c r="C113" s="10" t="s">
        <v>70</v>
      </c>
      <c r="D113" s="10" t="s">
        <v>83</v>
      </c>
      <c r="E113" s="13">
        <v>28.0</v>
      </c>
      <c r="F113" s="16">
        <f>E113-14</f>
        <v>14</v>
      </c>
    </row>
    <row r="114">
      <c r="A114" s="10" t="s">
        <v>3389</v>
      </c>
      <c r="B114" s="19">
        <v>0.16042824074074075</v>
      </c>
      <c r="C114" s="10" t="s">
        <v>66</v>
      </c>
      <c r="D114" s="10" t="s">
        <v>83</v>
      </c>
      <c r="E114" s="13">
        <v>17.0</v>
      </c>
      <c r="F114" s="16">
        <f>E114-7</f>
        <v>10</v>
      </c>
    </row>
    <row r="115">
      <c r="A115" s="10" t="s">
        <v>3389</v>
      </c>
      <c r="B115" s="19">
        <v>0.1611226851851852</v>
      </c>
      <c r="C115" s="10" t="s">
        <v>3086</v>
      </c>
      <c r="D115" s="10" t="s">
        <v>83</v>
      </c>
      <c r="E115" s="13">
        <v>27.0</v>
      </c>
      <c r="F115" s="16">
        <f>E115-13</f>
        <v>14</v>
      </c>
    </row>
    <row r="116">
      <c r="A116" s="10" t="s">
        <v>3389</v>
      </c>
      <c r="B116" s="19">
        <v>0.16461805555555556</v>
      </c>
      <c r="C116" s="10" t="s">
        <v>69</v>
      </c>
      <c r="D116" s="10" t="s">
        <v>71</v>
      </c>
      <c r="E116" s="13">
        <v>7.0</v>
      </c>
      <c r="F116" s="13">
        <v>2.0</v>
      </c>
    </row>
  </sheetData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7.43"/>
    <col customWidth="1" min="3" max="3" width="9.71"/>
    <col customWidth="1" min="4" max="4" width="16.0"/>
    <col customWidth="1" min="5" max="5" width="10.71"/>
    <col customWidth="1" min="6" max="6" width="12.71"/>
    <col customWidth="1" min="7" max="7" width="5.14"/>
    <col customWidth="1" min="8" max="8" width="26.14"/>
    <col customWidth="1" min="9" max="9" width="6.43"/>
    <col customWidth="1" min="10" max="10" width="58.29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3425</v>
      </c>
      <c r="B2" s="19">
        <v>0.012037037037037037</v>
      </c>
      <c r="C2" s="10" t="s">
        <v>3086</v>
      </c>
      <c r="D2" s="10" t="s">
        <v>125</v>
      </c>
      <c r="E2" s="13">
        <v>25.0</v>
      </c>
      <c r="F2" s="13">
        <f t="shared" ref="F2:F3" si="1">E2-15</f>
        <v>10</v>
      </c>
      <c r="J2" s="10" t="s">
        <v>2263</v>
      </c>
    </row>
    <row r="3">
      <c r="A3" s="10" t="s">
        <v>3425</v>
      </c>
      <c r="B3" s="19">
        <v>0.0140625</v>
      </c>
      <c r="C3" s="10" t="s">
        <v>3086</v>
      </c>
      <c r="D3" s="10" t="s">
        <v>125</v>
      </c>
      <c r="E3" s="13">
        <v>29.0</v>
      </c>
      <c r="F3" s="13">
        <f t="shared" si="1"/>
        <v>14</v>
      </c>
    </row>
    <row r="4">
      <c r="A4" s="10" t="s">
        <v>3425</v>
      </c>
      <c r="B4" s="19">
        <v>0.0140625</v>
      </c>
      <c r="C4" s="10" t="s">
        <v>3086</v>
      </c>
      <c r="D4" s="10" t="s">
        <v>67</v>
      </c>
      <c r="E4" s="13">
        <v>12.0</v>
      </c>
      <c r="F4" s="13">
        <f>E4-1</f>
        <v>11</v>
      </c>
    </row>
    <row r="5">
      <c r="A5" s="10" t="s">
        <v>3425</v>
      </c>
      <c r="B5" s="19">
        <v>0.014988425925925926</v>
      </c>
      <c r="C5" s="10" t="s">
        <v>3086</v>
      </c>
      <c r="D5" s="10" t="s">
        <v>83</v>
      </c>
      <c r="E5" s="13">
        <v>23.0</v>
      </c>
      <c r="F5" s="13">
        <f>E5-13</f>
        <v>10</v>
      </c>
    </row>
    <row r="6">
      <c r="A6" s="10" t="s">
        <v>3425</v>
      </c>
      <c r="B6" s="19">
        <v>0.016458333333333332</v>
      </c>
      <c r="C6" s="10" t="s">
        <v>70</v>
      </c>
      <c r="D6" s="10" t="s">
        <v>67</v>
      </c>
      <c r="E6" s="13">
        <v>8.0</v>
      </c>
      <c r="F6" s="16">
        <f>E6-4</f>
        <v>4</v>
      </c>
    </row>
    <row r="7">
      <c r="A7" s="10" t="s">
        <v>3425</v>
      </c>
      <c r="B7" s="19">
        <v>0.017592592592592594</v>
      </c>
      <c r="C7" s="10" t="s">
        <v>84</v>
      </c>
      <c r="D7" s="10" t="s">
        <v>83</v>
      </c>
      <c r="E7" s="13">
        <v>15.0</v>
      </c>
      <c r="F7" s="13">
        <f>E7-6</f>
        <v>9</v>
      </c>
    </row>
    <row r="8">
      <c r="A8" s="10" t="s">
        <v>3425</v>
      </c>
      <c r="B8" s="19">
        <v>0.01986111111111111</v>
      </c>
      <c r="C8" s="10" t="s">
        <v>69</v>
      </c>
      <c r="D8" s="10" t="s">
        <v>128</v>
      </c>
      <c r="E8" s="13">
        <v>24.0</v>
      </c>
      <c r="F8" s="16">
        <f>E8-5</f>
        <v>19</v>
      </c>
    </row>
    <row r="9">
      <c r="A9" s="10" t="s">
        <v>3425</v>
      </c>
      <c r="B9" s="19">
        <v>0.020277777777777777</v>
      </c>
      <c r="C9" s="10" t="s">
        <v>70</v>
      </c>
      <c r="D9" s="10" t="s">
        <v>83</v>
      </c>
      <c r="E9" s="13">
        <v>18.0</v>
      </c>
      <c r="F9" s="13" t="s">
        <v>75</v>
      </c>
      <c r="J9" s="10" t="s">
        <v>2508</v>
      </c>
    </row>
    <row r="10">
      <c r="A10" s="10" t="s">
        <v>3425</v>
      </c>
      <c r="B10" s="19">
        <v>0.022824074074074073</v>
      </c>
      <c r="C10" s="10" t="s">
        <v>3086</v>
      </c>
      <c r="D10" s="10" t="s">
        <v>125</v>
      </c>
      <c r="E10" s="13" t="s">
        <v>75</v>
      </c>
      <c r="F10" s="13" t="s">
        <v>75</v>
      </c>
      <c r="J10" s="10" t="s">
        <v>2263</v>
      </c>
    </row>
    <row r="11">
      <c r="A11" s="10" t="s">
        <v>3425</v>
      </c>
      <c r="B11" s="19">
        <v>0.022824074074074073</v>
      </c>
      <c r="C11" s="10" t="s">
        <v>3086</v>
      </c>
      <c r="D11" s="10" t="s">
        <v>125</v>
      </c>
      <c r="E11" s="13">
        <v>30.0</v>
      </c>
      <c r="F11" s="16">
        <f>E11-15</f>
        <v>15</v>
      </c>
    </row>
    <row r="12">
      <c r="A12" s="10" t="s">
        <v>3425</v>
      </c>
      <c r="B12" s="19">
        <v>0.024375</v>
      </c>
      <c r="C12" s="10" t="s">
        <v>3086</v>
      </c>
      <c r="D12" s="10" t="s">
        <v>126</v>
      </c>
      <c r="E12" s="13">
        <v>8.0</v>
      </c>
      <c r="F12" s="16">
        <f>E12-1</f>
        <v>7</v>
      </c>
    </row>
    <row r="13">
      <c r="A13" s="10" t="s">
        <v>3425</v>
      </c>
      <c r="B13" s="19">
        <v>0.024756944444444446</v>
      </c>
      <c r="C13" s="10" t="s">
        <v>3086</v>
      </c>
      <c r="D13" s="10" t="s">
        <v>83</v>
      </c>
      <c r="E13" s="13">
        <v>23.0</v>
      </c>
      <c r="F13" s="13">
        <f>E13-13</f>
        <v>10</v>
      </c>
    </row>
    <row r="14">
      <c r="A14" s="10" t="s">
        <v>3425</v>
      </c>
      <c r="B14" s="19">
        <v>0.030844907407407408</v>
      </c>
      <c r="C14" s="10" t="s">
        <v>82</v>
      </c>
      <c r="D14" s="10" t="s">
        <v>361</v>
      </c>
      <c r="E14" s="13" t="s">
        <v>68</v>
      </c>
      <c r="F14" s="13">
        <v>20.0</v>
      </c>
    </row>
    <row r="15">
      <c r="A15" s="10" t="s">
        <v>3425</v>
      </c>
      <c r="B15" s="19">
        <v>0.03179398148148148</v>
      </c>
      <c r="C15" s="10" t="s">
        <v>82</v>
      </c>
      <c r="D15" s="10" t="s">
        <v>67</v>
      </c>
      <c r="E15" s="13" t="s">
        <v>88</v>
      </c>
      <c r="F15" s="13">
        <v>1.0</v>
      </c>
    </row>
    <row r="16">
      <c r="A16" s="10" t="s">
        <v>3425</v>
      </c>
      <c r="B16" s="19">
        <v>0.03267361111111111</v>
      </c>
      <c r="C16" s="10" t="s">
        <v>70</v>
      </c>
      <c r="D16" s="10" t="s">
        <v>83</v>
      </c>
      <c r="E16" s="13">
        <v>19.0</v>
      </c>
      <c r="F16" s="16">
        <f>E16-14</f>
        <v>5</v>
      </c>
    </row>
    <row r="17">
      <c r="A17" s="10" t="s">
        <v>3425</v>
      </c>
      <c r="B17" s="19">
        <v>0.03435185185185185</v>
      </c>
      <c r="C17" s="10" t="s">
        <v>82</v>
      </c>
      <c r="D17" s="10" t="s">
        <v>67</v>
      </c>
      <c r="E17" s="13">
        <v>20.0</v>
      </c>
      <c r="F17" s="16">
        <f>E17-9</f>
        <v>11</v>
      </c>
    </row>
    <row r="18">
      <c r="A18" s="10" t="s">
        <v>3425</v>
      </c>
      <c r="B18" s="19">
        <v>0.03584490740740741</v>
      </c>
      <c r="C18" s="10" t="s">
        <v>70</v>
      </c>
      <c r="D18" s="10" t="s">
        <v>131</v>
      </c>
      <c r="E18" s="13">
        <v>9.0</v>
      </c>
      <c r="F18" s="16">
        <f>E18-4</f>
        <v>5</v>
      </c>
    </row>
    <row r="19">
      <c r="A19" s="10" t="s">
        <v>3425</v>
      </c>
      <c r="B19" s="19">
        <v>0.036770833333333336</v>
      </c>
      <c r="C19" s="10" t="s">
        <v>66</v>
      </c>
      <c r="D19" s="10" t="s">
        <v>83</v>
      </c>
      <c r="E19" s="13">
        <v>25.0</v>
      </c>
      <c r="F19" s="16">
        <f>E19-7</f>
        <v>18</v>
      </c>
    </row>
    <row r="20">
      <c r="A20" s="10" t="s">
        <v>3425</v>
      </c>
      <c r="B20" s="19">
        <v>0.04010416666666667</v>
      </c>
      <c r="C20" s="10" t="s">
        <v>82</v>
      </c>
      <c r="D20" s="10" t="s">
        <v>67</v>
      </c>
      <c r="E20" s="13">
        <v>25.0</v>
      </c>
      <c r="F20" s="16">
        <f t="shared" ref="F20:F21" si="2">E20-9</f>
        <v>16</v>
      </c>
    </row>
    <row r="21">
      <c r="A21" s="10" t="s">
        <v>3425</v>
      </c>
      <c r="B21" s="19">
        <v>0.044710648148148145</v>
      </c>
      <c r="C21" s="10" t="s">
        <v>82</v>
      </c>
      <c r="D21" s="10" t="s">
        <v>67</v>
      </c>
      <c r="E21" s="13">
        <v>15.0</v>
      </c>
      <c r="F21" s="13">
        <f t="shared" si="2"/>
        <v>6</v>
      </c>
    </row>
    <row r="22">
      <c r="A22" s="10" t="s">
        <v>3425</v>
      </c>
      <c r="B22" s="19">
        <v>0.046782407407407404</v>
      </c>
      <c r="C22" s="10" t="s">
        <v>69</v>
      </c>
      <c r="D22" s="10" t="s">
        <v>67</v>
      </c>
      <c r="E22" s="13" t="s">
        <v>68</v>
      </c>
      <c r="F22" s="13">
        <v>20.0</v>
      </c>
    </row>
    <row r="23">
      <c r="A23" s="10" t="s">
        <v>3425</v>
      </c>
      <c r="B23" s="19">
        <v>0.058263888888888886</v>
      </c>
      <c r="C23" s="10" t="s">
        <v>69</v>
      </c>
      <c r="D23" s="10" t="s">
        <v>87</v>
      </c>
      <c r="E23" s="13">
        <v>20.0</v>
      </c>
      <c r="F23" s="16">
        <f>E23-5</f>
        <v>15</v>
      </c>
    </row>
    <row r="24">
      <c r="A24" s="10" t="s">
        <v>3425</v>
      </c>
      <c r="B24" s="19">
        <v>0.058368055555555555</v>
      </c>
      <c r="C24" s="10" t="s">
        <v>84</v>
      </c>
      <c r="D24" s="10" t="s">
        <v>87</v>
      </c>
      <c r="E24" s="13" t="s">
        <v>75</v>
      </c>
      <c r="F24" s="13" t="s">
        <v>75</v>
      </c>
    </row>
    <row r="25">
      <c r="A25" s="10" t="s">
        <v>3425</v>
      </c>
      <c r="B25" s="19">
        <v>0.058368055555555555</v>
      </c>
      <c r="C25" s="10" t="s">
        <v>84</v>
      </c>
      <c r="D25" s="10" t="s">
        <v>87</v>
      </c>
      <c r="E25" s="13">
        <v>15.0</v>
      </c>
      <c r="F25" s="16">
        <f>E25-3</f>
        <v>12</v>
      </c>
    </row>
    <row r="26">
      <c r="A26" s="10" t="s">
        <v>3425</v>
      </c>
      <c r="B26" s="19">
        <v>0.058472222222222224</v>
      </c>
      <c r="C26" s="10" t="s">
        <v>70</v>
      </c>
      <c r="D26" s="10" t="s">
        <v>87</v>
      </c>
      <c r="E26" s="13">
        <v>13.0</v>
      </c>
      <c r="F26" s="16">
        <f>E26-5</f>
        <v>8</v>
      </c>
    </row>
    <row r="27">
      <c r="A27" s="10" t="s">
        <v>3425</v>
      </c>
      <c r="B27" s="19">
        <v>0.0584837962962963</v>
      </c>
      <c r="C27" s="10" t="s">
        <v>964</v>
      </c>
      <c r="D27" s="10" t="s">
        <v>87</v>
      </c>
      <c r="E27" s="13">
        <v>11.0</v>
      </c>
      <c r="F27" s="16">
        <f>E27-2</f>
        <v>9</v>
      </c>
    </row>
    <row r="28">
      <c r="A28" s="10" t="s">
        <v>3425</v>
      </c>
      <c r="B28" s="19">
        <v>0.058576388888888886</v>
      </c>
      <c r="C28" s="10" t="s">
        <v>82</v>
      </c>
      <c r="D28" s="10" t="s">
        <v>87</v>
      </c>
      <c r="E28" s="13">
        <v>9.0</v>
      </c>
      <c r="F28" s="16">
        <f>E28-1</f>
        <v>8</v>
      </c>
    </row>
    <row r="29">
      <c r="A29" s="10" t="s">
        <v>3425</v>
      </c>
      <c r="B29" s="19">
        <v>0.058576388888888886</v>
      </c>
      <c r="C29" s="10" t="s">
        <v>3086</v>
      </c>
      <c r="D29" s="10" t="s">
        <v>87</v>
      </c>
      <c r="E29" s="13">
        <v>9.0</v>
      </c>
      <c r="F29" s="16">
        <f>E29-5</f>
        <v>4</v>
      </c>
    </row>
    <row r="30">
      <c r="A30" s="10" t="s">
        <v>3425</v>
      </c>
      <c r="B30" s="19">
        <v>0.058680555555555555</v>
      </c>
      <c r="C30" s="10" t="s">
        <v>66</v>
      </c>
      <c r="D30" s="10" t="s">
        <v>87</v>
      </c>
      <c r="E30" s="13">
        <v>4.0</v>
      </c>
      <c r="F30" s="16">
        <f>E30-0</f>
        <v>4</v>
      </c>
    </row>
    <row r="31">
      <c r="A31" s="10" t="s">
        <v>3425</v>
      </c>
      <c r="B31" s="19">
        <v>0.06048611111111111</v>
      </c>
      <c r="C31" s="10" t="s">
        <v>69</v>
      </c>
      <c r="D31" s="10" t="s">
        <v>89</v>
      </c>
      <c r="E31" s="13">
        <v>21.0</v>
      </c>
      <c r="F31" s="16">
        <f>E31-10</f>
        <v>11</v>
      </c>
      <c r="J31" s="10" t="s">
        <v>3426</v>
      </c>
    </row>
    <row r="32">
      <c r="A32" s="10" t="s">
        <v>3425</v>
      </c>
      <c r="B32" s="19">
        <v>0.060613425925925925</v>
      </c>
      <c r="C32" s="10" t="s">
        <v>69</v>
      </c>
      <c r="D32" s="10" t="s">
        <v>91</v>
      </c>
      <c r="E32" s="13">
        <v>12.0</v>
      </c>
      <c r="F32" s="13"/>
      <c r="H32" s="10" t="s">
        <v>3427</v>
      </c>
    </row>
    <row r="33">
      <c r="A33" s="10" t="s">
        <v>3425</v>
      </c>
      <c r="B33" s="19">
        <v>0.06409722222222222</v>
      </c>
      <c r="C33" s="10" t="s">
        <v>964</v>
      </c>
      <c r="D33" s="10" t="s">
        <v>91</v>
      </c>
      <c r="E33" s="13">
        <v>15.0</v>
      </c>
      <c r="F33" s="16"/>
      <c r="H33" s="10" t="s">
        <v>3428</v>
      </c>
      <c r="J33" s="10" t="s">
        <v>1608</v>
      </c>
    </row>
    <row r="34">
      <c r="A34" s="10" t="s">
        <v>3425</v>
      </c>
      <c r="B34" s="19">
        <v>0.06537037037037037</v>
      </c>
      <c r="C34" s="10" t="s">
        <v>84</v>
      </c>
      <c r="D34" s="10" t="s">
        <v>100</v>
      </c>
      <c r="E34" s="13" t="s">
        <v>88</v>
      </c>
      <c r="F34" s="13">
        <v>1.0</v>
      </c>
      <c r="J34" s="10" t="s">
        <v>2263</v>
      </c>
    </row>
    <row r="35">
      <c r="A35" s="10" t="s">
        <v>3425</v>
      </c>
      <c r="B35" s="19">
        <v>0.06537037037037037</v>
      </c>
      <c r="C35" s="10" t="s">
        <v>84</v>
      </c>
      <c r="D35" s="10" t="s">
        <v>100</v>
      </c>
      <c r="E35" s="13">
        <v>7.0</v>
      </c>
      <c r="F35" s="16">
        <f>E35-4</f>
        <v>3</v>
      </c>
    </row>
    <row r="36">
      <c r="A36" s="10" t="s">
        <v>3425</v>
      </c>
      <c r="B36" s="19">
        <v>0.06675925925925925</v>
      </c>
      <c r="C36" s="10" t="s">
        <v>84</v>
      </c>
      <c r="D36" s="10" t="s">
        <v>93</v>
      </c>
      <c r="E36" s="13">
        <v>24.0</v>
      </c>
      <c r="F36" s="16">
        <f>E36-10</f>
        <v>14</v>
      </c>
      <c r="J36" s="10" t="s">
        <v>3429</v>
      </c>
    </row>
    <row r="37">
      <c r="A37" s="10" t="s">
        <v>3425</v>
      </c>
      <c r="B37" s="19">
        <v>0.06706018518518518</v>
      </c>
      <c r="C37" s="10" t="s">
        <v>84</v>
      </c>
      <c r="D37" s="10" t="s">
        <v>91</v>
      </c>
      <c r="E37" s="13">
        <v>28.0</v>
      </c>
      <c r="F37" s="16"/>
      <c r="H37" s="10" t="s">
        <v>3430</v>
      </c>
    </row>
    <row r="38">
      <c r="A38" s="10" t="s">
        <v>3425</v>
      </c>
      <c r="B38" s="19">
        <v>0.06722222222222222</v>
      </c>
      <c r="C38" s="10" t="s">
        <v>84</v>
      </c>
      <c r="D38" s="10" t="s">
        <v>93</v>
      </c>
      <c r="E38" s="13">
        <v>18.0</v>
      </c>
      <c r="F38" s="16">
        <f>E38-10</f>
        <v>8</v>
      </c>
      <c r="J38" s="10" t="s">
        <v>3429</v>
      </c>
    </row>
    <row r="39">
      <c r="A39" s="10" t="s">
        <v>3425</v>
      </c>
      <c r="B39" s="19">
        <v>0.06737268518518519</v>
      </c>
      <c r="C39" s="10" t="s">
        <v>84</v>
      </c>
      <c r="D39" s="10" t="s">
        <v>91</v>
      </c>
      <c r="E39" s="13">
        <v>13.0</v>
      </c>
      <c r="F39" s="16"/>
      <c r="H39" s="10" t="s">
        <v>3431</v>
      </c>
    </row>
    <row r="40">
      <c r="A40" s="10" t="s">
        <v>3425</v>
      </c>
      <c r="B40" s="19">
        <v>0.0683912037037037</v>
      </c>
      <c r="C40" s="10" t="s">
        <v>70</v>
      </c>
      <c r="D40" s="10" t="s">
        <v>100</v>
      </c>
      <c r="E40" s="13">
        <v>29.0</v>
      </c>
      <c r="F40" s="13">
        <f>E40-10</f>
        <v>19</v>
      </c>
    </row>
    <row r="41">
      <c r="A41" s="10" t="s">
        <v>3425</v>
      </c>
      <c r="B41" s="19">
        <v>0.06929398148148148</v>
      </c>
      <c r="C41" s="10" t="s">
        <v>70</v>
      </c>
      <c r="D41" s="10" t="s">
        <v>83</v>
      </c>
      <c r="E41" s="13">
        <v>25.0</v>
      </c>
      <c r="F41" s="13">
        <f>E41-14</f>
        <v>11</v>
      </c>
    </row>
    <row r="42">
      <c r="A42" s="10" t="s">
        <v>3425</v>
      </c>
      <c r="B42" s="19">
        <v>0.06981481481481482</v>
      </c>
      <c r="C42" s="10" t="s">
        <v>70</v>
      </c>
      <c r="D42" s="10" t="s">
        <v>361</v>
      </c>
      <c r="E42" s="13">
        <v>17.0</v>
      </c>
      <c r="F42" s="16">
        <f>E42-4</f>
        <v>13</v>
      </c>
    </row>
    <row r="43">
      <c r="A43" s="10" t="s">
        <v>3425</v>
      </c>
      <c r="B43" s="19">
        <v>0.07425925925925926</v>
      </c>
      <c r="C43" s="10" t="s">
        <v>3086</v>
      </c>
      <c r="D43" s="10" t="s">
        <v>91</v>
      </c>
      <c r="E43" s="13">
        <v>2.0</v>
      </c>
      <c r="F43" s="16"/>
      <c r="H43" s="10" t="s">
        <v>3432</v>
      </c>
      <c r="J43" s="10" t="s">
        <v>2020</v>
      </c>
    </row>
    <row r="44">
      <c r="A44" s="10" t="s">
        <v>3425</v>
      </c>
      <c r="B44" s="19">
        <v>0.07633101851851852</v>
      </c>
      <c r="C44" s="10" t="s">
        <v>82</v>
      </c>
      <c r="D44" s="10" t="s">
        <v>91</v>
      </c>
      <c r="E44" s="13">
        <v>26.0</v>
      </c>
      <c r="F44" s="16"/>
      <c r="H44" s="10" t="s">
        <v>3433</v>
      </c>
      <c r="J44" s="10" t="s">
        <v>2546</v>
      </c>
    </row>
    <row r="45">
      <c r="A45" s="10" t="s">
        <v>3425</v>
      </c>
      <c r="B45" s="19">
        <v>0.07653935185185186</v>
      </c>
      <c r="C45" s="10" t="s">
        <v>70</v>
      </c>
      <c r="D45" s="10" t="s">
        <v>100</v>
      </c>
      <c r="E45" s="13">
        <v>17.0</v>
      </c>
      <c r="F45" s="16">
        <f t="shared" ref="F45:F46" si="3">E45-10</f>
        <v>7</v>
      </c>
      <c r="H45" s="10" t="s">
        <v>3434</v>
      </c>
      <c r="J45" s="10" t="s">
        <v>3435</v>
      </c>
    </row>
    <row r="46">
      <c r="A46" s="10" t="s">
        <v>3425</v>
      </c>
      <c r="B46" s="19">
        <v>0.0791550925925926</v>
      </c>
      <c r="C46" s="10" t="s">
        <v>66</v>
      </c>
      <c r="D46" s="10" t="s">
        <v>89</v>
      </c>
      <c r="E46" s="13">
        <v>19.0</v>
      </c>
      <c r="F46" s="13">
        <f t="shared" si="3"/>
        <v>9</v>
      </c>
      <c r="J46" s="10" t="s">
        <v>3436</v>
      </c>
    </row>
    <row r="47">
      <c r="A47" s="10" t="s">
        <v>3425</v>
      </c>
      <c r="B47" s="19">
        <v>0.0793287037037037</v>
      </c>
      <c r="C47" s="10" t="s">
        <v>66</v>
      </c>
      <c r="D47" s="10" t="s">
        <v>91</v>
      </c>
      <c r="E47" s="13">
        <v>15.0</v>
      </c>
      <c r="F47" s="13"/>
      <c r="H47" s="10" t="s">
        <v>3437</v>
      </c>
    </row>
    <row r="48">
      <c r="A48" s="10" t="s">
        <v>3425</v>
      </c>
      <c r="B48" s="19">
        <v>0.07943287037037038</v>
      </c>
      <c r="C48" s="10" t="s">
        <v>66</v>
      </c>
      <c r="D48" s="10" t="s">
        <v>89</v>
      </c>
      <c r="E48" s="13">
        <v>19.0</v>
      </c>
      <c r="F48" s="13">
        <f>E48-10</f>
        <v>9</v>
      </c>
      <c r="J48" s="10" t="s">
        <v>3436</v>
      </c>
    </row>
    <row r="49">
      <c r="A49" s="10" t="s">
        <v>3425</v>
      </c>
      <c r="B49" s="19">
        <v>0.07945601851851852</v>
      </c>
      <c r="C49" s="10" t="s">
        <v>66</v>
      </c>
      <c r="D49" s="10" t="s">
        <v>91</v>
      </c>
      <c r="E49" s="13">
        <v>12.0</v>
      </c>
      <c r="F49" s="13"/>
      <c r="H49" s="10" t="s">
        <v>3438</v>
      </c>
    </row>
    <row r="50">
      <c r="A50" s="10" t="s">
        <v>3425</v>
      </c>
      <c r="B50" s="19">
        <v>0.07952546296296296</v>
      </c>
      <c r="C50" s="10" t="s">
        <v>66</v>
      </c>
      <c r="D50" s="10" t="s">
        <v>89</v>
      </c>
      <c r="E50" s="13">
        <v>18.0</v>
      </c>
      <c r="F50" s="13">
        <f>E50-10</f>
        <v>8</v>
      </c>
      <c r="J50" s="10" t="s">
        <v>3436</v>
      </c>
    </row>
    <row r="51">
      <c r="A51" s="10" t="s">
        <v>3425</v>
      </c>
      <c r="B51" s="19">
        <v>0.07952546296296296</v>
      </c>
      <c r="C51" s="10" t="s">
        <v>66</v>
      </c>
      <c r="D51" s="10" t="s">
        <v>91</v>
      </c>
      <c r="E51" s="13">
        <v>13.0</v>
      </c>
      <c r="F51" s="13"/>
      <c r="H51" s="10" t="s">
        <v>3439</v>
      </c>
    </row>
    <row r="52">
      <c r="A52" s="10" t="s">
        <v>3425</v>
      </c>
      <c r="B52" s="19">
        <v>0.08065972222222222</v>
      </c>
      <c r="C52" s="10" t="s">
        <v>69</v>
      </c>
      <c r="D52" s="10" t="s">
        <v>89</v>
      </c>
      <c r="E52" s="13" t="s">
        <v>68</v>
      </c>
      <c r="F52" s="13">
        <v>20.0</v>
      </c>
      <c r="J52" s="10" t="s">
        <v>3426</v>
      </c>
    </row>
    <row r="53">
      <c r="A53" s="10" t="s">
        <v>3425</v>
      </c>
      <c r="B53" s="19">
        <v>0.08075231481481482</v>
      </c>
      <c r="C53" s="10" t="s">
        <v>69</v>
      </c>
      <c r="D53" s="10" t="s">
        <v>91</v>
      </c>
      <c r="E53" s="13">
        <v>19.0</v>
      </c>
      <c r="F53" s="13"/>
      <c r="H53" s="10" t="s">
        <v>3440</v>
      </c>
    </row>
    <row r="54">
      <c r="A54" s="10" t="s">
        <v>3425</v>
      </c>
      <c r="B54" s="19">
        <v>0.08166666666666667</v>
      </c>
      <c r="C54" s="10" t="s">
        <v>964</v>
      </c>
      <c r="D54" s="10" t="s">
        <v>91</v>
      </c>
      <c r="E54" s="13">
        <v>7.0</v>
      </c>
      <c r="F54" s="16"/>
      <c r="H54" s="10" t="s">
        <v>3441</v>
      </c>
      <c r="J54" s="10" t="s">
        <v>1330</v>
      </c>
    </row>
    <row r="55">
      <c r="A55" s="10" t="s">
        <v>3425</v>
      </c>
      <c r="B55" s="19">
        <v>0.08180555555555556</v>
      </c>
      <c r="C55" s="10" t="s">
        <v>69</v>
      </c>
      <c r="D55" s="10" t="s">
        <v>91</v>
      </c>
      <c r="E55" s="13">
        <v>12.0</v>
      </c>
      <c r="F55" s="13"/>
      <c r="H55" s="10" t="s">
        <v>3442</v>
      </c>
      <c r="I55" s="10">
        <v>1.0</v>
      </c>
      <c r="J55" s="10" t="s">
        <v>3443</v>
      </c>
    </row>
    <row r="56">
      <c r="A56" s="10" t="s">
        <v>3425</v>
      </c>
      <c r="B56" s="19">
        <v>0.08259259259259259</v>
      </c>
      <c r="C56" s="10" t="s">
        <v>3086</v>
      </c>
      <c r="D56" s="10" t="s">
        <v>91</v>
      </c>
      <c r="E56" s="13">
        <v>5.0</v>
      </c>
      <c r="F56" s="16"/>
      <c r="H56" s="10" t="s">
        <v>3444</v>
      </c>
      <c r="J56" s="10" t="s">
        <v>2020</v>
      </c>
    </row>
    <row r="57">
      <c r="A57" s="10" t="s">
        <v>3425</v>
      </c>
      <c r="B57" s="19">
        <v>0.08508101851851851</v>
      </c>
      <c r="C57" s="10" t="s">
        <v>84</v>
      </c>
      <c r="D57" s="10" t="s">
        <v>93</v>
      </c>
      <c r="E57" s="13">
        <v>25.0</v>
      </c>
      <c r="F57" s="16">
        <f>E57-10</f>
        <v>15</v>
      </c>
      <c r="J57" s="10" t="s">
        <v>3445</v>
      </c>
    </row>
    <row r="58">
      <c r="A58" s="10" t="s">
        <v>3425</v>
      </c>
      <c r="B58" s="19">
        <v>0.08527777777777777</v>
      </c>
      <c r="C58" s="10" t="s">
        <v>84</v>
      </c>
      <c r="D58" s="10" t="s">
        <v>91</v>
      </c>
      <c r="E58" s="13">
        <v>28.0</v>
      </c>
      <c r="F58" s="16"/>
      <c r="H58" s="10" t="s">
        <v>3446</v>
      </c>
    </row>
    <row r="59">
      <c r="A59" s="10" t="s">
        <v>3425</v>
      </c>
      <c r="B59" s="19">
        <v>0.08540509259259259</v>
      </c>
      <c r="C59" s="10" t="s">
        <v>84</v>
      </c>
      <c r="D59" s="10" t="s">
        <v>93</v>
      </c>
      <c r="E59" s="13" t="s">
        <v>68</v>
      </c>
      <c r="F59" s="13">
        <v>20.0</v>
      </c>
      <c r="J59" s="10" t="s">
        <v>3445</v>
      </c>
    </row>
    <row r="60">
      <c r="A60" s="10" t="s">
        <v>3425</v>
      </c>
      <c r="B60" s="19">
        <v>0.08568287037037037</v>
      </c>
      <c r="C60" s="10" t="s">
        <v>84</v>
      </c>
      <c r="D60" s="10" t="s">
        <v>91</v>
      </c>
      <c r="E60" s="13">
        <v>27.0</v>
      </c>
      <c r="F60" s="16"/>
      <c r="H60" s="10" t="s">
        <v>3447</v>
      </c>
      <c r="I60" s="10">
        <v>1.0</v>
      </c>
      <c r="J60" s="10" t="s">
        <v>3448</v>
      </c>
    </row>
    <row r="61">
      <c r="A61" s="10" t="s">
        <v>3425</v>
      </c>
      <c r="B61" s="19">
        <v>0.08664351851851852</v>
      </c>
      <c r="C61" s="10" t="s">
        <v>70</v>
      </c>
      <c r="D61" s="10" t="s">
        <v>93</v>
      </c>
      <c r="E61" s="13" t="s">
        <v>88</v>
      </c>
      <c r="F61" s="13">
        <v>1.0</v>
      </c>
      <c r="J61" s="10" t="s">
        <v>3449</v>
      </c>
    </row>
    <row r="62">
      <c r="A62" s="10" t="s">
        <v>3425</v>
      </c>
      <c r="B62" s="19">
        <v>0.08664351851851852</v>
      </c>
      <c r="C62" s="10" t="s">
        <v>70</v>
      </c>
      <c r="D62" s="10" t="s">
        <v>93</v>
      </c>
      <c r="E62" s="13">
        <v>26.0</v>
      </c>
      <c r="F62" s="13">
        <f>E62-12</f>
        <v>14</v>
      </c>
      <c r="J62" s="10" t="s">
        <v>3450</v>
      </c>
    </row>
    <row r="63">
      <c r="A63" s="10" t="s">
        <v>3425</v>
      </c>
      <c r="B63" s="19">
        <v>0.08664351851851852</v>
      </c>
      <c r="C63" s="10" t="s">
        <v>70</v>
      </c>
      <c r="D63" s="10" t="s">
        <v>93</v>
      </c>
      <c r="E63" s="13" t="s">
        <v>75</v>
      </c>
      <c r="F63" s="13" t="s">
        <v>75</v>
      </c>
      <c r="J63" s="10" t="s">
        <v>3449</v>
      </c>
    </row>
    <row r="64">
      <c r="A64" s="10" t="s">
        <v>3425</v>
      </c>
      <c r="B64" s="19">
        <v>0.08664351851851852</v>
      </c>
      <c r="C64" s="10" t="s">
        <v>70</v>
      </c>
      <c r="D64" s="10" t="s">
        <v>93</v>
      </c>
      <c r="E64" s="13">
        <v>28.0</v>
      </c>
      <c r="F64" s="13">
        <f>E64-12</f>
        <v>16</v>
      </c>
      <c r="J64" s="10" t="s">
        <v>3450</v>
      </c>
    </row>
    <row r="65">
      <c r="A65" s="10" t="s">
        <v>3425</v>
      </c>
      <c r="B65" s="19">
        <v>0.08690972222222222</v>
      </c>
      <c r="C65" s="10" t="s">
        <v>70</v>
      </c>
      <c r="D65" s="10" t="s">
        <v>91</v>
      </c>
      <c r="E65" s="13">
        <v>10.0</v>
      </c>
      <c r="F65" s="16"/>
      <c r="H65" s="10" t="s">
        <v>3451</v>
      </c>
    </row>
    <row r="66">
      <c r="A66" s="10" t="s">
        <v>3425</v>
      </c>
      <c r="B66" s="19">
        <v>0.08690972222222222</v>
      </c>
      <c r="C66" s="10" t="s">
        <v>70</v>
      </c>
      <c r="D66" s="10" t="s">
        <v>91</v>
      </c>
      <c r="E66" s="13">
        <v>12.0</v>
      </c>
      <c r="F66" s="16"/>
      <c r="H66" s="10" t="s">
        <v>3452</v>
      </c>
      <c r="I66" s="10">
        <v>1.0</v>
      </c>
      <c r="J66" s="10" t="s">
        <v>3448</v>
      </c>
    </row>
    <row r="67">
      <c r="A67" s="10" t="s">
        <v>3425</v>
      </c>
      <c r="B67" s="19">
        <v>0.08747685185185185</v>
      </c>
      <c r="C67" s="10" t="s">
        <v>70</v>
      </c>
      <c r="D67" s="10" t="s">
        <v>93</v>
      </c>
      <c r="E67" s="13" t="s">
        <v>75</v>
      </c>
      <c r="F67" s="13" t="s">
        <v>75</v>
      </c>
      <c r="J67" s="10" t="s">
        <v>3453</v>
      </c>
    </row>
    <row r="68">
      <c r="A68" s="10" t="s">
        <v>3425</v>
      </c>
      <c r="B68" s="19">
        <v>0.08747685185185185</v>
      </c>
      <c r="C68" s="10" t="s">
        <v>70</v>
      </c>
      <c r="D68" s="10" t="s">
        <v>93</v>
      </c>
      <c r="E68" s="13">
        <v>21.0</v>
      </c>
      <c r="F68" s="13">
        <f>E68-11</f>
        <v>10</v>
      </c>
      <c r="J68" s="10" t="s">
        <v>3454</v>
      </c>
    </row>
    <row r="69">
      <c r="A69" s="10" t="s">
        <v>3425</v>
      </c>
      <c r="B69" s="19">
        <v>0.08776620370370371</v>
      </c>
      <c r="C69" s="10" t="s">
        <v>70</v>
      </c>
      <c r="D69" s="10" t="s">
        <v>91</v>
      </c>
      <c r="E69" s="13">
        <v>14.0</v>
      </c>
      <c r="F69" s="16"/>
      <c r="H69" s="10" t="s">
        <v>3455</v>
      </c>
      <c r="I69" s="10">
        <v>1.0</v>
      </c>
      <c r="J69" s="10" t="s">
        <v>3448</v>
      </c>
    </row>
    <row r="70">
      <c r="A70" s="10" t="s">
        <v>3425</v>
      </c>
      <c r="B70" s="19">
        <v>0.08810185185185185</v>
      </c>
      <c r="C70" s="10" t="s">
        <v>70</v>
      </c>
      <c r="D70" s="10" t="s">
        <v>93</v>
      </c>
      <c r="E70" s="13" t="s">
        <v>75</v>
      </c>
      <c r="F70" s="13" t="s">
        <v>75</v>
      </c>
      <c r="J70" s="10" t="s">
        <v>3453</v>
      </c>
    </row>
    <row r="71">
      <c r="A71" s="10" t="s">
        <v>3425</v>
      </c>
      <c r="B71" s="19">
        <v>0.08810185185185185</v>
      </c>
      <c r="C71" s="10" t="s">
        <v>70</v>
      </c>
      <c r="D71" s="10" t="s">
        <v>93</v>
      </c>
      <c r="E71" s="13">
        <v>28.0</v>
      </c>
      <c r="F71" s="13">
        <f>E71-11</f>
        <v>17</v>
      </c>
      <c r="J71" s="10" t="s">
        <v>3454</v>
      </c>
    </row>
    <row r="72">
      <c r="A72" s="10" t="s">
        <v>3425</v>
      </c>
      <c r="B72" s="19">
        <v>0.08826388888888889</v>
      </c>
      <c r="C72" s="10" t="s">
        <v>70</v>
      </c>
      <c r="D72" s="10" t="s">
        <v>91</v>
      </c>
      <c r="E72" s="13">
        <v>7.0</v>
      </c>
      <c r="F72" s="16"/>
      <c r="H72" s="10" t="s">
        <v>3456</v>
      </c>
      <c r="I72" s="10">
        <v>1.0</v>
      </c>
      <c r="J72" s="10" t="s">
        <v>3448</v>
      </c>
    </row>
    <row r="73">
      <c r="A73" s="10" t="s">
        <v>3425</v>
      </c>
      <c r="B73" s="19">
        <v>0.08952546296296296</v>
      </c>
      <c r="C73" s="10" t="s">
        <v>964</v>
      </c>
      <c r="D73" s="10" t="s">
        <v>120</v>
      </c>
      <c r="E73" s="13">
        <v>20.0</v>
      </c>
      <c r="F73" s="16"/>
      <c r="H73" s="10" t="s">
        <v>3457</v>
      </c>
      <c r="J73" s="10" t="s">
        <v>2363</v>
      </c>
    </row>
    <row r="74">
      <c r="A74" s="10" t="s">
        <v>3425</v>
      </c>
      <c r="B74" s="19">
        <v>0.09019675925925925</v>
      </c>
      <c r="C74" s="10" t="s">
        <v>964</v>
      </c>
      <c r="D74" s="10" t="s">
        <v>81</v>
      </c>
      <c r="E74" s="13" t="s">
        <v>75</v>
      </c>
      <c r="F74" s="13" t="s">
        <v>75</v>
      </c>
      <c r="J74" s="10" t="s">
        <v>2263</v>
      </c>
    </row>
    <row r="75">
      <c r="A75" s="10" t="s">
        <v>3425</v>
      </c>
      <c r="B75" s="19">
        <v>0.09019675925925925</v>
      </c>
      <c r="C75" s="10" t="s">
        <v>964</v>
      </c>
      <c r="D75" s="10" t="s">
        <v>81</v>
      </c>
      <c r="E75" s="13">
        <v>13.0</v>
      </c>
      <c r="F75" s="13">
        <f>E75-3</f>
        <v>10</v>
      </c>
    </row>
    <row r="76">
      <c r="A76" s="10" t="s">
        <v>3425</v>
      </c>
      <c r="B76" s="19">
        <v>0.09025462962962963</v>
      </c>
      <c r="C76" s="10" t="s">
        <v>964</v>
      </c>
      <c r="D76" s="10" t="s">
        <v>81</v>
      </c>
      <c r="E76" s="13" t="s">
        <v>75</v>
      </c>
      <c r="F76" s="13" t="s">
        <v>75</v>
      </c>
      <c r="J76" s="10" t="s">
        <v>2263</v>
      </c>
    </row>
    <row r="77">
      <c r="A77" s="10" t="s">
        <v>3425</v>
      </c>
      <c r="B77" s="19">
        <v>0.09025462962962963</v>
      </c>
      <c r="C77" s="10" t="s">
        <v>964</v>
      </c>
      <c r="D77" s="10" t="s">
        <v>81</v>
      </c>
      <c r="E77" s="13">
        <v>22.0</v>
      </c>
      <c r="F77" s="13">
        <f>E77-3</f>
        <v>19</v>
      </c>
    </row>
    <row r="78">
      <c r="A78" s="10" t="s">
        <v>3425</v>
      </c>
      <c r="B78" s="19">
        <v>0.09030092592592592</v>
      </c>
      <c r="C78" s="10" t="s">
        <v>964</v>
      </c>
      <c r="D78" s="10" t="s">
        <v>81</v>
      </c>
      <c r="E78" s="13" t="s">
        <v>75</v>
      </c>
      <c r="F78" s="13" t="s">
        <v>75</v>
      </c>
      <c r="J78" s="10" t="s">
        <v>2263</v>
      </c>
    </row>
    <row r="79">
      <c r="A79" s="10" t="s">
        <v>3425</v>
      </c>
      <c r="B79" s="19">
        <v>0.09030092592592592</v>
      </c>
      <c r="C79" s="10" t="s">
        <v>964</v>
      </c>
      <c r="D79" s="10" t="s">
        <v>81</v>
      </c>
      <c r="E79" s="13">
        <v>9.0</v>
      </c>
      <c r="F79" s="13">
        <f>E79-3</f>
        <v>6</v>
      </c>
    </row>
    <row r="80">
      <c r="A80" s="10" t="s">
        <v>3425</v>
      </c>
      <c r="B80" s="19">
        <v>0.0916087962962963</v>
      </c>
      <c r="C80" s="10" t="s">
        <v>3086</v>
      </c>
      <c r="D80" s="10" t="s">
        <v>93</v>
      </c>
      <c r="E80" s="13" t="s">
        <v>75</v>
      </c>
      <c r="F80" s="13" t="s">
        <v>75</v>
      </c>
      <c r="J80" s="10" t="s">
        <v>3458</v>
      </c>
    </row>
    <row r="81">
      <c r="A81" s="10" t="s">
        <v>3425</v>
      </c>
      <c r="B81" s="19">
        <v>0.0916087962962963</v>
      </c>
      <c r="C81" s="10" t="s">
        <v>3086</v>
      </c>
      <c r="D81" s="10" t="s">
        <v>93</v>
      </c>
      <c r="E81" s="13">
        <f>F81+12</f>
        <v>30</v>
      </c>
      <c r="F81" s="13">
        <v>18.0</v>
      </c>
    </row>
    <row r="82">
      <c r="A82" s="10" t="s">
        <v>3425</v>
      </c>
      <c r="B82" s="19">
        <v>0.09184027777777778</v>
      </c>
      <c r="C82" s="10" t="s">
        <v>3086</v>
      </c>
      <c r="D82" s="10" t="s">
        <v>91</v>
      </c>
      <c r="E82" s="13">
        <v>38.0</v>
      </c>
      <c r="F82" s="16"/>
      <c r="H82" s="10" t="s">
        <v>3459</v>
      </c>
      <c r="I82" s="10">
        <v>1.0</v>
      </c>
      <c r="J82" s="10" t="s">
        <v>3448</v>
      </c>
    </row>
    <row r="83">
      <c r="A83" s="10" t="s">
        <v>3425</v>
      </c>
      <c r="B83" s="19">
        <v>0.09247685185185185</v>
      </c>
      <c r="C83" s="10" t="s">
        <v>3086</v>
      </c>
      <c r="D83" s="10" t="s">
        <v>91</v>
      </c>
      <c r="E83" s="13">
        <v>4.0</v>
      </c>
      <c r="F83" s="16"/>
      <c r="H83" s="10" t="s">
        <v>3460</v>
      </c>
    </row>
    <row r="84">
      <c r="A84" s="10" t="s">
        <v>3425</v>
      </c>
      <c r="B84" s="19">
        <v>0.09322916666666667</v>
      </c>
      <c r="C84" s="10" t="s">
        <v>82</v>
      </c>
      <c r="D84" s="10" t="s">
        <v>91</v>
      </c>
      <c r="E84" s="13">
        <v>28.0</v>
      </c>
      <c r="F84" s="13"/>
      <c r="H84" s="10" t="s">
        <v>3461</v>
      </c>
      <c r="I84" s="10">
        <v>2.0</v>
      </c>
      <c r="J84" s="10" t="s">
        <v>3462</v>
      </c>
    </row>
    <row r="85">
      <c r="A85" s="10" t="s">
        <v>3425</v>
      </c>
      <c r="B85" s="19">
        <v>0.0940162037037037</v>
      </c>
      <c r="C85" s="10" t="s">
        <v>69</v>
      </c>
      <c r="D85" s="10" t="s">
        <v>100</v>
      </c>
      <c r="E85" s="13" t="s">
        <v>75</v>
      </c>
      <c r="F85" s="13" t="s">
        <v>75</v>
      </c>
      <c r="J85" s="10" t="s">
        <v>2263</v>
      </c>
    </row>
    <row r="86">
      <c r="A86" s="10" t="s">
        <v>3425</v>
      </c>
      <c r="B86" s="19">
        <v>0.0940162037037037</v>
      </c>
      <c r="C86" s="10" t="s">
        <v>69</v>
      </c>
      <c r="D86" s="10" t="s">
        <v>100</v>
      </c>
      <c r="E86" s="13">
        <v>21.0</v>
      </c>
      <c r="F86" s="13">
        <f>E86-4</f>
        <v>17</v>
      </c>
    </row>
    <row r="87">
      <c r="A87" s="10" t="s">
        <v>3425</v>
      </c>
      <c r="B87" s="19">
        <v>0.0940625</v>
      </c>
      <c r="C87" s="10" t="s">
        <v>82</v>
      </c>
      <c r="D87" s="10" t="s">
        <v>100</v>
      </c>
      <c r="E87" s="13" t="s">
        <v>75</v>
      </c>
      <c r="F87" s="13" t="s">
        <v>75</v>
      </c>
      <c r="J87" s="10" t="s">
        <v>2263</v>
      </c>
    </row>
    <row r="88">
      <c r="A88" s="10" t="s">
        <v>3425</v>
      </c>
      <c r="B88" s="19">
        <v>0.0940625</v>
      </c>
      <c r="C88" s="10" t="s">
        <v>82</v>
      </c>
      <c r="D88" s="10" t="s">
        <v>100</v>
      </c>
      <c r="E88" s="13">
        <v>15.0</v>
      </c>
      <c r="F88" s="13">
        <f>E88-2</f>
        <v>13</v>
      </c>
      <c r="J88" s="10" t="s">
        <v>3463</v>
      </c>
    </row>
    <row r="89">
      <c r="A89" s="10" t="s">
        <v>3425</v>
      </c>
      <c r="B89" s="19">
        <v>0.09512731481481482</v>
      </c>
      <c r="C89" s="10" t="s">
        <v>3086</v>
      </c>
      <c r="D89" s="10" t="s">
        <v>100</v>
      </c>
      <c r="E89" s="13" t="s">
        <v>88</v>
      </c>
      <c r="F89" s="13">
        <v>1.0</v>
      </c>
    </row>
    <row r="90">
      <c r="A90" s="10" t="s">
        <v>3425</v>
      </c>
      <c r="B90" s="19">
        <v>0.09555555555555556</v>
      </c>
      <c r="C90" s="10" t="s">
        <v>3086</v>
      </c>
      <c r="D90" s="10" t="s">
        <v>3464</v>
      </c>
      <c r="E90" s="13">
        <v>2.0</v>
      </c>
      <c r="F90" s="16">
        <f>E90</f>
        <v>2</v>
      </c>
      <c r="J90" s="10" t="s">
        <v>3465</v>
      </c>
    </row>
    <row r="91">
      <c r="A91" s="10" t="s">
        <v>3425</v>
      </c>
      <c r="B91" s="19">
        <v>0.0961111111111111</v>
      </c>
      <c r="C91" s="10" t="s">
        <v>66</v>
      </c>
      <c r="D91" s="10" t="s">
        <v>129</v>
      </c>
      <c r="E91" s="13" t="s">
        <v>75</v>
      </c>
      <c r="F91" s="13" t="s">
        <v>75</v>
      </c>
      <c r="J91" s="10" t="s">
        <v>2263</v>
      </c>
    </row>
    <row r="92">
      <c r="A92" s="10" t="s">
        <v>3425</v>
      </c>
      <c r="B92" s="19">
        <v>0.0961111111111111</v>
      </c>
      <c r="C92" s="10" t="s">
        <v>66</v>
      </c>
      <c r="D92" s="10" t="s">
        <v>129</v>
      </c>
      <c r="E92" s="13">
        <v>18.0</v>
      </c>
      <c r="F92" s="16">
        <f>E92-0</f>
        <v>18</v>
      </c>
    </row>
    <row r="93">
      <c r="A93" s="10" t="s">
        <v>3425</v>
      </c>
      <c r="B93" s="19">
        <v>0.09699074074074074</v>
      </c>
      <c r="C93" s="10" t="s">
        <v>66</v>
      </c>
      <c r="D93" s="10" t="s">
        <v>91</v>
      </c>
      <c r="E93" s="13">
        <v>24.0</v>
      </c>
      <c r="F93" s="16"/>
      <c r="H93" s="10" t="s">
        <v>3466</v>
      </c>
      <c r="I93" s="10">
        <v>2.0</v>
      </c>
      <c r="J93" s="10" t="s">
        <v>3467</v>
      </c>
    </row>
    <row r="94">
      <c r="A94" s="10" t="s">
        <v>3425</v>
      </c>
      <c r="B94" s="19">
        <v>0.09783564814814814</v>
      </c>
      <c r="C94" s="10" t="s">
        <v>70</v>
      </c>
      <c r="D94" s="10" t="s">
        <v>81</v>
      </c>
      <c r="E94" s="13" t="s">
        <v>68</v>
      </c>
      <c r="F94" s="13">
        <v>20.0</v>
      </c>
      <c r="H94" s="10" t="s">
        <v>3468</v>
      </c>
      <c r="J94" s="10" t="s">
        <v>3469</v>
      </c>
    </row>
    <row r="95">
      <c r="A95" s="10" t="s">
        <v>3425</v>
      </c>
      <c r="B95" s="19">
        <v>0.09819444444444445</v>
      </c>
      <c r="C95" s="10" t="s">
        <v>3086</v>
      </c>
      <c r="D95" s="10" t="s">
        <v>76</v>
      </c>
      <c r="E95" s="13">
        <v>2.0</v>
      </c>
      <c r="F95" s="16"/>
    </row>
    <row r="96">
      <c r="A96" s="10" t="s">
        <v>3425</v>
      </c>
      <c r="B96" s="19">
        <v>0.11395833333333333</v>
      </c>
      <c r="C96" s="10" t="s">
        <v>3086</v>
      </c>
      <c r="D96" s="10" t="s">
        <v>67</v>
      </c>
      <c r="E96" s="13">
        <v>20.0</v>
      </c>
      <c r="F96" s="16">
        <f>E96-1</f>
        <v>19</v>
      </c>
    </row>
    <row r="97">
      <c r="A97" s="10" t="s">
        <v>3425</v>
      </c>
      <c r="B97" s="19">
        <v>0.11454861111111111</v>
      </c>
      <c r="C97" s="10" t="s">
        <v>3086</v>
      </c>
      <c r="D97" s="10" t="s">
        <v>83</v>
      </c>
      <c r="E97" s="13">
        <v>23.0</v>
      </c>
      <c r="F97" s="16">
        <f>E97-13</f>
        <v>10</v>
      </c>
    </row>
    <row r="98">
      <c r="A98" s="10" t="s">
        <v>3425</v>
      </c>
      <c r="B98" s="19">
        <v>0.11489583333333334</v>
      </c>
      <c r="C98" s="10" t="s">
        <v>3086</v>
      </c>
      <c r="D98" s="10" t="s">
        <v>83</v>
      </c>
      <c r="E98" s="13" t="s">
        <v>88</v>
      </c>
      <c r="F98" s="13">
        <v>1.0</v>
      </c>
      <c r="J98" s="10" t="s">
        <v>3470</v>
      </c>
    </row>
    <row r="99">
      <c r="A99" s="10" t="s">
        <v>3425</v>
      </c>
      <c r="B99" s="19">
        <v>0.11710648148148148</v>
      </c>
      <c r="C99" s="10" t="s">
        <v>3086</v>
      </c>
      <c r="D99" s="10" t="s">
        <v>87</v>
      </c>
      <c r="E99" s="13" t="s">
        <v>88</v>
      </c>
      <c r="F99" s="13">
        <v>1.0</v>
      </c>
    </row>
    <row r="100">
      <c r="A100" s="10" t="s">
        <v>3425</v>
      </c>
      <c r="B100" s="19">
        <v>0.12104166666666667</v>
      </c>
      <c r="C100" s="10" t="s">
        <v>3086</v>
      </c>
      <c r="D100" s="10" t="s">
        <v>81</v>
      </c>
      <c r="E100" s="13">
        <f>F100+1</f>
        <v>18</v>
      </c>
      <c r="F100" s="13">
        <v>17.0</v>
      </c>
    </row>
    <row r="101">
      <c r="A101" s="10" t="s">
        <v>3425</v>
      </c>
      <c r="B101" s="19">
        <v>0.12506944444444446</v>
      </c>
      <c r="C101" s="10" t="s">
        <v>69</v>
      </c>
      <c r="D101" s="10" t="s">
        <v>87</v>
      </c>
      <c r="E101" s="13">
        <v>15.0</v>
      </c>
      <c r="F101" s="13">
        <f t="shared" ref="F101:F102" si="4">E101-4</f>
        <v>11</v>
      </c>
    </row>
    <row r="102">
      <c r="A102" s="10" t="s">
        <v>3425</v>
      </c>
      <c r="B102" s="19">
        <v>0.1251736111111111</v>
      </c>
      <c r="C102" s="10" t="s">
        <v>70</v>
      </c>
      <c r="D102" s="10" t="s">
        <v>87</v>
      </c>
      <c r="E102" s="13">
        <v>14.0</v>
      </c>
      <c r="F102" s="16">
        <f t="shared" si="4"/>
        <v>10</v>
      </c>
    </row>
    <row r="103">
      <c r="A103" s="10" t="s">
        <v>3425</v>
      </c>
      <c r="B103" s="19">
        <v>0.12605324074074073</v>
      </c>
      <c r="C103" s="10" t="s">
        <v>3086</v>
      </c>
      <c r="D103" s="10" t="s">
        <v>81</v>
      </c>
      <c r="E103" s="13">
        <f>F103+1</f>
        <v>8</v>
      </c>
      <c r="F103" s="13">
        <v>7.0</v>
      </c>
      <c r="J103" s="10" t="s">
        <v>3471</v>
      </c>
    </row>
    <row r="104">
      <c r="A104" s="10" t="s">
        <v>3425</v>
      </c>
      <c r="B104" s="19">
        <v>0.12858796296296296</v>
      </c>
      <c r="C104" s="10" t="s">
        <v>69</v>
      </c>
      <c r="D104" s="10" t="s">
        <v>166</v>
      </c>
      <c r="E104" s="13">
        <v>27.0</v>
      </c>
      <c r="F104" s="16">
        <f>E104-10</f>
        <v>17</v>
      </c>
      <c r="J104" s="10" t="s">
        <v>3325</v>
      </c>
    </row>
    <row r="105">
      <c r="A105" s="10" t="s">
        <v>3425</v>
      </c>
      <c r="B105" s="19">
        <v>0.12858796296296296</v>
      </c>
      <c r="C105" s="10" t="s">
        <v>70</v>
      </c>
      <c r="D105" s="10" t="s">
        <v>166</v>
      </c>
      <c r="E105" s="13" t="s">
        <v>88</v>
      </c>
      <c r="F105" s="13">
        <v>1.0</v>
      </c>
      <c r="J105" s="10" t="s">
        <v>3472</v>
      </c>
    </row>
    <row r="106">
      <c r="A106" s="10" t="s">
        <v>3425</v>
      </c>
      <c r="B106" s="19">
        <v>0.12953703703703703</v>
      </c>
      <c r="C106" s="10" t="s">
        <v>964</v>
      </c>
      <c r="D106" s="10" t="s">
        <v>120</v>
      </c>
      <c r="E106" s="13" t="s">
        <v>75</v>
      </c>
      <c r="F106" s="16"/>
      <c r="H106" s="10" t="s">
        <v>3473</v>
      </c>
      <c r="J106" s="10" t="s">
        <v>3474</v>
      </c>
    </row>
    <row r="107">
      <c r="A107" s="10" t="s">
        <v>3425</v>
      </c>
      <c r="B107" s="19">
        <v>0.13537037037037036</v>
      </c>
      <c r="C107" s="10" t="s">
        <v>964</v>
      </c>
      <c r="D107" s="10" t="s">
        <v>67</v>
      </c>
      <c r="E107" s="13">
        <v>25.0</v>
      </c>
      <c r="F107" s="13">
        <f>E107-10</f>
        <v>15</v>
      </c>
    </row>
    <row r="108">
      <c r="A108" s="10" t="s">
        <v>3425</v>
      </c>
      <c r="B108" s="19">
        <v>0.1365625</v>
      </c>
      <c r="C108" s="10" t="s">
        <v>69</v>
      </c>
      <c r="D108" s="10" t="s">
        <v>67</v>
      </c>
      <c r="E108" s="13" t="s">
        <v>75</v>
      </c>
      <c r="F108" s="13" t="s">
        <v>75</v>
      </c>
      <c r="J108" s="10" t="s">
        <v>3475</v>
      </c>
    </row>
    <row r="109">
      <c r="A109" s="10" t="s">
        <v>3425</v>
      </c>
      <c r="B109" s="19">
        <v>0.1365625</v>
      </c>
      <c r="C109" s="10" t="s">
        <v>69</v>
      </c>
      <c r="D109" s="10" t="s">
        <v>67</v>
      </c>
      <c r="E109" s="13">
        <v>18.0</v>
      </c>
      <c r="F109" s="16">
        <f>E109-4</f>
        <v>14</v>
      </c>
      <c r="J109" s="10" t="s">
        <v>3476</v>
      </c>
    </row>
    <row r="110">
      <c r="A110" s="10" t="s">
        <v>3425</v>
      </c>
      <c r="B110" s="19">
        <v>0.13846064814814815</v>
      </c>
      <c r="C110" s="10" t="s">
        <v>66</v>
      </c>
      <c r="D110" s="10" t="s">
        <v>89</v>
      </c>
      <c r="E110" s="13">
        <v>24.0</v>
      </c>
      <c r="F110" s="13">
        <f t="shared" ref="F110:F112" si="5">E110-10</f>
        <v>14</v>
      </c>
      <c r="J110" s="10" t="s">
        <v>3477</v>
      </c>
    </row>
    <row r="111">
      <c r="A111" s="10" t="s">
        <v>3425</v>
      </c>
      <c r="B111" s="19">
        <v>0.13848379629629629</v>
      </c>
      <c r="C111" s="10" t="s">
        <v>66</v>
      </c>
      <c r="D111" s="10" t="s">
        <v>89</v>
      </c>
      <c r="E111" s="13">
        <v>20.0</v>
      </c>
      <c r="F111" s="13">
        <f t="shared" si="5"/>
        <v>10</v>
      </c>
      <c r="J111" s="10" t="s">
        <v>3477</v>
      </c>
    </row>
    <row r="112">
      <c r="A112" s="10" t="s">
        <v>3425</v>
      </c>
      <c r="B112" s="19">
        <v>0.13850694444444445</v>
      </c>
      <c r="C112" s="10" t="s">
        <v>66</v>
      </c>
      <c r="D112" s="10" t="s">
        <v>89</v>
      </c>
      <c r="E112" s="13">
        <v>28.0</v>
      </c>
      <c r="F112" s="13">
        <f t="shared" si="5"/>
        <v>18</v>
      </c>
      <c r="J112" s="10" t="s">
        <v>3477</v>
      </c>
    </row>
    <row r="113">
      <c r="A113" s="10" t="s">
        <v>3425</v>
      </c>
      <c r="B113" s="19">
        <v>0.13872685185185185</v>
      </c>
      <c r="C113" s="10" t="s">
        <v>66</v>
      </c>
      <c r="D113" s="10" t="s">
        <v>91</v>
      </c>
      <c r="E113" s="13">
        <v>31.0</v>
      </c>
      <c r="F113" s="13"/>
      <c r="H113" s="10" t="s">
        <v>3478</v>
      </c>
    </row>
    <row r="114">
      <c r="A114" s="10" t="s">
        <v>3425</v>
      </c>
      <c r="B114" s="19">
        <v>0.13896990740740742</v>
      </c>
      <c r="C114" s="10" t="s">
        <v>70</v>
      </c>
      <c r="D114" s="10" t="s">
        <v>93</v>
      </c>
      <c r="E114" s="13">
        <v>26.0</v>
      </c>
      <c r="F114" s="16">
        <f t="shared" ref="F114:F115" si="6">E114-11</f>
        <v>15</v>
      </c>
      <c r="J114" s="10" t="s">
        <v>3479</v>
      </c>
    </row>
    <row r="115">
      <c r="A115" s="10" t="s">
        <v>3425</v>
      </c>
      <c r="B115" s="19">
        <v>0.13899305555555555</v>
      </c>
      <c r="C115" s="10" t="s">
        <v>70</v>
      </c>
      <c r="D115" s="10" t="s">
        <v>93</v>
      </c>
      <c r="E115" s="13">
        <v>16.0</v>
      </c>
      <c r="F115" s="16">
        <f t="shared" si="6"/>
        <v>5</v>
      </c>
      <c r="J115" s="10" t="s">
        <v>3479</v>
      </c>
    </row>
    <row r="116">
      <c r="A116" s="10" t="s">
        <v>3425</v>
      </c>
      <c r="B116" s="19">
        <v>0.13913194444444443</v>
      </c>
      <c r="C116" s="10" t="s">
        <v>70</v>
      </c>
      <c r="D116" s="10" t="s">
        <v>91</v>
      </c>
      <c r="E116" s="13">
        <v>10.0</v>
      </c>
      <c r="F116" s="16"/>
      <c r="H116" s="10" t="s">
        <v>3480</v>
      </c>
    </row>
    <row r="117">
      <c r="A117" s="10" t="s">
        <v>3425</v>
      </c>
      <c r="B117" s="19">
        <v>0.13913194444444443</v>
      </c>
      <c r="C117" s="10" t="s">
        <v>70</v>
      </c>
      <c r="D117" s="10" t="s">
        <v>91</v>
      </c>
      <c r="E117" s="13">
        <v>11.0</v>
      </c>
      <c r="F117" s="13"/>
      <c r="H117" s="10" t="s">
        <v>3481</v>
      </c>
      <c r="J117" s="10" t="s">
        <v>3482</v>
      </c>
    </row>
    <row r="118">
      <c r="A118" s="10" t="s">
        <v>3425</v>
      </c>
      <c r="B118" s="19">
        <v>0.13983796296296297</v>
      </c>
      <c r="C118" s="10" t="s">
        <v>70</v>
      </c>
      <c r="D118" s="10" t="s">
        <v>93</v>
      </c>
      <c r="E118" s="13" t="s">
        <v>68</v>
      </c>
      <c r="F118" s="13">
        <v>20.0</v>
      </c>
      <c r="J118" s="10" t="s">
        <v>3479</v>
      </c>
    </row>
    <row r="119">
      <c r="A119" s="10" t="s">
        <v>3425</v>
      </c>
      <c r="B119" s="19">
        <v>0.13983796296296297</v>
      </c>
      <c r="C119" s="10" t="s">
        <v>70</v>
      </c>
      <c r="D119" s="10" t="s">
        <v>93</v>
      </c>
      <c r="E119" s="13">
        <f>F119+11</f>
        <v>30</v>
      </c>
      <c r="F119" s="13">
        <v>19.0</v>
      </c>
      <c r="J119" s="10" t="s">
        <v>3479</v>
      </c>
    </row>
    <row r="120">
      <c r="A120" s="10" t="s">
        <v>3425</v>
      </c>
      <c r="B120" s="19">
        <v>0.14001157407407408</v>
      </c>
      <c r="C120" s="10" t="s">
        <v>70</v>
      </c>
      <c r="D120" s="10" t="s">
        <v>91</v>
      </c>
      <c r="E120" s="13">
        <v>20.0</v>
      </c>
      <c r="F120" s="13"/>
      <c r="H120" s="10" t="s">
        <v>3483</v>
      </c>
    </row>
    <row r="121">
      <c r="A121" s="10" t="s">
        <v>3425</v>
      </c>
      <c r="B121" s="19">
        <v>0.1400925925925926</v>
      </c>
      <c r="C121" s="10" t="s">
        <v>70</v>
      </c>
      <c r="D121" s="10" t="s">
        <v>91</v>
      </c>
      <c r="E121" s="13">
        <v>8.0</v>
      </c>
      <c r="F121" s="13"/>
      <c r="H121" s="10" t="s">
        <v>3484</v>
      </c>
      <c r="J121" s="10" t="s">
        <v>3485</v>
      </c>
    </row>
    <row r="122">
      <c r="A122" s="10" t="s">
        <v>3425</v>
      </c>
      <c r="B122" s="19">
        <v>0.14113425925925926</v>
      </c>
      <c r="C122" s="10" t="s">
        <v>82</v>
      </c>
      <c r="D122" s="10" t="s">
        <v>91</v>
      </c>
      <c r="E122" s="13">
        <v>34.0</v>
      </c>
      <c r="F122" s="13"/>
      <c r="H122" s="10" t="s">
        <v>3486</v>
      </c>
      <c r="I122" s="10">
        <v>2.0</v>
      </c>
      <c r="J122" s="10" t="s">
        <v>3487</v>
      </c>
    </row>
    <row r="123">
      <c r="A123" s="10" t="s">
        <v>3425</v>
      </c>
      <c r="B123" s="19">
        <v>0.14167824074074073</v>
      </c>
      <c r="C123" s="10" t="s">
        <v>964</v>
      </c>
      <c r="D123" s="10" t="s">
        <v>91</v>
      </c>
      <c r="E123" s="13">
        <v>18.0</v>
      </c>
      <c r="F123" s="13"/>
      <c r="H123" s="10" t="s">
        <v>3488</v>
      </c>
      <c r="I123" s="10">
        <v>1.0</v>
      </c>
      <c r="J123" s="10" t="s">
        <v>3489</v>
      </c>
    </row>
    <row r="124">
      <c r="A124" s="10" t="s">
        <v>3425</v>
      </c>
      <c r="B124" s="19">
        <v>0.14275462962962962</v>
      </c>
      <c r="C124" s="10" t="s">
        <v>66</v>
      </c>
      <c r="D124" s="10" t="s">
        <v>89</v>
      </c>
      <c r="E124" s="13">
        <v>20.0</v>
      </c>
      <c r="F124" s="13">
        <f t="shared" ref="F124:F126" si="7">E124-10</f>
        <v>10</v>
      </c>
      <c r="J124" s="10" t="s">
        <v>3477</v>
      </c>
    </row>
    <row r="125">
      <c r="A125" s="10" t="s">
        <v>3425</v>
      </c>
      <c r="B125" s="19">
        <v>0.14277777777777778</v>
      </c>
      <c r="C125" s="10" t="s">
        <v>66</v>
      </c>
      <c r="D125" s="10" t="s">
        <v>89</v>
      </c>
      <c r="E125" s="13">
        <v>20.0</v>
      </c>
      <c r="F125" s="13">
        <f t="shared" si="7"/>
        <v>10</v>
      </c>
      <c r="J125" s="10" t="s">
        <v>3477</v>
      </c>
    </row>
    <row r="126">
      <c r="A126" s="10" t="s">
        <v>3425</v>
      </c>
      <c r="B126" s="19">
        <v>0.14278935185185185</v>
      </c>
      <c r="C126" s="10" t="s">
        <v>66</v>
      </c>
      <c r="D126" s="10" t="s">
        <v>89</v>
      </c>
      <c r="E126" s="13">
        <v>13.0</v>
      </c>
      <c r="F126" s="13">
        <f t="shared" si="7"/>
        <v>3</v>
      </c>
      <c r="J126" s="10" t="s">
        <v>3477</v>
      </c>
    </row>
    <row r="127">
      <c r="A127" s="10" t="s">
        <v>3425</v>
      </c>
      <c r="B127" s="19">
        <v>0.1430324074074074</v>
      </c>
      <c r="C127" s="10" t="s">
        <v>66</v>
      </c>
      <c r="D127" s="10" t="s">
        <v>91</v>
      </c>
      <c r="E127" s="13">
        <v>31.0</v>
      </c>
      <c r="F127" s="13"/>
      <c r="H127" s="10" t="s">
        <v>3478</v>
      </c>
      <c r="I127" s="10">
        <v>1.0</v>
      </c>
      <c r="J127" s="10" t="s">
        <v>3490</v>
      </c>
    </row>
    <row r="128">
      <c r="A128" s="10" t="s">
        <v>3425</v>
      </c>
      <c r="B128" s="19">
        <v>0.14413194444444444</v>
      </c>
      <c r="C128" s="10" t="s">
        <v>3086</v>
      </c>
      <c r="D128" s="10" t="s">
        <v>67</v>
      </c>
      <c r="E128" s="13">
        <v>19.0</v>
      </c>
      <c r="F128" s="13">
        <f>E128-1</f>
        <v>18</v>
      </c>
    </row>
    <row r="129">
      <c r="A129" s="10" t="s">
        <v>3425</v>
      </c>
      <c r="B129" s="19">
        <v>0.14434027777777778</v>
      </c>
      <c r="C129" s="10" t="s">
        <v>964</v>
      </c>
      <c r="D129" s="10" t="s">
        <v>67</v>
      </c>
      <c r="E129" s="10">
        <v>21.0</v>
      </c>
      <c r="F129" s="13">
        <f>E129-10</f>
        <v>11</v>
      </c>
    </row>
    <row r="130">
      <c r="A130" s="10" t="s">
        <v>3425</v>
      </c>
      <c r="B130" s="19">
        <v>0.14730324074074075</v>
      </c>
      <c r="C130" s="10" t="s">
        <v>82</v>
      </c>
      <c r="D130" s="10" t="s">
        <v>83</v>
      </c>
      <c r="E130" s="13">
        <v>20.0</v>
      </c>
      <c r="F130" s="13">
        <f>E130-11</f>
        <v>9</v>
      </c>
    </row>
    <row r="131">
      <c r="A131" s="10" t="s">
        <v>3425</v>
      </c>
      <c r="B131" s="19">
        <v>0.14824074074074073</v>
      </c>
      <c r="C131" s="10" t="s">
        <v>964</v>
      </c>
      <c r="D131" s="10" t="s">
        <v>71</v>
      </c>
      <c r="E131" s="13">
        <v>14.0</v>
      </c>
      <c r="F131" s="13">
        <f>E131-10</f>
        <v>4</v>
      </c>
    </row>
    <row r="132">
      <c r="A132" s="10" t="s">
        <v>3425</v>
      </c>
      <c r="B132" s="19">
        <v>0.14832175925925925</v>
      </c>
      <c r="C132" s="10" t="s">
        <v>3086</v>
      </c>
      <c r="D132" s="10" t="s">
        <v>80</v>
      </c>
      <c r="E132" s="13">
        <v>8.0</v>
      </c>
      <c r="F132" s="13">
        <f>E132--2</f>
        <v>10</v>
      </c>
    </row>
    <row r="133">
      <c r="A133" s="10" t="s">
        <v>3425</v>
      </c>
      <c r="B133" s="19">
        <v>0.14969907407407407</v>
      </c>
      <c r="C133" s="10" t="s">
        <v>3086</v>
      </c>
      <c r="D133" s="10" t="s">
        <v>125</v>
      </c>
      <c r="E133" s="13" t="s">
        <v>75</v>
      </c>
      <c r="F133" s="13" t="s">
        <v>75</v>
      </c>
    </row>
    <row r="134">
      <c r="A134" s="10" t="s">
        <v>3425</v>
      </c>
      <c r="B134" s="19">
        <v>0.1504050925925926</v>
      </c>
      <c r="C134" s="10" t="s">
        <v>3086</v>
      </c>
      <c r="D134" s="10" t="s">
        <v>83</v>
      </c>
      <c r="E134" s="13">
        <v>23.0</v>
      </c>
      <c r="F134" s="13">
        <f>E134-13</f>
        <v>10</v>
      </c>
    </row>
    <row r="135">
      <c r="A135" s="10" t="s">
        <v>3425</v>
      </c>
      <c r="B135" s="19">
        <v>0.15280092592592592</v>
      </c>
      <c r="C135" s="10" t="s">
        <v>3086</v>
      </c>
      <c r="D135" s="10" t="s">
        <v>128</v>
      </c>
      <c r="E135" s="13" t="s">
        <v>68</v>
      </c>
      <c r="F135" s="13">
        <v>20.0</v>
      </c>
    </row>
    <row r="136">
      <c r="A136" s="10" t="s">
        <v>3425</v>
      </c>
      <c r="B136" s="19">
        <v>0.11293981481481481</v>
      </c>
      <c r="C136" s="10" t="s">
        <v>964</v>
      </c>
      <c r="D136" s="10" t="s">
        <v>128</v>
      </c>
      <c r="E136" s="13">
        <v>28.0</v>
      </c>
      <c r="F136" s="13">
        <f>E136-10</f>
        <v>18</v>
      </c>
    </row>
    <row r="137">
      <c r="A137" s="10" t="s">
        <v>3425</v>
      </c>
      <c r="B137" s="19">
        <v>0.15513888888888888</v>
      </c>
      <c r="C137" s="10" t="s">
        <v>70</v>
      </c>
      <c r="D137" s="10" t="s">
        <v>83</v>
      </c>
      <c r="E137" s="13" t="s">
        <v>75</v>
      </c>
      <c r="F137" s="13" t="s">
        <v>75</v>
      </c>
      <c r="J137" s="10" t="s">
        <v>2263</v>
      </c>
    </row>
    <row r="138">
      <c r="A138" s="10" t="s">
        <v>3425</v>
      </c>
      <c r="B138" s="19">
        <v>0.15513888888888888</v>
      </c>
      <c r="C138" s="10" t="s">
        <v>70</v>
      </c>
      <c r="D138" s="10" t="s">
        <v>83</v>
      </c>
      <c r="E138" s="13">
        <v>28.0</v>
      </c>
      <c r="F138" s="13">
        <f>E138-14</f>
        <v>14</v>
      </c>
    </row>
    <row r="139">
      <c r="A139" s="10" t="s">
        <v>3425</v>
      </c>
      <c r="B139" s="19">
        <v>0.16111111111111112</v>
      </c>
      <c r="C139" s="10" t="s">
        <v>82</v>
      </c>
      <c r="D139" s="10" t="s">
        <v>361</v>
      </c>
      <c r="E139" s="13" t="s">
        <v>75</v>
      </c>
      <c r="F139" s="13" t="s">
        <v>75</v>
      </c>
    </row>
    <row r="140">
      <c r="A140" s="10" t="s">
        <v>3425</v>
      </c>
      <c r="B140" s="19">
        <v>0.16111111111111112</v>
      </c>
      <c r="C140" s="10" t="s">
        <v>82</v>
      </c>
      <c r="D140" s="10" t="s">
        <v>361</v>
      </c>
      <c r="E140" s="13">
        <v>20.0</v>
      </c>
      <c r="F140" s="13" t="s">
        <v>75</v>
      </c>
      <c r="J140" s="10" t="s">
        <v>3491</v>
      </c>
    </row>
    <row r="141">
      <c r="A141" s="10" t="s">
        <v>3425</v>
      </c>
      <c r="B141" s="19">
        <v>0.16188657407407409</v>
      </c>
      <c r="C141" s="10" t="s">
        <v>66</v>
      </c>
      <c r="D141" s="10" t="s">
        <v>83</v>
      </c>
      <c r="E141" s="13">
        <v>19.0</v>
      </c>
      <c r="F141" s="13">
        <f>E141-7</f>
        <v>12</v>
      </c>
    </row>
  </sheetData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7.43"/>
    <col customWidth="1" min="3" max="3" width="9.71"/>
    <col customWidth="1" min="4" max="4" width="16.86"/>
    <col customWidth="1" min="5" max="5" width="10.71"/>
    <col customWidth="1" min="6" max="6" width="12.71"/>
    <col customWidth="1" min="7" max="7" width="5.14"/>
    <col customWidth="1" min="8" max="8" width="32.71"/>
    <col customWidth="1" min="9" max="9" width="6.43"/>
    <col customWidth="1" min="10" max="10" width="134.14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3492</v>
      </c>
      <c r="B2" s="19">
        <v>0.012743055555555556</v>
      </c>
      <c r="C2" s="10" t="s">
        <v>69</v>
      </c>
      <c r="D2" s="10" t="s">
        <v>71</v>
      </c>
      <c r="E2" s="13">
        <v>17.0</v>
      </c>
      <c r="F2" s="13">
        <f>E2-5</f>
        <v>12</v>
      </c>
    </row>
    <row r="3">
      <c r="A3" s="10" t="s">
        <v>3492</v>
      </c>
      <c r="B3" s="19">
        <v>0.02013888888888889</v>
      </c>
      <c r="C3" s="10" t="s">
        <v>70</v>
      </c>
      <c r="D3" s="10" t="s">
        <v>71</v>
      </c>
      <c r="E3" s="13">
        <v>26.0</v>
      </c>
      <c r="F3" s="13">
        <f>E3-8</f>
        <v>18</v>
      </c>
    </row>
    <row r="4">
      <c r="A4" s="10" t="s">
        <v>3492</v>
      </c>
      <c r="B4" s="19">
        <v>0.021435185185185186</v>
      </c>
      <c r="C4" s="10" t="s">
        <v>70</v>
      </c>
      <c r="D4" s="10" t="s">
        <v>67</v>
      </c>
      <c r="E4" s="13">
        <v>9.0</v>
      </c>
      <c r="F4" s="13">
        <f>E4-4</f>
        <v>5</v>
      </c>
    </row>
    <row r="5">
      <c r="A5" s="10" t="s">
        <v>3492</v>
      </c>
      <c r="B5" s="19">
        <v>0.028171296296296295</v>
      </c>
      <c r="C5" s="10" t="s">
        <v>66</v>
      </c>
      <c r="D5" s="10" t="s">
        <v>67</v>
      </c>
      <c r="E5" s="13">
        <v>19.0</v>
      </c>
      <c r="F5" s="13">
        <v>16.0</v>
      </c>
    </row>
    <row r="6">
      <c r="A6" s="10" t="s">
        <v>3492</v>
      </c>
      <c r="B6" s="19">
        <v>0.033796296296296297</v>
      </c>
      <c r="C6" s="10" t="s">
        <v>964</v>
      </c>
      <c r="D6" s="10" t="s">
        <v>71</v>
      </c>
      <c r="E6" s="13">
        <v>25.0</v>
      </c>
      <c r="F6" s="16">
        <f>E6-10</f>
        <v>15</v>
      </c>
    </row>
    <row r="7">
      <c r="A7" s="10" t="s">
        <v>3492</v>
      </c>
      <c r="B7" s="19">
        <v>0.036597222222222225</v>
      </c>
      <c r="C7" s="10" t="s">
        <v>70</v>
      </c>
      <c r="D7" s="10" t="s">
        <v>67</v>
      </c>
      <c r="E7" s="13">
        <v>20.0</v>
      </c>
      <c r="F7" s="13">
        <f>E7-4</f>
        <v>16</v>
      </c>
    </row>
    <row r="8">
      <c r="A8" s="10" t="s">
        <v>3492</v>
      </c>
      <c r="B8" s="19">
        <v>0.04454861111111111</v>
      </c>
      <c r="C8" s="10" t="s">
        <v>82</v>
      </c>
      <c r="D8" s="10" t="s">
        <v>361</v>
      </c>
      <c r="E8" s="13">
        <v>30.0</v>
      </c>
      <c r="F8" s="16">
        <f>E8-11</f>
        <v>19</v>
      </c>
    </row>
    <row r="9">
      <c r="A9" s="10" t="s">
        <v>3492</v>
      </c>
      <c r="B9" s="19">
        <v>0.04788194444444444</v>
      </c>
      <c r="C9" s="10" t="s">
        <v>84</v>
      </c>
      <c r="D9" s="10" t="s">
        <v>67</v>
      </c>
      <c r="E9" s="13" t="s">
        <v>75</v>
      </c>
      <c r="F9" s="13" t="s">
        <v>75</v>
      </c>
    </row>
    <row r="10">
      <c r="A10" s="10" t="s">
        <v>3492</v>
      </c>
      <c r="B10" s="19">
        <v>0.04807870370370371</v>
      </c>
      <c r="C10" s="10" t="s">
        <v>964</v>
      </c>
      <c r="D10" s="10" t="s">
        <v>67</v>
      </c>
      <c r="E10" s="13">
        <v>29.0</v>
      </c>
      <c r="F10" s="13">
        <f>E10-10</f>
        <v>19</v>
      </c>
    </row>
    <row r="11">
      <c r="A11" s="10" t="s">
        <v>3492</v>
      </c>
      <c r="B11" s="19">
        <v>0.04957175925925926</v>
      </c>
      <c r="C11" s="10" t="s">
        <v>3086</v>
      </c>
      <c r="D11" s="10" t="s">
        <v>67</v>
      </c>
      <c r="E11" s="13">
        <v>7.0</v>
      </c>
      <c r="F11" s="16">
        <f>E11-1</f>
        <v>6</v>
      </c>
    </row>
    <row r="12">
      <c r="A12" s="10" t="s">
        <v>3492</v>
      </c>
      <c r="B12" s="19">
        <v>0.05557870370370371</v>
      </c>
      <c r="C12" s="10" t="s">
        <v>69</v>
      </c>
      <c r="D12" s="10" t="s">
        <v>67</v>
      </c>
      <c r="E12" s="13">
        <v>10.0</v>
      </c>
      <c r="F12" s="16">
        <f>E12-5</f>
        <v>5</v>
      </c>
    </row>
    <row r="13">
      <c r="A13" s="10" t="s">
        <v>3492</v>
      </c>
      <c r="B13" s="19">
        <v>0.06862268518518519</v>
      </c>
      <c r="C13" s="10" t="s">
        <v>70</v>
      </c>
      <c r="D13" s="10" t="s">
        <v>3390</v>
      </c>
      <c r="E13" s="13">
        <v>19.0</v>
      </c>
      <c r="F13" s="13">
        <v>19.0</v>
      </c>
    </row>
    <row r="14">
      <c r="A14" s="10" t="s">
        <v>3492</v>
      </c>
      <c r="B14" s="19">
        <v>0.06881944444444445</v>
      </c>
      <c r="C14" s="10" t="s">
        <v>70</v>
      </c>
      <c r="D14" s="10" t="s">
        <v>76</v>
      </c>
      <c r="E14" s="13">
        <v>7.0</v>
      </c>
      <c r="F14" s="13"/>
    </row>
    <row r="15">
      <c r="A15" s="10" t="s">
        <v>3492</v>
      </c>
      <c r="B15" s="19">
        <v>0.06962962962962962</v>
      </c>
      <c r="C15" s="10" t="s">
        <v>964</v>
      </c>
      <c r="D15" s="10" t="s">
        <v>67</v>
      </c>
      <c r="E15" s="13">
        <v>21.0</v>
      </c>
      <c r="F15" s="13">
        <f>E15-10</f>
        <v>11</v>
      </c>
    </row>
    <row r="16">
      <c r="A16" s="10" t="s">
        <v>3492</v>
      </c>
      <c r="B16" s="19">
        <v>0.07033564814814815</v>
      </c>
      <c r="C16" s="10" t="s">
        <v>82</v>
      </c>
      <c r="D16" s="10" t="s">
        <v>83</v>
      </c>
      <c r="E16" s="13">
        <v>16.0</v>
      </c>
      <c r="F16" s="16">
        <f>E16-11</f>
        <v>5</v>
      </c>
    </row>
    <row r="17">
      <c r="A17" s="10" t="s">
        <v>3492</v>
      </c>
      <c r="B17" s="19">
        <v>0.07241898148148149</v>
      </c>
      <c r="C17" s="10" t="s">
        <v>70</v>
      </c>
      <c r="D17" s="10" t="s">
        <v>81</v>
      </c>
      <c r="E17" s="13">
        <v>15.0</v>
      </c>
      <c r="F17" s="16">
        <f>E17-3</f>
        <v>12</v>
      </c>
    </row>
    <row r="18">
      <c r="A18" s="10" t="s">
        <v>3492</v>
      </c>
      <c r="B18" s="19">
        <v>0.07700231481481482</v>
      </c>
      <c r="C18" s="10" t="s">
        <v>69</v>
      </c>
      <c r="D18" s="10" t="s">
        <v>67</v>
      </c>
      <c r="E18" s="13" t="s">
        <v>75</v>
      </c>
      <c r="F18" s="13" t="s">
        <v>75</v>
      </c>
      <c r="J18" s="10" t="s">
        <v>2263</v>
      </c>
    </row>
    <row r="19">
      <c r="A19" s="10" t="s">
        <v>3492</v>
      </c>
      <c r="B19" s="19">
        <v>0.07700231481481482</v>
      </c>
      <c r="C19" s="10" t="s">
        <v>69</v>
      </c>
      <c r="D19" s="10" t="s">
        <v>67</v>
      </c>
      <c r="E19" s="13">
        <v>12.0</v>
      </c>
      <c r="F19" s="16">
        <f>E19-5</f>
        <v>7</v>
      </c>
    </row>
    <row r="20">
      <c r="A20" s="10" t="s">
        <v>3492</v>
      </c>
      <c r="B20" s="19">
        <v>0.07856481481481481</v>
      </c>
      <c r="C20" s="10" t="s">
        <v>964</v>
      </c>
      <c r="D20" s="10" t="s">
        <v>67</v>
      </c>
      <c r="E20" s="13">
        <v>30.0</v>
      </c>
      <c r="F20" s="13">
        <f t="shared" ref="F20:F21" si="1">E20-11</f>
        <v>19</v>
      </c>
      <c r="J20" s="10" t="s">
        <v>2265</v>
      </c>
    </row>
    <row r="21">
      <c r="A21" s="10" t="s">
        <v>3492</v>
      </c>
      <c r="B21" s="19">
        <v>0.07856481481481481</v>
      </c>
      <c r="C21" s="10" t="s">
        <v>964</v>
      </c>
      <c r="D21" s="10" t="s">
        <v>67</v>
      </c>
      <c r="E21" s="13">
        <v>14.0</v>
      </c>
      <c r="F21" s="13">
        <f t="shared" si="1"/>
        <v>3</v>
      </c>
    </row>
    <row r="22">
      <c r="A22" s="10" t="s">
        <v>3492</v>
      </c>
      <c r="B22" s="19">
        <v>0.13280092592592593</v>
      </c>
      <c r="C22" s="10" t="s">
        <v>66</v>
      </c>
      <c r="D22" s="10" t="s">
        <v>3390</v>
      </c>
      <c r="E22" s="13">
        <v>14.0</v>
      </c>
      <c r="F22" s="13">
        <v>14.0</v>
      </c>
    </row>
    <row r="23">
      <c r="A23" s="10" t="s">
        <v>3492</v>
      </c>
      <c r="B23" s="19">
        <v>0.13293981481481482</v>
      </c>
      <c r="C23" s="10" t="s">
        <v>66</v>
      </c>
      <c r="D23" s="10" t="s">
        <v>76</v>
      </c>
      <c r="E23" s="13">
        <v>1.0</v>
      </c>
      <c r="F23" s="13">
        <v>1.0</v>
      </c>
    </row>
    <row r="24">
      <c r="A24" s="10" t="s">
        <v>3492</v>
      </c>
      <c r="B24" s="19">
        <v>0.13427083333333334</v>
      </c>
      <c r="C24" s="10" t="s">
        <v>964</v>
      </c>
      <c r="D24" s="10" t="s">
        <v>67</v>
      </c>
      <c r="E24" s="13" t="s">
        <v>75</v>
      </c>
      <c r="F24" s="13" t="s">
        <v>75</v>
      </c>
      <c r="J24" s="10" t="s">
        <v>2263</v>
      </c>
    </row>
    <row r="25">
      <c r="A25" s="10" t="s">
        <v>3492</v>
      </c>
      <c r="B25" s="19">
        <v>0.13427083333333334</v>
      </c>
      <c r="C25" s="10" t="s">
        <v>964</v>
      </c>
      <c r="D25" s="10" t="s">
        <v>67</v>
      </c>
      <c r="E25" s="13">
        <v>28.0</v>
      </c>
      <c r="F25" s="13" t="s">
        <v>75</v>
      </c>
      <c r="J25" s="10" t="s">
        <v>2508</v>
      </c>
    </row>
    <row r="26">
      <c r="A26" s="10" t="s">
        <v>3492</v>
      </c>
      <c r="B26" s="19">
        <v>0.13818287037037036</v>
      </c>
      <c r="C26" s="10" t="s">
        <v>964</v>
      </c>
      <c r="D26" s="10" t="s">
        <v>91</v>
      </c>
      <c r="E26" s="13">
        <v>20.0</v>
      </c>
      <c r="F26" s="16"/>
      <c r="H26" s="10" t="s">
        <v>3493</v>
      </c>
      <c r="J26" s="10" t="s">
        <v>1330</v>
      </c>
    </row>
    <row r="27">
      <c r="A27" s="10" t="s">
        <v>3492</v>
      </c>
      <c r="B27" s="19">
        <v>0.13859953703703703</v>
      </c>
      <c r="C27" s="10" t="s">
        <v>70</v>
      </c>
      <c r="D27" s="10" t="s">
        <v>87</v>
      </c>
      <c r="E27" s="13">
        <v>23.0</v>
      </c>
      <c r="F27" s="16">
        <f t="shared" ref="F27:F28" si="2">E27-5</f>
        <v>18</v>
      </c>
    </row>
    <row r="28">
      <c r="A28" s="10" t="s">
        <v>3492</v>
      </c>
      <c r="B28" s="19">
        <v>0.13859953703703703</v>
      </c>
      <c r="C28" s="10" t="s">
        <v>3086</v>
      </c>
      <c r="D28" s="10" t="s">
        <v>87</v>
      </c>
      <c r="E28" s="13">
        <v>23.0</v>
      </c>
      <c r="F28" s="16">
        <f t="shared" si="2"/>
        <v>18</v>
      </c>
    </row>
    <row r="29">
      <c r="A29" s="10" t="s">
        <v>3492</v>
      </c>
      <c r="B29" s="19">
        <v>0.13871527777777778</v>
      </c>
      <c r="C29" s="10" t="s">
        <v>82</v>
      </c>
      <c r="D29" s="10" t="s">
        <v>87</v>
      </c>
      <c r="E29" s="13">
        <v>18.0</v>
      </c>
      <c r="F29" s="16">
        <f>E29-1</f>
        <v>17</v>
      </c>
    </row>
    <row r="30">
      <c r="A30" s="10" t="s">
        <v>3492</v>
      </c>
      <c r="B30" s="19">
        <v>0.13876157407407408</v>
      </c>
      <c r="C30" s="10" t="s">
        <v>66</v>
      </c>
      <c r="D30" s="10" t="s">
        <v>87</v>
      </c>
      <c r="E30" s="13">
        <v>15.0</v>
      </c>
      <c r="F30" s="16">
        <f>E30-0</f>
        <v>15</v>
      </c>
    </row>
    <row r="31">
      <c r="A31" s="10" t="s">
        <v>3492</v>
      </c>
      <c r="B31" s="19">
        <v>0.13886574074074073</v>
      </c>
      <c r="C31" s="10" t="s">
        <v>84</v>
      </c>
      <c r="D31" s="10" t="s">
        <v>87</v>
      </c>
      <c r="E31" s="13" t="s">
        <v>75</v>
      </c>
      <c r="F31" s="13" t="s">
        <v>75</v>
      </c>
      <c r="J31" s="10" t="s">
        <v>2263</v>
      </c>
    </row>
    <row r="32">
      <c r="A32" s="10" t="s">
        <v>3492</v>
      </c>
      <c r="B32" s="19">
        <v>0.13886574074074073</v>
      </c>
      <c r="C32" s="10" t="s">
        <v>84</v>
      </c>
      <c r="D32" s="10" t="s">
        <v>87</v>
      </c>
      <c r="E32" s="13">
        <v>13.0</v>
      </c>
      <c r="F32" s="13">
        <f t="shared" ref="F32:F33" si="3">E32-2</f>
        <v>11</v>
      </c>
    </row>
    <row r="33">
      <c r="A33" s="10" t="s">
        <v>3492</v>
      </c>
      <c r="B33" s="19">
        <v>0.1388888888888889</v>
      </c>
      <c r="C33" s="10" t="s">
        <v>964</v>
      </c>
      <c r="D33" s="10" t="s">
        <v>87</v>
      </c>
      <c r="E33" s="13">
        <v>12.0</v>
      </c>
      <c r="F33" s="16">
        <f t="shared" si="3"/>
        <v>10</v>
      </c>
    </row>
    <row r="34">
      <c r="A34" s="10" t="s">
        <v>3492</v>
      </c>
      <c r="B34" s="19">
        <v>0.13898148148148148</v>
      </c>
      <c r="C34" s="10" t="s">
        <v>69</v>
      </c>
      <c r="D34" s="10" t="s">
        <v>87</v>
      </c>
      <c r="E34" s="13">
        <v>7.0</v>
      </c>
      <c r="F34" s="13">
        <f>E34-4</f>
        <v>3</v>
      </c>
    </row>
    <row r="35">
      <c r="A35" s="10" t="s">
        <v>3492</v>
      </c>
      <c r="B35" s="19">
        <v>0.14006944444444444</v>
      </c>
      <c r="C35" s="10" t="s">
        <v>3086</v>
      </c>
      <c r="D35" s="10" t="s">
        <v>93</v>
      </c>
      <c r="E35" s="13">
        <v>14.0</v>
      </c>
      <c r="F35" s="16">
        <f>E35-11</f>
        <v>3</v>
      </c>
      <c r="J35" s="10" t="s">
        <v>3494</v>
      </c>
    </row>
    <row r="36">
      <c r="A36" s="10" t="s">
        <v>3492</v>
      </c>
      <c r="B36" s="19">
        <v>0.14043981481481482</v>
      </c>
      <c r="C36" s="10" t="s">
        <v>70</v>
      </c>
      <c r="D36" s="10" t="s">
        <v>93</v>
      </c>
      <c r="E36" s="13">
        <v>26.0</v>
      </c>
      <c r="F36" s="16">
        <f t="shared" ref="F36:F37" si="4">E36-12</f>
        <v>14</v>
      </c>
      <c r="J36" s="10" t="s">
        <v>3495</v>
      </c>
    </row>
    <row r="37">
      <c r="A37" s="10" t="s">
        <v>3492</v>
      </c>
      <c r="B37" s="19">
        <v>0.14046296296296296</v>
      </c>
      <c r="C37" s="10" t="s">
        <v>70</v>
      </c>
      <c r="D37" s="10" t="s">
        <v>93</v>
      </c>
      <c r="E37" s="13">
        <v>22.0</v>
      </c>
      <c r="F37" s="16">
        <f t="shared" si="4"/>
        <v>10</v>
      </c>
      <c r="J37" s="10" t="s">
        <v>3495</v>
      </c>
    </row>
    <row r="38">
      <c r="A38" s="10" t="s">
        <v>3492</v>
      </c>
      <c r="B38" s="19">
        <v>0.14072916666666666</v>
      </c>
      <c r="C38" s="10" t="s">
        <v>70</v>
      </c>
      <c r="D38" s="10" t="s">
        <v>91</v>
      </c>
      <c r="E38" s="13">
        <v>30.0</v>
      </c>
      <c r="F38" s="16"/>
      <c r="H38" s="10" t="s">
        <v>3496</v>
      </c>
    </row>
    <row r="39">
      <c r="A39" s="10" t="s">
        <v>3492</v>
      </c>
      <c r="B39" s="19">
        <v>0.14449074074074075</v>
      </c>
      <c r="C39" s="10" t="s">
        <v>69</v>
      </c>
      <c r="D39" s="10" t="s">
        <v>166</v>
      </c>
      <c r="E39" s="13" t="s">
        <v>68</v>
      </c>
      <c r="F39" s="13">
        <v>20.0</v>
      </c>
    </row>
    <row r="40">
      <c r="A40" s="10" t="s">
        <v>3492</v>
      </c>
      <c r="B40" s="19">
        <v>0.14449074074074075</v>
      </c>
      <c r="C40" s="10" t="s">
        <v>66</v>
      </c>
      <c r="D40" s="10" t="s">
        <v>166</v>
      </c>
      <c r="E40" s="13">
        <v>13.0</v>
      </c>
      <c r="F40" s="13">
        <f>E40-4</f>
        <v>9</v>
      </c>
    </row>
    <row r="41">
      <c r="A41" s="10" t="s">
        <v>3492</v>
      </c>
      <c r="B41" s="19">
        <v>0.14449074074074075</v>
      </c>
      <c r="C41" s="10" t="s">
        <v>82</v>
      </c>
      <c r="D41" s="10" t="s">
        <v>166</v>
      </c>
      <c r="E41" s="13">
        <v>13.0</v>
      </c>
      <c r="F41" s="13">
        <f>E41-9</f>
        <v>4</v>
      </c>
    </row>
    <row r="42">
      <c r="A42" s="10" t="s">
        <v>3492</v>
      </c>
      <c r="B42" s="19">
        <v>0.14449074074074075</v>
      </c>
      <c r="C42" s="10" t="s">
        <v>3086</v>
      </c>
      <c r="D42" s="10" t="s">
        <v>166</v>
      </c>
      <c r="E42" s="13">
        <v>14.0</v>
      </c>
      <c r="F42" s="16">
        <f>E42-6</f>
        <v>8</v>
      </c>
    </row>
    <row r="43">
      <c r="A43" s="10" t="s">
        <v>3492</v>
      </c>
      <c r="B43" s="19">
        <v>0.14449074074074075</v>
      </c>
      <c r="C43" s="10" t="s">
        <v>84</v>
      </c>
      <c r="D43" s="10" t="s">
        <v>166</v>
      </c>
      <c r="E43" s="13">
        <v>8.0</v>
      </c>
      <c r="F43" s="16">
        <f>E43-0</f>
        <v>8</v>
      </c>
    </row>
    <row r="44">
      <c r="A44" s="10" t="s">
        <v>3492</v>
      </c>
      <c r="B44" s="19">
        <v>0.14449074074074075</v>
      </c>
      <c r="C44" s="10" t="s">
        <v>964</v>
      </c>
      <c r="D44" s="10" t="s">
        <v>166</v>
      </c>
      <c r="E44" s="13">
        <v>13.0</v>
      </c>
      <c r="F44" s="16">
        <f>E44-10</f>
        <v>3</v>
      </c>
    </row>
    <row r="45">
      <c r="A45" s="10" t="s">
        <v>3492</v>
      </c>
      <c r="B45" s="19">
        <v>0.14449074074074075</v>
      </c>
      <c r="C45" s="10" t="s">
        <v>70</v>
      </c>
      <c r="D45" s="10" t="s">
        <v>166</v>
      </c>
      <c r="E45" s="13">
        <v>15.0</v>
      </c>
      <c r="F45" s="16">
        <f>E45-4</f>
        <v>11</v>
      </c>
    </row>
    <row r="46">
      <c r="A46" s="10" t="s">
        <v>3492</v>
      </c>
      <c r="B46" s="19">
        <v>0.1464351851851852</v>
      </c>
      <c r="C46" s="10" t="s">
        <v>84</v>
      </c>
      <c r="D46" s="10" t="s">
        <v>81</v>
      </c>
      <c r="E46" s="13">
        <v>26.0</v>
      </c>
      <c r="F46" s="13">
        <f>E46-8</f>
        <v>18</v>
      </c>
    </row>
    <row r="47">
      <c r="A47" s="10" t="s">
        <v>3492</v>
      </c>
      <c r="B47" s="19">
        <v>0.14699074074074073</v>
      </c>
      <c r="C47" s="10" t="s">
        <v>964</v>
      </c>
      <c r="D47" s="10" t="s">
        <v>81</v>
      </c>
      <c r="E47" s="13">
        <v>11.0</v>
      </c>
      <c r="F47" s="13">
        <f>E47-3</f>
        <v>8</v>
      </c>
    </row>
    <row r="48">
      <c r="A48" s="10" t="s">
        <v>3492</v>
      </c>
      <c r="B48" s="19">
        <v>0.1494675925925926</v>
      </c>
      <c r="C48" s="10" t="s">
        <v>70</v>
      </c>
      <c r="D48" s="10" t="s">
        <v>81</v>
      </c>
      <c r="E48" s="13" t="s">
        <v>88</v>
      </c>
      <c r="F48" s="13">
        <v>1.0</v>
      </c>
    </row>
    <row r="49">
      <c r="A49" s="10" t="s">
        <v>3492</v>
      </c>
      <c r="B49" s="19">
        <v>0.14965277777777777</v>
      </c>
      <c r="C49" s="10" t="s">
        <v>3086</v>
      </c>
      <c r="D49" s="10" t="s">
        <v>81</v>
      </c>
      <c r="E49" s="13">
        <v>10.0</v>
      </c>
      <c r="F49" s="13">
        <f>E49-1</f>
        <v>9</v>
      </c>
    </row>
    <row r="50">
      <c r="A50" s="10" t="s">
        <v>3492</v>
      </c>
      <c r="B50" s="19">
        <v>0.14979166666666666</v>
      </c>
      <c r="C50" s="10" t="s">
        <v>82</v>
      </c>
      <c r="D50" s="10" t="s">
        <v>81</v>
      </c>
      <c r="E50" s="13">
        <v>19.0</v>
      </c>
      <c r="F50" s="13">
        <f>E50-9</f>
        <v>10</v>
      </c>
    </row>
    <row r="51">
      <c r="A51" s="10" t="s">
        <v>3492</v>
      </c>
      <c r="B51" s="19">
        <v>0.14979166666666666</v>
      </c>
      <c r="C51" s="10" t="s">
        <v>66</v>
      </c>
      <c r="D51" s="10" t="s">
        <v>81</v>
      </c>
      <c r="E51" s="13" t="s">
        <v>75</v>
      </c>
      <c r="F51" s="13" t="s">
        <v>75</v>
      </c>
    </row>
    <row r="52">
      <c r="A52" s="10" t="s">
        <v>3492</v>
      </c>
      <c r="B52" s="19">
        <v>0.1502314814814815</v>
      </c>
      <c r="C52" s="10" t="s">
        <v>66</v>
      </c>
      <c r="D52" s="10" t="s">
        <v>3424</v>
      </c>
      <c r="E52" s="13" t="s">
        <v>68</v>
      </c>
      <c r="F52" s="13">
        <v>20.0</v>
      </c>
    </row>
    <row r="53">
      <c r="A53" s="10" t="s">
        <v>3492</v>
      </c>
      <c r="B53" s="19">
        <v>0.1502314814814815</v>
      </c>
      <c r="C53" s="10" t="s">
        <v>69</v>
      </c>
      <c r="D53" s="10" t="s">
        <v>3424</v>
      </c>
      <c r="E53" s="13" t="s">
        <v>75</v>
      </c>
      <c r="F53" s="13" t="s">
        <v>75</v>
      </c>
    </row>
    <row r="54">
      <c r="A54" s="10" t="s">
        <v>3492</v>
      </c>
      <c r="B54" s="19">
        <v>0.1502314814814815</v>
      </c>
      <c r="C54" s="10" t="s">
        <v>84</v>
      </c>
      <c r="D54" s="10" t="s">
        <v>3424</v>
      </c>
      <c r="E54" s="13" t="s">
        <v>75</v>
      </c>
      <c r="F54" s="13" t="s">
        <v>75</v>
      </c>
    </row>
    <row r="55">
      <c r="A55" s="10" t="s">
        <v>3492</v>
      </c>
      <c r="B55" s="19">
        <v>0.1502314814814815</v>
      </c>
      <c r="C55" s="10" t="s">
        <v>964</v>
      </c>
      <c r="D55" s="10" t="s">
        <v>3424</v>
      </c>
      <c r="E55" s="13" t="s">
        <v>75</v>
      </c>
      <c r="F55" s="13" t="s">
        <v>75</v>
      </c>
    </row>
    <row r="56">
      <c r="A56" s="10" t="s">
        <v>3492</v>
      </c>
      <c r="B56" s="19">
        <v>0.15138888888888888</v>
      </c>
      <c r="C56" s="10" t="s">
        <v>66</v>
      </c>
      <c r="D56" s="10" t="s">
        <v>91</v>
      </c>
      <c r="E56" s="13">
        <v>1.0</v>
      </c>
      <c r="F56" s="16"/>
      <c r="H56" s="10" t="s">
        <v>3497</v>
      </c>
      <c r="J56" s="10" t="s">
        <v>3498</v>
      </c>
    </row>
    <row r="57">
      <c r="A57" s="10" t="s">
        <v>3492</v>
      </c>
      <c r="B57" s="19">
        <v>0.15268518518518517</v>
      </c>
      <c r="C57" s="10" t="s">
        <v>84</v>
      </c>
      <c r="D57" s="10" t="s">
        <v>93</v>
      </c>
      <c r="E57" s="13">
        <v>18.0</v>
      </c>
      <c r="F57" s="16">
        <f>E57-10</f>
        <v>8</v>
      </c>
      <c r="J57" s="10" t="s">
        <v>3499</v>
      </c>
    </row>
    <row r="58">
      <c r="A58" s="10" t="s">
        <v>3492</v>
      </c>
      <c r="B58" s="19">
        <v>0.15305555555555556</v>
      </c>
      <c r="C58" s="10" t="s">
        <v>84</v>
      </c>
      <c r="D58" s="10" t="s">
        <v>91</v>
      </c>
      <c r="E58" s="13">
        <v>29.0</v>
      </c>
      <c r="F58" s="16"/>
      <c r="H58" s="10" t="s">
        <v>3500</v>
      </c>
    </row>
    <row r="59">
      <c r="A59" s="10" t="s">
        <v>3492</v>
      </c>
      <c r="B59" s="19">
        <v>0.15327546296296296</v>
      </c>
      <c r="C59" s="10" t="s">
        <v>84</v>
      </c>
      <c r="D59" s="10" t="s">
        <v>93</v>
      </c>
      <c r="E59" s="13">
        <v>18.0</v>
      </c>
      <c r="F59" s="13">
        <f>E59-10</f>
        <v>8</v>
      </c>
      <c r="J59" s="10" t="s">
        <v>3499</v>
      </c>
    </row>
    <row r="60">
      <c r="A60" s="10" t="s">
        <v>3492</v>
      </c>
      <c r="B60" s="19">
        <v>0.15335648148148148</v>
      </c>
      <c r="C60" s="10" t="s">
        <v>84</v>
      </c>
      <c r="D60" s="10" t="s">
        <v>91</v>
      </c>
      <c r="E60" s="13">
        <v>18.0</v>
      </c>
      <c r="F60" s="16"/>
      <c r="H60" s="10" t="s">
        <v>3501</v>
      </c>
    </row>
    <row r="61">
      <c r="A61" s="10" t="s">
        <v>3492</v>
      </c>
      <c r="B61" s="19">
        <v>0.15376157407407406</v>
      </c>
      <c r="C61" s="10" t="s">
        <v>964</v>
      </c>
      <c r="D61" s="10" t="s">
        <v>81</v>
      </c>
      <c r="E61" s="13">
        <v>14.0</v>
      </c>
      <c r="F61" s="13">
        <f>E61-3</f>
        <v>11</v>
      </c>
    </row>
    <row r="62">
      <c r="A62" s="10" t="s">
        <v>3492</v>
      </c>
      <c r="B62" s="19">
        <v>0.15528935185185186</v>
      </c>
      <c r="C62" s="10" t="s">
        <v>70</v>
      </c>
      <c r="D62" s="10" t="s">
        <v>81</v>
      </c>
      <c r="E62" s="13">
        <f>F62+3</f>
        <v>7</v>
      </c>
      <c r="F62" s="13">
        <v>4.0</v>
      </c>
    </row>
    <row r="63">
      <c r="A63" s="10" t="s">
        <v>3492</v>
      </c>
      <c r="B63" s="19">
        <v>0.15528935185185186</v>
      </c>
      <c r="C63" s="10" t="s">
        <v>3086</v>
      </c>
      <c r="D63" s="10" t="s">
        <v>81</v>
      </c>
      <c r="E63" s="13">
        <v>14.0</v>
      </c>
      <c r="F63" s="13">
        <f>E63-1</f>
        <v>13</v>
      </c>
    </row>
    <row r="64">
      <c r="A64" s="10" t="s">
        <v>3492</v>
      </c>
      <c r="B64" s="19">
        <v>0.1554398148148148</v>
      </c>
      <c r="C64" s="10" t="s">
        <v>82</v>
      </c>
      <c r="D64" s="10" t="s">
        <v>81</v>
      </c>
      <c r="E64" s="13">
        <v>19.0</v>
      </c>
      <c r="F64" s="13">
        <v>24.0</v>
      </c>
      <c r="J64" s="10" t="s">
        <v>3502</v>
      </c>
    </row>
    <row r="65">
      <c r="A65" s="10" t="s">
        <v>3492</v>
      </c>
      <c r="B65" s="19">
        <v>0.15653935185185186</v>
      </c>
      <c r="C65" s="10" t="s">
        <v>66</v>
      </c>
      <c r="D65" s="10" t="s">
        <v>81</v>
      </c>
      <c r="E65" s="13" t="s">
        <v>75</v>
      </c>
      <c r="F65" s="13" t="s">
        <v>75</v>
      </c>
    </row>
    <row r="66">
      <c r="A66" s="10" t="s">
        <v>3492</v>
      </c>
      <c r="B66" s="19">
        <v>0.15689814814814815</v>
      </c>
      <c r="C66" s="10" t="s">
        <v>69</v>
      </c>
      <c r="D66" s="10" t="s">
        <v>3424</v>
      </c>
      <c r="E66" s="13">
        <v>4.0</v>
      </c>
      <c r="F66" s="13">
        <v>4.0</v>
      </c>
    </row>
    <row r="67">
      <c r="A67" s="10" t="s">
        <v>3492</v>
      </c>
      <c r="B67" s="19">
        <v>0.1582638888888889</v>
      </c>
      <c r="C67" s="10" t="s">
        <v>84</v>
      </c>
      <c r="D67" s="10" t="s">
        <v>79</v>
      </c>
      <c r="E67" s="13" t="s">
        <v>75</v>
      </c>
      <c r="F67" s="13" t="s">
        <v>75</v>
      </c>
      <c r="J67" s="10" t="s">
        <v>2263</v>
      </c>
    </row>
    <row r="68">
      <c r="A68" s="10" t="s">
        <v>3492</v>
      </c>
      <c r="B68" s="19">
        <v>0.1582638888888889</v>
      </c>
      <c r="C68" s="10" t="s">
        <v>84</v>
      </c>
      <c r="D68" s="10" t="s">
        <v>79</v>
      </c>
      <c r="E68" s="13">
        <v>22.0</v>
      </c>
      <c r="F68" s="13">
        <f>E68-9</f>
        <v>13</v>
      </c>
    </row>
    <row r="69">
      <c r="A69" s="10" t="s">
        <v>3492</v>
      </c>
      <c r="B69" s="19">
        <v>0.15888888888888889</v>
      </c>
      <c r="C69" s="10" t="s">
        <v>964</v>
      </c>
      <c r="D69" s="10" t="s">
        <v>81</v>
      </c>
      <c r="E69" s="13" t="s">
        <v>75</v>
      </c>
      <c r="F69" s="13" t="s">
        <v>75</v>
      </c>
      <c r="J69" s="10" t="s">
        <v>2263</v>
      </c>
    </row>
    <row r="70">
      <c r="A70" s="10" t="s">
        <v>3492</v>
      </c>
      <c r="B70" s="19">
        <v>0.15888888888888889</v>
      </c>
      <c r="C70" s="10" t="s">
        <v>964</v>
      </c>
      <c r="D70" s="10" t="s">
        <v>81</v>
      </c>
      <c r="E70" s="13">
        <v>17.0</v>
      </c>
      <c r="F70" s="13">
        <f>E70-3</f>
        <v>14</v>
      </c>
    </row>
    <row r="71">
      <c r="A71" s="10" t="s">
        <v>3492</v>
      </c>
      <c r="B71" s="19">
        <v>0.1594675925925926</v>
      </c>
      <c r="C71" s="10" t="s">
        <v>69</v>
      </c>
      <c r="D71" s="10" t="s">
        <v>126</v>
      </c>
      <c r="E71" s="13">
        <v>10.0</v>
      </c>
      <c r="F71" s="13">
        <f>E71-5</f>
        <v>5</v>
      </c>
    </row>
    <row r="72">
      <c r="A72" s="10" t="s">
        <v>3492</v>
      </c>
      <c r="B72" s="19">
        <v>0.15980324074074073</v>
      </c>
      <c r="C72" s="10" t="s">
        <v>3086</v>
      </c>
      <c r="D72" s="10" t="s">
        <v>81</v>
      </c>
      <c r="E72" s="13" t="s">
        <v>75</v>
      </c>
      <c r="F72" s="13" t="s">
        <v>75</v>
      </c>
      <c r="J72" s="10" t="s">
        <v>2263</v>
      </c>
    </row>
    <row r="73">
      <c r="A73" s="10" t="s">
        <v>3492</v>
      </c>
      <c r="B73" s="19">
        <v>0.15980324074074073</v>
      </c>
      <c r="C73" s="10" t="s">
        <v>3086</v>
      </c>
      <c r="D73" s="10" t="s">
        <v>81</v>
      </c>
      <c r="E73" s="13">
        <v>17.0</v>
      </c>
      <c r="F73" s="16">
        <f>E73-1</f>
        <v>16</v>
      </c>
    </row>
    <row r="74">
      <c r="A74" s="10" t="s">
        <v>3492</v>
      </c>
      <c r="B74" s="19">
        <v>0.15980324074074073</v>
      </c>
      <c r="C74" s="10" t="s">
        <v>70</v>
      </c>
      <c r="D74" s="10" t="s">
        <v>81</v>
      </c>
      <c r="E74" s="13">
        <v>5.0</v>
      </c>
      <c r="F74" s="13">
        <v>5.0</v>
      </c>
      <c r="J74" s="10" t="s">
        <v>2263</v>
      </c>
    </row>
    <row r="75">
      <c r="A75" s="10" t="s">
        <v>3492</v>
      </c>
      <c r="B75" s="19">
        <v>0.15980324074074073</v>
      </c>
      <c r="C75" s="10" t="s">
        <v>70</v>
      </c>
      <c r="D75" s="10" t="s">
        <v>81</v>
      </c>
      <c r="E75" s="13">
        <v>22.0</v>
      </c>
      <c r="F75" s="13">
        <v>19.0</v>
      </c>
    </row>
    <row r="76">
      <c r="A76" s="10" t="s">
        <v>3492</v>
      </c>
      <c r="B76" s="19">
        <v>0.16111111111111112</v>
      </c>
      <c r="C76" s="10" t="s">
        <v>66</v>
      </c>
      <c r="D76" s="10" t="s">
        <v>81</v>
      </c>
      <c r="E76" s="13" t="s">
        <v>75</v>
      </c>
      <c r="F76" s="13" t="s">
        <v>75</v>
      </c>
      <c r="J76" s="10" t="s">
        <v>2263</v>
      </c>
    </row>
    <row r="77">
      <c r="A77" s="10" t="s">
        <v>3492</v>
      </c>
      <c r="B77" s="19">
        <v>0.16111111111111112</v>
      </c>
      <c r="C77" s="10" t="s">
        <v>66</v>
      </c>
      <c r="D77" s="10" t="s">
        <v>81</v>
      </c>
      <c r="E77" s="13" t="s">
        <v>75</v>
      </c>
      <c r="F77" s="13" t="s">
        <v>75</v>
      </c>
    </row>
    <row r="78">
      <c r="A78" s="10" t="s">
        <v>3492</v>
      </c>
      <c r="B78" s="19">
        <v>0.16159722222222223</v>
      </c>
      <c r="C78" s="10" t="s">
        <v>66</v>
      </c>
      <c r="D78" s="10" t="s">
        <v>3424</v>
      </c>
      <c r="E78" s="13">
        <v>2.0</v>
      </c>
      <c r="F78" s="13">
        <v>2.0</v>
      </c>
    </row>
    <row r="79">
      <c r="A79" s="10" t="s">
        <v>3492</v>
      </c>
      <c r="B79" s="19">
        <v>0.16159722222222223</v>
      </c>
      <c r="C79" s="10" t="s">
        <v>69</v>
      </c>
      <c r="D79" s="10" t="s">
        <v>3424</v>
      </c>
      <c r="E79" s="13">
        <v>6.0</v>
      </c>
      <c r="F79" s="13">
        <v>6.0</v>
      </c>
    </row>
    <row r="80">
      <c r="A80" s="10" t="s">
        <v>3492</v>
      </c>
      <c r="B80" s="19">
        <v>0.16159722222222223</v>
      </c>
      <c r="C80" s="10" t="s">
        <v>84</v>
      </c>
      <c r="D80" s="10" t="s">
        <v>3424</v>
      </c>
      <c r="E80" s="13" t="s">
        <v>88</v>
      </c>
      <c r="F80" s="13">
        <v>1.0</v>
      </c>
    </row>
    <row r="81">
      <c r="A81" s="10" t="s">
        <v>3492</v>
      </c>
      <c r="B81" s="19">
        <v>0.16267361111111112</v>
      </c>
      <c r="C81" s="10" t="s">
        <v>84</v>
      </c>
      <c r="D81" s="10" t="s">
        <v>79</v>
      </c>
      <c r="E81" s="13">
        <v>17.0</v>
      </c>
      <c r="F81" s="13">
        <f>E81-9</f>
        <v>8</v>
      </c>
    </row>
    <row r="82">
      <c r="A82" s="10" t="s">
        <v>3492</v>
      </c>
      <c r="B82" s="19">
        <v>0.16328703703703704</v>
      </c>
      <c r="C82" s="10" t="s">
        <v>964</v>
      </c>
      <c r="D82" s="10" t="s">
        <v>81</v>
      </c>
      <c r="E82" s="13">
        <v>20.0</v>
      </c>
      <c r="F82" s="13">
        <f>E82-3</f>
        <v>17</v>
      </c>
    </row>
    <row r="83">
      <c r="A83" s="10" t="s">
        <v>3492</v>
      </c>
      <c r="B83" s="19">
        <v>0.16440972222222222</v>
      </c>
      <c r="C83" s="10" t="s">
        <v>3086</v>
      </c>
      <c r="D83" s="10" t="s">
        <v>81</v>
      </c>
      <c r="E83" s="13">
        <v>13.0</v>
      </c>
      <c r="F83" s="13">
        <f>E83-1</f>
        <v>12</v>
      </c>
    </row>
    <row r="84">
      <c r="A84" s="10" t="s">
        <v>3492</v>
      </c>
      <c r="B84" s="19">
        <v>0.1659375</v>
      </c>
      <c r="C84" s="10" t="s">
        <v>66</v>
      </c>
      <c r="D84" s="10" t="s">
        <v>81</v>
      </c>
      <c r="E84" s="13">
        <v>24.0</v>
      </c>
      <c r="F84" s="16">
        <f>E84-5</f>
        <v>19</v>
      </c>
    </row>
    <row r="85">
      <c r="A85" s="10" t="s">
        <v>3492</v>
      </c>
      <c r="B85" s="19">
        <v>0.16643518518518519</v>
      </c>
      <c r="C85" s="10" t="s">
        <v>69</v>
      </c>
      <c r="D85" s="10" t="s">
        <v>3424</v>
      </c>
      <c r="E85" s="13">
        <v>9.0</v>
      </c>
      <c r="F85" s="13">
        <v>9.0</v>
      </c>
    </row>
    <row r="86">
      <c r="A86" s="10" t="s">
        <v>3492</v>
      </c>
      <c r="B86" s="19">
        <v>0.16643518518518519</v>
      </c>
      <c r="C86" s="10" t="s">
        <v>70</v>
      </c>
      <c r="D86" s="10" t="s">
        <v>3424</v>
      </c>
      <c r="E86" s="13" t="s">
        <v>68</v>
      </c>
      <c r="F86" s="13">
        <v>20.0</v>
      </c>
    </row>
    <row r="87">
      <c r="A87" s="10" t="s">
        <v>3492</v>
      </c>
      <c r="B87" s="19">
        <v>0.16643518518518519</v>
      </c>
      <c r="C87" s="10" t="s">
        <v>82</v>
      </c>
      <c r="D87" s="10" t="s">
        <v>3424</v>
      </c>
      <c r="E87" s="13">
        <v>7.0</v>
      </c>
      <c r="F87" s="13">
        <f>E87-1</f>
        <v>6</v>
      </c>
    </row>
    <row r="88">
      <c r="A88" s="10" t="s">
        <v>3492</v>
      </c>
      <c r="B88" s="19">
        <v>0.16643518518518519</v>
      </c>
      <c r="C88" s="10" t="s">
        <v>84</v>
      </c>
      <c r="D88" s="10" t="s">
        <v>3424</v>
      </c>
      <c r="E88" s="13" t="s">
        <v>75</v>
      </c>
      <c r="F88" s="13" t="s">
        <v>75</v>
      </c>
    </row>
    <row r="89">
      <c r="A89" s="10" t="s">
        <v>3492</v>
      </c>
      <c r="B89" s="19">
        <v>0.1709490740740741</v>
      </c>
      <c r="C89" s="10" t="s">
        <v>69</v>
      </c>
      <c r="D89" s="10" t="s">
        <v>2509</v>
      </c>
      <c r="E89" s="13" t="s">
        <v>75</v>
      </c>
      <c r="F89" s="13" t="s">
        <v>75</v>
      </c>
    </row>
  </sheetData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7.43"/>
    <col customWidth="1" min="3" max="3" width="9.71"/>
    <col customWidth="1" min="4" max="4" width="16.0"/>
    <col customWidth="1" min="5" max="5" width="10.71"/>
    <col customWidth="1" min="6" max="6" width="12.71"/>
    <col customWidth="1" min="7" max="7" width="5.14"/>
    <col customWidth="1" min="8" max="8" width="13.43"/>
    <col customWidth="1" min="9" max="9" width="6.43"/>
    <col customWidth="1" min="10" max="10" width="33.14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3503</v>
      </c>
      <c r="B2" s="19">
        <v>0.013194444444444444</v>
      </c>
      <c r="C2" s="10" t="s">
        <v>964</v>
      </c>
      <c r="D2" s="10" t="s">
        <v>67</v>
      </c>
      <c r="E2" s="13" t="s">
        <v>75</v>
      </c>
      <c r="F2" s="13" t="s">
        <v>75</v>
      </c>
      <c r="J2" s="10" t="s">
        <v>85</v>
      </c>
    </row>
    <row r="3">
      <c r="A3" s="10" t="s">
        <v>3503</v>
      </c>
      <c r="B3" s="19">
        <v>0.013194444444444444</v>
      </c>
      <c r="C3" s="10" t="s">
        <v>964</v>
      </c>
      <c r="D3" s="10" t="s">
        <v>67</v>
      </c>
      <c r="E3" s="13">
        <v>28.0</v>
      </c>
      <c r="F3" s="16">
        <f>E3-10</f>
        <v>18</v>
      </c>
    </row>
    <row r="4">
      <c r="A4" s="10" t="s">
        <v>3503</v>
      </c>
      <c r="B4" s="19">
        <v>0.01707175925925926</v>
      </c>
      <c r="C4" s="10" t="s">
        <v>70</v>
      </c>
      <c r="D4" s="10" t="s">
        <v>130</v>
      </c>
      <c r="E4" s="13">
        <v>15.0</v>
      </c>
      <c r="F4" s="16">
        <f t="shared" ref="F4:F5" si="1">E4-4</f>
        <v>11</v>
      </c>
    </row>
    <row r="5">
      <c r="A5" s="10" t="s">
        <v>3503</v>
      </c>
      <c r="B5" s="19">
        <v>0.017326388888888888</v>
      </c>
      <c r="C5" s="10" t="s">
        <v>70</v>
      </c>
      <c r="D5" s="10" t="s">
        <v>67</v>
      </c>
      <c r="E5" s="13">
        <v>19.0</v>
      </c>
      <c r="F5" s="16">
        <f t="shared" si="1"/>
        <v>15</v>
      </c>
    </row>
    <row r="6">
      <c r="A6" s="10" t="s">
        <v>3503</v>
      </c>
      <c r="B6" s="19">
        <v>0.02212962962962963</v>
      </c>
      <c r="C6" s="10" t="s">
        <v>3086</v>
      </c>
      <c r="D6" s="10" t="s">
        <v>78</v>
      </c>
      <c r="E6" s="13">
        <v>22.0</v>
      </c>
      <c r="F6" s="13" t="s">
        <v>75</v>
      </c>
      <c r="J6" s="10" t="s">
        <v>2634</v>
      </c>
    </row>
    <row r="7">
      <c r="A7" s="10" t="s">
        <v>3503</v>
      </c>
      <c r="B7" s="19">
        <v>0.02300925925925926</v>
      </c>
      <c r="C7" s="10" t="s">
        <v>3086</v>
      </c>
      <c r="D7" s="10" t="s">
        <v>78</v>
      </c>
      <c r="E7" s="13">
        <v>24.0</v>
      </c>
      <c r="F7" s="13">
        <v>14.0</v>
      </c>
    </row>
    <row r="8">
      <c r="A8" s="10" t="s">
        <v>3503</v>
      </c>
      <c r="B8" s="19">
        <v>0.023020833333333334</v>
      </c>
      <c r="C8" s="10" t="s">
        <v>3086</v>
      </c>
      <c r="D8" s="10" t="s">
        <v>78</v>
      </c>
      <c r="E8" s="13">
        <v>24.0</v>
      </c>
      <c r="F8" s="13">
        <v>14.0</v>
      </c>
    </row>
    <row r="9">
      <c r="A9" s="10" t="s">
        <v>3503</v>
      </c>
      <c r="B9" s="19">
        <v>0.02304398148148148</v>
      </c>
      <c r="C9" s="10" t="s">
        <v>3086</v>
      </c>
      <c r="D9" s="10" t="s">
        <v>78</v>
      </c>
      <c r="E9" s="13" t="s">
        <v>88</v>
      </c>
      <c r="F9" s="13">
        <v>1.0</v>
      </c>
    </row>
    <row r="10">
      <c r="A10" s="10" t="s">
        <v>3503</v>
      </c>
      <c r="B10" s="19">
        <v>0.024074074074074074</v>
      </c>
      <c r="C10" s="10" t="s">
        <v>3086</v>
      </c>
      <c r="D10" s="10" t="s">
        <v>78</v>
      </c>
      <c r="E10" s="13">
        <v>20.0</v>
      </c>
      <c r="F10" s="16">
        <f>E10-10</f>
        <v>10</v>
      </c>
    </row>
    <row r="11">
      <c r="A11" s="10" t="s">
        <v>3503</v>
      </c>
      <c r="B11" s="19">
        <v>0.023460648148148147</v>
      </c>
      <c r="C11" s="10" t="s">
        <v>84</v>
      </c>
      <c r="D11" s="10" t="s">
        <v>79</v>
      </c>
      <c r="E11" s="13">
        <v>26.0</v>
      </c>
      <c r="F11" s="16">
        <f t="shared" ref="F11:F12" si="2">E11-9</f>
        <v>17</v>
      </c>
    </row>
    <row r="12">
      <c r="A12" s="10" t="s">
        <v>3503</v>
      </c>
      <c r="B12" s="19">
        <v>0.02627314814814815</v>
      </c>
      <c r="C12" s="10" t="s">
        <v>84</v>
      </c>
      <c r="D12" s="10" t="s">
        <v>79</v>
      </c>
      <c r="E12" s="13">
        <v>24.0</v>
      </c>
      <c r="F12" s="16">
        <f t="shared" si="2"/>
        <v>15</v>
      </c>
    </row>
    <row r="13">
      <c r="A13" s="10" t="s">
        <v>3503</v>
      </c>
      <c r="B13" s="19">
        <v>0.027372685185185184</v>
      </c>
      <c r="C13" s="10" t="s">
        <v>964</v>
      </c>
      <c r="D13" s="10" t="s">
        <v>78</v>
      </c>
      <c r="E13" s="13">
        <v>14.0</v>
      </c>
      <c r="F13" s="16">
        <f>E13-2</f>
        <v>12</v>
      </c>
    </row>
    <row r="14">
      <c r="A14" s="10" t="s">
        <v>3503</v>
      </c>
      <c r="B14" s="19">
        <v>0.02741898148148148</v>
      </c>
      <c r="C14" s="10" t="s">
        <v>69</v>
      </c>
      <c r="D14" s="10" t="s">
        <v>78</v>
      </c>
      <c r="E14" s="13">
        <v>12.0</v>
      </c>
      <c r="F14" s="16">
        <f>E14-4</f>
        <v>8</v>
      </c>
    </row>
    <row r="15">
      <c r="A15" s="10" t="s">
        <v>3503</v>
      </c>
      <c r="B15" s="19">
        <v>0.02803240740740741</v>
      </c>
      <c r="C15" s="10" t="s">
        <v>964</v>
      </c>
      <c r="D15" s="10" t="s">
        <v>78</v>
      </c>
      <c r="E15" s="13">
        <v>14.0</v>
      </c>
      <c r="F15" s="13" t="s">
        <v>75</v>
      </c>
      <c r="J15" s="10" t="s">
        <v>2634</v>
      </c>
    </row>
    <row r="16">
      <c r="A16" s="10" t="s">
        <v>3503</v>
      </c>
      <c r="B16" s="19">
        <v>0.028136574074074074</v>
      </c>
      <c r="C16" s="10" t="s">
        <v>69</v>
      </c>
      <c r="D16" s="10" t="s">
        <v>78</v>
      </c>
      <c r="E16" s="13" t="s">
        <v>75</v>
      </c>
      <c r="F16" s="13" t="s">
        <v>75</v>
      </c>
      <c r="J16" s="10" t="s">
        <v>160</v>
      </c>
    </row>
    <row r="17">
      <c r="A17" s="10" t="s">
        <v>3503</v>
      </c>
      <c r="B17" s="19">
        <v>0.028136574074074074</v>
      </c>
      <c r="C17" s="10" t="s">
        <v>69</v>
      </c>
      <c r="D17" s="10" t="s">
        <v>78</v>
      </c>
      <c r="E17" s="13">
        <v>21.0</v>
      </c>
      <c r="F17" s="13" t="s">
        <v>75</v>
      </c>
    </row>
    <row r="18">
      <c r="A18" s="10" t="s">
        <v>3503</v>
      </c>
      <c r="B18" s="19">
        <v>0.029155092592592594</v>
      </c>
      <c r="C18" s="10" t="s">
        <v>964</v>
      </c>
      <c r="D18" s="10" t="s">
        <v>78</v>
      </c>
      <c r="E18" s="13">
        <v>7.0</v>
      </c>
      <c r="F18" s="16">
        <f>E18-2</f>
        <v>5</v>
      </c>
      <c r="H18" s="10" t="s">
        <v>3504</v>
      </c>
    </row>
    <row r="19">
      <c r="A19" s="10" t="s">
        <v>3503</v>
      </c>
      <c r="B19" s="19">
        <v>0.029050925925925924</v>
      </c>
      <c r="C19" s="10" t="s">
        <v>69</v>
      </c>
      <c r="D19" s="10" t="s">
        <v>78</v>
      </c>
      <c r="E19" s="13">
        <v>11.0</v>
      </c>
      <c r="F19" s="16">
        <f>E19-4</f>
        <v>7</v>
      </c>
      <c r="H19" s="10" t="s">
        <v>3505</v>
      </c>
    </row>
    <row r="20">
      <c r="A20" s="10" t="s">
        <v>3503</v>
      </c>
      <c r="B20" s="19">
        <v>0.031712962962962964</v>
      </c>
      <c r="C20" s="10" t="s">
        <v>69</v>
      </c>
      <c r="D20" s="10" t="s">
        <v>3424</v>
      </c>
      <c r="E20" s="13">
        <v>17.0</v>
      </c>
      <c r="F20" s="16">
        <f>E20</f>
        <v>17</v>
      </c>
    </row>
    <row r="21">
      <c r="A21" s="10" t="s">
        <v>3503</v>
      </c>
      <c r="B21" s="19">
        <v>0.03325231481481482</v>
      </c>
      <c r="C21" s="10" t="s">
        <v>66</v>
      </c>
      <c r="D21" s="10" t="s">
        <v>67</v>
      </c>
      <c r="E21" s="13">
        <v>22.0</v>
      </c>
      <c r="F21" s="16">
        <f>E21-3</f>
        <v>19</v>
      </c>
    </row>
    <row r="22">
      <c r="A22" s="10" t="s">
        <v>3503</v>
      </c>
      <c r="B22" s="19">
        <v>0.04387731481481481</v>
      </c>
      <c r="C22" s="10" t="s">
        <v>82</v>
      </c>
      <c r="D22" s="10" t="s">
        <v>3424</v>
      </c>
      <c r="E22" s="13">
        <v>2.0</v>
      </c>
      <c r="F22" s="16">
        <f>E22</f>
        <v>2</v>
      </c>
    </row>
    <row r="23">
      <c r="A23" s="10" t="s">
        <v>3503</v>
      </c>
      <c r="B23" s="19">
        <v>0.044814814814814814</v>
      </c>
      <c r="C23" s="10" t="s">
        <v>70</v>
      </c>
      <c r="D23" s="10" t="s">
        <v>81</v>
      </c>
      <c r="E23" s="13" t="s">
        <v>88</v>
      </c>
      <c r="F23" s="13">
        <v>1.0</v>
      </c>
    </row>
    <row r="24">
      <c r="A24" s="10" t="s">
        <v>3503</v>
      </c>
      <c r="B24" s="19">
        <v>0.04483796296296296</v>
      </c>
      <c r="C24" s="10" t="s">
        <v>66</v>
      </c>
      <c r="D24" s="10" t="s">
        <v>81</v>
      </c>
      <c r="E24" s="13">
        <v>11.0</v>
      </c>
      <c r="F24" s="16">
        <f>E24-5</f>
        <v>6</v>
      </c>
    </row>
    <row r="25">
      <c r="A25" s="10" t="s">
        <v>3503</v>
      </c>
      <c r="B25" s="19">
        <v>0.04486111111111111</v>
      </c>
      <c r="C25" s="10" t="s">
        <v>69</v>
      </c>
      <c r="D25" s="10" t="s">
        <v>81</v>
      </c>
      <c r="E25" s="13">
        <v>7.0</v>
      </c>
      <c r="F25" s="16">
        <f t="shared" ref="F25:F26" si="3">E25-3</f>
        <v>4</v>
      </c>
    </row>
    <row r="26">
      <c r="A26" s="10" t="s">
        <v>3503</v>
      </c>
      <c r="B26" s="19">
        <v>0.04488425925925926</v>
      </c>
      <c r="C26" s="10" t="s">
        <v>82</v>
      </c>
      <c r="D26" s="10" t="s">
        <v>81</v>
      </c>
      <c r="E26" s="13">
        <v>16.0</v>
      </c>
      <c r="F26" s="16">
        <f t="shared" si="3"/>
        <v>13</v>
      </c>
    </row>
    <row r="27">
      <c r="A27" s="10" t="s">
        <v>3503</v>
      </c>
      <c r="B27" s="19">
        <v>0.04488425925925926</v>
      </c>
      <c r="C27" s="10" t="s">
        <v>3086</v>
      </c>
      <c r="D27" s="10" t="s">
        <v>81</v>
      </c>
      <c r="E27" s="13">
        <v>5.0</v>
      </c>
      <c r="F27" s="16">
        <f>E27-1</f>
        <v>4</v>
      </c>
    </row>
    <row r="28">
      <c r="A28" s="10" t="s">
        <v>3503</v>
      </c>
      <c r="B28" s="19">
        <v>0.04490740740740741</v>
      </c>
      <c r="C28" s="10" t="s">
        <v>84</v>
      </c>
      <c r="D28" s="10" t="s">
        <v>81</v>
      </c>
      <c r="E28" s="13">
        <v>18.0</v>
      </c>
      <c r="F28" s="16">
        <f>E28-8</f>
        <v>10</v>
      </c>
    </row>
    <row r="29">
      <c r="A29" s="10" t="s">
        <v>3503</v>
      </c>
      <c r="B29" s="19">
        <v>0.04493055555555556</v>
      </c>
      <c r="C29" s="10" t="s">
        <v>964</v>
      </c>
      <c r="D29" s="10" t="s">
        <v>81</v>
      </c>
      <c r="E29" s="13">
        <v>6.0</v>
      </c>
      <c r="F29" s="16">
        <f>E29-3</f>
        <v>3</v>
      </c>
    </row>
    <row r="30">
      <c r="A30" s="10" t="s">
        <v>3503</v>
      </c>
      <c r="B30" s="19">
        <v>0.049386574074074076</v>
      </c>
      <c r="C30" s="10" t="s">
        <v>3086</v>
      </c>
      <c r="D30" s="10" t="s">
        <v>3424</v>
      </c>
      <c r="E30" s="13">
        <v>9.0</v>
      </c>
      <c r="F30" s="16">
        <f>E30</f>
        <v>9</v>
      </c>
    </row>
    <row r="31">
      <c r="A31" s="10" t="s">
        <v>3503</v>
      </c>
      <c r="B31" s="19">
        <v>0.050208333333333334</v>
      </c>
      <c r="C31" s="10" t="s">
        <v>964</v>
      </c>
      <c r="D31" s="10" t="s">
        <v>67</v>
      </c>
      <c r="E31" s="13" t="s">
        <v>75</v>
      </c>
      <c r="F31" s="13" t="s">
        <v>75</v>
      </c>
      <c r="J31" s="10" t="s">
        <v>160</v>
      </c>
    </row>
    <row r="32">
      <c r="A32" s="10" t="s">
        <v>3503</v>
      </c>
      <c r="B32" s="19">
        <v>0.050208333333333334</v>
      </c>
      <c r="C32" s="10" t="s">
        <v>964</v>
      </c>
      <c r="D32" s="10" t="s">
        <v>67</v>
      </c>
      <c r="E32" s="13">
        <v>29.0</v>
      </c>
      <c r="F32" s="16">
        <f>E32-10</f>
        <v>19</v>
      </c>
    </row>
    <row r="33">
      <c r="A33" s="10" t="s">
        <v>3503</v>
      </c>
      <c r="B33" s="19">
        <v>0.05440972222222222</v>
      </c>
      <c r="C33" s="10" t="s">
        <v>157</v>
      </c>
      <c r="D33" s="10" t="s">
        <v>67</v>
      </c>
      <c r="E33" s="13">
        <f>F33+3</f>
        <v>12</v>
      </c>
      <c r="F33" s="13">
        <v>9.0</v>
      </c>
    </row>
    <row r="34">
      <c r="A34" s="10" t="s">
        <v>3503</v>
      </c>
      <c r="B34" s="19">
        <v>0.05440972222222222</v>
      </c>
      <c r="C34" s="10" t="s">
        <v>157</v>
      </c>
      <c r="D34" s="10" t="s">
        <v>67</v>
      </c>
      <c r="E34" s="13" t="s">
        <v>75</v>
      </c>
      <c r="F34" s="13" t="s">
        <v>75</v>
      </c>
      <c r="J34" s="10" t="s">
        <v>160</v>
      </c>
    </row>
    <row r="35">
      <c r="A35" s="10" t="s">
        <v>3503</v>
      </c>
      <c r="B35" s="19">
        <v>0.05893518518518519</v>
      </c>
      <c r="C35" s="10" t="s">
        <v>70</v>
      </c>
      <c r="D35" s="10" t="s">
        <v>67</v>
      </c>
      <c r="E35" s="13" t="s">
        <v>75</v>
      </c>
      <c r="F35" s="13" t="s">
        <v>75</v>
      </c>
      <c r="J35" s="10" t="s">
        <v>160</v>
      </c>
    </row>
    <row r="36">
      <c r="A36" s="10" t="s">
        <v>3503</v>
      </c>
      <c r="B36" s="19">
        <v>0.05893518518518519</v>
      </c>
      <c r="C36" s="10" t="s">
        <v>70</v>
      </c>
      <c r="D36" s="10" t="s">
        <v>67</v>
      </c>
      <c r="E36" s="13">
        <v>22.0</v>
      </c>
      <c r="F36" s="16">
        <f>E36-4</f>
        <v>18</v>
      </c>
    </row>
    <row r="37">
      <c r="A37" s="10" t="s">
        <v>3503</v>
      </c>
      <c r="B37" s="19">
        <v>0.06074074074074074</v>
      </c>
      <c r="C37" s="10" t="s">
        <v>964</v>
      </c>
      <c r="D37" s="10" t="s">
        <v>130</v>
      </c>
      <c r="E37" s="13">
        <v>1.0</v>
      </c>
      <c r="F37" s="13">
        <v>2.0</v>
      </c>
    </row>
    <row r="38">
      <c r="A38" s="10" t="s">
        <v>3503</v>
      </c>
      <c r="B38" s="19">
        <v>0.061782407407407404</v>
      </c>
      <c r="C38" s="10" t="s">
        <v>82</v>
      </c>
      <c r="D38" s="10" t="s">
        <v>365</v>
      </c>
      <c r="E38" s="13">
        <v>28.0</v>
      </c>
      <c r="F38" s="16">
        <f t="shared" ref="F38:F39" si="4">E38-11</f>
        <v>17</v>
      </c>
      <c r="J38" s="10" t="s">
        <v>160</v>
      </c>
    </row>
    <row r="39">
      <c r="A39" s="10" t="s">
        <v>3503</v>
      </c>
      <c r="B39" s="19">
        <v>0.061782407407407404</v>
      </c>
      <c r="C39" s="10" t="s">
        <v>82</v>
      </c>
      <c r="D39" s="10" t="s">
        <v>365</v>
      </c>
      <c r="E39" s="13">
        <v>16.0</v>
      </c>
      <c r="F39" s="16">
        <f t="shared" si="4"/>
        <v>5</v>
      </c>
    </row>
    <row r="40">
      <c r="A40" s="10" t="s">
        <v>3503</v>
      </c>
      <c r="B40" s="19">
        <v>0.06185185185185185</v>
      </c>
      <c r="C40" s="10" t="s">
        <v>70</v>
      </c>
      <c r="D40" s="10" t="s">
        <v>365</v>
      </c>
      <c r="E40" s="13">
        <v>27.0</v>
      </c>
      <c r="F40" s="16">
        <f t="shared" ref="F40:F41" si="5">E40-14</f>
        <v>13</v>
      </c>
      <c r="J40" s="10" t="s">
        <v>160</v>
      </c>
    </row>
    <row r="41">
      <c r="A41" s="10" t="s">
        <v>3503</v>
      </c>
      <c r="B41" s="19">
        <v>0.06185185185185185</v>
      </c>
      <c r="C41" s="10" t="s">
        <v>70</v>
      </c>
      <c r="D41" s="10" t="s">
        <v>365</v>
      </c>
      <c r="E41" s="13">
        <v>27.0</v>
      </c>
      <c r="F41" s="16">
        <f t="shared" si="5"/>
        <v>13</v>
      </c>
    </row>
    <row r="42">
      <c r="A42" s="10" t="s">
        <v>3503</v>
      </c>
      <c r="B42" s="19">
        <v>0.07592592592592592</v>
      </c>
      <c r="C42" s="10" t="s">
        <v>66</v>
      </c>
      <c r="D42" s="10" t="s">
        <v>67</v>
      </c>
      <c r="E42" s="13" t="s">
        <v>75</v>
      </c>
      <c r="F42" s="13" t="s">
        <v>75</v>
      </c>
      <c r="J42" s="10" t="s">
        <v>160</v>
      </c>
    </row>
    <row r="43">
      <c r="A43" s="10" t="s">
        <v>3503</v>
      </c>
      <c r="B43" s="19">
        <v>0.07592592592592592</v>
      </c>
      <c r="C43" s="10" t="s">
        <v>66</v>
      </c>
      <c r="D43" s="10" t="s">
        <v>67</v>
      </c>
      <c r="E43" s="13">
        <v>8.0</v>
      </c>
      <c r="F43" s="16">
        <f>E43-3</f>
        <v>5</v>
      </c>
    </row>
    <row r="44">
      <c r="A44" s="10" t="s">
        <v>3503</v>
      </c>
      <c r="B44" s="19">
        <v>0.07994212962962963</v>
      </c>
      <c r="C44" s="10" t="s">
        <v>70</v>
      </c>
      <c r="D44" s="10" t="s">
        <v>365</v>
      </c>
      <c r="E44" s="13" t="s">
        <v>68</v>
      </c>
      <c r="F44" s="13">
        <v>20.0</v>
      </c>
      <c r="J44" s="10" t="s">
        <v>160</v>
      </c>
    </row>
    <row r="45">
      <c r="A45" s="10" t="s">
        <v>3503</v>
      </c>
      <c r="B45" s="19">
        <v>0.07994212962962963</v>
      </c>
      <c r="C45" s="10" t="s">
        <v>70</v>
      </c>
      <c r="D45" s="10" t="s">
        <v>365</v>
      </c>
      <c r="E45" s="13">
        <v>20.0</v>
      </c>
      <c r="F45" s="16">
        <f>E45-14</f>
        <v>6</v>
      </c>
    </row>
    <row r="46">
      <c r="A46" s="10" t="s">
        <v>3503</v>
      </c>
      <c r="B46" s="19">
        <v>0.0815625</v>
      </c>
      <c r="C46" s="10" t="s">
        <v>3086</v>
      </c>
      <c r="D46" s="10" t="s">
        <v>3424</v>
      </c>
      <c r="E46" s="13">
        <v>4.0</v>
      </c>
      <c r="F46" s="16">
        <f>E46</f>
        <v>4</v>
      </c>
    </row>
    <row r="47">
      <c r="A47" s="10" t="s">
        <v>3503</v>
      </c>
      <c r="B47" s="19">
        <v>0.12109953703703703</v>
      </c>
      <c r="C47" s="10" t="s">
        <v>82</v>
      </c>
      <c r="D47" s="10" t="s">
        <v>83</v>
      </c>
      <c r="E47" s="13" t="s">
        <v>68</v>
      </c>
      <c r="F47" s="13">
        <v>20.0</v>
      </c>
    </row>
    <row r="48">
      <c r="A48" s="10" t="s">
        <v>3503</v>
      </c>
      <c r="B48" s="19">
        <v>0.12453703703703704</v>
      </c>
      <c r="C48" s="10" t="s">
        <v>3086</v>
      </c>
      <c r="D48" s="10" t="s">
        <v>83</v>
      </c>
      <c r="E48" s="13">
        <v>26.0</v>
      </c>
      <c r="F48" s="16">
        <f>E48-13</f>
        <v>13</v>
      </c>
    </row>
    <row r="49">
      <c r="A49" s="10" t="s">
        <v>3503</v>
      </c>
      <c r="B49" s="19">
        <v>0.12680555555555556</v>
      </c>
      <c r="C49" s="10" t="s">
        <v>3086</v>
      </c>
      <c r="D49" s="10" t="s">
        <v>78</v>
      </c>
      <c r="E49" s="13">
        <v>28.0</v>
      </c>
      <c r="F49" s="16">
        <f>E49-10</f>
        <v>18</v>
      </c>
    </row>
    <row r="50">
      <c r="A50" s="10" t="s">
        <v>3503</v>
      </c>
      <c r="B50" s="19">
        <v>0.12680555555555556</v>
      </c>
      <c r="C50" s="10" t="s">
        <v>66</v>
      </c>
      <c r="D50" s="10" t="s">
        <v>79</v>
      </c>
      <c r="E50" s="13">
        <v>16.0</v>
      </c>
      <c r="F50" s="16">
        <f>E50-6</f>
        <v>10</v>
      </c>
    </row>
    <row r="51">
      <c r="A51" s="10" t="s">
        <v>3503</v>
      </c>
      <c r="B51" s="19">
        <v>0.12688657407407408</v>
      </c>
      <c r="C51" s="10" t="s">
        <v>69</v>
      </c>
      <c r="D51" s="10" t="s">
        <v>78</v>
      </c>
      <c r="E51" s="13">
        <v>19.0</v>
      </c>
      <c r="F51" s="13" t="s">
        <v>75</v>
      </c>
      <c r="J51" s="10" t="s">
        <v>2634</v>
      </c>
    </row>
    <row r="52">
      <c r="A52" s="10" t="s">
        <v>3503</v>
      </c>
      <c r="B52" s="19">
        <v>0.12690972222222222</v>
      </c>
      <c r="C52" s="10" t="s">
        <v>82</v>
      </c>
      <c r="D52" s="10" t="s">
        <v>78</v>
      </c>
      <c r="E52" s="13" t="s">
        <v>88</v>
      </c>
      <c r="F52" s="13">
        <v>1.0</v>
      </c>
    </row>
    <row r="53">
      <c r="A53" s="10" t="s">
        <v>3503</v>
      </c>
      <c r="B53" s="19">
        <v>0.1269675925925926</v>
      </c>
      <c r="C53" s="10" t="s">
        <v>84</v>
      </c>
      <c r="D53" s="10" t="s">
        <v>78</v>
      </c>
      <c r="E53" s="13">
        <v>24.0</v>
      </c>
      <c r="F53" s="13" t="s">
        <v>75</v>
      </c>
    </row>
    <row r="54">
      <c r="A54" s="10" t="s">
        <v>3503</v>
      </c>
      <c r="B54" s="19">
        <v>0.12697916666666667</v>
      </c>
      <c r="C54" s="10" t="s">
        <v>964</v>
      </c>
      <c r="D54" s="10" t="s">
        <v>78</v>
      </c>
      <c r="E54" s="13">
        <v>23.0</v>
      </c>
      <c r="F54" s="13" t="s">
        <v>75</v>
      </c>
    </row>
    <row r="55">
      <c r="A55" s="10" t="s">
        <v>3503</v>
      </c>
      <c r="B55" s="19">
        <v>0.12699074074074074</v>
      </c>
      <c r="C55" s="10" t="s">
        <v>70</v>
      </c>
      <c r="D55" s="10" t="s">
        <v>78</v>
      </c>
      <c r="E55" s="13">
        <v>20.0</v>
      </c>
      <c r="F55" s="16">
        <f t="shared" ref="F55:F56" si="6">E55-10</f>
        <v>10</v>
      </c>
    </row>
    <row r="56">
      <c r="A56" s="10" t="s">
        <v>3503</v>
      </c>
      <c r="B56" s="19">
        <v>0.1279398148148148</v>
      </c>
      <c r="C56" s="10" t="s">
        <v>70</v>
      </c>
      <c r="D56" s="10" t="s">
        <v>79</v>
      </c>
      <c r="E56" s="13">
        <v>15.0</v>
      </c>
      <c r="F56" s="16">
        <f t="shared" si="6"/>
        <v>5</v>
      </c>
    </row>
    <row r="57">
      <c r="A57" s="10" t="s">
        <v>3503</v>
      </c>
      <c r="B57" s="19">
        <v>0.13733796296296297</v>
      </c>
      <c r="C57" s="10" t="s">
        <v>69</v>
      </c>
      <c r="D57" s="10" t="s">
        <v>76</v>
      </c>
      <c r="E57" s="13" t="s">
        <v>75</v>
      </c>
      <c r="F57" s="13" t="s">
        <v>75</v>
      </c>
      <c r="J57" s="10" t="s">
        <v>2509</v>
      </c>
    </row>
    <row r="58">
      <c r="A58" s="10" t="s">
        <v>3503</v>
      </c>
      <c r="B58" s="19">
        <v>0.13774305555555555</v>
      </c>
      <c r="C58" s="10" t="s">
        <v>964</v>
      </c>
      <c r="D58" s="10" t="s">
        <v>76</v>
      </c>
      <c r="E58" s="13" t="s">
        <v>75</v>
      </c>
      <c r="F58" s="13" t="s">
        <v>75</v>
      </c>
      <c r="J58" s="10" t="s">
        <v>2509</v>
      </c>
    </row>
    <row r="59">
      <c r="A59" s="10" t="s">
        <v>3503</v>
      </c>
      <c r="B59" s="19">
        <v>0.14287037037037037</v>
      </c>
      <c r="C59" s="10" t="s">
        <v>964</v>
      </c>
      <c r="D59" s="10" t="s">
        <v>67</v>
      </c>
      <c r="E59" s="13">
        <v>27.0</v>
      </c>
      <c r="F59" s="16">
        <f>E59-10</f>
        <v>17</v>
      </c>
    </row>
    <row r="60">
      <c r="A60" s="10" t="s">
        <v>3503</v>
      </c>
      <c r="B60" s="19">
        <v>0.1429050925925926</v>
      </c>
      <c r="C60" s="10" t="s">
        <v>82</v>
      </c>
      <c r="D60" s="10" t="s">
        <v>67</v>
      </c>
      <c r="E60" s="13">
        <v>25.0</v>
      </c>
      <c r="F60" s="16">
        <f>E60-9</f>
        <v>16</v>
      </c>
    </row>
    <row r="61">
      <c r="A61" s="10" t="s">
        <v>3503</v>
      </c>
      <c r="B61" s="19">
        <v>0.14556712962962962</v>
      </c>
      <c r="C61" s="10" t="s">
        <v>3086</v>
      </c>
      <c r="D61" s="10" t="s">
        <v>125</v>
      </c>
      <c r="E61" s="13">
        <v>25.0</v>
      </c>
      <c r="F61" s="16">
        <f>E61-15</f>
        <v>10</v>
      </c>
    </row>
    <row r="62">
      <c r="A62" s="10" t="s">
        <v>3503</v>
      </c>
      <c r="B62" s="19">
        <v>0.14556712962962962</v>
      </c>
      <c r="C62" s="10" t="s">
        <v>3086</v>
      </c>
      <c r="D62" s="10" t="s">
        <v>125</v>
      </c>
      <c r="E62" s="13" t="s">
        <v>75</v>
      </c>
      <c r="F62" s="13" t="s">
        <v>75</v>
      </c>
      <c r="J62" s="10" t="s">
        <v>85</v>
      </c>
    </row>
    <row r="63">
      <c r="A63" s="10" t="s">
        <v>3503</v>
      </c>
      <c r="B63" s="19">
        <v>0.14631944444444445</v>
      </c>
      <c r="C63" s="10" t="s">
        <v>3086</v>
      </c>
      <c r="D63" s="10" t="s">
        <v>83</v>
      </c>
      <c r="E63" s="13">
        <v>23.0</v>
      </c>
      <c r="F63" s="16">
        <f>E63-13</f>
        <v>10</v>
      </c>
    </row>
    <row r="64">
      <c r="A64" s="10" t="s">
        <v>3503</v>
      </c>
      <c r="B64" s="19">
        <v>0.14700231481481482</v>
      </c>
      <c r="C64" s="10" t="s">
        <v>82</v>
      </c>
      <c r="D64" s="10" t="s">
        <v>67</v>
      </c>
      <c r="E64" s="13">
        <v>16.0</v>
      </c>
      <c r="F64" s="16">
        <f>E64-9</f>
        <v>7</v>
      </c>
    </row>
    <row r="65">
      <c r="A65" s="10" t="s">
        <v>3503</v>
      </c>
      <c r="B65" s="19">
        <v>0.1542476851851852</v>
      </c>
      <c r="C65" s="10" t="s">
        <v>157</v>
      </c>
      <c r="D65" s="10" t="s">
        <v>67</v>
      </c>
      <c r="E65" s="13">
        <v>12.0</v>
      </c>
      <c r="F65" s="16">
        <f>E65-3</f>
        <v>9</v>
      </c>
    </row>
    <row r="66">
      <c r="A66" s="10" t="s">
        <v>3503</v>
      </c>
      <c r="B66" s="19">
        <v>0.15614583333333334</v>
      </c>
      <c r="C66" s="10" t="s">
        <v>84</v>
      </c>
      <c r="D66" s="10" t="s">
        <v>209</v>
      </c>
      <c r="E66" s="16">
        <f t="shared" ref="E66:E67" si="7">F66+4</f>
        <v>23</v>
      </c>
      <c r="F66" s="13">
        <v>19.0</v>
      </c>
      <c r="J66" s="10" t="s">
        <v>85</v>
      </c>
    </row>
    <row r="67">
      <c r="A67" s="10" t="s">
        <v>3503</v>
      </c>
      <c r="B67" s="19">
        <v>0.15614583333333334</v>
      </c>
      <c r="C67" s="10" t="s">
        <v>84</v>
      </c>
      <c r="D67" s="10" t="s">
        <v>209</v>
      </c>
      <c r="E67" s="16">
        <f t="shared" si="7"/>
        <v>23</v>
      </c>
      <c r="F67" s="13">
        <v>19.0</v>
      </c>
    </row>
    <row r="68">
      <c r="A68" s="10" t="s">
        <v>3503</v>
      </c>
      <c r="B68" s="19">
        <v>0.15649305555555557</v>
      </c>
      <c r="C68" s="10" t="s">
        <v>3086</v>
      </c>
      <c r="D68" s="10" t="s">
        <v>83</v>
      </c>
      <c r="E68" s="13">
        <v>23.0</v>
      </c>
      <c r="F68" s="16">
        <f t="shared" ref="F68:F69" si="8">E68-13</f>
        <v>10</v>
      </c>
    </row>
    <row r="69">
      <c r="A69" s="10" t="s">
        <v>3503</v>
      </c>
      <c r="B69" s="19">
        <v>0.1571875</v>
      </c>
      <c r="C69" s="10" t="s">
        <v>3086</v>
      </c>
      <c r="D69" s="10" t="s">
        <v>83</v>
      </c>
      <c r="E69" s="13">
        <v>25.0</v>
      </c>
      <c r="F69" s="16">
        <f t="shared" si="8"/>
        <v>12</v>
      </c>
    </row>
    <row r="70">
      <c r="A70" s="10" t="s">
        <v>3503</v>
      </c>
      <c r="B70" s="19">
        <v>0.15734953703703702</v>
      </c>
      <c r="C70" s="10" t="s">
        <v>3086</v>
      </c>
      <c r="D70" s="10" t="s">
        <v>209</v>
      </c>
      <c r="E70" s="13">
        <v>12.0</v>
      </c>
      <c r="F70" s="16">
        <f>E70-0</f>
        <v>12</v>
      </c>
    </row>
    <row r="71">
      <c r="A71" s="10" t="s">
        <v>3503</v>
      </c>
      <c r="B71" s="19">
        <v>0.15819444444444444</v>
      </c>
      <c r="C71" s="10" t="s">
        <v>3086</v>
      </c>
      <c r="D71" s="10" t="s">
        <v>78</v>
      </c>
      <c r="E71" s="13">
        <v>29.0</v>
      </c>
      <c r="F71" s="13">
        <v>19.0</v>
      </c>
    </row>
    <row r="72">
      <c r="A72" s="10" t="s">
        <v>3503</v>
      </c>
      <c r="B72" s="19">
        <v>0.16065972222222222</v>
      </c>
      <c r="C72" s="10" t="s">
        <v>964</v>
      </c>
      <c r="D72" s="10" t="s">
        <v>67</v>
      </c>
      <c r="E72" s="13">
        <v>18.0</v>
      </c>
      <c r="F72" s="16">
        <f>E72-10</f>
        <v>8</v>
      </c>
    </row>
    <row r="73">
      <c r="A73" s="10" t="s">
        <v>3503</v>
      </c>
      <c r="B73" s="19">
        <v>0.16225694444444444</v>
      </c>
      <c r="C73" s="10" t="s">
        <v>69</v>
      </c>
      <c r="D73" s="10" t="s">
        <v>83</v>
      </c>
      <c r="E73" s="13">
        <v>15.0</v>
      </c>
      <c r="F73" s="16">
        <f t="shared" ref="F73:F74" si="9">E73-1</f>
        <v>14</v>
      </c>
    </row>
    <row r="74">
      <c r="A74" s="10" t="s">
        <v>3503</v>
      </c>
      <c r="B74" s="19">
        <v>0.16405092592592593</v>
      </c>
      <c r="C74" s="10" t="s">
        <v>69</v>
      </c>
      <c r="D74" s="10" t="s">
        <v>83</v>
      </c>
      <c r="E74" s="13">
        <v>17.0</v>
      </c>
      <c r="F74" s="16">
        <f t="shared" si="9"/>
        <v>16</v>
      </c>
    </row>
    <row r="75">
      <c r="A75" s="10" t="s">
        <v>3503</v>
      </c>
      <c r="B75" s="19">
        <v>0.16453703703703704</v>
      </c>
      <c r="C75" s="10" t="s">
        <v>84</v>
      </c>
      <c r="D75" s="10" t="s">
        <v>209</v>
      </c>
      <c r="E75" s="13">
        <v>23.0</v>
      </c>
      <c r="F75" s="16">
        <f>E75-4</f>
        <v>19</v>
      </c>
    </row>
    <row r="76">
      <c r="A76" s="10" t="s">
        <v>3503</v>
      </c>
      <c r="B76" s="19">
        <v>0.1646412037037037</v>
      </c>
      <c r="C76" s="10" t="s">
        <v>69</v>
      </c>
      <c r="D76" s="10" t="s">
        <v>209</v>
      </c>
      <c r="E76" s="13">
        <v>23.0</v>
      </c>
      <c r="F76" s="13">
        <v>19.0</v>
      </c>
    </row>
    <row r="77">
      <c r="A77" s="10" t="s">
        <v>3503</v>
      </c>
      <c r="B77" s="19">
        <v>0.16479166666666667</v>
      </c>
      <c r="C77" s="10" t="s">
        <v>69</v>
      </c>
      <c r="D77" s="10" t="s">
        <v>76</v>
      </c>
      <c r="E77" s="13">
        <v>3.0</v>
      </c>
      <c r="F77" s="16"/>
      <c r="J77" s="10" t="s">
        <v>2507</v>
      </c>
    </row>
    <row r="78">
      <c r="A78" s="10" t="s">
        <v>3503</v>
      </c>
      <c r="B78" s="19">
        <v>0.16717592592592592</v>
      </c>
      <c r="C78" s="10" t="s">
        <v>964</v>
      </c>
      <c r="D78" s="10" t="s">
        <v>67</v>
      </c>
      <c r="E78" s="13">
        <v>22.0</v>
      </c>
      <c r="F78" s="13" t="s">
        <v>75</v>
      </c>
      <c r="J78" s="10" t="s">
        <v>2634</v>
      </c>
    </row>
    <row r="79">
      <c r="A79" s="10" t="s">
        <v>3503</v>
      </c>
      <c r="B79" s="19">
        <v>0.1686226851851852</v>
      </c>
      <c r="C79" s="10" t="s">
        <v>66</v>
      </c>
      <c r="D79" s="10" t="s">
        <v>67</v>
      </c>
      <c r="E79" s="13">
        <v>17.0</v>
      </c>
      <c r="F79" s="16">
        <f>E79-3</f>
        <v>14</v>
      </c>
    </row>
    <row r="80">
      <c r="A80" s="10" t="s">
        <v>3503</v>
      </c>
      <c r="B80" s="19">
        <v>0.1686574074074074</v>
      </c>
      <c r="C80" s="10" t="s">
        <v>964</v>
      </c>
      <c r="D80" s="10" t="s">
        <v>67</v>
      </c>
      <c r="E80" s="13">
        <v>24.0</v>
      </c>
      <c r="F80" s="16">
        <f>E80-10</f>
        <v>14</v>
      </c>
    </row>
    <row r="81">
      <c r="A81" s="10" t="s">
        <v>3503</v>
      </c>
      <c r="B81" s="19">
        <v>0.16914351851851853</v>
      </c>
      <c r="C81" s="10" t="s">
        <v>3086</v>
      </c>
      <c r="D81" s="10" t="s">
        <v>67</v>
      </c>
      <c r="E81" s="13">
        <v>13.0</v>
      </c>
      <c r="F81" s="16">
        <f>E81-1</f>
        <v>12</v>
      </c>
    </row>
    <row r="82">
      <c r="A82" s="10" t="s">
        <v>3503</v>
      </c>
      <c r="B82" s="19">
        <v>0.17212962962962963</v>
      </c>
      <c r="C82" s="10" t="s">
        <v>70</v>
      </c>
      <c r="D82" s="10" t="s">
        <v>83</v>
      </c>
      <c r="E82" s="13">
        <v>26.0</v>
      </c>
      <c r="F82" s="16">
        <f>E82-14</f>
        <v>12</v>
      </c>
    </row>
    <row r="83">
      <c r="A83" s="10" t="s">
        <v>3503</v>
      </c>
      <c r="B83" s="19">
        <v>0.1725810185185185</v>
      </c>
      <c r="C83" s="10" t="s">
        <v>66</v>
      </c>
      <c r="D83" s="10" t="s">
        <v>67</v>
      </c>
      <c r="E83" s="13">
        <v>21.0</v>
      </c>
      <c r="F83" s="16">
        <f>E83-3</f>
        <v>18</v>
      </c>
    </row>
    <row r="84">
      <c r="A84" s="10" t="s">
        <v>3503</v>
      </c>
      <c r="B84" s="19">
        <v>0.17494212962962963</v>
      </c>
      <c r="C84" s="10" t="s">
        <v>3086</v>
      </c>
      <c r="D84" s="10" t="s">
        <v>125</v>
      </c>
      <c r="E84" s="13">
        <v>30.0</v>
      </c>
      <c r="F84" s="16">
        <f>E84-15</f>
        <v>15</v>
      </c>
    </row>
    <row r="85">
      <c r="A85" s="10" t="s">
        <v>3503</v>
      </c>
      <c r="B85" s="19">
        <v>0.17494212962962963</v>
      </c>
      <c r="C85" s="10" t="s">
        <v>3086</v>
      </c>
      <c r="D85" s="10" t="s">
        <v>125</v>
      </c>
      <c r="E85" s="13" t="s">
        <v>75</v>
      </c>
      <c r="F85" s="13" t="s">
        <v>75</v>
      </c>
      <c r="J85" s="10" t="s">
        <v>85</v>
      </c>
    </row>
    <row r="86">
      <c r="A86" s="10" t="s">
        <v>3503</v>
      </c>
      <c r="B86" s="19">
        <v>0.17563657407407407</v>
      </c>
      <c r="C86" s="10" t="s">
        <v>3086</v>
      </c>
      <c r="D86" s="10" t="s">
        <v>83</v>
      </c>
      <c r="E86" s="13">
        <v>24.0</v>
      </c>
      <c r="F86" s="16">
        <f t="shared" ref="F86:F87" si="10">E86-13</f>
        <v>11</v>
      </c>
    </row>
    <row r="87">
      <c r="A87" s="10" t="s">
        <v>3503</v>
      </c>
      <c r="B87" s="19">
        <v>0.17596064814814816</v>
      </c>
      <c r="C87" s="10" t="s">
        <v>3086</v>
      </c>
      <c r="D87" s="10" t="s">
        <v>83</v>
      </c>
      <c r="E87" s="13">
        <v>23.0</v>
      </c>
      <c r="F87" s="16">
        <f t="shared" si="10"/>
        <v>10</v>
      </c>
    </row>
    <row r="88">
      <c r="A88" s="10" t="s">
        <v>3503</v>
      </c>
      <c r="B88" s="19">
        <v>0.17612268518518517</v>
      </c>
      <c r="C88" s="10" t="s">
        <v>69</v>
      </c>
      <c r="D88" s="10" t="s">
        <v>209</v>
      </c>
      <c r="E88" s="13">
        <v>21.0</v>
      </c>
      <c r="F88" s="13" t="s">
        <v>75</v>
      </c>
      <c r="J88" s="10" t="s">
        <v>2634</v>
      </c>
    </row>
    <row r="89">
      <c r="A89" s="10" t="s">
        <v>3503</v>
      </c>
      <c r="B89" s="19">
        <v>0.17618055555555556</v>
      </c>
      <c r="C89" s="10" t="s">
        <v>84</v>
      </c>
      <c r="D89" s="10" t="s">
        <v>209</v>
      </c>
      <c r="E89" s="13">
        <v>15.0</v>
      </c>
      <c r="F89" s="13" t="s">
        <v>75</v>
      </c>
      <c r="J89" s="10" t="s">
        <v>2634</v>
      </c>
    </row>
  </sheetData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7.29"/>
    <col customWidth="1" min="3" max="3" width="9.71"/>
    <col customWidth="1" min="4" max="4" width="16.0"/>
    <col customWidth="1" min="5" max="5" width="10.71"/>
    <col customWidth="1" min="6" max="6" width="12.71"/>
    <col customWidth="1" min="7" max="7" width="5.14"/>
    <col customWidth="1" min="8" max="8" width="38.14"/>
    <col customWidth="1" min="9" max="9" width="6.43"/>
    <col customWidth="1" min="10" max="10" width="48.57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3506</v>
      </c>
      <c r="B2" s="19">
        <v>0.007476851851851852</v>
      </c>
      <c r="C2" s="10" t="s">
        <v>70</v>
      </c>
      <c r="D2" s="10" t="s">
        <v>87</v>
      </c>
      <c r="E2" s="13">
        <v>21.0</v>
      </c>
      <c r="F2" s="16">
        <f>E2-5</f>
        <v>16</v>
      </c>
    </row>
    <row r="3">
      <c r="A3" s="10" t="s">
        <v>3506</v>
      </c>
      <c r="B3" s="19">
        <v>0.007476851851851852</v>
      </c>
      <c r="C3" s="10" t="s">
        <v>964</v>
      </c>
      <c r="D3" s="10" t="s">
        <v>87</v>
      </c>
      <c r="E3" s="13">
        <v>21.0</v>
      </c>
      <c r="F3" s="16">
        <f>E3-2</f>
        <v>19</v>
      </c>
    </row>
    <row r="4">
      <c r="A4" s="10" t="s">
        <v>3506</v>
      </c>
      <c r="B4" s="19">
        <v>0.007592592592592593</v>
      </c>
      <c r="C4" s="10" t="s">
        <v>82</v>
      </c>
      <c r="D4" s="10" t="s">
        <v>87</v>
      </c>
      <c r="E4" s="13">
        <v>20.0</v>
      </c>
      <c r="F4" s="16">
        <f>E4-1</f>
        <v>19</v>
      </c>
    </row>
    <row r="5">
      <c r="A5" s="10" t="s">
        <v>3506</v>
      </c>
      <c r="B5" s="19">
        <v>0.007615740740740741</v>
      </c>
      <c r="C5" s="10" t="s">
        <v>84</v>
      </c>
      <c r="D5" s="10" t="s">
        <v>87</v>
      </c>
      <c r="E5" s="13" t="s">
        <v>75</v>
      </c>
      <c r="F5" s="13" t="s">
        <v>75</v>
      </c>
      <c r="J5" s="10" t="s">
        <v>85</v>
      </c>
    </row>
    <row r="6">
      <c r="A6" s="10" t="s">
        <v>3506</v>
      </c>
      <c r="B6" s="19">
        <v>0.007615740740740741</v>
      </c>
      <c r="C6" s="10" t="s">
        <v>84</v>
      </c>
      <c r="D6" s="10" t="s">
        <v>87</v>
      </c>
      <c r="E6" s="13" t="s">
        <v>68</v>
      </c>
      <c r="F6" s="13">
        <v>20.0</v>
      </c>
    </row>
    <row r="7">
      <c r="A7" s="10" t="s">
        <v>3506</v>
      </c>
      <c r="B7" s="19">
        <v>0.007789351851851852</v>
      </c>
      <c r="C7" s="10" t="s">
        <v>69</v>
      </c>
      <c r="D7" s="10" t="s">
        <v>87</v>
      </c>
      <c r="E7" s="13">
        <v>18.0</v>
      </c>
      <c r="F7" s="16">
        <f>E7-4</f>
        <v>14</v>
      </c>
    </row>
    <row r="8">
      <c r="A8" s="10" t="s">
        <v>3506</v>
      </c>
      <c r="B8" s="19">
        <v>0.00787037037037037</v>
      </c>
      <c r="C8" s="10" t="s">
        <v>66</v>
      </c>
      <c r="D8" s="10" t="s">
        <v>87</v>
      </c>
      <c r="E8" s="13">
        <v>14.0</v>
      </c>
      <c r="F8" s="16">
        <f>E8-0</f>
        <v>14</v>
      </c>
    </row>
    <row r="9">
      <c r="A9" s="10" t="s">
        <v>3506</v>
      </c>
      <c r="B9" s="19">
        <v>0.00787037037037037</v>
      </c>
      <c r="C9" s="10" t="s">
        <v>3086</v>
      </c>
      <c r="D9" s="10" t="s">
        <v>87</v>
      </c>
      <c r="E9" s="13">
        <v>8.0</v>
      </c>
      <c r="F9" s="16">
        <f>E9-5</f>
        <v>3</v>
      </c>
    </row>
    <row r="10">
      <c r="A10" s="10" t="s">
        <v>3506</v>
      </c>
      <c r="B10" s="19">
        <v>0.008333333333333333</v>
      </c>
      <c r="C10" s="10" t="s">
        <v>84</v>
      </c>
      <c r="D10" s="10" t="s">
        <v>166</v>
      </c>
      <c r="E10" s="13">
        <v>10.0</v>
      </c>
      <c r="F10" s="16">
        <f>E10-1</f>
        <v>9</v>
      </c>
      <c r="J10" s="10" t="s">
        <v>3507</v>
      </c>
    </row>
    <row r="11">
      <c r="A11" s="10" t="s">
        <v>3506</v>
      </c>
      <c r="B11" s="19">
        <v>0.009016203703703703</v>
      </c>
      <c r="C11" s="10" t="s">
        <v>70</v>
      </c>
      <c r="D11" s="10" t="s">
        <v>166</v>
      </c>
      <c r="E11" s="13">
        <v>8.0</v>
      </c>
      <c r="F11" s="16">
        <f>E11-4</f>
        <v>4</v>
      </c>
      <c r="J11" s="10" t="s">
        <v>3508</v>
      </c>
    </row>
    <row r="12">
      <c r="A12" s="10" t="s">
        <v>3506</v>
      </c>
      <c r="B12" s="19">
        <v>0.0121875</v>
      </c>
      <c r="C12" s="10" t="s">
        <v>69</v>
      </c>
      <c r="D12" s="10" t="s">
        <v>89</v>
      </c>
      <c r="E12" s="13" t="s">
        <v>68</v>
      </c>
      <c r="F12" s="13">
        <v>20.0</v>
      </c>
      <c r="J12" s="10" t="s">
        <v>4374</v>
      </c>
    </row>
    <row r="13">
      <c r="A13" s="10" t="s">
        <v>3506</v>
      </c>
      <c r="B13" s="19">
        <v>0.012673611111111111</v>
      </c>
      <c r="C13" s="10" t="s">
        <v>69</v>
      </c>
      <c r="D13" s="10" t="s">
        <v>76</v>
      </c>
      <c r="E13" s="13">
        <v>63.0</v>
      </c>
      <c r="F13" s="16"/>
      <c r="J13" s="10" t="s">
        <v>3510</v>
      </c>
    </row>
    <row r="14">
      <c r="A14" s="10" t="s">
        <v>3506</v>
      </c>
      <c r="B14" s="19">
        <v>0.013356481481481481</v>
      </c>
      <c r="C14" s="10" t="s">
        <v>69</v>
      </c>
      <c r="D14" s="10" t="s">
        <v>91</v>
      </c>
      <c r="E14" s="13">
        <v>53.0</v>
      </c>
      <c r="F14" s="16"/>
      <c r="H14" s="10" t="s">
        <v>4375</v>
      </c>
    </row>
    <row r="15">
      <c r="A15" s="10" t="s">
        <v>3506</v>
      </c>
      <c r="B15" s="19">
        <v>0.015555555555555555</v>
      </c>
      <c r="C15" s="10" t="s">
        <v>70</v>
      </c>
      <c r="D15" s="10" t="s">
        <v>81</v>
      </c>
      <c r="E15" s="13">
        <v>16.0</v>
      </c>
      <c r="F15" s="16">
        <f>E15-3</f>
        <v>13</v>
      </c>
      <c r="H15" s="10" t="s">
        <v>4376</v>
      </c>
      <c r="J15" s="10" t="s">
        <v>4377</v>
      </c>
    </row>
    <row r="16">
      <c r="A16" s="10" t="s">
        <v>3506</v>
      </c>
      <c r="B16" s="19">
        <v>0.015601851851851851</v>
      </c>
      <c r="C16" s="10" t="s">
        <v>84</v>
      </c>
      <c r="D16" s="10" t="s">
        <v>81</v>
      </c>
      <c r="E16" s="13">
        <v>16.0</v>
      </c>
      <c r="F16" s="16">
        <f>E16-8</f>
        <v>8</v>
      </c>
      <c r="H16" s="10" t="s">
        <v>4378</v>
      </c>
      <c r="J16" s="10" t="s">
        <v>4377</v>
      </c>
    </row>
    <row r="17">
      <c r="A17" s="10" t="s">
        <v>3506</v>
      </c>
      <c r="B17" s="19">
        <v>0.01693287037037037</v>
      </c>
      <c r="C17" s="10" t="s">
        <v>66</v>
      </c>
      <c r="D17" s="10" t="s">
        <v>89</v>
      </c>
      <c r="E17" s="13">
        <v>20.0</v>
      </c>
      <c r="F17" s="16">
        <f t="shared" ref="F17:F19" si="1">E17-10</f>
        <v>10</v>
      </c>
      <c r="J17" s="10" t="s">
        <v>4347</v>
      </c>
    </row>
    <row r="18">
      <c r="A18" s="10" t="s">
        <v>3506</v>
      </c>
      <c r="B18" s="19">
        <v>0.01699074074074074</v>
      </c>
      <c r="C18" s="10" t="s">
        <v>66</v>
      </c>
      <c r="D18" s="10" t="s">
        <v>89</v>
      </c>
      <c r="E18" s="13">
        <v>29.0</v>
      </c>
      <c r="F18" s="16">
        <f t="shared" si="1"/>
        <v>19</v>
      </c>
      <c r="J18" s="10" t="s">
        <v>4347</v>
      </c>
    </row>
    <row r="19">
      <c r="A19" s="10" t="s">
        <v>3506</v>
      </c>
      <c r="B19" s="19">
        <v>0.017083333333333332</v>
      </c>
      <c r="C19" s="10" t="s">
        <v>66</v>
      </c>
      <c r="D19" s="10" t="s">
        <v>89</v>
      </c>
      <c r="E19" s="13">
        <v>22.0</v>
      </c>
      <c r="F19" s="16">
        <f t="shared" si="1"/>
        <v>12</v>
      </c>
      <c r="J19" s="10" t="s">
        <v>4347</v>
      </c>
    </row>
    <row r="20">
      <c r="A20" s="10" t="s">
        <v>3506</v>
      </c>
      <c r="B20" s="19">
        <v>0.017326388888888888</v>
      </c>
      <c r="C20" s="10" t="s">
        <v>66</v>
      </c>
      <c r="D20" s="10" t="s">
        <v>91</v>
      </c>
      <c r="E20" s="13">
        <v>29.0</v>
      </c>
      <c r="F20" s="16"/>
      <c r="H20" s="10" t="s">
        <v>4379</v>
      </c>
      <c r="J20" s="10" t="s">
        <v>4380</v>
      </c>
    </row>
    <row r="21">
      <c r="A21" s="10" t="s">
        <v>3506</v>
      </c>
      <c r="B21" s="19">
        <v>0.01810185185185185</v>
      </c>
      <c r="C21" s="10" t="s">
        <v>3086</v>
      </c>
      <c r="D21" s="10" t="s">
        <v>166</v>
      </c>
      <c r="E21" s="13">
        <v>16.0</v>
      </c>
      <c r="F21" s="16">
        <f>E21-6</f>
        <v>10</v>
      </c>
      <c r="J21" s="10" t="s">
        <v>4381</v>
      </c>
    </row>
    <row r="22">
      <c r="A22" s="10" t="s">
        <v>3506</v>
      </c>
      <c r="B22" s="19">
        <v>0.01846064814814815</v>
      </c>
      <c r="C22" s="10" t="s">
        <v>3086</v>
      </c>
      <c r="D22" s="10" t="s">
        <v>93</v>
      </c>
      <c r="E22" s="13">
        <v>29.0</v>
      </c>
      <c r="F22" s="13">
        <v>18.0</v>
      </c>
      <c r="J22" s="10" t="s">
        <v>4382</v>
      </c>
    </row>
    <row r="23">
      <c r="A23" s="10" t="s">
        <v>3506</v>
      </c>
      <c r="B23" s="19">
        <v>0.018958333333333334</v>
      </c>
      <c r="C23" s="10" t="s">
        <v>3086</v>
      </c>
      <c r="D23" s="10" t="s">
        <v>91</v>
      </c>
      <c r="E23" s="13">
        <v>40.0</v>
      </c>
      <c r="F23" s="16"/>
      <c r="H23" s="10" t="s">
        <v>4383</v>
      </c>
    </row>
    <row r="24">
      <c r="A24" s="10" t="s">
        <v>3506</v>
      </c>
      <c r="B24" s="19">
        <v>0.019131944444444444</v>
      </c>
      <c r="C24" s="10" t="s">
        <v>3086</v>
      </c>
      <c r="D24" s="10" t="s">
        <v>93</v>
      </c>
      <c r="E24" s="13">
        <v>18.0</v>
      </c>
      <c r="F24" s="16">
        <f>E24-11</f>
        <v>7</v>
      </c>
      <c r="J24" s="10" t="s">
        <v>4330</v>
      </c>
    </row>
    <row r="25">
      <c r="A25" s="10" t="s">
        <v>3506</v>
      </c>
      <c r="B25" s="19">
        <v>0.021736111111111112</v>
      </c>
      <c r="C25" s="10" t="s">
        <v>84</v>
      </c>
      <c r="D25" s="10" t="s">
        <v>93</v>
      </c>
      <c r="E25" s="16">
        <f t="shared" ref="E25:E26" si="2">F25+10</f>
        <v>28</v>
      </c>
      <c r="F25" s="13">
        <v>18.0</v>
      </c>
      <c r="J25" s="10" t="s">
        <v>160</v>
      </c>
    </row>
    <row r="26">
      <c r="A26" s="10" t="s">
        <v>3506</v>
      </c>
      <c r="B26" s="19">
        <v>0.021736111111111112</v>
      </c>
      <c r="C26" s="10" t="s">
        <v>84</v>
      </c>
      <c r="D26" s="10" t="s">
        <v>93</v>
      </c>
      <c r="E26" s="13">
        <f t="shared" si="2"/>
        <v>21</v>
      </c>
      <c r="F26" s="13">
        <v>11.0</v>
      </c>
      <c r="J26" s="10" t="s">
        <v>643</v>
      </c>
    </row>
    <row r="27">
      <c r="A27" s="10" t="s">
        <v>3506</v>
      </c>
      <c r="B27" s="19">
        <v>0.022233796296296297</v>
      </c>
      <c r="C27" s="10" t="s">
        <v>84</v>
      </c>
      <c r="D27" s="10" t="s">
        <v>93</v>
      </c>
      <c r="E27" s="13">
        <v>22.0</v>
      </c>
      <c r="F27" s="13">
        <f>E27-10</f>
        <v>12</v>
      </c>
      <c r="J27" s="10" t="s">
        <v>160</v>
      </c>
    </row>
    <row r="28">
      <c r="A28" s="10" t="s">
        <v>3506</v>
      </c>
      <c r="B28" s="19">
        <v>0.022233796296296297</v>
      </c>
      <c r="C28" s="10" t="s">
        <v>84</v>
      </c>
      <c r="D28" s="10" t="s">
        <v>93</v>
      </c>
      <c r="E28" s="13" t="s">
        <v>88</v>
      </c>
      <c r="F28" s="13">
        <v>1.0</v>
      </c>
      <c r="J28" s="10" t="s">
        <v>643</v>
      </c>
    </row>
    <row r="29">
      <c r="A29" s="10" t="s">
        <v>3506</v>
      </c>
      <c r="B29" s="19">
        <v>0.03099537037037037</v>
      </c>
      <c r="C29" s="10" t="s">
        <v>964</v>
      </c>
      <c r="D29" s="10" t="s">
        <v>166</v>
      </c>
      <c r="E29" s="13">
        <v>14.0</v>
      </c>
      <c r="F29" s="16">
        <f>E29-10</f>
        <v>4</v>
      </c>
      <c r="J29" s="10" t="s">
        <v>4381</v>
      </c>
    </row>
    <row r="30">
      <c r="A30" s="10" t="s">
        <v>3506</v>
      </c>
      <c r="B30" s="19">
        <v>0.031030092592592592</v>
      </c>
      <c r="C30" s="10" t="s">
        <v>82</v>
      </c>
      <c r="D30" s="10" t="s">
        <v>166</v>
      </c>
      <c r="E30" s="13">
        <v>25.0</v>
      </c>
      <c r="F30" s="16">
        <f>E30-9</f>
        <v>16</v>
      </c>
      <c r="J30" s="10" t="s">
        <v>4381</v>
      </c>
    </row>
    <row r="31">
      <c r="A31" s="10" t="s">
        <v>3506</v>
      </c>
      <c r="B31" s="19">
        <v>0.032858796296296296</v>
      </c>
      <c r="C31" s="10" t="s">
        <v>66</v>
      </c>
      <c r="D31" s="10" t="s">
        <v>93</v>
      </c>
      <c r="E31" s="16">
        <f>F31+12</f>
        <v>31</v>
      </c>
      <c r="F31" s="13">
        <v>19.0</v>
      </c>
      <c r="J31" s="10" t="s">
        <v>3617</v>
      </c>
    </row>
    <row r="32">
      <c r="A32" s="10" t="s">
        <v>3506</v>
      </c>
      <c r="B32" s="19">
        <v>0.032858796296296296</v>
      </c>
      <c r="C32" s="10" t="s">
        <v>66</v>
      </c>
      <c r="D32" s="10" t="s">
        <v>93</v>
      </c>
      <c r="E32" s="13" t="s">
        <v>75</v>
      </c>
      <c r="F32" s="13" t="s">
        <v>75</v>
      </c>
      <c r="J32" s="10" t="s">
        <v>85</v>
      </c>
    </row>
    <row r="33">
      <c r="A33" s="10" t="s">
        <v>3506</v>
      </c>
      <c r="B33" s="19">
        <v>0.03392361111111111</v>
      </c>
      <c r="C33" s="10" t="s">
        <v>66</v>
      </c>
      <c r="D33" s="10" t="s">
        <v>91</v>
      </c>
      <c r="E33" s="13">
        <v>40.0</v>
      </c>
      <c r="F33" s="16"/>
      <c r="H33" s="10" t="s">
        <v>4384</v>
      </c>
    </row>
    <row r="34">
      <c r="A34" s="10" t="s">
        <v>3506</v>
      </c>
      <c r="B34" s="19">
        <v>0.03422453703703704</v>
      </c>
      <c r="C34" s="10" t="s">
        <v>66</v>
      </c>
      <c r="D34" s="10" t="s">
        <v>93</v>
      </c>
      <c r="E34" s="13">
        <v>18.0</v>
      </c>
      <c r="F34" s="13">
        <f>E34-12</f>
        <v>6</v>
      </c>
      <c r="J34" s="10" t="s">
        <v>3617</v>
      </c>
    </row>
    <row r="35">
      <c r="A35" s="10" t="s">
        <v>3506</v>
      </c>
      <c r="B35" s="19">
        <v>0.03422453703703704</v>
      </c>
      <c r="C35" s="10" t="s">
        <v>66</v>
      </c>
      <c r="D35" s="10" t="s">
        <v>93</v>
      </c>
      <c r="E35" s="13" t="s">
        <v>75</v>
      </c>
      <c r="F35" s="13" t="s">
        <v>75</v>
      </c>
      <c r="J35" s="10" t="s">
        <v>85</v>
      </c>
    </row>
    <row r="36">
      <c r="A36" s="10" t="s">
        <v>3506</v>
      </c>
      <c r="B36" s="19">
        <v>0.03484953703703704</v>
      </c>
      <c r="C36" s="10" t="s">
        <v>66</v>
      </c>
      <c r="D36" s="10" t="s">
        <v>91</v>
      </c>
      <c r="E36" s="13">
        <v>43.0</v>
      </c>
      <c r="F36" s="16"/>
      <c r="H36" s="10" t="s">
        <v>4385</v>
      </c>
    </row>
    <row r="37">
      <c r="A37" s="10" t="s">
        <v>3506</v>
      </c>
      <c r="B37" s="19">
        <v>0.035925925925925924</v>
      </c>
      <c r="C37" s="10" t="s">
        <v>84</v>
      </c>
      <c r="D37" s="10" t="s">
        <v>584</v>
      </c>
      <c r="E37" s="13">
        <v>21.0</v>
      </c>
      <c r="F37" s="16">
        <f>E37-10</f>
        <v>11</v>
      </c>
    </row>
    <row r="38">
      <c r="A38" s="10" t="s">
        <v>3506</v>
      </c>
      <c r="B38" s="19">
        <v>0.0362962962962963</v>
      </c>
      <c r="C38" s="10" t="s">
        <v>3086</v>
      </c>
      <c r="D38" s="10" t="s">
        <v>166</v>
      </c>
      <c r="E38" s="13">
        <v>19.0</v>
      </c>
      <c r="F38" s="16">
        <f>E38-6</f>
        <v>13</v>
      </c>
    </row>
    <row r="39">
      <c r="A39" s="10" t="s">
        <v>3506</v>
      </c>
      <c r="B39" s="19">
        <v>0.03789351851851852</v>
      </c>
      <c r="C39" s="10" t="s">
        <v>3086</v>
      </c>
      <c r="D39" s="10" t="s">
        <v>209</v>
      </c>
      <c r="E39" s="13">
        <v>12.0</v>
      </c>
      <c r="F39" s="16">
        <f>E39-0</f>
        <v>12</v>
      </c>
    </row>
    <row r="40">
      <c r="A40" s="10" t="s">
        <v>3506</v>
      </c>
      <c r="B40" s="19">
        <v>0.03847222222222222</v>
      </c>
      <c r="C40" s="10" t="s">
        <v>84</v>
      </c>
      <c r="D40" s="10" t="s">
        <v>166</v>
      </c>
      <c r="E40" s="13">
        <v>20.0</v>
      </c>
      <c r="F40" s="13">
        <v>19.0</v>
      </c>
    </row>
    <row r="41">
      <c r="A41" s="10" t="s">
        <v>3506</v>
      </c>
      <c r="B41" s="19">
        <v>0.03940972222222222</v>
      </c>
      <c r="C41" s="10" t="s">
        <v>84</v>
      </c>
      <c r="D41" s="10" t="s">
        <v>209</v>
      </c>
      <c r="E41" s="13" t="s">
        <v>88</v>
      </c>
      <c r="F41" s="13">
        <v>1.0</v>
      </c>
      <c r="J41" s="10" t="s">
        <v>85</v>
      </c>
    </row>
    <row r="42">
      <c r="A42" s="10" t="s">
        <v>3506</v>
      </c>
      <c r="B42" s="19">
        <v>0.03940972222222222</v>
      </c>
      <c r="C42" s="10" t="s">
        <v>84</v>
      </c>
      <c r="D42" s="10" t="s">
        <v>209</v>
      </c>
      <c r="E42" s="13">
        <v>28.0</v>
      </c>
      <c r="F42" s="13">
        <v>18.0</v>
      </c>
      <c r="J42" s="10" t="s">
        <v>86</v>
      </c>
    </row>
    <row r="43">
      <c r="A43" s="10" t="s">
        <v>3506</v>
      </c>
      <c r="B43" s="19">
        <v>0.041122685185185186</v>
      </c>
      <c r="C43" s="10" t="s">
        <v>70</v>
      </c>
      <c r="D43" s="10" t="s">
        <v>166</v>
      </c>
      <c r="E43" s="16">
        <f>F43+4</f>
        <v>23</v>
      </c>
      <c r="F43" s="13">
        <v>19.0</v>
      </c>
      <c r="J43" s="10" t="s">
        <v>86</v>
      </c>
    </row>
    <row r="44">
      <c r="A44" s="10" t="s">
        <v>3506</v>
      </c>
      <c r="B44" s="19">
        <v>0.041122685185185186</v>
      </c>
      <c r="C44" s="10" t="s">
        <v>70</v>
      </c>
      <c r="D44" s="10" t="s">
        <v>166</v>
      </c>
      <c r="E44" s="13" t="s">
        <v>75</v>
      </c>
      <c r="F44" s="13" t="s">
        <v>75</v>
      </c>
      <c r="J44" s="10" t="s">
        <v>85</v>
      </c>
    </row>
    <row r="45">
      <c r="A45" s="10" t="s">
        <v>3506</v>
      </c>
      <c r="B45" s="19">
        <v>0.041527777777777775</v>
      </c>
      <c r="C45" s="10" t="s">
        <v>70</v>
      </c>
      <c r="D45" s="10" t="s">
        <v>93</v>
      </c>
      <c r="E45" s="13" t="s">
        <v>75</v>
      </c>
      <c r="F45" s="13" t="s">
        <v>75</v>
      </c>
      <c r="J45" s="10" t="s">
        <v>85</v>
      </c>
    </row>
    <row r="46">
      <c r="A46" s="10" t="s">
        <v>3506</v>
      </c>
      <c r="B46" s="19">
        <v>0.041527777777777775</v>
      </c>
      <c r="C46" s="10" t="s">
        <v>70</v>
      </c>
      <c r="D46" s="10" t="s">
        <v>93</v>
      </c>
      <c r="E46" s="16">
        <f>F46+12</f>
        <v>31</v>
      </c>
      <c r="F46" s="13">
        <v>19.0</v>
      </c>
      <c r="J46" s="10" t="s">
        <v>3334</v>
      </c>
    </row>
    <row r="47">
      <c r="A47" s="10" t="s">
        <v>3506</v>
      </c>
      <c r="B47" s="19">
        <v>0.0415625</v>
      </c>
      <c r="C47" s="10" t="s">
        <v>70</v>
      </c>
      <c r="D47" s="10" t="s">
        <v>93</v>
      </c>
      <c r="E47" s="13" t="s">
        <v>75</v>
      </c>
      <c r="F47" s="13" t="s">
        <v>75</v>
      </c>
      <c r="J47" s="10" t="s">
        <v>85</v>
      </c>
    </row>
    <row r="48">
      <c r="A48" s="10" t="s">
        <v>3506</v>
      </c>
      <c r="B48" s="19">
        <v>0.0415625</v>
      </c>
      <c r="C48" s="10" t="s">
        <v>70</v>
      </c>
      <c r="D48" s="10" t="s">
        <v>93</v>
      </c>
      <c r="E48" s="13" t="s">
        <v>68</v>
      </c>
      <c r="F48" s="13">
        <v>20.0</v>
      </c>
      <c r="J48" s="10" t="s">
        <v>3334</v>
      </c>
    </row>
    <row r="49">
      <c r="A49" s="10" t="s">
        <v>3506</v>
      </c>
      <c r="B49" s="19">
        <v>0.04334490740740741</v>
      </c>
      <c r="C49" s="10" t="s">
        <v>70</v>
      </c>
      <c r="D49" s="10" t="s">
        <v>93</v>
      </c>
      <c r="E49" s="13" t="s">
        <v>75</v>
      </c>
      <c r="F49" s="13" t="s">
        <v>75</v>
      </c>
      <c r="J49" s="10" t="s">
        <v>85</v>
      </c>
    </row>
    <row r="50">
      <c r="A50" s="10" t="s">
        <v>3506</v>
      </c>
      <c r="B50" s="19">
        <v>0.04334490740740741</v>
      </c>
      <c r="C50" s="10" t="s">
        <v>70</v>
      </c>
      <c r="D50" s="10" t="s">
        <v>93</v>
      </c>
      <c r="E50" s="13">
        <v>25.0</v>
      </c>
      <c r="F50" s="13">
        <f>E50-11</f>
        <v>14</v>
      </c>
      <c r="J50" s="10" t="s">
        <v>294</v>
      </c>
    </row>
    <row r="51">
      <c r="A51" s="10" t="s">
        <v>3506</v>
      </c>
      <c r="B51" s="19">
        <v>0.043402777777777776</v>
      </c>
      <c r="C51" s="10" t="s">
        <v>70</v>
      </c>
      <c r="D51" s="10" t="s">
        <v>93</v>
      </c>
      <c r="E51" s="13" t="s">
        <v>75</v>
      </c>
      <c r="F51" s="13" t="s">
        <v>75</v>
      </c>
      <c r="J51" s="10" t="s">
        <v>85</v>
      </c>
    </row>
    <row r="52">
      <c r="A52" s="10" t="s">
        <v>3506</v>
      </c>
      <c r="B52" s="19">
        <v>0.043402777777777776</v>
      </c>
      <c r="C52" s="10" t="s">
        <v>70</v>
      </c>
      <c r="D52" s="10" t="s">
        <v>93</v>
      </c>
      <c r="E52" s="13">
        <v>25.0</v>
      </c>
      <c r="F52" s="13">
        <f>E52-11</f>
        <v>14</v>
      </c>
      <c r="J52" s="10" t="s">
        <v>294</v>
      </c>
    </row>
    <row r="53">
      <c r="A53" s="10" t="s">
        <v>3506</v>
      </c>
      <c r="B53" s="19">
        <v>0.04356481481481481</v>
      </c>
      <c r="C53" s="10" t="s">
        <v>70</v>
      </c>
      <c r="D53" s="10" t="s">
        <v>91</v>
      </c>
      <c r="E53" s="13">
        <v>12.0</v>
      </c>
      <c r="F53" s="16"/>
      <c r="H53" s="10" t="s">
        <v>4386</v>
      </c>
    </row>
    <row r="54">
      <c r="A54" s="10" t="s">
        <v>3506</v>
      </c>
      <c r="B54" s="19">
        <v>0.04356481481481481</v>
      </c>
      <c r="C54" s="10" t="s">
        <v>70</v>
      </c>
      <c r="D54" s="10" t="s">
        <v>91</v>
      </c>
      <c r="E54" s="13">
        <v>10.0</v>
      </c>
      <c r="F54" s="16"/>
      <c r="H54" s="10" t="s">
        <v>4387</v>
      </c>
    </row>
    <row r="55">
      <c r="A55" s="10" t="s">
        <v>3506</v>
      </c>
      <c r="B55" s="19">
        <v>0.04479166666666667</v>
      </c>
      <c r="C55" s="10" t="s">
        <v>3086</v>
      </c>
      <c r="D55" s="10" t="s">
        <v>78</v>
      </c>
      <c r="E55" s="13">
        <v>20.0</v>
      </c>
      <c r="F55" s="16">
        <f t="shared" ref="F55:F56" si="3">E55-10</f>
        <v>10</v>
      </c>
      <c r="J55" s="10" t="s">
        <v>85</v>
      </c>
    </row>
    <row r="56">
      <c r="A56" s="10" t="s">
        <v>3506</v>
      </c>
      <c r="B56" s="19">
        <v>0.04479166666666667</v>
      </c>
      <c r="C56" s="10" t="s">
        <v>3086</v>
      </c>
      <c r="D56" s="10" t="s">
        <v>78</v>
      </c>
      <c r="E56" s="13">
        <v>22.0</v>
      </c>
      <c r="F56" s="16">
        <f t="shared" si="3"/>
        <v>12</v>
      </c>
      <c r="J56" s="10" t="s">
        <v>86</v>
      </c>
    </row>
    <row r="57">
      <c r="A57" s="10" t="s">
        <v>3506</v>
      </c>
      <c r="B57" s="19">
        <v>0.04552083333333334</v>
      </c>
      <c r="C57" s="10" t="s">
        <v>964</v>
      </c>
      <c r="D57" s="10" t="s">
        <v>166</v>
      </c>
      <c r="E57" s="13" t="s">
        <v>75</v>
      </c>
      <c r="F57" s="13" t="s">
        <v>75</v>
      </c>
      <c r="J57" s="10" t="s">
        <v>85</v>
      </c>
    </row>
    <row r="58">
      <c r="A58" s="10" t="s">
        <v>3506</v>
      </c>
      <c r="B58" s="19">
        <v>0.04552083333333334</v>
      </c>
      <c r="C58" s="10" t="s">
        <v>964</v>
      </c>
      <c r="D58" s="10" t="s">
        <v>166</v>
      </c>
      <c r="E58" s="13">
        <v>18.0</v>
      </c>
      <c r="F58" s="16">
        <f>E58-10</f>
        <v>8</v>
      </c>
      <c r="J58" s="10" t="s">
        <v>86</v>
      </c>
    </row>
    <row r="59">
      <c r="A59" s="10" t="s">
        <v>3506</v>
      </c>
      <c r="B59" s="19">
        <v>0.04760416666666667</v>
      </c>
      <c r="C59" s="10" t="s">
        <v>82</v>
      </c>
      <c r="D59" s="10" t="s">
        <v>166</v>
      </c>
      <c r="E59" s="13" t="s">
        <v>75</v>
      </c>
      <c r="F59" s="13" t="s">
        <v>75</v>
      </c>
      <c r="J59" s="10" t="s">
        <v>85</v>
      </c>
    </row>
    <row r="60">
      <c r="A60" s="10" t="s">
        <v>3506</v>
      </c>
      <c r="B60" s="19">
        <v>0.04760416666666667</v>
      </c>
      <c r="C60" s="10" t="s">
        <v>82</v>
      </c>
      <c r="D60" s="10" t="s">
        <v>166</v>
      </c>
      <c r="E60" s="13">
        <v>20.0</v>
      </c>
      <c r="F60" s="13" t="s">
        <v>75</v>
      </c>
      <c r="J60" s="10" t="s">
        <v>4388</v>
      </c>
    </row>
    <row r="61">
      <c r="A61" s="10" t="s">
        <v>3506</v>
      </c>
      <c r="B61" s="19">
        <v>0.048125</v>
      </c>
      <c r="C61" s="10" t="s">
        <v>82</v>
      </c>
      <c r="D61" s="10" t="s">
        <v>131</v>
      </c>
      <c r="E61" s="13">
        <v>15.0</v>
      </c>
      <c r="F61" s="16">
        <f>E61-6</f>
        <v>9</v>
      </c>
    </row>
    <row r="62">
      <c r="A62" s="10" t="s">
        <v>3506</v>
      </c>
      <c r="B62" s="19">
        <v>0.04902777777777778</v>
      </c>
      <c r="C62" s="10" t="s">
        <v>69</v>
      </c>
      <c r="D62" s="10" t="s">
        <v>166</v>
      </c>
      <c r="E62" s="13" t="s">
        <v>75</v>
      </c>
      <c r="F62" s="13" t="s">
        <v>75</v>
      </c>
      <c r="J62" s="10" t="s">
        <v>85</v>
      </c>
    </row>
    <row r="63">
      <c r="A63" s="10" t="s">
        <v>3506</v>
      </c>
      <c r="B63" s="19">
        <v>0.04902777777777778</v>
      </c>
      <c r="C63" s="10" t="s">
        <v>69</v>
      </c>
      <c r="D63" s="10" t="s">
        <v>166</v>
      </c>
      <c r="E63" s="13">
        <v>18.0</v>
      </c>
      <c r="F63" s="13" t="s">
        <v>75</v>
      </c>
      <c r="J63" s="10" t="s">
        <v>4388</v>
      </c>
    </row>
    <row r="64">
      <c r="A64" s="10" t="s">
        <v>3506</v>
      </c>
      <c r="B64" s="19">
        <v>0.04928240740740741</v>
      </c>
      <c r="C64" s="10" t="s">
        <v>69</v>
      </c>
      <c r="D64" s="10" t="s">
        <v>89</v>
      </c>
      <c r="E64" s="13" t="s">
        <v>75</v>
      </c>
      <c r="F64" s="13" t="s">
        <v>75</v>
      </c>
      <c r="J64" s="10" t="s">
        <v>85</v>
      </c>
    </row>
    <row r="65">
      <c r="A65" s="10" t="s">
        <v>3506</v>
      </c>
      <c r="B65" s="19">
        <v>0.04928240740740741</v>
      </c>
      <c r="C65" s="10" t="s">
        <v>69</v>
      </c>
      <c r="D65" s="10" t="s">
        <v>89</v>
      </c>
      <c r="E65" s="13">
        <v>21.0</v>
      </c>
      <c r="F65" s="13" t="s">
        <v>75</v>
      </c>
      <c r="J65" s="10" t="s">
        <v>4389</v>
      </c>
    </row>
    <row r="66">
      <c r="A66" s="10" t="s">
        <v>3506</v>
      </c>
      <c r="B66" s="19">
        <v>0.04958333333333333</v>
      </c>
      <c r="C66" s="10" t="s">
        <v>69</v>
      </c>
      <c r="D66" s="10" t="s">
        <v>91</v>
      </c>
      <c r="E66" s="13">
        <v>33.0</v>
      </c>
      <c r="F66" s="16"/>
      <c r="H66" s="10" t="s">
        <v>4390</v>
      </c>
    </row>
    <row r="67">
      <c r="A67" s="10" t="s">
        <v>3506</v>
      </c>
      <c r="B67" s="19">
        <v>0.05033564814814815</v>
      </c>
      <c r="C67" s="10" t="s">
        <v>84</v>
      </c>
      <c r="D67" s="10" t="s">
        <v>584</v>
      </c>
      <c r="E67" s="13" t="s">
        <v>75</v>
      </c>
      <c r="F67" s="13" t="s">
        <v>75</v>
      </c>
      <c r="J67" s="10" t="s">
        <v>85</v>
      </c>
    </row>
    <row r="68">
      <c r="A68" s="10" t="s">
        <v>3506</v>
      </c>
      <c r="B68" s="19">
        <v>0.05033564814814815</v>
      </c>
      <c r="C68" s="10" t="s">
        <v>84</v>
      </c>
      <c r="D68" s="10" t="s">
        <v>584</v>
      </c>
      <c r="E68" s="13">
        <v>24.0</v>
      </c>
      <c r="F68" s="16">
        <f>E68-10</f>
        <v>14</v>
      </c>
      <c r="J68" s="10" t="s">
        <v>86</v>
      </c>
    </row>
    <row r="69">
      <c r="A69" s="10" t="s">
        <v>3506</v>
      </c>
      <c r="B69" s="19">
        <v>0.0516087962962963</v>
      </c>
      <c r="C69" s="10" t="s">
        <v>70</v>
      </c>
      <c r="D69" s="10" t="s">
        <v>93</v>
      </c>
      <c r="E69" s="13" t="s">
        <v>75</v>
      </c>
      <c r="F69" s="13" t="s">
        <v>75</v>
      </c>
      <c r="J69" s="10" t="s">
        <v>85</v>
      </c>
    </row>
    <row r="70">
      <c r="A70" s="10" t="s">
        <v>3506</v>
      </c>
      <c r="B70" s="19">
        <v>0.0516087962962963</v>
      </c>
      <c r="C70" s="10" t="s">
        <v>70</v>
      </c>
      <c r="D70" s="10" t="s">
        <v>93</v>
      </c>
      <c r="E70" s="13">
        <v>29.0</v>
      </c>
      <c r="F70" s="13" t="s">
        <v>75</v>
      </c>
      <c r="J70" s="10" t="s">
        <v>4391</v>
      </c>
    </row>
    <row r="71">
      <c r="A71" s="10" t="s">
        <v>3506</v>
      </c>
      <c r="B71" s="19">
        <v>0.05171296296296296</v>
      </c>
      <c r="C71" s="10" t="s">
        <v>84</v>
      </c>
      <c r="D71" s="10" t="s">
        <v>93</v>
      </c>
      <c r="E71" s="13" t="s">
        <v>75</v>
      </c>
      <c r="F71" s="13" t="s">
        <v>75</v>
      </c>
      <c r="J71" s="10" t="s">
        <v>85</v>
      </c>
    </row>
    <row r="72">
      <c r="A72" s="10" t="s">
        <v>3506</v>
      </c>
      <c r="B72" s="19">
        <v>0.05171296296296296</v>
      </c>
      <c r="C72" s="10" t="s">
        <v>84</v>
      </c>
      <c r="D72" s="10" t="s">
        <v>93</v>
      </c>
      <c r="E72" s="13">
        <v>24.0</v>
      </c>
      <c r="F72" s="13" t="s">
        <v>75</v>
      </c>
      <c r="J72" s="10" t="s">
        <v>4392</v>
      </c>
    </row>
    <row r="73">
      <c r="A73" s="10" t="s">
        <v>3506</v>
      </c>
      <c r="B73" s="19">
        <v>0.05204861111111111</v>
      </c>
      <c r="C73" s="10" t="s">
        <v>70</v>
      </c>
      <c r="D73" s="10" t="s">
        <v>91</v>
      </c>
      <c r="E73" s="13">
        <v>9.0</v>
      </c>
      <c r="F73" s="16"/>
      <c r="H73" s="10" t="s">
        <v>4393</v>
      </c>
    </row>
    <row r="74">
      <c r="A74" s="10" t="s">
        <v>3506</v>
      </c>
      <c r="B74" s="19">
        <v>0.053113425925925925</v>
      </c>
      <c r="C74" s="10" t="s">
        <v>84</v>
      </c>
      <c r="D74" s="10" t="s">
        <v>91</v>
      </c>
      <c r="E74" s="13">
        <v>22.0</v>
      </c>
      <c r="F74" s="16"/>
      <c r="H74" s="10" t="s">
        <v>4394</v>
      </c>
    </row>
    <row r="75">
      <c r="A75" s="10" t="s">
        <v>3506</v>
      </c>
      <c r="B75" s="19">
        <v>0.05597222222222222</v>
      </c>
      <c r="C75" s="10" t="s">
        <v>70</v>
      </c>
      <c r="D75" s="10" t="s">
        <v>584</v>
      </c>
      <c r="E75" s="13" t="s">
        <v>75</v>
      </c>
      <c r="F75" s="13" t="s">
        <v>75</v>
      </c>
      <c r="J75" s="10" t="s">
        <v>85</v>
      </c>
    </row>
    <row r="76">
      <c r="A76" s="10" t="s">
        <v>3506</v>
      </c>
      <c r="B76" s="19">
        <v>0.05597222222222222</v>
      </c>
      <c r="C76" s="10" t="s">
        <v>70</v>
      </c>
      <c r="D76" s="10" t="s">
        <v>584</v>
      </c>
      <c r="E76" s="13">
        <v>16.0</v>
      </c>
      <c r="F76" s="13" t="s">
        <v>75</v>
      </c>
      <c r="J76" s="10" t="s">
        <v>4395</v>
      </c>
    </row>
    <row r="77">
      <c r="A77" s="10" t="s">
        <v>3506</v>
      </c>
      <c r="B77" s="19">
        <v>0.05644675925925926</v>
      </c>
      <c r="C77" s="10" t="s">
        <v>66</v>
      </c>
      <c r="D77" s="10" t="s">
        <v>166</v>
      </c>
      <c r="E77" s="13" t="s">
        <v>75</v>
      </c>
      <c r="F77" s="13" t="s">
        <v>75</v>
      </c>
      <c r="J77" s="10" t="s">
        <v>85</v>
      </c>
    </row>
    <row r="78">
      <c r="A78" s="10" t="s">
        <v>3506</v>
      </c>
      <c r="B78" s="19">
        <v>0.05644675925925926</v>
      </c>
      <c r="C78" s="10" t="s">
        <v>66</v>
      </c>
      <c r="D78" s="10" t="s">
        <v>166</v>
      </c>
      <c r="E78" s="13">
        <v>16.0</v>
      </c>
      <c r="F78" s="16">
        <f>E78-4</f>
        <v>12</v>
      </c>
      <c r="J78" s="10" t="s">
        <v>86</v>
      </c>
    </row>
    <row r="79">
      <c r="A79" s="10" t="s">
        <v>3506</v>
      </c>
      <c r="B79" s="19">
        <v>0.056469907407407406</v>
      </c>
      <c r="C79" s="10" t="s">
        <v>66</v>
      </c>
      <c r="D79" s="10" t="s">
        <v>76</v>
      </c>
      <c r="E79" s="13">
        <v>2.0</v>
      </c>
      <c r="F79" s="16"/>
    </row>
    <row r="80">
      <c r="A80" s="10" t="s">
        <v>3506</v>
      </c>
      <c r="B80" s="19">
        <v>0.05644675925925926</v>
      </c>
      <c r="C80" s="10" t="s">
        <v>66</v>
      </c>
      <c r="D80" s="10" t="s">
        <v>93</v>
      </c>
      <c r="E80" s="13" t="s">
        <v>75</v>
      </c>
      <c r="F80" s="13" t="s">
        <v>75</v>
      </c>
      <c r="J80" s="10" t="s">
        <v>85</v>
      </c>
    </row>
    <row r="81">
      <c r="A81" s="10" t="s">
        <v>3506</v>
      </c>
      <c r="B81" s="19">
        <v>0.05644675925925926</v>
      </c>
      <c r="C81" s="10" t="s">
        <v>66</v>
      </c>
      <c r="D81" s="10" t="s">
        <v>93</v>
      </c>
      <c r="E81" s="13">
        <v>27.0</v>
      </c>
      <c r="F81" s="16">
        <f>E81-12</f>
        <v>15</v>
      </c>
      <c r="J81" s="10" t="s">
        <v>3617</v>
      </c>
    </row>
    <row r="82">
      <c r="A82" s="10" t="s">
        <v>3506</v>
      </c>
      <c r="B82" s="19">
        <v>0.056469907407407406</v>
      </c>
      <c r="C82" s="10" t="s">
        <v>66</v>
      </c>
      <c r="D82" s="10" t="s">
        <v>76</v>
      </c>
      <c r="E82" s="13">
        <v>2.0</v>
      </c>
      <c r="F82" s="16"/>
    </row>
    <row r="83">
      <c r="A83" s="10" t="s">
        <v>3506</v>
      </c>
      <c r="B83" s="19">
        <v>0.05707175925925926</v>
      </c>
      <c r="C83" s="10" t="s">
        <v>66</v>
      </c>
      <c r="D83" s="10" t="s">
        <v>91</v>
      </c>
      <c r="E83" s="13">
        <v>18.0</v>
      </c>
      <c r="F83" s="16"/>
      <c r="H83" s="10" t="s">
        <v>4396</v>
      </c>
    </row>
    <row r="84">
      <c r="A84" s="10" t="s">
        <v>3506</v>
      </c>
      <c r="B84" s="19">
        <v>0.05747685185185185</v>
      </c>
      <c r="C84" s="10" t="s">
        <v>66</v>
      </c>
      <c r="D84" s="10" t="s">
        <v>93</v>
      </c>
      <c r="E84" s="13" t="s">
        <v>75</v>
      </c>
      <c r="F84" s="13" t="s">
        <v>75</v>
      </c>
      <c r="J84" s="10" t="s">
        <v>85</v>
      </c>
    </row>
    <row r="85">
      <c r="A85" s="10" t="s">
        <v>3506</v>
      </c>
      <c r="B85" s="19">
        <v>0.05747685185185185</v>
      </c>
      <c r="C85" s="10" t="s">
        <v>66</v>
      </c>
      <c r="D85" s="10" t="s">
        <v>93</v>
      </c>
      <c r="E85" s="13">
        <v>33.0</v>
      </c>
      <c r="F85" s="13" t="s">
        <v>75</v>
      </c>
      <c r="J85" s="10" t="s">
        <v>4397</v>
      </c>
    </row>
    <row r="86">
      <c r="A86" s="10" t="s">
        <v>3506</v>
      </c>
      <c r="B86" s="19">
        <v>0.05761574074074074</v>
      </c>
      <c r="C86" s="10" t="s">
        <v>66</v>
      </c>
      <c r="D86" s="10" t="s">
        <v>91</v>
      </c>
      <c r="E86" s="13">
        <v>21.0</v>
      </c>
      <c r="F86" s="16"/>
      <c r="H86" s="10" t="s">
        <v>4398</v>
      </c>
    </row>
    <row r="87">
      <c r="A87" s="10" t="s">
        <v>3506</v>
      </c>
      <c r="B87" s="19">
        <v>0.06255787037037037</v>
      </c>
      <c r="C87" s="10" t="s">
        <v>3086</v>
      </c>
      <c r="D87" s="10" t="s">
        <v>93</v>
      </c>
      <c r="E87" s="13">
        <v>18.0</v>
      </c>
      <c r="F87" s="13" t="s">
        <v>75</v>
      </c>
      <c r="J87" s="10" t="s">
        <v>4399</v>
      </c>
    </row>
    <row r="88">
      <c r="A88" s="10" t="s">
        <v>3506</v>
      </c>
      <c r="B88" s="19">
        <v>0.06363425925925927</v>
      </c>
      <c r="C88" s="10" t="s">
        <v>84</v>
      </c>
      <c r="D88" s="10" t="s">
        <v>584</v>
      </c>
      <c r="E88" s="13" t="s">
        <v>75</v>
      </c>
      <c r="F88" s="13" t="s">
        <v>75</v>
      </c>
      <c r="J88" s="10" t="s">
        <v>85</v>
      </c>
    </row>
    <row r="89">
      <c r="A89" s="10" t="s">
        <v>3506</v>
      </c>
      <c r="B89" s="19">
        <v>0.06363425925925927</v>
      </c>
      <c r="C89" s="10" t="s">
        <v>84</v>
      </c>
      <c r="D89" s="10" t="s">
        <v>584</v>
      </c>
      <c r="E89" s="13">
        <v>27.0</v>
      </c>
      <c r="F89" s="13" t="s">
        <v>75</v>
      </c>
      <c r="J89" s="10" t="s">
        <v>86</v>
      </c>
    </row>
    <row r="90">
      <c r="A90" s="10" t="s">
        <v>3506</v>
      </c>
      <c r="B90" s="19">
        <v>0.06432870370370371</v>
      </c>
      <c r="C90" s="10" t="s">
        <v>84</v>
      </c>
      <c r="D90" s="10" t="s">
        <v>93</v>
      </c>
      <c r="E90" s="13">
        <v>29.0</v>
      </c>
      <c r="F90" s="13" t="s">
        <v>75</v>
      </c>
      <c r="J90" s="10" t="s">
        <v>1580</v>
      </c>
    </row>
    <row r="91">
      <c r="A91" s="10" t="s">
        <v>3506</v>
      </c>
      <c r="B91" s="19">
        <v>0.06453703703703703</v>
      </c>
      <c r="C91" s="10" t="s">
        <v>84</v>
      </c>
      <c r="D91" s="10" t="s">
        <v>91</v>
      </c>
      <c r="E91" s="13">
        <v>28.0</v>
      </c>
      <c r="F91" s="16"/>
      <c r="H91" s="10" t="s">
        <v>4400</v>
      </c>
    </row>
    <row r="92">
      <c r="A92" s="10" t="s">
        <v>3506</v>
      </c>
      <c r="B92" s="19">
        <v>0.0647800925925926</v>
      </c>
      <c r="C92" s="10" t="s">
        <v>84</v>
      </c>
      <c r="D92" s="10" t="s">
        <v>93</v>
      </c>
      <c r="E92" s="13">
        <v>25.0</v>
      </c>
      <c r="F92" s="13" t="s">
        <v>75</v>
      </c>
      <c r="J92" s="10" t="s">
        <v>1580</v>
      </c>
    </row>
    <row r="93">
      <c r="A93" s="10" t="s">
        <v>3506</v>
      </c>
      <c r="B93" s="19">
        <v>0.06496527777777777</v>
      </c>
      <c r="C93" s="10" t="s">
        <v>84</v>
      </c>
      <c r="D93" s="10" t="s">
        <v>91</v>
      </c>
      <c r="E93" s="13">
        <v>17.0</v>
      </c>
      <c r="F93" s="16"/>
      <c r="H93" s="10" t="s">
        <v>4401</v>
      </c>
    </row>
    <row r="94">
      <c r="A94" s="10" t="s">
        <v>3506</v>
      </c>
      <c r="B94" s="19">
        <v>0.06564814814814815</v>
      </c>
      <c r="C94" s="10" t="s">
        <v>70</v>
      </c>
      <c r="D94" s="10" t="s">
        <v>93</v>
      </c>
      <c r="E94" s="13">
        <v>24.0</v>
      </c>
      <c r="F94" s="16">
        <f t="shared" ref="F94:F95" si="4">E94-12</f>
        <v>12</v>
      </c>
      <c r="J94" s="10" t="s">
        <v>4402</v>
      </c>
    </row>
    <row r="95">
      <c r="A95" s="10" t="s">
        <v>3506</v>
      </c>
      <c r="B95" s="19">
        <v>0.06570601851851852</v>
      </c>
      <c r="C95" s="10" t="s">
        <v>70</v>
      </c>
      <c r="D95" s="10" t="s">
        <v>93</v>
      </c>
      <c r="E95" s="13">
        <v>13.0</v>
      </c>
      <c r="F95" s="16">
        <f t="shared" si="4"/>
        <v>1</v>
      </c>
      <c r="J95" s="10" t="s">
        <v>4402</v>
      </c>
    </row>
    <row r="96">
      <c r="A96" s="10" t="s">
        <v>3506</v>
      </c>
      <c r="B96" s="19">
        <v>0.06575231481481482</v>
      </c>
      <c r="C96" s="10" t="s">
        <v>70</v>
      </c>
      <c r="D96" s="10" t="s">
        <v>76</v>
      </c>
      <c r="E96" s="13">
        <v>2.0</v>
      </c>
      <c r="F96" s="16"/>
    </row>
    <row r="97">
      <c r="A97" s="10" t="s">
        <v>3506</v>
      </c>
      <c r="B97" s="19">
        <v>0.06586805555555555</v>
      </c>
      <c r="C97" s="10" t="s">
        <v>70</v>
      </c>
      <c r="D97" s="10" t="s">
        <v>91</v>
      </c>
      <c r="E97" s="13">
        <v>11.0</v>
      </c>
      <c r="F97" s="16"/>
      <c r="H97" s="10" t="s">
        <v>4403</v>
      </c>
    </row>
    <row r="98">
      <c r="A98" s="10" t="s">
        <v>3506</v>
      </c>
      <c r="B98" s="19">
        <v>0.06616898148148148</v>
      </c>
      <c r="C98" s="10" t="s">
        <v>70</v>
      </c>
      <c r="D98" s="10" t="s">
        <v>93</v>
      </c>
      <c r="E98" s="13">
        <v>18.0</v>
      </c>
      <c r="F98" s="16">
        <f>E98-11</f>
        <v>7</v>
      </c>
      <c r="J98" s="10" t="s">
        <v>4329</v>
      </c>
    </row>
    <row r="99">
      <c r="A99" s="10" t="s">
        <v>3506</v>
      </c>
      <c r="B99" s="19">
        <v>0.06626157407407407</v>
      </c>
      <c r="C99" s="10" t="s">
        <v>70</v>
      </c>
      <c r="D99" s="10" t="s">
        <v>76</v>
      </c>
      <c r="E99" s="13">
        <v>4.0</v>
      </c>
      <c r="F99" s="16"/>
    </row>
    <row r="100">
      <c r="A100" s="10" t="s">
        <v>3506</v>
      </c>
      <c r="B100" s="19">
        <v>0.0662962962962963</v>
      </c>
      <c r="C100" s="10" t="s">
        <v>70</v>
      </c>
      <c r="D100" s="10" t="s">
        <v>93</v>
      </c>
      <c r="E100" s="13">
        <v>22.0</v>
      </c>
      <c r="F100" s="16">
        <f>E100-11</f>
        <v>11</v>
      </c>
      <c r="J100" s="10" t="s">
        <v>4329</v>
      </c>
    </row>
    <row r="101">
      <c r="A101" s="10" t="s">
        <v>3506</v>
      </c>
      <c r="B101" s="19">
        <v>0.06635416666666667</v>
      </c>
      <c r="C101" s="10" t="s">
        <v>70</v>
      </c>
      <c r="D101" s="10" t="s">
        <v>76</v>
      </c>
      <c r="E101" s="13">
        <v>1.0</v>
      </c>
      <c r="F101" s="16"/>
    </row>
    <row r="102">
      <c r="A102" s="10" t="s">
        <v>3506</v>
      </c>
      <c r="B102" s="19">
        <v>0.06662037037037037</v>
      </c>
      <c r="C102" s="10" t="s">
        <v>70</v>
      </c>
      <c r="D102" s="10" t="s">
        <v>91</v>
      </c>
      <c r="E102" s="13">
        <v>13.0</v>
      </c>
      <c r="F102" s="16"/>
      <c r="H102" s="10" t="s">
        <v>4404</v>
      </c>
    </row>
    <row r="103">
      <c r="A103" s="10" t="s">
        <v>3506</v>
      </c>
      <c r="B103" s="19">
        <v>0.06668981481481481</v>
      </c>
      <c r="C103" s="10" t="s">
        <v>70</v>
      </c>
      <c r="D103" s="10" t="s">
        <v>91</v>
      </c>
      <c r="E103" s="13">
        <v>12.0</v>
      </c>
      <c r="F103" s="16"/>
      <c r="H103" s="10" t="s">
        <v>4386</v>
      </c>
    </row>
    <row r="104">
      <c r="A104" s="10" t="s">
        <v>3506</v>
      </c>
      <c r="B104" s="19">
        <v>0.0674074074074074</v>
      </c>
      <c r="C104" s="10" t="s">
        <v>964</v>
      </c>
      <c r="D104" s="10" t="s">
        <v>91</v>
      </c>
      <c r="E104" s="13">
        <v>31.0</v>
      </c>
      <c r="F104" s="16"/>
      <c r="H104" s="10" t="s">
        <v>4405</v>
      </c>
      <c r="I104" s="10">
        <v>1.0</v>
      </c>
      <c r="J104" s="10" t="s">
        <v>119</v>
      </c>
    </row>
    <row r="105">
      <c r="A105" s="10" t="s">
        <v>3506</v>
      </c>
      <c r="B105" s="19">
        <v>0.06903935185185185</v>
      </c>
      <c r="C105" s="10" t="s">
        <v>69</v>
      </c>
      <c r="D105" s="10" t="s">
        <v>120</v>
      </c>
      <c r="E105" s="13" t="s">
        <v>75</v>
      </c>
      <c r="F105" s="13" t="s">
        <v>75</v>
      </c>
      <c r="J105" s="10" t="s">
        <v>4406</v>
      </c>
    </row>
    <row r="106">
      <c r="A106" s="10" t="s">
        <v>3506</v>
      </c>
      <c r="B106" s="19">
        <v>0.08440972222222222</v>
      </c>
      <c r="C106" s="10" t="s">
        <v>3086</v>
      </c>
      <c r="D106" s="10" t="s">
        <v>120</v>
      </c>
      <c r="E106" s="13" t="s">
        <v>75</v>
      </c>
      <c r="F106" s="13" t="s">
        <v>75</v>
      </c>
      <c r="J106" s="10" t="s">
        <v>4407</v>
      </c>
    </row>
    <row r="107">
      <c r="A107" s="10" t="s">
        <v>3506</v>
      </c>
      <c r="B107" s="19">
        <v>0.08440972222222222</v>
      </c>
      <c r="C107" s="10" t="s">
        <v>84</v>
      </c>
      <c r="D107" s="10" t="s">
        <v>120</v>
      </c>
      <c r="E107" s="13" t="s">
        <v>75</v>
      </c>
      <c r="F107" s="13" t="s">
        <v>75</v>
      </c>
      <c r="J107" s="10" t="s">
        <v>4408</v>
      </c>
    </row>
    <row r="108">
      <c r="A108" s="10" t="s">
        <v>3506</v>
      </c>
      <c r="B108" s="19">
        <v>0.08440972222222222</v>
      </c>
      <c r="C108" s="10" t="s">
        <v>70</v>
      </c>
      <c r="D108" s="10" t="s">
        <v>120</v>
      </c>
      <c r="E108" s="13" t="s">
        <v>75</v>
      </c>
      <c r="F108" s="13" t="s">
        <v>75</v>
      </c>
      <c r="J108" s="10" t="s">
        <v>4409</v>
      </c>
    </row>
    <row r="109">
      <c r="A109" s="10" t="s">
        <v>3506</v>
      </c>
      <c r="B109" s="19">
        <v>0.08780092592592592</v>
      </c>
      <c r="C109" s="10" t="s">
        <v>3086</v>
      </c>
      <c r="D109" s="10" t="s">
        <v>365</v>
      </c>
      <c r="E109" s="13">
        <v>22.0</v>
      </c>
      <c r="F109" s="16">
        <f>E109-3</f>
        <v>19</v>
      </c>
    </row>
    <row r="110">
      <c r="A110" s="10" t="s">
        <v>3506</v>
      </c>
      <c r="B110" s="19">
        <v>0.09002314814814814</v>
      </c>
      <c r="C110" s="10" t="s">
        <v>70</v>
      </c>
      <c r="D110" s="10" t="s">
        <v>83</v>
      </c>
      <c r="E110" s="13" t="s">
        <v>68</v>
      </c>
      <c r="F110" s="13">
        <v>20.0</v>
      </c>
    </row>
    <row r="111">
      <c r="A111" s="10" t="s">
        <v>3506</v>
      </c>
      <c r="B111" s="19">
        <v>0.09082175925925925</v>
      </c>
      <c r="C111" s="10" t="s">
        <v>69</v>
      </c>
      <c r="D111" s="10" t="s">
        <v>128</v>
      </c>
      <c r="E111" s="13" t="s">
        <v>75</v>
      </c>
      <c r="F111" s="13" t="s">
        <v>75</v>
      </c>
      <c r="J111" s="10" t="s">
        <v>85</v>
      </c>
    </row>
    <row r="112">
      <c r="A112" s="10" t="s">
        <v>3506</v>
      </c>
      <c r="B112" s="19">
        <v>0.09082175925925925</v>
      </c>
      <c r="C112" s="10" t="s">
        <v>69</v>
      </c>
      <c r="D112" s="10" t="s">
        <v>128</v>
      </c>
      <c r="E112" s="13">
        <v>29.0</v>
      </c>
      <c r="F112" s="16">
        <f>E112-10</f>
        <v>19</v>
      </c>
      <c r="J112" s="10" t="s">
        <v>86</v>
      </c>
    </row>
    <row r="113">
      <c r="A113" s="10" t="s">
        <v>3506</v>
      </c>
      <c r="B113" s="19">
        <v>0.09467592592592593</v>
      </c>
      <c r="C113" s="10" t="s">
        <v>82</v>
      </c>
      <c r="D113" s="10" t="s">
        <v>67</v>
      </c>
      <c r="E113" s="13">
        <v>20.0</v>
      </c>
      <c r="F113" s="16">
        <f>E113-9</f>
        <v>11</v>
      </c>
    </row>
    <row r="114">
      <c r="A114" s="10" t="s">
        <v>3506</v>
      </c>
      <c r="B114" s="19">
        <v>0.09622685185185186</v>
      </c>
      <c r="C114" s="10" t="s">
        <v>69</v>
      </c>
      <c r="D114" s="10" t="s">
        <v>67</v>
      </c>
      <c r="E114" s="13">
        <v>24.0</v>
      </c>
      <c r="F114" s="13" t="s">
        <v>75</v>
      </c>
      <c r="J114" s="10" t="s">
        <v>2634</v>
      </c>
    </row>
    <row r="115">
      <c r="A115" s="10" t="s">
        <v>3506</v>
      </c>
      <c r="B115" s="19">
        <v>0.09625</v>
      </c>
      <c r="C115" s="10" t="s">
        <v>964</v>
      </c>
      <c r="D115" s="10" t="s">
        <v>67</v>
      </c>
      <c r="E115" s="13">
        <v>27.0</v>
      </c>
      <c r="F115" s="16">
        <f t="shared" ref="F115:F116" si="5">E115-10</f>
        <v>17</v>
      </c>
    </row>
    <row r="116">
      <c r="A116" s="10" t="s">
        <v>3506</v>
      </c>
      <c r="B116" s="19">
        <v>0.09666666666666666</v>
      </c>
      <c r="C116" s="10" t="s">
        <v>964</v>
      </c>
      <c r="D116" s="10" t="s">
        <v>128</v>
      </c>
      <c r="E116" s="13">
        <v>17.0</v>
      </c>
      <c r="F116" s="16">
        <f t="shared" si="5"/>
        <v>7</v>
      </c>
    </row>
    <row r="117">
      <c r="A117" s="10" t="s">
        <v>3506</v>
      </c>
      <c r="B117" s="19">
        <v>0.09759259259259259</v>
      </c>
      <c r="C117" s="10" t="s">
        <v>84</v>
      </c>
      <c r="D117" s="10" t="s">
        <v>584</v>
      </c>
      <c r="E117" s="13" t="s">
        <v>75</v>
      </c>
      <c r="F117" s="13" t="s">
        <v>75</v>
      </c>
      <c r="J117" s="10" t="s">
        <v>85</v>
      </c>
    </row>
    <row r="118">
      <c r="A118" s="10" t="s">
        <v>3506</v>
      </c>
      <c r="B118" s="19">
        <v>0.09759259259259259</v>
      </c>
      <c r="C118" s="10" t="s">
        <v>84</v>
      </c>
      <c r="D118" s="10" t="s">
        <v>584</v>
      </c>
      <c r="E118" s="13">
        <v>28.0</v>
      </c>
      <c r="F118" s="16">
        <f>E118-10</f>
        <v>18</v>
      </c>
      <c r="J118" s="10" t="s">
        <v>86</v>
      </c>
    </row>
    <row r="119">
      <c r="A119" s="10" t="s">
        <v>3506</v>
      </c>
      <c r="B119" s="19">
        <v>0.09866898148148148</v>
      </c>
      <c r="C119" s="10" t="s">
        <v>69</v>
      </c>
      <c r="D119" s="10" t="s">
        <v>83</v>
      </c>
      <c r="E119" s="13">
        <v>15.0</v>
      </c>
      <c r="F119" s="16">
        <f>E119-1</f>
        <v>14</v>
      </c>
    </row>
    <row r="120">
      <c r="A120" s="10" t="s">
        <v>3506</v>
      </c>
      <c r="B120" s="19">
        <v>0.10487268518518518</v>
      </c>
      <c r="C120" s="10" t="s">
        <v>964</v>
      </c>
      <c r="D120" s="10" t="s">
        <v>67</v>
      </c>
      <c r="E120" s="13">
        <v>30.0</v>
      </c>
      <c r="F120" s="21">
        <f t="shared" ref="F120:F121" si="6">E120-10</f>
        <v>20</v>
      </c>
    </row>
    <row r="121">
      <c r="A121" s="10" t="s">
        <v>3506</v>
      </c>
      <c r="B121" s="19">
        <v>0.11734953703703704</v>
      </c>
      <c r="C121" s="10" t="s">
        <v>3086</v>
      </c>
      <c r="D121" s="10" t="s">
        <v>78</v>
      </c>
      <c r="E121" s="13">
        <v>27.0</v>
      </c>
      <c r="F121" s="16">
        <f t="shared" si="6"/>
        <v>17</v>
      </c>
    </row>
    <row r="122">
      <c r="A122" s="10" t="s">
        <v>3506</v>
      </c>
      <c r="B122" s="19">
        <v>0.120625</v>
      </c>
      <c r="C122" s="10" t="s">
        <v>3086</v>
      </c>
      <c r="D122" s="10" t="s">
        <v>125</v>
      </c>
      <c r="E122" s="13">
        <v>27.0</v>
      </c>
      <c r="F122" s="16">
        <f>E122-15</f>
        <v>12</v>
      </c>
    </row>
    <row r="123">
      <c r="A123" s="10" t="s">
        <v>3506</v>
      </c>
      <c r="B123" s="19">
        <v>0.12081018518518519</v>
      </c>
      <c r="C123" s="10" t="s">
        <v>3086</v>
      </c>
      <c r="D123" s="10" t="s">
        <v>79</v>
      </c>
      <c r="E123" s="13">
        <v>24.0</v>
      </c>
      <c r="F123" s="16">
        <f>E123-5</f>
        <v>19</v>
      </c>
    </row>
    <row r="124">
      <c r="A124" s="10" t="s">
        <v>3506</v>
      </c>
      <c r="B124" s="19">
        <v>0.12118055555555556</v>
      </c>
      <c r="C124" s="10" t="s">
        <v>3086</v>
      </c>
      <c r="D124" s="10" t="s">
        <v>131</v>
      </c>
      <c r="E124" s="13">
        <v>9.0</v>
      </c>
      <c r="F124" s="16">
        <f>E124-3</f>
        <v>6</v>
      </c>
    </row>
    <row r="125">
      <c r="A125" s="10" t="s">
        <v>3506</v>
      </c>
      <c r="B125" s="19">
        <v>0.12247685185185185</v>
      </c>
      <c r="C125" s="22" t="s">
        <v>3086</v>
      </c>
      <c r="D125" s="10" t="s">
        <v>67</v>
      </c>
      <c r="E125" s="13" t="s">
        <v>75</v>
      </c>
      <c r="F125" s="13" t="s">
        <v>75</v>
      </c>
      <c r="J125" s="10" t="s">
        <v>160</v>
      </c>
    </row>
    <row r="126">
      <c r="A126" s="10" t="s">
        <v>3506</v>
      </c>
      <c r="B126" s="19">
        <v>0.12247685185185185</v>
      </c>
      <c r="C126" s="22" t="s">
        <v>3086</v>
      </c>
      <c r="D126" s="10" t="s">
        <v>67</v>
      </c>
      <c r="E126" s="13">
        <v>14.0</v>
      </c>
      <c r="F126" s="16">
        <f>E126-1</f>
        <v>13</v>
      </c>
      <c r="J126" s="10" t="s">
        <v>161</v>
      </c>
    </row>
    <row r="127">
      <c r="A127" s="10" t="s">
        <v>3506</v>
      </c>
      <c r="B127" s="19">
        <v>0.12519675925925927</v>
      </c>
      <c r="C127" s="10" t="s">
        <v>70</v>
      </c>
      <c r="D127" s="10" t="s">
        <v>78</v>
      </c>
      <c r="E127" s="13">
        <v>18.0</v>
      </c>
      <c r="F127" s="16">
        <f>E127-10</f>
        <v>8</v>
      </c>
    </row>
    <row r="128">
      <c r="A128" s="10" t="s">
        <v>3506</v>
      </c>
      <c r="B128" s="19">
        <v>0.12604166666666666</v>
      </c>
      <c r="C128" s="10" t="s">
        <v>3086</v>
      </c>
      <c r="D128" s="10" t="s">
        <v>125</v>
      </c>
      <c r="E128" s="13" t="s">
        <v>75</v>
      </c>
      <c r="F128" s="13" t="s">
        <v>75</v>
      </c>
      <c r="J128" s="10" t="s">
        <v>85</v>
      </c>
    </row>
    <row r="129">
      <c r="A129" s="10" t="s">
        <v>3506</v>
      </c>
      <c r="B129" s="19">
        <v>0.12604166666666666</v>
      </c>
      <c r="C129" s="10" t="s">
        <v>3086</v>
      </c>
      <c r="D129" s="10" t="s">
        <v>125</v>
      </c>
      <c r="E129" s="13">
        <v>27.0</v>
      </c>
      <c r="F129" s="16">
        <f>E129-15</f>
        <v>12</v>
      </c>
      <c r="J129" s="10" t="s">
        <v>86</v>
      </c>
    </row>
    <row r="130">
      <c r="A130" s="10" t="s">
        <v>3506</v>
      </c>
      <c r="B130" s="19">
        <v>0.12898148148148147</v>
      </c>
      <c r="C130" s="10" t="s">
        <v>84</v>
      </c>
      <c r="D130" s="10" t="s">
        <v>79</v>
      </c>
      <c r="E130" s="13" t="s">
        <v>68</v>
      </c>
      <c r="F130" s="13">
        <v>20.0</v>
      </c>
    </row>
    <row r="131">
      <c r="A131" s="10" t="s">
        <v>3506</v>
      </c>
      <c r="B131" s="19">
        <v>0.13366898148148149</v>
      </c>
      <c r="C131" s="10" t="s">
        <v>66</v>
      </c>
      <c r="D131" s="10" t="s">
        <v>125</v>
      </c>
      <c r="E131" s="13" t="s">
        <v>75</v>
      </c>
      <c r="F131" s="13" t="s">
        <v>75</v>
      </c>
      <c r="J131" s="10" t="s">
        <v>85</v>
      </c>
    </row>
    <row r="132">
      <c r="A132" s="10" t="s">
        <v>3506</v>
      </c>
      <c r="B132" s="19">
        <v>0.13366898148148149</v>
      </c>
      <c r="C132" s="10" t="s">
        <v>66</v>
      </c>
      <c r="D132" s="10" t="s">
        <v>125</v>
      </c>
      <c r="E132" s="13">
        <v>14.0</v>
      </c>
      <c r="F132" s="16">
        <f>E132-0</f>
        <v>14</v>
      </c>
      <c r="J132" s="10" t="s">
        <v>86</v>
      </c>
    </row>
    <row r="133">
      <c r="A133" s="10" t="s">
        <v>3506</v>
      </c>
      <c r="B133" s="19">
        <v>0.13371527777777778</v>
      </c>
      <c r="C133" s="10" t="s">
        <v>69</v>
      </c>
      <c r="D133" s="10" t="s">
        <v>125</v>
      </c>
      <c r="E133" s="13">
        <v>8.0</v>
      </c>
      <c r="F133" s="16">
        <f>E133-4</f>
        <v>4</v>
      </c>
    </row>
    <row r="134">
      <c r="A134" s="10" t="s">
        <v>3506</v>
      </c>
      <c r="B134" s="19">
        <v>0.1337384259259259</v>
      </c>
      <c r="C134" s="10" t="s">
        <v>3086</v>
      </c>
      <c r="D134" s="10" t="s">
        <v>125</v>
      </c>
      <c r="E134" s="13" t="s">
        <v>75</v>
      </c>
      <c r="F134" s="13" t="s">
        <v>75</v>
      </c>
      <c r="J134" s="10" t="s">
        <v>85</v>
      </c>
    </row>
    <row r="135">
      <c r="A135" s="10" t="s">
        <v>3506</v>
      </c>
      <c r="B135" s="19">
        <v>0.1337384259259259</v>
      </c>
      <c r="C135" s="10" t="s">
        <v>3086</v>
      </c>
      <c r="D135" s="10" t="s">
        <v>125</v>
      </c>
      <c r="E135" s="13">
        <v>25.0</v>
      </c>
      <c r="F135" s="16">
        <f>E135-15</f>
        <v>10</v>
      </c>
      <c r="J135" s="10" t="s">
        <v>86</v>
      </c>
    </row>
    <row r="136">
      <c r="A136" s="10" t="s">
        <v>3506</v>
      </c>
      <c r="B136" s="19">
        <v>0.13375</v>
      </c>
      <c r="C136" s="10" t="s">
        <v>84</v>
      </c>
      <c r="D136" s="10" t="s">
        <v>125</v>
      </c>
      <c r="E136" s="13">
        <v>23.0</v>
      </c>
      <c r="F136" s="21">
        <f>E136-3</f>
        <v>20</v>
      </c>
    </row>
    <row r="137">
      <c r="A137" s="10" t="s">
        <v>3506</v>
      </c>
      <c r="B137" s="19">
        <v>0.13376157407407407</v>
      </c>
      <c r="C137" s="10" t="s">
        <v>964</v>
      </c>
      <c r="D137" s="10" t="s">
        <v>125</v>
      </c>
      <c r="E137" s="13">
        <v>20.0</v>
      </c>
      <c r="F137" s="16">
        <f>E137-2</f>
        <v>18</v>
      </c>
    </row>
    <row r="138">
      <c r="A138" s="10" t="s">
        <v>3506</v>
      </c>
      <c r="B138" s="19">
        <v>0.13377314814814814</v>
      </c>
      <c r="C138" s="10" t="s">
        <v>70</v>
      </c>
      <c r="D138" s="10" t="s">
        <v>125</v>
      </c>
      <c r="E138" s="13">
        <v>20.0</v>
      </c>
      <c r="F138" s="16">
        <f>E138-10</f>
        <v>10</v>
      </c>
    </row>
    <row r="139">
      <c r="A139" s="10" t="s">
        <v>3506</v>
      </c>
      <c r="B139" s="19">
        <v>0.13378472222222224</v>
      </c>
      <c r="C139" s="10" t="s">
        <v>82</v>
      </c>
      <c r="D139" s="10" t="s">
        <v>125</v>
      </c>
      <c r="E139" s="13">
        <v>20.0</v>
      </c>
      <c r="F139" s="16">
        <f>E139-2</f>
        <v>18</v>
      </c>
    </row>
    <row r="140">
      <c r="A140" s="10" t="s">
        <v>3506</v>
      </c>
      <c r="B140" s="19">
        <v>0.13863425925925926</v>
      </c>
      <c r="C140" s="10" t="s">
        <v>157</v>
      </c>
      <c r="D140" s="10" t="s">
        <v>67</v>
      </c>
      <c r="E140" s="13">
        <v>13.0</v>
      </c>
      <c r="F140" s="16">
        <f>E140-3</f>
        <v>10</v>
      </c>
    </row>
    <row r="141">
      <c r="A141" s="10" t="s">
        <v>3506</v>
      </c>
      <c r="B141" s="19">
        <v>0.1400462962962963</v>
      </c>
      <c r="C141" s="10" t="s">
        <v>82</v>
      </c>
      <c r="D141" s="10" t="s">
        <v>131</v>
      </c>
      <c r="E141" s="13">
        <v>16.0</v>
      </c>
      <c r="F141" s="16">
        <f>E141-6</f>
        <v>10</v>
      </c>
      <c r="J141" s="10" t="s">
        <v>2004</v>
      </c>
    </row>
  </sheetData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7.29"/>
    <col customWidth="1" min="4" max="4" width="15.57"/>
    <col customWidth="1" min="5" max="5" width="10.71"/>
    <col customWidth="1" min="6" max="6" width="12.71"/>
    <col customWidth="1" min="7" max="7" width="5.14"/>
    <col customWidth="1" min="8" max="8" width="21.71"/>
    <col customWidth="1" min="9" max="9" width="6.43"/>
    <col customWidth="1" min="10" max="10" width="49.0"/>
  </cols>
  <sheetData>
    <row r="1">
      <c r="A1" s="17" t="s">
        <v>0</v>
      </c>
      <c r="B1" s="38" t="s">
        <v>56</v>
      </c>
      <c r="C1" s="38" t="s">
        <v>57</v>
      </c>
      <c r="D1" s="38" t="s">
        <v>58</v>
      </c>
      <c r="E1" s="40" t="s">
        <v>59</v>
      </c>
      <c r="F1" s="40" t="s">
        <v>60</v>
      </c>
      <c r="G1" s="38" t="s">
        <v>61</v>
      </c>
      <c r="H1" s="39" t="s">
        <v>62</v>
      </c>
      <c r="I1" s="38" t="s">
        <v>63</v>
      </c>
      <c r="J1" s="39" t="s">
        <v>64</v>
      </c>
    </row>
    <row r="2">
      <c r="A2" s="10" t="s">
        <v>3551</v>
      </c>
      <c r="B2" s="19">
        <v>0.016226851851851853</v>
      </c>
      <c r="C2" s="10" t="s">
        <v>82</v>
      </c>
      <c r="D2" s="10" t="s">
        <v>83</v>
      </c>
      <c r="E2" s="13">
        <v>18.0</v>
      </c>
      <c r="F2" s="16">
        <f>E2-11</f>
        <v>7</v>
      </c>
    </row>
    <row r="3">
      <c r="A3" s="10" t="s">
        <v>3551</v>
      </c>
      <c r="B3" s="19">
        <v>0.018819444444444444</v>
      </c>
      <c r="C3" s="10" t="s">
        <v>3086</v>
      </c>
      <c r="D3" s="10" t="s">
        <v>83</v>
      </c>
      <c r="E3" s="13">
        <v>25.0</v>
      </c>
      <c r="F3" s="13">
        <v>12.0</v>
      </c>
    </row>
    <row r="4">
      <c r="A4" s="10" t="s">
        <v>3551</v>
      </c>
      <c r="B4" s="19">
        <v>0.02042824074074074</v>
      </c>
      <c r="C4" s="10" t="s">
        <v>82</v>
      </c>
      <c r="D4" s="10" t="s">
        <v>361</v>
      </c>
      <c r="E4" s="13">
        <v>15.0</v>
      </c>
      <c r="F4" s="16">
        <f>E4-11</f>
        <v>4</v>
      </c>
    </row>
    <row r="5">
      <c r="A5" s="10" t="s">
        <v>3551</v>
      </c>
      <c r="B5" s="19">
        <v>0.02707175925925926</v>
      </c>
      <c r="C5" s="10" t="s">
        <v>70</v>
      </c>
      <c r="D5" s="10" t="s">
        <v>67</v>
      </c>
      <c r="E5" s="13">
        <v>6.0</v>
      </c>
      <c r="F5" s="23">
        <f>E5-4</f>
        <v>2</v>
      </c>
    </row>
    <row r="6">
      <c r="A6" s="10" t="s">
        <v>3551</v>
      </c>
      <c r="B6" s="19">
        <v>0.028877314814814814</v>
      </c>
      <c r="C6" s="10" t="s">
        <v>82</v>
      </c>
      <c r="D6" s="10" t="s">
        <v>87</v>
      </c>
      <c r="E6" s="13" t="s">
        <v>68</v>
      </c>
      <c r="F6" s="13">
        <v>20.0</v>
      </c>
    </row>
    <row r="7">
      <c r="A7" s="10" t="s">
        <v>3551</v>
      </c>
      <c r="B7" s="19">
        <v>0.028900462962962965</v>
      </c>
      <c r="C7" s="10" t="s">
        <v>70</v>
      </c>
      <c r="D7" s="10" t="s">
        <v>87</v>
      </c>
      <c r="E7" s="13" t="s">
        <v>88</v>
      </c>
      <c r="F7" s="13">
        <v>1.0</v>
      </c>
    </row>
    <row r="8">
      <c r="A8" s="10" t="s">
        <v>3551</v>
      </c>
      <c r="B8" s="19">
        <v>0.02903935185185185</v>
      </c>
      <c r="C8" s="10" t="s">
        <v>69</v>
      </c>
      <c r="D8" s="10" t="s">
        <v>87</v>
      </c>
      <c r="E8" s="13">
        <v>20.0</v>
      </c>
      <c r="F8" s="16">
        <f>E8-4</f>
        <v>16</v>
      </c>
    </row>
    <row r="9">
      <c r="A9" s="10" t="s">
        <v>3551</v>
      </c>
      <c r="B9" s="19">
        <v>0.02903935185185185</v>
      </c>
      <c r="C9" s="10" t="s">
        <v>70</v>
      </c>
      <c r="D9" s="10" t="s">
        <v>76</v>
      </c>
      <c r="E9" s="13">
        <v>1.0</v>
      </c>
      <c r="F9" s="16"/>
      <c r="J9" s="10" t="s">
        <v>981</v>
      </c>
    </row>
    <row r="10">
      <c r="A10" s="10" t="s">
        <v>3551</v>
      </c>
      <c r="B10" s="19">
        <v>0.02914351851851852</v>
      </c>
      <c r="C10" s="10" t="s">
        <v>3086</v>
      </c>
      <c r="D10" s="10" t="s">
        <v>87</v>
      </c>
      <c r="E10" s="13">
        <v>15.0</v>
      </c>
      <c r="F10" s="16">
        <f>E10-5</f>
        <v>10</v>
      </c>
    </row>
    <row r="11">
      <c r="A11" s="10" t="s">
        <v>3551</v>
      </c>
      <c r="B11" s="19">
        <v>0.029270833333333333</v>
      </c>
      <c r="C11" s="10" t="s">
        <v>84</v>
      </c>
      <c r="D11" s="10" t="s">
        <v>87</v>
      </c>
      <c r="E11" s="13" t="s">
        <v>75</v>
      </c>
      <c r="F11" s="13" t="s">
        <v>75</v>
      </c>
      <c r="J11" s="10" t="s">
        <v>2263</v>
      </c>
    </row>
    <row r="12">
      <c r="A12" s="10" t="s">
        <v>3551</v>
      </c>
      <c r="B12" s="19">
        <v>0.029270833333333333</v>
      </c>
      <c r="C12" s="10" t="s">
        <v>84</v>
      </c>
      <c r="D12" s="10" t="s">
        <v>87</v>
      </c>
      <c r="E12" s="13">
        <v>13.0</v>
      </c>
      <c r="F12" s="16">
        <f>E12-2</f>
        <v>11</v>
      </c>
    </row>
    <row r="13">
      <c r="A13" s="10" t="s">
        <v>3551</v>
      </c>
      <c r="B13" s="19">
        <v>0.029270833333333333</v>
      </c>
      <c r="C13" s="10" t="s">
        <v>66</v>
      </c>
      <c r="D13" s="10" t="s">
        <v>87</v>
      </c>
      <c r="E13" s="13">
        <v>10.0</v>
      </c>
      <c r="F13" s="23">
        <f>E13-0</f>
        <v>10</v>
      </c>
    </row>
    <row r="14">
      <c r="A14" s="10" t="s">
        <v>3551</v>
      </c>
      <c r="B14" s="19">
        <v>0.029375</v>
      </c>
      <c r="C14" s="10" t="s">
        <v>964</v>
      </c>
      <c r="D14" s="10" t="s">
        <v>87</v>
      </c>
      <c r="E14" s="13">
        <v>7.0</v>
      </c>
      <c r="F14" s="16">
        <f>E14-2</f>
        <v>5</v>
      </c>
    </row>
    <row r="15">
      <c r="A15" s="10" t="s">
        <v>3551</v>
      </c>
      <c r="B15" s="19">
        <v>0.03011574074074074</v>
      </c>
      <c r="C15" s="10" t="s">
        <v>82</v>
      </c>
      <c r="D15" s="10" t="s">
        <v>89</v>
      </c>
      <c r="E15" s="13">
        <v>26.0</v>
      </c>
      <c r="F15" s="16">
        <f>E15-10</f>
        <v>16</v>
      </c>
      <c r="J15" s="10" t="s">
        <v>3552</v>
      </c>
    </row>
    <row r="16">
      <c r="A16" s="10" t="s">
        <v>3551</v>
      </c>
      <c r="B16" s="19">
        <v>0.030266203703703705</v>
      </c>
      <c r="C16" s="10" t="s">
        <v>82</v>
      </c>
      <c r="D16" s="10" t="s">
        <v>91</v>
      </c>
      <c r="E16" s="13">
        <v>25.0</v>
      </c>
      <c r="F16" s="16"/>
      <c r="H16" s="10" t="s">
        <v>3553</v>
      </c>
    </row>
    <row r="17">
      <c r="A17" s="10" t="s">
        <v>3551</v>
      </c>
      <c r="B17" s="19">
        <v>0.035902777777777777</v>
      </c>
      <c r="C17" s="10" t="s">
        <v>82</v>
      </c>
      <c r="D17" s="10" t="s">
        <v>209</v>
      </c>
      <c r="E17" s="13" t="s">
        <v>88</v>
      </c>
      <c r="F17" s="13">
        <v>1.0</v>
      </c>
    </row>
    <row r="18">
      <c r="A18" s="10" t="s">
        <v>3551</v>
      </c>
      <c r="B18" s="19">
        <v>0.03638888888888889</v>
      </c>
      <c r="C18" s="10" t="s">
        <v>84</v>
      </c>
      <c r="D18" s="10" t="s">
        <v>209</v>
      </c>
      <c r="E18" s="13">
        <v>15.0</v>
      </c>
      <c r="F18" s="16">
        <f>E18-4</f>
        <v>11</v>
      </c>
    </row>
    <row r="19">
      <c r="A19" s="10" t="s">
        <v>3551</v>
      </c>
      <c r="B19" s="19">
        <v>0.03674768518518518</v>
      </c>
      <c r="C19" s="10" t="s">
        <v>82</v>
      </c>
      <c r="D19" s="10" t="s">
        <v>209</v>
      </c>
      <c r="E19" s="13">
        <v>24.0</v>
      </c>
      <c r="F19" s="13">
        <v>16.0</v>
      </c>
      <c r="J19" s="10" t="s">
        <v>2048</v>
      </c>
    </row>
    <row r="20">
      <c r="A20" s="10" t="s">
        <v>3551</v>
      </c>
      <c r="B20" s="19">
        <v>0.037418981481481484</v>
      </c>
      <c r="C20" s="10" t="s">
        <v>84</v>
      </c>
      <c r="D20" s="10" t="s">
        <v>209</v>
      </c>
      <c r="E20" s="13" t="s">
        <v>75</v>
      </c>
      <c r="F20" s="13" t="s">
        <v>75</v>
      </c>
      <c r="J20" s="10" t="s">
        <v>2263</v>
      </c>
    </row>
    <row r="21">
      <c r="A21" s="10" t="s">
        <v>3551</v>
      </c>
      <c r="B21" s="19">
        <v>0.037418981481481484</v>
      </c>
      <c r="C21" s="10" t="s">
        <v>84</v>
      </c>
      <c r="D21" s="10" t="s">
        <v>209</v>
      </c>
      <c r="E21" s="13">
        <v>23.0</v>
      </c>
      <c r="F21" s="16">
        <f>E21-4</f>
        <v>19</v>
      </c>
    </row>
    <row r="22">
      <c r="A22" s="10" t="s">
        <v>3551</v>
      </c>
      <c r="B22" s="19">
        <v>0.03765046296296296</v>
      </c>
      <c r="C22" s="10" t="s">
        <v>82</v>
      </c>
      <c r="D22" s="10" t="s">
        <v>209</v>
      </c>
      <c r="E22" s="13">
        <v>15.0</v>
      </c>
      <c r="F22" s="13">
        <v>7.0</v>
      </c>
      <c r="J22" s="10" t="s">
        <v>2048</v>
      </c>
    </row>
    <row r="23">
      <c r="A23" s="10" t="s">
        <v>3551</v>
      </c>
      <c r="B23" s="19">
        <v>0.038009259259259257</v>
      </c>
      <c r="C23" s="10" t="s">
        <v>84</v>
      </c>
      <c r="D23" s="10" t="s">
        <v>209</v>
      </c>
      <c r="E23" s="13" t="s">
        <v>75</v>
      </c>
      <c r="F23" s="13" t="s">
        <v>75</v>
      </c>
      <c r="J23" s="10" t="s">
        <v>2263</v>
      </c>
    </row>
    <row r="24">
      <c r="A24" s="10" t="s">
        <v>3551</v>
      </c>
      <c r="B24" s="19">
        <v>0.038009259259259257</v>
      </c>
      <c r="C24" s="10" t="s">
        <v>84</v>
      </c>
      <c r="D24" s="10" t="s">
        <v>209</v>
      </c>
      <c r="E24" s="13">
        <v>18.0</v>
      </c>
      <c r="F24" s="16">
        <f>E24-4</f>
        <v>14</v>
      </c>
    </row>
    <row r="25">
      <c r="A25" s="10" t="s">
        <v>3551</v>
      </c>
      <c r="B25" s="19">
        <v>0.03885416666666667</v>
      </c>
      <c r="C25" s="10" t="s">
        <v>66</v>
      </c>
      <c r="D25" s="10" t="s">
        <v>93</v>
      </c>
      <c r="E25" s="13" t="s">
        <v>75</v>
      </c>
      <c r="F25" s="13" t="s">
        <v>75</v>
      </c>
      <c r="J25" s="10" t="s">
        <v>2263</v>
      </c>
    </row>
    <row r="26">
      <c r="A26" s="10" t="s">
        <v>3551</v>
      </c>
      <c r="B26" s="19">
        <v>0.03885416666666667</v>
      </c>
      <c r="C26" s="10" t="s">
        <v>66</v>
      </c>
      <c r="D26" s="10" t="s">
        <v>93</v>
      </c>
      <c r="E26" s="13" t="s">
        <v>68</v>
      </c>
      <c r="F26" s="13">
        <v>20.0</v>
      </c>
      <c r="J26" s="10" t="s">
        <v>3554</v>
      </c>
    </row>
    <row r="27">
      <c r="A27" s="10" t="s">
        <v>3551</v>
      </c>
      <c r="B27" s="19">
        <v>0.038935185185185184</v>
      </c>
      <c r="C27" s="10" t="s">
        <v>70</v>
      </c>
      <c r="D27" s="10" t="s">
        <v>93</v>
      </c>
      <c r="E27" s="13" t="s">
        <v>75</v>
      </c>
      <c r="F27" s="13" t="s">
        <v>75</v>
      </c>
      <c r="J27" s="10" t="s">
        <v>2263</v>
      </c>
    </row>
    <row r="28">
      <c r="A28" s="10" t="s">
        <v>3551</v>
      </c>
      <c r="B28" s="19">
        <v>0.038935185185185184</v>
      </c>
      <c r="C28" s="10" t="s">
        <v>70</v>
      </c>
      <c r="D28" s="10" t="s">
        <v>93</v>
      </c>
      <c r="E28" s="13">
        <v>30.0</v>
      </c>
      <c r="F28" s="16">
        <f>E28-12</f>
        <v>18</v>
      </c>
      <c r="J28" s="10" t="s">
        <v>3555</v>
      </c>
    </row>
    <row r="29">
      <c r="A29" s="10" t="s">
        <v>3551</v>
      </c>
      <c r="B29" s="19">
        <v>0.03902777777777778</v>
      </c>
      <c r="C29" s="10" t="s">
        <v>70</v>
      </c>
      <c r="D29" s="10" t="s">
        <v>93</v>
      </c>
      <c r="E29" s="13">
        <v>16.0</v>
      </c>
      <c r="F29" s="13">
        <v>4.0</v>
      </c>
      <c r="J29" s="10" t="s">
        <v>2263</v>
      </c>
    </row>
    <row r="30">
      <c r="A30" s="10" t="s">
        <v>3551</v>
      </c>
      <c r="B30" s="19">
        <v>0.03902777777777778</v>
      </c>
      <c r="C30" s="10" t="s">
        <v>70</v>
      </c>
      <c r="D30" s="10" t="s">
        <v>93</v>
      </c>
      <c r="E30" s="13">
        <v>16.0</v>
      </c>
      <c r="F30" s="13">
        <v>4.0</v>
      </c>
      <c r="J30" s="10" t="s">
        <v>3555</v>
      </c>
    </row>
    <row r="31">
      <c r="A31" s="10" t="s">
        <v>3551</v>
      </c>
      <c r="B31" s="19">
        <v>0.039155092592592596</v>
      </c>
      <c r="C31" s="10" t="s">
        <v>70</v>
      </c>
      <c r="D31" s="10" t="s">
        <v>76</v>
      </c>
      <c r="E31" s="13">
        <v>4.0</v>
      </c>
      <c r="F31" s="16"/>
      <c r="J31" s="10" t="s">
        <v>1579</v>
      </c>
    </row>
    <row r="32">
      <c r="A32" s="10" t="s">
        <v>3551</v>
      </c>
      <c r="B32" s="19">
        <v>0.039456018518518515</v>
      </c>
      <c r="C32" s="10" t="s">
        <v>70</v>
      </c>
      <c r="D32" s="10" t="s">
        <v>91</v>
      </c>
      <c r="E32" s="13">
        <v>10.0</v>
      </c>
      <c r="F32" s="23"/>
    </row>
    <row r="33">
      <c r="A33" s="10" t="s">
        <v>3551</v>
      </c>
      <c r="B33" s="19">
        <v>0.04</v>
      </c>
      <c r="C33" s="10" t="s">
        <v>3086</v>
      </c>
      <c r="D33" s="10" t="s">
        <v>93</v>
      </c>
      <c r="E33" s="13">
        <v>22.0</v>
      </c>
      <c r="F33" s="16">
        <f>E33-11</f>
        <v>11</v>
      </c>
      <c r="J33" s="10" t="s">
        <v>3556</v>
      </c>
    </row>
    <row r="34">
      <c r="A34" s="10" t="s">
        <v>3551</v>
      </c>
      <c r="B34" s="19">
        <v>0.04024305555555555</v>
      </c>
      <c r="C34" s="10" t="s">
        <v>66</v>
      </c>
      <c r="D34" s="10" t="s">
        <v>91</v>
      </c>
      <c r="E34" s="13">
        <v>83.0</v>
      </c>
      <c r="F34" s="16"/>
      <c r="H34" s="10" t="s">
        <v>3557</v>
      </c>
    </row>
    <row r="35">
      <c r="A35" s="10" t="s">
        <v>3551</v>
      </c>
      <c r="B35" s="19">
        <v>0.040625</v>
      </c>
      <c r="C35" s="10" t="s">
        <v>66</v>
      </c>
      <c r="D35" s="10" t="s">
        <v>93</v>
      </c>
      <c r="E35" s="13">
        <v>28.0</v>
      </c>
      <c r="F35" s="23">
        <f>E35-12</f>
        <v>16</v>
      </c>
      <c r="J35" s="10" t="s">
        <v>3554</v>
      </c>
    </row>
    <row r="36">
      <c r="A36" s="10" t="s">
        <v>3551</v>
      </c>
      <c r="B36" s="19">
        <v>0.04079861111111111</v>
      </c>
      <c r="C36" s="10" t="s">
        <v>66</v>
      </c>
      <c r="D36" s="10" t="s">
        <v>76</v>
      </c>
      <c r="E36" s="13">
        <v>65.0</v>
      </c>
      <c r="F36" s="23"/>
      <c r="J36" s="10" t="s">
        <v>3558</v>
      </c>
    </row>
    <row r="37">
      <c r="A37" s="10" t="s">
        <v>3551</v>
      </c>
      <c r="B37" s="19">
        <v>0.04146990740740741</v>
      </c>
      <c r="C37" s="10" t="s">
        <v>66</v>
      </c>
      <c r="D37" s="10" t="s">
        <v>91</v>
      </c>
      <c r="E37" s="13">
        <v>17.0</v>
      </c>
      <c r="F37" s="16"/>
      <c r="H37" s="10" t="s">
        <v>3559</v>
      </c>
    </row>
    <row r="38">
      <c r="A38" s="10" t="s">
        <v>3551</v>
      </c>
      <c r="B38" s="19">
        <v>0.04186342592592593</v>
      </c>
      <c r="C38" s="10" t="s">
        <v>964</v>
      </c>
      <c r="D38" s="10" t="s">
        <v>91</v>
      </c>
      <c r="E38" s="13">
        <v>18.0</v>
      </c>
      <c r="F38" s="16"/>
      <c r="H38" s="10" t="s">
        <v>3560</v>
      </c>
      <c r="J38" s="10" t="s">
        <v>263</v>
      </c>
    </row>
    <row r="39">
      <c r="A39" s="10" t="s">
        <v>3551</v>
      </c>
      <c r="B39" s="19">
        <v>0.04247685185185185</v>
      </c>
      <c r="C39" s="10" t="s">
        <v>66</v>
      </c>
      <c r="D39" s="10" t="s">
        <v>166</v>
      </c>
      <c r="E39" s="13">
        <v>18.0</v>
      </c>
      <c r="F39" s="13" t="s">
        <v>75</v>
      </c>
      <c r="J39" s="10" t="s">
        <v>3561</v>
      </c>
    </row>
    <row r="40">
      <c r="A40" s="10" t="s">
        <v>3551</v>
      </c>
      <c r="B40" s="19">
        <v>0.04252314814814815</v>
      </c>
      <c r="C40" s="10" t="s">
        <v>70</v>
      </c>
      <c r="D40" s="10" t="s">
        <v>166</v>
      </c>
      <c r="E40" s="13">
        <v>10.0</v>
      </c>
      <c r="F40" s="13" t="s">
        <v>75</v>
      </c>
      <c r="J40" s="10" t="s">
        <v>3562</v>
      </c>
    </row>
    <row r="41">
      <c r="A41" s="10" t="s">
        <v>3551</v>
      </c>
      <c r="B41" s="19">
        <v>0.04493055555555556</v>
      </c>
      <c r="C41" s="10" t="s">
        <v>3086</v>
      </c>
      <c r="D41" s="10" t="s">
        <v>125</v>
      </c>
      <c r="E41" s="13">
        <v>34.0</v>
      </c>
      <c r="F41" s="23">
        <f>E41-15</f>
        <v>19</v>
      </c>
    </row>
    <row r="42">
      <c r="A42" s="10" t="s">
        <v>3551</v>
      </c>
      <c r="B42" s="19">
        <v>0.04594907407407407</v>
      </c>
      <c r="C42" s="10" t="s">
        <v>84</v>
      </c>
      <c r="D42" s="10" t="s">
        <v>209</v>
      </c>
      <c r="E42" s="13" t="s">
        <v>75</v>
      </c>
      <c r="F42" s="13" t="s">
        <v>75</v>
      </c>
      <c r="J42" s="10" t="s">
        <v>2263</v>
      </c>
    </row>
    <row r="43">
      <c r="A43" s="10" t="s">
        <v>3551</v>
      </c>
      <c r="B43" s="19">
        <v>0.04594907407407407</v>
      </c>
      <c r="C43" s="10" t="s">
        <v>84</v>
      </c>
      <c r="D43" s="10" t="s">
        <v>209</v>
      </c>
      <c r="E43" s="13">
        <v>18.0</v>
      </c>
      <c r="F43" s="23">
        <f>E43-4</f>
        <v>14</v>
      </c>
    </row>
    <row r="44">
      <c r="A44" s="10" t="s">
        <v>3551</v>
      </c>
      <c r="B44" s="19">
        <v>0.04787037037037037</v>
      </c>
      <c r="C44" s="10" t="s">
        <v>66</v>
      </c>
      <c r="D44" s="10" t="s">
        <v>91</v>
      </c>
      <c r="E44" s="13">
        <v>7.0</v>
      </c>
      <c r="F44" s="23"/>
      <c r="H44" s="10" t="s">
        <v>3563</v>
      </c>
      <c r="J44" s="10" t="s">
        <v>3564</v>
      </c>
    </row>
    <row r="45">
      <c r="A45" s="10" t="s">
        <v>3551</v>
      </c>
      <c r="B45" s="19">
        <v>0.04829861111111111</v>
      </c>
      <c r="C45" s="10" t="s">
        <v>66</v>
      </c>
      <c r="D45" s="10" t="s">
        <v>89</v>
      </c>
      <c r="E45" s="13">
        <v>24.0</v>
      </c>
      <c r="F45" s="23">
        <f>E45-10</f>
        <v>14</v>
      </c>
      <c r="J45" s="10" t="s">
        <v>3565</v>
      </c>
    </row>
    <row r="46">
      <c r="A46" s="10" t="s">
        <v>3551</v>
      </c>
      <c r="B46" s="19">
        <v>0.04847222222222222</v>
      </c>
      <c r="C46" s="10" t="s">
        <v>66</v>
      </c>
      <c r="D46" s="10" t="s">
        <v>76</v>
      </c>
      <c r="E46" s="13">
        <v>4.0</v>
      </c>
      <c r="F46" s="23"/>
      <c r="J46" s="10" t="s">
        <v>1579</v>
      </c>
    </row>
    <row r="47">
      <c r="A47" s="10" t="s">
        <v>3551</v>
      </c>
      <c r="B47" s="19">
        <v>0.04853009259259259</v>
      </c>
      <c r="C47" s="10" t="s">
        <v>66</v>
      </c>
      <c r="D47" s="10" t="s">
        <v>89</v>
      </c>
      <c r="E47" s="13">
        <v>26.0</v>
      </c>
      <c r="F47" s="13" t="s">
        <v>75</v>
      </c>
      <c r="J47" s="10" t="s">
        <v>3566</v>
      </c>
    </row>
    <row r="48">
      <c r="A48" s="10" t="s">
        <v>3551</v>
      </c>
      <c r="B48" s="19">
        <v>0.04856481481481482</v>
      </c>
      <c r="C48" s="10" t="s">
        <v>66</v>
      </c>
      <c r="D48" s="10" t="s">
        <v>89</v>
      </c>
      <c r="E48" s="13">
        <v>26.0</v>
      </c>
      <c r="F48" s="23">
        <f>E48-10</f>
        <v>16</v>
      </c>
      <c r="J48" s="10" t="s">
        <v>3565</v>
      </c>
    </row>
    <row r="49">
      <c r="A49" s="10" t="s">
        <v>3551</v>
      </c>
      <c r="B49" s="19">
        <v>0.04861111111111111</v>
      </c>
      <c r="C49" s="10" t="s">
        <v>66</v>
      </c>
      <c r="D49" s="10" t="s">
        <v>76</v>
      </c>
      <c r="E49" s="13">
        <v>2.0</v>
      </c>
      <c r="F49" s="23"/>
      <c r="J49" s="10" t="s">
        <v>1579</v>
      </c>
    </row>
    <row r="50">
      <c r="A50" s="10" t="s">
        <v>3551</v>
      </c>
      <c r="B50" s="19">
        <v>0.04871527777777778</v>
      </c>
      <c r="C50" s="10" t="s">
        <v>66</v>
      </c>
      <c r="D50" s="10" t="s">
        <v>91</v>
      </c>
      <c r="E50" s="13">
        <v>16.0</v>
      </c>
      <c r="F50" s="23"/>
      <c r="H50" s="10" t="s">
        <v>3567</v>
      </c>
    </row>
    <row r="51">
      <c r="A51" s="10" t="s">
        <v>3551</v>
      </c>
      <c r="B51" s="19">
        <v>0.04881944444444444</v>
      </c>
      <c r="C51" s="10" t="s">
        <v>66</v>
      </c>
      <c r="D51" s="10" t="s">
        <v>91</v>
      </c>
      <c r="E51" s="13">
        <v>14.0</v>
      </c>
      <c r="F51" s="23"/>
      <c r="H51" s="10" t="s">
        <v>3568</v>
      </c>
    </row>
    <row r="52">
      <c r="A52" s="10" t="s">
        <v>3551</v>
      </c>
      <c r="B52" s="19">
        <v>0.04886574074074074</v>
      </c>
      <c r="C52" s="10" t="s">
        <v>66</v>
      </c>
      <c r="D52" s="10" t="s">
        <v>91</v>
      </c>
      <c r="E52" s="13">
        <v>12.0</v>
      </c>
      <c r="F52" s="23"/>
      <c r="H52" s="10" t="s">
        <v>3569</v>
      </c>
    </row>
    <row r="53">
      <c r="A53" s="10" t="s">
        <v>3551</v>
      </c>
      <c r="B53" s="19">
        <v>0.050277777777777775</v>
      </c>
      <c r="C53" s="10" t="s">
        <v>70</v>
      </c>
      <c r="D53" s="10" t="s">
        <v>78</v>
      </c>
      <c r="E53" s="13">
        <v>25.0</v>
      </c>
      <c r="F53" s="23">
        <f>E53-10</f>
        <v>15</v>
      </c>
    </row>
    <row r="54">
      <c r="A54" s="10" t="s">
        <v>3551</v>
      </c>
      <c r="B54" s="19">
        <v>0.05068287037037037</v>
      </c>
      <c r="C54" s="10" t="s">
        <v>70</v>
      </c>
      <c r="D54" s="10" t="s">
        <v>93</v>
      </c>
      <c r="E54" s="13">
        <v>17.0</v>
      </c>
      <c r="F54" s="23"/>
      <c r="J54" s="10" t="s">
        <v>3555</v>
      </c>
    </row>
    <row r="55">
      <c r="A55" s="10" t="s">
        <v>3551</v>
      </c>
      <c r="B55" s="19">
        <v>0.05092592592592592</v>
      </c>
      <c r="C55" s="10" t="s">
        <v>70</v>
      </c>
      <c r="D55" s="10" t="s">
        <v>166</v>
      </c>
      <c r="E55" s="13" t="s">
        <v>68</v>
      </c>
      <c r="F55" s="13">
        <v>20.0</v>
      </c>
      <c r="J55" s="10" t="s">
        <v>3570</v>
      </c>
    </row>
    <row r="56">
      <c r="A56" s="10" t="s">
        <v>3551</v>
      </c>
      <c r="B56" s="19">
        <v>0.05096064814814815</v>
      </c>
      <c r="C56" s="10" t="s">
        <v>70</v>
      </c>
      <c r="D56" s="10" t="s">
        <v>76</v>
      </c>
      <c r="E56" s="13">
        <v>1.0</v>
      </c>
      <c r="F56" s="16"/>
      <c r="J56" s="10" t="s">
        <v>1579</v>
      </c>
    </row>
    <row r="57">
      <c r="A57" s="10" t="s">
        <v>3551</v>
      </c>
      <c r="B57" s="19">
        <v>0.05099537037037037</v>
      </c>
      <c r="C57" s="10" t="s">
        <v>66</v>
      </c>
      <c r="D57" s="10" t="s">
        <v>166</v>
      </c>
      <c r="E57" s="13">
        <v>11.0</v>
      </c>
      <c r="F57" s="13" t="s">
        <v>75</v>
      </c>
      <c r="J57" s="10" t="s">
        <v>1942</v>
      </c>
    </row>
    <row r="58">
      <c r="A58" s="10" t="s">
        <v>3551</v>
      </c>
      <c r="B58" s="19">
        <v>0.051666666666666666</v>
      </c>
      <c r="C58" s="10" t="s">
        <v>964</v>
      </c>
      <c r="D58" s="10" t="s">
        <v>91</v>
      </c>
      <c r="E58" s="13">
        <v>24.0</v>
      </c>
      <c r="F58" s="16"/>
      <c r="H58" s="10" t="s">
        <v>3571</v>
      </c>
      <c r="J58" s="10" t="s">
        <v>263</v>
      </c>
    </row>
    <row r="59">
      <c r="A59" s="10" t="s">
        <v>3551</v>
      </c>
      <c r="B59" s="19">
        <v>0.052349537037037035</v>
      </c>
      <c r="C59" s="10" t="s">
        <v>82</v>
      </c>
      <c r="D59" s="10" t="s">
        <v>209</v>
      </c>
      <c r="E59" s="13">
        <v>16.0</v>
      </c>
      <c r="F59" s="13">
        <v>8.0</v>
      </c>
      <c r="H59" s="10" t="s">
        <v>1505</v>
      </c>
      <c r="J59" s="10" t="s">
        <v>3572</v>
      </c>
    </row>
    <row r="60">
      <c r="A60" s="10" t="s">
        <v>3551</v>
      </c>
      <c r="B60" s="19">
        <v>0.05292824074074074</v>
      </c>
      <c r="C60" s="10" t="s">
        <v>82</v>
      </c>
      <c r="D60" s="10" t="s">
        <v>89</v>
      </c>
      <c r="E60" s="13">
        <v>20.0</v>
      </c>
      <c r="F60" s="16">
        <f>E60-10</f>
        <v>10</v>
      </c>
      <c r="J60" s="10" t="s">
        <v>151</v>
      </c>
    </row>
    <row r="61">
      <c r="A61" s="10" t="s">
        <v>3551</v>
      </c>
      <c r="B61" s="19">
        <v>0.05445601851851852</v>
      </c>
      <c r="C61" s="10" t="s">
        <v>964</v>
      </c>
      <c r="D61" s="10" t="s">
        <v>120</v>
      </c>
      <c r="E61" s="13">
        <v>13.0</v>
      </c>
      <c r="F61" s="23"/>
      <c r="H61" s="10" t="s">
        <v>1401</v>
      </c>
      <c r="J61" s="10" t="s">
        <v>1142</v>
      </c>
    </row>
    <row r="62">
      <c r="A62" s="10" t="s">
        <v>3551</v>
      </c>
      <c r="B62" s="19">
        <v>0.05491898148148148</v>
      </c>
      <c r="C62" s="10" t="s">
        <v>69</v>
      </c>
      <c r="D62" s="10" t="s">
        <v>120</v>
      </c>
      <c r="E62" s="13">
        <v>12.0</v>
      </c>
      <c r="F62" s="23"/>
      <c r="H62" s="10" t="s">
        <v>2381</v>
      </c>
      <c r="J62" s="10" t="s">
        <v>1142</v>
      </c>
    </row>
    <row r="63">
      <c r="A63" s="10" t="s">
        <v>3551</v>
      </c>
      <c r="B63" s="19">
        <v>0.055185185185185184</v>
      </c>
      <c r="C63" s="10" t="s">
        <v>66</v>
      </c>
      <c r="D63" s="10" t="s">
        <v>120</v>
      </c>
      <c r="E63" s="13">
        <v>11.0</v>
      </c>
      <c r="F63" s="16"/>
      <c r="H63" s="10" t="s">
        <v>3573</v>
      </c>
      <c r="J63" s="10" t="s">
        <v>1142</v>
      </c>
    </row>
    <row r="64">
      <c r="A64" s="10" t="s">
        <v>3551</v>
      </c>
      <c r="B64" s="19">
        <v>0.05513888888888889</v>
      </c>
      <c r="C64" s="10" t="s">
        <v>84</v>
      </c>
      <c r="D64" s="10" t="s">
        <v>209</v>
      </c>
      <c r="E64" s="13" t="s">
        <v>75</v>
      </c>
      <c r="F64" s="13" t="s">
        <v>75</v>
      </c>
      <c r="J64" s="10" t="s">
        <v>2263</v>
      </c>
    </row>
    <row r="65">
      <c r="A65" s="10" t="s">
        <v>3551</v>
      </c>
      <c r="B65" s="19">
        <v>0.05513888888888889</v>
      </c>
      <c r="C65" s="10" t="s">
        <v>84</v>
      </c>
      <c r="D65" s="10" t="s">
        <v>209</v>
      </c>
      <c r="E65" s="13" t="s">
        <v>75</v>
      </c>
      <c r="F65" s="13" t="s">
        <v>75</v>
      </c>
    </row>
    <row r="66">
      <c r="A66" s="10" t="s">
        <v>3551</v>
      </c>
      <c r="B66" s="19">
        <v>0.05528935185185185</v>
      </c>
      <c r="C66" s="10" t="s">
        <v>66</v>
      </c>
      <c r="D66" s="10" t="s">
        <v>166</v>
      </c>
      <c r="E66" s="13" t="s">
        <v>75</v>
      </c>
      <c r="F66" s="13" t="s">
        <v>75</v>
      </c>
    </row>
    <row r="67">
      <c r="A67" s="10" t="s">
        <v>3551</v>
      </c>
      <c r="B67" s="19">
        <v>0.05530092592592593</v>
      </c>
      <c r="C67" s="10" t="s">
        <v>84</v>
      </c>
      <c r="D67" s="10" t="s">
        <v>209</v>
      </c>
      <c r="E67" s="13" t="s">
        <v>75</v>
      </c>
      <c r="F67" s="13" t="s">
        <v>75</v>
      </c>
      <c r="J67" s="10" t="s">
        <v>2263</v>
      </c>
    </row>
    <row r="68">
      <c r="A68" s="10" t="s">
        <v>3551</v>
      </c>
      <c r="B68" s="19">
        <v>0.05530092592592593</v>
      </c>
      <c r="C68" s="10" t="s">
        <v>84</v>
      </c>
      <c r="D68" s="10" t="s">
        <v>209</v>
      </c>
      <c r="E68" s="13" t="s">
        <v>75</v>
      </c>
      <c r="F68" s="13" t="s">
        <v>75</v>
      </c>
    </row>
    <row r="69">
      <c r="A69" s="10" t="s">
        <v>3551</v>
      </c>
      <c r="B69" s="19">
        <v>0.055324074074074074</v>
      </c>
      <c r="C69" s="10" t="s">
        <v>66</v>
      </c>
      <c r="D69" s="10" t="s">
        <v>166</v>
      </c>
      <c r="E69" s="13" t="s">
        <v>68</v>
      </c>
      <c r="F69" s="13">
        <v>20.0</v>
      </c>
      <c r="J69" s="10" t="s">
        <v>3574</v>
      </c>
    </row>
    <row r="70">
      <c r="A70" s="10" t="s">
        <v>3551</v>
      </c>
      <c r="B70" s="19">
        <v>0.05710648148148148</v>
      </c>
      <c r="C70" s="10" t="s">
        <v>84</v>
      </c>
      <c r="D70" s="10" t="s">
        <v>209</v>
      </c>
      <c r="E70" s="13">
        <v>23.0</v>
      </c>
      <c r="F70" s="16">
        <f>E70-4</f>
        <v>19</v>
      </c>
    </row>
    <row r="71">
      <c r="A71" s="10" t="s">
        <v>3551</v>
      </c>
      <c r="B71" s="19">
        <v>0.05855324074074074</v>
      </c>
      <c r="C71" s="10" t="s">
        <v>70</v>
      </c>
      <c r="D71" s="10" t="s">
        <v>93</v>
      </c>
      <c r="E71" s="13">
        <v>27.0</v>
      </c>
      <c r="F71" s="23">
        <f t="shared" ref="F71:F72" si="1">E71-12</f>
        <v>15</v>
      </c>
      <c r="J71" s="10" t="s">
        <v>3555</v>
      </c>
    </row>
    <row r="72">
      <c r="A72" s="10" t="s">
        <v>3551</v>
      </c>
      <c r="B72" s="19">
        <v>0.058576388888888886</v>
      </c>
      <c r="C72" s="10" t="s">
        <v>70</v>
      </c>
      <c r="D72" s="10" t="s">
        <v>93</v>
      </c>
      <c r="E72" s="13">
        <v>27.0</v>
      </c>
      <c r="F72" s="23">
        <f t="shared" si="1"/>
        <v>15</v>
      </c>
      <c r="J72" s="10" t="s">
        <v>3555</v>
      </c>
    </row>
    <row r="73">
      <c r="A73" s="10" t="s">
        <v>3551</v>
      </c>
      <c r="B73" s="19">
        <v>0.058645833333333335</v>
      </c>
      <c r="C73" s="10" t="s">
        <v>3086</v>
      </c>
      <c r="D73" s="10" t="s">
        <v>93</v>
      </c>
      <c r="E73" s="13" t="s">
        <v>75</v>
      </c>
      <c r="F73" s="13" t="s">
        <v>75</v>
      </c>
      <c r="J73" s="10" t="s">
        <v>2263</v>
      </c>
    </row>
    <row r="74">
      <c r="A74" s="10" t="s">
        <v>3551</v>
      </c>
      <c r="B74" s="19">
        <v>0.058645833333333335</v>
      </c>
      <c r="C74" s="10" t="s">
        <v>3086</v>
      </c>
      <c r="D74" s="10" t="s">
        <v>93</v>
      </c>
      <c r="E74" s="13">
        <v>27.0</v>
      </c>
      <c r="F74" s="16">
        <f>E74-11</f>
        <v>16</v>
      </c>
      <c r="J74" s="10" t="s">
        <v>3556</v>
      </c>
    </row>
    <row r="75">
      <c r="A75" s="10" t="s">
        <v>3551</v>
      </c>
      <c r="B75" s="19">
        <v>0.05875</v>
      </c>
      <c r="C75" s="10" t="s">
        <v>70</v>
      </c>
      <c r="D75" s="10" t="s">
        <v>91</v>
      </c>
      <c r="E75" s="13">
        <v>13.0</v>
      </c>
      <c r="F75" s="16"/>
      <c r="H75" s="10" t="s">
        <v>3575</v>
      </c>
    </row>
    <row r="76">
      <c r="A76" s="10" t="s">
        <v>3551</v>
      </c>
      <c r="B76" s="19">
        <v>0.0587962962962963</v>
      </c>
      <c r="C76" s="10" t="s">
        <v>70</v>
      </c>
      <c r="D76" s="10" t="s">
        <v>91</v>
      </c>
      <c r="E76" s="13">
        <v>11.0</v>
      </c>
      <c r="F76" s="16"/>
      <c r="H76" s="10" t="s">
        <v>3576</v>
      </c>
    </row>
    <row r="77">
      <c r="A77" s="10" t="s">
        <v>3551</v>
      </c>
      <c r="B77" s="19">
        <v>0.058958333333333335</v>
      </c>
      <c r="C77" s="10" t="s">
        <v>3086</v>
      </c>
      <c r="D77" s="10" t="s">
        <v>91</v>
      </c>
      <c r="E77" s="13">
        <v>40.0</v>
      </c>
      <c r="F77" s="23"/>
      <c r="H77" s="10" t="s">
        <v>3577</v>
      </c>
    </row>
    <row r="78">
      <c r="A78" s="10" t="s">
        <v>3551</v>
      </c>
      <c r="B78" s="19">
        <v>0.06105324074074074</v>
      </c>
      <c r="C78" s="10" t="s">
        <v>3086</v>
      </c>
      <c r="D78" s="10" t="s">
        <v>93</v>
      </c>
      <c r="E78" s="13" t="s">
        <v>68</v>
      </c>
      <c r="F78" s="13">
        <v>20.0</v>
      </c>
      <c r="J78" s="10" t="s">
        <v>3578</v>
      </c>
    </row>
    <row r="79">
      <c r="A79" s="10" t="s">
        <v>3551</v>
      </c>
      <c r="B79" s="19">
        <v>0.06166666666666667</v>
      </c>
      <c r="C79" s="10" t="s">
        <v>3086</v>
      </c>
      <c r="D79" s="10" t="s">
        <v>91</v>
      </c>
      <c r="E79" s="13">
        <v>36.0</v>
      </c>
      <c r="F79" s="23"/>
      <c r="H79" s="10" t="s">
        <v>3579</v>
      </c>
    </row>
    <row r="80">
      <c r="A80" s="10" t="s">
        <v>3551</v>
      </c>
      <c r="B80" s="19">
        <v>0.06224537037037037</v>
      </c>
      <c r="C80" s="10" t="s">
        <v>3086</v>
      </c>
      <c r="D80" s="10" t="s">
        <v>93</v>
      </c>
      <c r="E80" s="13">
        <v>20.0</v>
      </c>
      <c r="F80" s="13" t="s">
        <v>75</v>
      </c>
      <c r="J80" s="10" t="s">
        <v>3580</v>
      </c>
    </row>
    <row r="81">
      <c r="A81" s="10" t="s">
        <v>3551</v>
      </c>
      <c r="B81" s="19">
        <v>0.06243055555555556</v>
      </c>
      <c r="C81" s="10" t="s">
        <v>3086</v>
      </c>
      <c r="D81" s="10" t="s">
        <v>93</v>
      </c>
      <c r="E81" s="13" t="s">
        <v>88</v>
      </c>
      <c r="F81" s="13">
        <v>1.0</v>
      </c>
      <c r="J81" s="10" t="s">
        <v>3578</v>
      </c>
    </row>
    <row r="82">
      <c r="A82" s="10" t="s">
        <v>3551</v>
      </c>
      <c r="B82" s="19">
        <v>0.06261574074074074</v>
      </c>
      <c r="C82" s="10" t="s">
        <v>3086</v>
      </c>
      <c r="D82" s="10" t="s">
        <v>91</v>
      </c>
      <c r="E82" s="13">
        <v>5.0</v>
      </c>
      <c r="F82" s="23"/>
      <c r="H82" s="10" t="s">
        <v>3581</v>
      </c>
      <c r="J82" s="10" t="s">
        <v>3582</v>
      </c>
    </row>
    <row r="83">
      <c r="A83" s="10" t="s">
        <v>3551</v>
      </c>
      <c r="B83" s="19">
        <v>0.06471064814814814</v>
      </c>
      <c r="C83" s="10" t="s">
        <v>84</v>
      </c>
      <c r="D83" s="10" t="s">
        <v>93</v>
      </c>
      <c r="E83" s="13" t="s">
        <v>75</v>
      </c>
      <c r="F83" s="13" t="s">
        <v>75</v>
      </c>
      <c r="J83" s="10" t="s">
        <v>2265</v>
      </c>
    </row>
    <row r="84">
      <c r="A84" s="10" t="s">
        <v>3551</v>
      </c>
      <c r="B84" s="19">
        <v>0.06471064814814814</v>
      </c>
      <c r="C84" s="10" t="s">
        <v>84</v>
      </c>
      <c r="D84" s="10" t="s">
        <v>93</v>
      </c>
      <c r="E84" s="13" t="s">
        <v>88</v>
      </c>
      <c r="F84" s="13">
        <v>1.0</v>
      </c>
      <c r="J84" s="10" t="s">
        <v>3583</v>
      </c>
    </row>
    <row r="85">
      <c r="A85" s="10" t="s">
        <v>3551</v>
      </c>
      <c r="B85" s="19">
        <v>0.06505787037037038</v>
      </c>
      <c r="C85" s="10" t="s">
        <v>70</v>
      </c>
      <c r="D85" s="10" t="s">
        <v>100</v>
      </c>
      <c r="E85" s="13">
        <v>19.0</v>
      </c>
      <c r="F85" s="16">
        <f>E85-10</f>
        <v>9</v>
      </c>
    </row>
    <row r="86">
      <c r="A86" s="10" t="s">
        <v>3551</v>
      </c>
      <c r="B86" s="19">
        <v>0.06607638888888889</v>
      </c>
      <c r="C86" s="10" t="s">
        <v>66</v>
      </c>
      <c r="D86" s="10" t="s">
        <v>89</v>
      </c>
      <c r="E86" s="13">
        <v>29.0</v>
      </c>
      <c r="F86" s="13" t="s">
        <v>75</v>
      </c>
      <c r="J86" s="10" t="s">
        <v>3566</v>
      </c>
    </row>
    <row r="87">
      <c r="A87" s="10" t="s">
        <v>3551</v>
      </c>
      <c r="B87" s="19">
        <v>0.06609953703703704</v>
      </c>
      <c r="C87" s="10" t="s">
        <v>66</v>
      </c>
      <c r="D87" s="10" t="s">
        <v>89</v>
      </c>
      <c r="E87" s="13" t="s">
        <v>88</v>
      </c>
      <c r="F87" s="13">
        <v>1.0</v>
      </c>
      <c r="J87" s="10" t="s">
        <v>3566</v>
      </c>
    </row>
    <row r="88">
      <c r="A88" s="10" t="s">
        <v>3551</v>
      </c>
      <c r="B88" s="19">
        <v>0.06618055555555556</v>
      </c>
      <c r="C88" s="10" t="s">
        <v>66</v>
      </c>
      <c r="D88" s="10" t="s">
        <v>89</v>
      </c>
      <c r="E88" s="13">
        <v>29.0</v>
      </c>
      <c r="F88" s="13" t="s">
        <v>75</v>
      </c>
      <c r="J88" s="10" t="s">
        <v>3566</v>
      </c>
    </row>
    <row r="89">
      <c r="A89" s="10" t="s">
        <v>3551</v>
      </c>
      <c r="B89" s="19">
        <v>0.06641203703703703</v>
      </c>
      <c r="C89" s="10" t="s">
        <v>66</v>
      </c>
      <c r="D89" s="10" t="s">
        <v>76</v>
      </c>
      <c r="E89" s="13">
        <v>77.0</v>
      </c>
      <c r="F89" s="23"/>
      <c r="J89" s="10" t="s">
        <v>3584</v>
      </c>
    </row>
    <row r="90">
      <c r="A90" s="10" t="s">
        <v>3551</v>
      </c>
      <c r="B90" s="19">
        <v>0.06695601851851851</v>
      </c>
      <c r="C90" s="10" t="s">
        <v>66</v>
      </c>
      <c r="D90" s="10" t="s">
        <v>91</v>
      </c>
      <c r="E90" s="13">
        <v>22.0</v>
      </c>
      <c r="F90" s="23"/>
      <c r="H90" s="10" t="s">
        <v>3585</v>
      </c>
    </row>
    <row r="91">
      <c r="A91" s="10" t="s">
        <v>3551</v>
      </c>
      <c r="B91" s="19">
        <v>0.06745370370370371</v>
      </c>
      <c r="C91" s="10" t="s">
        <v>70</v>
      </c>
      <c r="D91" s="10" t="s">
        <v>93</v>
      </c>
      <c r="E91" s="13">
        <v>24.0</v>
      </c>
      <c r="F91" s="23">
        <f t="shared" ref="F91:F92" si="2">E91-11</f>
        <v>13</v>
      </c>
      <c r="J91" s="10" t="s">
        <v>3586</v>
      </c>
    </row>
    <row r="92">
      <c r="A92" s="10" t="s">
        <v>3551</v>
      </c>
      <c r="B92" s="19">
        <v>0.0675462962962963</v>
      </c>
      <c r="C92" s="10" t="s">
        <v>70</v>
      </c>
      <c r="D92" s="10" t="s">
        <v>93</v>
      </c>
      <c r="E92" s="13">
        <v>20.0</v>
      </c>
      <c r="F92" s="23">
        <f t="shared" si="2"/>
        <v>9</v>
      </c>
      <c r="J92" s="10" t="s">
        <v>3586</v>
      </c>
    </row>
    <row r="93">
      <c r="A93" s="10" t="s">
        <v>3551</v>
      </c>
      <c r="B93" s="19">
        <v>0.06768518518518518</v>
      </c>
      <c r="C93" s="10" t="s">
        <v>70</v>
      </c>
      <c r="D93" s="10" t="s">
        <v>91</v>
      </c>
      <c r="E93" s="13">
        <v>14.0</v>
      </c>
      <c r="F93" s="16"/>
      <c r="H93" s="10" t="s">
        <v>3568</v>
      </c>
    </row>
    <row r="94">
      <c r="A94" s="10" t="s">
        <v>3551</v>
      </c>
      <c r="B94" s="19">
        <v>0.06782407407407408</v>
      </c>
      <c r="C94" s="10" t="s">
        <v>70</v>
      </c>
      <c r="D94" s="10" t="s">
        <v>93</v>
      </c>
      <c r="E94" s="16">
        <f>F94+11</f>
        <v>13</v>
      </c>
      <c r="F94" s="13">
        <v>2.0</v>
      </c>
      <c r="J94" s="10" t="s">
        <v>3586</v>
      </c>
    </row>
    <row r="95">
      <c r="A95" s="10" t="s">
        <v>3551</v>
      </c>
      <c r="B95" s="19">
        <v>0.06782407407407408</v>
      </c>
      <c r="C95" s="10" t="s">
        <v>70</v>
      </c>
      <c r="D95" s="10" t="s">
        <v>93</v>
      </c>
      <c r="E95" s="13">
        <v>28.0</v>
      </c>
      <c r="F95" s="13">
        <v>16.0</v>
      </c>
      <c r="J95" s="10" t="s">
        <v>3586</v>
      </c>
    </row>
    <row r="96">
      <c r="A96" s="10" t="s">
        <v>3551</v>
      </c>
      <c r="B96" s="19">
        <v>0.06793981481481481</v>
      </c>
      <c r="C96" s="10" t="s">
        <v>70</v>
      </c>
      <c r="D96" s="10" t="s">
        <v>91</v>
      </c>
      <c r="E96" s="13">
        <v>10.0</v>
      </c>
      <c r="F96" s="16"/>
      <c r="H96" s="10" t="s">
        <v>3587</v>
      </c>
    </row>
    <row r="97">
      <c r="A97" s="10" t="s">
        <v>3551</v>
      </c>
      <c r="B97" s="19">
        <v>0.07079861111111112</v>
      </c>
      <c r="C97" s="10" t="s">
        <v>82</v>
      </c>
      <c r="D97" s="10" t="s">
        <v>89</v>
      </c>
      <c r="E97" s="13" t="s">
        <v>68</v>
      </c>
      <c r="F97" s="13">
        <v>20.0</v>
      </c>
      <c r="J97" s="10" t="s">
        <v>3552</v>
      </c>
    </row>
    <row r="98">
      <c r="A98" s="10" t="s">
        <v>3551</v>
      </c>
      <c r="B98" s="19">
        <v>0.07101851851851852</v>
      </c>
      <c r="C98" s="10" t="s">
        <v>82</v>
      </c>
      <c r="D98" s="10" t="s">
        <v>76</v>
      </c>
      <c r="E98" s="13">
        <v>73.0</v>
      </c>
      <c r="F98" s="16"/>
      <c r="J98" s="10" t="s">
        <v>3588</v>
      </c>
    </row>
    <row r="99">
      <c r="A99" s="10" t="s">
        <v>3551</v>
      </c>
      <c r="B99" s="19">
        <v>0.0718287037037037</v>
      </c>
      <c r="C99" s="10" t="s">
        <v>82</v>
      </c>
      <c r="D99" s="10" t="s">
        <v>91</v>
      </c>
      <c r="E99" s="13">
        <v>43.0</v>
      </c>
      <c r="F99" s="16"/>
      <c r="H99" s="10" t="s">
        <v>3589</v>
      </c>
      <c r="I99" s="10">
        <v>1.0</v>
      </c>
      <c r="J99" s="10" t="s">
        <v>3590</v>
      </c>
    </row>
    <row r="100">
      <c r="A100" s="10" t="s">
        <v>3551</v>
      </c>
      <c r="B100" s="19">
        <v>0.0738425925925926</v>
      </c>
      <c r="C100" s="10" t="s">
        <v>69</v>
      </c>
      <c r="D100" s="10" t="s">
        <v>209</v>
      </c>
      <c r="E100" s="13">
        <v>8.0</v>
      </c>
      <c r="F100" s="13" t="s">
        <v>75</v>
      </c>
      <c r="J100" s="10" t="s">
        <v>2508</v>
      </c>
    </row>
    <row r="101">
      <c r="A101" s="10" t="s">
        <v>3551</v>
      </c>
      <c r="B101" s="19">
        <v>0.07461805555555556</v>
      </c>
      <c r="C101" s="10" t="s">
        <v>82</v>
      </c>
      <c r="D101" s="10" t="s">
        <v>361</v>
      </c>
      <c r="E101" s="13">
        <v>27.0</v>
      </c>
      <c r="F101" s="16">
        <f t="shared" ref="F101:F102" si="3">E101-11</f>
        <v>16</v>
      </c>
    </row>
    <row r="102">
      <c r="A102" s="10" t="s">
        <v>3551</v>
      </c>
      <c r="B102" s="19">
        <v>0.07498842592592593</v>
      </c>
      <c r="C102" s="10" t="s">
        <v>82</v>
      </c>
      <c r="D102" s="10" t="s">
        <v>83</v>
      </c>
      <c r="E102" s="13">
        <v>24.0</v>
      </c>
      <c r="F102" s="16">
        <f t="shared" si="3"/>
        <v>13</v>
      </c>
    </row>
    <row r="103">
      <c r="A103" s="10" t="s">
        <v>3551</v>
      </c>
      <c r="B103" s="19">
        <v>0.07510416666666667</v>
      </c>
      <c r="C103" s="10" t="s">
        <v>82</v>
      </c>
      <c r="D103" s="10" t="s">
        <v>3424</v>
      </c>
      <c r="E103" s="13">
        <v>12.0</v>
      </c>
      <c r="F103" s="16">
        <f>E103</f>
        <v>12</v>
      </c>
    </row>
    <row r="104">
      <c r="A104" s="10" t="s">
        <v>3551</v>
      </c>
      <c r="B104" s="19">
        <v>0.08346064814814814</v>
      </c>
      <c r="C104" s="10" t="s">
        <v>66</v>
      </c>
      <c r="D104" s="10" t="s">
        <v>67</v>
      </c>
      <c r="E104" s="13">
        <v>17.0</v>
      </c>
      <c r="F104" s="16">
        <f>E104-3</f>
        <v>14</v>
      </c>
    </row>
    <row r="105">
      <c r="A105" s="10" t="s">
        <v>3551</v>
      </c>
      <c r="B105" s="19">
        <v>0.08350694444444444</v>
      </c>
      <c r="C105" s="10" t="s">
        <v>964</v>
      </c>
      <c r="D105" s="10" t="s">
        <v>67</v>
      </c>
      <c r="E105" s="13">
        <v>22.0</v>
      </c>
      <c r="F105" s="16">
        <f>E105-10</f>
        <v>12</v>
      </c>
    </row>
    <row r="106">
      <c r="A106" s="10" t="s">
        <v>3551</v>
      </c>
      <c r="B106" s="19">
        <v>0.08667824074074074</v>
      </c>
      <c r="C106" s="10" t="s">
        <v>964</v>
      </c>
      <c r="D106" s="10" t="s">
        <v>76</v>
      </c>
      <c r="E106" s="13">
        <v>39.0</v>
      </c>
      <c r="F106" s="16"/>
      <c r="J106" s="10" t="s">
        <v>2509</v>
      </c>
    </row>
    <row r="107">
      <c r="A107" s="10" t="s">
        <v>3551</v>
      </c>
      <c r="B107" s="19">
        <v>0.08762731481481481</v>
      </c>
      <c r="C107" s="10" t="s">
        <v>66</v>
      </c>
      <c r="D107" s="10" t="s">
        <v>67</v>
      </c>
      <c r="E107" s="13">
        <v>5.0</v>
      </c>
      <c r="F107" s="23">
        <f>E107-3</f>
        <v>2</v>
      </c>
    </row>
    <row r="108">
      <c r="A108" s="10" t="s">
        <v>3551</v>
      </c>
      <c r="B108" s="19">
        <v>0.08762731481481481</v>
      </c>
      <c r="C108" s="10" t="s">
        <v>82</v>
      </c>
      <c r="D108" s="10" t="s">
        <v>67</v>
      </c>
      <c r="E108" s="13">
        <v>27.0</v>
      </c>
      <c r="F108" s="23">
        <f>E108-9</f>
        <v>18</v>
      </c>
    </row>
    <row r="109">
      <c r="A109" s="10" t="s">
        <v>3551</v>
      </c>
      <c r="B109" s="19">
        <v>0.09019675925925925</v>
      </c>
      <c r="C109" s="10" t="s">
        <v>82</v>
      </c>
      <c r="D109" s="10" t="s">
        <v>131</v>
      </c>
      <c r="E109" s="13">
        <v>10.0</v>
      </c>
      <c r="F109" s="13">
        <v>5.0</v>
      </c>
    </row>
    <row r="110">
      <c r="A110" s="10" t="s">
        <v>3551</v>
      </c>
      <c r="B110" s="19">
        <v>0.09096064814814815</v>
      </c>
      <c r="C110" s="10" t="s">
        <v>70</v>
      </c>
      <c r="D110" s="10" t="s">
        <v>67</v>
      </c>
      <c r="E110" s="13">
        <v>23.0</v>
      </c>
      <c r="F110" s="23">
        <f>E110-4</f>
        <v>19</v>
      </c>
    </row>
    <row r="111">
      <c r="A111" s="10" t="s">
        <v>3551</v>
      </c>
      <c r="B111" s="19">
        <v>0.1125</v>
      </c>
      <c r="C111" s="10" t="s">
        <v>69</v>
      </c>
      <c r="D111" s="10" t="s">
        <v>209</v>
      </c>
      <c r="E111" s="13">
        <v>11.0</v>
      </c>
      <c r="F111" s="13" t="s">
        <v>75</v>
      </c>
      <c r="J111" s="10" t="s">
        <v>2508</v>
      </c>
    </row>
    <row r="112">
      <c r="A112" s="10" t="s">
        <v>3551</v>
      </c>
      <c r="B112" s="19">
        <v>0.11253472222222222</v>
      </c>
      <c r="C112" s="10" t="s">
        <v>84</v>
      </c>
      <c r="D112" s="10" t="s">
        <v>209</v>
      </c>
      <c r="E112" s="13">
        <v>13.0</v>
      </c>
      <c r="F112" s="16">
        <f>E112-4</f>
        <v>9</v>
      </c>
    </row>
    <row r="113">
      <c r="A113" s="10" t="s">
        <v>3551</v>
      </c>
      <c r="B113" s="19">
        <v>0.11314814814814815</v>
      </c>
      <c r="C113" s="10" t="s">
        <v>66</v>
      </c>
      <c r="D113" s="10" t="s">
        <v>209</v>
      </c>
      <c r="E113" s="13">
        <v>22.0</v>
      </c>
      <c r="F113" s="13" t="s">
        <v>75</v>
      </c>
      <c r="J113" s="10" t="s">
        <v>2508</v>
      </c>
    </row>
    <row r="114">
      <c r="A114" s="10" t="s">
        <v>3551</v>
      </c>
      <c r="B114" s="19">
        <v>0.11319444444444444</v>
      </c>
      <c r="C114" s="10" t="s">
        <v>82</v>
      </c>
      <c r="D114" s="10" t="s">
        <v>209</v>
      </c>
      <c r="E114" s="13">
        <v>13.0</v>
      </c>
      <c r="F114" s="16">
        <f>E114-0</f>
        <v>13</v>
      </c>
    </row>
    <row r="115">
      <c r="A115" s="10" t="s">
        <v>3551</v>
      </c>
      <c r="B115" s="19">
        <v>0.11487268518518519</v>
      </c>
      <c r="C115" s="10" t="s">
        <v>964</v>
      </c>
      <c r="D115" s="10" t="s">
        <v>80</v>
      </c>
      <c r="E115" s="13">
        <v>9.0</v>
      </c>
      <c r="F115" s="16">
        <f>E115-3</f>
        <v>6</v>
      </c>
    </row>
    <row r="116">
      <c r="A116" s="10" t="s">
        <v>3551</v>
      </c>
      <c r="B116" s="19">
        <v>0.11599537037037037</v>
      </c>
      <c r="C116" s="10" t="s">
        <v>69</v>
      </c>
      <c r="D116" s="10" t="s">
        <v>127</v>
      </c>
      <c r="E116" s="13" t="s">
        <v>88</v>
      </c>
      <c r="F116" s="13">
        <v>1.0</v>
      </c>
    </row>
    <row r="117">
      <c r="A117" s="10" t="s">
        <v>3551</v>
      </c>
      <c r="B117" s="19">
        <v>0.11841435185185185</v>
      </c>
      <c r="C117" s="10" t="s">
        <v>70</v>
      </c>
      <c r="D117" s="10" t="s">
        <v>100</v>
      </c>
      <c r="E117" s="13">
        <v>19.0</v>
      </c>
      <c r="F117" s="13">
        <v>9.0</v>
      </c>
      <c r="J117" s="10" t="s">
        <v>2265</v>
      </c>
    </row>
    <row r="118">
      <c r="A118" s="10" t="s">
        <v>3551</v>
      </c>
      <c r="B118" s="19">
        <v>0.11841435185185185</v>
      </c>
      <c r="C118" s="10" t="s">
        <v>70</v>
      </c>
      <c r="D118" s="10" t="s">
        <v>100</v>
      </c>
      <c r="E118" s="13">
        <v>19.0</v>
      </c>
      <c r="F118" s="13">
        <v>9.0</v>
      </c>
    </row>
    <row r="119">
      <c r="A119" s="10" t="s">
        <v>3551</v>
      </c>
      <c r="B119" s="19">
        <v>0.12065972222222222</v>
      </c>
      <c r="C119" s="10" t="s">
        <v>66</v>
      </c>
      <c r="D119" s="10" t="s">
        <v>210</v>
      </c>
      <c r="E119" s="13">
        <v>25.0</v>
      </c>
      <c r="F119" s="23">
        <f>E119-10</f>
        <v>15</v>
      </c>
    </row>
    <row r="120">
      <c r="A120" s="10" t="s">
        <v>3551</v>
      </c>
      <c r="B120" s="19">
        <v>0.13355324074074074</v>
      </c>
      <c r="C120" s="10" t="s">
        <v>69</v>
      </c>
      <c r="D120" s="10" t="s">
        <v>67</v>
      </c>
      <c r="E120" s="13" t="s">
        <v>75</v>
      </c>
      <c r="F120" s="13" t="s">
        <v>75</v>
      </c>
      <c r="J120" s="10" t="s">
        <v>2265</v>
      </c>
    </row>
    <row r="121">
      <c r="A121" s="10" t="s">
        <v>3551</v>
      </c>
      <c r="B121" s="19">
        <v>0.13355324074074074</v>
      </c>
      <c r="C121" s="10" t="s">
        <v>69</v>
      </c>
      <c r="D121" s="10" t="s">
        <v>67</v>
      </c>
      <c r="E121" s="13">
        <v>24.0</v>
      </c>
      <c r="F121" s="16">
        <f>E121-5</f>
        <v>19</v>
      </c>
    </row>
    <row r="122">
      <c r="A122" s="10" t="s">
        <v>3551</v>
      </c>
      <c r="B122" s="19">
        <v>0.1362962962962963</v>
      </c>
      <c r="C122" s="10" t="s">
        <v>157</v>
      </c>
      <c r="D122" s="10" t="s">
        <v>67</v>
      </c>
      <c r="E122" s="13" t="s">
        <v>75</v>
      </c>
      <c r="F122" s="13" t="s">
        <v>75</v>
      </c>
      <c r="J122" s="10" t="s">
        <v>2265</v>
      </c>
    </row>
    <row r="123">
      <c r="A123" s="10" t="s">
        <v>3551</v>
      </c>
      <c r="B123" s="19">
        <v>0.1362962962962963</v>
      </c>
      <c r="C123" s="10" t="s">
        <v>157</v>
      </c>
      <c r="D123" s="10" t="s">
        <v>67</v>
      </c>
      <c r="E123" s="13">
        <v>9.0</v>
      </c>
      <c r="F123" s="16">
        <f>E123-3</f>
        <v>6</v>
      </c>
    </row>
    <row r="124">
      <c r="A124" s="10" t="s">
        <v>3551</v>
      </c>
      <c r="B124" s="19">
        <v>0.13746527777777778</v>
      </c>
      <c r="C124" s="10" t="s">
        <v>82</v>
      </c>
      <c r="D124" s="10" t="s">
        <v>67</v>
      </c>
      <c r="E124" s="13" t="s">
        <v>75</v>
      </c>
      <c r="F124" s="13" t="s">
        <v>75</v>
      </c>
      <c r="J124" s="10" t="s">
        <v>2265</v>
      </c>
    </row>
    <row r="125">
      <c r="A125" s="10" t="s">
        <v>3551</v>
      </c>
      <c r="B125" s="19">
        <v>0.13746527777777778</v>
      </c>
      <c r="C125" s="10" t="s">
        <v>82</v>
      </c>
      <c r="D125" s="10" t="s">
        <v>67</v>
      </c>
      <c r="E125" s="13">
        <v>14.0</v>
      </c>
      <c r="F125" s="16">
        <f>E125-6</f>
        <v>8</v>
      </c>
    </row>
    <row r="126">
      <c r="A126" s="10" t="s">
        <v>3551</v>
      </c>
      <c r="B126" s="19">
        <v>0.13869212962962962</v>
      </c>
      <c r="C126" s="10" t="s">
        <v>964</v>
      </c>
      <c r="D126" s="10" t="s">
        <v>67</v>
      </c>
      <c r="E126" s="13" t="s">
        <v>75</v>
      </c>
      <c r="F126" s="13" t="s">
        <v>75</v>
      </c>
      <c r="J126" s="10" t="s">
        <v>2265</v>
      </c>
    </row>
    <row r="127">
      <c r="A127" s="10" t="s">
        <v>3551</v>
      </c>
      <c r="B127" s="19">
        <v>0.13869212962962962</v>
      </c>
      <c r="C127" s="10" t="s">
        <v>964</v>
      </c>
      <c r="D127" s="10" t="s">
        <v>67</v>
      </c>
      <c r="E127" s="13">
        <v>14.0</v>
      </c>
      <c r="F127" s="16">
        <f>E127-10</f>
        <v>4</v>
      </c>
    </row>
    <row r="128">
      <c r="A128" s="10" t="s">
        <v>3551</v>
      </c>
      <c r="B128" s="19">
        <v>0.15538194444444445</v>
      </c>
      <c r="C128" s="10" t="s">
        <v>66</v>
      </c>
      <c r="D128" s="10" t="s">
        <v>127</v>
      </c>
      <c r="E128" s="13">
        <v>24.0</v>
      </c>
      <c r="F128" s="13">
        <v>19.0</v>
      </c>
    </row>
    <row r="129">
      <c r="A129" s="10" t="s">
        <v>3551</v>
      </c>
      <c r="B129" s="19">
        <v>0.15753472222222223</v>
      </c>
      <c r="C129" s="10" t="s">
        <v>3086</v>
      </c>
      <c r="D129" s="10" t="s">
        <v>127</v>
      </c>
      <c r="E129" s="13">
        <v>8.0</v>
      </c>
      <c r="F129" s="16">
        <f>E129-3</f>
        <v>5</v>
      </c>
    </row>
  </sheetData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7.43"/>
    <col customWidth="1" min="3" max="3" width="10.0"/>
    <col customWidth="1" min="4" max="4" width="14.14"/>
    <col customWidth="1" min="5" max="5" width="11.0"/>
    <col customWidth="1" min="6" max="6" width="13.14"/>
    <col customWidth="1" min="7" max="7" width="5.57"/>
    <col customWidth="1" min="8" max="8" width="17.86"/>
    <col customWidth="1" min="9" max="9" width="6.71"/>
    <col customWidth="1" min="10" max="10" width="40.71"/>
  </cols>
  <sheetData>
    <row r="1">
      <c r="A1" s="17" t="s">
        <v>0</v>
      </c>
      <c r="B1" s="17" t="s">
        <v>56</v>
      </c>
      <c r="C1" s="17" t="s">
        <v>57</v>
      </c>
      <c r="D1" s="17" t="s">
        <v>58</v>
      </c>
      <c r="E1" s="18" t="s">
        <v>59</v>
      </c>
      <c r="F1" s="18" t="s">
        <v>60</v>
      </c>
      <c r="G1" s="17" t="s">
        <v>61</v>
      </c>
      <c r="H1" s="17" t="s">
        <v>62</v>
      </c>
      <c r="I1" s="17" t="s">
        <v>63</v>
      </c>
      <c r="J1" s="17" t="s">
        <v>64</v>
      </c>
    </row>
    <row r="2">
      <c r="A2" s="10" t="s">
        <v>3591</v>
      </c>
      <c r="B2" s="19">
        <v>0.010717592592592593</v>
      </c>
      <c r="C2" s="10" t="s">
        <v>964</v>
      </c>
      <c r="D2" s="10" t="s">
        <v>67</v>
      </c>
      <c r="E2" s="13">
        <v>20.0</v>
      </c>
      <c r="F2" s="16">
        <f>E2-10</f>
        <v>10</v>
      </c>
    </row>
    <row r="3">
      <c r="A3" s="10" t="s">
        <v>3591</v>
      </c>
      <c r="B3" s="19">
        <v>0.01394675925925926</v>
      </c>
      <c r="C3" s="10" t="s">
        <v>70</v>
      </c>
      <c r="D3" s="10" t="s">
        <v>71</v>
      </c>
      <c r="E3" s="13">
        <v>22.0</v>
      </c>
      <c r="F3" s="13">
        <f>E3-9</f>
        <v>13</v>
      </c>
    </row>
    <row r="4">
      <c r="A4" s="10" t="s">
        <v>3591</v>
      </c>
      <c r="B4" s="19">
        <v>0.020104166666666666</v>
      </c>
      <c r="C4" s="10" t="s">
        <v>69</v>
      </c>
      <c r="D4" s="10" t="s">
        <v>3424</v>
      </c>
      <c r="E4" s="13">
        <v>8.0</v>
      </c>
      <c r="F4" s="16">
        <f>E4</f>
        <v>8</v>
      </c>
    </row>
    <row r="5">
      <c r="A5" s="10" t="s">
        <v>3591</v>
      </c>
      <c r="B5" s="19">
        <v>0.026296296296296297</v>
      </c>
      <c r="C5" s="10" t="s">
        <v>3086</v>
      </c>
      <c r="D5" s="10" t="s">
        <v>130</v>
      </c>
      <c r="E5" s="13" t="s">
        <v>75</v>
      </c>
      <c r="F5" s="13" t="s">
        <v>75</v>
      </c>
      <c r="J5" s="10" t="s">
        <v>160</v>
      </c>
    </row>
    <row r="6">
      <c r="A6" s="10" t="s">
        <v>3591</v>
      </c>
      <c r="B6" s="19">
        <v>0.026296296296296297</v>
      </c>
      <c r="C6" s="10" t="s">
        <v>3086</v>
      </c>
      <c r="D6" s="10" t="s">
        <v>130</v>
      </c>
      <c r="E6" s="13">
        <v>7.0</v>
      </c>
      <c r="F6" s="16">
        <f>E6-3</f>
        <v>4</v>
      </c>
      <c r="J6" s="10" t="s">
        <v>161</v>
      </c>
    </row>
    <row r="7">
      <c r="A7" s="10" t="s">
        <v>3591</v>
      </c>
      <c r="B7" s="19">
        <v>0.02732638888888889</v>
      </c>
      <c r="C7" s="10" t="s">
        <v>66</v>
      </c>
      <c r="D7" s="10" t="s">
        <v>67</v>
      </c>
      <c r="E7" s="13" t="s">
        <v>75</v>
      </c>
      <c r="F7" s="13" t="s">
        <v>75</v>
      </c>
      <c r="J7" s="10" t="s">
        <v>160</v>
      </c>
    </row>
    <row r="8">
      <c r="A8" s="10" t="s">
        <v>3591</v>
      </c>
      <c r="B8" s="19">
        <v>0.02732638888888889</v>
      </c>
      <c r="C8" s="10" t="s">
        <v>66</v>
      </c>
      <c r="D8" s="10" t="s">
        <v>67</v>
      </c>
      <c r="E8" s="13">
        <v>12.0</v>
      </c>
      <c r="F8" s="16">
        <f>E8-3</f>
        <v>9</v>
      </c>
      <c r="J8" s="10" t="s">
        <v>161</v>
      </c>
    </row>
    <row r="9">
      <c r="A9" s="10" t="s">
        <v>3591</v>
      </c>
      <c r="B9" s="19">
        <v>0.04203703703703704</v>
      </c>
      <c r="C9" s="10" t="s">
        <v>964</v>
      </c>
      <c r="D9" s="10" t="s">
        <v>71</v>
      </c>
      <c r="E9" s="13" t="s">
        <v>75</v>
      </c>
      <c r="F9" s="13" t="s">
        <v>75</v>
      </c>
      <c r="J9" s="10" t="s">
        <v>160</v>
      </c>
    </row>
    <row r="10">
      <c r="A10" s="10" t="s">
        <v>3591</v>
      </c>
      <c r="B10" s="19">
        <v>0.04203703703703704</v>
      </c>
      <c r="C10" s="10" t="s">
        <v>964</v>
      </c>
      <c r="D10" s="10" t="s">
        <v>71</v>
      </c>
      <c r="E10" s="13" t="s">
        <v>88</v>
      </c>
      <c r="F10" s="13">
        <v>1.0</v>
      </c>
      <c r="J10" s="10" t="s">
        <v>161</v>
      </c>
    </row>
    <row r="11">
      <c r="A11" s="10" t="s">
        <v>3591</v>
      </c>
      <c r="B11" s="19">
        <v>0.04204861111111111</v>
      </c>
      <c r="C11" s="10" t="s">
        <v>66</v>
      </c>
      <c r="D11" s="10" t="s">
        <v>71</v>
      </c>
      <c r="E11" s="13">
        <v>5.0</v>
      </c>
      <c r="F11" s="13">
        <v>7.0</v>
      </c>
    </row>
    <row r="12">
      <c r="A12" s="10" t="s">
        <v>3591</v>
      </c>
      <c r="B12" s="19">
        <v>0.04569444444444445</v>
      </c>
      <c r="C12" s="10" t="s">
        <v>69</v>
      </c>
      <c r="D12" s="10" t="s">
        <v>365</v>
      </c>
      <c r="E12" s="13">
        <v>16.0</v>
      </c>
      <c r="F12" s="16">
        <f>E12-3</f>
        <v>13</v>
      </c>
    </row>
    <row r="13">
      <c r="A13" s="10" t="s">
        <v>3591</v>
      </c>
      <c r="B13" s="19">
        <v>0.04918981481481482</v>
      </c>
      <c r="C13" s="10" t="s">
        <v>3086</v>
      </c>
      <c r="D13" s="10" t="s">
        <v>67</v>
      </c>
      <c r="E13" s="13" t="s">
        <v>75</v>
      </c>
      <c r="F13" s="13" t="s">
        <v>75</v>
      </c>
      <c r="J13" s="10" t="s">
        <v>160</v>
      </c>
    </row>
    <row r="14">
      <c r="A14" s="10" t="s">
        <v>3591</v>
      </c>
      <c r="B14" s="19">
        <v>0.04918981481481482</v>
      </c>
      <c r="C14" s="10" t="s">
        <v>3086</v>
      </c>
      <c r="D14" s="10" t="s">
        <v>67</v>
      </c>
      <c r="E14" s="13">
        <v>6.0</v>
      </c>
      <c r="F14" s="16">
        <f>E14-1</f>
        <v>5</v>
      </c>
      <c r="J14" s="10" t="s">
        <v>161</v>
      </c>
    </row>
    <row r="15">
      <c r="A15" s="10" t="s">
        <v>3591</v>
      </c>
      <c r="B15" s="19">
        <v>0.04918981481481482</v>
      </c>
      <c r="C15" s="10" t="s">
        <v>82</v>
      </c>
      <c r="D15" s="10" t="s">
        <v>67</v>
      </c>
      <c r="E15" s="13" t="s">
        <v>75</v>
      </c>
      <c r="F15" s="13" t="s">
        <v>75</v>
      </c>
      <c r="J15" s="10" t="s">
        <v>160</v>
      </c>
    </row>
    <row r="16">
      <c r="A16" s="10" t="s">
        <v>3591</v>
      </c>
      <c r="B16" s="19">
        <v>0.04918981481481482</v>
      </c>
      <c r="C16" s="10" t="s">
        <v>82</v>
      </c>
      <c r="D16" s="10" t="s">
        <v>67</v>
      </c>
      <c r="E16" s="13">
        <v>12.0</v>
      </c>
      <c r="F16" s="16">
        <f>E16-9</f>
        <v>3</v>
      </c>
      <c r="J16" s="10" t="s">
        <v>161</v>
      </c>
    </row>
    <row r="17">
      <c r="A17" s="10" t="s">
        <v>3591</v>
      </c>
      <c r="B17" s="19">
        <v>0.04986111111111111</v>
      </c>
      <c r="C17" s="10" t="s">
        <v>82</v>
      </c>
      <c r="D17" s="10" t="s">
        <v>361</v>
      </c>
      <c r="E17" s="13" t="s">
        <v>75</v>
      </c>
      <c r="F17" s="13" t="s">
        <v>75</v>
      </c>
      <c r="J17" s="10" t="s">
        <v>160</v>
      </c>
    </row>
    <row r="18">
      <c r="A18" s="10" t="s">
        <v>3591</v>
      </c>
      <c r="B18" s="19">
        <v>0.04986111111111111</v>
      </c>
      <c r="C18" s="10" t="s">
        <v>82</v>
      </c>
      <c r="D18" s="10" t="s">
        <v>361</v>
      </c>
      <c r="E18" s="13">
        <v>15.0</v>
      </c>
      <c r="F18" s="16">
        <f>E18-11</f>
        <v>4</v>
      </c>
      <c r="J18" s="10" t="s">
        <v>161</v>
      </c>
    </row>
    <row r="19">
      <c r="A19" s="10" t="s">
        <v>3591</v>
      </c>
      <c r="B19" s="19">
        <v>0.0590625</v>
      </c>
      <c r="C19" s="10" t="s">
        <v>70</v>
      </c>
      <c r="D19" s="10" t="s">
        <v>67</v>
      </c>
      <c r="E19" s="13">
        <v>19.0</v>
      </c>
      <c r="F19" s="13">
        <v>15.0</v>
      </c>
      <c r="J19" s="10" t="s">
        <v>161</v>
      </c>
    </row>
    <row r="20">
      <c r="A20" s="10" t="s">
        <v>3591</v>
      </c>
      <c r="B20" s="19">
        <v>0.0590625</v>
      </c>
      <c r="C20" s="10" t="s">
        <v>70</v>
      </c>
      <c r="D20" s="10" t="s">
        <v>67</v>
      </c>
      <c r="E20" s="13">
        <v>23.0</v>
      </c>
      <c r="F20" s="13">
        <v>19.0</v>
      </c>
      <c r="J20" s="10" t="s">
        <v>160</v>
      </c>
    </row>
    <row r="21">
      <c r="A21" s="10" t="s">
        <v>3591</v>
      </c>
      <c r="B21" s="19">
        <v>0.06924768518518519</v>
      </c>
      <c r="C21" s="10" t="s">
        <v>66</v>
      </c>
      <c r="D21" s="10" t="s">
        <v>125</v>
      </c>
      <c r="E21" s="13">
        <v>28.0</v>
      </c>
      <c r="F21" s="16">
        <f>E21-0-10</f>
        <v>18</v>
      </c>
      <c r="J21" s="10" t="s">
        <v>2165</v>
      </c>
    </row>
    <row r="22">
      <c r="A22" s="10" t="s">
        <v>3591</v>
      </c>
      <c r="B22" s="19">
        <v>0.06924768518518519</v>
      </c>
      <c r="C22" s="10" t="s">
        <v>69</v>
      </c>
      <c r="D22" s="10" t="s">
        <v>125</v>
      </c>
      <c r="E22" s="13">
        <v>28.0</v>
      </c>
      <c r="F22" s="16">
        <f>E22-4-10</f>
        <v>14</v>
      </c>
      <c r="J22" s="10" t="s">
        <v>2165</v>
      </c>
    </row>
    <row r="23">
      <c r="A23" s="10" t="s">
        <v>3591</v>
      </c>
      <c r="B23" s="19">
        <v>0.06924768518518519</v>
      </c>
      <c r="C23" s="10" t="s">
        <v>82</v>
      </c>
      <c r="D23" s="10" t="s">
        <v>125</v>
      </c>
      <c r="E23" s="13" t="s">
        <v>88</v>
      </c>
      <c r="F23" s="13">
        <v>1.0</v>
      </c>
      <c r="J23" s="10" t="s">
        <v>2165</v>
      </c>
    </row>
    <row r="24">
      <c r="A24" s="10" t="s">
        <v>3591</v>
      </c>
      <c r="B24" s="19">
        <v>0.06924768518518519</v>
      </c>
      <c r="C24" s="10" t="s">
        <v>3086</v>
      </c>
      <c r="D24" s="10" t="s">
        <v>125</v>
      </c>
      <c r="E24" s="13">
        <v>35.0</v>
      </c>
      <c r="F24" s="16">
        <f>E24-15-10</f>
        <v>10</v>
      </c>
      <c r="J24" s="10" t="s">
        <v>3592</v>
      </c>
    </row>
    <row r="25">
      <c r="A25" s="10" t="s">
        <v>3591</v>
      </c>
      <c r="B25" s="19">
        <v>0.06924768518518519</v>
      </c>
      <c r="C25" s="10" t="s">
        <v>3086</v>
      </c>
      <c r="D25" s="10" t="s">
        <v>125</v>
      </c>
      <c r="E25" s="13" t="s">
        <v>75</v>
      </c>
      <c r="F25" s="13" t="s">
        <v>75</v>
      </c>
      <c r="J25" s="10" t="s">
        <v>85</v>
      </c>
    </row>
    <row r="26">
      <c r="A26" s="10" t="s">
        <v>3591</v>
      </c>
      <c r="B26" s="19">
        <v>0.06924768518518519</v>
      </c>
      <c r="C26" s="10" t="s">
        <v>84</v>
      </c>
      <c r="D26" s="10" t="s">
        <v>125</v>
      </c>
      <c r="E26" s="13">
        <v>26.0</v>
      </c>
      <c r="F26" s="16">
        <f>E26-3-10</f>
        <v>13</v>
      </c>
      <c r="J26" s="10" t="s">
        <v>2165</v>
      </c>
    </row>
    <row r="27">
      <c r="A27" s="10" t="s">
        <v>3591</v>
      </c>
      <c r="B27" s="19">
        <v>0.06924768518518519</v>
      </c>
      <c r="C27" s="10" t="s">
        <v>964</v>
      </c>
      <c r="D27" s="10" t="s">
        <v>125</v>
      </c>
      <c r="E27" s="13">
        <v>21.0</v>
      </c>
      <c r="F27" s="16">
        <f>E27-2-10</f>
        <v>9</v>
      </c>
      <c r="J27" s="10" t="s">
        <v>2165</v>
      </c>
    </row>
    <row r="28">
      <c r="A28" s="10" t="s">
        <v>3591</v>
      </c>
      <c r="B28" s="19">
        <v>0.06924768518518519</v>
      </c>
      <c r="C28" s="10" t="s">
        <v>70</v>
      </c>
      <c r="D28" s="10" t="s">
        <v>125</v>
      </c>
      <c r="E28" s="13">
        <v>34.0</v>
      </c>
      <c r="F28" s="16">
        <f>E28-10-10</f>
        <v>14</v>
      </c>
      <c r="J28" s="10" t="s">
        <v>2165</v>
      </c>
    </row>
    <row r="29">
      <c r="A29" s="10" t="s">
        <v>3591</v>
      </c>
      <c r="B29" s="19">
        <v>0.07038194444444444</v>
      </c>
      <c r="C29" s="10" t="s">
        <v>66</v>
      </c>
      <c r="D29" s="10" t="s">
        <v>125</v>
      </c>
      <c r="E29" s="13">
        <v>27.0</v>
      </c>
      <c r="F29" s="16">
        <f>E29-10</f>
        <v>17</v>
      </c>
      <c r="J29" s="10" t="s">
        <v>2165</v>
      </c>
    </row>
    <row r="30">
      <c r="A30" s="10" t="s">
        <v>3591</v>
      </c>
      <c r="B30" s="19">
        <v>0.07038194444444444</v>
      </c>
      <c r="C30" s="10" t="s">
        <v>69</v>
      </c>
      <c r="D30" s="10" t="s">
        <v>125</v>
      </c>
      <c r="E30" s="13">
        <v>33.0</v>
      </c>
      <c r="F30" s="16">
        <f>E30-4-10</f>
        <v>19</v>
      </c>
      <c r="J30" s="10" t="s">
        <v>2165</v>
      </c>
    </row>
    <row r="31">
      <c r="A31" s="10" t="s">
        <v>3591</v>
      </c>
      <c r="B31" s="19">
        <v>0.07038194444444444</v>
      </c>
      <c r="C31" s="10" t="s">
        <v>82</v>
      </c>
      <c r="D31" s="10" t="s">
        <v>125</v>
      </c>
      <c r="E31" s="13" t="s">
        <v>68</v>
      </c>
      <c r="F31" s="13">
        <v>20.0</v>
      </c>
      <c r="J31" s="10" t="s">
        <v>2165</v>
      </c>
    </row>
    <row r="32">
      <c r="A32" s="10" t="s">
        <v>3591</v>
      </c>
      <c r="B32" s="19">
        <v>0.07038194444444444</v>
      </c>
      <c r="C32" s="10" t="s">
        <v>3086</v>
      </c>
      <c r="D32" s="10" t="s">
        <v>125</v>
      </c>
      <c r="E32" s="13" t="s">
        <v>75</v>
      </c>
      <c r="F32" s="13" t="s">
        <v>75</v>
      </c>
      <c r="J32" s="10" t="s">
        <v>85</v>
      </c>
    </row>
    <row r="33">
      <c r="A33" s="10" t="s">
        <v>3591</v>
      </c>
      <c r="B33" s="19">
        <v>0.07038194444444444</v>
      </c>
      <c r="C33" s="10" t="s">
        <v>3086</v>
      </c>
      <c r="D33" s="10" t="s">
        <v>125</v>
      </c>
      <c r="E33" s="13">
        <v>39.0</v>
      </c>
      <c r="F33" s="16">
        <f>E33-15-10</f>
        <v>14</v>
      </c>
      <c r="J33" s="10" t="s">
        <v>3592</v>
      </c>
    </row>
    <row r="34">
      <c r="A34" s="10" t="s">
        <v>3591</v>
      </c>
      <c r="B34" s="19">
        <v>0.07038194444444444</v>
      </c>
      <c r="C34" s="10" t="s">
        <v>84</v>
      </c>
      <c r="D34" s="10" t="s">
        <v>125</v>
      </c>
      <c r="E34" s="13">
        <v>26.0</v>
      </c>
      <c r="F34" s="16">
        <f>E34-3-10</f>
        <v>13</v>
      </c>
      <c r="J34" s="10" t="s">
        <v>2165</v>
      </c>
    </row>
    <row r="35">
      <c r="A35" s="10" t="s">
        <v>3591</v>
      </c>
      <c r="B35" s="19">
        <v>0.07038194444444444</v>
      </c>
      <c r="C35" s="10" t="s">
        <v>964</v>
      </c>
      <c r="D35" s="10" t="s">
        <v>125</v>
      </c>
      <c r="E35" s="13">
        <v>31.0</v>
      </c>
      <c r="F35" s="16">
        <f>E35-2-10</f>
        <v>19</v>
      </c>
      <c r="J35" s="10" t="s">
        <v>2165</v>
      </c>
    </row>
    <row r="36">
      <c r="A36" s="10" t="s">
        <v>3591</v>
      </c>
      <c r="B36" s="19">
        <v>0.07038194444444444</v>
      </c>
      <c r="C36" s="10" t="s">
        <v>70</v>
      </c>
      <c r="D36" s="10" t="s">
        <v>125</v>
      </c>
      <c r="E36" s="13">
        <v>31.0</v>
      </c>
      <c r="F36" s="16">
        <f>E36-10-10</f>
        <v>11</v>
      </c>
      <c r="J36" s="10" t="s">
        <v>2165</v>
      </c>
    </row>
    <row r="37">
      <c r="A37" s="10" t="s">
        <v>3591</v>
      </c>
      <c r="B37" s="19">
        <v>0.07135416666666666</v>
      </c>
      <c r="C37" s="10" t="s">
        <v>66</v>
      </c>
      <c r="D37" s="10" t="s">
        <v>125</v>
      </c>
      <c r="E37" s="13">
        <v>26.0</v>
      </c>
      <c r="F37" s="16">
        <f>E37-0-10</f>
        <v>16</v>
      </c>
      <c r="J37" s="10" t="s">
        <v>2165</v>
      </c>
    </row>
    <row r="38">
      <c r="A38" s="10" t="s">
        <v>3591</v>
      </c>
      <c r="B38" s="19">
        <v>0.07135416666666666</v>
      </c>
      <c r="C38" s="10" t="s">
        <v>69</v>
      </c>
      <c r="D38" s="10" t="s">
        <v>125</v>
      </c>
      <c r="E38" s="13">
        <v>24.0</v>
      </c>
      <c r="F38" s="16">
        <f>E38-4-10</f>
        <v>10</v>
      </c>
      <c r="J38" s="10" t="s">
        <v>2165</v>
      </c>
    </row>
    <row r="39">
      <c r="A39" s="10" t="s">
        <v>3591</v>
      </c>
      <c r="B39" s="19">
        <v>0.07135416666666666</v>
      </c>
      <c r="C39" s="10" t="s">
        <v>82</v>
      </c>
      <c r="D39" s="10" t="s">
        <v>125</v>
      </c>
      <c r="E39" s="13">
        <v>17.0</v>
      </c>
      <c r="F39" s="16">
        <f>E39-2-10</f>
        <v>5</v>
      </c>
      <c r="J39" s="10" t="s">
        <v>2165</v>
      </c>
    </row>
    <row r="40">
      <c r="A40" s="10" t="s">
        <v>3591</v>
      </c>
      <c r="B40" s="19">
        <v>0.07135416666666666</v>
      </c>
      <c r="C40" s="10" t="s">
        <v>3086</v>
      </c>
      <c r="D40" s="10" t="s">
        <v>125</v>
      </c>
      <c r="E40" s="13" t="s">
        <v>75</v>
      </c>
      <c r="F40" s="13" t="s">
        <v>75</v>
      </c>
      <c r="J40" s="10" t="s">
        <v>85</v>
      </c>
    </row>
    <row r="41">
      <c r="A41" s="10" t="s">
        <v>3591</v>
      </c>
      <c r="B41" s="19">
        <v>0.07135416666666666</v>
      </c>
      <c r="C41" s="10" t="s">
        <v>3086</v>
      </c>
      <c r="D41" s="10" t="s">
        <v>125</v>
      </c>
      <c r="E41" s="13">
        <v>41.0</v>
      </c>
      <c r="F41" s="16">
        <f>E41-15-10</f>
        <v>16</v>
      </c>
      <c r="J41" s="10" t="s">
        <v>3592</v>
      </c>
    </row>
    <row r="42">
      <c r="A42" s="10" t="s">
        <v>3591</v>
      </c>
      <c r="B42" s="19">
        <v>0.07135416666666666</v>
      </c>
      <c r="C42" s="10" t="s">
        <v>84</v>
      </c>
      <c r="D42" s="10" t="s">
        <v>125</v>
      </c>
      <c r="E42" s="10">
        <v>20.0</v>
      </c>
      <c r="F42" s="16">
        <f>E42-3-10</f>
        <v>7</v>
      </c>
      <c r="J42" s="10" t="s">
        <v>2165</v>
      </c>
    </row>
    <row r="43">
      <c r="A43" s="10" t="s">
        <v>3591</v>
      </c>
      <c r="B43" s="19">
        <v>0.07135416666666666</v>
      </c>
      <c r="C43" s="10" t="s">
        <v>964</v>
      </c>
      <c r="D43" s="10" t="s">
        <v>125</v>
      </c>
      <c r="E43" s="13">
        <v>31.0</v>
      </c>
      <c r="F43" s="16">
        <f>E43-2-10</f>
        <v>19</v>
      </c>
      <c r="J43" s="10" t="s">
        <v>2165</v>
      </c>
    </row>
    <row r="44">
      <c r="A44" s="10" t="s">
        <v>3591</v>
      </c>
      <c r="B44" s="19">
        <v>0.07135416666666666</v>
      </c>
      <c r="C44" s="10" t="s">
        <v>70</v>
      </c>
      <c r="D44" s="10" t="s">
        <v>125</v>
      </c>
      <c r="E44" s="13">
        <v>30.0</v>
      </c>
      <c r="F44" s="16">
        <f>E44-10-10</f>
        <v>10</v>
      </c>
      <c r="J44" s="10" t="s">
        <v>2165</v>
      </c>
    </row>
    <row r="45">
      <c r="A45" s="10" t="s">
        <v>3591</v>
      </c>
      <c r="B45" s="19">
        <v>0.09144675925925926</v>
      </c>
      <c r="C45" s="10" t="s">
        <v>70</v>
      </c>
      <c r="D45" s="10" t="s">
        <v>67</v>
      </c>
      <c r="E45" s="13">
        <v>12.0</v>
      </c>
      <c r="F45" s="16">
        <f>E45-4</f>
        <v>8</v>
      </c>
    </row>
    <row r="46">
      <c r="A46" s="10" t="s">
        <v>3591</v>
      </c>
      <c r="B46" s="19">
        <v>0.09144675925925926</v>
      </c>
      <c r="C46" s="10" t="s">
        <v>69</v>
      </c>
      <c r="D46" s="10" t="s">
        <v>67</v>
      </c>
      <c r="E46" s="13">
        <v>23.0</v>
      </c>
      <c r="F46" s="16">
        <f>E46-5</f>
        <v>18</v>
      </c>
    </row>
    <row r="47">
      <c r="A47" s="10" t="s">
        <v>3591</v>
      </c>
      <c r="B47" s="19">
        <v>0.09212962962962963</v>
      </c>
      <c r="C47" s="10" t="s">
        <v>70</v>
      </c>
      <c r="D47" s="10" t="s">
        <v>78</v>
      </c>
      <c r="E47" s="13">
        <v>28.0</v>
      </c>
      <c r="F47" s="13">
        <v>18.0</v>
      </c>
    </row>
    <row r="48">
      <c r="A48" s="10" t="s">
        <v>3591</v>
      </c>
      <c r="B48" s="19">
        <v>0.09212962962962963</v>
      </c>
      <c r="C48" s="10" t="s">
        <v>964</v>
      </c>
      <c r="D48" s="10" t="s">
        <v>78</v>
      </c>
      <c r="E48" s="13">
        <v>13.0</v>
      </c>
      <c r="F48" s="16">
        <f>E48-2</f>
        <v>11</v>
      </c>
      <c r="H48" s="10" t="s">
        <v>3593</v>
      </c>
    </row>
    <row r="49">
      <c r="A49" s="10" t="s">
        <v>3591</v>
      </c>
      <c r="B49" s="19">
        <v>0.09212962962962963</v>
      </c>
      <c r="C49" s="10" t="s">
        <v>84</v>
      </c>
      <c r="D49" s="10" t="s">
        <v>78</v>
      </c>
      <c r="E49" s="13">
        <v>17.0</v>
      </c>
      <c r="F49" s="16">
        <f>E49-3</f>
        <v>14</v>
      </c>
      <c r="H49" s="10" t="s">
        <v>3594</v>
      </c>
    </row>
    <row r="50">
      <c r="A50" s="10" t="s">
        <v>3591</v>
      </c>
      <c r="B50" s="19">
        <v>0.09212962962962963</v>
      </c>
      <c r="C50" s="10" t="s">
        <v>82</v>
      </c>
      <c r="D50" s="10" t="s">
        <v>78</v>
      </c>
      <c r="E50" s="13">
        <v>14.0</v>
      </c>
      <c r="F50" s="16">
        <f>E50-2</f>
        <v>12</v>
      </c>
      <c r="H50" s="10" t="s">
        <v>3595</v>
      </c>
    </row>
    <row r="51">
      <c r="A51" s="10" t="s">
        <v>3591</v>
      </c>
      <c r="B51" s="19">
        <v>0.09212962962962963</v>
      </c>
      <c r="C51" s="10" t="s">
        <v>3086</v>
      </c>
      <c r="D51" s="10" t="s">
        <v>78</v>
      </c>
      <c r="E51" s="13">
        <v>21.0</v>
      </c>
      <c r="F51" s="16">
        <f>E51-10</f>
        <v>11</v>
      </c>
      <c r="H51" s="10" t="s">
        <v>3596</v>
      </c>
    </row>
    <row r="52">
      <c r="A52" s="10" t="s">
        <v>3591</v>
      </c>
      <c r="B52" s="19">
        <v>0.09212962962962963</v>
      </c>
      <c r="C52" s="10" t="s">
        <v>69</v>
      </c>
      <c r="D52" s="10" t="s">
        <v>78</v>
      </c>
      <c r="E52" s="13">
        <v>15.0</v>
      </c>
      <c r="F52" s="16">
        <f>E52-4</f>
        <v>11</v>
      </c>
      <c r="H52" s="10" t="s">
        <v>3597</v>
      </c>
    </row>
    <row r="53">
      <c r="A53" s="10" t="s">
        <v>3591</v>
      </c>
      <c r="B53" s="19">
        <v>0.09212962962962963</v>
      </c>
      <c r="C53" s="10" t="s">
        <v>66</v>
      </c>
      <c r="D53" s="10" t="s">
        <v>78</v>
      </c>
      <c r="E53" s="13" t="s">
        <v>88</v>
      </c>
      <c r="F53" s="13">
        <v>1.0</v>
      </c>
      <c r="H53" s="10" t="s">
        <v>3598</v>
      </c>
    </row>
    <row r="54">
      <c r="A54" s="10" t="s">
        <v>3591</v>
      </c>
      <c r="B54" s="19">
        <v>0.09583333333333334</v>
      </c>
      <c r="C54" s="10" t="s">
        <v>3086</v>
      </c>
      <c r="D54" s="10" t="s">
        <v>79</v>
      </c>
      <c r="E54" s="13">
        <v>18.0</v>
      </c>
      <c r="F54" s="16">
        <f>E54-5</f>
        <v>13</v>
      </c>
    </row>
    <row r="55">
      <c r="A55" s="10" t="s">
        <v>3591</v>
      </c>
      <c r="B55" s="19">
        <v>0.09583333333333334</v>
      </c>
      <c r="C55" s="10" t="s">
        <v>84</v>
      </c>
      <c r="D55" s="10" t="s">
        <v>79</v>
      </c>
      <c r="E55" s="16">
        <f>F55+9</f>
        <v>15</v>
      </c>
      <c r="F55" s="13">
        <v>6.0</v>
      </c>
    </row>
    <row r="56">
      <c r="A56" s="10" t="s">
        <v>3591</v>
      </c>
      <c r="B56" s="19">
        <v>0.09583333333333334</v>
      </c>
      <c r="C56" s="10" t="s">
        <v>964</v>
      </c>
      <c r="D56" s="10" t="s">
        <v>79</v>
      </c>
      <c r="E56" s="13">
        <v>3.0</v>
      </c>
      <c r="F56" s="16">
        <f>E56-0</f>
        <v>3</v>
      </c>
    </row>
    <row r="57">
      <c r="A57" s="10" t="s">
        <v>3591</v>
      </c>
      <c r="B57" s="19">
        <v>0.09583333333333334</v>
      </c>
      <c r="C57" s="10" t="s">
        <v>70</v>
      </c>
      <c r="D57" s="10" t="s">
        <v>79</v>
      </c>
      <c r="E57" s="13">
        <v>28.0</v>
      </c>
      <c r="F57" s="16">
        <f>E57-10</f>
        <v>18</v>
      </c>
    </row>
    <row r="58">
      <c r="A58" s="10" t="s">
        <v>3591</v>
      </c>
      <c r="B58" s="19">
        <v>0.09708333333333333</v>
      </c>
      <c r="C58" s="10" t="s">
        <v>69</v>
      </c>
      <c r="D58" s="10" t="s">
        <v>73</v>
      </c>
      <c r="E58" s="13">
        <v>18.0</v>
      </c>
      <c r="F58" s="16">
        <f>E58-9</f>
        <v>9</v>
      </c>
    </row>
    <row r="59">
      <c r="A59" s="10" t="s">
        <v>3591</v>
      </c>
      <c r="B59" s="19">
        <v>0.09827546296296297</v>
      </c>
      <c r="C59" s="10" t="s">
        <v>3086</v>
      </c>
      <c r="D59" s="10" t="s">
        <v>129</v>
      </c>
      <c r="E59" s="13" t="s">
        <v>88</v>
      </c>
      <c r="F59" s="13">
        <v>1.0</v>
      </c>
    </row>
    <row r="60">
      <c r="A60" s="10" t="s">
        <v>3591</v>
      </c>
      <c r="B60" s="19">
        <v>0.09827546296296297</v>
      </c>
      <c r="C60" s="10" t="s">
        <v>82</v>
      </c>
      <c r="D60" s="10" t="s">
        <v>129</v>
      </c>
      <c r="E60" s="13">
        <v>5.0</v>
      </c>
      <c r="F60" s="16">
        <f>E60-2</f>
        <v>3</v>
      </c>
      <c r="J60" s="10" t="s">
        <v>3599</v>
      </c>
    </row>
    <row r="61">
      <c r="A61" s="10" t="s">
        <v>3591</v>
      </c>
      <c r="B61" s="19">
        <v>0.10668981481481482</v>
      </c>
      <c r="C61" s="10" t="s">
        <v>3086</v>
      </c>
      <c r="D61" s="10" t="s">
        <v>79</v>
      </c>
      <c r="E61" s="13">
        <v>15.0</v>
      </c>
      <c r="F61" s="16">
        <f t="shared" ref="F61:F62" si="1">E61-5</f>
        <v>10</v>
      </c>
    </row>
    <row r="62">
      <c r="A62" s="10" t="s">
        <v>3591</v>
      </c>
      <c r="B62" s="19">
        <v>0.10671296296296297</v>
      </c>
      <c r="C62" s="10" t="s">
        <v>3086</v>
      </c>
      <c r="D62" s="10" t="s">
        <v>79</v>
      </c>
      <c r="E62" s="13">
        <v>17.0</v>
      </c>
      <c r="F62" s="16">
        <f t="shared" si="1"/>
        <v>12</v>
      </c>
    </row>
    <row r="63">
      <c r="A63" s="10" t="s">
        <v>3591</v>
      </c>
      <c r="B63" s="19">
        <v>0.10876157407407408</v>
      </c>
      <c r="C63" s="10" t="s">
        <v>69</v>
      </c>
      <c r="D63" s="10" t="s">
        <v>209</v>
      </c>
      <c r="E63" s="13">
        <v>20.0</v>
      </c>
      <c r="F63" s="16">
        <f>E63-3</f>
        <v>17</v>
      </c>
      <c r="J63" s="10" t="s">
        <v>2405</v>
      </c>
    </row>
    <row r="64">
      <c r="A64" s="10" t="s">
        <v>3591</v>
      </c>
      <c r="B64" s="19">
        <v>0.11462962962962962</v>
      </c>
      <c r="C64" s="10" t="s">
        <v>70</v>
      </c>
      <c r="D64" s="10" t="s">
        <v>78</v>
      </c>
      <c r="E64" s="13">
        <v>15.0</v>
      </c>
      <c r="F64" s="16">
        <f>E64-10</f>
        <v>5</v>
      </c>
    </row>
    <row r="65">
      <c r="A65" s="10" t="s">
        <v>3591</v>
      </c>
      <c r="B65" s="19">
        <v>0.11741898148148149</v>
      </c>
      <c r="C65" s="10" t="s">
        <v>82</v>
      </c>
      <c r="D65" s="10" t="s">
        <v>3424</v>
      </c>
      <c r="E65" s="13">
        <v>5.0</v>
      </c>
      <c r="F65" s="16">
        <f>E65</f>
        <v>5</v>
      </c>
    </row>
    <row r="66">
      <c r="A66" s="10" t="s">
        <v>3591</v>
      </c>
      <c r="B66" s="19">
        <v>0.11777777777777777</v>
      </c>
      <c r="C66" s="10" t="s">
        <v>66</v>
      </c>
      <c r="D66" s="10" t="s">
        <v>154</v>
      </c>
      <c r="E66" s="13">
        <v>17.0</v>
      </c>
      <c r="F66" s="16">
        <f>E66--2</f>
        <v>19</v>
      </c>
    </row>
    <row r="67">
      <c r="A67" s="10" t="s">
        <v>3591</v>
      </c>
      <c r="B67" s="19">
        <v>0.11777777777777777</v>
      </c>
      <c r="C67" s="10" t="s">
        <v>82</v>
      </c>
      <c r="D67" s="10" t="s">
        <v>154</v>
      </c>
      <c r="E67" s="13" t="s">
        <v>88</v>
      </c>
      <c r="F67" s="13">
        <v>1.0</v>
      </c>
    </row>
    <row r="68">
      <c r="A68" s="10" t="s">
        <v>3591</v>
      </c>
      <c r="B68" s="19">
        <v>0.11777777777777777</v>
      </c>
      <c r="C68" s="10" t="s">
        <v>69</v>
      </c>
      <c r="D68" s="10" t="s">
        <v>154</v>
      </c>
      <c r="E68" s="13">
        <v>19.0</v>
      </c>
      <c r="F68" s="16">
        <f>E68-5</f>
        <v>14</v>
      </c>
    </row>
    <row r="69">
      <c r="A69" s="10" t="s">
        <v>3591</v>
      </c>
      <c r="B69" s="19">
        <v>0.11777777777777777</v>
      </c>
      <c r="C69" s="10" t="s">
        <v>3086</v>
      </c>
      <c r="D69" s="10" t="s">
        <v>154</v>
      </c>
      <c r="E69" s="13">
        <v>12.0</v>
      </c>
      <c r="F69" s="16">
        <f>E69-1</f>
        <v>11</v>
      </c>
    </row>
    <row r="70">
      <c r="A70" s="10" t="s">
        <v>3591</v>
      </c>
      <c r="B70" s="19">
        <v>0.11777777777777777</v>
      </c>
      <c r="C70" s="10" t="s">
        <v>84</v>
      </c>
      <c r="D70" s="10" t="s">
        <v>154</v>
      </c>
      <c r="E70" s="13">
        <v>23.0</v>
      </c>
      <c r="F70" s="16">
        <f>E70-6</f>
        <v>17</v>
      </c>
    </row>
    <row r="71">
      <c r="A71" s="10" t="s">
        <v>3591</v>
      </c>
      <c r="B71" s="19">
        <v>0.11777777777777777</v>
      </c>
      <c r="C71" s="10" t="s">
        <v>964</v>
      </c>
      <c r="D71" s="10" t="s">
        <v>154</v>
      </c>
      <c r="E71" s="13">
        <v>13.0</v>
      </c>
      <c r="F71" s="16">
        <f>E71-5</f>
        <v>8</v>
      </c>
    </row>
    <row r="72">
      <c r="A72" s="10" t="s">
        <v>3591</v>
      </c>
      <c r="B72" s="19">
        <v>0.11777777777777777</v>
      </c>
      <c r="C72" s="10" t="s">
        <v>70</v>
      </c>
      <c r="D72" s="10" t="s">
        <v>154</v>
      </c>
      <c r="E72" s="13">
        <v>15.0</v>
      </c>
      <c r="F72" s="16">
        <f>E72-4</f>
        <v>11</v>
      </c>
    </row>
    <row r="73">
      <c r="A73" s="10" t="s">
        <v>3591</v>
      </c>
      <c r="B73" s="19">
        <v>0.13399305555555555</v>
      </c>
      <c r="C73" s="10" t="s">
        <v>82</v>
      </c>
      <c r="D73" s="10" t="s">
        <v>127</v>
      </c>
      <c r="E73" s="13">
        <v>25.0</v>
      </c>
      <c r="F73" s="16">
        <f>E73-9</f>
        <v>16</v>
      </c>
    </row>
  </sheetData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7.43"/>
    <col customWidth="1" min="3" max="3" width="10.0"/>
    <col customWidth="1" min="4" max="4" width="11.86"/>
    <col customWidth="1" min="5" max="5" width="11.0"/>
    <col customWidth="1" min="6" max="6" width="13.14"/>
    <col customWidth="1" min="7" max="7" width="5.57"/>
    <col customWidth="1" min="8" max="8" width="13.71"/>
    <col customWidth="1" min="9" max="9" width="6.71"/>
    <col customWidth="1" min="10" max="10" width="26.71"/>
  </cols>
  <sheetData>
    <row r="1">
      <c r="A1" s="17" t="s">
        <v>0</v>
      </c>
      <c r="B1" s="17" t="s">
        <v>56</v>
      </c>
      <c r="C1" s="17" t="s">
        <v>57</v>
      </c>
      <c r="D1" s="17" t="s">
        <v>58</v>
      </c>
      <c r="E1" s="18" t="s">
        <v>59</v>
      </c>
      <c r="F1" s="18" t="s">
        <v>60</v>
      </c>
      <c r="G1" s="17" t="s">
        <v>61</v>
      </c>
      <c r="H1" s="17" t="s">
        <v>62</v>
      </c>
      <c r="I1" s="17" t="s">
        <v>63</v>
      </c>
      <c r="J1" s="17" t="s">
        <v>64</v>
      </c>
    </row>
    <row r="2">
      <c r="A2" s="10" t="s">
        <v>3600</v>
      </c>
      <c r="B2" s="19">
        <v>0.026574074074074073</v>
      </c>
      <c r="C2" s="10" t="s">
        <v>70</v>
      </c>
      <c r="D2" s="10" t="s">
        <v>71</v>
      </c>
      <c r="E2" s="13">
        <v>15.0</v>
      </c>
      <c r="F2" s="16">
        <f>E2-9</f>
        <v>6</v>
      </c>
    </row>
    <row r="3">
      <c r="A3" s="10" t="s">
        <v>3600</v>
      </c>
      <c r="B3" s="19">
        <v>0.04209490740740741</v>
      </c>
      <c r="C3" s="10" t="s">
        <v>84</v>
      </c>
      <c r="D3" s="10" t="s">
        <v>67</v>
      </c>
      <c r="E3" s="13">
        <v>21.0</v>
      </c>
      <c r="F3" s="13">
        <f>E3-5</f>
        <v>16</v>
      </c>
    </row>
    <row r="4">
      <c r="A4" s="10" t="s">
        <v>3600</v>
      </c>
      <c r="B4" s="19">
        <v>0.04283564814814815</v>
      </c>
      <c r="C4" s="10" t="s">
        <v>964</v>
      </c>
      <c r="D4" s="10" t="s">
        <v>67</v>
      </c>
      <c r="E4" s="13">
        <v>19.0</v>
      </c>
      <c r="F4" s="16">
        <f>E4-9</f>
        <v>10</v>
      </c>
    </row>
    <row r="5">
      <c r="A5" s="10" t="s">
        <v>3600</v>
      </c>
      <c r="B5" s="19">
        <v>0.04303240740740741</v>
      </c>
      <c r="C5" s="10" t="s">
        <v>69</v>
      </c>
      <c r="D5" s="10" t="s">
        <v>67</v>
      </c>
      <c r="E5" s="13">
        <v>17.0</v>
      </c>
      <c r="F5" s="13" t="s">
        <v>75</v>
      </c>
      <c r="J5" s="10" t="s">
        <v>2634</v>
      </c>
    </row>
    <row r="6">
      <c r="A6" s="10" t="s">
        <v>3600</v>
      </c>
      <c r="B6" s="19">
        <v>0.043611111111111114</v>
      </c>
      <c r="C6" s="10" t="s">
        <v>82</v>
      </c>
      <c r="D6" s="10" t="s">
        <v>67</v>
      </c>
      <c r="E6" s="13" t="s">
        <v>75</v>
      </c>
      <c r="F6" s="13" t="s">
        <v>75</v>
      </c>
      <c r="J6" s="10" t="s">
        <v>85</v>
      </c>
    </row>
    <row r="7">
      <c r="A7" s="10" t="s">
        <v>3600</v>
      </c>
      <c r="B7" s="19">
        <v>0.043611111111111114</v>
      </c>
      <c r="C7" s="10" t="s">
        <v>82</v>
      </c>
      <c r="D7" s="10" t="s">
        <v>67</v>
      </c>
      <c r="E7" s="13" t="s">
        <v>68</v>
      </c>
      <c r="F7" s="13">
        <v>20.0</v>
      </c>
      <c r="J7" s="10" t="s">
        <v>86</v>
      </c>
    </row>
    <row r="8">
      <c r="A8" s="10" t="s">
        <v>3600</v>
      </c>
      <c r="B8" s="19">
        <v>0.04579861111111111</v>
      </c>
      <c r="C8" s="10" t="s">
        <v>69</v>
      </c>
      <c r="D8" s="10" t="s">
        <v>71</v>
      </c>
      <c r="E8" s="13" t="s">
        <v>88</v>
      </c>
      <c r="F8" s="13">
        <v>1.0</v>
      </c>
    </row>
    <row r="9">
      <c r="A9" s="10" t="s">
        <v>3600</v>
      </c>
      <c r="B9" s="19">
        <v>0.054108796296296294</v>
      </c>
      <c r="C9" s="10" t="s">
        <v>70</v>
      </c>
      <c r="D9" s="10" t="s">
        <v>131</v>
      </c>
      <c r="E9" s="13">
        <v>19.0</v>
      </c>
      <c r="F9" s="16">
        <f>E9-4</f>
        <v>15</v>
      </c>
    </row>
    <row r="10">
      <c r="A10" s="10" t="s">
        <v>3600</v>
      </c>
      <c r="B10" s="19">
        <v>0.05412037037037037</v>
      </c>
      <c r="C10" s="10" t="s">
        <v>82</v>
      </c>
      <c r="D10" s="10" t="s">
        <v>131</v>
      </c>
      <c r="E10" s="13">
        <v>25.0</v>
      </c>
      <c r="F10" s="13" t="s">
        <v>75</v>
      </c>
      <c r="J10" s="10" t="s">
        <v>2634</v>
      </c>
    </row>
    <row r="11">
      <c r="A11" s="10" t="s">
        <v>3600</v>
      </c>
      <c r="B11" s="19">
        <v>0.058298611111111114</v>
      </c>
      <c r="C11" s="10" t="s">
        <v>3086</v>
      </c>
      <c r="D11" s="10" t="s">
        <v>67</v>
      </c>
      <c r="E11" s="13" t="s">
        <v>88</v>
      </c>
      <c r="F11" s="13">
        <v>1.0</v>
      </c>
    </row>
    <row r="12">
      <c r="A12" s="10" t="s">
        <v>3600</v>
      </c>
      <c r="B12" s="19">
        <v>0.058506944444444445</v>
      </c>
      <c r="C12" s="10" t="s">
        <v>66</v>
      </c>
      <c r="D12" s="10" t="s">
        <v>67</v>
      </c>
      <c r="E12" s="13">
        <v>14.0</v>
      </c>
      <c r="F12" s="16">
        <f>E12-3</f>
        <v>11</v>
      </c>
    </row>
    <row r="13">
      <c r="A13" s="10" t="s">
        <v>3600</v>
      </c>
      <c r="B13" s="19">
        <v>0.05884259259259259</v>
      </c>
      <c r="C13" s="10" t="s">
        <v>70</v>
      </c>
      <c r="D13" s="10" t="s">
        <v>67</v>
      </c>
      <c r="E13" s="13">
        <v>14.0</v>
      </c>
      <c r="F13" s="16">
        <f>E13-4</f>
        <v>10</v>
      </c>
    </row>
    <row r="14">
      <c r="A14" s="10" t="s">
        <v>3600</v>
      </c>
      <c r="B14" s="19">
        <v>0.059618055555555556</v>
      </c>
      <c r="C14" s="10" t="s">
        <v>3086</v>
      </c>
      <c r="D14" s="10" t="s">
        <v>3424</v>
      </c>
      <c r="E14" s="13">
        <v>10.0</v>
      </c>
      <c r="F14" s="13">
        <v>10.0</v>
      </c>
    </row>
    <row r="15">
      <c r="A15" s="10" t="s">
        <v>3600</v>
      </c>
      <c r="B15" s="19">
        <v>0.060023148148148145</v>
      </c>
      <c r="C15" s="10" t="s">
        <v>3086</v>
      </c>
      <c r="D15" s="10" t="s">
        <v>154</v>
      </c>
      <c r="E15" s="13" t="s">
        <v>88</v>
      </c>
      <c r="F15" s="13">
        <v>1.0</v>
      </c>
    </row>
    <row r="16">
      <c r="A16" s="10" t="s">
        <v>3600</v>
      </c>
      <c r="B16" s="19">
        <v>0.06008101851851852</v>
      </c>
      <c r="C16" s="10" t="s">
        <v>964</v>
      </c>
      <c r="D16" s="10" t="s">
        <v>154</v>
      </c>
      <c r="E16" s="13" t="s">
        <v>88</v>
      </c>
      <c r="F16" s="13">
        <v>1.0</v>
      </c>
    </row>
    <row r="17">
      <c r="A17" s="10" t="s">
        <v>3600</v>
      </c>
      <c r="B17" s="19">
        <v>0.06013888888888889</v>
      </c>
      <c r="C17" s="10" t="s">
        <v>69</v>
      </c>
      <c r="D17" s="10" t="s">
        <v>154</v>
      </c>
      <c r="E17" s="13">
        <v>9.0</v>
      </c>
      <c r="F17" s="16">
        <f>E17-5</f>
        <v>4</v>
      </c>
    </row>
    <row r="18">
      <c r="A18" s="10" t="s">
        <v>3600</v>
      </c>
      <c r="B18" s="19">
        <v>0.06015046296296296</v>
      </c>
      <c r="C18" s="10" t="s">
        <v>66</v>
      </c>
      <c r="D18" s="10" t="s">
        <v>154</v>
      </c>
      <c r="E18" s="13">
        <v>8.0</v>
      </c>
      <c r="F18" s="16">
        <f>E18--2</f>
        <v>10</v>
      </c>
    </row>
    <row r="19">
      <c r="A19" s="10" t="s">
        <v>3600</v>
      </c>
      <c r="B19" s="19">
        <v>0.060162037037037035</v>
      </c>
      <c r="C19" s="10" t="s">
        <v>82</v>
      </c>
      <c r="D19" s="10" t="s">
        <v>154</v>
      </c>
      <c r="E19" s="13">
        <v>16.0</v>
      </c>
      <c r="F19" s="16">
        <f>E19-4</f>
        <v>12</v>
      </c>
    </row>
    <row r="20">
      <c r="A20" s="10" t="s">
        <v>3600</v>
      </c>
      <c r="B20" s="19">
        <v>0.06018518518518518</v>
      </c>
      <c r="C20" s="10" t="s">
        <v>84</v>
      </c>
      <c r="D20" s="10" t="s">
        <v>154</v>
      </c>
      <c r="E20" s="13" t="s">
        <v>88</v>
      </c>
      <c r="F20" s="13">
        <v>1.0</v>
      </c>
    </row>
    <row r="21">
      <c r="A21" s="10" t="s">
        <v>3600</v>
      </c>
      <c r="B21" s="19">
        <v>0.06024305555555556</v>
      </c>
      <c r="C21" s="10" t="s">
        <v>70</v>
      </c>
      <c r="D21" s="10" t="s">
        <v>154</v>
      </c>
      <c r="E21" s="13">
        <v>12.0</v>
      </c>
      <c r="F21" s="16">
        <f>E21-3</f>
        <v>9</v>
      </c>
    </row>
    <row r="22">
      <c r="A22" s="10" t="s">
        <v>3600</v>
      </c>
      <c r="B22" s="19">
        <v>0.1026736111111111</v>
      </c>
      <c r="C22" s="10" t="s">
        <v>964</v>
      </c>
      <c r="D22" s="10" t="s">
        <v>71</v>
      </c>
      <c r="E22" s="13">
        <v>22.0</v>
      </c>
      <c r="F22" s="16">
        <f t="shared" ref="F22:F23" si="1">E22-9</f>
        <v>13</v>
      </c>
    </row>
    <row r="23">
      <c r="A23" s="10" t="s">
        <v>3600</v>
      </c>
      <c r="B23" s="19">
        <v>0.1055787037037037</v>
      </c>
      <c r="C23" s="10" t="s">
        <v>964</v>
      </c>
      <c r="D23" s="10" t="s">
        <v>71</v>
      </c>
      <c r="E23" s="13">
        <v>14.0</v>
      </c>
      <c r="F23" s="16">
        <f t="shared" si="1"/>
        <v>5</v>
      </c>
    </row>
    <row r="24">
      <c r="A24" s="10" t="s">
        <v>3600</v>
      </c>
      <c r="B24" s="19">
        <v>0.1057175925925926</v>
      </c>
      <c r="C24" s="10" t="s">
        <v>84</v>
      </c>
      <c r="D24" s="10" t="s">
        <v>71</v>
      </c>
      <c r="E24" s="13">
        <v>15.0</v>
      </c>
      <c r="F24" s="16">
        <f>E24-0</f>
        <v>15</v>
      </c>
    </row>
    <row r="25">
      <c r="A25" s="10" t="s">
        <v>3600</v>
      </c>
      <c r="B25" s="19">
        <v>0.12253472222222223</v>
      </c>
      <c r="C25" s="10" t="s">
        <v>69</v>
      </c>
      <c r="D25" s="10" t="s">
        <v>76</v>
      </c>
      <c r="E25" s="13">
        <v>40.0</v>
      </c>
      <c r="F25" s="16"/>
      <c r="J25" s="10" t="s">
        <v>2509</v>
      </c>
    </row>
    <row r="26">
      <c r="A26" s="10" t="s">
        <v>3600</v>
      </c>
      <c r="B26" s="19">
        <v>0.12375</v>
      </c>
      <c r="C26" s="10" t="s">
        <v>964</v>
      </c>
      <c r="D26" s="10" t="s">
        <v>76</v>
      </c>
      <c r="E26" s="13">
        <v>39.0</v>
      </c>
      <c r="F26" s="16"/>
      <c r="J26" s="10" t="s">
        <v>2509</v>
      </c>
    </row>
    <row r="27">
      <c r="A27" s="10" t="s">
        <v>3600</v>
      </c>
      <c r="B27" s="19">
        <v>0.1261574074074074</v>
      </c>
      <c r="C27" s="10" t="s">
        <v>66</v>
      </c>
      <c r="D27" s="10" t="s">
        <v>67</v>
      </c>
      <c r="E27" s="13">
        <v>16.0</v>
      </c>
      <c r="F27" s="16">
        <f t="shared" ref="F27:F29" si="2">E27-3</f>
        <v>13</v>
      </c>
    </row>
    <row r="28">
      <c r="A28" s="10" t="s">
        <v>3600</v>
      </c>
      <c r="B28" s="19">
        <v>0.13012731481481482</v>
      </c>
      <c r="C28" s="10" t="s">
        <v>66</v>
      </c>
      <c r="D28" s="10" t="s">
        <v>67</v>
      </c>
      <c r="E28" s="13">
        <v>17.0</v>
      </c>
      <c r="F28" s="16">
        <f t="shared" si="2"/>
        <v>14</v>
      </c>
    </row>
    <row r="29">
      <c r="A29" s="10" t="s">
        <v>3600</v>
      </c>
      <c r="B29" s="19">
        <v>0.1432986111111111</v>
      </c>
      <c r="C29" s="10" t="s">
        <v>66</v>
      </c>
      <c r="D29" s="10" t="s">
        <v>67</v>
      </c>
      <c r="E29" s="13">
        <v>9.0</v>
      </c>
      <c r="F29" s="16">
        <f t="shared" si="2"/>
        <v>6</v>
      </c>
    </row>
    <row r="30">
      <c r="A30" s="10" t="s">
        <v>3600</v>
      </c>
      <c r="B30" s="19">
        <v>0.14631944444444445</v>
      </c>
      <c r="C30" s="10" t="s">
        <v>82</v>
      </c>
      <c r="D30" s="10" t="s">
        <v>67</v>
      </c>
      <c r="E30" s="13">
        <v>18.0</v>
      </c>
      <c r="F30" s="16">
        <f>E30-9</f>
        <v>9</v>
      </c>
    </row>
  </sheetData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7.43"/>
    <col customWidth="1" min="3" max="3" width="10.0"/>
    <col customWidth="1" min="4" max="4" width="16.0"/>
    <col customWidth="1" min="5" max="5" width="11.0"/>
    <col customWidth="1" min="6" max="6" width="13.14"/>
    <col customWidth="1" min="7" max="7" width="5.57"/>
    <col customWidth="1" min="8" max="8" width="25.43"/>
    <col customWidth="1" min="9" max="9" width="6.71"/>
    <col customWidth="1" min="10" max="10" width="40.29"/>
  </cols>
  <sheetData>
    <row r="1">
      <c r="A1" s="17" t="s">
        <v>0</v>
      </c>
      <c r="B1" s="17" t="s">
        <v>56</v>
      </c>
      <c r="C1" s="17" t="s">
        <v>57</v>
      </c>
      <c r="D1" s="17" t="s">
        <v>58</v>
      </c>
      <c r="E1" s="18" t="s">
        <v>59</v>
      </c>
      <c r="F1" s="18" t="s">
        <v>60</v>
      </c>
      <c r="G1" s="17" t="s">
        <v>61</v>
      </c>
      <c r="H1" s="17" t="s">
        <v>62</v>
      </c>
      <c r="I1" s="17" t="s">
        <v>63</v>
      </c>
      <c r="J1" s="17" t="s">
        <v>64</v>
      </c>
    </row>
    <row r="2">
      <c r="A2" s="10" t="s">
        <v>3601</v>
      </c>
      <c r="B2" s="19">
        <v>0.013275462962962963</v>
      </c>
      <c r="C2" s="10" t="s">
        <v>70</v>
      </c>
      <c r="D2" s="10" t="s">
        <v>129</v>
      </c>
      <c r="E2" s="13">
        <v>16.0</v>
      </c>
      <c r="F2" s="16">
        <f t="shared" ref="F2:F4" si="1">E2-5</f>
        <v>11</v>
      </c>
    </row>
    <row r="3">
      <c r="A3" s="10" t="s">
        <v>3601</v>
      </c>
      <c r="B3" s="19">
        <v>0.019675925925925927</v>
      </c>
      <c r="C3" s="10" t="s">
        <v>69</v>
      </c>
      <c r="D3" s="10" t="s">
        <v>67</v>
      </c>
      <c r="E3" s="13">
        <v>8.0</v>
      </c>
      <c r="F3" s="16">
        <f t="shared" si="1"/>
        <v>3</v>
      </c>
    </row>
    <row r="4">
      <c r="A4" s="10" t="s">
        <v>3601</v>
      </c>
      <c r="B4" s="19">
        <v>0.020335648148148148</v>
      </c>
      <c r="C4" s="10" t="s">
        <v>84</v>
      </c>
      <c r="D4" s="10" t="s">
        <v>67</v>
      </c>
      <c r="E4" s="13">
        <v>15.0</v>
      </c>
      <c r="F4" s="16">
        <f t="shared" si="1"/>
        <v>10</v>
      </c>
    </row>
    <row r="5">
      <c r="A5" s="10" t="s">
        <v>3601</v>
      </c>
      <c r="B5" s="19">
        <v>0.02153935185185185</v>
      </c>
      <c r="C5" s="10" t="s">
        <v>70</v>
      </c>
      <c r="D5" s="10" t="s">
        <v>67</v>
      </c>
      <c r="E5" s="13">
        <v>11.0</v>
      </c>
      <c r="F5" s="16">
        <f>E5-4</f>
        <v>7</v>
      </c>
    </row>
    <row r="6">
      <c r="A6" s="10" t="s">
        <v>3601</v>
      </c>
      <c r="B6" s="19">
        <v>0.021631944444444443</v>
      </c>
      <c r="C6" s="10" t="s">
        <v>69</v>
      </c>
      <c r="D6" s="10" t="s">
        <v>67</v>
      </c>
      <c r="E6" s="13">
        <v>16.0</v>
      </c>
      <c r="F6" s="16">
        <f>E6-5</f>
        <v>11</v>
      </c>
    </row>
    <row r="7">
      <c r="A7" s="10" t="s">
        <v>3601</v>
      </c>
      <c r="B7" s="19">
        <v>0.023715277777777776</v>
      </c>
      <c r="C7" s="10" t="s">
        <v>964</v>
      </c>
      <c r="D7" s="10" t="s">
        <v>76</v>
      </c>
      <c r="E7" s="13" t="s">
        <v>75</v>
      </c>
      <c r="F7" s="13" t="s">
        <v>75</v>
      </c>
      <c r="J7" s="10" t="s">
        <v>3602</v>
      </c>
    </row>
    <row r="8">
      <c r="A8" s="10" t="s">
        <v>3601</v>
      </c>
      <c r="B8" s="19">
        <v>0.023819444444444445</v>
      </c>
      <c r="C8" s="10" t="s">
        <v>69</v>
      </c>
      <c r="D8" s="10" t="s">
        <v>76</v>
      </c>
      <c r="E8" s="13" t="s">
        <v>75</v>
      </c>
      <c r="F8" s="13" t="s">
        <v>75</v>
      </c>
      <c r="J8" s="10" t="s">
        <v>3602</v>
      </c>
    </row>
    <row r="9">
      <c r="A9" s="10" t="s">
        <v>3601</v>
      </c>
      <c r="B9" s="19">
        <v>0.027314814814814816</v>
      </c>
      <c r="C9" s="10" t="s">
        <v>84</v>
      </c>
      <c r="D9" s="10" t="s">
        <v>3424</v>
      </c>
      <c r="E9" s="13">
        <v>11.0</v>
      </c>
      <c r="F9" s="13">
        <v>11.0</v>
      </c>
    </row>
    <row r="10">
      <c r="A10" s="10" t="s">
        <v>3601</v>
      </c>
      <c r="B10" s="19">
        <v>0.02753472222222222</v>
      </c>
      <c r="C10" s="10" t="s">
        <v>84</v>
      </c>
      <c r="D10" s="10" t="s">
        <v>76</v>
      </c>
      <c r="E10" s="13">
        <v>8.0</v>
      </c>
      <c r="F10" s="16"/>
      <c r="J10" s="10" t="s">
        <v>3404</v>
      </c>
    </row>
    <row r="11">
      <c r="A11" s="10" t="s">
        <v>3601</v>
      </c>
      <c r="B11" s="19">
        <v>0.028530092592592593</v>
      </c>
      <c r="C11" s="10" t="s">
        <v>69</v>
      </c>
      <c r="D11" s="10" t="s">
        <v>67</v>
      </c>
      <c r="E11" s="13" t="s">
        <v>75</v>
      </c>
      <c r="F11" s="13" t="s">
        <v>75</v>
      </c>
      <c r="J11" s="10" t="s">
        <v>160</v>
      </c>
    </row>
    <row r="12">
      <c r="A12" s="10" t="s">
        <v>3601</v>
      </c>
      <c r="B12" s="19">
        <v>0.028530092592592593</v>
      </c>
      <c r="C12" s="10" t="s">
        <v>69</v>
      </c>
      <c r="D12" s="10" t="s">
        <v>67</v>
      </c>
      <c r="E12" s="13">
        <v>23.0</v>
      </c>
      <c r="F12" s="13">
        <v>18.0</v>
      </c>
      <c r="J12" s="10" t="s">
        <v>161</v>
      </c>
    </row>
    <row r="13">
      <c r="A13" s="10" t="s">
        <v>3601</v>
      </c>
      <c r="B13" s="19">
        <v>0.028576388888888887</v>
      </c>
      <c r="C13" s="10" t="s">
        <v>964</v>
      </c>
      <c r="D13" s="10" t="s">
        <v>67</v>
      </c>
      <c r="E13" s="13">
        <v>24.0</v>
      </c>
      <c r="F13" s="16">
        <f>E13-10</f>
        <v>14</v>
      </c>
      <c r="J13" s="10" t="s">
        <v>161</v>
      </c>
    </row>
    <row r="14">
      <c r="A14" s="10" t="s">
        <v>3601</v>
      </c>
      <c r="B14" s="19">
        <v>0.03048611111111111</v>
      </c>
      <c r="C14" s="10" t="s">
        <v>66</v>
      </c>
      <c r="D14" s="10" t="s">
        <v>125</v>
      </c>
      <c r="E14" s="13">
        <v>13.0</v>
      </c>
      <c r="F14" s="16">
        <f>E14-0-10</f>
        <v>3</v>
      </c>
      <c r="J14" s="10" t="s">
        <v>966</v>
      </c>
    </row>
    <row r="15">
      <c r="A15" s="10" t="s">
        <v>3601</v>
      </c>
      <c r="B15" s="19">
        <v>0.03059027777777778</v>
      </c>
      <c r="C15" s="10" t="s">
        <v>69</v>
      </c>
      <c r="D15" s="10" t="s">
        <v>125</v>
      </c>
      <c r="E15" s="13">
        <v>34.0</v>
      </c>
      <c r="F15" s="16">
        <f>E15-4-10</f>
        <v>20</v>
      </c>
      <c r="J15" s="10" t="s">
        <v>966</v>
      </c>
    </row>
    <row r="16">
      <c r="A16" s="10" t="s">
        <v>3601</v>
      </c>
      <c r="B16" s="19">
        <v>0.030648148148148147</v>
      </c>
      <c r="C16" s="10" t="s">
        <v>82</v>
      </c>
      <c r="D16" s="10" t="s">
        <v>125</v>
      </c>
      <c r="E16" s="13">
        <v>19.0</v>
      </c>
      <c r="F16" s="16">
        <f>E16-2-10</f>
        <v>7</v>
      </c>
      <c r="J16" s="10" t="s">
        <v>966</v>
      </c>
    </row>
    <row r="17">
      <c r="A17" s="10" t="s">
        <v>3601</v>
      </c>
      <c r="B17" s="19">
        <v>0.03068287037037037</v>
      </c>
      <c r="C17" s="10" t="s">
        <v>3086</v>
      </c>
      <c r="D17" s="10" t="s">
        <v>125</v>
      </c>
      <c r="E17" s="13" t="s">
        <v>75</v>
      </c>
      <c r="F17" s="13" t="s">
        <v>75</v>
      </c>
      <c r="J17" s="10" t="s">
        <v>85</v>
      </c>
    </row>
    <row r="18">
      <c r="A18" s="10" t="s">
        <v>3601</v>
      </c>
      <c r="B18" s="19">
        <v>0.03068287037037037</v>
      </c>
      <c r="C18" s="10" t="s">
        <v>3086</v>
      </c>
      <c r="D18" s="10" t="s">
        <v>125</v>
      </c>
      <c r="E18" s="13">
        <v>42.0</v>
      </c>
      <c r="F18" s="16">
        <f>E18-15-10</f>
        <v>17</v>
      </c>
      <c r="J18" s="10" t="s">
        <v>86</v>
      </c>
    </row>
    <row r="19">
      <c r="A19" s="10" t="s">
        <v>3601</v>
      </c>
      <c r="B19" s="19">
        <v>0.029409722222222223</v>
      </c>
      <c r="C19" s="10" t="s">
        <v>84</v>
      </c>
      <c r="D19" s="10" t="s">
        <v>125</v>
      </c>
      <c r="E19" s="13" t="s">
        <v>68</v>
      </c>
      <c r="F19" s="13">
        <v>20.0</v>
      </c>
      <c r="J19" s="10" t="s">
        <v>966</v>
      </c>
    </row>
    <row r="20">
      <c r="A20" s="10" t="s">
        <v>3601</v>
      </c>
      <c r="B20" s="19">
        <v>0.030949074074074073</v>
      </c>
      <c r="C20" s="10" t="s">
        <v>964</v>
      </c>
      <c r="D20" s="10" t="s">
        <v>125</v>
      </c>
      <c r="E20" s="13">
        <v>22.0</v>
      </c>
      <c r="F20" s="16">
        <f>E20-2-10</f>
        <v>10</v>
      </c>
      <c r="J20" s="10" t="s">
        <v>966</v>
      </c>
    </row>
    <row r="21">
      <c r="A21" s="10" t="s">
        <v>3601</v>
      </c>
      <c r="B21" s="19">
        <v>0.031006944444444445</v>
      </c>
      <c r="C21" s="10" t="s">
        <v>70</v>
      </c>
      <c r="D21" s="10" t="s">
        <v>125</v>
      </c>
      <c r="E21" s="13">
        <v>26.0</v>
      </c>
      <c r="F21" s="16">
        <f>E21-10-10</f>
        <v>6</v>
      </c>
      <c r="J21" s="10" t="s">
        <v>966</v>
      </c>
    </row>
    <row r="22">
      <c r="A22" s="10" t="s">
        <v>3601</v>
      </c>
      <c r="B22" s="19">
        <v>0.03255787037037037</v>
      </c>
      <c r="C22" s="10" t="s">
        <v>69</v>
      </c>
      <c r="D22" s="10" t="s">
        <v>67</v>
      </c>
      <c r="E22" s="13" t="s">
        <v>68</v>
      </c>
      <c r="F22" s="13">
        <v>20.0</v>
      </c>
      <c r="J22" s="10" t="s">
        <v>160</v>
      </c>
    </row>
    <row r="23">
      <c r="A23" s="10" t="s">
        <v>3601</v>
      </c>
      <c r="B23" s="19">
        <v>0.03255787037037037</v>
      </c>
      <c r="C23" s="10" t="s">
        <v>69</v>
      </c>
      <c r="D23" s="10" t="s">
        <v>67</v>
      </c>
      <c r="E23" s="13">
        <v>20.0</v>
      </c>
      <c r="F23" s="16">
        <f>E23-5</f>
        <v>15</v>
      </c>
      <c r="J23" s="10" t="s">
        <v>161</v>
      </c>
    </row>
    <row r="24">
      <c r="A24" s="10" t="s">
        <v>3601</v>
      </c>
      <c r="B24" s="19">
        <v>0.034386574074074076</v>
      </c>
      <c r="C24" s="10" t="s">
        <v>3086</v>
      </c>
      <c r="D24" s="10" t="s">
        <v>93</v>
      </c>
      <c r="E24" s="13">
        <v>27.0</v>
      </c>
      <c r="F24" s="16">
        <f>E24-11</f>
        <v>16</v>
      </c>
      <c r="J24" s="10" t="s">
        <v>3603</v>
      </c>
    </row>
    <row r="25">
      <c r="A25" s="10" t="s">
        <v>3601</v>
      </c>
      <c r="B25" s="19">
        <v>0.035034722222222224</v>
      </c>
      <c r="C25" s="10" t="s">
        <v>3086</v>
      </c>
      <c r="D25" s="10" t="s">
        <v>91</v>
      </c>
      <c r="E25" s="13">
        <v>34.0</v>
      </c>
      <c r="F25" s="16"/>
      <c r="H25" s="10" t="s">
        <v>3604</v>
      </c>
    </row>
    <row r="26">
      <c r="A26" s="10" t="s">
        <v>3601</v>
      </c>
      <c r="B26" s="19">
        <v>0.03512731481481481</v>
      </c>
      <c r="C26" s="10" t="s">
        <v>3086</v>
      </c>
      <c r="D26" s="10" t="s">
        <v>76</v>
      </c>
      <c r="E26" s="13" t="s">
        <v>75</v>
      </c>
      <c r="F26" s="13" t="s">
        <v>75</v>
      </c>
      <c r="J26" s="10" t="s">
        <v>3605</v>
      </c>
    </row>
    <row r="27">
      <c r="A27" s="10" t="s">
        <v>3601</v>
      </c>
      <c r="B27" s="19">
        <v>0.03719907407407407</v>
      </c>
      <c r="C27" s="10" t="s">
        <v>3086</v>
      </c>
      <c r="D27" s="10" t="s">
        <v>87</v>
      </c>
      <c r="E27" s="13">
        <v>25.0</v>
      </c>
      <c r="F27" s="21">
        <f t="shared" ref="F27:F28" si="2">E27-5</f>
        <v>20</v>
      </c>
    </row>
    <row r="28">
      <c r="A28" s="10" t="s">
        <v>3601</v>
      </c>
      <c r="B28" s="19">
        <v>0.0372337962962963</v>
      </c>
      <c r="C28" s="10" t="s">
        <v>70</v>
      </c>
      <c r="D28" s="10" t="s">
        <v>87</v>
      </c>
      <c r="E28" s="13">
        <v>20.0</v>
      </c>
      <c r="F28" s="16">
        <f t="shared" si="2"/>
        <v>15</v>
      </c>
    </row>
    <row r="29">
      <c r="A29" s="10" t="s">
        <v>3601</v>
      </c>
      <c r="B29" s="19">
        <v>0.03724537037037037</v>
      </c>
      <c r="C29" s="10" t="s">
        <v>69</v>
      </c>
      <c r="D29" s="10" t="s">
        <v>87</v>
      </c>
      <c r="E29" s="13">
        <v>20.0</v>
      </c>
      <c r="F29" s="16">
        <f>E29-4</f>
        <v>16</v>
      </c>
    </row>
    <row r="30">
      <c r="A30" s="10" t="s">
        <v>3601</v>
      </c>
      <c r="B30" s="19">
        <v>0.03725694444444445</v>
      </c>
      <c r="C30" s="10" t="s">
        <v>84</v>
      </c>
      <c r="D30" s="10" t="s">
        <v>87</v>
      </c>
      <c r="E30" s="13" t="s">
        <v>75</v>
      </c>
      <c r="F30" s="13" t="s">
        <v>75</v>
      </c>
      <c r="J30" s="10" t="s">
        <v>85</v>
      </c>
    </row>
    <row r="31">
      <c r="A31" s="10" t="s">
        <v>3601</v>
      </c>
      <c r="B31" s="19">
        <v>0.03725694444444445</v>
      </c>
      <c r="C31" s="10" t="s">
        <v>84</v>
      </c>
      <c r="D31" s="10" t="s">
        <v>87</v>
      </c>
      <c r="E31" s="13">
        <v>21.0</v>
      </c>
      <c r="F31" s="16">
        <f>E31-2</f>
        <v>19</v>
      </c>
      <c r="J31" s="10" t="s">
        <v>86</v>
      </c>
    </row>
    <row r="32">
      <c r="A32" s="10" t="s">
        <v>3601</v>
      </c>
      <c r="B32" s="19">
        <v>0.03770833333333334</v>
      </c>
      <c r="C32" s="10" t="s">
        <v>66</v>
      </c>
      <c r="D32" s="10" t="s">
        <v>87</v>
      </c>
      <c r="E32" s="13">
        <v>13.0</v>
      </c>
      <c r="F32" s="16">
        <f>E32-0</f>
        <v>13</v>
      </c>
    </row>
    <row r="33">
      <c r="A33" s="10" t="s">
        <v>3601</v>
      </c>
      <c r="B33" s="19">
        <v>0.037905092592592594</v>
      </c>
      <c r="C33" s="10" t="s">
        <v>964</v>
      </c>
      <c r="D33" s="10" t="s">
        <v>87</v>
      </c>
      <c r="E33" s="13">
        <v>9.0</v>
      </c>
      <c r="F33" s="16">
        <f>E33-2</f>
        <v>7</v>
      </c>
    </row>
    <row r="34">
      <c r="A34" s="10" t="s">
        <v>3601</v>
      </c>
      <c r="B34" s="19">
        <v>0.037905092592592594</v>
      </c>
      <c r="C34" s="10" t="s">
        <v>82</v>
      </c>
      <c r="D34" s="10" t="s">
        <v>87</v>
      </c>
      <c r="E34" s="13">
        <v>5.0</v>
      </c>
      <c r="F34" s="16">
        <f>E34-1</f>
        <v>4</v>
      </c>
    </row>
    <row r="35">
      <c r="A35" s="10" t="s">
        <v>3601</v>
      </c>
      <c r="B35" s="19">
        <v>0.038599537037037036</v>
      </c>
      <c r="C35" s="10" t="s">
        <v>3086</v>
      </c>
      <c r="D35" s="10" t="s">
        <v>93</v>
      </c>
      <c r="E35" s="13">
        <v>20.0</v>
      </c>
      <c r="F35" s="16">
        <f>E35-11</f>
        <v>9</v>
      </c>
      <c r="J35" s="10" t="s">
        <v>1010</v>
      </c>
    </row>
    <row r="36">
      <c r="A36" s="10" t="s">
        <v>3601</v>
      </c>
      <c r="B36" s="19">
        <v>0.038599537037037036</v>
      </c>
      <c r="C36" s="10" t="s">
        <v>3086</v>
      </c>
      <c r="D36" s="10" t="s">
        <v>91</v>
      </c>
      <c r="E36" s="13">
        <v>11.0</v>
      </c>
      <c r="F36" s="16"/>
      <c r="H36" s="10" t="s">
        <v>3606</v>
      </c>
    </row>
    <row r="37">
      <c r="A37" s="10" t="s">
        <v>3601</v>
      </c>
      <c r="B37" s="19">
        <v>0.03890046296296296</v>
      </c>
      <c r="C37" s="10" t="s">
        <v>3086</v>
      </c>
      <c r="D37" s="10" t="s">
        <v>91</v>
      </c>
      <c r="E37" s="13">
        <v>13.0</v>
      </c>
      <c r="F37" s="16"/>
      <c r="H37" s="10" t="s">
        <v>3607</v>
      </c>
      <c r="J37" s="10" t="s">
        <v>3608</v>
      </c>
    </row>
    <row r="38">
      <c r="A38" s="10" t="s">
        <v>3601</v>
      </c>
      <c r="B38" s="19">
        <v>0.0428587962962963</v>
      </c>
      <c r="C38" s="10" t="s">
        <v>70</v>
      </c>
      <c r="D38" s="10" t="s">
        <v>93</v>
      </c>
      <c r="E38" s="13" t="s">
        <v>88</v>
      </c>
      <c r="F38" s="13">
        <v>1.0</v>
      </c>
      <c r="J38" s="10" t="s">
        <v>3609</v>
      </c>
    </row>
    <row r="39">
      <c r="A39" s="10" t="s">
        <v>3601</v>
      </c>
      <c r="B39" s="19">
        <v>0.04289351851851852</v>
      </c>
      <c r="C39" s="10" t="s">
        <v>70</v>
      </c>
      <c r="D39" s="10" t="s">
        <v>93</v>
      </c>
      <c r="E39" s="13">
        <v>20.0</v>
      </c>
      <c r="F39" s="16">
        <f>E39-12</f>
        <v>8</v>
      </c>
      <c r="J39" s="10" t="s">
        <v>3609</v>
      </c>
    </row>
    <row r="40">
      <c r="A40" s="10" t="s">
        <v>3601</v>
      </c>
      <c r="B40" s="19">
        <v>0.04306712962962963</v>
      </c>
      <c r="C40" s="10" t="s">
        <v>70</v>
      </c>
      <c r="D40" s="10" t="s">
        <v>91</v>
      </c>
      <c r="E40" s="13">
        <v>9.0</v>
      </c>
      <c r="F40" s="16"/>
      <c r="H40" s="10" t="s">
        <v>3610</v>
      </c>
    </row>
    <row r="41">
      <c r="A41" s="10" t="s">
        <v>3601</v>
      </c>
      <c r="B41" s="19">
        <v>0.04351851851851852</v>
      </c>
      <c r="C41" s="10" t="s">
        <v>70</v>
      </c>
      <c r="D41" s="10" t="s">
        <v>93</v>
      </c>
      <c r="E41" s="13">
        <v>29.0</v>
      </c>
      <c r="F41" s="13">
        <v>19.0</v>
      </c>
      <c r="J41" s="10" t="s">
        <v>99</v>
      </c>
    </row>
    <row r="42">
      <c r="A42" s="10" t="s">
        <v>3601</v>
      </c>
      <c r="B42" s="19">
        <v>0.04365740740740741</v>
      </c>
      <c r="C42" s="10" t="s">
        <v>70</v>
      </c>
      <c r="D42" s="10" t="s">
        <v>93</v>
      </c>
      <c r="E42" s="13">
        <v>16.0</v>
      </c>
      <c r="F42" s="16">
        <f>E42-11</f>
        <v>5</v>
      </c>
      <c r="J42" s="10" t="s">
        <v>99</v>
      </c>
    </row>
    <row r="43">
      <c r="A43" s="10" t="s">
        <v>3601</v>
      </c>
      <c r="B43" s="19">
        <v>0.04372685185185185</v>
      </c>
      <c r="C43" s="10" t="s">
        <v>70</v>
      </c>
      <c r="D43" s="10" t="s">
        <v>91</v>
      </c>
      <c r="E43" s="13">
        <v>9.0</v>
      </c>
      <c r="F43" s="16"/>
      <c r="H43" s="10" t="s">
        <v>3610</v>
      </c>
    </row>
    <row r="44">
      <c r="A44" s="10" t="s">
        <v>3601</v>
      </c>
      <c r="B44" s="19">
        <v>0.04511574074074074</v>
      </c>
      <c r="C44" s="10" t="s">
        <v>70</v>
      </c>
      <c r="D44" s="10" t="s">
        <v>100</v>
      </c>
      <c r="E44" s="13" t="s">
        <v>75</v>
      </c>
      <c r="F44" s="13" t="s">
        <v>75</v>
      </c>
      <c r="J44" s="10" t="s">
        <v>85</v>
      </c>
    </row>
    <row r="45">
      <c r="A45" s="10" t="s">
        <v>3601</v>
      </c>
      <c r="B45" s="19">
        <v>0.04511574074074074</v>
      </c>
      <c r="C45" s="10" t="s">
        <v>70</v>
      </c>
      <c r="D45" s="10" t="s">
        <v>100</v>
      </c>
      <c r="E45" s="13">
        <v>29.0</v>
      </c>
      <c r="F45" s="16">
        <f>E45-10</f>
        <v>19</v>
      </c>
      <c r="H45" s="10" t="s">
        <v>3611</v>
      </c>
      <c r="J45" s="10" t="s">
        <v>3612</v>
      </c>
    </row>
    <row r="46">
      <c r="A46" s="10" t="s">
        <v>3601</v>
      </c>
      <c r="B46" s="19">
        <v>0.04518518518518518</v>
      </c>
      <c r="C46" s="10" t="s">
        <v>69</v>
      </c>
      <c r="D46" s="10" t="s">
        <v>100</v>
      </c>
      <c r="E46" s="13" t="s">
        <v>75</v>
      </c>
      <c r="F46" s="13" t="s">
        <v>75</v>
      </c>
      <c r="J46" s="10" t="s">
        <v>85</v>
      </c>
    </row>
    <row r="47">
      <c r="A47" s="10" t="s">
        <v>3601</v>
      </c>
      <c r="B47" s="19">
        <v>0.04518518518518518</v>
      </c>
      <c r="C47" s="10" t="s">
        <v>69</v>
      </c>
      <c r="D47" s="10" t="s">
        <v>100</v>
      </c>
      <c r="E47" s="13">
        <v>23.0</v>
      </c>
      <c r="F47" s="16">
        <f>E47-4</f>
        <v>19</v>
      </c>
      <c r="H47" s="10" t="s">
        <v>3613</v>
      </c>
      <c r="J47" s="10" t="s">
        <v>3612</v>
      </c>
    </row>
    <row r="48">
      <c r="A48" s="10" t="s">
        <v>3601</v>
      </c>
      <c r="B48" s="19">
        <v>0.04613425925925926</v>
      </c>
      <c r="C48" s="10" t="s">
        <v>70</v>
      </c>
      <c r="D48" s="10" t="s">
        <v>166</v>
      </c>
      <c r="E48" s="13">
        <v>15.0</v>
      </c>
      <c r="F48" s="13">
        <v>11.0</v>
      </c>
      <c r="J48" s="10" t="s">
        <v>85</v>
      </c>
    </row>
    <row r="49">
      <c r="A49" s="10" t="s">
        <v>3601</v>
      </c>
      <c r="B49" s="19">
        <v>0.04613425925925926</v>
      </c>
      <c r="C49" s="10" t="s">
        <v>70</v>
      </c>
      <c r="D49" s="10" t="s">
        <v>166</v>
      </c>
      <c r="E49" s="13">
        <v>15.0</v>
      </c>
      <c r="F49" s="13">
        <v>11.0</v>
      </c>
      <c r="J49" s="10" t="s">
        <v>3614</v>
      </c>
    </row>
    <row r="50">
      <c r="A50" s="10" t="s">
        <v>3601</v>
      </c>
      <c r="B50" s="19">
        <v>0.04622685185185185</v>
      </c>
      <c r="C50" s="10" t="s">
        <v>84</v>
      </c>
      <c r="D50" s="10" t="s">
        <v>166</v>
      </c>
      <c r="E50" s="13" t="s">
        <v>68</v>
      </c>
      <c r="F50" s="13">
        <v>20.0</v>
      </c>
      <c r="J50" s="10" t="s">
        <v>85</v>
      </c>
    </row>
    <row r="51">
      <c r="A51" s="10" t="s">
        <v>3601</v>
      </c>
      <c r="B51" s="19">
        <v>0.04622685185185185</v>
      </c>
      <c r="C51" s="10" t="s">
        <v>84</v>
      </c>
      <c r="D51" s="10" t="s">
        <v>166</v>
      </c>
      <c r="E51" s="13" t="s">
        <v>68</v>
      </c>
      <c r="F51" s="13">
        <v>20.0</v>
      </c>
      <c r="J51" s="10" t="s">
        <v>3614</v>
      </c>
    </row>
    <row r="52">
      <c r="A52" s="10" t="s">
        <v>3601</v>
      </c>
      <c r="B52" s="19">
        <v>0.04638888888888889</v>
      </c>
      <c r="C52" s="10" t="s">
        <v>3086</v>
      </c>
      <c r="D52" s="10" t="s">
        <v>166</v>
      </c>
      <c r="E52" s="13" t="s">
        <v>75</v>
      </c>
      <c r="F52" s="13" t="s">
        <v>75</v>
      </c>
      <c r="J52" s="10" t="s">
        <v>85</v>
      </c>
    </row>
    <row r="53">
      <c r="A53" s="10" t="s">
        <v>3601</v>
      </c>
      <c r="B53" s="19">
        <v>0.04638888888888889</v>
      </c>
      <c r="C53" s="10" t="s">
        <v>3086</v>
      </c>
      <c r="D53" s="10" t="s">
        <v>166</v>
      </c>
      <c r="E53" s="13">
        <v>25.0</v>
      </c>
      <c r="F53" s="16">
        <f>E53-6</f>
        <v>19</v>
      </c>
      <c r="J53" s="10" t="s">
        <v>3614</v>
      </c>
    </row>
    <row r="54">
      <c r="A54" s="10" t="s">
        <v>3601</v>
      </c>
      <c r="B54" s="19">
        <v>0.046412037037037036</v>
      </c>
      <c r="C54" s="10" t="s">
        <v>66</v>
      </c>
      <c r="D54" s="10" t="s">
        <v>166</v>
      </c>
      <c r="E54" s="13" t="s">
        <v>75</v>
      </c>
      <c r="F54" s="13" t="s">
        <v>75</v>
      </c>
      <c r="J54" s="10" t="s">
        <v>85</v>
      </c>
    </row>
    <row r="55">
      <c r="A55" s="10" t="s">
        <v>3601</v>
      </c>
      <c r="B55" s="19">
        <v>0.046412037037037036</v>
      </c>
      <c r="C55" s="10" t="s">
        <v>66</v>
      </c>
      <c r="D55" s="10" t="s">
        <v>166</v>
      </c>
      <c r="E55" s="13">
        <v>23.0</v>
      </c>
      <c r="F55" s="16">
        <f>E55-4</f>
        <v>19</v>
      </c>
      <c r="J55" s="10" t="s">
        <v>3614</v>
      </c>
    </row>
    <row r="56">
      <c r="A56" s="10" t="s">
        <v>3601</v>
      </c>
      <c r="B56" s="19">
        <v>0.04645833333333333</v>
      </c>
      <c r="C56" s="10" t="s">
        <v>69</v>
      </c>
      <c r="D56" s="10" t="s">
        <v>166</v>
      </c>
      <c r="E56" s="13" t="s">
        <v>75</v>
      </c>
      <c r="F56" s="13" t="s">
        <v>75</v>
      </c>
      <c r="J56" s="10" t="s">
        <v>85</v>
      </c>
    </row>
    <row r="57">
      <c r="A57" s="10" t="s">
        <v>3601</v>
      </c>
      <c r="B57" s="19">
        <v>0.04645833333333333</v>
      </c>
      <c r="C57" s="10" t="s">
        <v>69</v>
      </c>
      <c r="D57" s="10" t="s">
        <v>166</v>
      </c>
      <c r="E57" s="13">
        <v>26.0</v>
      </c>
      <c r="F57" s="16">
        <f>E57-10</f>
        <v>16</v>
      </c>
      <c r="J57" s="10" t="s">
        <v>3614</v>
      </c>
    </row>
    <row r="58">
      <c r="A58" s="10" t="s">
        <v>3601</v>
      </c>
      <c r="B58" s="19">
        <v>0.046481481481481485</v>
      </c>
      <c r="C58" s="10" t="s">
        <v>82</v>
      </c>
      <c r="D58" s="10" t="s">
        <v>166</v>
      </c>
      <c r="E58" s="13" t="s">
        <v>75</v>
      </c>
      <c r="F58" s="13" t="s">
        <v>75</v>
      </c>
      <c r="J58" s="10" t="s">
        <v>85</v>
      </c>
    </row>
    <row r="59">
      <c r="A59" s="10" t="s">
        <v>3601</v>
      </c>
      <c r="B59" s="19">
        <v>0.046481481481481485</v>
      </c>
      <c r="C59" s="10" t="s">
        <v>82</v>
      </c>
      <c r="D59" s="10" t="s">
        <v>166</v>
      </c>
      <c r="E59" s="13">
        <v>24.0</v>
      </c>
      <c r="F59" s="16">
        <f>E59-9</f>
        <v>15</v>
      </c>
      <c r="J59" s="10" t="s">
        <v>3614</v>
      </c>
    </row>
    <row r="60">
      <c r="A60" s="10" t="s">
        <v>3601</v>
      </c>
      <c r="B60" s="19">
        <v>0.046516203703703705</v>
      </c>
      <c r="C60" s="10" t="s">
        <v>964</v>
      </c>
      <c r="D60" s="10" t="s">
        <v>166</v>
      </c>
      <c r="E60" s="13" t="s">
        <v>75</v>
      </c>
      <c r="F60" s="13" t="s">
        <v>75</v>
      </c>
      <c r="J60" s="10" t="s">
        <v>85</v>
      </c>
    </row>
    <row r="61">
      <c r="A61" s="10" t="s">
        <v>3601</v>
      </c>
      <c r="B61" s="19">
        <v>0.046516203703703705</v>
      </c>
      <c r="C61" s="10" t="s">
        <v>964</v>
      </c>
      <c r="D61" s="10" t="s">
        <v>166</v>
      </c>
      <c r="E61" s="13">
        <v>20.0</v>
      </c>
      <c r="F61" s="16">
        <f>E61-10</f>
        <v>10</v>
      </c>
      <c r="J61" s="10" t="s">
        <v>3614</v>
      </c>
    </row>
    <row r="62">
      <c r="A62" s="10" t="s">
        <v>3601</v>
      </c>
      <c r="B62" s="19">
        <v>0.048344907407407406</v>
      </c>
      <c r="C62" s="10" t="s">
        <v>84</v>
      </c>
      <c r="D62" s="10" t="s">
        <v>93</v>
      </c>
      <c r="E62" s="13" t="s">
        <v>75</v>
      </c>
      <c r="F62" s="13" t="s">
        <v>75</v>
      </c>
      <c r="J62" s="10" t="s">
        <v>85</v>
      </c>
    </row>
    <row r="63">
      <c r="A63" s="10" t="s">
        <v>3601</v>
      </c>
      <c r="B63" s="19">
        <v>0.048344907407407406</v>
      </c>
      <c r="C63" s="10" t="s">
        <v>84</v>
      </c>
      <c r="D63" s="10" t="s">
        <v>93</v>
      </c>
      <c r="E63" s="13" t="s">
        <v>68</v>
      </c>
      <c r="F63" s="13">
        <v>20.0</v>
      </c>
      <c r="G63" s="10" t="s">
        <v>137</v>
      </c>
      <c r="J63" s="10" t="s">
        <v>3615</v>
      </c>
    </row>
    <row r="64">
      <c r="A64" s="10" t="s">
        <v>3601</v>
      </c>
      <c r="B64" s="19">
        <v>0.04984953703703704</v>
      </c>
      <c r="C64" s="10" t="s">
        <v>84</v>
      </c>
      <c r="D64" s="10" t="s">
        <v>91</v>
      </c>
      <c r="E64" s="13">
        <v>45.0</v>
      </c>
      <c r="F64" s="16"/>
      <c r="H64" s="10" t="s">
        <v>3616</v>
      </c>
    </row>
    <row r="65">
      <c r="A65" s="10" t="s">
        <v>3601</v>
      </c>
      <c r="B65" s="19">
        <v>0.054363425925925926</v>
      </c>
      <c r="C65" s="10" t="s">
        <v>66</v>
      </c>
      <c r="D65" s="10" t="s">
        <v>93</v>
      </c>
      <c r="E65" s="13" t="s">
        <v>75</v>
      </c>
      <c r="F65" s="13" t="s">
        <v>75</v>
      </c>
      <c r="J65" s="10" t="s">
        <v>85</v>
      </c>
    </row>
    <row r="66">
      <c r="A66" s="10" t="s">
        <v>3601</v>
      </c>
      <c r="B66" s="19">
        <v>0.054363425925925926</v>
      </c>
      <c r="C66" s="10" t="s">
        <v>66</v>
      </c>
      <c r="D66" s="10" t="s">
        <v>93</v>
      </c>
      <c r="E66" s="13">
        <v>29.0</v>
      </c>
      <c r="F66" s="16">
        <f>E66-12</f>
        <v>17</v>
      </c>
      <c r="J66" s="10" t="s">
        <v>3617</v>
      </c>
    </row>
    <row r="67">
      <c r="A67" s="10" t="s">
        <v>3601</v>
      </c>
      <c r="B67" s="19">
        <v>0.054502314814814816</v>
      </c>
      <c r="C67" s="10" t="s">
        <v>66</v>
      </c>
      <c r="D67" s="10" t="s">
        <v>93</v>
      </c>
      <c r="E67" s="13" t="s">
        <v>75</v>
      </c>
      <c r="F67" s="13" t="s">
        <v>75</v>
      </c>
      <c r="J67" s="10" t="s">
        <v>85</v>
      </c>
    </row>
    <row r="68">
      <c r="A68" s="10" t="s">
        <v>3601</v>
      </c>
      <c r="B68" s="19">
        <v>0.054502314814814816</v>
      </c>
      <c r="C68" s="10" t="s">
        <v>66</v>
      </c>
      <c r="D68" s="10" t="s">
        <v>93</v>
      </c>
      <c r="E68" s="13" t="s">
        <v>68</v>
      </c>
      <c r="F68" s="13">
        <v>20.0</v>
      </c>
      <c r="G68" s="10" t="s">
        <v>137</v>
      </c>
      <c r="J68" s="10" t="s">
        <v>3617</v>
      </c>
    </row>
    <row r="69">
      <c r="A69" s="10" t="s">
        <v>3601</v>
      </c>
      <c r="B69" s="19">
        <v>0.05568287037037037</v>
      </c>
      <c r="C69" s="10" t="s">
        <v>66</v>
      </c>
      <c r="D69" s="10" t="s">
        <v>91</v>
      </c>
      <c r="E69" s="13">
        <v>106.0</v>
      </c>
      <c r="F69" s="16"/>
      <c r="H69" s="10" t="s">
        <v>3618</v>
      </c>
    </row>
    <row r="70">
      <c r="A70" s="10" t="s">
        <v>3601</v>
      </c>
      <c r="B70" s="19">
        <v>0.05954861111111111</v>
      </c>
      <c r="C70" s="10" t="s">
        <v>70</v>
      </c>
      <c r="D70" s="10" t="s">
        <v>100</v>
      </c>
      <c r="E70" s="13" t="s">
        <v>88</v>
      </c>
      <c r="F70" s="13">
        <v>1.0</v>
      </c>
      <c r="J70" s="10" t="s">
        <v>85</v>
      </c>
    </row>
    <row r="71">
      <c r="A71" s="10" t="s">
        <v>3601</v>
      </c>
      <c r="B71" s="19">
        <v>0.05954861111111111</v>
      </c>
      <c r="C71" s="10" t="s">
        <v>70</v>
      </c>
      <c r="D71" s="10" t="s">
        <v>100</v>
      </c>
      <c r="E71" s="13">
        <v>23.0</v>
      </c>
      <c r="F71" s="16">
        <f>E71-10</f>
        <v>13</v>
      </c>
      <c r="J71" s="10" t="s">
        <v>3619</v>
      </c>
    </row>
    <row r="72">
      <c r="A72" s="10" t="s">
        <v>3601</v>
      </c>
      <c r="B72" s="19">
        <v>0.06128472222222222</v>
      </c>
      <c r="C72" s="10" t="s">
        <v>70</v>
      </c>
      <c r="D72" s="10" t="s">
        <v>93</v>
      </c>
      <c r="E72" s="13" t="s">
        <v>75</v>
      </c>
      <c r="F72" s="13" t="s">
        <v>75</v>
      </c>
      <c r="J72" s="10" t="s">
        <v>160</v>
      </c>
    </row>
    <row r="73">
      <c r="A73" s="10" t="s">
        <v>3601</v>
      </c>
      <c r="B73" s="19">
        <v>0.06128472222222222</v>
      </c>
      <c r="C73" s="10" t="s">
        <v>70</v>
      </c>
      <c r="D73" s="10" t="s">
        <v>93</v>
      </c>
      <c r="E73" s="13">
        <f>F73+12</f>
        <v>15</v>
      </c>
      <c r="F73" s="13">
        <v>3.0</v>
      </c>
      <c r="J73" s="10" t="s">
        <v>3620</v>
      </c>
    </row>
    <row r="74">
      <c r="A74" s="10" t="s">
        <v>3601</v>
      </c>
      <c r="B74" s="19">
        <v>0.062175925925925926</v>
      </c>
      <c r="C74" s="10" t="s">
        <v>3086</v>
      </c>
      <c r="D74" s="10" t="s">
        <v>93</v>
      </c>
      <c r="E74" s="13" t="s">
        <v>75</v>
      </c>
      <c r="F74" s="13" t="s">
        <v>75</v>
      </c>
      <c r="J74" s="10" t="s">
        <v>85</v>
      </c>
    </row>
    <row r="75">
      <c r="A75" s="10" t="s">
        <v>3601</v>
      </c>
      <c r="B75" s="19">
        <v>0.062175925925925926</v>
      </c>
      <c r="C75" s="10" t="s">
        <v>3086</v>
      </c>
      <c r="D75" s="10" t="s">
        <v>93</v>
      </c>
      <c r="E75" s="13">
        <v>24.0</v>
      </c>
      <c r="F75" s="16">
        <f>E75-11</f>
        <v>13</v>
      </c>
      <c r="J75" s="10" t="s">
        <v>3621</v>
      </c>
    </row>
    <row r="76">
      <c r="A76" s="10" t="s">
        <v>3601</v>
      </c>
      <c r="B76" s="19">
        <v>0.06256944444444444</v>
      </c>
      <c r="C76" s="10" t="s">
        <v>3086</v>
      </c>
      <c r="D76" s="10" t="s">
        <v>91</v>
      </c>
      <c r="E76" s="13">
        <v>49.0</v>
      </c>
      <c r="F76" s="16"/>
      <c r="H76" s="10" t="s">
        <v>3622</v>
      </c>
    </row>
    <row r="77">
      <c r="A77" s="10" t="s">
        <v>3601</v>
      </c>
      <c r="B77" s="19">
        <v>0.06302083333333333</v>
      </c>
      <c r="C77" s="10" t="s">
        <v>84</v>
      </c>
      <c r="D77" s="10" t="s">
        <v>93</v>
      </c>
      <c r="E77" s="13">
        <v>28.0</v>
      </c>
      <c r="F77" s="13">
        <v>19.0</v>
      </c>
      <c r="J77" s="10" t="s">
        <v>553</v>
      </c>
    </row>
    <row r="78">
      <c r="A78" s="10" t="s">
        <v>3601</v>
      </c>
      <c r="B78" s="19">
        <v>0.0633449074074074</v>
      </c>
      <c r="C78" s="10" t="s">
        <v>84</v>
      </c>
      <c r="D78" s="10" t="s">
        <v>91</v>
      </c>
      <c r="E78" s="13">
        <v>29.0</v>
      </c>
      <c r="F78" s="16"/>
      <c r="H78" s="10" t="s">
        <v>3623</v>
      </c>
    </row>
    <row r="79">
      <c r="A79" s="10" t="s">
        <v>3601</v>
      </c>
      <c r="B79" s="19">
        <v>0.0637037037037037</v>
      </c>
      <c r="C79" s="10" t="s">
        <v>84</v>
      </c>
      <c r="D79" s="10" t="s">
        <v>93</v>
      </c>
      <c r="E79" s="13">
        <v>15.0</v>
      </c>
      <c r="F79" s="16">
        <f t="shared" ref="F79:F80" si="3">E79-11</f>
        <v>4</v>
      </c>
      <c r="J79" s="10" t="s">
        <v>85</v>
      </c>
    </row>
    <row r="80">
      <c r="A80" s="10" t="s">
        <v>3601</v>
      </c>
      <c r="B80" s="19">
        <v>0.06432870370370371</v>
      </c>
      <c r="C80" s="10" t="s">
        <v>84</v>
      </c>
      <c r="D80" s="10" t="s">
        <v>93</v>
      </c>
      <c r="E80" s="13">
        <v>24.0</v>
      </c>
      <c r="F80" s="16">
        <f t="shared" si="3"/>
        <v>13</v>
      </c>
      <c r="J80" s="10" t="s">
        <v>871</v>
      </c>
    </row>
    <row r="81">
      <c r="A81" s="10" t="s">
        <v>3601</v>
      </c>
      <c r="B81" s="19">
        <v>0.06452546296296297</v>
      </c>
      <c r="C81" s="10" t="s">
        <v>84</v>
      </c>
      <c r="D81" s="10" t="s">
        <v>91</v>
      </c>
      <c r="E81" s="13">
        <v>14.0</v>
      </c>
      <c r="F81" s="16"/>
      <c r="H81" s="10" t="s">
        <v>3624</v>
      </c>
    </row>
    <row r="82">
      <c r="A82" s="10" t="s">
        <v>3601</v>
      </c>
      <c r="B82" s="19">
        <v>0.06546296296296296</v>
      </c>
      <c r="C82" s="10" t="s">
        <v>70</v>
      </c>
      <c r="D82" s="10" t="s">
        <v>100</v>
      </c>
      <c r="E82" s="13">
        <v>20.0</v>
      </c>
      <c r="F82" s="16">
        <f>E82-10</f>
        <v>10</v>
      </c>
      <c r="J82" s="10" t="s">
        <v>3625</v>
      </c>
    </row>
    <row r="83">
      <c r="A83" s="10" t="s">
        <v>3601</v>
      </c>
      <c r="B83" s="19">
        <v>0.06579861111111111</v>
      </c>
      <c r="C83" s="10" t="s">
        <v>69</v>
      </c>
      <c r="D83" s="10" t="s">
        <v>91</v>
      </c>
      <c r="E83" s="13">
        <v>52.0</v>
      </c>
      <c r="F83" s="16"/>
      <c r="H83" s="10" t="s">
        <v>3626</v>
      </c>
    </row>
    <row r="84">
      <c r="A84" s="10" t="s">
        <v>3601</v>
      </c>
      <c r="B84" s="19">
        <v>0.06614583333333333</v>
      </c>
      <c r="C84" s="10" t="s">
        <v>66</v>
      </c>
      <c r="D84" s="10" t="s">
        <v>100</v>
      </c>
      <c r="E84" s="13">
        <v>18.0</v>
      </c>
      <c r="F84" s="16">
        <f>E84-1</f>
        <v>17</v>
      </c>
      <c r="H84" s="10" t="s">
        <v>3627</v>
      </c>
      <c r="J84" s="10" t="s">
        <v>3628</v>
      </c>
    </row>
    <row r="85">
      <c r="A85" s="10" t="s">
        <v>3601</v>
      </c>
      <c r="B85" s="19">
        <v>0.06649305555555556</v>
      </c>
      <c r="C85" s="10" t="s">
        <v>82</v>
      </c>
      <c r="D85" s="10" t="s">
        <v>100</v>
      </c>
      <c r="E85" s="13" t="s">
        <v>75</v>
      </c>
      <c r="F85" s="13" t="s">
        <v>75</v>
      </c>
      <c r="J85" s="10" t="s">
        <v>3628</v>
      </c>
    </row>
    <row r="86">
      <c r="A86" s="10" t="s">
        <v>3601</v>
      </c>
      <c r="B86" s="19">
        <v>0.0667013888888889</v>
      </c>
      <c r="C86" s="10" t="s">
        <v>84</v>
      </c>
      <c r="D86" s="10" t="s">
        <v>100</v>
      </c>
      <c r="E86" s="13">
        <v>10.0</v>
      </c>
      <c r="F86" s="16">
        <f t="shared" ref="F86:F87" si="4">E86-4</f>
        <v>6</v>
      </c>
      <c r="J86" s="10" t="s">
        <v>1422</v>
      </c>
    </row>
    <row r="87">
      <c r="A87" s="10" t="s">
        <v>3601</v>
      </c>
      <c r="B87" s="19">
        <v>0.0667013888888889</v>
      </c>
      <c r="C87" s="10" t="s">
        <v>84</v>
      </c>
      <c r="D87" s="10" t="s">
        <v>100</v>
      </c>
      <c r="E87" s="13">
        <v>13.0</v>
      </c>
      <c r="F87" s="16">
        <f t="shared" si="4"/>
        <v>9</v>
      </c>
      <c r="H87" s="10" t="s">
        <v>3629</v>
      </c>
      <c r="J87" s="10" t="s">
        <v>3630</v>
      </c>
    </row>
    <row r="88">
      <c r="A88" s="10" t="s">
        <v>3601</v>
      </c>
      <c r="B88" s="19">
        <v>0.06674768518518519</v>
      </c>
      <c r="C88" s="10" t="s">
        <v>66</v>
      </c>
      <c r="D88" s="10" t="s">
        <v>81</v>
      </c>
      <c r="E88" s="13" t="s">
        <v>75</v>
      </c>
      <c r="F88" s="13" t="s">
        <v>75</v>
      </c>
      <c r="J88" s="10" t="s">
        <v>85</v>
      </c>
    </row>
    <row r="89">
      <c r="A89" s="10" t="s">
        <v>3601</v>
      </c>
      <c r="B89" s="19">
        <v>0.06674768518518519</v>
      </c>
      <c r="C89" s="10" t="s">
        <v>66</v>
      </c>
      <c r="D89" s="10" t="s">
        <v>81</v>
      </c>
      <c r="E89" s="13">
        <v>25.0</v>
      </c>
      <c r="F89" s="21">
        <f>E89-5</f>
        <v>20</v>
      </c>
      <c r="J89" s="10" t="s">
        <v>765</v>
      </c>
    </row>
    <row r="90">
      <c r="A90" s="10" t="s">
        <v>3601</v>
      </c>
      <c r="B90" s="19">
        <v>0.06701388888888889</v>
      </c>
      <c r="C90" s="10" t="s">
        <v>70</v>
      </c>
      <c r="D90" s="10" t="s">
        <v>100</v>
      </c>
      <c r="E90" s="13">
        <v>27.0</v>
      </c>
      <c r="F90" s="16">
        <f>E90-10</f>
        <v>17</v>
      </c>
      <c r="J90" s="10" t="s">
        <v>3628</v>
      </c>
    </row>
    <row r="91">
      <c r="A91" s="10" t="s">
        <v>3601</v>
      </c>
      <c r="B91" s="19">
        <v>0.06828703703703703</v>
      </c>
      <c r="C91" s="10" t="s">
        <v>84</v>
      </c>
      <c r="D91" s="10" t="s">
        <v>93</v>
      </c>
      <c r="E91" s="13" t="s">
        <v>68</v>
      </c>
      <c r="F91" s="13">
        <v>20.0</v>
      </c>
      <c r="G91" s="10" t="s">
        <v>137</v>
      </c>
      <c r="J91" s="10" t="s">
        <v>160</v>
      </c>
    </row>
    <row r="92">
      <c r="A92" s="10" t="s">
        <v>3601</v>
      </c>
      <c r="B92" s="19">
        <v>0.06828703703703703</v>
      </c>
      <c r="C92" s="10" t="s">
        <v>84</v>
      </c>
      <c r="D92" s="10" t="s">
        <v>93</v>
      </c>
      <c r="E92" s="13" t="s">
        <v>88</v>
      </c>
      <c r="F92" s="13">
        <v>1.0</v>
      </c>
      <c r="J92" s="10" t="s">
        <v>3631</v>
      </c>
    </row>
    <row r="93">
      <c r="A93" s="10" t="s">
        <v>3601</v>
      </c>
      <c r="B93" s="19">
        <v>0.06894675925925926</v>
      </c>
      <c r="C93" s="10" t="s">
        <v>66</v>
      </c>
      <c r="D93" s="10" t="s">
        <v>93</v>
      </c>
      <c r="E93" s="13" t="s">
        <v>68</v>
      </c>
      <c r="F93" s="13">
        <v>20.0</v>
      </c>
      <c r="G93" s="10" t="s">
        <v>137</v>
      </c>
      <c r="J93" s="10" t="s">
        <v>160</v>
      </c>
    </row>
    <row r="94">
      <c r="A94" s="10" t="s">
        <v>3601</v>
      </c>
      <c r="B94" s="19">
        <v>0.06894675925925926</v>
      </c>
      <c r="C94" s="10" t="s">
        <v>66</v>
      </c>
      <c r="D94" s="10" t="s">
        <v>93</v>
      </c>
      <c r="E94" s="13">
        <v>21.0</v>
      </c>
      <c r="F94" s="16">
        <f>E94-12</f>
        <v>9</v>
      </c>
      <c r="J94" s="10" t="s">
        <v>3632</v>
      </c>
    </row>
    <row r="95">
      <c r="A95" s="10" t="s">
        <v>3601</v>
      </c>
      <c r="B95" s="19">
        <v>0.06914351851851852</v>
      </c>
      <c r="C95" s="10" t="s">
        <v>66</v>
      </c>
      <c r="D95" s="10" t="s">
        <v>91</v>
      </c>
      <c r="E95" s="13">
        <v>17.0</v>
      </c>
      <c r="F95" s="16"/>
      <c r="H95" s="10" t="s">
        <v>3633</v>
      </c>
    </row>
    <row r="96">
      <c r="A96" s="10" t="s">
        <v>3601</v>
      </c>
      <c r="B96" s="19">
        <v>0.07025462962962963</v>
      </c>
      <c r="C96" s="10" t="s">
        <v>66</v>
      </c>
      <c r="D96" s="10" t="s">
        <v>81</v>
      </c>
      <c r="E96" s="13">
        <v>19.0</v>
      </c>
      <c r="F96" s="16">
        <f>E96-5</f>
        <v>14</v>
      </c>
      <c r="H96" s="10" t="s">
        <v>3634</v>
      </c>
      <c r="J96" s="10" t="s">
        <v>573</v>
      </c>
    </row>
    <row r="97">
      <c r="A97" s="10" t="s">
        <v>3601</v>
      </c>
      <c r="B97" s="19">
        <v>0.07030092592592592</v>
      </c>
      <c r="C97" s="10" t="s">
        <v>69</v>
      </c>
      <c r="D97" s="10" t="s">
        <v>81</v>
      </c>
      <c r="E97" s="13">
        <v>22.0</v>
      </c>
      <c r="F97" s="13">
        <v>19.0</v>
      </c>
      <c r="H97" s="10" t="s">
        <v>3635</v>
      </c>
      <c r="J97" s="10" t="s">
        <v>573</v>
      </c>
    </row>
    <row r="98">
      <c r="A98" s="10" t="s">
        <v>3601</v>
      </c>
      <c r="B98" s="19">
        <v>0.0720486111111111</v>
      </c>
      <c r="C98" s="10" t="s">
        <v>66</v>
      </c>
      <c r="D98" s="10" t="s">
        <v>76</v>
      </c>
      <c r="E98" s="13">
        <v>2.0</v>
      </c>
      <c r="F98" s="16"/>
      <c r="J98" s="10" t="s">
        <v>3636</v>
      </c>
    </row>
    <row r="99">
      <c r="A99" s="10" t="s">
        <v>3601</v>
      </c>
      <c r="B99" s="19">
        <v>0.07228009259259259</v>
      </c>
      <c r="C99" s="10" t="s">
        <v>66</v>
      </c>
      <c r="D99" s="10" t="s">
        <v>81</v>
      </c>
      <c r="E99" s="13">
        <v>16.0</v>
      </c>
      <c r="F99" s="16">
        <f>E99-5</f>
        <v>11</v>
      </c>
      <c r="J99" s="10" t="s">
        <v>254</v>
      </c>
    </row>
    <row r="100">
      <c r="A100" s="10" t="s">
        <v>3601</v>
      </c>
      <c r="B100" s="19">
        <v>0.07280092592592592</v>
      </c>
      <c r="C100" s="10" t="s">
        <v>66</v>
      </c>
      <c r="D100" s="10" t="s">
        <v>89</v>
      </c>
      <c r="E100" s="13" t="s">
        <v>68</v>
      </c>
      <c r="F100" s="13">
        <v>20.0</v>
      </c>
      <c r="G100" s="10" t="s">
        <v>137</v>
      </c>
      <c r="J100" s="10" t="s">
        <v>171</v>
      </c>
    </row>
    <row r="101">
      <c r="A101" s="10" t="s">
        <v>3601</v>
      </c>
      <c r="B101" s="19">
        <v>0.07289351851851852</v>
      </c>
      <c r="C101" s="10" t="s">
        <v>66</v>
      </c>
      <c r="D101" s="10" t="s">
        <v>89</v>
      </c>
      <c r="E101" s="13">
        <v>17.0</v>
      </c>
      <c r="F101" s="16">
        <f t="shared" ref="F101:F102" si="5">E101-10</f>
        <v>7</v>
      </c>
      <c r="J101" s="10" t="s">
        <v>171</v>
      </c>
    </row>
    <row r="102">
      <c r="A102" s="10" t="s">
        <v>3601</v>
      </c>
      <c r="B102" s="19">
        <v>0.07295138888888889</v>
      </c>
      <c r="C102" s="10" t="s">
        <v>66</v>
      </c>
      <c r="D102" s="10" t="s">
        <v>89</v>
      </c>
      <c r="E102" s="13">
        <v>24.0</v>
      </c>
      <c r="F102" s="16">
        <f t="shared" si="5"/>
        <v>14</v>
      </c>
      <c r="J102" s="10" t="s">
        <v>171</v>
      </c>
    </row>
    <row r="103">
      <c r="A103" s="10" t="s">
        <v>3601</v>
      </c>
      <c r="B103" s="19">
        <v>0.07305555555555555</v>
      </c>
      <c r="C103" s="10" t="s">
        <v>66</v>
      </c>
      <c r="D103" s="10" t="s">
        <v>91</v>
      </c>
      <c r="E103" s="13">
        <v>30.0</v>
      </c>
      <c r="F103" s="16"/>
      <c r="H103" s="10" t="s">
        <v>3637</v>
      </c>
    </row>
    <row r="104">
      <c r="A104" s="10" t="s">
        <v>3601</v>
      </c>
      <c r="B104" s="19">
        <v>0.07314814814814814</v>
      </c>
      <c r="C104" s="10" t="s">
        <v>66</v>
      </c>
      <c r="D104" s="10" t="s">
        <v>91</v>
      </c>
      <c r="E104" s="13">
        <v>14.0</v>
      </c>
      <c r="F104" s="16"/>
      <c r="H104" s="10" t="s">
        <v>3638</v>
      </c>
    </row>
    <row r="105">
      <c r="A105" s="10" t="s">
        <v>3601</v>
      </c>
      <c r="B105" s="19">
        <v>0.07340277777777778</v>
      </c>
      <c r="C105" s="10" t="s">
        <v>66</v>
      </c>
      <c r="D105" s="10" t="s">
        <v>91</v>
      </c>
      <c r="E105" s="13">
        <v>9.0</v>
      </c>
      <c r="F105" s="16"/>
      <c r="H105" s="10" t="s">
        <v>3639</v>
      </c>
    </row>
    <row r="106">
      <c r="A106" s="10" t="s">
        <v>3601</v>
      </c>
      <c r="B106" s="19">
        <v>0.07628472222222223</v>
      </c>
      <c r="C106" s="10" t="s">
        <v>964</v>
      </c>
      <c r="D106" s="10" t="s">
        <v>91</v>
      </c>
      <c r="E106" s="13">
        <v>48.0</v>
      </c>
      <c r="F106" s="16"/>
      <c r="H106" s="10" t="s">
        <v>3640</v>
      </c>
    </row>
    <row r="107">
      <c r="A107" s="10" t="s">
        <v>3601</v>
      </c>
      <c r="B107" s="19">
        <v>0.07960648148148149</v>
      </c>
      <c r="C107" s="10" t="s">
        <v>3086</v>
      </c>
      <c r="D107" s="10" t="s">
        <v>93</v>
      </c>
      <c r="E107" s="13" t="s">
        <v>68</v>
      </c>
      <c r="F107" s="13">
        <v>20.0</v>
      </c>
      <c r="G107" s="10" t="s">
        <v>137</v>
      </c>
      <c r="J107" s="10" t="s">
        <v>1043</v>
      </c>
    </row>
    <row r="108">
      <c r="A108" s="10" t="s">
        <v>3601</v>
      </c>
      <c r="B108" s="19">
        <v>0.07960648148148149</v>
      </c>
      <c r="C108" s="10" t="s">
        <v>3086</v>
      </c>
      <c r="D108" s="10" t="s">
        <v>91</v>
      </c>
      <c r="E108" s="13">
        <v>78.0</v>
      </c>
      <c r="F108" s="16"/>
      <c r="H108" s="10" t="s">
        <v>3641</v>
      </c>
    </row>
    <row r="109">
      <c r="A109" s="10" t="s">
        <v>3601</v>
      </c>
      <c r="B109" s="19">
        <v>0.08025462962962963</v>
      </c>
      <c r="C109" s="10" t="s">
        <v>3086</v>
      </c>
      <c r="D109" s="10" t="s">
        <v>93</v>
      </c>
      <c r="E109" s="13">
        <v>28.0</v>
      </c>
      <c r="F109" s="16">
        <f>E109-11</f>
        <v>17</v>
      </c>
      <c r="J109" s="10" t="s">
        <v>1010</v>
      </c>
    </row>
    <row r="110">
      <c r="A110" s="10" t="s">
        <v>3601</v>
      </c>
      <c r="B110" s="19">
        <v>0.08030092592592593</v>
      </c>
      <c r="C110" s="10" t="s">
        <v>3086</v>
      </c>
      <c r="D110" s="10" t="s">
        <v>91</v>
      </c>
      <c r="E110" s="13">
        <v>7.0</v>
      </c>
      <c r="F110" s="16"/>
      <c r="H110" s="10" t="s">
        <v>3642</v>
      </c>
    </row>
    <row r="111">
      <c r="A111" s="10" t="s">
        <v>3601</v>
      </c>
      <c r="B111" s="19">
        <v>0.08079861111111111</v>
      </c>
      <c r="C111" s="10" t="s">
        <v>3086</v>
      </c>
      <c r="D111" s="10" t="s">
        <v>125</v>
      </c>
      <c r="E111" s="13" t="s">
        <v>75</v>
      </c>
      <c r="F111" s="13" t="s">
        <v>75</v>
      </c>
      <c r="J111" s="10" t="s">
        <v>85</v>
      </c>
    </row>
    <row r="112">
      <c r="A112" s="10" t="s">
        <v>3601</v>
      </c>
      <c r="B112" s="19">
        <v>0.08079861111111111</v>
      </c>
      <c r="C112" s="10" t="s">
        <v>3086</v>
      </c>
      <c r="D112" s="10" t="s">
        <v>125</v>
      </c>
      <c r="E112" s="13">
        <v>29.0</v>
      </c>
      <c r="F112" s="16">
        <f>E112-15</f>
        <v>14</v>
      </c>
      <c r="J112" s="10" t="s">
        <v>86</v>
      </c>
    </row>
    <row r="113">
      <c r="A113" s="10" t="s">
        <v>3601</v>
      </c>
      <c r="B113" s="19">
        <v>0.08138888888888889</v>
      </c>
      <c r="C113" s="10" t="s">
        <v>70</v>
      </c>
      <c r="D113" s="10" t="s">
        <v>93</v>
      </c>
      <c r="E113" s="13" t="s">
        <v>68</v>
      </c>
      <c r="F113" s="13">
        <v>20.0</v>
      </c>
      <c r="G113" s="10" t="s">
        <v>137</v>
      </c>
      <c r="J113" s="10" t="s">
        <v>3643</v>
      </c>
    </row>
    <row r="114">
      <c r="A114" s="10" t="s">
        <v>3601</v>
      </c>
      <c r="B114" s="19">
        <v>0.08152777777777778</v>
      </c>
      <c r="C114" s="10" t="s">
        <v>70</v>
      </c>
      <c r="D114" s="10" t="s">
        <v>91</v>
      </c>
      <c r="E114" s="13">
        <v>23.0</v>
      </c>
      <c r="F114" s="16"/>
      <c r="H114" s="10" t="s">
        <v>3644</v>
      </c>
    </row>
    <row r="115">
      <c r="A115" s="10" t="s">
        <v>3601</v>
      </c>
      <c r="B115" s="19">
        <v>0.08200231481481482</v>
      </c>
      <c r="C115" s="10" t="s">
        <v>70</v>
      </c>
      <c r="D115" s="10" t="s">
        <v>93</v>
      </c>
      <c r="E115" s="13">
        <v>18.0</v>
      </c>
      <c r="F115" s="16">
        <f>E115-12</f>
        <v>6</v>
      </c>
      <c r="J115" s="10" t="s">
        <v>3645</v>
      </c>
    </row>
    <row r="116">
      <c r="A116" s="10" t="s">
        <v>3601</v>
      </c>
      <c r="B116" s="19">
        <v>0.08417824074074073</v>
      </c>
      <c r="C116" s="10" t="s">
        <v>84</v>
      </c>
      <c r="D116" s="10" t="s">
        <v>93</v>
      </c>
      <c r="E116" s="13" t="s">
        <v>88</v>
      </c>
      <c r="F116" s="13">
        <v>1.0</v>
      </c>
      <c r="J116" s="10" t="s">
        <v>160</v>
      </c>
    </row>
    <row r="117">
      <c r="A117" s="10" t="s">
        <v>3601</v>
      </c>
      <c r="B117" s="19">
        <v>0.08417824074074073</v>
      </c>
      <c r="C117" s="10" t="s">
        <v>84</v>
      </c>
      <c r="D117" s="10" t="s">
        <v>93</v>
      </c>
      <c r="E117" s="13" t="s">
        <v>88</v>
      </c>
      <c r="F117" s="13">
        <v>1.0</v>
      </c>
      <c r="J117" s="10" t="s">
        <v>3646</v>
      </c>
    </row>
    <row r="118">
      <c r="A118" s="10" t="s">
        <v>3601</v>
      </c>
      <c r="B118" s="19">
        <v>0.08467592592592593</v>
      </c>
      <c r="C118" s="10" t="s">
        <v>84</v>
      </c>
      <c r="D118" s="10" t="s">
        <v>93</v>
      </c>
      <c r="E118" s="13">
        <v>26.0</v>
      </c>
      <c r="F118" s="13">
        <v>18.0</v>
      </c>
      <c r="J118" s="10" t="s">
        <v>3647</v>
      </c>
    </row>
    <row r="119">
      <c r="A119" s="10" t="s">
        <v>3601</v>
      </c>
      <c r="B119" s="19">
        <v>0.08467592592592593</v>
      </c>
      <c r="C119" s="10" t="s">
        <v>84</v>
      </c>
      <c r="D119" s="10" t="s">
        <v>93</v>
      </c>
      <c r="E119" s="13">
        <v>13.0</v>
      </c>
      <c r="F119" s="13">
        <v>5.0</v>
      </c>
      <c r="J119" s="10" t="s">
        <v>3647</v>
      </c>
    </row>
    <row r="120">
      <c r="A120" s="10" t="s">
        <v>3601</v>
      </c>
      <c r="B120" s="19">
        <v>0.0855787037037037</v>
      </c>
      <c r="C120" s="10" t="s">
        <v>70</v>
      </c>
      <c r="D120" s="10" t="s">
        <v>93</v>
      </c>
      <c r="E120" s="13">
        <v>22.0</v>
      </c>
      <c r="F120" s="16">
        <f>E120-12</f>
        <v>10</v>
      </c>
      <c r="J120" s="10" t="s">
        <v>3274</v>
      </c>
    </row>
    <row r="121">
      <c r="A121" s="10" t="s">
        <v>3601</v>
      </c>
      <c r="B121" s="19">
        <v>0.08570601851851851</v>
      </c>
      <c r="C121" s="10" t="s">
        <v>70</v>
      </c>
      <c r="D121" s="10" t="s">
        <v>91</v>
      </c>
      <c r="E121" s="13">
        <v>9.0</v>
      </c>
      <c r="F121" s="16"/>
      <c r="H121" s="10" t="s">
        <v>3610</v>
      </c>
    </row>
    <row r="122">
      <c r="A122" s="10" t="s">
        <v>3601</v>
      </c>
      <c r="B122" s="19">
        <v>0.08584490740740741</v>
      </c>
      <c r="C122" s="10" t="s">
        <v>70</v>
      </c>
      <c r="D122" s="10" t="s">
        <v>93</v>
      </c>
      <c r="E122" s="13">
        <v>21.0</v>
      </c>
      <c r="F122" s="16">
        <f>E122-12</f>
        <v>9</v>
      </c>
      <c r="J122" s="10" t="s">
        <v>3274</v>
      </c>
    </row>
    <row r="123">
      <c r="A123" s="10" t="s">
        <v>3601</v>
      </c>
      <c r="B123" s="19">
        <v>0.08597222222222223</v>
      </c>
      <c r="C123" s="10" t="s">
        <v>70</v>
      </c>
      <c r="D123" s="10" t="s">
        <v>91</v>
      </c>
      <c r="E123" s="13">
        <v>14.0</v>
      </c>
      <c r="F123" s="16"/>
      <c r="H123" s="10" t="s">
        <v>3624</v>
      </c>
    </row>
    <row r="124">
      <c r="A124" s="10" t="s">
        <v>3601</v>
      </c>
      <c r="B124" s="19">
        <v>0.08666666666666667</v>
      </c>
      <c r="C124" s="10" t="s">
        <v>70</v>
      </c>
      <c r="D124" s="10" t="s">
        <v>93</v>
      </c>
      <c r="E124" s="13">
        <v>28.0</v>
      </c>
      <c r="F124" s="13">
        <v>18.0</v>
      </c>
      <c r="J124" s="10" t="s">
        <v>99</v>
      </c>
    </row>
    <row r="125">
      <c r="A125" s="10" t="s">
        <v>3601</v>
      </c>
      <c r="B125" s="19">
        <v>0.08668981481481482</v>
      </c>
      <c r="C125" s="10" t="s">
        <v>70</v>
      </c>
      <c r="D125" s="10" t="s">
        <v>93</v>
      </c>
      <c r="E125" s="13">
        <v>27.0</v>
      </c>
      <c r="F125" s="13">
        <v>17.0</v>
      </c>
      <c r="J125" s="10" t="s">
        <v>99</v>
      </c>
    </row>
    <row r="126">
      <c r="A126" s="10" t="s">
        <v>3601</v>
      </c>
      <c r="B126" s="19">
        <v>0.08711805555555556</v>
      </c>
      <c r="C126" s="10" t="s">
        <v>70</v>
      </c>
      <c r="D126" s="10" t="s">
        <v>91</v>
      </c>
      <c r="E126" s="13">
        <v>7.0</v>
      </c>
      <c r="F126" s="16"/>
      <c r="H126" s="10" t="s">
        <v>3642</v>
      </c>
    </row>
    <row r="127">
      <c r="A127" s="10" t="s">
        <v>3601</v>
      </c>
      <c r="B127" s="19">
        <v>0.08711805555555556</v>
      </c>
      <c r="C127" s="10" t="s">
        <v>70</v>
      </c>
      <c r="D127" s="10" t="s">
        <v>91</v>
      </c>
      <c r="E127" s="13">
        <v>8.0</v>
      </c>
      <c r="F127" s="16"/>
      <c r="H127" s="10" t="s">
        <v>3648</v>
      </c>
    </row>
    <row r="128">
      <c r="A128" s="10" t="s">
        <v>3601</v>
      </c>
      <c r="B128" s="19">
        <v>0.09453703703703703</v>
      </c>
      <c r="C128" s="10" t="s">
        <v>3086</v>
      </c>
      <c r="D128" s="10" t="s">
        <v>93</v>
      </c>
      <c r="E128" s="13">
        <f>F128+11</f>
        <v>14</v>
      </c>
      <c r="F128" s="13">
        <v>3.0</v>
      </c>
      <c r="J128" s="10" t="s">
        <v>1010</v>
      </c>
    </row>
    <row r="129">
      <c r="A129" s="10" t="s">
        <v>3601</v>
      </c>
      <c r="B129" s="19">
        <v>0.09490740740740741</v>
      </c>
      <c r="C129" s="10" t="s">
        <v>3086</v>
      </c>
      <c r="D129" s="10" t="s">
        <v>127</v>
      </c>
      <c r="E129" s="13">
        <v>19.0</v>
      </c>
      <c r="F129" s="13">
        <v>16.0</v>
      </c>
    </row>
    <row r="130">
      <c r="A130" s="10" t="s">
        <v>3601</v>
      </c>
      <c r="B130" s="19">
        <v>0.09645833333333333</v>
      </c>
      <c r="C130" s="10" t="s">
        <v>84</v>
      </c>
      <c r="D130" s="10" t="s">
        <v>93</v>
      </c>
      <c r="E130" s="13">
        <v>21.0</v>
      </c>
      <c r="F130" s="13">
        <v>17.0</v>
      </c>
      <c r="J130" s="10" t="s">
        <v>3649</v>
      </c>
    </row>
    <row r="131">
      <c r="A131" s="10" t="s">
        <v>3601</v>
      </c>
      <c r="B131" s="19">
        <v>0.09722222222222222</v>
      </c>
      <c r="C131" s="10" t="s">
        <v>84</v>
      </c>
      <c r="D131" s="10" t="s">
        <v>91</v>
      </c>
      <c r="E131" s="13">
        <v>7.0</v>
      </c>
      <c r="F131" s="16"/>
      <c r="H131" s="10" t="s">
        <v>3642</v>
      </c>
    </row>
    <row r="132">
      <c r="A132" s="10" t="s">
        <v>3601</v>
      </c>
      <c r="B132" s="19">
        <v>0.09809027777777778</v>
      </c>
      <c r="C132" s="10" t="s">
        <v>70</v>
      </c>
      <c r="D132" s="10" t="s">
        <v>93</v>
      </c>
      <c r="E132" s="13">
        <v>20.0</v>
      </c>
      <c r="F132" s="16">
        <f t="shared" ref="F132:F133" si="6">E132-11</f>
        <v>9</v>
      </c>
      <c r="J132" s="10" t="s">
        <v>99</v>
      </c>
    </row>
    <row r="133">
      <c r="A133" s="10" t="s">
        <v>3601</v>
      </c>
      <c r="B133" s="19">
        <v>0.09809027777777778</v>
      </c>
      <c r="C133" s="10" t="s">
        <v>70</v>
      </c>
      <c r="D133" s="10" t="s">
        <v>93</v>
      </c>
      <c r="E133" s="13">
        <v>23.0</v>
      </c>
      <c r="F133" s="16">
        <f t="shared" si="6"/>
        <v>12</v>
      </c>
      <c r="J133" s="10" t="s">
        <v>99</v>
      </c>
    </row>
    <row r="134">
      <c r="A134" s="10" t="s">
        <v>3601</v>
      </c>
      <c r="B134" s="19">
        <v>0.09829861111111111</v>
      </c>
      <c r="C134" s="10" t="s">
        <v>70</v>
      </c>
      <c r="D134" s="10" t="s">
        <v>91</v>
      </c>
      <c r="E134" s="13">
        <v>12.0</v>
      </c>
      <c r="F134" s="16"/>
      <c r="H134" s="10" t="s">
        <v>3650</v>
      </c>
    </row>
    <row r="135">
      <c r="A135" s="10" t="s">
        <v>3601</v>
      </c>
      <c r="B135" s="19">
        <v>0.09834490740740741</v>
      </c>
      <c r="C135" s="10" t="s">
        <v>70</v>
      </c>
      <c r="D135" s="10" t="s">
        <v>91</v>
      </c>
      <c r="E135" s="13">
        <v>10.0</v>
      </c>
      <c r="F135" s="16"/>
      <c r="H135" s="10" t="s">
        <v>3651</v>
      </c>
    </row>
    <row r="136">
      <c r="A136" s="10" t="s">
        <v>3601</v>
      </c>
      <c r="B136" s="19">
        <v>0.09864583333333334</v>
      </c>
      <c r="C136" s="10" t="s">
        <v>70</v>
      </c>
      <c r="D136" s="10" t="s">
        <v>93</v>
      </c>
      <c r="E136" s="13" t="s">
        <v>68</v>
      </c>
      <c r="F136" s="13">
        <v>20.0</v>
      </c>
      <c r="G136" s="10" t="s">
        <v>137</v>
      </c>
      <c r="J136" s="10" t="s">
        <v>99</v>
      </c>
    </row>
    <row r="137">
      <c r="A137" s="10" t="s">
        <v>3601</v>
      </c>
      <c r="B137" s="19">
        <v>0.09869212962962963</v>
      </c>
      <c r="C137" s="10" t="s">
        <v>70</v>
      </c>
      <c r="D137" s="10" t="s">
        <v>93</v>
      </c>
      <c r="E137" s="13">
        <v>27.0</v>
      </c>
      <c r="F137" s="13">
        <v>17.0</v>
      </c>
      <c r="J137" s="10" t="s">
        <v>99</v>
      </c>
    </row>
    <row r="138">
      <c r="A138" s="10" t="s">
        <v>3601</v>
      </c>
      <c r="B138" s="19">
        <v>0.09881944444444445</v>
      </c>
      <c r="C138" s="10" t="s">
        <v>70</v>
      </c>
      <c r="D138" s="10" t="s">
        <v>91</v>
      </c>
      <c r="E138" s="13">
        <v>18.0</v>
      </c>
      <c r="F138" s="16"/>
      <c r="H138" s="10" t="s">
        <v>3652</v>
      </c>
    </row>
    <row r="139">
      <c r="A139" s="10" t="s">
        <v>3601</v>
      </c>
      <c r="B139" s="19">
        <v>0.09891203703703703</v>
      </c>
      <c r="C139" s="10" t="s">
        <v>70</v>
      </c>
      <c r="D139" s="10" t="s">
        <v>91</v>
      </c>
      <c r="E139" s="13">
        <v>13.0</v>
      </c>
      <c r="F139" s="16"/>
      <c r="H139" s="10" t="s">
        <v>3653</v>
      </c>
    </row>
    <row r="140">
      <c r="A140" s="10" t="s">
        <v>3601</v>
      </c>
      <c r="B140" s="19">
        <v>0.1000462962962963</v>
      </c>
      <c r="C140" s="10" t="s">
        <v>70</v>
      </c>
      <c r="D140" s="10" t="s">
        <v>584</v>
      </c>
      <c r="E140" s="16">
        <f>F140+5</f>
        <v>7</v>
      </c>
      <c r="F140" s="13">
        <v>2.0</v>
      </c>
      <c r="J140" s="10" t="s">
        <v>3654</v>
      </c>
    </row>
    <row r="141">
      <c r="A141" s="10" t="s">
        <v>3601</v>
      </c>
      <c r="B141" s="19">
        <v>0.12056712962962964</v>
      </c>
      <c r="C141" s="10" t="s">
        <v>964</v>
      </c>
      <c r="D141" s="10" t="s">
        <v>67</v>
      </c>
      <c r="E141" s="13">
        <v>22.0</v>
      </c>
      <c r="F141" s="16">
        <f>E141-10</f>
        <v>12</v>
      </c>
    </row>
    <row r="142">
      <c r="A142" s="10" t="s">
        <v>3601</v>
      </c>
      <c r="B142" s="19">
        <v>0.12840277777777778</v>
      </c>
      <c r="C142" s="10" t="s">
        <v>69</v>
      </c>
      <c r="D142" s="10" t="s">
        <v>73</v>
      </c>
      <c r="E142" s="13">
        <v>18.0</v>
      </c>
      <c r="F142" s="16">
        <f>E142-9</f>
        <v>9</v>
      </c>
    </row>
    <row r="143">
      <c r="A143" s="10" t="s">
        <v>3601</v>
      </c>
      <c r="B143" s="19">
        <v>0.12915509259259259</v>
      </c>
      <c r="C143" s="10" t="s">
        <v>3086</v>
      </c>
      <c r="D143" s="10" t="s">
        <v>73</v>
      </c>
      <c r="E143" s="13">
        <v>25.0</v>
      </c>
      <c r="F143" s="13">
        <v>3.0</v>
      </c>
      <c r="J143" s="10" t="s">
        <v>2942</v>
      </c>
    </row>
    <row r="144">
      <c r="A144" s="10" t="s">
        <v>3601</v>
      </c>
      <c r="B144" s="19">
        <v>0.1385185185185185</v>
      </c>
      <c r="C144" s="10" t="s">
        <v>66</v>
      </c>
      <c r="D144" s="10" t="s">
        <v>67</v>
      </c>
      <c r="E144" s="13">
        <v>22.0</v>
      </c>
      <c r="F144" s="16">
        <f>E144-3</f>
        <v>19</v>
      </c>
    </row>
    <row r="145">
      <c r="A145" s="10" t="s">
        <v>3601</v>
      </c>
      <c r="B145" s="19">
        <v>0.1440625</v>
      </c>
      <c r="C145" s="10" t="s">
        <v>66</v>
      </c>
      <c r="D145" s="10" t="s">
        <v>67</v>
      </c>
      <c r="E145" s="13">
        <v>22.0</v>
      </c>
      <c r="F145" s="13">
        <v>19.0</v>
      </c>
    </row>
    <row r="146">
      <c r="A146" s="10" t="s">
        <v>3601</v>
      </c>
      <c r="B146" s="19">
        <v>0.1440625</v>
      </c>
      <c r="C146" s="10" t="s">
        <v>964</v>
      </c>
      <c r="D146" s="10" t="s">
        <v>67</v>
      </c>
      <c r="E146" s="13">
        <v>26.0</v>
      </c>
      <c r="F146" s="13" t="s">
        <v>75</v>
      </c>
      <c r="J146" s="10" t="s">
        <v>2508</v>
      </c>
    </row>
    <row r="147">
      <c r="A147" s="10" t="s">
        <v>3601</v>
      </c>
      <c r="B147" s="19">
        <v>0.1440625</v>
      </c>
      <c r="C147" s="10" t="s">
        <v>70</v>
      </c>
      <c r="D147" s="10" t="s">
        <v>67</v>
      </c>
      <c r="E147" s="13" t="s">
        <v>75</v>
      </c>
      <c r="F147" s="13" t="s">
        <v>75</v>
      </c>
      <c r="J147" s="10" t="s">
        <v>2265</v>
      </c>
    </row>
    <row r="148">
      <c r="A148" s="10" t="s">
        <v>3601</v>
      </c>
      <c r="B148" s="19">
        <v>0.1440625</v>
      </c>
      <c r="C148" s="10" t="s">
        <v>70</v>
      </c>
      <c r="D148" s="10" t="s">
        <v>67</v>
      </c>
      <c r="E148" s="13" t="s">
        <v>88</v>
      </c>
      <c r="F148" s="13">
        <v>1.0</v>
      </c>
    </row>
    <row r="149">
      <c r="A149" s="10" t="s">
        <v>3601</v>
      </c>
      <c r="B149" s="19">
        <v>0.14465277777777777</v>
      </c>
      <c r="C149" s="10" t="s">
        <v>69</v>
      </c>
      <c r="D149" s="10" t="s">
        <v>125</v>
      </c>
      <c r="E149" s="13">
        <v>6.0</v>
      </c>
      <c r="F149" s="16">
        <f t="shared" ref="F149:F151" si="7">E149-4</f>
        <v>2</v>
      </c>
      <c r="J149" s="10" t="s">
        <v>3655</v>
      </c>
    </row>
    <row r="150">
      <c r="A150" s="10" t="s">
        <v>3601</v>
      </c>
      <c r="B150" s="19">
        <v>0.14465277777777777</v>
      </c>
      <c r="C150" s="10" t="s">
        <v>82</v>
      </c>
      <c r="D150" s="10" t="s">
        <v>125</v>
      </c>
      <c r="E150" s="13">
        <v>13.0</v>
      </c>
      <c r="F150" s="16">
        <f t="shared" si="7"/>
        <v>9</v>
      </c>
      <c r="J150" s="10" t="s">
        <v>3655</v>
      </c>
    </row>
    <row r="151">
      <c r="A151" s="10" t="s">
        <v>3601</v>
      </c>
      <c r="B151" s="19">
        <v>0.14465277777777777</v>
      </c>
      <c r="C151" s="10" t="s">
        <v>84</v>
      </c>
      <c r="D151" s="10" t="s">
        <v>125</v>
      </c>
      <c r="E151" s="13">
        <v>10.0</v>
      </c>
      <c r="F151" s="16">
        <f t="shared" si="7"/>
        <v>6</v>
      </c>
      <c r="J151" s="10" t="s">
        <v>3655</v>
      </c>
    </row>
    <row r="152">
      <c r="A152" s="10" t="s">
        <v>3601</v>
      </c>
      <c r="B152" s="19">
        <v>0.1453935185185185</v>
      </c>
      <c r="C152" s="10" t="s">
        <v>964</v>
      </c>
      <c r="D152" s="10" t="s">
        <v>67</v>
      </c>
      <c r="E152" s="13" t="s">
        <v>68</v>
      </c>
      <c r="F152" s="13">
        <v>20.0</v>
      </c>
    </row>
    <row r="153">
      <c r="A153" s="10" t="s">
        <v>3601</v>
      </c>
      <c r="B153" s="19">
        <v>0.1453935185185185</v>
      </c>
      <c r="C153" s="10" t="s">
        <v>70</v>
      </c>
      <c r="D153" s="10" t="s">
        <v>67</v>
      </c>
      <c r="E153" s="13" t="s">
        <v>75</v>
      </c>
      <c r="F153" s="13" t="s">
        <v>75</v>
      </c>
      <c r="J153" s="10" t="s">
        <v>2265</v>
      </c>
    </row>
    <row r="154">
      <c r="A154" s="10" t="s">
        <v>3601</v>
      </c>
      <c r="B154" s="19">
        <v>0.1453935185185185</v>
      </c>
      <c r="C154" s="10" t="s">
        <v>70</v>
      </c>
      <c r="D154" s="10" t="s">
        <v>67</v>
      </c>
      <c r="E154" s="13">
        <v>19.0</v>
      </c>
      <c r="F154" s="13">
        <f>E154-4</f>
        <v>15</v>
      </c>
    </row>
    <row r="155">
      <c r="A155" s="10" t="s">
        <v>3601</v>
      </c>
      <c r="B155" s="19">
        <v>0.1453935185185185</v>
      </c>
      <c r="C155" s="10" t="s">
        <v>66</v>
      </c>
      <c r="D155" s="10" t="s">
        <v>67</v>
      </c>
      <c r="E155" s="13">
        <v>19.0</v>
      </c>
      <c r="F155" s="13">
        <f>E155-3</f>
        <v>16</v>
      </c>
    </row>
    <row r="156">
      <c r="A156" s="10" t="s">
        <v>3601</v>
      </c>
      <c r="B156" s="19">
        <v>0.14583333333333334</v>
      </c>
      <c r="C156" s="10" t="s">
        <v>69</v>
      </c>
      <c r="D156" s="10" t="s">
        <v>125</v>
      </c>
      <c r="E156" s="13">
        <v>19.0</v>
      </c>
      <c r="F156" s="16">
        <f t="shared" ref="F156:F158" si="8">E156-4</f>
        <v>15</v>
      </c>
      <c r="J156" s="10" t="s">
        <v>3655</v>
      </c>
    </row>
    <row r="157">
      <c r="A157" s="10" t="s">
        <v>3601</v>
      </c>
      <c r="B157" s="19">
        <v>0.14583333333333334</v>
      </c>
      <c r="C157" s="10" t="s">
        <v>82</v>
      </c>
      <c r="D157" s="10" t="s">
        <v>125</v>
      </c>
      <c r="E157" s="13">
        <v>13.0</v>
      </c>
      <c r="F157" s="16">
        <f t="shared" si="8"/>
        <v>9</v>
      </c>
      <c r="J157" s="10" t="s">
        <v>3655</v>
      </c>
    </row>
    <row r="158">
      <c r="A158" s="10" t="s">
        <v>3601</v>
      </c>
      <c r="B158" s="19">
        <v>0.14583333333333334</v>
      </c>
      <c r="C158" s="10" t="s">
        <v>84</v>
      </c>
      <c r="D158" s="10" t="s">
        <v>125</v>
      </c>
      <c r="E158" s="13">
        <v>10.0</v>
      </c>
      <c r="F158" s="16">
        <f t="shared" si="8"/>
        <v>6</v>
      </c>
      <c r="J158" s="10" t="s">
        <v>3655</v>
      </c>
    </row>
    <row r="159">
      <c r="A159" s="10" t="s">
        <v>3601</v>
      </c>
      <c r="B159" s="19">
        <v>0.15194444444444444</v>
      </c>
      <c r="C159" s="10" t="s">
        <v>69</v>
      </c>
      <c r="D159" s="10" t="s">
        <v>79</v>
      </c>
      <c r="E159" s="13">
        <v>19.0</v>
      </c>
      <c r="F159" s="16">
        <f>E159-1</f>
        <v>18</v>
      </c>
      <c r="J159" s="10" t="s">
        <v>3655</v>
      </c>
    </row>
    <row r="160">
      <c r="A160" s="10" t="s">
        <v>3601</v>
      </c>
      <c r="B160" s="19">
        <v>0.15329861111111112</v>
      </c>
      <c r="C160" s="10" t="s">
        <v>84</v>
      </c>
      <c r="D160" s="10" t="s">
        <v>209</v>
      </c>
      <c r="E160" s="13">
        <v>3.0</v>
      </c>
      <c r="F160" s="13">
        <v>2.0</v>
      </c>
      <c r="J160" s="10" t="s">
        <v>3655</v>
      </c>
    </row>
    <row r="161">
      <c r="A161" s="10" t="s">
        <v>3601</v>
      </c>
      <c r="B161" s="19">
        <v>0.15476851851851853</v>
      </c>
      <c r="C161" s="10" t="s">
        <v>70</v>
      </c>
      <c r="D161" s="10" t="s">
        <v>78</v>
      </c>
      <c r="E161" s="13" t="s">
        <v>68</v>
      </c>
      <c r="F161" s="13">
        <v>20.0</v>
      </c>
    </row>
    <row r="162">
      <c r="A162" s="10" t="s">
        <v>3601</v>
      </c>
      <c r="B162" s="19">
        <v>0.15506944444444445</v>
      </c>
      <c r="C162" s="10" t="s">
        <v>70</v>
      </c>
      <c r="D162" s="10" t="s">
        <v>93</v>
      </c>
      <c r="E162" s="13">
        <v>27.0</v>
      </c>
      <c r="F162" s="13">
        <v>15.0</v>
      </c>
      <c r="J162" s="10" t="s">
        <v>3656</v>
      </c>
    </row>
    <row r="163">
      <c r="A163" s="10" t="s">
        <v>3601</v>
      </c>
      <c r="B163" s="19">
        <v>0.15506944444444445</v>
      </c>
      <c r="C163" s="10" t="s">
        <v>70</v>
      </c>
      <c r="D163" s="10" t="s">
        <v>93</v>
      </c>
      <c r="E163" s="13" t="s">
        <v>68</v>
      </c>
      <c r="F163" s="13">
        <v>20.0</v>
      </c>
      <c r="J163" s="10" t="s">
        <v>2265</v>
      </c>
    </row>
    <row r="164">
      <c r="A164" s="10" t="s">
        <v>3601</v>
      </c>
      <c r="B164" s="19">
        <v>0.1558101851851852</v>
      </c>
      <c r="C164" s="10" t="s">
        <v>70</v>
      </c>
      <c r="D164" s="10" t="s">
        <v>91</v>
      </c>
      <c r="E164" s="13">
        <v>14.0</v>
      </c>
      <c r="F164" s="16"/>
      <c r="H164" s="10" t="s">
        <v>3657</v>
      </c>
    </row>
    <row r="165">
      <c r="A165" s="10" t="s">
        <v>3601</v>
      </c>
      <c r="B165" s="19">
        <v>0.15613425925925925</v>
      </c>
      <c r="C165" s="10" t="s">
        <v>70</v>
      </c>
      <c r="D165" s="10" t="s">
        <v>93</v>
      </c>
      <c r="E165" s="13">
        <v>27.0</v>
      </c>
      <c r="F165" s="13">
        <v>15.0</v>
      </c>
      <c r="J165" s="10" t="s">
        <v>3658</v>
      </c>
    </row>
    <row r="166">
      <c r="A166" s="10" t="s">
        <v>3601</v>
      </c>
      <c r="B166" s="19">
        <v>0.15613425925925925</v>
      </c>
      <c r="C166" s="10" t="s">
        <v>70</v>
      </c>
      <c r="D166" s="10" t="s">
        <v>93</v>
      </c>
      <c r="E166" s="13">
        <f>F166+12</f>
        <v>29</v>
      </c>
      <c r="F166" s="13">
        <v>17.0</v>
      </c>
      <c r="J166" s="10" t="s">
        <v>2265</v>
      </c>
    </row>
    <row r="167">
      <c r="A167" s="10" t="s">
        <v>3601</v>
      </c>
      <c r="B167" s="19">
        <v>0.15619212962962964</v>
      </c>
      <c r="C167" s="10" t="s">
        <v>70</v>
      </c>
      <c r="D167" s="10" t="s">
        <v>91</v>
      </c>
      <c r="E167" s="13">
        <v>13.0</v>
      </c>
      <c r="F167" s="16"/>
      <c r="H167" s="10" t="s">
        <v>3659</v>
      </c>
    </row>
    <row r="168">
      <c r="A168" s="10" t="s">
        <v>3601</v>
      </c>
      <c r="B168" s="19">
        <v>0.15677083333333333</v>
      </c>
      <c r="C168" s="10" t="s">
        <v>70</v>
      </c>
      <c r="D168" s="10" t="s">
        <v>93</v>
      </c>
      <c r="E168" s="13">
        <v>26.0</v>
      </c>
      <c r="F168" s="13">
        <f>E168-11</f>
        <v>15</v>
      </c>
      <c r="J168" s="10" t="s">
        <v>3660</v>
      </c>
    </row>
    <row r="169">
      <c r="A169" s="10" t="s">
        <v>3601</v>
      </c>
      <c r="B169" s="19">
        <v>0.15677083333333333</v>
      </c>
      <c r="C169" s="10" t="s">
        <v>70</v>
      </c>
      <c r="D169" s="10" t="s">
        <v>93</v>
      </c>
      <c r="E169" s="13" t="s">
        <v>75</v>
      </c>
      <c r="F169" s="13"/>
      <c r="J169" s="10" t="s">
        <v>2265</v>
      </c>
    </row>
    <row r="170">
      <c r="A170" s="10" t="s">
        <v>3601</v>
      </c>
      <c r="B170" s="19">
        <v>0.15693287037037038</v>
      </c>
      <c r="C170" s="10" t="s">
        <v>70</v>
      </c>
      <c r="D170" s="10" t="s">
        <v>91</v>
      </c>
      <c r="E170" s="13">
        <v>13.0</v>
      </c>
      <c r="F170" s="16"/>
      <c r="H170" s="10" t="s">
        <v>3661</v>
      </c>
    </row>
    <row r="171">
      <c r="A171" s="10" t="s">
        <v>3601</v>
      </c>
      <c r="B171" s="19">
        <v>0.15724537037037037</v>
      </c>
      <c r="C171" s="10" t="s">
        <v>70</v>
      </c>
      <c r="D171" s="10" t="s">
        <v>93</v>
      </c>
      <c r="E171" s="13">
        <v>27.0</v>
      </c>
      <c r="F171" s="13">
        <f>E171-11</f>
        <v>16</v>
      </c>
      <c r="J171" s="10" t="s">
        <v>3660</v>
      </c>
    </row>
    <row r="172">
      <c r="A172" s="10" t="s">
        <v>3601</v>
      </c>
      <c r="B172" s="19">
        <v>0.15724537037037037</v>
      </c>
      <c r="C172" s="10" t="s">
        <v>70</v>
      </c>
      <c r="D172" s="10" t="s">
        <v>93</v>
      </c>
      <c r="E172" s="13" t="s">
        <v>75</v>
      </c>
      <c r="F172" s="13"/>
      <c r="J172" s="10" t="s">
        <v>2265</v>
      </c>
    </row>
    <row r="173">
      <c r="A173" s="10" t="s">
        <v>3601</v>
      </c>
      <c r="B173" s="19">
        <v>0.15737268518518518</v>
      </c>
      <c r="C173" s="10" t="s">
        <v>70</v>
      </c>
      <c r="D173" s="10" t="s">
        <v>91</v>
      </c>
      <c r="E173" s="13">
        <v>11.0</v>
      </c>
      <c r="F173" s="16"/>
      <c r="H173" s="10" t="s">
        <v>3662</v>
      </c>
    </row>
    <row r="174">
      <c r="A174" s="10" t="s">
        <v>3601</v>
      </c>
      <c r="B174" s="19">
        <v>0.15840277777777778</v>
      </c>
      <c r="C174" s="10" t="s">
        <v>82</v>
      </c>
      <c r="D174" s="10" t="s">
        <v>87</v>
      </c>
      <c r="E174" s="13" t="s">
        <v>88</v>
      </c>
      <c r="F174" s="13">
        <v>1.0</v>
      </c>
    </row>
    <row r="175">
      <c r="A175" s="10" t="s">
        <v>3601</v>
      </c>
      <c r="B175" s="19">
        <v>0.15840277777777778</v>
      </c>
      <c r="C175" s="10" t="s">
        <v>70</v>
      </c>
      <c r="D175" s="10" t="s">
        <v>87</v>
      </c>
      <c r="E175" s="13" t="s">
        <v>88</v>
      </c>
      <c r="F175" s="13">
        <v>1.0</v>
      </c>
      <c r="J175" s="10" t="s">
        <v>3315</v>
      </c>
    </row>
    <row r="176">
      <c r="A176" s="10" t="s">
        <v>3601</v>
      </c>
      <c r="B176" s="19">
        <v>0.15840277777777778</v>
      </c>
      <c r="C176" s="10" t="s">
        <v>3086</v>
      </c>
      <c r="D176" s="10" t="s">
        <v>87</v>
      </c>
      <c r="E176" s="13" t="s">
        <v>88</v>
      </c>
      <c r="F176" s="13">
        <v>1.0</v>
      </c>
    </row>
    <row r="177">
      <c r="A177" s="10" t="s">
        <v>3601</v>
      </c>
      <c r="B177" s="19">
        <v>0.15840277777777778</v>
      </c>
      <c r="C177" s="10" t="s">
        <v>964</v>
      </c>
      <c r="D177" s="10" t="s">
        <v>87</v>
      </c>
      <c r="E177" s="13">
        <v>21.0</v>
      </c>
      <c r="F177" s="16">
        <f>E177-2</f>
        <v>19</v>
      </c>
    </row>
    <row r="178">
      <c r="A178" s="10" t="s">
        <v>3601</v>
      </c>
      <c r="B178" s="19">
        <v>0.15840277777777778</v>
      </c>
      <c r="C178" s="10" t="s">
        <v>69</v>
      </c>
      <c r="D178" s="10" t="s">
        <v>87</v>
      </c>
      <c r="E178" s="13">
        <v>17.0</v>
      </c>
      <c r="F178" s="16">
        <f>E178-4</f>
        <v>13</v>
      </c>
    </row>
    <row r="179">
      <c r="A179" s="10" t="s">
        <v>3601</v>
      </c>
      <c r="B179" s="19">
        <v>0.15840277777777778</v>
      </c>
      <c r="C179" s="10" t="s">
        <v>66</v>
      </c>
      <c r="D179" s="10" t="s">
        <v>87</v>
      </c>
      <c r="E179" s="13">
        <v>16.0</v>
      </c>
      <c r="F179" s="16">
        <f>E179-0</f>
        <v>16</v>
      </c>
    </row>
    <row r="180">
      <c r="A180" s="10" t="s">
        <v>3601</v>
      </c>
      <c r="B180" s="24">
        <v>0.15840277777777778</v>
      </c>
      <c r="C180" s="25" t="s">
        <v>84</v>
      </c>
      <c r="D180" s="26" t="s">
        <v>87</v>
      </c>
      <c r="E180" s="13">
        <v>10.0</v>
      </c>
      <c r="F180" s="16">
        <f>E180-2</f>
        <v>8</v>
      </c>
    </row>
    <row r="181">
      <c r="A181" s="10" t="s">
        <v>3601</v>
      </c>
      <c r="B181" s="19">
        <v>0.15993055555555555</v>
      </c>
      <c r="C181" s="10" t="s">
        <v>70</v>
      </c>
      <c r="D181" s="10" t="s">
        <v>81</v>
      </c>
      <c r="E181" s="13">
        <v>10.0</v>
      </c>
      <c r="F181" s="16">
        <f>E181-3</f>
        <v>7</v>
      </c>
    </row>
    <row r="182">
      <c r="A182" s="10" t="s">
        <v>3601</v>
      </c>
      <c r="B182" s="19">
        <v>0.16296296296296298</v>
      </c>
      <c r="C182" s="10" t="s">
        <v>84</v>
      </c>
      <c r="D182" s="10" t="s">
        <v>209</v>
      </c>
      <c r="E182" s="13">
        <v>10.0</v>
      </c>
      <c r="F182" s="16">
        <f>E182-1</f>
        <v>9</v>
      </c>
      <c r="J182" s="10" t="s">
        <v>3655</v>
      </c>
    </row>
    <row r="183">
      <c r="A183" s="10" t="s">
        <v>3601</v>
      </c>
      <c r="B183" s="19">
        <v>0.1653587962962963</v>
      </c>
      <c r="C183" s="10" t="s">
        <v>66</v>
      </c>
      <c r="D183" s="10" t="s">
        <v>71</v>
      </c>
      <c r="E183" s="13" t="s">
        <v>75</v>
      </c>
      <c r="F183" s="13" t="s">
        <v>75</v>
      </c>
      <c r="J183" s="10" t="s">
        <v>2265</v>
      </c>
    </row>
    <row r="184">
      <c r="A184" s="10" t="s">
        <v>3601</v>
      </c>
      <c r="B184" s="19">
        <v>0.1653587962962963</v>
      </c>
      <c r="C184" s="10" t="s">
        <v>66</v>
      </c>
      <c r="D184" s="10" t="s">
        <v>71</v>
      </c>
      <c r="E184" s="13">
        <v>10.0</v>
      </c>
      <c r="F184" s="16">
        <f>E184--2</f>
        <v>12</v>
      </c>
    </row>
    <row r="185">
      <c r="A185" s="10" t="s">
        <v>3601</v>
      </c>
      <c r="B185" s="19">
        <v>0.1654050925925926</v>
      </c>
      <c r="C185" s="10" t="s">
        <v>964</v>
      </c>
      <c r="D185" s="10" t="s">
        <v>71</v>
      </c>
      <c r="E185" s="13" t="s">
        <v>75</v>
      </c>
      <c r="F185" s="13" t="s">
        <v>75</v>
      </c>
      <c r="J185" s="10" t="s">
        <v>2265</v>
      </c>
    </row>
    <row r="186">
      <c r="A186" s="10" t="s">
        <v>3601</v>
      </c>
      <c r="B186" s="19">
        <v>0.1654050925925926</v>
      </c>
      <c r="C186" s="10" t="s">
        <v>964</v>
      </c>
      <c r="D186" s="10" t="s">
        <v>71</v>
      </c>
      <c r="E186" s="13">
        <v>19.0</v>
      </c>
      <c r="F186" s="16">
        <f>E186-10</f>
        <v>9</v>
      </c>
    </row>
    <row r="187">
      <c r="A187" s="10" t="s">
        <v>3601</v>
      </c>
      <c r="B187" s="19">
        <v>0.1690625</v>
      </c>
      <c r="C187" s="10" t="s">
        <v>84</v>
      </c>
      <c r="D187" s="10" t="s">
        <v>209</v>
      </c>
      <c r="E187" s="13">
        <v>14.0</v>
      </c>
      <c r="F187" s="16">
        <f>E187-1</f>
        <v>13</v>
      </c>
      <c r="J187" s="10" t="s">
        <v>3655</v>
      </c>
    </row>
    <row r="188">
      <c r="A188" s="10" t="s">
        <v>3601</v>
      </c>
      <c r="B188" s="19">
        <v>0.17064814814814816</v>
      </c>
      <c r="C188" s="10" t="s">
        <v>70</v>
      </c>
      <c r="D188" s="10" t="s">
        <v>120</v>
      </c>
      <c r="E188" s="13">
        <v>14.0</v>
      </c>
      <c r="F188" s="16"/>
      <c r="H188" s="10" t="s">
        <v>1796</v>
      </c>
      <c r="J188" s="10" t="s">
        <v>3663</v>
      </c>
    </row>
    <row r="189">
      <c r="A189" s="10" t="s">
        <v>3601</v>
      </c>
      <c r="B189" s="19">
        <v>0.17429398148148148</v>
      </c>
      <c r="C189" s="10" t="s">
        <v>82</v>
      </c>
      <c r="D189" s="10" t="s">
        <v>131</v>
      </c>
      <c r="E189" s="13">
        <v>24.0</v>
      </c>
      <c r="F189" s="16">
        <f>E189-6</f>
        <v>18</v>
      </c>
    </row>
    <row r="190">
      <c r="A190" s="10" t="s">
        <v>3601</v>
      </c>
      <c r="B190" s="19">
        <v>0.17431712962962964</v>
      </c>
      <c r="C190" s="10" t="s">
        <v>964</v>
      </c>
      <c r="D190" s="10" t="s">
        <v>131</v>
      </c>
      <c r="E190" s="13">
        <v>9.0</v>
      </c>
      <c r="F190" s="16">
        <f>E190--1</f>
        <v>10</v>
      </c>
    </row>
    <row r="191">
      <c r="A191" s="10" t="s">
        <v>3601</v>
      </c>
      <c r="B191" s="19">
        <v>0.18890046296296295</v>
      </c>
      <c r="C191" s="10" t="s">
        <v>66</v>
      </c>
      <c r="D191" s="10" t="s">
        <v>93</v>
      </c>
      <c r="E191" s="13" t="s">
        <v>75</v>
      </c>
      <c r="F191" s="13" t="s">
        <v>75</v>
      </c>
      <c r="J191" s="10" t="s">
        <v>2265</v>
      </c>
    </row>
    <row r="192">
      <c r="A192" s="10" t="s">
        <v>3601</v>
      </c>
      <c r="B192" s="19">
        <v>0.18890046296296295</v>
      </c>
      <c r="C192" s="10" t="s">
        <v>66</v>
      </c>
      <c r="D192" s="10" t="s">
        <v>93</v>
      </c>
      <c r="E192" s="13">
        <v>19.0</v>
      </c>
      <c r="F192" s="16">
        <f>E192-12</f>
        <v>7</v>
      </c>
      <c r="J192" s="10" t="s">
        <v>3664</v>
      </c>
    </row>
    <row r="193">
      <c r="A193" s="10" t="s">
        <v>3601</v>
      </c>
      <c r="B193" s="19">
        <v>0.18900462962962963</v>
      </c>
      <c r="C193" s="10" t="s">
        <v>66</v>
      </c>
      <c r="D193" s="10" t="s">
        <v>93</v>
      </c>
      <c r="E193" s="13" t="s">
        <v>75</v>
      </c>
      <c r="F193" s="13" t="s">
        <v>75</v>
      </c>
      <c r="J193" s="10" t="s">
        <v>2265</v>
      </c>
    </row>
    <row r="194">
      <c r="A194" s="10" t="s">
        <v>3601</v>
      </c>
      <c r="B194" s="19">
        <v>0.18900462962962963</v>
      </c>
      <c r="C194" s="10" t="s">
        <v>66</v>
      </c>
      <c r="D194" s="10" t="s">
        <v>93</v>
      </c>
      <c r="E194" s="13">
        <v>24.0</v>
      </c>
      <c r="F194" s="16">
        <f>E194-12</f>
        <v>12</v>
      </c>
      <c r="J194" s="10" t="s">
        <v>3664</v>
      </c>
    </row>
    <row r="195">
      <c r="A195" s="10" t="s">
        <v>3601</v>
      </c>
      <c r="B195" s="19">
        <v>0.18916666666666668</v>
      </c>
      <c r="C195" s="10" t="s">
        <v>66</v>
      </c>
      <c r="D195" s="10" t="s">
        <v>91</v>
      </c>
      <c r="E195" s="13">
        <v>17.0</v>
      </c>
      <c r="F195" s="16"/>
      <c r="H195" s="10" t="s">
        <v>3665</v>
      </c>
    </row>
    <row r="196">
      <c r="A196" s="10" t="s">
        <v>3601</v>
      </c>
      <c r="B196" s="19">
        <v>0.19091435185185185</v>
      </c>
      <c r="C196" s="10" t="s">
        <v>66</v>
      </c>
      <c r="D196" s="10" t="s">
        <v>91</v>
      </c>
      <c r="E196" s="13">
        <v>13.0</v>
      </c>
      <c r="F196" s="16"/>
      <c r="H196" s="10" t="s">
        <v>3666</v>
      </c>
      <c r="J196" s="10" t="s">
        <v>3564</v>
      </c>
    </row>
    <row r="197">
      <c r="A197" s="10" t="s">
        <v>3601</v>
      </c>
      <c r="B197" s="19">
        <v>0.19091435185185185</v>
      </c>
      <c r="C197" s="10" t="s">
        <v>66</v>
      </c>
      <c r="D197" s="10" t="s">
        <v>91</v>
      </c>
      <c r="E197" s="13">
        <v>9.0</v>
      </c>
      <c r="F197" s="16"/>
      <c r="H197" s="10" t="s">
        <v>3667</v>
      </c>
      <c r="J197" s="10" t="s">
        <v>3564</v>
      </c>
    </row>
    <row r="198">
      <c r="A198" s="10" t="s">
        <v>3601</v>
      </c>
      <c r="B198" s="19">
        <v>0.19675925925925927</v>
      </c>
      <c r="C198" s="10" t="s">
        <v>70</v>
      </c>
      <c r="D198" s="10" t="s">
        <v>91</v>
      </c>
      <c r="E198" s="13">
        <v>16.0</v>
      </c>
      <c r="F198" s="16"/>
      <c r="H198" s="10" t="s">
        <v>3668</v>
      </c>
      <c r="J198" s="10" t="s">
        <v>3274</v>
      </c>
    </row>
    <row r="199">
      <c r="A199" s="10" t="s">
        <v>3601</v>
      </c>
      <c r="B199" s="19">
        <v>0.20043981481481482</v>
      </c>
      <c r="C199" s="10" t="s">
        <v>964</v>
      </c>
      <c r="D199" s="10" t="s">
        <v>91</v>
      </c>
      <c r="E199" s="13">
        <v>14.0</v>
      </c>
      <c r="F199" s="16"/>
      <c r="H199" s="10" t="s">
        <v>3669</v>
      </c>
      <c r="J199" s="10" t="s">
        <v>1608</v>
      </c>
    </row>
    <row r="200">
      <c r="A200" s="10" t="s">
        <v>3601</v>
      </c>
      <c r="B200" s="19">
        <v>0.21092592592592593</v>
      </c>
      <c r="C200" s="10" t="s">
        <v>3086</v>
      </c>
      <c r="D200" s="10" t="s">
        <v>93</v>
      </c>
      <c r="E200" s="13">
        <v>25.0</v>
      </c>
      <c r="F200" s="16">
        <f>E200-11</f>
        <v>14</v>
      </c>
      <c r="J200" s="10" t="s">
        <v>3670</v>
      </c>
    </row>
    <row r="201">
      <c r="A201" s="10" t="s">
        <v>3601</v>
      </c>
      <c r="B201" s="19">
        <v>0.2153125</v>
      </c>
      <c r="C201" s="10" t="s">
        <v>69</v>
      </c>
      <c r="D201" s="10" t="s">
        <v>166</v>
      </c>
      <c r="E201" s="13">
        <v>13.0</v>
      </c>
      <c r="F201" s="13" t="s">
        <v>75</v>
      </c>
      <c r="J201" s="10" t="s">
        <v>3671</v>
      </c>
    </row>
    <row r="202">
      <c r="A202" s="10" t="s">
        <v>3601</v>
      </c>
      <c r="B202" s="19">
        <v>0.2153125</v>
      </c>
      <c r="C202" s="10" t="s">
        <v>70</v>
      </c>
      <c r="D202" s="10" t="s">
        <v>166</v>
      </c>
      <c r="E202" s="13">
        <v>14.0</v>
      </c>
      <c r="F202" s="13" t="s">
        <v>75</v>
      </c>
      <c r="J202" s="10" t="s">
        <v>3672</v>
      </c>
    </row>
    <row r="203">
      <c r="A203" s="10" t="s">
        <v>3601</v>
      </c>
      <c r="B203" s="19">
        <v>0.2156712962962963</v>
      </c>
      <c r="C203" s="10" t="s">
        <v>66</v>
      </c>
      <c r="D203" s="10" t="s">
        <v>166</v>
      </c>
      <c r="E203" s="13">
        <v>19.0</v>
      </c>
      <c r="F203" s="16">
        <f>E203-4</f>
        <v>15</v>
      </c>
    </row>
    <row r="204">
      <c r="A204" s="10" t="s">
        <v>3601</v>
      </c>
      <c r="B204" s="19">
        <v>0.21569444444444444</v>
      </c>
      <c r="C204" s="10" t="s">
        <v>964</v>
      </c>
      <c r="D204" s="10" t="s">
        <v>166</v>
      </c>
      <c r="E204" s="13">
        <v>26.0</v>
      </c>
      <c r="F204" s="16">
        <f>E204-10</f>
        <v>16</v>
      </c>
    </row>
    <row r="205">
      <c r="A205" s="10" t="s">
        <v>3601</v>
      </c>
      <c r="B205" s="19">
        <v>0.21780092592592593</v>
      </c>
      <c r="C205" s="10" t="s">
        <v>964</v>
      </c>
      <c r="D205" s="10" t="s">
        <v>91</v>
      </c>
      <c r="E205" s="13">
        <v>10.0</v>
      </c>
      <c r="F205" s="16"/>
      <c r="H205" s="10" t="s">
        <v>3673</v>
      </c>
      <c r="J205" s="10" t="s">
        <v>3674</v>
      </c>
    </row>
    <row r="206">
      <c r="A206" s="10" t="s">
        <v>3601</v>
      </c>
      <c r="B206" s="19">
        <v>0.2190162037037037</v>
      </c>
      <c r="C206" s="10" t="s">
        <v>69</v>
      </c>
      <c r="D206" s="10" t="s">
        <v>166</v>
      </c>
      <c r="E206" s="13">
        <v>13.0</v>
      </c>
      <c r="F206" s="13" t="s">
        <v>75</v>
      </c>
      <c r="J206" s="10" t="s">
        <v>3671</v>
      </c>
    </row>
    <row r="207">
      <c r="A207" s="10" t="s">
        <v>3601</v>
      </c>
      <c r="B207" s="19">
        <v>0.2190162037037037</v>
      </c>
      <c r="C207" s="10" t="s">
        <v>69</v>
      </c>
      <c r="D207" s="10" t="s">
        <v>76</v>
      </c>
      <c r="E207" s="13">
        <v>1.0</v>
      </c>
      <c r="F207" s="16"/>
      <c r="J207" s="10" t="s">
        <v>1579</v>
      </c>
    </row>
    <row r="208">
      <c r="A208" s="10" t="s">
        <v>3601</v>
      </c>
      <c r="B208" s="19">
        <v>0.22099537037037037</v>
      </c>
      <c r="C208" s="10" t="s">
        <v>70</v>
      </c>
      <c r="D208" s="10" t="s">
        <v>166</v>
      </c>
      <c r="E208" s="13" t="s">
        <v>75</v>
      </c>
      <c r="F208" s="13" t="s">
        <v>75</v>
      </c>
      <c r="J208" s="10" t="s">
        <v>3675</v>
      </c>
    </row>
    <row r="209">
      <c r="A209" s="10" t="s">
        <v>3601</v>
      </c>
      <c r="B209" s="19">
        <v>0.22174768518518517</v>
      </c>
      <c r="C209" s="10" t="s">
        <v>3086</v>
      </c>
      <c r="D209" s="10" t="s">
        <v>93</v>
      </c>
      <c r="E209" s="13">
        <v>18.0</v>
      </c>
      <c r="F209" s="16">
        <f>E209-11</f>
        <v>7</v>
      </c>
      <c r="J209" s="10" t="s">
        <v>3676</v>
      </c>
    </row>
    <row r="210">
      <c r="A210" s="10" t="s">
        <v>3601</v>
      </c>
      <c r="B210" s="19">
        <v>0.22186342592592592</v>
      </c>
      <c r="C210" s="10" t="s">
        <v>3086</v>
      </c>
      <c r="D210" s="10" t="s">
        <v>91</v>
      </c>
      <c r="E210" s="13">
        <v>12.0</v>
      </c>
      <c r="F210" s="16"/>
      <c r="H210" s="10" t="s">
        <v>3677</v>
      </c>
    </row>
    <row r="211">
      <c r="A211" s="10" t="s">
        <v>3601</v>
      </c>
      <c r="B211" s="19">
        <v>0.2226736111111111</v>
      </c>
      <c r="C211" s="10" t="s">
        <v>964</v>
      </c>
      <c r="D211" s="10" t="s">
        <v>91</v>
      </c>
      <c r="E211" s="13">
        <v>20.0</v>
      </c>
      <c r="F211" s="16"/>
      <c r="H211" s="10" t="s">
        <v>3678</v>
      </c>
      <c r="J211" s="10" t="s">
        <v>3674</v>
      </c>
    </row>
  </sheetData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7.29"/>
    <col customWidth="1" min="3" max="3" width="10.0"/>
    <col customWidth="1" min="4" max="4" width="16.0"/>
    <col customWidth="1" min="5" max="5" width="11.0"/>
    <col customWidth="1" min="6" max="6" width="13.14"/>
    <col customWidth="1" min="7" max="7" width="5.57"/>
    <col customWidth="1" min="9" max="9" width="6.71"/>
    <col customWidth="1" min="10" max="10" width="46.57"/>
  </cols>
  <sheetData>
    <row r="1">
      <c r="A1" s="17" t="s">
        <v>0</v>
      </c>
      <c r="B1" s="17" t="s">
        <v>56</v>
      </c>
      <c r="C1" s="17" t="s">
        <v>57</v>
      </c>
      <c r="D1" s="17" t="s">
        <v>58</v>
      </c>
      <c r="E1" s="18" t="s">
        <v>59</v>
      </c>
      <c r="F1" s="18" t="s">
        <v>60</v>
      </c>
      <c r="G1" s="17" t="s">
        <v>61</v>
      </c>
      <c r="H1" s="17" t="s">
        <v>62</v>
      </c>
      <c r="I1" s="17" t="s">
        <v>63</v>
      </c>
      <c r="J1" s="17" t="s">
        <v>64</v>
      </c>
    </row>
    <row r="2">
      <c r="A2" s="10" t="s">
        <v>3679</v>
      </c>
      <c r="B2" s="19">
        <v>0.01431712962962963</v>
      </c>
      <c r="C2" s="10" t="s">
        <v>84</v>
      </c>
      <c r="D2" s="10" t="s">
        <v>67</v>
      </c>
      <c r="E2" s="13" t="s">
        <v>75</v>
      </c>
      <c r="F2" s="13" t="s">
        <v>75</v>
      </c>
      <c r="J2" s="10" t="s">
        <v>160</v>
      </c>
    </row>
    <row r="3">
      <c r="A3" s="10" t="s">
        <v>3679</v>
      </c>
      <c r="B3" s="19">
        <v>0.01431712962962963</v>
      </c>
      <c r="C3" s="10" t="s">
        <v>84</v>
      </c>
      <c r="D3" s="10" t="s">
        <v>67</v>
      </c>
      <c r="E3" s="13">
        <v>22.0</v>
      </c>
      <c r="F3" s="16">
        <f>E3-5</f>
        <v>17</v>
      </c>
      <c r="J3" s="10" t="s">
        <v>161</v>
      </c>
    </row>
    <row r="4">
      <c r="A4" s="10" t="s">
        <v>3679</v>
      </c>
      <c r="B4" s="19">
        <v>0.01431712962962963</v>
      </c>
      <c r="C4" s="10" t="s">
        <v>3086</v>
      </c>
      <c r="D4" s="10" t="s">
        <v>67</v>
      </c>
      <c r="E4" s="13" t="s">
        <v>75</v>
      </c>
      <c r="F4" s="13" t="s">
        <v>75</v>
      </c>
      <c r="J4" s="10" t="s">
        <v>160</v>
      </c>
    </row>
    <row r="5">
      <c r="A5" s="10" t="s">
        <v>3679</v>
      </c>
      <c r="B5" s="19">
        <v>0.01431712962962963</v>
      </c>
      <c r="C5" s="10" t="s">
        <v>3086</v>
      </c>
      <c r="D5" s="10" t="s">
        <v>67</v>
      </c>
      <c r="E5" s="13">
        <v>10.0</v>
      </c>
      <c r="F5" s="16">
        <f>E5-1</f>
        <v>9</v>
      </c>
      <c r="J5" s="10" t="s">
        <v>161</v>
      </c>
    </row>
    <row r="6">
      <c r="A6" s="10" t="s">
        <v>3679</v>
      </c>
      <c r="B6" s="19">
        <v>0.014791666666666667</v>
      </c>
      <c r="C6" s="10" t="s">
        <v>82</v>
      </c>
      <c r="D6" s="10" t="s">
        <v>67</v>
      </c>
      <c r="E6" s="13">
        <v>19.0</v>
      </c>
      <c r="F6" s="16">
        <f>E6-4</f>
        <v>15</v>
      </c>
      <c r="J6" s="10" t="s">
        <v>2454</v>
      </c>
    </row>
    <row r="7">
      <c r="A7" s="10" t="s">
        <v>3679</v>
      </c>
      <c r="B7" s="19">
        <v>0.016608796296296295</v>
      </c>
      <c r="C7" s="10" t="s">
        <v>3086</v>
      </c>
      <c r="D7" s="10" t="s">
        <v>67</v>
      </c>
      <c r="E7" s="13" t="s">
        <v>75</v>
      </c>
      <c r="F7" s="13" t="s">
        <v>75</v>
      </c>
      <c r="J7" s="10" t="s">
        <v>160</v>
      </c>
    </row>
    <row r="8">
      <c r="A8" s="10" t="s">
        <v>3679</v>
      </c>
      <c r="B8" s="19">
        <v>0.016608796296296295</v>
      </c>
      <c r="C8" s="10" t="s">
        <v>3086</v>
      </c>
      <c r="D8" s="10" t="s">
        <v>67</v>
      </c>
      <c r="E8" s="13">
        <v>6.0</v>
      </c>
      <c r="F8" s="16">
        <f>E8-1</f>
        <v>5</v>
      </c>
      <c r="J8" s="10" t="s">
        <v>161</v>
      </c>
    </row>
    <row r="9">
      <c r="A9" s="10" t="s">
        <v>3679</v>
      </c>
      <c r="B9" s="19">
        <v>0.016828703703703703</v>
      </c>
      <c r="C9" s="10" t="s">
        <v>964</v>
      </c>
      <c r="D9" s="10" t="s">
        <v>67</v>
      </c>
      <c r="E9" s="13">
        <v>29.0</v>
      </c>
      <c r="F9" s="13">
        <v>19.0</v>
      </c>
      <c r="J9" s="10" t="s">
        <v>160</v>
      </c>
    </row>
    <row r="10">
      <c r="A10" s="10" t="s">
        <v>3679</v>
      </c>
      <c r="B10" s="19">
        <v>0.016828703703703703</v>
      </c>
      <c r="C10" s="10" t="s">
        <v>964</v>
      </c>
      <c r="D10" s="10" t="s">
        <v>67</v>
      </c>
      <c r="E10" s="13">
        <v>27.0</v>
      </c>
      <c r="F10" s="13">
        <v>17.0</v>
      </c>
      <c r="J10" s="10" t="s">
        <v>161</v>
      </c>
    </row>
    <row r="11">
      <c r="A11" s="10" t="s">
        <v>3679</v>
      </c>
      <c r="B11" s="19">
        <v>0.0178125</v>
      </c>
      <c r="C11" s="10" t="s">
        <v>69</v>
      </c>
      <c r="D11" s="10" t="s">
        <v>154</v>
      </c>
      <c r="E11" s="13">
        <v>4.0</v>
      </c>
      <c r="F11" s="16">
        <f>E11-1</f>
        <v>3</v>
      </c>
      <c r="J11" s="10" t="s">
        <v>2498</v>
      </c>
    </row>
    <row r="12">
      <c r="A12" s="10" t="s">
        <v>3679</v>
      </c>
      <c r="B12" s="19">
        <v>0.01804398148148148</v>
      </c>
      <c r="C12" s="10" t="s">
        <v>69</v>
      </c>
      <c r="D12" s="10" t="s">
        <v>154</v>
      </c>
      <c r="E12" s="13" t="s">
        <v>75</v>
      </c>
      <c r="F12" s="13" t="s">
        <v>75</v>
      </c>
      <c r="J12" s="10" t="s">
        <v>274</v>
      </c>
    </row>
    <row r="13">
      <c r="A13" s="10" t="s">
        <v>3679</v>
      </c>
      <c r="B13" s="19">
        <v>0.01920138888888889</v>
      </c>
      <c r="C13" s="10" t="s">
        <v>70</v>
      </c>
      <c r="D13" s="10" t="s">
        <v>67</v>
      </c>
      <c r="E13" s="13" t="s">
        <v>68</v>
      </c>
      <c r="F13" s="13">
        <v>20.0</v>
      </c>
      <c r="J13" s="10" t="s">
        <v>160</v>
      </c>
    </row>
    <row r="14">
      <c r="A14" s="10" t="s">
        <v>3679</v>
      </c>
      <c r="B14" s="19">
        <v>0.01920138888888889</v>
      </c>
      <c r="C14" s="10" t="s">
        <v>70</v>
      </c>
      <c r="D14" s="10" t="s">
        <v>67</v>
      </c>
      <c r="E14" s="13">
        <v>6.0</v>
      </c>
      <c r="F14" s="13">
        <v>2.0</v>
      </c>
      <c r="J14" s="10" t="s">
        <v>161</v>
      </c>
    </row>
    <row r="15">
      <c r="A15" s="10" t="s">
        <v>3679</v>
      </c>
      <c r="B15" s="19">
        <v>0.01925925925925926</v>
      </c>
      <c r="C15" s="10" t="s">
        <v>82</v>
      </c>
      <c r="D15" s="10" t="s">
        <v>67</v>
      </c>
      <c r="E15" s="13">
        <v>19.0</v>
      </c>
      <c r="F15" s="16">
        <f>E15-4</f>
        <v>15</v>
      </c>
      <c r="J15" s="10" t="s">
        <v>2454</v>
      </c>
    </row>
    <row r="16">
      <c r="A16" s="10" t="s">
        <v>3679</v>
      </c>
      <c r="B16" s="19">
        <v>0.01920138888888889</v>
      </c>
      <c r="C16" s="10" t="s">
        <v>964</v>
      </c>
      <c r="D16" s="10" t="s">
        <v>67</v>
      </c>
      <c r="E16" s="13">
        <v>17.0</v>
      </c>
      <c r="F16" s="16">
        <f>E16-10</f>
        <v>7</v>
      </c>
    </row>
    <row r="17">
      <c r="A17" s="10" t="s">
        <v>3679</v>
      </c>
      <c r="B17" s="19">
        <v>0.024675925925925928</v>
      </c>
      <c r="C17" s="10" t="s">
        <v>69</v>
      </c>
      <c r="D17" s="10" t="s">
        <v>129</v>
      </c>
      <c r="E17" s="13" t="s">
        <v>88</v>
      </c>
      <c r="F17" s="13">
        <v>1.0</v>
      </c>
      <c r="J17" s="10" t="s">
        <v>2498</v>
      </c>
    </row>
    <row r="18">
      <c r="A18" s="10" t="s">
        <v>3679</v>
      </c>
      <c r="B18" s="19">
        <v>0.025868055555555554</v>
      </c>
      <c r="C18" s="10" t="s">
        <v>964</v>
      </c>
      <c r="D18" s="10" t="s">
        <v>67</v>
      </c>
      <c r="E18" s="13" t="s">
        <v>75</v>
      </c>
      <c r="F18" s="13" t="s">
        <v>75</v>
      </c>
      <c r="J18" s="10" t="s">
        <v>160</v>
      </c>
    </row>
    <row r="19">
      <c r="A19" s="10" t="s">
        <v>3679</v>
      </c>
      <c r="B19" s="19">
        <v>0.025868055555555554</v>
      </c>
      <c r="C19" s="10" t="s">
        <v>964</v>
      </c>
      <c r="D19" s="10" t="s">
        <v>67</v>
      </c>
      <c r="E19" s="13" t="s">
        <v>75</v>
      </c>
      <c r="F19" s="13" t="s">
        <v>75</v>
      </c>
      <c r="J19" s="10" t="s">
        <v>161</v>
      </c>
    </row>
    <row r="20">
      <c r="A20" s="10" t="s">
        <v>3679</v>
      </c>
      <c r="B20" s="19">
        <v>0.026412037037037036</v>
      </c>
      <c r="C20" s="10" t="s">
        <v>69</v>
      </c>
      <c r="D20" s="10" t="s">
        <v>129</v>
      </c>
      <c r="E20" s="13">
        <v>7.0</v>
      </c>
      <c r="F20" s="16">
        <f>E20-2</f>
        <v>5</v>
      </c>
      <c r="J20" s="10" t="s">
        <v>2498</v>
      </c>
    </row>
    <row r="21">
      <c r="A21" s="10" t="s">
        <v>3679</v>
      </c>
      <c r="B21" s="19">
        <v>0.029027777777777777</v>
      </c>
      <c r="C21" s="10" t="s">
        <v>964</v>
      </c>
      <c r="D21" s="10" t="s">
        <v>120</v>
      </c>
      <c r="E21" s="13">
        <v>12.0</v>
      </c>
      <c r="F21" s="16"/>
      <c r="J21" s="10" t="s">
        <v>3680</v>
      </c>
    </row>
    <row r="22">
      <c r="A22" s="10" t="s">
        <v>3679</v>
      </c>
      <c r="B22" s="19">
        <v>0.031226851851851853</v>
      </c>
      <c r="C22" s="10" t="s">
        <v>964</v>
      </c>
      <c r="D22" s="10" t="s">
        <v>67</v>
      </c>
      <c r="E22" s="13">
        <v>18.0</v>
      </c>
      <c r="F22" s="13" t="s">
        <v>75</v>
      </c>
      <c r="J22" s="10" t="s">
        <v>2634</v>
      </c>
    </row>
    <row r="23">
      <c r="A23" s="10" t="s">
        <v>3679</v>
      </c>
      <c r="B23" s="19">
        <v>0.03488425925925926</v>
      </c>
      <c r="C23" s="10" t="s">
        <v>964</v>
      </c>
      <c r="D23" s="10" t="s">
        <v>67</v>
      </c>
      <c r="E23" s="13" t="s">
        <v>75</v>
      </c>
      <c r="F23" s="13" t="s">
        <v>75</v>
      </c>
    </row>
    <row r="24">
      <c r="A24" s="10" t="s">
        <v>3679</v>
      </c>
      <c r="B24" s="19">
        <v>0.03528935185185185</v>
      </c>
      <c r="C24" s="10" t="s">
        <v>964</v>
      </c>
      <c r="D24" s="10" t="s">
        <v>67</v>
      </c>
      <c r="E24" s="13" t="s">
        <v>75</v>
      </c>
      <c r="F24" s="13" t="s">
        <v>75</v>
      </c>
      <c r="J24" s="10" t="s">
        <v>2634</v>
      </c>
    </row>
    <row r="25">
      <c r="A25" s="10" t="s">
        <v>3679</v>
      </c>
      <c r="B25" s="19">
        <v>0.03528935185185185</v>
      </c>
      <c r="C25" s="10" t="s">
        <v>964</v>
      </c>
      <c r="D25" s="10" t="s">
        <v>67</v>
      </c>
      <c r="E25" s="13" t="s">
        <v>75</v>
      </c>
      <c r="F25" s="13" t="s">
        <v>75</v>
      </c>
      <c r="J25" s="10" t="s">
        <v>2265</v>
      </c>
    </row>
    <row r="26">
      <c r="A26" s="10" t="s">
        <v>3679</v>
      </c>
      <c r="B26" s="19">
        <v>0.03528935185185185</v>
      </c>
      <c r="C26" s="10" t="s">
        <v>82</v>
      </c>
      <c r="D26" s="10" t="s">
        <v>67</v>
      </c>
      <c r="E26" s="13">
        <v>17.0</v>
      </c>
      <c r="F26" s="16">
        <f>E26-4</f>
        <v>13</v>
      </c>
      <c r="J26" s="10" t="s">
        <v>2454</v>
      </c>
    </row>
    <row r="27">
      <c r="A27" s="10" t="s">
        <v>3679</v>
      </c>
      <c r="B27" s="19">
        <v>0.0369212962962963</v>
      </c>
      <c r="C27" s="10" t="s">
        <v>66</v>
      </c>
      <c r="D27" s="10" t="s">
        <v>81</v>
      </c>
      <c r="E27" s="13">
        <v>21.0</v>
      </c>
      <c r="F27" s="16">
        <f>E27-5</f>
        <v>16</v>
      </c>
    </row>
    <row r="28">
      <c r="A28" s="10" t="s">
        <v>3679</v>
      </c>
      <c r="B28" s="19">
        <v>0.03709490740740741</v>
      </c>
      <c r="C28" s="10" t="s">
        <v>82</v>
      </c>
      <c r="D28" s="10" t="s">
        <v>81</v>
      </c>
      <c r="E28" s="13">
        <v>8.0</v>
      </c>
      <c r="F28" s="16">
        <f t="shared" ref="F28:F30" si="1">E28-1</f>
        <v>7</v>
      </c>
      <c r="J28" s="10" t="s">
        <v>3681</v>
      </c>
    </row>
    <row r="29">
      <c r="A29" s="10" t="s">
        <v>3679</v>
      </c>
      <c r="B29" s="19">
        <v>0.037141203703703704</v>
      </c>
      <c r="C29" s="10" t="s">
        <v>69</v>
      </c>
      <c r="D29" s="10" t="s">
        <v>81</v>
      </c>
      <c r="E29" s="13">
        <v>3.0</v>
      </c>
      <c r="F29" s="16">
        <f t="shared" si="1"/>
        <v>2</v>
      </c>
      <c r="J29" s="10" t="s">
        <v>3682</v>
      </c>
    </row>
    <row r="30">
      <c r="A30" s="10" t="s">
        <v>3679</v>
      </c>
      <c r="B30" s="19">
        <v>0.03737268518518518</v>
      </c>
      <c r="C30" s="10" t="s">
        <v>3086</v>
      </c>
      <c r="D30" s="10" t="s">
        <v>81</v>
      </c>
      <c r="E30" s="13">
        <v>5.0</v>
      </c>
      <c r="F30" s="16">
        <f t="shared" si="1"/>
        <v>4</v>
      </c>
      <c r="J30" s="10" t="s">
        <v>3392</v>
      </c>
    </row>
    <row r="31">
      <c r="A31" s="10" t="s">
        <v>3679</v>
      </c>
      <c r="B31" s="19">
        <v>0.037395833333333336</v>
      </c>
      <c r="C31" s="10" t="s">
        <v>84</v>
      </c>
      <c r="D31" s="10" t="s">
        <v>81</v>
      </c>
      <c r="E31" s="13">
        <v>16.0</v>
      </c>
      <c r="F31" s="16">
        <f>E31-8</f>
        <v>8</v>
      </c>
    </row>
    <row r="32">
      <c r="A32" s="10" t="s">
        <v>3679</v>
      </c>
      <c r="B32" s="19">
        <v>0.03743055555555556</v>
      </c>
      <c r="C32" s="10" t="s">
        <v>964</v>
      </c>
      <c r="D32" s="10" t="s">
        <v>81</v>
      </c>
      <c r="E32" s="13">
        <v>19.0</v>
      </c>
      <c r="F32" s="16">
        <f t="shared" ref="F32:F33" si="2">E32-3</f>
        <v>16</v>
      </c>
    </row>
    <row r="33">
      <c r="A33" s="10" t="s">
        <v>3679</v>
      </c>
      <c r="B33" s="19">
        <v>0.03744212962962963</v>
      </c>
      <c r="C33" s="10" t="s">
        <v>70</v>
      </c>
      <c r="D33" s="10" t="s">
        <v>81</v>
      </c>
      <c r="E33" s="13">
        <v>15.0</v>
      </c>
      <c r="F33" s="16">
        <f t="shared" si="2"/>
        <v>12</v>
      </c>
    </row>
    <row r="34">
      <c r="A34" s="10" t="s">
        <v>3679</v>
      </c>
      <c r="B34" s="19">
        <v>0.03815972222222222</v>
      </c>
      <c r="C34" s="10" t="s">
        <v>66</v>
      </c>
      <c r="D34" s="10" t="s">
        <v>81</v>
      </c>
      <c r="E34" s="13">
        <v>14.0</v>
      </c>
      <c r="F34" s="16">
        <f>E34-5</f>
        <v>9</v>
      </c>
    </row>
    <row r="35">
      <c r="A35" s="10" t="s">
        <v>3679</v>
      </c>
      <c r="B35" s="19">
        <v>0.038217592592592595</v>
      </c>
      <c r="C35" s="10" t="s">
        <v>69</v>
      </c>
      <c r="D35" s="10" t="s">
        <v>81</v>
      </c>
      <c r="E35" s="13">
        <v>12.0</v>
      </c>
      <c r="F35" s="16">
        <f t="shared" ref="F35:F37" si="3">E35-1</f>
        <v>11</v>
      </c>
      <c r="J35" s="10" t="s">
        <v>2454</v>
      </c>
    </row>
    <row r="36">
      <c r="A36" s="10" t="s">
        <v>3679</v>
      </c>
      <c r="B36" s="19">
        <v>0.03827546296296296</v>
      </c>
      <c r="C36" s="10" t="s">
        <v>82</v>
      </c>
      <c r="D36" s="10" t="s">
        <v>81</v>
      </c>
      <c r="E36" s="13">
        <v>14.0</v>
      </c>
      <c r="F36" s="16">
        <f t="shared" si="3"/>
        <v>13</v>
      </c>
      <c r="J36" s="10" t="s">
        <v>2454</v>
      </c>
    </row>
    <row r="37">
      <c r="A37" s="10" t="s">
        <v>3679</v>
      </c>
      <c r="B37" s="19">
        <v>0.03831018518518518</v>
      </c>
      <c r="C37" s="10" t="s">
        <v>3086</v>
      </c>
      <c r="D37" s="10" t="s">
        <v>81</v>
      </c>
      <c r="E37" s="13">
        <v>7.0</v>
      </c>
      <c r="F37" s="16">
        <f t="shared" si="3"/>
        <v>6</v>
      </c>
      <c r="J37" s="10" t="s">
        <v>3683</v>
      </c>
    </row>
    <row r="38">
      <c r="A38" s="10" t="s">
        <v>3679</v>
      </c>
      <c r="B38" s="19">
        <v>0.038344907407407404</v>
      </c>
      <c r="C38" s="10" t="s">
        <v>84</v>
      </c>
      <c r="D38" s="10" t="s">
        <v>81</v>
      </c>
      <c r="E38" s="13">
        <v>25.0</v>
      </c>
      <c r="F38" s="16">
        <f>E38-8</f>
        <v>17</v>
      </c>
    </row>
    <row r="39">
      <c r="A39" s="10" t="s">
        <v>3679</v>
      </c>
      <c r="B39" s="19">
        <v>0.03836805555555556</v>
      </c>
      <c r="C39" s="10" t="s">
        <v>964</v>
      </c>
      <c r="D39" s="10" t="s">
        <v>81</v>
      </c>
      <c r="E39" s="13">
        <v>6.0</v>
      </c>
      <c r="F39" s="16">
        <f t="shared" ref="F39:F40" si="4">E39-3</f>
        <v>3</v>
      </c>
      <c r="J39" s="10" t="s">
        <v>3684</v>
      </c>
    </row>
    <row r="40">
      <c r="A40" s="10" t="s">
        <v>3679</v>
      </c>
      <c r="B40" s="19">
        <v>0.03840277777777778</v>
      </c>
      <c r="C40" s="10" t="s">
        <v>70</v>
      </c>
      <c r="D40" s="10" t="s">
        <v>81</v>
      </c>
      <c r="E40" s="13">
        <v>9.0</v>
      </c>
      <c r="F40" s="16">
        <f t="shared" si="4"/>
        <v>6</v>
      </c>
      <c r="J40" s="10" t="s">
        <v>3685</v>
      </c>
    </row>
    <row r="41">
      <c r="A41" s="10" t="s">
        <v>3679</v>
      </c>
      <c r="B41" s="19">
        <v>0.039467592592592596</v>
      </c>
      <c r="C41" s="10" t="s">
        <v>69</v>
      </c>
      <c r="D41" s="10" t="s">
        <v>67</v>
      </c>
      <c r="E41" s="13">
        <v>10.0</v>
      </c>
      <c r="F41" s="16">
        <f>E41-4</f>
        <v>6</v>
      </c>
      <c r="J41" s="10" t="s">
        <v>2454</v>
      </c>
    </row>
    <row r="42">
      <c r="A42" s="10" t="s">
        <v>3679</v>
      </c>
      <c r="B42" s="19">
        <v>0.040185185185185185</v>
      </c>
      <c r="C42" s="10" t="s">
        <v>964</v>
      </c>
      <c r="D42" s="10" t="s">
        <v>67</v>
      </c>
      <c r="E42" s="13" t="s">
        <v>75</v>
      </c>
      <c r="F42" s="13" t="s">
        <v>75</v>
      </c>
      <c r="J42" s="10" t="s">
        <v>160</v>
      </c>
    </row>
    <row r="43">
      <c r="A43" s="10" t="s">
        <v>3679</v>
      </c>
      <c r="B43" s="19">
        <v>0.040185185185185185</v>
      </c>
      <c r="C43" s="10" t="s">
        <v>964</v>
      </c>
      <c r="D43" s="10" t="s">
        <v>67</v>
      </c>
      <c r="E43" s="13">
        <v>20.0</v>
      </c>
      <c r="F43" s="16">
        <f>E43-10</f>
        <v>10</v>
      </c>
      <c r="J43" s="10" t="s">
        <v>161</v>
      </c>
    </row>
    <row r="44">
      <c r="A44" s="10" t="s">
        <v>3679</v>
      </c>
      <c r="B44" s="19">
        <v>0.04114583333333333</v>
      </c>
      <c r="C44" s="10" t="s">
        <v>82</v>
      </c>
      <c r="D44" s="10" t="s">
        <v>67</v>
      </c>
      <c r="E44" s="13">
        <v>15.0</v>
      </c>
      <c r="F44" s="16">
        <f>E44-1</f>
        <v>14</v>
      </c>
      <c r="J44" s="10" t="s">
        <v>2454</v>
      </c>
    </row>
    <row r="45">
      <c r="A45" s="10" t="s">
        <v>3679</v>
      </c>
      <c r="B45" s="19">
        <v>0.04438657407407407</v>
      </c>
      <c r="C45" s="10" t="s">
        <v>69</v>
      </c>
      <c r="D45" s="10" t="s">
        <v>120</v>
      </c>
      <c r="E45" s="13">
        <v>17.0</v>
      </c>
      <c r="F45" s="16"/>
      <c r="J45" s="10" t="s">
        <v>3686</v>
      </c>
    </row>
    <row r="46">
      <c r="A46" s="10" t="s">
        <v>3679</v>
      </c>
      <c r="B46" s="19">
        <v>0.04715277777777778</v>
      </c>
      <c r="C46" s="10" t="s">
        <v>66</v>
      </c>
      <c r="D46" s="10" t="s">
        <v>83</v>
      </c>
      <c r="E46" s="13" t="s">
        <v>68</v>
      </c>
      <c r="F46" s="13">
        <v>20.0</v>
      </c>
    </row>
    <row r="47">
      <c r="A47" s="10" t="s">
        <v>3679</v>
      </c>
      <c r="B47" s="19">
        <v>0.05146990740740741</v>
      </c>
      <c r="C47" s="10" t="s">
        <v>3086</v>
      </c>
      <c r="D47" s="10" t="s">
        <v>67</v>
      </c>
      <c r="E47" s="13" t="s">
        <v>75</v>
      </c>
      <c r="F47" s="13" t="s">
        <v>75</v>
      </c>
      <c r="J47" s="10" t="s">
        <v>160</v>
      </c>
    </row>
    <row r="48">
      <c r="A48" s="10" t="s">
        <v>3679</v>
      </c>
      <c r="B48" s="19">
        <v>0.05146990740740741</v>
      </c>
      <c r="C48" s="10" t="s">
        <v>3086</v>
      </c>
      <c r="D48" s="10" t="s">
        <v>67</v>
      </c>
      <c r="E48" s="13">
        <v>8.0</v>
      </c>
      <c r="F48" s="16">
        <f>E48-1</f>
        <v>7</v>
      </c>
      <c r="J48" s="10" t="s">
        <v>161</v>
      </c>
    </row>
    <row r="49">
      <c r="A49" s="10" t="s">
        <v>3679</v>
      </c>
      <c r="B49" s="19">
        <v>0.05148148148148148</v>
      </c>
      <c r="C49" s="10" t="s">
        <v>82</v>
      </c>
      <c r="D49" s="10" t="s">
        <v>67</v>
      </c>
      <c r="E49" s="13">
        <v>23.0</v>
      </c>
      <c r="F49" s="16">
        <f>E49-9</f>
        <v>14</v>
      </c>
      <c r="J49" s="10"/>
    </row>
    <row r="50">
      <c r="A50" s="10" t="s">
        <v>3679</v>
      </c>
      <c r="B50" s="19">
        <v>0.05188657407407407</v>
      </c>
      <c r="C50" s="10" t="s">
        <v>70</v>
      </c>
      <c r="D50" s="10" t="s">
        <v>67</v>
      </c>
      <c r="E50" s="13">
        <v>18.0</v>
      </c>
      <c r="F50" s="16">
        <f t="shared" ref="F50:F51" si="5">E50-4</f>
        <v>14</v>
      </c>
      <c r="J50" s="10" t="s">
        <v>160</v>
      </c>
    </row>
    <row r="51">
      <c r="A51" s="10" t="s">
        <v>3679</v>
      </c>
      <c r="B51" s="19">
        <v>0.05188657407407407</v>
      </c>
      <c r="C51" s="10" t="s">
        <v>70</v>
      </c>
      <c r="D51" s="10" t="s">
        <v>67</v>
      </c>
      <c r="E51" s="13">
        <v>8.0</v>
      </c>
      <c r="F51" s="16">
        <f t="shared" si="5"/>
        <v>4</v>
      </c>
      <c r="J51" s="10" t="s">
        <v>161</v>
      </c>
    </row>
    <row r="52">
      <c r="A52" s="10" t="s">
        <v>3679</v>
      </c>
      <c r="B52" s="19">
        <v>0.05240740740740741</v>
      </c>
      <c r="C52" s="10" t="s">
        <v>69</v>
      </c>
      <c r="D52" s="10" t="s">
        <v>67</v>
      </c>
      <c r="E52" s="13" t="s">
        <v>75</v>
      </c>
      <c r="F52" s="13" t="s">
        <v>75</v>
      </c>
      <c r="J52" s="10" t="s">
        <v>160</v>
      </c>
    </row>
    <row r="53">
      <c r="A53" s="10" t="s">
        <v>3679</v>
      </c>
      <c r="B53" s="19">
        <v>0.05240740740740741</v>
      </c>
      <c r="C53" s="10" t="s">
        <v>69</v>
      </c>
      <c r="D53" s="10" t="s">
        <v>67</v>
      </c>
      <c r="E53" s="13">
        <v>13.0</v>
      </c>
      <c r="F53" s="16">
        <f>E53-5</f>
        <v>8</v>
      </c>
      <c r="J53" s="10" t="s">
        <v>161</v>
      </c>
    </row>
    <row r="54">
      <c r="A54" s="10" t="s">
        <v>3679</v>
      </c>
      <c r="B54" s="19">
        <v>0.05244212962962963</v>
      </c>
      <c r="C54" s="10" t="s">
        <v>84</v>
      </c>
      <c r="D54" s="10" t="s">
        <v>67</v>
      </c>
      <c r="E54" s="13" t="s">
        <v>75</v>
      </c>
      <c r="F54" s="13" t="s">
        <v>75</v>
      </c>
      <c r="J54" s="10" t="s">
        <v>160</v>
      </c>
    </row>
    <row r="55">
      <c r="A55" s="10" t="s">
        <v>3679</v>
      </c>
      <c r="B55" s="19">
        <v>0.05244212962962963</v>
      </c>
      <c r="C55" s="10" t="s">
        <v>84</v>
      </c>
      <c r="D55" s="10" t="s">
        <v>67</v>
      </c>
      <c r="E55" s="13">
        <v>16.0</v>
      </c>
      <c r="F55" s="16">
        <f>E55-5</f>
        <v>11</v>
      </c>
      <c r="J55" s="10" t="s">
        <v>161</v>
      </c>
    </row>
    <row r="56">
      <c r="A56" s="10" t="s">
        <v>3679</v>
      </c>
      <c r="B56" s="19">
        <v>0.06145833333333333</v>
      </c>
      <c r="C56" s="10" t="s">
        <v>964</v>
      </c>
      <c r="D56" s="10" t="s">
        <v>67</v>
      </c>
      <c r="E56" s="13">
        <v>16.0</v>
      </c>
      <c r="F56" s="16">
        <f>E56-10</f>
        <v>6</v>
      </c>
    </row>
    <row r="57">
      <c r="A57" s="10" t="s">
        <v>3679</v>
      </c>
      <c r="B57" s="19">
        <v>0.06211805555555556</v>
      </c>
      <c r="C57" s="10" t="s">
        <v>82</v>
      </c>
      <c r="D57" s="10" t="s">
        <v>83</v>
      </c>
      <c r="E57" s="13">
        <v>25.0</v>
      </c>
      <c r="F57" s="16">
        <f>E57-11</f>
        <v>14</v>
      </c>
    </row>
    <row r="58">
      <c r="A58" s="10" t="s">
        <v>3679</v>
      </c>
      <c r="B58" s="19">
        <v>0.06490740740740741</v>
      </c>
      <c r="C58" s="10" t="s">
        <v>69</v>
      </c>
      <c r="D58" s="10" t="s">
        <v>71</v>
      </c>
      <c r="E58" s="13">
        <v>22.0</v>
      </c>
      <c r="F58" s="16">
        <f>E58-5</f>
        <v>17</v>
      </c>
    </row>
    <row r="59">
      <c r="A59" s="10" t="s">
        <v>3679</v>
      </c>
      <c r="B59" s="19">
        <v>0.06621527777777778</v>
      </c>
      <c r="C59" s="10" t="s">
        <v>82</v>
      </c>
      <c r="D59" s="10" t="s">
        <v>76</v>
      </c>
      <c r="E59" s="13">
        <v>53.0</v>
      </c>
      <c r="F59" s="16"/>
      <c r="J59" s="10" t="s">
        <v>2402</v>
      </c>
    </row>
    <row r="60">
      <c r="A60" s="10" t="s">
        <v>3679</v>
      </c>
      <c r="B60" s="19">
        <v>0.06695601851851851</v>
      </c>
      <c r="C60" s="10" t="s">
        <v>82</v>
      </c>
      <c r="D60" s="10" t="s">
        <v>76</v>
      </c>
      <c r="E60" s="13">
        <v>10.0</v>
      </c>
      <c r="F60" s="16"/>
      <c r="J60" s="10" t="s">
        <v>3384</v>
      </c>
    </row>
    <row r="61">
      <c r="A61" s="10" t="s">
        <v>3679</v>
      </c>
      <c r="B61" s="19">
        <v>0.06965277777777777</v>
      </c>
      <c r="C61" s="10" t="s">
        <v>82</v>
      </c>
      <c r="D61" s="10" t="s">
        <v>76</v>
      </c>
      <c r="E61" s="13">
        <v>2.0</v>
      </c>
      <c r="F61" s="16"/>
      <c r="J61" s="10" t="s">
        <v>3384</v>
      </c>
    </row>
    <row r="62">
      <c r="A62" s="10" t="s">
        <v>3679</v>
      </c>
      <c r="B62" s="19">
        <v>0.06831018518518518</v>
      </c>
      <c r="C62" s="10" t="s">
        <v>964</v>
      </c>
      <c r="D62" s="10" t="s">
        <v>67</v>
      </c>
      <c r="E62" s="13">
        <v>18.0</v>
      </c>
      <c r="F62" s="16">
        <f>E62-10</f>
        <v>8</v>
      </c>
    </row>
    <row r="63">
      <c r="A63" s="10" t="s">
        <v>3679</v>
      </c>
      <c r="B63" s="19">
        <v>0.06935185185185185</v>
      </c>
      <c r="C63" s="10" t="s">
        <v>66</v>
      </c>
      <c r="D63" s="10" t="s">
        <v>67</v>
      </c>
      <c r="E63" s="13">
        <v>16.0</v>
      </c>
      <c r="F63" s="16">
        <f>E63-3</f>
        <v>13</v>
      </c>
    </row>
    <row r="64">
      <c r="A64" s="10" t="s">
        <v>3679</v>
      </c>
      <c r="B64" s="19">
        <v>0.06984953703703704</v>
      </c>
      <c r="C64" s="10" t="s">
        <v>69</v>
      </c>
      <c r="D64" s="10" t="s">
        <v>67</v>
      </c>
      <c r="E64" s="13">
        <v>25.0</v>
      </c>
      <c r="F64" s="16">
        <f>E64-5</f>
        <v>20</v>
      </c>
    </row>
    <row r="65">
      <c r="A65" s="10" t="s">
        <v>3679</v>
      </c>
      <c r="B65" s="19">
        <v>0.06994212962962963</v>
      </c>
      <c r="C65" s="10" t="s">
        <v>964</v>
      </c>
      <c r="D65" s="10" t="s">
        <v>67</v>
      </c>
      <c r="E65" s="13" t="s">
        <v>75</v>
      </c>
      <c r="F65" s="13" t="s">
        <v>75</v>
      </c>
      <c r="J65" s="10" t="s">
        <v>160</v>
      </c>
    </row>
    <row r="66">
      <c r="A66" s="10" t="s">
        <v>3679</v>
      </c>
      <c r="B66" s="19">
        <v>0.06994212962962963</v>
      </c>
      <c r="C66" s="10" t="s">
        <v>964</v>
      </c>
      <c r="D66" s="10" t="s">
        <v>67</v>
      </c>
      <c r="E66" s="13">
        <v>25.0</v>
      </c>
      <c r="F66" s="16">
        <f t="shared" ref="F66:F67" si="6">E66-10</f>
        <v>15</v>
      </c>
      <c r="J66" s="10" t="s">
        <v>161</v>
      </c>
    </row>
    <row r="67">
      <c r="A67" s="10" t="s">
        <v>3679</v>
      </c>
      <c r="B67" s="19">
        <v>0.08649305555555556</v>
      </c>
      <c r="C67" s="10" t="s">
        <v>964</v>
      </c>
      <c r="D67" s="10" t="s">
        <v>67</v>
      </c>
      <c r="E67" s="13">
        <v>14.0</v>
      </c>
      <c r="F67" s="16">
        <f t="shared" si="6"/>
        <v>4</v>
      </c>
      <c r="J67" s="10" t="s">
        <v>161</v>
      </c>
    </row>
    <row r="68">
      <c r="A68" s="10" t="s">
        <v>3679</v>
      </c>
      <c r="B68" s="19">
        <v>0.09192129629629629</v>
      </c>
      <c r="C68" s="10" t="s">
        <v>964</v>
      </c>
      <c r="D68" s="10" t="s">
        <v>67</v>
      </c>
      <c r="E68" s="13" t="s">
        <v>75</v>
      </c>
      <c r="F68" s="13" t="s">
        <v>75</v>
      </c>
      <c r="J68" s="10" t="s">
        <v>160</v>
      </c>
    </row>
    <row r="69">
      <c r="A69" s="10" t="s">
        <v>3679</v>
      </c>
      <c r="B69" s="19">
        <v>0.09192129629629629</v>
      </c>
      <c r="C69" s="10" t="s">
        <v>964</v>
      </c>
      <c r="D69" s="10" t="s">
        <v>67</v>
      </c>
      <c r="E69" s="13">
        <v>20.0</v>
      </c>
      <c r="F69" s="16">
        <f>E69-10</f>
        <v>10</v>
      </c>
      <c r="J69" s="10" t="s">
        <v>161</v>
      </c>
    </row>
    <row r="70">
      <c r="A70" s="10" t="s">
        <v>3679</v>
      </c>
      <c r="B70" s="19">
        <v>0.09283564814814815</v>
      </c>
      <c r="C70" s="10" t="s">
        <v>964</v>
      </c>
      <c r="D70" s="10" t="s">
        <v>3424</v>
      </c>
      <c r="E70" s="13">
        <v>14.0</v>
      </c>
      <c r="F70" s="16">
        <f t="shared" ref="F70:F71" si="7">E70</f>
        <v>14</v>
      </c>
    </row>
    <row r="71">
      <c r="A71" s="10" t="s">
        <v>3679</v>
      </c>
      <c r="B71" s="19">
        <v>0.09306712962962962</v>
      </c>
      <c r="C71" s="10" t="s">
        <v>964</v>
      </c>
      <c r="D71" s="10" t="s">
        <v>3424</v>
      </c>
      <c r="E71" s="13">
        <v>12.0</v>
      </c>
      <c r="F71" s="16">
        <f t="shared" si="7"/>
        <v>12</v>
      </c>
    </row>
    <row r="72">
      <c r="A72" s="10" t="s">
        <v>3679</v>
      </c>
      <c r="B72" s="19">
        <v>0.0939699074074074</v>
      </c>
      <c r="C72" s="10" t="s">
        <v>69</v>
      </c>
      <c r="D72" s="10" t="s">
        <v>67</v>
      </c>
      <c r="E72" s="13" t="s">
        <v>88</v>
      </c>
      <c r="F72" s="13">
        <v>1.0</v>
      </c>
    </row>
    <row r="73">
      <c r="A73" s="10" t="s">
        <v>3679</v>
      </c>
      <c r="B73" s="19">
        <v>0.0939699074074074</v>
      </c>
      <c r="C73" s="10" t="s">
        <v>82</v>
      </c>
      <c r="D73" s="10" t="s">
        <v>67</v>
      </c>
      <c r="E73" s="13">
        <v>25.0</v>
      </c>
      <c r="F73" s="16">
        <f>E73-9</f>
        <v>16</v>
      </c>
    </row>
    <row r="74">
      <c r="A74" s="10" t="s">
        <v>3679</v>
      </c>
      <c r="B74" s="19">
        <v>0.09538194444444445</v>
      </c>
      <c r="C74" s="10" t="s">
        <v>66</v>
      </c>
      <c r="D74" s="10" t="s">
        <v>67</v>
      </c>
      <c r="E74" s="13" t="s">
        <v>68</v>
      </c>
      <c r="F74" s="13">
        <v>20.0</v>
      </c>
    </row>
    <row r="75">
      <c r="A75" s="10" t="s">
        <v>3679</v>
      </c>
      <c r="B75" s="19">
        <v>0.09701388888888889</v>
      </c>
      <c r="C75" s="10" t="s">
        <v>69</v>
      </c>
      <c r="D75" s="10" t="s">
        <v>76</v>
      </c>
      <c r="E75" s="13">
        <v>17.0</v>
      </c>
      <c r="F75" s="16"/>
      <c r="J75" s="10" t="s">
        <v>2402</v>
      </c>
    </row>
    <row r="76">
      <c r="A76" s="10" t="s">
        <v>3679</v>
      </c>
      <c r="B76" s="19">
        <v>0.09721064814814814</v>
      </c>
      <c r="C76" s="10" t="s">
        <v>69</v>
      </c>
      <c r="D76" s="10" t="s">
        <v>3424</v>
      </c>
      <c r="E76" s="13">
        <v>5.0</v>
      </c>
      <c r="F76" s="16">
        <f>E76</f>
        <v>5</v>
      </c>
    </row>
    <row r="77">
      <c r="A77" s="10" t="s">
        <v>3679</v>
      </c>
      <c r="B77" s="19">
        <v>0.10144675925925926</v>
      </c>
      <c r="C77" s="10" t="s">
        <v>66</v>
      </c>
      <c r="D77" s="10" t="s">
        <v>67</v>
      </c>
      <c r="E77" s="13">
        <v>16.0</v>
      </c>
      <c r="F77" s="16">
        <f>E77-3</f>
        <v>13</v>
      </c>
    </row>
    <row r="78">
      <c r="A78" s="10" t="s">
        <v>3679</v>
      </c>
      <c r="B78" s="19">
        <v>0.1025</v>
      </c>
      <c r="C78" s="10" t="s">
        <v>964</v>
      </c>
      <c r="D78" s="10" t="s">
        <v>71</v>
      </c>
      <c r="E78" s="13" t="s">
        <v>75</v>
      </c>
      <c r="F78" s="13" t="s">
        <v>75</v>
      </c>
      <c r="J78" s="10" t="s">
        <v>160</v>
      </c>
    </row>
    <row r="79">
      <c r="A79" s="10" t="s">
        <v>3679</v>
      </c>
      <c r="B79" s="19">
        <v>0.1025</v>
      </c>
      <c r="C79" s="10" t="s">
        <v>964</v>
      </c>
      <c r="D79" s="10" t="s">
        <v>71</v>
      </c>
      <c r="E79" s="13">
        <v>13.0</v>
      </c>
      <c r="F79" s="16">
        <f>E79-10</f>
        <v>3</v>
      </c>
      <c r="J79" s="10" t="s">
        <v>161</v>
      </c>
    </row>
    <row r="80">
      <c r="A80" s="10" t="s">
        <v>3679</v>
      </c>
      <c r="B80" s="19">
        <v>0.10378472222222222</v>
      </c>
      <c r="C80" s="10" t="s">
        <v>3086</v>
      </c>
      <c r="D80" s="10" t="s">
        <v>71</v>
      </c>
      <c r="E80" s="13" t="s">
        <v>75</v>
      </c>
      <c r="F80" s="13" t="s">
        <v>75</v>
      </c>
      <c r="J80" s="10" t="s">
        <v>160</v>
      </c>
    </row>
    <row r="81">
      <c r="A81" s="10" t="s">
        <v>3679</v>
      </c>
      <c r="B81" s="19">
        <v>0.10378472222222222</v>
      </c>
      <c r="C81" s="10" t="s">
        <v>3086</v>
      </c>
      <c r="D81" s="10" t="s">
        <v>71</v>
      </c>
      <c r="E81" s="13">
        <v>17.0</v>
      </c>
      <c r="F81" s="16">
        <f>E81-6</f>
        <v>11</v>
      </c>
      <c r="J81" s="10" t="s">
        <v>161</v>
      </c>
    </row>
    <row r="82">
      <c r="A82" s="10" t="s">
        <v>3679</v>
      </c>
      <c r="B82" s="19">
        <v>0.10380787037037037</v>
      </c>
      <c r="C82" s="10" t="s">
        <v>82</v>
      </c>
      <c r="D82" s="10" t="s">
        <v>71</v>
      </c>
      <c r="E82" s="13">
        <v>25.0</v>
      </c>
      <c r="F82" s="16">
        <f t="shared" ref="F82:F83" si="8">E82-9</f>
        <v>16</v>
      </c>
    </row>
    <row r="83">
      <c r="A83" s="10" t="s">
        <v>3679</v>
      </c>
      <c r="B83" s="19">
        <v>0.10381944444444445</v>
      </c>
      <c r="C83" s="10" t="s">
        <v>70</v>
      </c>
      <c r="D83" s="10" t="s">
        <v>71</v>
      </c>
      <c r="E83" s="13">
        <v>20.0</v>
      </c>
      <c r="F83" s="16">
        <f t="shared" si="8"/>
        <v>11</v>
      </c>
    </row>
    <row r="84">
      <c r="A84" s="10" t="s">
        <v>3679</v>
      </c>
      <c r="B84" s="19">
        <v>0.1039236111111111</v>
      </c>
      <c r="C84" s="10" t="s">
        <v>964</v>
      </c>
      <c r="D84" s="10" t="s">
        <v>71</v>
      </c>
      <c r="E84" s="13" t="s">
        <v>75</v>
      </c>
      <c r="F84" s="13" t="s">
        <v>75</v>
      </c>
      <c r="J84" s="10" t="s">
        <v>160</v>
      </c>
    </row>
    <row r="85">
      <c r="A85" s="10" t="s">
        <v>3679</v>
      </c>
      <c r="B85" s="19">
        <v>0.1039236111111111</v>
      </c>
      <c r="C85" s="10" t="s">
        <v>964</v>
      </c>
      <c r="D85" s="10" t="s">
        <v>71</v>
      </c>
      <c r="E85" s="13">
        <v>25.0</v>
      </c>
      <c r="F85" s="16">
        <f>E85-10</f>
        <v>15</v>
      </c>
      <c r="J85" s="10" t="s">
        <v>161</v>
      </c>
    </row>
    <row r="86">
      <c r="A86" s="10" t="s">
        <v>3679</v>
      </c>
      <c r="B86" s="19">
        <v>0.1068287037037037</v>
      </c>
      <c r="C86" s="10" t="s">
        <v>66</v>
      </c>
      <c r="D86" s="10" t="s">
        <v>67</v>
      </c>
      <c r="E86" s="13">
        <v>19.0</v>
      </c>
      <c r="F86" s="16">
        <f>E86-3</f>
        <v>16</v>
      </c>
    </row>
    <row r="87">
      <c r="A87" s="10" t="s">
        <v>3679</v>
      </c>
      <c r="B87" s="19">
        <v>0.11200231481481482</v>
      </c>
      <c r="C87" s="10" t="s">
        <v>70</v>
      </c>
      <c r="D87" s="10" t="s">
        <v>71</v>
      </c>
      <c r="E87" s="13">
        <v>28.0</v>
      </c>
      <c r="F87" s="16">
        <f t="shared" ref="F87:F88" si="9">E87-9</f>
        <v>19</v>
      </c>
    </row>
    <row r="88">
      <c r="A88" s="10" t="s">
        <v>3679</v>
      </c>
      <c r="B88" s="19">
        <v>0.11700231481481481</v>
      </c>
      <c r="C88" s="10" t="s">
        <v>70</v>
      </c>
      <c r="D88" s="10" t="s">
        <v>71</v>
      </c>
      <c r="E88" s="13">
        <v>27.0</v>
      </c>
      <c r="F88" s="16">
        <f t="shared" si="9"/>
        <v>18</v>
      </c>
    </row>
    <row r="89">
      <c r="A89" s="10" t="s">
        <v>3679</v>
      </c>
      <c r="B89" s="19">
        <v>0.12</v>
      </c>
      <c r="C89" s="10" t="s">
        <v>82</v>
      </c>
      <c r="D89" s="10" t="s">
        <v>71</v>
      </c>
      <c r="E89" s="13" t="s">
        <v>88</v>
      </c>
      <c r="F89" s="13">
        <v>1.0</v>
      </c>
    </row>
    <row r="90">
      <c r="A90" s="10" t="s">
        <v>3679</v>
      </c>
      <c r="B90" s="19">
        <v>0.12525462962962963</v>
      </c>
      <c r="C90" s="10" t="s">
        <v>66</v>
      </c>
      <c r="D90" s="10" t="s">
        <v>127</v>
      </c>
      <c r="E90" s="13">
        <v>19.0</v>
      </c>
      <c r="F90" s="16">
        <f>E90-5</f>
        <v>14</v>
      </c>
    </row>
    <row r="91">
      <c r="A91" s="10" t="s">
        <v>3679</v>
      </c>
      <c r="B91" s="19">
        <v>0.15274305555555556</v>
      </c>
      <c r="C91" s="10" t="s">
        <v>69</v>
      </c>
      <c r="D91" s="10" t="s">
        <v>76</v>
      </c>
      <c r="E91" s="13">
        <v>98.0</v>
      </c>
      <c r="F91" s="16"/>
      <c r="J91" s="10" t="s">
        <v>2402</v>
      </c>
    </row>
    <row r="92">
      <c r="A92" s="10" t="s">
        <v>3679</v>
      </c>
      <c r="B92" s="19">
        <v>0.15524305555555556</v>
      </c>
      <c r="C92" s="10" t="s">
        <v>964</v>
      </c>
      <c r="D92" s="10" t="s">
        <v>76</v>
      </c>
      <c r="E92" s="13">
        <v>3.0</v>
      </c>
      <c r="F92" s="16"/>
      <c r="J92" s="10" t="s">
        <v>2402</v>
      </c>
    </row>
    <row r="93">
      <c r="A93" s="10" t="s">
        <v>3679</v>
      </c>
      <c r="B93" s="19">
        <v>0.16300925925925927</v>
      </c>
      <c r="C93" s="10" t="s">
        <v>69</v>
      </c>
      <c r="D93" s="10" t="s">
        <v>67</v>
      </c>
      <c r="E93" s="13">
        <v>7.0</v>
      </c>
      <c r="F93" s="16">
        <f t="shared" ref="F93:F94" si="10">E93-5</f>
        <v>2</v>
      </c>
    </row>
    <row r="94">
      <c r="A94" s="10" t="s">
        <v>3679</v>
      </c>
      <c r="B94" s="19">
        <v>0.1635300925925926</v>
      </c>
      <c r="C94" s="10" t="s">
        <v>69</v>
      </c>
      <c r="D94" s="10" t="s">
        <v>154</v>
      </c>
      <c r="E94" s="13">
        <v>21.0</v>
      </c>
      <c r="F94" s="16">
        <f t="shared" si="10"/>
        <v>16</v>
      </c>
    </row>
    <row r="95">
      <c r="A95" s="10" t="s">
        <v>3679</v>
      </c>
      <c r="B95" s="19">
        <v>0.17038194444444443</v>
      </c>
      <c r="C95" s="10" t="s">
        <v>70</v>
      </c>
      <c r="D95" s="10" t="s">
        <v>127</v>
      </c>
      <c r="E95" s="13">
        <v>15.0</v>
      </c>
      <c r="F95" s="16">
        <f>E95-1</f>
        <v>14</v>
      </c>
    </row>
    <row r="96">
      <c r="A96" s="10" t="s">
        <v>3679</v>
      </c>
      <c r="B96" s="19">
        <v>0.17310185185185184</v>
      </c>
      <c r="C96" s="10" t="s">
        <v>82</v>
      </c>
      <c r="D96" s="10" t="s">
        <v>76</v>
      </c>
      <c r="E96" s="13">
        <v>5.0</v>
      </c>
      <c r="F96" s="13">
        <v>2.0</v>
      </c>
      <c r="J96" s="10" t="s">
        <v>3687</v>
      </c>
    </row>
    <row r="97">
      <c r="A97" s="10" t="s">
        <v>3679</v>
      </c>
      <c r="B97" s="19">
        <v>0.1734837962962963</v>
      </c>
      <c r="C97" s="10" t="s">
        <v>69</v>
      </c>
      <c r="D97" s="10" t="s">
        <v>76</v>
      </c>
      <c r="E97" s="13">
        <v>9.0</v>
      </c>
      <c r="F97" s="13">
        <v>6.0</v>
      </c>
      <c r="J97" s="10" t="s">
        <v>3687</v>
      </c>
    </row>
    <row r="98">
      <c r="A98" s="10" t="s">
        <v>3679</v>
      </c>
      <c r="B98" s="19">
        <v>0.17369212962962963</v>
      </c>
      <c r="C98" s="10" t="s">
        <v>3086</v>
      </c>
      <c r="D98" s="10" t="s">
        <v>76</v>
      </c>
      <c r="E98" s="13">
        <v>9.0</v>
      </c>
      <c r="F98" s="13">
        <v>8.0</v>
      </c>
      <c r="J98" s="10" t="s">
        <v>3687</v>
      </c>
    </row>
    <row r="99">
      <c r="A99" s="10" t="s">
        <v>3679</v>
      </c>
      <c r="B99" s="19">
        <v>0.1738310185185185</v>
      </c>
      <c r="C99" s="10" t="s">
        <v>84</v>
      </c>
      <c r="D99" s="10" t="s">
        <v>76</v>
      </c>
      <c r="E99" s="13">
        <v>14.0</v>
      </c>
      <c r="F99" s="13">
        <v>12.0</v>
      </c>
      <c r="J99" s="10" t="s">
        <v>3687</v>
      </c>
    </row>
    <row r="100">
      <c r="A100" s="10" t="s">
        <v>3679</v>
      </c>
      <c r="B100" s="19">
        <v>0.1741087962962963</v>
      </c>
      <c r="C100" s="10" t="s">
        <v>70</v>
      </c>
      <c r="D100" s="10" t="s">
        <v>76</v>
      </c>
      <c r="E100" s="13">
        <v>11.0</v>
      </c>
      <c r="F100" s="13">
        <v>8.0</v>
      </c>
      <c r="J100" s="10" t="s">
        <v>3687</v>
      </c>
    </row>
    <row r="101">
      <c r="A101" s="10" t="s">
        <v>3679</v>
      </c>
      <c r="B101" s="19">
        <v>0.17451388888888889</v>
      </c>
      <c r="C101" s="10" t="s">
        <v>66</v>
      </c>
      <c r="D101" s="10" t="s">
        <v>76</v>
      </c>
      <c r="E101" s="13">
        <v>9.0</v>
      </c>
      <c r="F101" s="13">
        <v>5.0</v>
      </c>
      <c r="J101" s="10" t="s">
        <v>3687</v>
      </c>
    </row>
    <row r="102">
      <c r="A102" s="10" t="s">
        <v>3679</v>
      </c>
      <c r="B102" s="19">
        <v>0.17451388888888889</v>
      </c>
      <c r="C102" s="10" t="s">
        <v>66</v>
      </c>
      <c r="D102" s="10" t="s">
        <v>76</v>
      </c>
      <c r="E102" s="13">
        <v>8.0</v>
      </c>
      <c r="F102" s="13">
        <v>4.0</v>
      </c>
      <c r="J102" s="10" t="s">
        <v>3687</v>
      </c>
    </row>
    <row r="103">
      <c r="A103" s="10" t="s">
        <v>3679</v>
      </c>
      <c r="B103" s="19">
        <v>0.17469907407407406</v>
      </c>
      <c r="C103" s="10" t="s">
        <v>964</v>
      </c>
      <c r="D103" s="10" t="s">
        <v>76</v>
      </c>
      <c r="E103" s="13">
        <v>6.0</v>
      </c>
      <c r="F103" s="13">
        <v>3.0</v>
      </c>
      <c r="J103" s="10" t="s">
        <v>3687</v>
      </c>
    </row>
  </sheetData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7.29"/>
    <col customWidth="1" min="3" max="3" width="10.0"/>
    <col customWidth="1" min="4" max="4" width="12.86"/>
    <col customWidth="1" min="5" max="5" width="11.0"/>
    <col customWidth="1" min="6" max="6" width="13.14"/>
    <col customWidth="1" min="7" max="7" width="5.57"/>
    <col customWidth="1" min="9" max="9" width="6.71"/>
    <col customWidth="1" min="10" max="10" width="36.29"/>
  </cols>
  <sheetData>
    <row r="1">
      <c r="A1" s="17" t="s">
        <v>0</v>
      </c>
      <c r="B1" s="17" t="s">
        <v>56</v>
      </c>
      <c r="C1" s="17" t="s">
        <v>57</v>
      </c>
      <c r="D1" s="17" t="s">
        <v>58</v>
      </c>
      <c r="E1" s="18" t="s">
        <v>59</v>
      </c>
      <c r="F1" s="18" t="s">
        <v>60</v>
      </c>
      <c r="G1" s="17" t="s">
        <v>61</v>
      </c>
      <c r="H1" s="17" t="s">
        <v>62</v>
      </c>
      <c r="I1" s="17" t="s">
        <v>63</v>
      </c>
      <c r="J1" s="17" t="s">
        <v>64</v>
      </c>
    </row>
    <row r="2">
      <c r="A2" s="10" t="s">
        <v>3688</v>
      </c>
      <c r="B2" s="19">
        <v>0.008645833333333333</v>
      </c>
      <c r="C2" s="10" t="s">
        <v>82</v>
      </c>
      <c r="D2" s="10" t="s">
        <v>3424</v>
      </c>
      <c r="E2" s="13">
        <v>16.0</v>
      </c>
      <c r="F2" s="13">
        <v>16.0</v>
      </c>
    </row>
    <row r="3">
      <c r="A3" s="10" t="s">
        <v>3688</v>
      </c>
      <c r="B3" s="19">
        <v>0.015671296296296298</v>
      </c>
      <c r="C3" s="10" t="s">
        <v>69</v>
      </c>
      <c r="D3" s="10" t="s">
        <v>127</v>
      </c>
      <c r="E3" s="13">
        <v>16.0</v>
      </c>
      <c r="F3" s="16">
        <f>E3-1</f>
        <v>15</v>
      </c>
    </row>
    <row r="4">
      <c r="A4" s="10" t="s">
        <v>3688</v>
      </c>
      <c r="B4" s="19">
        <v>0.02673611111111111</v>
      </c>
      <c r="C4" s="10" t="s">
        <v>82</v>
      </c>
      <c r="D4" s="10" t="s">
        <v>80</v>
      </c>
      <c r="E4" s="13" t="s">
        <v>68</v>
      </c>
      <c r="F4" s="13">
        <v>20.0</v>
      </c>
      <c r="J4" s="10" t="s">
        <v>85</v>
      </c>
    </row>
    <row r="5">
      <c r="A5" s="10" t="s">
        <v>3688</v>
      </c>
      <c r="B5" s="19">
        <v>0.02673611111111111</v>
      </c>
      <c r="C5" s="10" t="s">
        <v>82</v>
      </c>
      <c r="D5" s="10" t="s">
        <v>80</v>
      </c>
      <c r="E5" s="13" t="s">
        <v>68</v>
      </c>
      <c r="F5" s="13">
        <v>20.0</v>
      </c>
      <c r="J5" s="10" t="s">
        <v>86</v>
      </c>
    </row>
    <row r="6">
      <c r="A6" s="10" t="s">
        <v>3688</v>
      </c>
      <c r="B6" s="19">
        <v>0.03159722222222222</v>
      </c>
      <c r="C6" s="10" t="s">
        <v>82</v>
      </c>
      <c r="D6" s="10" t="s">
        <v>71</v>
      </c>
      <c r="E6" s="13">
        <v>19.0</v>
      </c>
      <c r="F6" s="16">
        <f>E6-9</f>
        <v>10</v>
      </c>
    </row>
    <row r="7">
      <c r="A7" s="10" t="s">
        <v>3688</v>
      </c>
      <c r="B7" s="19">
        <v>0.033171296296296296</v>
      </c>
      <c r="C7" s="10" t="s">
        <v>82</v>
      </c>
      <c r="D7" s="10" t="s">
        <v>166</v>
      </c>
      <c r="E7" s="13">
        <v>26.0</v>
      </c>
      <c r="F7" s="13" t="s">
        <v>75</v>
      </c>
      <c r="J7" s="10" t="s">
        <v>3689</v>
      </c>
    </row>
    <row r="8">
      <c r="A8" s="10" t="s">
        <v>3688</v>
      </c>
      <c r="B8" s="19">
        <v>0.03770833333333334</v>
      </c>
      <c r="C8" s="10" t="s">
        <v>82</v>
      </c>
      <c r="D8" s="10" t="s">
        <v>365</v>
      </c>
      <c r="E8" s="13">
        <v>20.0</v>
      </c>
      <c r="F8" s="16">
        <f>E8-11</f>
        <v>9</v>
      </c>
    </row>
    <row r="9">
      <c r="A9" s="10" t="s">
        <v>3688</v>
      </c>
      <c r="B9" s="19">
        <v>0.03770833333333334</v>
      </c>
      <c r="C9" s="10" t="s">
        <v>70</v>
      </c>
      <c r="D9" s="10" t="s">
        <v>365</v>
      </c>
      <c r="E9" s="13">
        <v>32.0</v>
      </c>
      <c r="F9" s="13">
        <v>18.0</v>
      </c>
    </row>
    <row r="10">
      <c r="A10" s="10" t="s">
        <v>3688</v>
      </c>
      <c r="B10" s="19">
        <v>0.045856481481481484</v>
      </c>
      <c r="C10" s="10" t="s">
        <v>69</v>
      </c>
      <c r="D10" s="10" t="s">
        <v>166</v>
      </c>
      <c r="E10" s="13">
        <v>25.0</v>
      </c>
      <c r="F10" s="16">
        <f>E10-10</f>
        <v>15</v>
      </c>
      <c r="J10" s="10" t="s">
        <v>3690</v>
      </c>
    </row>
    <row r="11">
      <c r="A11" s="10" t="s">
        <v>3688</v>
      </c>
      <c r="B11" s="19">
        <v>0.04822916666666666</v>
      </c>
      <c r="C11" s="10" t="s">
        <v>69</v>
      </c>
      <c r="D11" s="10" t="s">
        <v>67</v>
      </c>
      <c r="E11" s="13" t="s">
        <v>75</v>
      </c>
      <c r="F11" s="13" t="s">
        <v>75</v>
      </c>
      <c r="J11" s="10" t="s">
        <v>3691</v>
      </c>
    </row>
    <row r="12">
      <c r="A12" s="10" t="s">
        <v>3688</v>
      </c>
      <c r="B12" s="19">
        <v>0.04822916666666666</v>
      </c>
      <c r="C12" s="10" t="s">
        <v>69</v>
      </c>
      <c r="D12" s="10" t="s">
        <v>67</v>
      </c>
      <c r="E12" s="13">
        <v>9.0</v>
      </c>
      <c r="F12" s="13" t="s">
        <v>75</v>
      </c>
      <c r="J12" s="10" t="s">
        <v>3692</v>
      </c>
    </row>
    <row r="13">
      <c r="A13" s="10" t="s">
        <v>3688</v>
      </c>
      <c r="B13" s="19">
        <v>0.04884259259259259</v>
      </c>
      <c r="C13" s="10" t="s">
        <v>69</v>
      </c>
      <c r="D13" s="10" t="s">
        <v>83</v>
      </c>
      <c r="E13" s="13" t="s">
        <v>68</v>
      </c>
      <c r="F13" s="13">
        <v>20.0</v>
      </c>
    </row>
    <row r="14">
      <c r="A14" s="10" t="s">
        <v>3688</v>
      </c>
      <c r="B14" s="19">
        <v>0.06074074074074074</v>
      </c>
      <c r="C14" s="10" t="s">
        <v>70</v>
      </c>
      <c r="D14" s="10" t="s">
        <v>71</v>
      </c>
      <c r="E14" s="13">
        <v>16.0</v>
      </c>
      <c r="F14" s="16">
        <f>E14-9</f>
        <v>7</v>
      </c>
    </row>
    <row r="15">
      <c r="A15" s="10" t="s">
        <v>3688</v>
      </c>
      <c r="B15" s="19">
        <v>0.06694444444444445</v>
      </c>
      <c r="C15" s="10" t="s">
        <v>964</v>
      </c>
      <c r="D15" s="10" t="s">
        <v>71</v>
      </c>
      <c r="E15" s="13">
        <v>17.0</v>
      </c>
      <c r="F15" s="16">
        <f>E15-10</f>
        <v>7</v>
      </c>
    </row>
    <row r="16">
      <c r="A16" s="10" t="s">
        <v>3688</v>
      </c>
      <c r="B16" s="19">
        <v>0.06956018518518518</v>
      </c>
      <c r="C16" s="10" t="s">
        <v>66</v>
      </c>
      <c r="D16" s="10" t="s">
        <v>127</v>
      </c>
      <c r="E16" s="13" t="s">
        <v>68</v>
      </c>
      <c r="F16" s="13">
        <v>20.0</v>
      </c>
    </row>
    <row r="17">
      <c r="A17" s="10" t="s">
        <v>3688</v>
      </c>
      <c r="B17" s="19">
        <v>0.07109953703703703</v>
      </c>
      <c r="C17" s="10" t="s">
        <v>69</v>
      </c>
      <c r="D17" s="10" t="s">
        <v>83</v>
      </c>
      <c r="E17" s="13">
        <v>12.0</v>
      </c>
      <c r="F17" s="16">
        <f>E17-1</f>
        <v>11</v>
      </c>
    </row>
    <row r="18">
      <c r="A18" s="10" t="s">
        <v>3688</v>
      </c>
      <c r="B18" s="19">
        <v>0.07135416666666666</v>
      </c>
      <c r="C18" s="10" t="s">
        <v>69</v>
      </c>
      <c r="D18" s="10" t="s">
        <v>83</v>
      </c>
      <c r="E18" s="13">
        <v>20.0</v>
      </c>
      <c r="F18" s="16"/>
      <c r="J18" s="10" t="s">
        <v>274</v>
      </c>
    </row>
    <row r="19">
      <c r="A19" s="10" t="s">
        <v>3688</v>
      </c>
      <c r="B19" s="19">
        <v>0.0858912037037037</v>
      </c>
      <c r="C19" s="10" t="s">
        <v>3086</v>
      </c>
      <c r="D19" s="10" t="s">
        <v>67</v>
      </c>
      <c r="E19" s="13" t="s">
        <v>75</v>
      </c>
      <c r="F19" s="13" t="s">
        <v>75</v>
      </c>
      <c r="J19" s="10" t="s">
        <v>160</v>
      </c>
    </row>
    <row r="20">
      <c r="A20" s="10" t="s">
        <v>3688</v>
      </c>
      <c r="B20" s="19">
        <v>0.0858912037037037</v>
      </c>
      <c r="C20" s="10" t="s">
        <v>3086</v>
      </c>
      <c r="D20" s="10" t="s">
        <v>67</v>
      </c>
      <c r="E20" s="13">
        <v>9.0</v>
      </c>
      <c r="F20" s="16">
        <f>E20-1</f>
        <v>8</v>
      </c>
      <c r="J20" s="10" t="s">
        <v>161</v>
      </c>
    </row>
    <row r="21">
      <c r="A21" s="10" t="s">
        <v>3688</v>
      </c>
      <c r="B21" s="19">
        <v>0.10251157407407407</v>
      </c>
      <c r="C21" s="10" t="s">
        <v>70</v>
      </c>
      <c r="D21" s="10" t="s">
        <v>67</v>
      </c>
      <c r="E21" s="13">
        <v>16.0</v>
      </c>
      <c r="F21" s="16">
        <f>E21-4</f>
        <v>12</v>
      </c>
    </row>
    <row r="22">
      <c r="A22" s="10" t="s">
        <v>3688</v>
      </c>
      <c r="B22" s="19">
        <v>0.1182175925925926</v>
      </c>
      <c r="C22" s="10" t="s">
        <v>66</v>
      </c>
      <c r="D22" s="10" t="s">
        <v>67</v>
      </c>
      <c r="E22" s="13">
        <v>21.0</v>
      </c>
      <c r="F22" s="16">
        <f>E22-3</f>
        <v>18</v>
      </c>
    </row>
    <row r="23">
      <c r="A23" s="10" t="s">
        <v>3688</v>
      </c>
      <c r="B23" s="19">
        <v>0.1363425925925926</v>
      </c>
      <c r="C23" s="10" t="s">
        <v>3086</v>
      </c>
      <c r="D23" s="10" t="s">
        <v>166</v>
      </c>
      <c r="E23" s="13">
        <v>10.0</v>
      </c>
      <c r="F23" s="16">
        <f>E23-6</f>
        <v>4</v>
      </c>
    </row>
    <row r="24">
      <c r="A24" s="10" t="s">
        <v>3688</v>
      </c>
      <c r="B24" s="19">
        <v>0.13671296296296295</v>
      </c>
      <c r="C24" s="10" t="s">
        <v>964</v>
      </c>
      <c r="D24" s="10" t="s">
        <v>71</v>
      </c>
      <c r="E24" s="13">
        <v>13.0</v>
      </c>
      <c r="F24" s="16">
        <f>E24-10</f>
        <v>3</v>
      </c>
    </row>
    <row r="25">
      <c r="A25" s="10" t="s">
        <v>3688</v>
      </c>
      <c r="B25" s="19">
        <v>0.13688657407407406</v>
      </c>
      <c r="C25" s="10" t="s">
        <v>3086</v>
      </c>
      <c r="D25" s="10" t="s">
        <v>127</v>
      </c>
      <c r="E25" s="13">
        <v>9.0</v>
      </c>
      <c r="F25" s="16">
        <f>E25-3</f>
        <v>6</v>
      </c>
    </row>
    <row r="26">
      <c r="A26" s="10" t="s">
        <v>3688</v>
      </c>
      <c r="B26" s="19">
        <v>0.13799768518518518</v>
      </c>
      <c r="C26" s="10" t="s">
        <v>3086</v>
      </c>
      <c r="D26" s="10" t="s">
        <v>166</v>
      </c>
      <c r="E26" s="13" t="s">
        <v>88</v>
      </c>
      <c r="F26" s="13">
        <v>1.0</v>
      </c>
      <c r="J26" s="10" t="s">
        <v>3693</v>
      </c>
    </row>
    <row r="27">
      <c r="A27" s="10" t="s">
        <v>3688</v>
      </c>
      <c r="B27" s="19">
        <v>0.13799768518518518</v>
      </c>
      <c r="C27" s="10" t="s">
        <v>3086</v>
      </c>
      <c r="D27" s="10" t="s">
        <v>166</v>
      </c>
      <c r="E27" s="13">
        <v>12.0</v>
      </c>
      <c r="F27" s="13">
        <f>E27-6</f>
        <v>6</v>
      </c>
      <c r="J27" s="10" t="s">
        <v>3694</v>
      </c>
    </row>
    <row r="28">
      <c r="A28" s="10" t="s">
        <v>3688</v>
      </c>
      <c r="B28" s="19">
        <v>0.14493055555555556</v>
      </c>
      <c r="C28" s="10" t="s">
        <v>82</v>
      </c>
      <c r="D28" s="10" t="s">
        <v>361</v>
      </c>
      <c r="E28" s="13">
        <v>18.0</v>
      </c>
      <c r="F28" s="16">
        <f>E28-11</f>
        <v>7</v>
      </c>
    </row>
  </sheetData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7.29"/>
    <col customWidth="1" min="3" max="3" width="10.0"/>
    <col customWidth="1" min="4" max="4" width="14.14"/>
    <col customWidth="1" min="5" max="5" width="11.0"/>
    <col customWidth="1" min="6" max="6" width="13.14"/>
    <col customWidth="1" min="7" max="7" width="5.57"/>
    <col customWidth="1" min="9" max="9" width="6.71"/>
    <col customWidth="1" min="10" max="10" width="36.29"/>
  </cols>
  <sheetData>
    <row r="1">
      <c r="A1" s="17" t="s">
        <v>0</v>
      </c>
      <c r="B1" s="17" t="s">
        <v>56</v>
      </c>
      <c r="C1" s="17" t="s">
        <v>57</v>
      </c>
      <c r="D1" s="17" t="s">
        <v>58</v>
      </c>
      <c r="E1" s="18" t="s">
        <v>59</v>
      </c>
      <c r="F1" s="18" t="s">
        <v>60</v>
      </c>
      <c r="G1" s="17" t="s">
        <v>61</v>
      </c>
      <c r="H1" s="17" t="s">
        <v>62</v>
      </c>
      <c r="I1" s="17" t="s">
        <v>63</v>
      </c>
      <c r="J1" s="17" t="s">
        <v>64</v>
      </c>
    </row>
    <row r="2">
      <c r="A2" s="10" t="s">
        <v>3695</v>
      </c>
      <c r="B2" s="19">
        <v>0.011377314814814814</v>
      </c>
      <c r="C2" s="10" t="s">
        <v>82</v>
      </c>
      <c r="D2" s="10" t="s">
        <v>67</v>
      </c>
      <c r="E2" s="13">
        <v>16.0</v>
      </c>
      <c r="F2" s="13">
        <f>E2-9</f>
        <v>7</v>
      </c>
    </row>
    <row r="3">
      <c r="A3" s="10" t="s">
        <v>3695</v>
      </c>
      <c r="B3" s="19">
        <v>0.016180555555555556</v>
      </c>
      <c r="C3" s="10" t="s">
        <v>82</v>
      </c>
      <c r="D3" s="10" t="s">
        <v>361</v>
      </c>
      <c r="E3" s="13">
        <v>27.0</v>
      </c>
      <c r="F3" s="16">
        <f t="shared" ref="F3:F4" si="1">E3-11</f>
        <v>16</v>
      </c>
    </row>
    <row r="4">
      <c r="A4" s="10" t="s">
        <v>3695</v>
      </c>
      <c r="B4" s="19">
        <v>0.01778935185185185</v>
      </c>
      <c r="C4" s="10" t="s">
        <v>82</v>
      </c>
      <c r="D4" s="10" t="s">
        <v>365</v>
      </c>
      <c r="E4" s="13">
        <v>27.0</v>
      </c>
      <c r="F4" s="13">
        <f t="shared" si="1"/>
        <v>16</v>
      </c>
    </row>
    <row r="5">
      <c r="A5" s="10" t="s">
        <v>3695</v>
      </c>
      <c r="B5" s="19">
        <v>0.01778935185185185</v>
      </c>
      <c r="C5" s="10" t="s">
        <v>70</v>
      </c>
      <c r="D5" s="10" t="s">
        <v>365</v>
      </c>
      <c r="E5" s="13">
        <v>30.0</v>
      </c>
      <c r="F5" s="13">
        <f>E5-14</f>
        <v>16</v>
      </c>
    </row>
    <row r="6">
      <c r="A6" s="10" t="s">
        <v>3695</v>
      </c>
      <c r="B6" s="19">
        <v>0.020462962962962964</v>
      </c>
      <c r="C6" s="10" t="s">
        <v>82</v>
      </c>
      <c r="D6" s="10" t="s">
        <v>131</v>
      </c>
      <c r="E6" s="13">
        <v>12.0</v>
      </c>
      <c r="F6" s="16">
        <f>E6-6</f>
        <v>6</v>
      </c>
    </row>
    <row r="7">
      <c r="A7" s="10" t="s">
        <v>3695</v>
      </c>
      <c r="B7" s="19">
        <v>0.022754629629629628</v>
      </c>
      <c r="C7" s="10" t="s">
        <v>69</v>
      </c>
      <c r="D7" s="10" t="s">
        <v>320</v>
      </c>
      <c r="E7" s="13" t="s">
        <v>88</v>
      </c>
      <c r="F7" s="13">
        <v>1.0</v>
      </c>
    </row>
    <row r="8">
      <c r="A8" s="10" t="s">
        <v>3695</v>
      </c>
      <c r="B8" s="19">
        <v>0.0259375</v>
      </c>
      <c r="C8" s="10" t="s">
        <v>964</v>
      </c>
      <c r="D8" s="10" t="s">
        <v>71</v>
      </c>
      <c r="E8" s="13">
        <v>24.0</v>
      </c>
      <c r="F8" s="16">
        <f>E8-10</f>
        <v>14</v>
      </c>
    </row>
    <row r="9">
      <c r="A9" s="10" t="s">
        <v>3695</v>
      </c>
      <c r="B9" s="19">
        <v>0.029861111111111113</v>
      </c>
      <c r="C9" s="10" t="s">
        <v>69</v>
      </c>
      <c r="D9" s="10" t="s">
        <v>73</v>
      </c>
      <c r="E9" s="13">
        <v>15.0</v>
      </c>
      <c r="F9" s="13">
        <f>E9-9</f>
        <v>6</v>
      </c>
    </row>
    <row r="10">
      <c r="A10" s="10" t="s">
        <v>3695</v>
      </c>
      <c r="B10" s="19">
        <v>0.04247685185185185</v>
      </c>
      <c r="C10" s="10" t="s">
        <v>84</v>
      </c>
      <c r="D10" s="10" t="s">
        <v>83</v>
      </c>
      <c r="E10" s="13">
        <v>19.0</v>
      </c>
      <c r="F10" s="16">
        <f>E10-6</f>
        <v>13</v>
      </c>
    </row>
    <row r="11">
      <c r="A11" s="10" t="s">
        <v>3695</v>
      </c>
      <c r="B11" s="19">
        <v>0.0534375</v>
      </c>
      <c r="C11" s="10" t="s">
        <v>82</v>
      </c>
      <c r="D11" s="10" t="s">
        <v>83</v>
      </c>
      <c r="E11" s="13">
        <v>22.0</v>
      </c>
      <c r="F11" s="13">
        <f>E11-11</f>
        <v>11</v>
      </c>
    </row>
    <row r="12">
      <c r="A12" s="10" t="s">
        <v>3695</v>
      </c>
      <c r="B12" s="19">
        <v>0.0667824074074074</v>
      </c>
      <c r="C12" s="10" t="s">
        <v>66</v>
      </c>
      <c r="D12" s="10" t="s">
        <v>67</v>
      </c>
      <c r="E12" s="13">
        <v>16.0</v>
      </c>
      <c r="F12" s="13">
        <f>E12-3</f>
        <v>13</v>
      </c>
    </row>
    <row r="13">
      <c r="A13" s="10" t="s">
        <v>3695</v>
      </c>
      <c r="B13" s="19">
        <v>0.06708333333333333</v>
      </c>
      <c r="C13" s="10" t="s">
        <v>3086</v>
      </c>
      <c r="D13" s="10" t="s">
        <v>78</v>
      </c>
      <c r="E13" s="13">
        <v>29.0</v>
      </c>
      <c r="F13" s="13">
        <v>19.0</v>
      </c>
    </row>
    <row r="14">
      <c r="A14" s="10" t="s">
        <v>3695</v>
      </c>
      <c r="B14" s="19">
        <v>0.0677662037037037</v>
      </c>
      <c r="C14" s="10" t="s">
        <v>70</v>
      </c>
      <c r="D14" s="10" t="s">
        <v>78</v>
      </c>
      <c r="E14" s="13">
        <v>23.0</v>
      </c>
      <c r="F14" s="16">
        <f>E14-10</f>
        <v>13</v>
      </c>
    </row>
    <row r="15">
      <c r="A15" s="10" t="s">
        <v>3695</v>
      </c>
      <c r="B15" s="19">
        <v>0.0713425925925926</v>
      </c>
      <c r="C15" s="10" t="s">
        <v>82</v>
      </c>
      <c r="D15" s="10" t="s">
        <v>67</v>
      </c>
      <c r="E15" s="13">
        <v>18.0</v>
      </c>
      <c r="F15" s="16">
        <f>E15-9</f>
        <v>9</v>
      </c>
    </row>
    <row r="16">
      <c r="A16" s="10" t="s">
        <v>3695</v>
      </c>
      <c r="B16" s="19">
        <v>0.07673611111111112</v>
      </c>
      <c r="C16" s="10" t="s">
        <v>70</v>
      </c>
      <c r="D16" s="10" t="s">
        <v>125</v>
      </c>
      <c r="E16" s="13" t="s">
        <v>75</v>
      </c>
      <c r="F16" s="13" t="s">
        <v>75</v>
      </c>
      <c r="J16" s="10" t="s">
        <v>2263</v>
      </c>
    </row>
    <row r="17">
      <c r="A17" s="10" t="s">
        <v>3695</v>
      </c>
      <c r="B17" s="19">
        <v>0.07673611111111112</v>
      </c>
      <c r="C17" s="10" t="s">
        <v>70</v>
      </c>
      <c r="D17" s="10" t="s">
        <v>125</v>
      </c>
      <c r="E17" s="13" t="s">
        <v>68</v>
      </c>
      <c r="F17" s="13">
        <v>20.0</v>
      </c>
    </row>
    <row r="18">
      <c r="A18" s="10" t="s">
        <v>3695</v>
      </c>
      <c r="B18" s="19">
        <v>0.0778125</v>
      </c>
      <c r="C18" s="10" t="s">
        <v>70</v>
      </c>
      <c r="D18" s="10" t="s">
        <v>71</v>
      </c>
      <c r="E18" s="13">
        <v>16.0</v>
      </c>
      <c r="F18" s="16">
        <f>E18-9</f>
        <v>7</v>
      </c>
    </row>
    <row r="19">
      <c r="A19" s="10" t="s">
        <v>3695</v>
      </c>
      <c r="B19" s="19">
        <v>0.083125</v>
      </c>
      <c r="C19" s="10" t="s">
        <v>66</v>
      </c>
      <c r="D19" s="10" t="s">
        <v>67</v>
      </c>
      <c r="E19" s="13">
        <v>18.0</v>
      </c>
      <c r="F19" s="13">
        <f>E19-3</f>
        <v>15</v>
      </c>
    </row>
    <row r="20">
      <c r="A20" s="10" t="s">
        <v>3695</v>
      </c>
      <c r="B20" s="19">
        <v>0.08524305555555556</v>
      </c>
      <c r="C20" s="10" t="s">
        <v>70</v>
      </c>
      <c r="D20" s="10" t="s">
        <v>67</v>
      </c>
      <c r="E20" s="13">
        <v>15.0</v>
      </c>
      <c r="F20" s="16">
        <f>E20-4</f>
        <v>11</v>
      </c>
    </row>
    <row r="21">
      <c r="A21" s="10" t="s">
        <v>3695</v>
      </c>
      <c r="B21" s="19">
        <v>0.08618055555555555</v>
      </c>
      <c r="C21" s="10" t="s">
        <v>66</v>
      </c>
      <c r="D21" s="10" t="s">
        <v>67</v>
      </c>
      <c r="E21" s="13">
        <v>14.0</v>
      </c>
      <c r="F21" s="16">
        <f>E21-3</f>
        <v>11</v>
      </c>
    </row>
    <row r="22">
      <c r="A22" s="10" t="s">
        <v>3695</v>
      </c>
      <c r="B22" s="19">
        <v>0.09969907407407408</v>
      </c>
      <c r="C22" s="10" t="s">
        <v>66</v>
      </c>
      <c r="D22" s="10" t="s">
        <v>67</v>
      </c>
      <c r="E22" s="13">
        <v>8.0</v>
      </c>
      <c r="F22" s="13" t="s">
        <v>75</v>
      </c>
      <c r="J22" s="10" t="s">
        <v>2508</v>
      </c>
    </row>
    <row r="23">
      <c r="A23" s="10" t="s">
        <v>3695</v>
      </c>
      <c r="B23" s="19">
        <v>0.1356712962962963</v>
      </c>
      <c r="C23" s="10" t="s">
        <v>84</v>
      </c>
      <c r="D23" s="10" t="s">
        <v>87</v>
      </c>
      <c r="E23" s="13">
        <v>12.0</v>
      </c>
      <c r="F23" s="13">
        <v>9.0</v>
      </c>
      <c r="J23" s="10" t="s">
        <v>2263</v>
      </c>
    </row>
    <row r="24">
      <c r="A24" s="10" t="s">
        <v>3695</v>
      </c>
      <c r="B24" s="19">
        <v>0.1356712962962963</v>
      </c>
      <c r="C24" s="10" t="s">
        <v>84</v>
      </c>
      <c r="D24" s="10" t="s">
        <v>87</v>
      </c>
      <c r="E24" s="13">
        <v>12.0</v>
      </c>
      <c r="F24" s="13">
        <v>9.0</v>
      </c>
    </row>
    <row r="25">
      <c r="A25" s="10" t="s">
        <v>3695</v>
      </c>
      <c r="B25" s="19">
        <v>0.13572916666666668</v>
      </c>
      <c r="C25" s="10" t="s">
        <v>70</v>
      </c>
      <c r="D25" s="10" t="s">
        <v>87</v>
      </c>
      <c r="E25" s="13">
        <v>16.0</v>
      </c>
      <c r="F25" s="16">
        <f>E25-5</f>
        <v>11</v>
      </c>
    </row>
    <row r="26">
      <c r="A26" s="10" t="s">
        <v>3695</v>
      </c>
      <c r="B26" s="19">
        <v>0.13663194444444443</v>
      </c>
      <c r="C26" s="10" t="s">
        <v>70</v>
      </c>
      <c r="D26" s="10" t="s">
        <v>93</v>
      </c>
      <c r="E26" s="13">
        <v>17.0</v>
      </c>
      <c r="F26" s="13">
        <f>E26-12</f>
        <v>5</v>
      </c>
      <c r="J26" s="10" t="s">
        <v>3696</v>
      </c>
    </row>
    <row r="27">
      <c r="A27" s="10" t="s">
        <v>3695</v>
      </c>
      <c r="B27" s="19">
        <v>0.13668981481481482</v>
      </c>
      <c r="C27" s="10" t="s">
        <v>70</v>
      </c>
      <c r="D27" s="10" t="s">
        <v>93</v>
      </c>
      <c r="E27" s="13">
        <v>29.0</v>
      </c>
      <c r="F27" s="13">
        <v>17.0</v>
      </c>
      <c r="J27" s="10" t="s">
        <v>3696</v>
      </c>
    </row>
    <row r="28">
      <c r="A28" s="10" t="s">
        <v>3695</v>
      </c>
      <c r="B28" s="19">
        <v>0.1375462962962963</v>
      </c>
      <c r="C28" s="10" t="s">
        <v>70</v>
      </c>
      <c r="D28" s="10" t="s">
        <v>93</v>
      </c>
      <c r="E28" s="13">
        <v>20.0</v>
      </c>
      <c r="F28" s="16">
        <f t="shared" ref="F28:F29" si="2">E28-11</f>
        <v>9</v>
      </c>
      <c r="J28" s="10" t="s">
        <v>3697</v>
      </c>
    </row>
    <row r="29">
      <c r="A29" s="10" t="s">
        <v>3695</v>
      </c>
      <c r="B29" s="19">
        <v>0.13663194444444443</v>
      </c>
      <c r="C29" s="10" t="s">
        <v>70</v>
      </c>
      <c r="D29" s="10" t="s">
        <v>93</v>
      </c>
      <c r="E29" s="13">
        <v>17.0</v>
      </c>
      <c r="F29" s="16">
        <f t="shared" si="2"/>
        <v>6</v>
      </c>
      <c r="J29" s="10" t="s">
        <v>3697</v>
      </c>
    </row>
    <row r="30">
      <c r="A30" s="10" t="s">
        <v>3695</v>
      </c>
      <c r="B30" s="19">
        <v>0.13858796296296297</v>
      </c>
      <c r="C30" s="10" t="s">
        <v>84</v>
      </c>
      <c r="D30" s="10" t="s">
        <v>79</v>
      </c>
      <c r="E30" s="13">
        <v>28.0</v>
      </c>
      <c r="F30" s="13">
        <v>19.0</v>
      </c>
    </row>
    <row r="31">
      <c r="A31" s="10" t="s">
        <v>3695</v>
      </c>
      <c r="B31" s="19">
        <v>0.13975694444444445</v>
      </c>
      <c r="C31" s="10" t="s">
        <v>84</v>
      </c>
      <c r="D31" s="10" t="s">
        <v>93</v>
      </c>
      <c r="E31" s="13">
        <v>26.0</v>
      </c>
      <c r="F31" s="16">
        <f t="shared" ref="F31:F32" si="3">E31-9</f>
        <v>17</v>
      </c>
      <c r="J31" s="10" t="s">
        <v>3698</v>
      </c>
    </row>
    <row r="32">
      <c r="A32" s="10" t="s">
        <v>3695</v>
      </c>
      <c r="B32" s="19">
        <v>0.14017361111111112</v>
      </c>
      <c r="C32" s="10" t="s">
        <v>84</v>
      </c>
      <c r="D32" s="10" t="s">
        <v>93</v>
      </c>
      <c r="E32" s="13">
        <v>26.0</v>
      </c>
      <c r="F32" s="16">
        <f t="shared" si="3"/>
        <v>17</v>
      </c>
      <c r="J32" s="10" t="s">
        <v>3698</v>
      </c>
    </row>
  </sheetData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7.29"/>
    <col customWidth="1" min="3" max="3" width="10.0"/>
    <col customWidth="1" min="4" max="4" width="13.71"/>
    <col customWidth="1" min="5" max="5" width="11.0"/>
    <col customWidth="1" min="6" max="6" width="13.14"/>
    <col customWidth="1" min="7" max="7" width="5.57"/>
    <col customWidth="1" min="9" max="9" width="6.71"/>
    <col customWidth="1" min="10" max="10" width="36.29"/>
  </cols>
  <sheetData>
    <row r="1">
      <c r="A1" s="17" t="s">
        <v>0</v>
      </c>
      <c r="B1" s="17" t="s">
        <v>56</v>
      </c>
      <c r="C1" s="17" t="s">
        <v>57</v>
      </c>
      <c r="D1" s="17" t="s">
        <v>58</v>
      </c>
      <c r="E1" s="18" t="s">
        <v>59</v>
      </c>
      <c r="F1" s="18" t="s">
        <v>60</v>
      </c>
      <c r="G1" s="17" t="s">
        <v>61</v>
      </c>
      <c r="H1" s="17" t="s">
        <v>62</v>
      </c>
      <c r="I1" s="17" t="s">
        <v>63</v>
      </c>
      <c r="J1" s="17" t="s">
        <v>64</v>
      </c>
    </row>
    <row r="2">
      <c r="A2" s="10" t="s">
        <v>3699</v>
      </c>
      <c r="B2" s="19">
        <v>0.016145833333333335</v>
      </c>
      <c r="C2" s="10" t="s">
        <v>82</v>
      </c>
      <c r="D2" s="10" t="s">
        <v>71</v>
      </c>
      <c r="E2" s="13">
        <v>15.0</v>
      </c>
      <c r="F2" s="13">
        <f>E2-9</f>
        <v>6</v>
      </c>
    </row>
    <row r="3">
      <c r="A3" s="10" t="s">
        <v>3699</v>
      </c>
      <c r="B3" s="19">
        <v>0.016666666666666666</v>
      </c>
      <c r="C3" s="10" t="s">
        <v>3086</v>
      </c>
      <c r="D3" s="10" t="s">
        <v>67</v>
      </c>
      <c r="E3" s="13">
        <v>13.0</v>
      </c>
      <c r="F3" s="16">
        <f>E3-1</f>
        <v>12</v>
      </c>
    </row>
    <row r="4">
      <c r="A4" s="10" t="s">
        <v>3699</v>
      </c>
      <c r="B4" s="19">
        <v>0.018680555555555554</v>
      </c>
      <c r="C4" s="10" t="s">
        <v>82</v>
      </c>
      <c r="D4" s="10" t="s">
        <v>67</v>
      </c>
      <c r="E4" s="13">
        <v>15.0</v>
      </c>
      <c r="F4" s="13">
        <f>E4-9</f>
        <v>6</v>
      </c>
    </row>
    <row r="5">
      <c r="A5" s="10" t="s">
        <v>3699</v>
      </c>
      <c r="B5" s="19">
        <v>0.020833333333333332</v>
      </c>
      <c r="C5" s="10" t="s">
        <v>82</v>
      </c>
      <c r="D5" s="10" t="s">
        <v>131</v>
      </c>
      <c r="E5" s="13">
        <v>19.0</v>
      </c>
      <c r="F5" s="13">
        <v>14.0</v>
      </c>
    </row>
    <row r="6">
      <c r="A6" s="10" t="s">
        <v>3699</v>
      </c>
      <c r="B6" s="19">
        <v>0.022581018518518518</v>
      </c>
      <c r="C6" s="10" t="s">
        <v>3086</v>
      </c>
      <c r="D6" s="10" t="s">
        <v>83</v>
      </c>
      <c r="E6" s="13">
        <v>23.0</v>
      </c>
      <c r="F6" s="16">
        <f>E6-13</f>
        <v>10</v>
      </c>
    </row>
    <row r="7">
      <c r="A7" s="10" t="s">
        <v>3699</v>
      </c>
      <c r="B7" s="19">
        <v>0.025752314814814815</v>
      </c>
      <c r="C7" s="10" t="s">
        <v>3086</v>
      </c>
      <c r="D7" s="10" t="s">
        <v>365</v>
      </c>
      <c r="E7" s="13">
        <v>8.0</v>
      </c>
      <c r="F7" s="13">
        <f>E7-3</f>
        <v>5</v>
      </c>
    </row>
    <row r="8">
      <c r="A8" s="10" t="s">
        <v>3699</v>
      </c>
      <c r="B8" s="19">
        <v>0.03125</v>
      </c>
      <c r="C8" s="10" t="s">
        <v>70</v>
      </c>
      <c r="D8" s="10" t="s">
        <v>67</v>
      </c>
      <c r="E8" s="13">
        <v>22.0</v>
      </c>
      <c r="F8" s="16">
        <f>E8-4</f>
        <v>18</v>
      </c>
    </row>
    <row r="9">
      <c r="A9" s="10" t="s">
        <v>3699</v>
      </c>
      <c r="B9" s="19">
        <v>0.03125</v>
      </c>
      <c r="C9" s="10" t="s">
        <v>964</v>
      </c>
      <c r="D9" s="10" t="s">
        <v>67</v>
      </c>
      <c r="E9" s="13">
        <v>17.0</v>
      </c>
      <c r="F9" s="13">
        <f>E9-10</f>
        <v>7</v>
      </c>
    </row>
    <row r="10">
      <c r="A10" s="10" t="s">
        <v>3699</v>
      </c>
      <c r="B10" s="19">
        <v>0.03260416666666666</v>
      </c>
      <c r="C10" s="10" t="s">
        <v>964</v>
      </c>
      <c r="D10" s="10" t="s">
        <v>67</v>
      </c>
      <c r="E10" s="13">
        <v>26.0</v>
      </c>
      <c r="F10" s="13" t="s">
        <v>75</v>
      </c>
      <c r="J10" s="10" t="s">
        <v>2508</v>
      </c>
    </row>
    <row r="11">
      <c r="A11" s="10" t="s">
        <v>3699</v>
      </c>
      <c r="B11" s="19">
        <v>0.033761574074074076</v>
      </c>
      <c r="C11" s="10" t="s">
        <v>66</v>
      </c>
      <c r="D11" s="10" t="s">
        <v>125</v>
      </c>
      <c r="E11" s="13">
        <v>23.0</v>
      </c>
      <c r="F11" s="13">
        <f>E11-10-0</f>
        <v>13</v>
      </c>
      <c r="J11" s="10" t="s">
        <v>953</v>
      </c>
    </row>
    <row r="12">
      <c r="A12" s="10" t="s">
        <v>3699</v>
      </c>
      <c r="B12" s="19">
        <v>0.033761574074074076</v>
      </c>
      <c r="C12" s="10" t="s">
        <v>69</v>
      </c>
      <c r="D12" s="10" t="s">
        <v>125</v>
      </c>
      <c r="E12" s="13">
        <v>31.0</v>
      </c>
      <c r="F12" s="13">
        <f>E12-4-10</f>
        <v>17</v>
      </c>
      <c r="J12" s="10" t="s">
        <v>953</v>
      </c>
    </row>
    <row r="13">
      <c r="A13" s="10" t="s">
        <v>3699</v>
      </c>
      <c r="B13" s="19">
        <v>0.033761574074074076</v>
      </c>
      <c r="C13" s="10" t="s">
        <v>82</v>
      </c>
      <c r="D13" s="10" t="s">
        <v>125</v>
      </c>
      <c r="E13" s="13">
        <v>29.0</v>
      </c>
      <c r="F13" s="13">
        <f>E13-2-10</f>
        <v>17</v>
      </c>
      <c r="J13" s="10" t="s">
        <v>953</v>
      </c>
    </row>
    <row r="14">
      <c r="A14" s="10" t="s">
        <v>3699</v>
      </c>
      <c r="B14" s="19">
        <v>0.033761574074074076</v>
      </c>
      <c r="C14" s="10" t="s">
        <v>3086</v>
      </c>
      <c r="D14" s="10" t="s">
        <v>125</v>
      </c>
      <c r="E14" s="13">
        <v>43.0</v>
      </c>
      <c r="F14" s="13">
        <f>E14-15-10</f>
        <v>18</v>
      </c>
      <c r="J14" s="10" t="s">
        <v>953</v>
      </c>
    </row>
    <row r="15">
      <c r="A15" s="10" t="s">
        <v>3699</v>
      </c>
      <c r="B15" s="19">
        <v>0.033761574074074076</v>
      </c>
      <c r="C15" s="10" t="s">
        <v>84</v>
      </c>
      <c r="D15" s="10" t="s">
        <v>125</v>
      </c>
      <c r="E15" s="13">
        <v>23.0</v>
      </c>
      <c r="F15" s="13">
        <f>E15-3-10</f>
        <v>10</v>
      </c>
      <c r="J15" s="10" t="s">
        <v>953</v>
      </c>
    </row>
    <row r="16">
      <c r="A16" s="10" t="s">
        <v>3699</v>
      </c>
      <c r="B16" s="19">
        <v>0.033761574074074076</v>
      </c>
      <c r="C16" s="10" t="s">
        <v>964</v>
      </c>
      <c r="D16" s="10" t="s">
        <v>125</v>
      </c>
      <c r="E16" s="13">
        <v>19.0</v>
      </c>
      <c r="F16" s="13">
        <f>E16-2-10</f>
        <v>7</v>
      </c>
      <c r="J16" s="10" t="s">
        <v>953</v>
      </c>
    </row>
    <row r="17">
      <c r="A17" s="10" t="s">
        <v>3699</v>
      </c>
      <c r="B17" s="19">
        <v>0.033761574074074076</v>
      </c>
      <c r="C17" s="10" t="s">
        <v>70</v>
      </c>
      <c r="D17" s="10" t="s">
        <v>125</v>
      </c>
      <c r="E17" s="13">
        <v>25.0</v>
      </c>
      <c r="F17" s="13">
        <f>E17-10-10</f>
        <v>5</v>
      </c>
      <c r="J17" s="10" t="s">
        <v>953</v>
      </c>
    </row>
    <row r="18">
      <c r="A18" s="10" t="s">
        <v>3699</v>
      </c>
      <c r="B18" s="19">
        <v>0.041493055555555554</v>
      </c>
      <c r="C18" s="10" t="s">
        <v>70</v>
      </c>
      <c r="D18" s="10" t="s">
        <v>67</v>
      </c>
      <c r="E18" s="13" t="s">
        <v>88</v>
      </c>
      <c r="F18" s="13">
        <v>1.0</v>
      </c>
    </row>
    <row r="19">
      <c r="A19" s="10" t="s">
        <v>3699</v>
      </c>
      <c r="B19" s="19">
        <v>0.042847222222222224</v>
      </c>
      <c r="C19" s="10" t="s">
        <v>82</v>
      </c>
      <c r="D19" s="10" t="s">
        <v>67</v>
      </c>
      <c r="E19" s="13">
        <v>24.0</v>
      </c>
      <c r="F19" s="13">
        <f>E19-9</f>
        <v>15</v>
      </c>
    </row>
    <row r="20">
      <c r="A20" s="10" t="s">
        <v>3699</v>
      </c>
      <c r="B20" s="19">
        <v>0.0708912037037037</v>
      </c>
      <c r="C20" s="10" t="s">
        <v>69</v>
      </c>
      <c r="D20" s="10" t="s">
        <v>129</v>
      </c>
      <c r="E20" s="13">
        <v>20.0</v>
      </c>
      <c r="F20" s="16">
        <f>E20-4</f>
        <v>16</v>
      </c>
    </row>
    <row r="21">
      <c r="A21" s="10" t="s">
        <v>3699</v>
      </c>
      <c r="B21" s="19">
        <v>0.07251157407407408</v>
      </c>
      <c r="C21" s="10" t="s">
        <v>66</v>
      </c>
      <c r="D21" s="10" t="s">
        <v>125</v>
      </c>
      <c r="E21" s="13">
        <v>29.0</v>
      </c>
      <c r="F21" s="13">
        <f>E21-10</f>
        <v>19</v>
      </c>
      <c r="J21" s="10" t="s">
        <v>953</v>
      </c>
    </row>
    <row r="22">
      <c r="A22" s="10" t="s">
        <v>3699</v>
      </c>
      <c r="B22" s="19">
        <v>0.07251157407407408</v>
      </c>
      <c r="C22" s="10" t="s">
        <v>69</v>
      </c>
      <c r="D22" s="10" t="s">
        <v>125</v>
      </c>
      <c r="E22" s="13">
        <v>19.0</v>
      </c>
      <c r="F22" s="13">
        <f>E22-5-10</f>
        <v>4</v>
      </c>
      <c r="J22" s="10" t="s">
        <v>953</v>
      </c>
    </row>
    <row r="23">
      <c r="A23" s="10" t="s">
        <v>3699</v>
      </c>
      <c r="B23" s="19">
        <v>0.07251157407407408</v>
      </c>
      <c r="C23" s="10" t="s">
        <v>82</v>
      </c>
      <c r="D23" s="10" t="s">
        <v>125</v>
      </c>
      <c r="E23" s="13">
        <v>15.0</v>
      </c>
      <c r="F23" s="13">
        <f>E23-2-10</f>
        <v>3</v>
      </c>
      <c r="J23" s="10" t="s">
        <v>953</v>
      </c>
    </row>
    <row r="24">
      <c r="A24" s="10" t="s">
        <v>3699</v>
      </c>
      <c r="B24" s="19">
        <v>0.07251157407407408</v>
      </c>
      <c r="C24" s="10" t="s">
        <v>3086</v>
      </c>
      <c r="D24" s="10" t="s">
        <v>125</v>
      </c>
      <c r="E24" s="13">
        <v>36.0</v>
      </c>
      <c r="F24" s="13">
        <f>E24-15-10</f>
        <v>11</v>
      </c>
      <c r="J24" s="10" t="s">
        <v>953</v>
      </c>
    </row>
    <row r="25">
      <c r="A25" s="10" t="s">
        <v>3699</v>
      </c>
      <c r="B25" s="19">
        <v>0.07251157407407408</v>
      </c>
      <c r="C25" s="10" t="s">
        <v>84</v>
      </c>
      <c r="D25" s="10" t="s">
        <v>125</v>
      </c>
      <c r="E25" s="13">
        <v>31.0</v>
      </c>
      <c r="F25" s="13">
        <f>E25-3-10</f>
        <v>18</v>
      </c>
      <c r="J25" s="10" t="s">
        <v>953</v>
      </c>
    </row>
    <row r="26">
      <c r="A26" s="10" t="s">
        <v>3699</v>
      </c>
      <c r="B26" s="19">
        <v>0.07251157407407408</v>
      </c>
      <c r="C26" s="10" t="s">
        <v>964</v>
      </c>
      <c r="D26" s="10" t="s">
        <v>125</v>
      </c>
      <c r="E26" s="13">
        <v>16.0</v>
      </c>
      <c r="F26" s="13">
        <f>E26-2-10</f>
        <v>4</v>
      </c>
      <c r="J26" s="10" t="s">
        <v>953</v>
      </c>
    </row>
    <row r="27">
      <c r="A27" s="10" t="s">
        <v>3699</v>
      </c>
      <c r="B27" s="19">
        <v>0.07251157407407408</v>
      </c>
      <c r="C27" s="10" t="s">
        <v>70</v>
      </c>
      <c r="D27" s="10" t="s">
        <v>125</v>
      </c>
      <c r="E27" s="13">
        <v>38.0</v>
      </c>
      <c r="F27" s="13">
        <f>E27-10-10</f>
        <v>18</v>
      </c>
      <c r="J27" s="10" t="s">
        <v>953</v>
      </c>
    </row>
    <row r="28">
      <c r="A28" s="10" t="s">
        <v>3699</v>
      </c>
      <c r="B28" s="19">
        <v>0.07409722222222222</v>
      </c>
      <c r="C28" s="10" t="s">
        <v>3086</v>
      </c>
      <c r="D28" s="10" t="s">
        <v>67</v>
      </c>
      <c r="E28" s="13">
        <v>10.0</v>
      </c>
      <c r="F28" s="16">
        <f>E28-1</f>
        <v>9</v>
      </c>
    </row>
    <row r="29">
      <c r="A29" s="10" t="s">
        <v>3699</v>
      </c>
      <c r="B29" s="19">
        <v>0.07447916666666667</v>
      </c>
      <c r="C29" s="10" t="s">
        <v>82</v>
      </c>
      <c r="D29" s="10" t="s">
        <v>67</v>
      </c>
      <c r="E29" s="13" t="s">
        <v>68</v>
      </c>
      <c r="F29" s="13">
        <v>20.0</v>
      </c>
    </row>
    <row r="30">
      <c r="A30" s="10" t="s">
        <v>3699</v>
      </c>
      <c r="B30" s="19">
        <v>0.07504629629629629</v>
      </c>
      <c r="C30" s="10" t="s">
        <v>70</v>
      </c>
      <c r="D30" s="10" t="s">
        <v>79</v>
      </c>
      <c r="E30" s="13">
        <v>12.0</v>
      </c>
      <c r="F30" s="13">
        <v>2.0</v>
      </c>
      <c r="J30" s="10" t="s">
        <v>2992</v>
      </c>
    </row>
    <row r="31">
      <c r="A31" s="10" t="s">
        <v>3699</v>
      </c>
      <c r="B31" s="19">
        <v>0.07570601851851852</v>
      </c>
      <c r="C31" s="10" t="s">
        <v>70</v>
      </c>
      <c r="D31" s="10" t="s">
        <v>3700</v>
      </c>
      <c r="E31" s="13">
        <v>30.0</v>
      </c>
      <c r="F31" s="16">
        <f>E31-10-10</f>
        <v>10</v>
      </c>
      <c r="J31" s="10" t="s">
        <v>953</v>
      </c>
    </row>
    <row r="32">
      <c r="A32" s="10" t="s">
        <v>3699</v>
      </c>
      <c r="B32" s="19">
        <v>0.07837962962962963</v>
      </c>
      <c r="C32" s="10" t="s">
        <v>3086</v>
      </c>
      <c r="D32" s="10" t="s">
        <v>83</v>
      </c>
      <c r="E32" s="13">
        <v>23.0</v>
      </c>
      <c r="F32" s="13">
        <v>10.0</v>
      </c>
      <c r="J32" s="10" t="s">
        <v>2265</v>
      </c>
    </row>
    <row r="33">
      <c r="A33" s="10" t="s">
        <v>3699</v>
      </c>
      <c r="B33" s="19">
        <v>0.07837962962962963</v>
      </c>
      <c r="C33" s="10" t="s">
        <v>3086</v>
      </c>
      <c r="D33" s="10" t="s">
        <v>83</v>
      </c>
      <c r="E33" s="13">
        <v>23.0</v>
      </c>
      <c r="F33" s="13">
        <v>10.0</v>
      </c>
    </row>
    <row r="34">
      <c r="A34" s="10" t="s">
        <v>3699</v>
      </c>
      <c r="B34" s="19">
        <v>0.07899305555555555</v>
      </c>
      <c r="C34" s="10" t="s">
        <v>3086</v>
      </c>
      <c r="D34" s="10" t="s">
        <v>217</v>
      </c>
      <c r="E34" s="13">
        <v>31.0</v>
      </c>
      <c r="F34" s="16">
        <f t="shared" ref="F34:F35" si="1">E34-15-10</f>
        <v>6</v>
      </c>
    </row>
    <row r="35">
      <c r="A35" s="10" t="s">
        <v>3699</v>
      </c>
      <c r="B35" s="19">
        <v>0.08078703703703703</v>
      </c>
      <c r="C35" s="10" t="s">
        <v>3086</v>
      </c>
      <c r="D35" s="10" t="s">
        <v>125</v>
      </c>
      <c r="E35" s="13">
        <v>44.0</v>
      </c>
      <c r="F35" s="16">
        <f t="shared" si="1"/>
        <v>19</v>
      </c>
      <c r="J35" s="10" t="s">
        <v>953</v>
      </c>
    </row>
    <row r="36">
      <c r="A36" s="10" t="s">
        <v>3699</v>
      </c>
      <c r="B36" s="19">
        <v>0.08078703703703703</v>
      </c>
      <c r="C36" s="10" t="s">
        <v>82</v>
      </c>
      <c r="D36" s="10" t="s">
        <v>125</v>
      </c>
      <c r="E36" s="13">
        <v>23.0</v>
      </c>
      <c r="F36" s="16">
        <f>E36-2-10</f>
        <v>11</v>
      </c>
      <c r="J36" s="10" t="s">
        <v>953</v>
      </c>
    </row>
    <row r="37">
      <c r="A37" s="10" t="s">
        <v>3699</v>
      </c>
      <c r="B37" s="19">
        <v>0.08078703703703703</v>
      </c>
      <c r="C37" s="10" t="s">
        <v>69</v>
      </c>
      <c r="D37" s="10" t="s">
        <v>125</v>
      </c>
      <c r="E37" s="13">
        <v>30.0</v>
      </c>
      <c r="F37" s="16">
        <f>E37-4-10</f>
        <v>16</v>
      </c>
      <c r="J37" s="10" t="s">
        <v>953</v>
      </c>
    </row>
    <row r="38">
      <c r="A38" s="10" t="s">
        <v>3699</v>
      </c>
      <c r="B38" s="19">
        <v>0.08159722222222222</v>
      </c>
      <c r="C38" s="10" t="s">
        <v>82</v>
      </c>
      <c r="D38" s="10" t="s">
        <v>67</v>
      </c>
      <c r="E38" s="13">
        <v>24.0</v>
      </c>
      <c r="F38" s="16">
        <f>E38-9</f>
        <v>15</v>
      </c>
    </row>
    <row r="39">
      <c r="A39" s="10" t="s">
        <v>3699</v>
      </c>
      <c r="B39" s="19">
        <v>0.08255787037037036</v>
      </c>
      <c r="C39" s="10" t="s">
        <v>3086</v>
      </c>
      <c r="D39" s="10" t="s">
        <v>67</v>
      </c>
      <c r="E39" s="13">
        <v>10.0</v>
      </c>
      <c r="F39" s="16">
        <f>E39-1</f>
        <v>9</v>
      </c>
    </row>
    <row r="40">
      <c r="A40" s="10" t="s">
        <v>3699</v>
      </c>
      <c r="B40" s="19">
        <v>0.08763888888888889</v>
      </c>
      <c r="C40" s="10" t="s">
        <v>82</v>
      </c>
      <c r="D40" s="10" t="s">
        <v>131</v>
      </c>
      <c r="E40" s="13">
        <v>10.0</v>
      </c>
      <c r="F40" s="16">
        <f>E40-5</f>
        <v>5</v>
      </c>
    </row>
    <row r="41">
      <c r="A41" s="10" t="s">
        <v>3699</v>
      </c>
      <c r="B41" s="19">
        <v>0.08851851851851852</v>
      </c>
      <c r="C41" s="10" t="s">
        <v>3086</v>
      </c>
      <c r="D41" s="10" t="s">
        <v>125</v>
      </c>
      <c r="E41" s="13">
        <v>31.0</v>
      </c>
      <c r="F41" s="16">
        <f>E41-15</f>
        <v>16</v>
      </c>
    </row>
    <row r="42">
      <c r="A42" s="10" t="s">
        <v>3699</v>
      </c>
      <c r="B42" s="19">
        <v>0.08929398148148149</v>
      </c>
      <c r="C42" s="10" t="s">
        <v>3086</v>
      </c>
      <c r="D42" s="10" t="s">
        <v>93</v>
      </c>
      <c r="E42" s="13" t="s">
        <v>75</v>
      </c>
      <c r="F42" s="13" t="s">
        <v>75</v>
      </c>
      <c r="J42" s="10" t="s">
        <v>2263</v>
      </c>
    </row>
    <row r="43">
      <c r="A43" s="10" t="s">
        <v>3699</v>
      </c>
      <c r="B43" s="19">
        <v>0.08929398148148149</v>
      </c>
      <c r="C43" s="10" t="s">
        <v>3086</v>
      </c>
      <c r="D43" s="10" t="s">
        <v>93</v>
      </c>
      <c r="E43" s="13">
        <v>19.0</v>
      </c>
      <c r="F43" s="16">
        <f>E43-11</f>
        <v>8</v>
      </c>
      <c r="J43" s="10" t="s">
        <v>3701</v>
      </c>
    </row>
    <row r="44">
      <c r="A44" s="10" t="s">
        <v>3699</v>
      </c>
      <c r="B44" s="19">
        <v>0.08943287037037037</v>
      </c>
      <c r="C44" s="10" t="s">
        <v>3086</v>
      </c>
      <c r="D44" s="10" t="s">
        <v>91</v>
      </c>
      <c r="E44" s="13">
        <v>34.0</v>
      </c>
      <c r="F44" s="16"/>
      <c r="H44" s="10" t="s">
        <v>3702</v>
      </c>
    </row>
    <row r="45">
      <c r="A45" s="10" t="s">
        <v>3699</v>
      </c>
      <c r="B45" s="19">
        <v>0.08929398148148149</v>
      </c>
      <c r="C45" s="10" t="s">
        <v>3086</v>
      </c>
      <c r="D45" s="10" t="s">
        <v>93</v>
      </c>
      <c r="E45" s="13">
        <v>13.0</v>
      </c>
      <c r="F45" s="13">
        <v>2.0</v>
      </c>
      <c r="J45" s="10" t="s">
        <v>3701</v>
      </c>
    </row>
    <row r="46">
      <c r="A46" s="10" t="s">
        <v>3699</v>
      </c>
      <c r="B46" s="19">
        <v>0.09048611111111111</v>
      </c>
      <c r="C46" s="10" t="s">
        <v>82</v>
      </c>
      <c r="D46" s="10" t="s">
        <v>91</v>
      </c>
      <c r="E46" s="13">
        <v>23.0</v>
      </c>
      <c r="F46" s="16"/>
      <c r="H46" s="10" t="s">
        <v>3703</v>
      </c>
      <c r="I46" s="10">
        <v>1.0</v>
      </c>
      <c r="J46" s="10" t="s">
        <v>3704</v>
      </c>
    </row>
    <row r="47">
      <c r="A47" s="10" t="s">
        <v>3699</v>
      </c>
      <c r="B47" s="19">
        <v>0.09386574074074074</v>
      </c>
      <c r="C47" s="10" t="s">
        <v>82</v>
      </c>
      <c r="D47" s="10" t="s">
        <v>91</v>
      </c>
      <c r="E47" s="13">
        <v>28.0</v>
      </c>
      <c r="F47" s="16"/>
      <c r="H47" s="10" t="s">
        <v>3705</v>
      </c>
    </row>
    <row r="48">
      <c r="A48" s="10" t="s">
        <v>3699</v>
      </c>
      <c r="B48" s="19">
        <v>0.08929398148148149</v>
      </c>
      <c r="C48" s="10" t="s">
        <v>3086</v>
      </c>
      <c r="D48" s="10" t="s">
        <v>93</v>
      </c>
      <c r="E48" s="13" t="s">
        <v>68</v>
      </c>
      <c r="F48" s="13">
        <v>20.0</v>
      </c>
      <c r="J48" s="10" t="s">
        <v>3706</v>
      </c>
    </row>
    <row r="49">
      <c r="A49" s="10" t="s">
        <v>3699</v>
      </c>
      <c r="B49" s="19">
        <v>0.08943287037037037</v>
      </c>
      <c r="C49" s="10" t="s">
        <v>3086</v>
      </c>
      <c r="D49" s="10" t="s">
        <v>91</v>
      </c>
      <c r="E49" s="13">
        <v>50.0</v>
      </c>
      <c r="F49" s="16"/>
      <c r="H49" s="10" t="s">
        <v>3707</v>
      </c>
      <c r="I49" s="10">
        <v>1.0</v>
      </c>
      <c r="J49" s="10" t="s">
        <v>3708</v>
      </c>
    </row>
    <row r="50">
      <c r="A50" s="10" t="s">
        <v>3699</v>
      </c>
      <c r="B50" s="19">
        <v>0.09802083333333333</v>
      </c>
      <c r="C50" s="10" t="s">
        <v>69</v>
      </c>
      <c r="D50" s="10" t="s">
        <v>87</v>
      </c>
      <c r="E50" s="13">
        <v>22.0</v>
      </c>
      <c r="F50" s="16">
        <f>E50-4</f>
        <v>18</v>
      </c>
    </row>
    <row r="51">
      <c r="A51" s="10" t="s">
        <v>3699</v>
      </c>
      <c r="B51" s="19">
        <v>0.09802083333333333</v>
      </c>
      <c r="C51" s="10" t="s">
        <v>3086</v>
      </c>
      <c r="D51" s="10" t="s">
        <v>87</v>
      </c>
      <c r="E51" s="13">
        <v>22.0</v>
      </c>
      <c r="F51" s="16">
        <f>E51-6</f>
        <v>16</v>
      </c>
    </row>
    <row r="52">
      <c r="A52" s="10" t="s">
        <v>3699</v>
      </c>
      <c r="B52" s="19">
        <v>0.09802083333333333</v>
      </c>
      <c r="C52" s="10" t="s">
        <v>82</v>
      </c>
      <c r="D52" s="10" t="s">
        <v>87</v>
      </c>
      <c r="E52" s="13">
        <v>13.0</v>
      </c>
      <c r="F52" s="16">
        <f>E52-2</f>
        <v>11</v>
      </c>
    </row>
    <row r="53">
      <c r="A53" s="10" t="s">
        <v>3699</v>
      </c>
      <c r="B53" s="19">
        <v>0.10072916666666666</v>
      </c>
      <c r="C53" s="10" t="s">
        <v>82</v>
      </c>
      <c r="D53" s="10" t="s">
        <v>166</v>
      </c>
      <c r="E53" s="13">
        <v>18.0</v>
      </c>
      <c r="F53" s="16">
        <f>E53-9</f>
        <v>9</v>
      </c>
      <c r="J53" s="10" t="s">
        <v>3709</v>
      </c>
    </row>
    <row r="54">
      <c r="A54" s="10" t="s">
        <v>3699</v>
      </c>
      <c r="B54" s="19">
        <v>0.11578703703703704</v>
      </c>
      <c r="C54" s="10" t="s">
        <v>82</v>
      </c>
      <c r="D54" s="10" t="s">
        <v>91</v>
      </c>
      <c r="E54" s="13">
        <v>43.0</v>
      </c>
      <c r="F54" s="16"/>
      <c r="H54" s="10" t="s">
        <v>3710</v>
      </c>
      <c r="I54" s="10">
        <v>2.0</v>
      </c>
      <c r="J54" s="10" t="s">
        <v>3711</v>
      </c>
    </row>
    <row r="55">
      <c r="A55" s="10" t="s">
        <v>3699</v>
      </c>
      <c r="B55" s="19">
        <v>0.1025</v>
      </c>
      <c r="C55" s="10" t="s">
        <v>3086</v>
      </c>
      <c r="D55" s="10" t="s">
        <v>100</v>
      </c>
      <c r="E55" s="13">
        <v>14.0</v>
      </c>
      <c r="F55" s="16">
        <f>E55-10</f>
        <v>4</v>
      </c>
      <c r="H55" s="10" t="s">
        <v>3581</v>
      </c>
      <c r="J55" s="10" t="s">
        <v>3712</v>
      </c>
    </row>
    <row r="56">
      <c r="A56" s="10" t="s">
        <v>3699</v>
      </c>
      <c r="B56" s="19">
        <v>0.1025</v>
      </c>
      <c r="C56" s="10" t="s">
        <v>82</v>
      </c>
      <c r="D56" s="10" t="s">
        <v>100</v>
      </c>
      <c r="E56" s="13" t="s">
        <v>75</v>
      </c>
      <c r="F56" s="13" t="s">
        <v>75</v>
      </c>
      <c r="J56" s="10" t="s">
        <v>3713</v>
      </c>
    </row>
    <row r="57">
      <c r="A57" s="10" t="s">
        <v>3699</v>
      </c>
      <c r="B57" s="19">
        <v>0.10553240740740741</v>
      </c>
      <c r="C57" s="10" t="s">
        <v>3086</v>
      </c>
      <c r="D57" s="10" t="s">
        <v>83</v>
      </c>
      <c r="E57" s="13">
        <v>31.0</v>
      </c>
      <c r="F57" s="16">
        <f>E57-13</f>
        <v>18</v>
      </c>
    </row>
    <row r="58">
      <c r="A58" s="10" t="s">
        <v>3699</v>
      </c>
      <c r="B58" s="19">
        <v>0.10564814814814814</v>
      </c>
      <c r="C58" s="10" t="s">
        <v>3086</v>
      </c>
      <c r="D58" s="10" t="s">
        <v>217</v>
      </c>
      <c r="E58" s="13">
        <v>29.0</v>
      </c>
      <c r="F58" s="16">
        <f>E58-15</f>
        <v>14</v>
      </c>
    </row>
    <row r="59">
      <c r="A59" s="10" t="s">
        <v>3699</v>
      </c>
      <c r="B59" s="19">
        <v>0.10603009259259259</v>
      </c>
      <c r="C59" s="10" t="s">
        <v>3086</v>
      </c>
      <c r="D59" s="10" t="s">
        <v>166</v>
      </c>
      <c r="E59" s="13" t="s">
        <v>68</v>
      </c>
      <c r="F59" s="13">
        <v>20.0</v>
      </c>
      <c r="J59" s="10" t="s">
        <v>3714</v>
      </c>
    </row>
    <row r="60">
      <c r="A60" s="10" t="s">
        <v>3699</v>
      </c>
      <c r="B60" s="19">
        <v>0.1065625</v>
      </c>
      <c r="C60" s="10" t="s">
        <v>3086</v>
      </c>
      <c r="D60" s="10" t="s">
        <v>127</v>
      </c>
      <c r="E60" s="13" t="s">
        <v>88</v>
      </c>
      <c r="F60" s="13">
        <v>1.0</v>
      </c>
    </row>
    <row r="61">
      <c r="A61" s="10" t="s">
        <v>3699</v>
      </c>
      <c r="B61" s="19">
        <v>0.10670138888888889</v>
      </c>
      <c r="C61" s="10" t="s">
        <v>3086</v>
      </c>
      <c r="D61" s="10" t="s">
        <v>87</v>
      </c>
      <c r="E61" s="13">
        <v>19.0</v>
      </c>
      <c r="F61" s="16">
        <f>E61-5</f>
        <v>14</v>
      </c>
    </row>
    <row r="62">
      <c r="A62" s="10" t="s">
        <v>3699</v>
      </c>
      <c r="B62" s="19">
        <v>0.10670138888888889</v>
      </c>
      <c r="C62" s="10" t="s">
        <v>82</v>
      </c>
      <c r="D62" s="10" t="s">
        <v>87</v>
      </c>
      <c r="E62" s="13">
        <v>11.0</v>
      </c>
      <c r="F62" s="16">
        <f>E62-2</f>
        <v>9</v>
      </c>
    </row>
    <row r="63">
      <c r="A63" s="10" t="s">
        <v>3699</v>
      </c>
      <c r="B63" s="19">
        <v>0.10670138888888889</v>
      </c>
      <c r="C63" s="10" t="s">
        <v>69</v>
      </c>
      <c r="D63" s="10" t="s">
        <v>87</v>
      </c>
      <c r="E63" s="13">
        <v>13.0</v>
      </c>
      <c r="F63" s="16">
        <f>E63-4</f>
        <v>9</v>
      </c>
    </row>
    <row r="64">
      <c r="A64" s="10" t="s">
        <v>3699</v>
      </c>
      <c r="B64" s="19">
        <v>0.1078125</v>
      </c>
      <c r="C64" s="10" t="s">
        <v>3086</v>
      </c>
      <c r="D64" s="10" t="s">
        <v>89</v>
      </c>
      <c r="E64" s="13">
        <v>13.0</v>
      </c>
      <c r="F64" s="16">
        <f>E64-8</f>
        <v>5</v>
      </c>
      <c r="J64" s="10" t="s">
        <v>3715</v>
      </c>
    </row>
    <row r="65">
      <c r="A65" s="10" t="s">
        <v>3699</v>
      </c>
      <c r="B65" s="19">
        <v>0.1097800925925926</v>
      </c>
      <c r="C65" s="10" t="s">
        <v>69</v>
      </c>
      <c r="D65" s="10" t="s">
        <v>100</v>
      </c>
      <c r="E65" s="13">
        <v>21.0</v>
      </c>
      <c r="F65" s="16">
        <f>E65-4</f>
        <v>17</v>
      </c>
      <c r="H65" s="10" t="s">
        <v>3716</v>
      </c>
      <c r="J65" s="10" t="s">
        <v>3717</v>
      </c>
    </row>
    <row r="66">
      <c r="A66" s="10" t="s">
        <v>3699</v>
      </c>
      <c r="B66" s="19">
        <v>0.1097800925925926</v>
      </c>
      <c r="C66" s="10" t="s">
        <v>82</v>
      </c>
      <c r="D66" s="10" t="s">
        <v>100</v>
      </c>
      <c r="E66" s="13">
        <v>13.0</v>
      </c>
      <c r="F66" s="16">
        <f>E66-2</f>
        <v>11</v>
      </c>
      <c r="H66" s="10" t="s">
        <v>3718</v>
      </c>
      <c r="J66" s="10" t="s">
        <v>3717</v>
      </c>
    </row>
    <row r="67">
      <c r="A67" s="10" t="s">
        <v>3699</v>
      </c>
      <c r="B67" s="19">
        <v>0.1108449074074074</v>
      </c>
      <c r="C67" s="10" t="s">
        <v>3086</v>
      </c>
      <c r="D67" s="10" t="s">
        <v>100</v>
      </c>
      <c r="E67" s="13">
        <v>19.0</v>
      </c>
      <c r="F67" s="16">
        <f>E67-10</f>
        <v>9</v>
      </c>
      <c r="H67" s="10"/>
      <c r="J67" s="10" t="s">
        <v>3719</v>
      </c>
    </row>
    <row r="68">
      <c r="A68" s="10" t="s">
        <v>3699</v>
      </c>
      <c r="B68" s="19">
        <v>0.11086805555555555</v>
      </c>
      <c r="C68" s="10" t="s">
        <v>82</v>
      </c>
      <c r="D68" s="10" t="s">
        <v>91</v>
      </c>
      <c r="E68" s="13">
        <v>40.0</v>
      </c>
      <c r="F68" s="16"/>
      <c r="H68" s="10" t="s">
        <v>3720</v>
      </c>
      <c r="J68" s="10" t="s">
        <v>3721</v>
      </c>
    </row>
    <row r="69">
      <c r="A69" s="10" t="s">
        <v>3699</v>
      </c>
      <c r="B69" s="19">
        <v>0.1119212962962963</v>
      </c>
      <c r="C69" s="10" t="s">
        <v>3086</v>
      </c>
      <c r="D69" s="10" t="s">
        <v>93</v>
      </c>
      <c r="E69" s="13">
        <v>27.0</v>
      </c>
      <c r="F69" s="16">
        <f>E69-11</f>
        <v>16</v>
      </c>
      <c r="J69" s="10" t="s">
        <v>3722</v>
      </c>
    </row>
    <row r="70">
      <c r="A70" s="10" t="s">
        <v>3699</v>
      </c>
      <c r="B70" s="19">
        <v>0.11202546296296297</v>
      </c>
      <c r="C70" s="10" t="s">
        <v>3086</v>
      </c>
      <c r="D70" s="10" t="s">
        <v>91</v>
      </c>
      <c r="E70" s="13">
        <v>19.0</v>
      </c>
      <c r="F70" s="16"/>
      <c r="H70" s="10" t="s">
        <v>3723</v>
      </c>
      <c r="I70" s="10">
        <v>1.0</v>
      </c>
      <c r="J70" s="10" t="s">
        <v>3724</v>
      </c>
    </row>
    <row r="71">
      <c r="A71" s="10" t="s">
        <v>3699</v>
      </c>
      <c r="B71" s="19">
        <v>0.11454861111111111</v>
      </c>
      <c r="C71" s="10" t="s">
        <v>70</v>
      </c>
      <c r="D71" s="10" t="s">
        <v>67</v>
      </c>
      <c r="E71" s="13">
        <v>15.0</v>
      </c>
      <c r="F71" s="16">
        <f>E71-4</f>
        <v>11</v>
      </c>
    </row>
    <row r="72">
      <c r="A72" s="10" t="s">
        <v>3699</v>
      </c>
      <c r="B72" s="19">
        <v>0.11516203703703703</v>
      </c>
      <c r="C72" s="10" t="s">
        <v>70</v>
      </c>
      <c r="D72" s="10" t="s">
        <v>79</v>
      </c>
      <c r="E72" s="13">
        <v>27.0</v>
      </c>
      <c r="F72" s="16">
        <f t="shared" ref="F72:F73" si="2">E72-10</f>
        <v>17</v>
      </c>
      <c r="J72" s="10" t="s">
        <v>2263</v>
      </c>
    </row>
    <row r="73">
      <c r="A73" s="10" t="s">
        <v>3699</v>
      </c>
      <c r="B73" s="19">
        <v>0.11516203703703703</v>
      </c>
      <c r="C73" s="10" t="s">
        <v>70</v>
      </c>
      <c r="D73" s="10" t="s">
        <v>79</v>
      </c>
      <c r="E73" s="13">
        <v>29.0</v>
      </c>
      <c r="F73" s="16">
        <f t="shared" si="2"/>
        <v>19</v>
      </c>
    </row>
    <row r="74">
      <c r="A74" s="10" t="s">
        <v>3699</v>
      </c>
      <c r="B74" s="19">
        <v>0.11886574074074074</v>
      </c>
      <c r="C74" s="10" t="s">
        <v>66</v>
      </c>
      <c r="D74" s="10" t="s">
        <v>67</v>
      </c>
      <c r="E74" s="13">
        <v>16.0</v>
      </c>
      <c r="F74" s="16">
        <f>E74-3</f>
        <v>13</v>
      </c>
    </row>
    <row r="75">
      <c r="A75" s="10" t="s">
        <v>3699</v>
      </c>
      <c r="B75" s="19">
        <v>0.11886574074074074</v>
      </c>
      <c r="C75" s="10" t="s">
        <v>964</v>
      </c>
      <c r="D75" s="10" t="s">
        <v>67</v>
      </c>
      <c r="E75" s="13">
        <v>13.0</v>
      </c>
      <c r="F75" s="16">
        <f>E75-10</f>
        <v>3</v>
      </c>
    </row>
    <row r="76">
      <c r="A76" s="10" t="s">
        <v>3699</v>
      </c>
      <c r="B76" s="19">
        <v>0.11886574074074074</v>
      </c>
      <c r="C76" s="10" t="s">
        <v>84</v>
      </c>
      <c r="D76" s="10" t="s">
        <v>67</v>
      </c>
      <c r="E76" s="13" t="s">
        <v>88</v>
      </c>
      <c r="F76" s="13">
        <v>1.0</v>
      </c>
    </row>
    <row r="77">
      <c r="A77" s="10" t="s">
        <v>3699</v>
      </c>
      <c r="B77" s="19">
        <v>0.12447916666666667</v>
      </c>
      <c r="C77" s="10" t="s">
        <v>82</v>
      </c>
      <c r="D77" s="10" t="s">
        <v>361</v>
      </c>
      <c r="E77" s="13">
        <v>15.0</v>
      </c>
      <c r="F77" s="16">
        <f>E77-11</f>
        <v>4</v>
      </c>
    </row>
    <row r="78">
      <c r="A78" s="10" t="s">
        <v>3699</v>
      </c>
      <c r="B78" s="19">
        <v>0.12817129629629628</v>
      </c>
      <c r="C78" s="10" t="s">
        <v>82</v>
      </c>
      <c r="D78" s="10" t="s">
        <v>131</v>
      </c>
      <c r="E78" s="13">
        <v>18.0</v>
      </c>
      <c r="F78" s="16">
        <f>E78-5</f>
        <v>13</v>
      </c>
    </row>
    <row r="79">
      <c r="A79" s="10" t="s">
        <v>3699</v>
      </c>
      <c r="B79" s="19">
        <v>0.12883101851851853</v>
      </c>
      <c r="C79" s="10" t="s">
        <v>3086</v>
      </c>
      <c r="D79" s="10" t="s">
        <v>217</v>
      </c>
      <c r="E79" s="13">
        <v>22.0</v>
      </c>
      <c r="F79" s="16">
        <f>E79-15</f>
        <v>7</v>
      </c>
      <c r="J79" s="10" t="s">
        <v>3725</v>
      </c>
    </row>
    <row r="80">
      <c r="A80" s="10" t="s">
        <v>3699</v>
      </c>
      <c r="B80" s="19">
        <v>0.13011574074074075</v>
      </c>
      <c r="C80" s="10" t="s">
        <v>70</v>
      </c>
      <c r="D80" s="10" t="s">
        <v>67</v>
      </c>
      <c r="E80" s="13" t="s">
        <v>88</v>
      </c>
      <c r="F80" s="13">
        <v>1.0</v>
      </c>
    </row>
    <row r="81">
      <c r="A81" s="10" t="s">
        <v>3699</v>
      </c>
      <c r="B81" s="19">
        <v>0.13071759259259258</v>
      </c>
      <c r="C81" s="10" t="s">
        <v>964</v>
      </c>
      <c r="D81" s="10" t="s">
        <v>67</v>
      </c>
      <c r="E81" s="13">
        <v>12.0</v>
      </c>
      <c r="F81" s="16">
        <f>E81-9</f>
        <v>3</v>
      </c>
    </row>
    <row r="82">
      <c r="A82" s="10" t="s">
        <v>3699</v>
      </c>
      <c r="B82" s="19">
        <v>0.13071759259259258</v>
      </c>
      <c r="C82" s="10" t="s">
        <v>964</v>
      </c>
      <c r="D82" s="10" t="s">
        <v>67</v>
      </c>
      <c r="E82" s="13" t="s">
        <v>68</v>
      </c>
      <c r="F82" s="13">
        <v>20.0</v>
      </c>
      <c r="J82" s="10" t="s">
        <v>2265</v>
      </c>
    </row>
    <row r="83">
      <c r="A83" s="10" t="s">
        <v>3699</v>
      </c>
      <c r="B83" s="19">
        <v>0.13071759259259258</v>
      </c>
      <c r="C83" s="10" t="s">
        <v>66</v>
      </c>
      <c r="D83" s="10" t="s">
        <v>67</v>
      </c>
      <c r="E83" s="13">
        <v>19.0</v>
      </c>
      <c r="F83" s="16">
        <f>E83-3</f>
        <v>16</v>
      </c>
    </row>
    <row r="84">
      <c r="A84" s="10" t="s">
        <v>3699</v>
      </c>
      <c r="B84" s="19">
        <v>0.13071759259259258</v>
      </c>
      <c r="C84" s="10" t="s">
        <v>66</v>
      </c>
      <c r="D84" s="10" t="s">
        <v>67</v>
      </c>
      <c r="E84" s="13" t="s">
        <v>68</v>
      </c>
      <c r="F84" s="13">
        <v>20.0</v>
      </c>
      <c r="J84" s="10" t="s">
        <v>2265</v>
      </c>
    </row>
    <row r="85">
      <c r="A85" s="10" t="s">
        <v>3699</v>
      </c>
      <c r="B85" s="19">
        <v>0.13327546296296297</v>
      </c>
      <c r="C85" s="10" t="s">
        <v>3086</v>
      </c>
      <c r="D85" s="10" t="s">
        <v>83</v>
      </c>
      <c r="E85" s="13">
        <v>25.0</v>
      </c>
      <c r="F85" s="16">
        <f>E85-13</f>
        <v>12</v>
      </c>
    </row>
    <row r="86">
      <c r="A86" s="10" t="s">
        <v>3699</v>
      </c>
      <c r="B86" s="19">
        <v>0.1337962962962963</v>
      </c>
      <c r="C86" s="10" t="s">
        <v>3086</v>
      </c>
      <c r="D86" s="10" t="s">
        <v>217</v>
      </c>
      <c r="E86" s="13">
        <v>28.0</v>
      </c>
      <c r="F86" s="16">
        <f>E86-15</f>
        <v>13</v>
      </c>
    </row>
  </sheetData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7.29"/>
    <col customWidth="1" min="3" max="3" width="10.0"/>
    <col customWidth="1" min="4" max="4" width="13.71"/>
    <col customWidth="1" min="5" max="5" width="11.0"/>
    <col customWidth="1" min="6" max="6" width="13.14"/>
    <col customWidth="1" min="7" max="7" width="5.57"/>
    <col customWidth="1" min="9" max="9" width="6.71"/>
    <col customWidth="1" min="10" max="10" width="36.29"/>
  </cols>
  <sheetData>
    <row r="1">
      <c r="A1" s="17" t="s">
        <v>0</v>
      </c>
      <c r="B1" s="17" t="s">
        <v>56</v>
      </c>
      <c r="C1" s="17" t="s">
        <v>57</v>
      </c>
      <c r="D1" s="17" t="s">
        <v>58</v>
      </c>
      <c r="E1" s="18" t="s">
        <v>59</v>
      </c>
      <c r="F1" s="18" t="s">
        <v>60</v>
      </c>
      <c r="G1" s="17" t="s">
        <v>61</v>
      </c>
      <c r="H1" s="17" t="s">
        <v>62</v>
      </c>
      <c r="I1" s="17" t="s">
        <v>63</v>
      </c>
      <c r="J1" s="17" t="s">
        <v>64</v>
      </c>
    </row>
    <row r="2">
      <c r="A2" s="10" t="s">
        <v>3726</v>
      </c>
      <c r="B2" s="19">
        <v>0.00912037037037037</v>
      </c>
      <c r="C2" s="10" t="s">
        <v>82</v>
      </c>
      <c r="D2" s="10" t="s">
        <v>87</v>
      </c>
      <c r="E2" s="13">
        <v>21.0</v>
      </c>
      <c r="F2" s="13">
        <f>E2-2</f>
        <v>19</v>
      </c>
    </row>
    <row r="3">
      <c r="A3" s="10" t="s">
        <v>3726</v>
      </c>
      <c r="B3" s="19">
        <v>0.00917824074074074</v>
      </c>
      <c r="C3" s="10" t="s">
        <v>3086</v>
      </c>
      <c r="D3" s="10" t="s">
        <v>87</v>
      </c>
      <c r="E3" s="13">
        <v>18.0</v>
      </c>
      <c r="F3" s="16">
        <f>E3-5</f>
        <v>13</v>
      </c>
    </row>
    <row r="4">
      <c r="A4" s="10" t="s">
        <v>3726</v>
      </c>
      <c r="B4" s="19">
        <v>0.009305555555555555</v>
      </c>
      <c r="C4" s="10" t="s">
        <v>69</v>
      </c>
      <c r="D4" s="10" t="s">
        <v>87</v>
      </c>
      <c r="E4" s="13" t="s">
        <v>88</v>
      </c>
      <c r="F4" s="13">
        <v>1.0</v>
      </c>
    </row>
    <row r="5">
      <c r="A5" s="10" t="s">
        <v>3726</v>
      </c>
      <c r="B5" s="19">
        <v>0.010486111111111111</v>
      </c>
      <c r="C5" s="10" t="s">
        <v>82</v>
      </c>
      <c r="D5" s="10" t="s">
        <v>89</v>
      </c>
      <c r="E5" s="13">
        <v>17.0</v>
      </c>
      <c r="F5" s="13">
        <f>E5-10</f>
        <v>7</v>
      </c>
      <c r="J5" s="10" t="s">
        <v>151</v>
      </c>
    </row>
    <row r="6">
      <c r="A6" s="10" t="s">
        <v>3726</v>
      </c>
      <c r="B6" s="19">
        <v>0.011689814814814814</v>
      </c>
      <c r="C6" s="10" t="s">
        <v>3086</v>
      </c>
      <c r="D6" s="10" t="s">
        <v>125</v>
      </c>
      <c r="E6" s="13">
        <v>24.0</v>
      </c>
      <c r="F6" s="16">
        <f>E6-15</f>
        <v>9</v>
      </c>
    </row>
    <row r="7">
      <c r="A7" s="10" t="s">
        <v>3726</v>
      </c>
      <c r="B7" s="19">
        <v>0.012592592592592593</v>
      </c>
      <c r="C7" s="10" t="s">
        <v>82</v>
      </c>
      <c r="D7" s="10" t="s">
        <v>131</v>
      </c>
      <c r="E7" s="13" t="s">
        <v>68</v>
      </c>
      <c r="F7" s="13">
        <v>20.0</v>
      </c>
      <c r="J7" s="10" t="s">
        <v>1416</v>
      </c>
    </row>
    <row r="8">
      <c r="A8" s="10" t="s">
        <v>3726</v>
      </c>
      <c r="B8" s="19">
        <v>0.01505787037037037</v>
      </c>
      <c r="C8" s="10" t="s">
        <v>70</v>
      </c>
      <c r="D8" s="10" t="s">
        <v>67</v>
      </c>
      <c r="E8" s="13">
        <v>15.0</v>
      </c>
      <c r="F8" s="16">
        <f>E8-4</f>
        <v>11</v>
      </c>
    </row>
    <row r="9">
      <c r="A9" s="10" t="s">
        <v>3726</v>
      </c>
      <c r="B9" s="19">
        <v>0.015868055555555555</v>
      </c>
      <c r="C9" s="10" t="s">
        <v>70</v>
      </c>
      <c r="D9" s="10" t="s">
        <v>78</v>
      </c>
      <c r="E9" s="13">
        <v>22.0</v>
      </c>
      <c r="F9" s="13">
        <f>E9-10</f>
        <v>12</v>
      </c>
    </row>
    <row r="10">
      <c r="A10" s="10" t="s">
        <v>3726</v>
      </c>
      <c r="B10" s="19">
        <v>0.021111111111111112</v>
      </c>
      <c r="C10" s="10" t="s">
        <v>3086</v>
      </c>
      <c r="D10" s="10" t="s">
        <v>217</v>
      </c>
      <c r="E10" s="13">
        <v>21.0</v>
      </c>
      <c r="F10" s="13">
        <f>E10-15</f>
        <v>6</v>
      </c>
    </row>
    <row r="11">
      <c r="A11" s="10" t="s">
        <v>3726</v>
      </c>
      <c r="B11" s="19">
        <v>0.02127314814814815</v>
      </c>
      <c r="C11" s="10" t="s">
        <v>3086</v>
      </c>
      <c r="D11" s="10" t="s">
        <v>83</v>
      </c>
      <c r="E11" s="13">
        <v>23.0</v>
      </c>
      <c r="F11" s="13">
        <f>E11-13</f>
        <v>10</v>
      </c>
    </row>
    <row r="12">
      <c r="A12" s="10" t="s">
        <v>3726</v>
      </c>
      <c r="B12" s="19">
        <v>0.03135416666666667</v>
      </c>
      <c r="C12" s="10" t="s">
        <v>66</v>
      </c>
      <c r="D12" s="10" t="s">
        <v>67</v>
      </c>
      <c r="E12" s="13" t="s">
        <v>68</v>
      </c>
      <c r="F12" s="13">
        <v>20.0</v>
      </c>
    </row>
    <row r="13">
      <c r="A13" s="10" t="s">
        <v>3726</v>
      </c>
      <c r="B13" s="19">
        <v>0.03152777777777778</v>
      </c>
      <c r="C13" s="10" t="s">
        <v>66</v>
      </c>
      <c r="D13" s="10" t="s">
        <v>76</v>
      </c>
      <c r="E13" s="13">
        <v>2.0</v>
      </c>
      <c r="F13" s="13"/>
      <c r="J13" s="10" t="s">
        <v>2507</v>
      </c>
    </row>
    <row r="14">
      <c r="A14" s="10" t="s">
        <v>3726</v>
      </c>
      <c r="B14" s="19">
        <v>0.032268518518518516</v>
      </c>
      <c r="C14" s="10" t="s">
        <v>82</v>
      </c>
      <c r="D14" s="10" t="s">
        <v>131</v>
      </c>
      <c r="E14" s="13">
        <v>15.0</v>
      </c>
      <c r="F14" s="13">
        <f>E14-5</f>
        <v>10</v>
      </c>
    </row>
    <row r="15">
      <c r="A15" s="10" t="s">
        <v>3726</v>
      </c>
      <c r="B15" s="19">
        <v>0.038703703703703705</v>
      </c>
      <c r="C15" s="10" t="s">
        <v>3086</v>
      </c>
      <c r="D15" s="10" t="s">
        <v>67</v>
      </c>
      <c r="E15" s="13" t="s">
        <v>75</v>
      </c>
      <c r="F15" s="13" t="s">
        <v>75</v>
      </c>
      <c r="J15" s="10" t="s">
        <v>2263</v>
      </c>
    </row>
    <row r="16">
      <c r="A16" s="10" t="s">
        <v>3726</v>
      </c>
      <c r="B16" s="19">
        <v>0.038703703703703705</v>
      </c>
      <c r="C16" s="10" t="s">
        <v>3086</v>
      </c>
      <c r="D16" s="10" t="s">
        <v>67</v>
      </c>
      <c r="E16" s="13">
        <v>22.0</v>
      </c>
      <c r="F16" s="13" t="s">
        <v>75</v>
      </c>
      <c r="J16" s="10" t="s">
        <v>2508</v>
      </c>
    </row>
    <row r="17">
      <c r="A17" s="10" t="s">
        <v>3726</v>
      </c>
      <c r="B17" s="19">
        <v>0.04056712962962963</v>
      </c>
      <c r="C17" s="10" t="s">
        <v>66</v>
      </c>
      <c r="D17" s="10" t="s">
        <v>67</v>
      </c>
      <c r="E17" s="13">
        <v>20.0</v>
      </c>
      <c r="F17" s="13" t="s">
        <v>75</v>
      </c>
      <c r="J17" s="10" t="s">
        <v>2508</v>
      </c>
    </row>
    <row r="18">
      <c r="A18" s="10" t="s">
        <v>3726</v>
      </c>
      <c r="B18" s="19">
        <v>0.043194444444444445</v>
      </c>
      <c r="C18" s="10" t="s">
        <v>69</v>
      </c>
      <c r="D18" s="10" t="s">
        <v>76</v>
      </c>
      <c r="E18" s="13">
        <v>99.0</v>
      </c>
      <c r="F18" s="13"/>
      <c r="J18" s="10" t="s">
        <v>2509</v>
      </c>
    </row>
    <row r="19">
      <c r="A19" s="10" t="s">
        <v>3726</v>
      </c>
      <c r="B19" s="19">
        <v>0.05503472222222222</v>
      </c>
      <c r="C19" s="10" t="s">
        <v>70</v>
      </c>
      <c r="D19" s="10" t="s">
        <v>131</v>
      </c>
      <c r="E19" s="13">
        <v>23.0</v>
      </c>
      <c r="F19" s="13">
        <v>19.0</v>
      </c>
    </row>
    <row r="20">
      <c r="A20" s="10" t="s">
        <v>3726</v>
      </c>
      <c r="B20" s="19">
        <v>0.055636574074074074</v>
      </c>
      <c r="C20" s="10" t="s">
        <v>70</v>
      </c>
      <c r="D20" s="10" t="s">
        <v>361</v>
      </c>
      <c r="E20" s="13">
        <v>18.0</v>
      </c>
      <c r="F20" s="13">
        <v>14.0</v>
      </c>
    </row>
    <row r="21">
      <c r="A21" s="10" t="s">
        <v>3726</v>
      </c>
      <c r="B21" s="19">
        <v>0.061099537037037036</v>
      </c>
      <c r="C21" s="10" t="s">
        <v>66</v>
      </c>
      <c r="D21" s="10" t="s">
        <v>361</v>
      </c>
      <c r="E21" s="13" t="s">
        <v>88</v>
      </c>
      <c r="F21" s="13">
        <v>1.0</v>
      </c>
    </row>
    <row r="22">
      <c r="A22" s="10" t="s">
        <v>3726</v>
      </c>
      <c r="B22" s="19">
        <v>0.0628125</v>
      </c>
      <c r="C22" s="10" t="s">
        <v>69</v>
      </c>
      <c r="D22" s="10" t="s">
        <v>67</v>
      </c>
      <c r="E22" s="13">
        <v>22.0</v>
      </c>
      <c r="F22" s="13">
        <f>E22-5</f>
        <v>17</v>
      </c>
    </row>
    <row r="23">
      <c r="A23" s="10" t="s">
        <v>3726</v>
      </c>
      <c r="B23" s="19">
        <v>0.06311342592592592</v>
      </c>
      <c r="C23" s="10" t="s">
        <v>964</v>
      </c>
      <c r="D23" s="10" t="s">
        <v>67</v>
      </c>
      <c r="E23" s="13" t="s">
        <v>68</v>
      </c>
      <c r="F23" s="13">
        <v>20.0</v>
      </c>
    </row>
    <row r="24">
      <c r="A24" s="10" t="s">
        <v>3726</v>
      </c>
      <c r="B24" s="19">
        <v>0.08061342592592592</v>
      </c>
      <c r="C24" s="10" t="s">
        <v>82</v>
      </c>
      <c r="D24" s="10" t="s">
        <v>127</v>
      </c>
      <c r="E24" s="13">
        <v>18.0</v>
      </c>
      <c r="F24" s="13">
        <f>E24-9</f>
        <v>9</v>
      </c>
    </row>
    <row r="25">
      <c r="A25" s="10" t="s">
        <v>3726</v>
      </c>
      <c r="B25" s="19">
        <v>0.08341435185185185</v>
      </c>
      <c r="C25" s="10" t="s">
        <v>964</v>
      </c>
      <c r="D25" s="10" t="s">
        <v>67</v>
      </c>
      <c r="E25" s="13">
        <v>19.0</v>
      </c>
      <c r="F25" s="13">
        <f>E25-10</f>
        <v>9</v>
      </c>
    </row>
    <row r="26">
      <c r="A26" s="10" t="s">
        <v>3726</v>
      </c>
      <c r="B26" s="19">
        <v>0.0834375</v>
      </c>
      <c r="C26" s="10" t="s">
        <v>66</v>
      </c>
      <c r="D26" s="10" t="s">
        <v>67</v>
      </c>
      <c r="E26" s="13">
        <v>20.0</v>
      </c>
      <c r="F26" s="13">
        <f>E26-3</f>
        <v>17</v>
      </c>
    </row>
    <row r="27">
      <c r="A27" s="10" t="s">
        <v>3726</v>
      </c>
      <c r="B27" s="19">
        <v>0.08427083333333334</v>
      </c>
      <c r="C27" s="10" t="s">
        <v>66</v>
      </c>
      <c r="D27" s="10" t="s">
        <v>71</v>
      </c>
      <c r="E27" s="13" t="s">
        <v>68</v>
      </c>
      <c r="F27" s="13">
        <v>20.0</v>
      </c>
    </row>
    <row r="28">
      <c r="A28" s="10" t="s">
        <v>3726</v>
      </c>
      <c r="B28" s="19">
        <v>0.08949074074074075</v>
      </c>
      <c r="C28" s="10" t="s">
        <v>70</v>
      </c>
      <c r="D28" s="10" t="s">
        <v>125</v>
      </c>
      <c r="E28" s="13">
        <v>18.0</v>
      </c>
      <c r="F28" s="16">
        <f>E28-10</f>
        <v>8</v>
      </c>
    </row>
    <row r="29">
      <c r="A29" s="10" t="s">
        <v>3726</v>
      </c>
      <c r="B29" s="19">
        <v>0.08986111111111111</v>
      </c>
      <c r="C29" s="10" t="s">
        <v>70</v>
      </c>
      <c r="D29" s="10" t="s">
        <v>67</v>
      </c>
      <c r="E29" s="13">
        <v>8.0</v>
      </c>
      <c r="F29" s="13">
        <f>E29-4</f>
        <v>4</v>
      </c>
    </row>
    <row r="30">
      <c r="A30" s="10" t="s">
        <v>3726</v>
      </c>
      <c r="B30" s="19">
        <v>0.09278935185185185</v>
      </c>
      <c r="C30" s="10" t="s">
        <v>69</v>
      </c>
      <c r="D30" s="10" t="s">
        <v>67</v>
      </c>
      <c r="E30" s="13">
        <v>11.0</v>
      </c>
      <c r="F30" s="13">
        <f>E30-5</f>
        <v>6</v>
      </c>
    </row>
    <row r="31">
      <c r="A31" s="10" t="s">
        <v>3726</v>
      </c>
      <c r="B31" s="19">
        <v>0.0960300925925926</v>
      </c>
      <c r="C31" s="10" t="s">
        <v>3086</v>
      </c>
      <c r="D31" s="10" t="s">
        <v>125</v>
      </c>
      <c r="E31" s="13">
        <v>34.0</v>
      </c>
      <c r="F31" s="16">
        <f>E31-15</f>
        <v>19</v>
      </c>
    </row>
    <row r="32">
      <c r="A32" s="10" t="s">
        <v>3726</v>
      </c>
      <c r="B32" s="19">
        <v>0.09805555555555556</v>
      </c>
      <c r="C32" s="10" t="s">
        <v>69</v>
      </c>
      <c r="D32" s="10" t="s">
        <v>80</v>
      </c>
      <c r="E32" s="13" t="s">
        <v>75</v>
      </c>
      <c r="F32" s="13" t="s">
        <v>75</v>
      </c>
      <c r="J32" s="10" t="s">
        <v>2263</v>
      </c>
    </row>
    <row r="33">
      <c r="A33" s="10" t="s">
        <v>3726</v>
      </c>
      <c r="B33" s="19">
        <v>0.09805555555555556</v>
      </c>
      <c r="C33" s="10" t="s">
        <v>69</v>
      </c>
      <c r="D33" s="10" t="s">
        <v>80</v>
      </c>
      <c r="E33" s="13">
        <v>25.0</v>
      </c>
      <c r="F33" s="13">
        <f>E33-6</f>
        <v>19</v>
      </c>
    </row>
    <row r="34">
      <c r="A34" s="10" t="s">
        <v>3726</v>
      </c>
      <c r="B34" s="19">
        <v>0.10010416666666666</v>
      </c>
      <c r="C34" s="10" t="s">
        <v>66</v>
      </c>
      <c r="D34" s="10" t="s">
        <v>71</v>
      </c>
      <c r="E34" s="13">
        <v>16.0</v>
      </c>
      <c r="F34" s="16">
        <f>E34--2</f>
        <v>18</v>
      </c>
    </row>
    <row r="35">
      <c r="A35" s="10" t="s">
        <v>3726</v>
      </c>
      <c r="B35" s="19">
        <v>0.10013888888888889</v>
      </c>
      <c r="C35" s="10" t="s">
        <v>964</v>
      </c>
      <c r="D35" s="10" t="s">
        <v>71</v>
      </c>
      <c r="E35" s="13">
        <v>20.0</v>
      </c>
      <c r="F35" s="16">
        <f>E35-10</f>
        <v>10</v>
      </c>
    </row>
    <row r="36">
      <c r="A36" s="10" t="s">
        <v>3726</v>
      </c>
      <c r="B36" s="19">
        <v>0.10613425925925926</v>
      </c>
      <c r="C36" s="10" t="s">
        <v>66</v>
      </c>
      <c r="D36" s="10" t="s">
        <v>125</v>
      </c>
      <c r="E36" s="13">
        <v>2.0</v>
      </c>
      <c r="F36" s="16">
        <f>E36-0</f>
        <v>2</v>
      </c>
    </row>
    <row r="37">
      <c r="A37" s="10" t="s">
        <v>3726</v>
      </c>
      <c r="B37" s="19">
        <v>0.10615740740740741</v>
      </c>
      <c r="C37" s="10" t="s">
        <v>69</v>
      </c>
      <c r="D37" s="10" t="s">
        <v>125</v>
      </c>
      <c r="E37" s="13">
        <v>16.0</v>
      </c>
      <c r="F37" s="16">
        <f>E37-4</f>
        <v>12</v>
      </c>
    </row>
    <row r="38">
      <c r="A38" s="10" t="s">
        <v>3726</v>
      </c>
      <c r="B38" s="19">
        <v>0.10616898148148148</v>
      </c>
      <c r="C38" s="10" t="s">
        <v>82</v>
      </c>
      <c r="D38" s="10" t="s">
        <v>125</v>
      </c>
      <c r="E38" s="13">
        <v>17.0</v>
      </c>
      <c r="F38" s="16">
        <f>E38-2</f>
        <v>15</v>
      </c>
    </row>
    <row r="39">
      <c r="A39" s="10" t="s">
        <v>3726</v>
      </c>
      <c r="B39" s="19">
        <v>0.10618055555555556</v>
      </c>
      <c r="C39" s="10" t="s">
        <v>3086</v>
      </c>
      <c r="D39" s="10" t="s">
        <v>125</v>
      </c>
      <c r="E39" s="13">
        <v>33.0</v>
      </c>
      <c r="F39" s="16">
        <f>E39-15</f>
        <v>18</v>
      </c>
    </row>
    <row r="40">
      <c r="A40" s="10" t="s">
        <v>3726</v>
      </c>
      <c r="B40" s="19">
        <v>0.10630787037037037</v>
      </c>
      <c r="C40" s="10" t="s">
        <v>84</v>
      </c>
      <c r="D40" s="10" t="s">
        <v>125</v>
      </c>
      <c r="E40" s="13">
        <v>7.0</v>
      </c>
      <c r="F40" s="16">
        <f>E40-3</f>
        <v>4</v>
      </c>
    </row>
    <row r="41">
      <c r="A41" s="10" t="s">
        <v>3726</v>
      </c>
      <c r="B41" s="19">
        <v>0.10633101851851852</v>
      </c>
      <c r="C41" s="10" t="s">
        <v>964</v>
      </c>
      <c r="D41" s="10" t="s">
        <v>125</v>
      </c>
      <c r="E41" s="13">
        <v>20.0</v>
      </c>
      <c r="F41" s="16">
        <f>E41-2</f>
        <v>18</v>
      </c>
    </row>
    <row r="42">
      <c r="A42" s="10" t="s">
        <v>3726</v>
      </c>
      <c r="B42" s="19">
        <v>0.10634259259259259</v>
      </c>
      <c r="C42" s="10" t="s">
        <v>70</v>
      </c>
      <c r="D42" s="10" t="s">
        <v>125</v>
      </c>
      <c r="E42" s="13">
        <v>26.0</v>
      </c>
      <c r="F42" s="13">
        <f>E42-10</f>
        <v>16</v>
      </c>
    </row>
    <row r="43">
      <c r="A43" s="10" t="s">
        <v>3726</v>
      </c>
      <c r="B43" s="19">
        <v>0.12618055555555555</v>
      </c>
      <c r="C43" s="10" t="s">
        <v>82</v>
      </c>
      <c r="D43" s="10" t="s">
        <v>83</v>
      </c>
      <c r="E43" s="13">
        <v>32.0</v>
      </c>
      <c r="F43" s="13" t="s">
        <v>75</v>
      </c>
      <c r="J43" s="10" t="s">
        <v>2508</v>
      </c>
    </row>
    <row r="44">
      <c r="A44" s="10" t="s">
        <v>3726</v>
      </c>
      <c r="B44" s="19">
        <v>0.1280787037037037</v>
      </c>
      <c r="C44" s="10" t="s">
        <v>82</v>
      </c>
      <c r="D44" s="10" t="s">
        <v>365</v>
      </c>
      <c r="E44" s="13">
        <v>15.0</v>
      </c>
      <c r="F44" s="16">
        <f>E44-11</f>
        <v>4</v>
      </c>
    </row>
    <row r="45">
      <c r="A45" s="10" t="s">
        <v>3726</v>
      </c>
      <c r="B45" s="19">
        <v>0.12925925925925927</v>
      </c>
      <c r="C45" s="10" t="s">
        <v>82</v>
      </c>
      <c r="D45" s="10" t="s">
        <v>83</v>
      </c>
      <c r="E45" s="13">
        <v>15.0</v>
      </c>
      <c r="F45" s="13" t="s">
        <v>75</v>
      </c>
      <c r="J45" s="10" t="s">
        <v>2508</v>
      </c>
    </row>
    <row r="46">
      <c r="A46" s="10" t="s">
        <v>3726</v>
      </c>
      <c r="B46" s="19">
        <v>0.12969907407407408</v>
      </c>
      <c r="C46" s="10" t="s">
        <v>3086</v>
      </c>
      <c r="D46" s="10" t="s">
        <v>83</v>
      </c>
      <c r="E46" s="13" t="s">
        <v>75</v>
      </c>
      <c r="F46" s="13" t="s">
        <v>75</v>
      </c>
      <c r="J46" s="10" t="s">
        <v>2263</v>
      </c>
    </row>
    <row r="47">
      <c r="A47" s="10" t="s">
        <v>3726</v>
      </c>
      <c r="B47" s="19">
        <v>0.12969907407407408</v>
      </c>
      <c r="C47" s="10" t="s">
        <v>3086</v>
      </c>
      <c r="D47" s="10" t="s">
        <v>83</v>
      </c>
      <c r="E47" s="13">
        <v>29.0</v>
      </c>
      <c r="F47" s="13" t="s">
        <v>75</v>
      </c>
      <c r="J47" s="10" t="s">
        <v>2508</v>
      </c>
    </row>
    <row r="48">
      <c r="A48" s="10" t="s">
        <v>3726</v>
      </c>
      <c r="B48" s="19">
        <v>0.14379629629629628</v>
      </c>
      <c r="C48" s="10" t="s">
        <v>82</v>
      </c>
      <c r="D48" s="10" t="s">
        <v>83</v>
      </c>
      <c r="E48" s="13">
        <v>24.0</v>
      </c>
      <c r="F48" s="13">
        <f t="shared" ref="F48:F49" si="1">E48-11</f>
        <v>13</v>
      </c>
      <c r="J48" s="10" t="s">
        <v>2263</v>
      </c>
    </row>
    <row r="49">
      <c r="A49" s="10" t="s">
        <v>3726</v>
      </c>
      <c r="B49" s="19">
        <v>0.14379629629629628</v>
      </c>
      <c r="C49" s="10" t="s">
        <v>82</v>
      </c>
      <c r="D49" s="10" t="s">
        <v>83</v>
      </c>
      <c r="E49" s="13">
        <v>27.0</v>
      </c>
      <c r="F49" s="16">
        <f t="shared" si="1"/>
        <v>16</v>
      </c>
    </row>
  </sheetData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7.43"/>
    <col customWidth="1" min="3" max="3" width="10.0"/>
    <col customWidth="1" min="4" max="4" width="15.57"/>
    <col customWidth="1" min="5" max="5" width="11.0"/>
    <col customWidth="1" min="6" max="6" width="13.14"/>
    <col customWidth="1" min="7" max="7" width="5.57"/>
    <col customWidth="1" min="8" max="8" width="42.71"/>
    <col customWidth="1" min="9" max="9" width="6.71"/>
    <col customWidth="1" min="10" max="10" width="36.29"/>
  </cols>
  <sheetData>
    <row r="1">
      <c r="A1" s="17" t="s">
        <v>0</v>
      </c>
      <c r="B1" s="17" t="s">
        <v>56</v>
      </c>
      <c r="C1" s="17" t="s">
        <v>57</v>
      </c>
      <c r="D1" s="17" t="s">
        <v>58</v>
      </c>
      <c r="E1" s="18" t="s">
        <v>59</v>
      </c>
      <c r="F1" s="18" t="s">
        <v>60</v>
      </c>
      <c r="G1" s="17" t="s">
        <v>61</v>
      </c>
      <c r="H1" s="17" t="s">
        <v>62</v>
      </c>
      <c r="I1" s="17" t="s">
        <v>63</v>
      </c>
      <c r="J1" s="17" t="s">
        <v>64</v>
      </c>
    </row>
    <row r="2">
      <c r="A2" s="10" t="s">
        <v>3727</v>
      </c>
      <c r="B2" s="19">
        <v>0.009895833333333333</v>
      </c>
      <c r="C2" s="10" t="s">
        <v>66</v>
      </c>
      <c r="D2" s="10" t="s">
        <v>67</v>
      </c>
      <c r="E2" s="13">
        <v>17.0</v>
      </c>
      <c r="F2" s="16">
        <f>E2-3</f>
        <v>14</v>
      </c>
    </row>
    <row r="3">
      <c r="A3" s="10" t="s">
        <v>3727</v>
      </c>
      <c r="B3" s="19">
        <v>0.011655092592592592</v>
      </c>
      <c r="C3" s="10" t="s">
        <v>84</v>
      </c>
      <c r="D3" s="10" t="s">
        <v>83</v>
      </c>
      <c r="E3" s="13">
        <v>25.0</v>
      </c>
      <c r="F3" s="13">
        <v>19.0</v>
      </c>
    </row>
    <row r="4">
      <c r="A4" s="10" t="s">
        <v>3727</v>
      </c>
      <c r="B4" s="19">
        <v>0.013599537037037037</v>
      </c>
      <c r="C4" s="10" t="s">
        <v>70</v>
      </c>
      <c r="D4" s="10" t="s">
        <v>129</v>
      </c>
      <c r="E4" s="13">
        <v>19.0</v>
      </c>
      <c r="F4" s="13">
        <v>15.0</v>
      </c>
    </row>
    <row r="5">
      <c r="A5" s="10" t="s">
        <v>3727</v>
      </c>
      <c r="B5" s="19">
        <v>0.015127314814814816</v>
      </c>
      <c r="C5" s="10" t="s">
        <v>70</v>
      </c>
      <c r="D5" s="10" t="s">
        <v>129</v>
      </c>
      <c r="E5" s="13">
        <v>17.0</v>
      </c>
      <c r="F5" s="16">
        <f>E5-5</f>
        <v>12</v>
      </c>
    </row>
    <row r="6">
      <c r="A6" s="10" t="s">
        <v>3727</v>
      </c>
      <c r="B6" s="19">
        <v>0.015532407407407408</v>
      </c>
      <c r="C6" s="10" t="s">
        <v>66</v>
      </c>
      <c r="D6" s="10" t="s">
        <v>129</v>
      </c>
      <c r="E6" s="13">
        <v>17.0</v>
      </c>
      <c r="F6" s="16">
        <f>E6-0</f>
        <v>17</v>
      </c>
    </row>
    <row r="7">
      <c r="A7" s="10" t="s">
        <v>3727</v>
      </c>
      <c r="B7" s="19">
        <v>0.015601851851851851</v>
      </c>
      <c r="C7" s="10" t="s">
        <v>70</v>
      </c>
      <c r="D7" s="10" t="s">
        <v>129</v>
      </c>
      <c r="E7" s="13">
        <v>18.0</v>
      </c>
      <c r="F7" s="16">
        <f>E7-5</f>
        <v>13</v>
      </c>
    </row>
    <row r="8">
      <c r="A8" s="10" t="s">
        <v>3727</v>
      </c>
      <c r="B8" s="19">
        <v>0.015625</v>
      </c>
      <c r="C8" s="10" t="s">
        <v>84</v>
      </c>
      <c r="D8" s="10" t="s">
        <v>129</v>
      </c>
      <c r="E8" s="13">
        <v>22.0</v>
      </c>
      <c r="F8" s="16">
        <f>E8-3</f>
        <v>19</v>
      </c>
    </row>
    <row r="9">
      <c r="A9" s="10" t="s">
        <v>3727</v>
      </c>
      <c r="B9" s="19">
        <v>0.016840277777777777</v>
      </c>
      <c r="C9" s="10" t="s">
        <v>70</v>
      </c>
      <c r="D9" s="10" t="s">
        <v>361</v>
      </c>
      <c r="E9" s="13">
        <v>15.0</v>
      </c>
      <c r="F9" s="16">
        <f>E9-4</f>
        <v>11</v>
      </c>
    </row>
    <row r="10">
      <c r="A10" s="10" t="s">
        <v>3727</v>
      </c>
      <c r="B10" s="19">
        <v>0.018229166666666668</v>
      </c>
      <c r="C10" s="10" t="s">
        <v>70</v>
      </c>
      <c r="D10" s="10" t="s">
        <v>129</v>
      </c>
      <c r="E10" s="13">
        <v>10.0</v>
      </c>
      <c r="F10" s="16">
        <f>E10-5</f>
        <v>5</v>
      </c>
    </row>
    <row r="11">
      <c r="A11" s="10" t="s">
        <v>3727</v>
      </c>
      <c r="B11" s="19">
        <v>0.01920138888888889</v>
      </c>
      <c r="C11" s="10" t="s">
        <v>84</v>
      </c>
      <c r="D11" s="10" t="s">
        <v>129</v>
      </c>
      <c r="E11" s="13">
        <v>13.0</v>
      </c>
      <c r="F11" s="16">
        <f>E11-3</f>
        <v>10</v>
      </c>
    </row>
    <row r="12">
      <c r="A12" s="10" t="s">
        <v>3727</v>
      </c>
      <c r="B12" s="19">
        <v>0.019641203703703702</v>
      </c>
      <c r="C12" s="10" t="s">
        <v>84</v>
      </c>
      <c r="D12" s="10" t="s">
        <v>209</v>
      </c>
      <c r="E12" s="13" t="s">
        <v>75</v>
      </c>
      <c r="F12" s="13" t="s">
        <v>75</v>
      </c>
      <c r="J12" s="10" t="s">
        <v>2263</v>
      </c>
    </row>
    <row r="13">
      <c r="A13" s="10" t="s">
        <v>3727</v>
      </c>
      <c r="B13" s="19">
        <v>0.019641203703703702</v>
      </c>
      <c r="C13" s="10" t="s">
        <v>84</v>
      </c>
      <c r="D13" s="10" t="s">
        <v>209</v>
      </c>
      <c r="E13" s="13">
        <v>22.0</v>
      </c>
      <c r="F13" s="16">
        <f>E13-4</f>
        <v>18</v>
      </c>
    </row>
    <row r="14">
      <c r="A14" s="10" t="s">
        <v>3727</v>
      </c>
      <c r="B14" s="19">
        <v>0.02070601851851852</v>
      </c>
      <c r="C14" s="10" t="s">
        <v>66</v>
      </c>
      <c r="D14" s="10" t="s">
        <v>79</v>
      </c>
      <c r="E14" s="13">
        <v>20.0</v>
      </c>
      <c r="F14" s="13">
        <v>14.0</v>
      </c>
    </row>
    <row r="15">
      <c r="A15" s="10" t="s">
        <v>3727</v>
      </c>
      <c r="B15" s="19">
        <v>0.020729166666666667</v>
      </c>
      <c r="C15" s="10" t="s">
        <v>70</v>
      </c>
      <c r="D15" s="10" t="s">
        <v>79</v>
      </c>
      <c r="E15" s="13">
        <v>26.0</v>
      </c>
      <c r="F15" s="16">
        <f>E15-10</f>
        <v>16</v>
      </c>
    </row>
    <row r="16">
      <c r="A16" s="10" t="s">
        <v>3727</v>
      </c>
      <c r="B16" s="19">
        <v>0.02074074074074074</v>
      </c>
      <c r="C16" s="10" t="s">
        <v>84</v>
      </c>
      <c r="D16" s="10" t="s">
        <v>79</v>
      </c>
      <c r="E16" s="13">
        <v>15.0</v>
      </c>
      <c r="F16" s="16">
        <f>E16-5</f>
        <v>10</v>
      </c>
    </row>
    <row r="17">
      <c r="A17" s="10" t="s">
        <v>3727</v>
      </c>
      <c r="B17" s="19">
        <v>0.024027777777777776</v>
      </c>
      <c r="C17" s="10" t="s">
        <v>66</v>
      </c>
      <c r="D17" s="10" t="s">
        <v>67</v>
      </c>
      <c r="E17" s="13">
        <v>19.0</v>
      </c>
      <c r="F17" s="16">
        <f>E17-3</f>
        <v>16</v>
      </c>
    </row>
    <row r="18">
      <c r="A18" s="10" t="s">
        <v>3727</v>
      </c>
      <c r="B18" s="19">
        <v>0.027789351851851853</v>
      </c>
      <c r="C18" s="10" t="s">
        <v>84</v>
      </c>
      <c r="D18" s="10" t="s">
        <v>78</v>
      </c>
      <c r="E18" s="13" t="s">
        <v>68</v>
      </c>
      <c r="F18" s="13">
        <v>20.0</v>
      </c>
    </row>
    <row r="19">
      <c r="A19" s="10" t="s">
        <v>3727</v>
      </c>
      <c r="B19" s="19">
        <v>0.0278125</v>
      </c>
      <c r="C19" s="10" t="s">
        <v>66</v>
      </c>
      <c r="D19" s="10" t="s">
        <v>78</v>
      </c>
      <c r="E19" s="13">
        <v>5.0</v>
      </c>
      <c r="F19" s="16">
        <f>E19-0</f>
        <v>5</v>
      </c>
    </row>
    <row r="20">
      <c r="A20" s="10" t="s">
        <v>3727</v>
      </c>
      <c r="B20" s="19">
        <v>0.0278125</v>
      </c>
      <c r="C20" s="10" t="s">
        <v>70</v>
      </c>
      <c r="D20" s="10" t="s">
        <v>78</v>
      </c>
      <c r="E20" s="13" t="s">
        <v>88</v>
      </c>
      <c r="F20" s="13">
        <v>1.0</v>
      </c>
    </row>
    <row r="21">
      <c r="A21" s="10" t="s">
        <v>3727</v>
      </c>
      <c r="B21" s="19">
        <v>0.028877314814814814</v>
      </c>
      <c r="C21" s="10" t="s">
        <v>66</v>
      </c>
      <c r="D21" s="10" t="s">
        <v>67</v>
      </c>
      <c r="E21" s="13">
        <v>18.0</v>
      </c>
      <c r="F21" s="16">
        <f>E21-3</f>
        <v>15</v>
      </c>
    </row>
    <row r="22">
      <c r="A22" s="10" t="s">
        <v>3727</v>
      </c>
      <c r="B22" s="19">
        <v>0.03207175925925926</v>
      </c>
      <c r="C22" s="10" t="s">
        <v>66</v>
      </c>
      <c r="D22" s="10" t="s">
        <v>129</v>
      </c>
      <c r="E22" s="13">
        <v>4.0</v>
      </c>
      <c r="F22" s="16">
        <f>E22-0</f>
        <v>4</v>
      </c>
    </row>
    <row r="23">
      <c r="A23" s="10" t="s">
        <v>3727</v>
      </c>
      <c r="B23" s="19">
        <v>0.032372685185185185</v>
      </c>
      <c r="C23" s="10" t="s">
        <v>84</v>
      </c>
      <c r="D23" s="10" t="s">
        <v>210</v>
      </c>
      <c r="E23" s="13">
        <v>13.0</v>
      </c>
      <c r="F23" s="16">
        <f>E23-4</f>
        <v>9</v>
      </c>
      <c r="J23" s="10" t="s">
        <v>3728</v>
      </c>
    </row>
    <row r="24">
      <c r="A24" s="10" t="s">
        <v>3727</v>
      </c>
      <c r="B24" s="19">
        <v>0.03277777777777778</v>
      </c>
      <c r="C24" s="10" t="s">
        <v>70</v>
      </c>
      <c r="D24" s="10" t="s">
        <v>87</v>
      </c>
      <c r="E24" s="13">
        <v>22.0</v>
      </c>
      <c r="F24" s="13" t="s">
        <v>75</v>
      </c>
      <c r="J24" s="10" t="s">
        <v>3315</v>
      </c>
    </row>
    <row r="25">
      <c r="A25" s="10" t="s">
        <v>3727</v>
      </c>
      <c r="B25" s="19">
        <v>0.0328125</v>
      </c>
      <c r="C25" s="10" t="s">
        <v>66</v>
      </c>
      <c r="D25" s="10" t="s">
        <v>87</v>
      </c>
      <c r="E25" s="13" t="s">
        <v>68</v>
      </c>
      <c r="F25" s="13">
        <v>20.0</v>
      </c>
    </row>
    <row r="26">
      <c r="A26" s="10" t="s">
        <v>3727</v>
      </c>
      <c r="B26" s="19">
        <v>0.032858796296296296</v>
      </c>
      <c r="C26" s="10" t="s">
        <v>84</v>
      </c>
      <c r="D26" s="10" t="s">
        <v>87</v>
      </c>
      <c r="E26" s="13" t="s">
        <v>75</v>
      </c>
      <c r="F26" s="13" t="s">
        <v>75</v>
      </c>
      <c r="J26" s="10" t="s">
        <v>2263</v>
      </c>
    </row>
    <row r="27">
      <c r="A27" s="10" t="s">
        <v>3727</v>
      </c>
      <c r="B27" s="19">
        <v>0.032858796296296296</v>
      </c>
      <c r="C27" s="10" t="s">
        <v>84</v>
      </c>
      <c r="D27" s="10" t="s">
        <v>87</v>
      </c>
      <c r="E27" s="13">
        <v>18.0</v>
      </c>
      <c r="F27" s="16">
        <f>E27-3</f>
        <v>15</v>
      </c>
    </row>
    <row r="28">
      <c r="A28" s="10" t="s">
        <v>3727</v>
      </c>
      <c r="B28" s="19">
        <v>0.03383101851851852</v>
      </c>
      <c r="C28" s="10" t="s">
        <v>70</v>
      </c>
      <c r="D28" s="10" t="s">
        <v>93</v>
      </c>
      <c r="E28" s="13">
        <v>18.0</v>
      </c>
      <c r="F28" s="16">
        <f>E28-12</f>
        <v>6</v>
      </c>
      <c r="J28" s="10" t="s">
        <v>3729</v>
      </c>
    </row>
    <row r="29">
      <c r="A29" s="10" t="s">
        <v>3727</v>
      </c>
      <c r="B29" s="19">
        <v>0.03398148148148148</v>
      </c>
      <c r="C29" s="10" t="s">
        <v>70</v>
      </c>
      <c r="D29" s="10" t="s">
        <v>91</v>
      </c>
      <c r="E29" s="13">
        <v>12.0</v>
      </c>
      <c r="F29" s="16"/>
      <c r="H29" s="10" t="s">
        <v>3730</v>
      </c>
    </row>
    <row r="30">
      <c r="A30" s="10" t="s">
        <v>3727</v>
      </c>
      <c r="B30" s="19">
        <v>0.03415509259259259</v>
      </c>
      <c r="C30" s="10" t="s">
        <v>70</v>
      </c>
      <c r="D30" s="10" t="s">
        <v>93</v>
      </c>
      <c r="E30" s="13" t="s">
        <v>75</v>
      </c>
      <c r="F30" s="13" t="s">
        <v>75</v>
      </c>
      <c r="J30" s="10" t="s">
        <v>3729</v>
      </c>
    </row>
    <row r="31">
      <c r="A31" s="10" t="s">
        <v>3727</v>
      </c>
      <c r="B31" s="19">
        <v>0.03415509259259259</v>
      </c>
      <c r="C31" s="10" t="s">
        <v>70</v>
      </c>
      <c r="D31" s="10" t="s">
        <v>91</v>
      </c>
      <c r="E31" s="13">
        <v>9.0</v>
      </c>
      <c r="F31" s="16"/>
      <c r="H31" s="10" t="s">
        <v>3731</v>
      </c>
    </row>
    <row r="32">
      <c r="A32" s="10" t="s">
        <v>3727</v>
      </c>
      <c r="B32" s="19">
        <v>0.03840277777777778</v>
      </c>
      <c r="C32" s="10" t="s">
        <v>82</v>
      </c>
      <c r="D32" s="10" t="s">
        <v>67</v>
      </c>
      <c r="E32" s="13" t="s">
        <v>88</v>
      </c>
      <c r="F32" s="13">
        <v>1.0</v>
      </c>
    </row>
    <row r="33">
      <c r="A33" s="10" t="s">
        <v>3727</v>
      </c>
      <c r="B33" s="19">
        <v>0.041527777777777775</v>
      </c>
      <c r="C33" s="10" t="s">
        <v>964</v>
      </c>
      <c r="D33" s="10" t="s">
        <v>67</v>
      </c>
      <c r="E33" s="13">
        <v>16.0</v>
      </c>
      <c r="F33" s="16">
        <f>E33-5</f>
        <v>11</v>
      </c>
    </row>
    <row r="34">
      <c r="A34" s="10" t="s">
        <v>3727</v>
      </c>
      <c r="B34" s="19">
        <v>0.04393518518518519</v>
      </c>
      <c r="C34" s="10" t="s">
        <v>69</v>
      </c>
      <c r="D34" s="10" t="s">
        <v>83</v>
      </c>
      <c r="E34" s="13">
        <v>23.0</v>
      </c>
      <c r="F34" s="13" t="s">
        <v>75</v>
      </c>
      <c r="J34" s="10" t="s">
        <v>2508</v>
      </c>
    </row>
    <row r="35">
      <c r="A35" s="10" t="s">
        <v>3727</v>
      </c>
      <c r="B35" s="19">
        <v>0.045578703703703705</v>
      </c>
      <c r="C35" s="10" t="s">
        <v>3086</v>
      </c>
      <c r="D35" s="10" t="s">
        <v>125</v>
      </c>
      <c r="E35" s="13" t="s">
        <v>75</v>
      </c>
      <c r="F35" s="13" t="s">
        <v>75</v>
      </c>
    </row>
    <row r="36">
      <c r="A36" s="10" t="s">
        <v>3727</v>
      </c>
      <c r="B36" s="19">
        <v>0.045578703703703705</v>
      </c>
      <c r="C36" s="10" t="s">
        <v>3086</v>
      </c>
      <c r="D36" s="10" t="s">
        <v>125</v>
      </c>
      <c r="E36" s="13">
        <v>30.0</v>
      </c>
      <c r="F36" s="16">
        <f>E36-15</f>
        <v>15</v>
      </c>
    </row>
    <row r="37">
      <c r="A37" s="10" t="s">
        <v>3727</v>
      </c>
      <c r="B37" s="19">
        <v>0.04621527777777778</v>
      </c>
      <c r="C37" s="10" t="s">
        <v>3086</v>
      </c>
      <c r="D37" s="10" t="s">
        <v>67</v>
      </c>
      <c r="E37" s="13" t="s">
        <v>75</v>
      </c>
      <c r="F37" s="13" t="s">
        <v>75</v>
      </c>
      <c r="J37" s="10" t="s">
        <v>2265</v>
      </c>
    </row>
    <row r="38">
      <c r="A38" s="10" t="s">
        <v>3727</v>
      </c>
      <c r="B38" s="19">
        <v>0.04621527777777778</v>
      </c>
      <c r="C38" s="10" t="s">
        <v>3086</v>
      </c>
      <c r="D38" s="10" t="s">
        <v>67</v>
      </c>
      <c r="E38" s="13">
        <v>19.0</v>
      </c>
      <c r="F38" s="16">
        <f>E38-1</f>
        <v>18</v>
      </c>
      <c r="J38" s="10" t="s">
        <v>2508</v>
      </c>
    </row>
    <row r="39">
      <c r="A39" s="10" t="s">
        <v>3727</v>
      </c>
      <c r="B39" s="19">
        <v>0.04850694444444444</v>
      </c>
      <c r="C39" s="10" t="s">
        <v>69</v>
      </c>
      <c r="D39" s="10" t="s">
        <v>129</v>
      </c>
      <c r="E39" s="13">
        <v>9.0</v>
      </c>
      <c r="F39" s="13">
        <f>E39-4</f>
        <v>5</v>
      </c>
    </row>
    <row r="40">
      <c r="A40" s="10" t="s">
        <v>3727</v>
      </c>
      <c r="B40" s="19">
        <v>0.051805555555555556</v>
      </c>
      <c r="C40" s="10" t="s">
        <v>3086</v>
      </c>
      <c r="D40" s="10" t="s">
        <v>125</v>
      </c>
      <c r="E40" s="13" t="s">
        <v>75</v>
      </c>
      <c r="F40" s="13" t="s">
        <v>75</v>
      </c>
      <c r="J40" s="10" t="s">
        <v>2263</v>
      </c>
    </row>
    <row r="41">
      <c r="A41" s="10" t="s">
        <v>3727</v>
      </c>
      <c r="B41" s="19">
        <v>0.051805555555555556</v>
      </c>
      <c r="C41" s="10" t="s">
        <v>3086</v>
      </c>
      <c r="D41" s="10" t="s">
        <v>125</v>
      </c>
      <c r="E41" s="13">
        <v>32.0</v>
      </c>
      <c r="F41" s="16">
        <f>E41-15</f>
        <v>17</v>
      </c>
    </row>
    <row r="42">
      <c r="A42" s="10" t="s">
        <v>3727</v>
      </c>
      <c r="B42" s="19">
        <v>0.05184027777777778</v>
      </c>
      <c r="C42" s="10" t="s">
        <v>69</v>
      </c>
      <c r="D42" s="10" t="s">
        <v>125</v>
      </c>
      <c r="E42" s="13">
        <v>19.0</v>
      </c>
      <c r="F42" s="13" t="s">
        <v>75</v>
      </c>
      <c r="J42" s="10" t="s">
        <v>2508</v>
      </c>
    </row>
    <row r="43">
      <c r="A43" s="10" t="s">
        <v>3727</v>
      </c>
      <c r="B43" s="19">
        <v>0.053125</v>
      </c>
      <c r="C43" s="10" t="s">
        <v>3086</v>
      </c>
      <c r="D43" s="10" t="s">
        <v>83</v>
      </c>
      <c r="E43" s="13" t="s">
        <v>75</v>
      </c>
      <c r="F43" s="13" t="s">
        <v>75</v>
      </c>
      <c r="J43" s="10" t="s">
        <v>2263</v>
      </c>
    </row>
    <row r="44">
      <c r="A44" s="10" t="s">
        <v>3727</v>
      </c>
      <c r="B44" s="19">
        <v>0.053125</v>
      </c>
      <c r="C44" s="10" t="s">
        <v>3086</v>
      </c>
      <c r="D44" s="10" t="s">
        <v>83</v>
      </c>
      <c r="E44" s="13" t="s">
        <v>68</v>
      </c>
      <c r="F44" s="13">
        <v>20.0</v>
      </c>
    </row>
    <row r="45">
      <c r="A45" s="10" t="s">
        <v>3727</v>
      </c>
      <c r="B45" s="19">
        <v>0.05326388888888889</v>
      </c>
      <c r="C45" s="10" t="s">
        <v>3086</v>
      </c>
      <c r="D45" s="10" t="s">
        <v>76</v>
      </c>
      <c r="E45" s="13">
        <v>2.0</v>
      </c>
      <c r="F45" s="16"/>
      <c r="J45" s="10" t="s">
        <v>2507</v>
      </c>
    </row>
    <row r="46">
      <c r="A46" s="10" t="s">
        <v>3727</v>
      </c>
      <c r="B46" s="19">
        <v>0.055127314814814816</v>
      </c>
      <c r="C46" s="10" t="s">
        <v>69</v>
      </c>
      <c r="D46" s="10" t="s">
        <v>67</v>
      </c>
      <c r="E46" s="13">
        <v>24.0</v>
      </c>
      <c r="F46" s="16">
        <f>E46-5</f>
        <v>19</v>
      </c>
    </row>
    <row r="47">
      <c r="A47" s="10" t="s">
        <v>3727</v>
      </c>
      <c r="B47" s="19">
        <v>0.058611111111111114</v>
      </c>
      <c r="C47" s="10" t="s">
        <v>964</v>
      </c>
      <c r="D47" s="10" t="s">
        <v>78</v>
      </c>
      <c r="E47" s="13">
        <v>13.0</v>
      </c>
      <c r="F47" s="16">
        <f>E47-2</f>
        <v>11</v>
      </c>
    </row>
    <row r="48">
      <c r="A48" s="10" t="s">
        <v>3727</v>
      </c>
      <c r="B48" s="19">
        <v>0.05931712962962963</v>
      </c>
      <c r="C48" s="10" t="s">
        <v>82</v>
      </c>
      <c r="D48" s="10" t="s">
        <v>87</v>
      </c>
      <c r="E48" s="13">
        <v>9.0</v>
      </c>
      <c r="F48" s="16">
        <f>E48-1</f>
        <v>8</v>
      </c>
    </row>
    <row r="49">
      <c r="A49" s="10" t="s">
        <v>3727</v>
      </c>
      <c r="B49" s="19">
        <v>0.0593287037037037</v>
      </c>
      <c r="C49" s="10" t="s">
        <v>69</v>
      </c>
      <c r="D49" s="10" t="s">
        <v>87</v>
      </c>
      <c r="E49" s="13">
        <v>9.0</v>
      </c>
      <c r="F49" s="16">
        <f>E49-4</f>
        <v>5</v>
      </c>
    </row>
    <row r="50">
      <c r="A50" s="10" t="s">
        <v>3727</v>
      </c>
      <c r="B50" s="19">
        <v>0.059444444444444446</v>
      </c>
      <c r="C50" s="10" t="s">
        <v>3086</v>
      </c>
      <c r="D50" s="10" t="s">
        <v>87</v>
      </c>
      <c r="E50" s="13" t="s">
        <v>88</v>
      </c>
      <c r="F50" s="13">
        <v>1.0</v>
      </c>
    </row>
    <row r="51">
      <c r="A51" s="10" t="s">
        <v>3727</v>
      </c>
      <c r="B51" s="19">
        <v>0.05951388888888889</v>
      </c>
      <c r="C51" s="10" t="s">
        <v>964</v>
      </c>
      <c r="D51" s="10" t="s">
        <v>87</v>
      </c>
      <c r="E51" s="13">
        <v>4.0</v>
      </c>
      <c r="F51" s="16">
        <f>E51-2</f>
        <v>2</v>
      </c>
    </row>
    <row r="52">
      <c r="A52" s="10" t="s">
        <v>3727</v>
      </c>
      <c r="B52" s="19">
        <v>0.059756944444444446</v>
      </c>
      <c r="C52" s="10" t="s">
        <v>3086</v>
      </c>
      <c r="D52" s="10" t="s">
        <v>3424</v>
      </c>
      <c r="E52" s="13">
        <v>12.0</v>
      </c>
      <c r="F52" s="16">
        <f>E52</f>
        <v>12</v>
      </c>
    </row>
    <row r="53">
      <c r="A53" s="10" t="s">
        <v>3727</v>
      </c>
      <c r="B53" s="19">
        <v>0.06511574074074074</v>
      </c>
      <c r="C53" s="10" t="s">
        <v>82</v>
      </c>
      <c r="D53" s="10" t="s">
        <v>91</v>
      </c>
      <c r="E53" s="13">
        <v>38.0</v>
      </c>
      <c r="F53" s="16"/>
      <c r="H53" s="10" t="s">
        <v>3732</v>
      </c>
    </row>
    <row r="54">
      <c r="A54" s="10" t="s">
        <v>3727</v>
      </c>
      <c r="B54" s="19">
        <v>0.06513888888888889</v>
      </c>
      <c r="C54" s="10" t="s">
        <v>82</v>
      </c>
      <c r="D54" s="10" t="s">
        <v>3424</v>
      </c>
      <c r="E54" s="13">
        <v>5.0</v>
      </c>
      <c r="F54" s="16">
        <f>E54</f>
        <v>5</v>
      </c>
      <c r="J54" s="10" t="s">
        <v>3733</v>
      </c>
    </row>
    <row r="55">
      <c r="A55" s="10" t="s">
        <v>3727</v>
      </c>
      <c r="B55" s="19">
        <v>0.06761574074074074</v>
      </c>
      <c r="C55" s="10" t="s">
        <v>3086</v>
      </c>
      <c r="D55" s="10" t="s">
        <v>93</v>
      </c>
      <c r="E55" s="13">
        <v>26.0</v>
      </c>
      <c r="F55" s="13">
        <v>15.0</v>
      </c>
      <c r="J55" s="10" t="s">
        <v>3734</v>
      </c>
    </row>
    <row r="56">
      <c r="A56" s="10" t="s">
        <v>3727</v>
      </c>
      <c r="B56" s="19">
        <v>0.06787037037037037</v>
      </c>
      <c r="C56" s="10" t="s">
        <v>3086</v>
      </c>
      <c r="D56" s="10" t="s">
        <v>91</v>
      </c>
      <c r="E56" s="13">
        <v>40.0</v>
      </c>
      <c r="F56" s="16"/>
      <c r="H56" s="10" t="s">
        <v>3735</v>
      </c>
    </row>
    <row r="57">
      <c r="A57" s="10" t="s">
        <v>3727</v>
      </c>
      <c r="B57" s="19">
        <v>0.06847222222222223</v>
      </c>
      <c r="C57" s="10" t="s">
        <v>3086</v>
      </c>
      <c r="D57" s="10" t="s">
        <v>93</v>
      </c>
      <c r="E57" s="13">
        <v>13.0</v>
      </c>
      <c r="F57" s="13">
        <v>2.0</v>
      </c>
      <c r="J57" s="10" t="s">
        <v>3734</v>
      </c>
    </row>
    <row r="58">
      <c r="A58" s="10" t="s">
        <v>3727</v>
      </c>
      <c r="B58" s="19">
        <v>0.07028935185185185</v>
      </c>
      <c r="C58" s="10" t="s">
        <v>964</v>
      </c>
      <c r="D58" s="10" t="s">
        <v>81</v>
      </c>
      <c r="E58" s="13" t="s">
        <v>75</v>
      </c>
      <c r="F58" s="13" t="s">
        <v>75</v>
      </c>
      <c r="J58" s="10" t="s">
        <v>2263</v>
      </c>
    </row>
    <row r="59">
      <c r="A59" s="10" t="s">
        <v>3727</v>
      </c>
      <c r="B59" s="19">
        <v>0.07028935185185185</v>
      </c>
      <c r="C59" s="10" t="s">
        <v>964</v>
      </c>
      <c r="D59" s="10" t="s">
        <v>81</v>
      </c>
      <c r="E59" s="13" t="s">
        <v>75</v>
      </c>
      <c r="F59" s="13" t="s">
        <v>75</v>
      </c>
    </row>
    <row r="60">
      <c r="A60" s="10" t="s">
        <v>3727</v>
      </c>
      <c r="B60" s="19">
        <v>0.07177083333333334</v>
      </c>
      <c r="C60" s="10" t="s">
        <v>82</v>
      </c>
      <c r="D60" s="10" t="s">
        <v>91</v>
      </c>
      <c r="E60" s="13">
        <v>10.0</v>
      </c>
      <c r="F60" s="16"/>
      <c r="H60" s="10" t="s">
        <v>3736</v>
      </c>
      <c r="J60" s="10" t="s">
        <v>3332</v>
      </c>
    </row>
    <row r="61">
      <c r="A61" s="10" t="s">
        <v>3727</v>
      </c>
      <c r="B61" s="19">
        <v>0.07217592592592592</v>
      </c>
      <c r="C61" s="10" t="s">
        <v>69</v>
      </c>
      <c r="D61" s="10" t="s">
        <v>89</v>
      </c>
      <c r="E61" s="13">
        <v>17.0</v>
      </c>
      <c r="F61" s="16">
        <f>E61-9</f>
        <v>8</v>
      </c>
      <c r="J61" s="10" t="s">
        <v>90</v>
      </c>
    </row>
    <row r="62">
      <c r="A62" s="10" t="s">
        <v>3727</v>
      </c>
      <c r="B62" s="19">
        <v>0.0724537037037037</v>
      </c>
      <c r="C62" s="10" t="s">
        <v>69</v>
      </c>
      <c r="D62" s="10" t="s">
        <v>91</v>
      </c>
      <c r="E62" s="13">
        <v>34.0</v>
      </c>
      <c r="F62" s="16"/>
      <c r="H62" s="10" t="s">
        <v>3737</v>
      </c>
    </row>
    <row r="63">
      <c r="A63" s="10" t="s">
        <v>3727</v>
      </c>
      <c r="B63" s="19">
        <v>0.0732175925925926</v>
      </c>
      <c r="C63" s="10" t="s">
        <v>964</v>
      </c>
      <c r="D63" s="10" t="s">
        <v>91</v>
      </c>
      <c r="E63" s="13">
        <v>10.0</v>
      </c>
      <c r="F63" s="16"/>
      <c r="H63" s="10" t="s">
        <v>3738</v>
      </c>
      <c r="J63" s="10" t="s">
        <v>1330</v>
      </c>
    </row>
    <row r="64">
      <c r="A64" s="10" t="s">
        <v>3727</v>
      </c>
      <c r="B64" s="19">
        <v>0.07465277777777778</v>
      </c>
      <c r="C64" s="10" t="s">
        <v>82</v>
      </c>
      <c r="D64" s="10" t="s">
        <v>100</v>
      </c>
      <c r="E64" s="13">
        <v>18.0</v>
      </c>
      <c r="F64" s="16">
        <f t="shared" ref="F64:F65" si="1">E64-2</f>
        <v>16</v>
      </c>
      <c r="H64" s="10" t="s">
        <v>3739</v>
      </c>
      <c r="J64" s="10" t="s">
        <v>3740</v>
      </c>
    </row>
    <row r="65">
      <c r="A65" s="10" t="s">
        <v>3727</v>
      </c>
      <c r="B65" s="19">
        <v>0.07501157407407408</v>
      </c>
      <c r="C65" s="10" t="s">
        <v>964</v>
      </c>
      <c r="D65" s="10" t="s">
        <v>100</v>
      </c>
      <c r="E65" s="13">
        <v>16.0</v>
      </c>
      <c r="F65" s="16">
        <f t="shared" si="1"/>
        <v>14</v>
      </c>
      <c r="H65" s="10" t="s">
        <v>3741</v>
      </c>
      <c r="J65" s="10" t="s">
        <v>3742</v>
      </c>
    </row>
    <row r="66">
      <c r="A66" s="10" t="s">
        <v>3727</v>
      </c>
      <c r="B66" s="19">
        <v>0.07506944444444444</v>
      </c>
      <c r="C66" s="10" t="s">
        <v>3086</v>
      </c>
      <c r="D66" s="10" t="s">
        <v>100</v>
      </c>
      <c r="E66" s="13">
        <v>16.0</v>
      </c>
      <c r="F66" s="16">
        <f>E66-10</f>
        <v>6</v>
      </c>
      <c r="H66" s="10" t="s">
        <v>3743</v>
      </c>
      <c r="J66" s="10" t="s">
        <v>3742</v>
      </c>
    </row>
    <row r="67">
      <c r="A67" s="10" t="s">
        <v>3727</v>
      </c>
      <c r="B67" s="19">
        <v>0.07518518518518519</v>
      </c>
      <c r="C67" s="10" t="s">
        <v>69</v>
      </c>
      <c r="D67" s="10" t="s">
        <v>100</v>
      </c>
      <c r="E67" s="13">
        <v>16.0</v>
      </c>
      <c r="F67" s="16">
        <f>E67-4</f>
        <v>12</v>
      </c>
      <c r="H67" s="10" t="s">
        <v>3744</v>
      </c>
      <c r="J67" s="10" t="s">
        <v>3742</v>
      </c>
    </row>
    <row r="68">
      <c r="A68" s="10" t="s">
        <v>3727</v>
      </c>
      <c r="B68" s="19">
        <v>0.07799768518518518</v>
      </c>
      <c r="C68" s="10" t="s">
        <v>3086</v>
      </c>
      <c r="D68" s="10" t="s">
        <v>125</v>
      </c>
      <c r="E68" s="13" t="s">
        <v>75</v>
      </c>
      <c r="F68" s="13" t="s">
        <v>75</v>
      </c>
      <c r="J68" s="10" t="s">
        <v>2263</v>
      </c>
    </row>
    <row r="69">
      <c r="A69" s="10" t="s">
        <v>3727</v>
      </c>
      <c r="B69" s="19">
        <v>0.07799768518518518</v>
      </c>
      <c r="C69" s="10" t="s">
        <v>3086</v>
      </c>
      <c r="D69" s="10" t="s">
        <v>125</v>
      </c>
      <c r="E69" s="13">
        <v>29.0</v>
      </c>
      <c r="F69" s="16">
        <f>E69-15</f>
        <v>14</v>
      </c>
    </row>
    <row r="70">
      <c r="A70" s="10" t="s">
        <v>3727</v>
      </c>
      <c r="B70" s="19">
        <v>0.07866898148148148</v>
      </c>
      <c r="C70" s="10" t="s">
        <v>3086</v>
      </c>
      <c r="D70" s="10" t="s">
        <v>93</v>
      </c>
      <c r="E70" s="13" t="s">
        <v>75</v>
      </c>
      <c r="F70" s="13" t="s">
        <v>75</v>
      </c>
      <c r="J70" s="10" t="s">
        <v>2263</v>
      </c>
    </row>
    <row r="71">
      <c r="A71" s="10" t="s">
        <v>3727</v>
      </c>
      <c r="B71" s="19">
        <v>0.07866898148148148</v>
      </c>
      <c r="C71" s="10" t="s">
        <v>3086</v>
      </c>
      <c r="D71" s="10" t="s">
        <v>93</v>
      </c>
      <c r="E71" s="13" t="s">
        <v>68</v>
      </c>
      <c r="F71" s="13">
        <v>20.0</v>
      </c>
      <c r="J71" s="10" t="s">
        <v>3745</v>
      </c>
    </row>
    <row r="72">
      <c r="A72" s="10" t="s">
        <v>3727</v>
      </c>
      <c r="B72" s="19">
        <v>0.0789699074074074</v>
      </c>
      <c r="C72" s="10" t="s">
        <v>3086</v>
      </c>
      <c r="D72" s="10" t="s">
        <v>91</v>
      </c>
      <c r="E72" s="13">
        <v>52.0</v>
      </c>
      <c r="F72" s="16"/>
      <c r="H72" s="10" t="s">
        <v>3746</v>
      </c>
      <c r="I72" s="10">
        <v>1.0</v>
      </c>
      <c r="J72" s="10" t="s">
        <v>3747</v>
      </c>
    </row>
    <row r="73">
      <c r="A73" s="10" t="s">
        <v>3727</v>
      </c>
      <c r="B73" s="19">
        <v>0.07912037037037037</v>
      </c>
      <c r="C73" s="10" t="s">
        <v>3086</v>
      </c>
      <c r="D73" s="10" t="s">
        <v>76</v>
      </c>
      <c r="E73" s="13">
        <v>1.0</v>
      </c>
      <c r="F73" s="16"/>
      <c r="J73" s="10" t="s">
        <v>3748</v>
      </c>
    </row>
    <row r="74">
      <c r="A74" s="10" t="s">
        <v>3727</v>
      </c>
      <c r="B74" s="19">
        <v>0.08034722222222222</v>
      </c>
      <c r="C74" s="10" t="s">
        <v>3086</v>
      </c>
      <c r="D74" s="10" t="s">
        <v>93</v>
      </c>
      <c r="E74" s="13">
        <v>24.0</v>
      </c>
      <c r="F74" s="13">
        <f>E74-11</f>
        <v>13</v>
      </c>
      <c r="J74" s="10" t="s">
        <v>2263</v>
      </c>
    </row>
    <row r="75">
      <c r="A75" s="10" t="s">
        <v>3727</v>
      </c>
      <c r="B75" s="19">
        <v>0.08034722222222222</v>
      </c>
      <c r="C75" s="10" t="s">
        <v>3086</v>
      </c>
      <c r="D75" s="10" t="s">
        <v>93</v>
      </c>
      <c r="E75" s="13" t="s">
        <v>68</v>
      </c>
      <c r="F75" s="13">
        <v>20.0</v>
      </c>
      <c r="J75" s="10" t="s">
        <v>3749</v>
      </c>
    </row>
    <row r="76">
      <c r="A76" s="10" t="s">
        <v>3727</v>
      </c>
      <c r="B76" s="19">
        <v>0.08050925925925925</v>
      </c>
      <c r="C76" s="10" t="s">
        <v>3086</v>
      </c>
      <c r="D76" s="10" t="s">
        <v>91</v>
      </c>
      <c r="E76" s="13">
        <v>12.0</v>
      </c>
      <c r="F76" s="16"/>
      <c r="H76" s="10" t="s">
        <v>3750</v>
      </c>
    </row>
    <row r="77">
      <c r="A77" s="10" t="s">
        <v>3727</v>
      </c>
      <c r="B77" s="19">
        <v>0.08063657407407407</v>
      </c>
      <c r="C77" s="10" t="s">
        <v>3086</v>
      </c>
      <c r="D77" s="10" t="s">
        <v>76</v>
      </c>
      <c r="E77" s="13">
        <v>2.0</v>
      </c>
      <c r="F77" s="16"/>
      <c r="J77" s="10" t="s">
        <v>3748</v>
      </c>
    </row>
    <row r="78">
      <c r="A78" s="10" t="s">
        <v>3727</v>
      </c>
      <c r="B78" s="19">
        <v>0.08108796296296296</v>
      </c>
      <c r="C78" s="10" t="s">
        <v>3086</v>
      </c>
      <c r="D78" s="10" t="s">
        <v>78</v>
      </c>
      <c r="E78" s="13">
        <v>17.0</v>
      </c>
      <c r="F78" s="16">
        <f>E78-10</f>
        <v>7</v>
      </c>
    </row>
    <row r="79">
      <c r="A79" s="10" t="s">
        <v>3727</v>
      </c>
      <c r="B79" s="19">
        <v>0.08291666666666667</v>
      </c>
      <c r="C79" s="10" t="s">
        <v>964</v>
      </c>
      <c r="D79" s="10" t="s">
        <v>120</v>
      </c>
      <c r="E79" s="13">
        <v>14.0</v>
      </c>
      <c r="F79" s="16"/>
      <c r="H79" s="10" t="s">
        <v>3751</v>
      </c>
      <c r="J79" s="10" t="s">
        <v>3752</v>
      </c>
    </row>
    <row r="80">
      <c r="A80" s="10" t="s">
        <v>3727</v>
      </c>
      <c r="B80" s="19">
        <v>0.08362268518518519</v>
      </c>
      <c r="C80" s="10" t="s">
        <v>964</v>
      </c>
      <c r="D80" s="10" t="s">
        <v>81</v>
      </c>
      <c r="E80" s="13" t="s">
        <v>75</v>
      </c>
      <c r="F80" s="13" t="s">
        <v>75</v>
      </c>
      <c r="J80" s="10" t="s">
        <v>2263</v>
      </c>
    </row>
    <row r="81">
      <c r="A81" s="10" t="s">
        <v>3727</v>
      </c>
      <c r="B81" s="19">
        <v>0.08362268518518519</v>
      </c>
      <c r="C81" s="10" t="s">
        <v>964</v>
      </c>
      <c r="D81" s="10" t="s">
        <v>81</v>
      </c>
      <c r="E81" s="13" t="s">
        <v>75</v>
      </c>
      <c r="F81" s="13" t="s">
        <v>75</v>
      </c>
    </row>
    <row r="82">
      <c r="A82" s="10" t="s">
        <v>3727</v>
      </c>
      <c r="B82" s="19">
        <v>0.08594907407407408</v>
      </c>
      <c r="C82" s="10" t="s">
        <v>69</v>
      </c>
      <c r="D82" s="10" t="s">
        <v>89</v>
      </c>
      <c r="E82" s="13">
        <v>14.0</v>
      </c>
      <c r="F82" s="16">
        <f>E82-10</f>
        <v>4</v>
      </c>
      <c r="J82" s="10" t="s">
        <v>3753</v>
      </c>
    </row>
    <row r="83">
      <c r="A83" s="10" t="s">
        <v>3727</v>
      </c>
      <c r="B83" s="19">
        <v>0.08612268518518519</v>
      </c>
      <c r="C83" s="10" t="s">
        <v>69</v>
      </c>
      <c r="D83" s="10" t="s">
        <v>91</v>
      </c>
      <c r="E83" s="13">
        <v>10.0</v>
      </c>
      <c r="F83" s="16"/>
      <c r="H83" s="10" t="s">
        <v>3754</v>
      </c>
    </row>
    <row r="84">
      <c r="A84" s="10" t="s">
        <v>3727</v>
      </c>
      <c r="B84" s="19">
        <v>0.08707175925925927</v>
      </c>
      <c r="C84" s="10" t="s">
        <v>964</v>
      </c>
      <c r="D84" s="10" t="s">
        <v>91</v>
      </c>
      <c r="E84" s="13">
        <v>9.0</v>
      </c>
      <c r="F84" s="16"/>
      <c r="H84" s="10" t="s">
        <v>3755</v>
      </c>
      <c r="J84" s="10" t="s">
        <v>1330</v>
      </c>
    </row>
    <row r="85">
      <c r="A85" s="10" t="s">
        <v>3727</v>
      </c>
      <c r="B85" s="19">
        <v>0.08777777777777777</v>
      </c>
      <c r="C85" s="10" t="s">
        <v>964</v>
      </c>
      <c r="D85" s="10" t="s">
        <v>91</v>
      </c>
      <c r="E85" s="13">
        <v>10.0</v>
      </c>
      <c r="F85" s="16"/>
      <c r="H85" s="10" t="s">
        <v>3756</v>
      </c>
      <c r="J85" s="10" t="s">
        <v>1608</v>
      </c>
    </row>
    <row r="86">
      <c r="A86" s="10" t="s">
        <v>3727</v>
      </c>
      <c r="B86" s="19">
        <v>0.0894675925925926</v>
      </c>
      <c r="C86" s="10" t="s">
        <v>3086</v>
      </c>
      <c r="D86" s="10" t="s">
        <v>93</v>
      </c>
      <c r="E86" s="13" t="s">
        <v>75</v>
      </c>
      <c r="F86" s="13" t="s">
        <v>75</v>
      </c>
      <c r="J86" s="10" t="s">
        <v>2263</v>
      </c>
    </row>
    <row r="87">
      <c r="A87" s="10" t="s">
        <v>3727</v>
      </c>
      <c r="B87" s="19">
        <v>0.0894675925925926</v>
      </c>
      <c r="C87" s="10" t="s">
        <v>3086</v>
      </c>
      <c r="D87" s="10" t="s">
        <v>93</v>
      </c>
      <c r="E87" s="13">
        <v>29.0</v>
      </c>
      <c r="F87" s="16">
        <f>E87-11</f>
        <v>18</v>
      </c>
      <c r="J87" s="10" t="s">
        <v>3757</v>
      </c>
    </row>
    <row r="88">
      <c r="A88" s="10" t="s">
        <v>3727</v>
      </c>
      <c r="B88" s="19">
        <v>0.08972222222222222</v>
      </c>
      <c r="C88" s="10" t="s">
        <v>3086</v>
      </c>
      <c r="D88" s="10" t="s">
        <v>91</v>
      </c>
      <c r="E88" s="13">
        <v>37.0</v>
      </c>
      <c r="F88" s="16"/>
      <c r="H88" s="10" t="s">
        <v>3758</v>
      </c>
      <c r="I88" s="10">
        <v>1.0</v>
      </c>
      <c r="J88" s="10" t="s">
        <v>3759</v>
      </c>
    </row>
    <row r="89">
      <c r="A89" s="10" t="s">
        <v>3727</v>
      </c>
      <c r="B89" s="19">
        <v>0.08989583333333333</v>
      </c>
      <c r="C89" s="10" t="s">
        <v>3086</v>
      </c>
      <c r="D89" s="10" t="s">
        <v>93</v>
      </c>
      <c r="E89" s="13">
        <v>23.0</v>
      </c>
      <c r="F89" s="16">
        <f>E89-11</f>
        <v>12</v>
      </c>
      <c r="J89" s="10" t="s">
        <v>3760</v>
      </c>
    </row>
    <row r="90">
      <c r="A90" s="10" t="s">
        <v>3727</v>
      </c>
      <c r="B90" s="19">
        <v>0.08994212962962964</v>
      </c>
      <c r="C90" s="10" t="s">
        <v>3086</v>
      </c>
      <c r="D90" s="10" t="s">
        <v>91</v>
      </c>
      <c r="E90" s="13">
        <v>8.0</v>
      </c>
      <c r="F90" s="16"/>
      <c r="H90" s="10" t="s">
        <v>3761</v>
      </c>
    </row>
    <row r="91">
      <c r="A91" s="10" t="s">
        <v>3727</v>
      </c>
      <c r="B91" s="19">
        <v>0.09079861111111111</v>
      </c>
      <c r="C91" s="10" t="s">
        <v>964</v>
      </c>
      <c r="D91" s="10" t="s">
        <v>91</v>
      </c>
      <c r="E91" s="13">
        <v>17.0</v>
      </c>
      <c r="F91" s="16"/>
      <c r="H91" s="10" t="s">
        <v>3762</v>
      </c>
      <c r="J91" s="10" t="s">
        <v>3763</v>
      </c>
    </row>
    <row r="92">
      <c r="A92" s="10" t="s">
        <v>3727</v>
      </c>
      <c r="B92" s="19">
        <v>0.09104166666666667</v>
      </c>
      <c r="C92" s="10" t="s">
        <v>964</v>
      </c>
      <c r="D92" s="10" t="s">
        <v>81</v>
      </c>
      <c r="E92" s="13" t="s">
        <v>75</v>
      </c>
      <c r="F92" s="13" t="s">
        <v>75</v>
      </c>
      <c r="J92" s="10" t="s">
        <v>2263</v>
      </c>
    </row>
    <row r="93">
      <c r="A93" s="10" t="s">
        <v>3727</v>
      </c>
      <c r="B93" s="19">
        <v>0.09104166666666667</v>
      </c>
      <c r="C93" s="10" t="s">
        <v>964</v>
      </c>
      <c r="D93" s="10" t="s">
        <v>81</v>
      </c>
      <c r="E93" s="13" t="s">
        <v>75</v>
      </c>
      <c r="F93" s="13" t="s">
        <v>75</v>
      </c>
    </row>
    <row r="94">
      <c r="A94" s="10" t="s">
        <v>3727</v>
      </c>
      <c r="B94" s="19">
        <v>0.09131944444444444</v>
      </c>
      <c r="C94" s="10" t="s">
        <v>964</v>
      </c>
      <c r="D94" s="10" t="s">
        <v>120</v>
      </c>
      <c r="E94" s="13">
        <v>9.0</v>
      </c>
      <c r="F94" s="16"/>
      <c r="H94" s="10" t="s">
        <v>3764</v>
      </c>
      <c r="J94" s="10" t="s">
        <v>3765</v>
      </c>
    </row>
    <row r="95">
      <c r="A95" s="10" t="s">
        <v>3727</v>
      </c>
      <c r="B95" s="19">
        <v>0.09174768518518518</v>
      </c>
      <c r="C95" s="10" t="s">
        <v>82</v>
      </c>
      <c r="D95" s="10" t="s">
        <v>120</v>
      </c>
      <c r="E95" s="13">
        <v>17.0</v>
      </c>
      <c r="F95" s="16"/>
      <c r="H95" s="10" t="s">
        <v>3766</v>
      </c>
      <c r="J95" s="10" t="s">
        <v>3765</v>
      </c>
    </row>
    <row r="96">
      <c r="A96" s="10" t="s">
        <v>3727</v>
      </c>
      <c r="B96" s="19">
        <v>0.09217592592592593</v>
      </c>
      <c r="C96" s="10" t="s">
        <v>69</v>
      </c>
      <c r="D96" s="10" t="s">
        <v>78</v>
      </c>
      <c r="E96" s="13">
        <v>9.0</v>
      </c>
      <c r="F96" s="16">
        <f>E96-4</f>
        <v>5</v>
      </c>
      <c r="H96" s="10" t="s">
        <v>3767</v>
      </c>
      <c r="J96" s="10" t="s">
        <v>3768</v>
      </c>
    </row>
    <row r="97">
      <c r="A97" s="10" t="s">
        <v>3727</v>
      </c>
      <c r="B97" s="19">
        <v>0.09428240740740741</v>
      </c>
      <c r="C97" s="10" t="s">
        <v>69</v>
      </c>
      <c r="D97" s="10" t="s">
        <v>91</v>
      </c>
      <c r="E97" s="13">
        <v>17.0</v>
      </c>
      <c r="F97" s="16"/>
      <c r="H97" s="10" t="s">
        <v>3762</v>
      </c>
      <c r="J97" s="10" t="s">
        <v>263</v>
      </c>
    </row>
    <row r="98">
      <c r="A98" s="10" t="s">
        <v>3727</v>
      </c>
      <c r="B98" s="19">
        <v>0.09479166666666666</v>
      </c>
      <c r="C98" s="10" t="s">
        <v>964</v>
      </c>
      <c r="D98" s="10" t="s">
        <v>91</v>
      </c>
      <c r="E98" s="13">
        <v>15.0</v>
      </c>
      <c r="F98" s="16"/>
      <c r="H98" s="10" t="s">
        <v>3769</v>
      </c>
      <c r="I98" s="10">
        <v>1.0</v>
      </c>
      <c r="J98" s="10" t="s">
        <v>3770</v>
      </c>
    </row>
    <row r="99">
      <c r="A99" s="10" t="s">
        <v>3727</v>
      </c>
      <c r="B99" s="19">
        <v>0.11819444444444445</v>
      </c>
      <c r="C99" s="10" t="s">
        <v>964</v>
      </c>
      <c r="D99" s="10" t="s">
        <v>120</v>
      </c>
      <c r="E99" s="13">
        <v>20.0</v>
      </c>
      <c r="F99" s="16"/>
      <c r="H99" s="10" t="s">
        <v>3771</v>
      </c>
      <c r="J99" s="10" t="s">
        <v>1194</v>
      </c>
    </row>
    <row r="100">
      <c r="A100" s="10" t="s">
        <v>3727</v>
      </c>
      <c r="B100" s="19">
        <v>0.1183912037037037</v>
      </c>
      <c r="C100" s="10" t="s">
        <v>964</v>
      </c>
      <c r="D100" s="10" t="s">
        <v>120</v>
      </c>
      <c r="E100" s="13">
        <v>13.0</v>
      </c>
      <c r="F100" s="16"/>
      <c r="H100" s="10" t="s">
        <v>3772</v>
      </c>
    </row>
    <row r="101">
      <c r="A101" s="10" t="s">
        <v>3727</v>
      </c>
      <c r="B101" s="19">
        <v>0.12089120370370371</v>
      </c>
      <c r="C101" s="10" t="s">
        <v>69</v>
      </c>
      <c r="D101" s="10" t="s">
        <v>129</v>
      </c>
      <c r="E101" s="13" t="s">
        <v>75</v>
      </c>
      <c r="F101" s="13" t="s">
        <v>75</v>
      </c>
      <c r="J101" s="10" t="s">
        <v>2263</v>
      </c>
    </row>
    <row r="102">
      <c r="A102" s="10" t="s">
        <v>3727</v>
      </c>
      <c r="B102" s="19">
        <v>0.12089120370370371</v>
      </c>
      <c r="C102" s="10" t="s">
        <v>69</v>
      </c>
      <c r="D102" s="10" t="s">
        <v>129</v>
      </c>
      <c r="E102" s="13">
        <v>23.0</v>
      </c>
      <c r="F102" s="13" t="s">
        <v>75</v>
      </c>
      <c r="J102" s="10" t="s">
        <v>2508</v>
      </c>
    </row>
    <row r="103">
      <c r="A103" s="10" t="s">
        <v>3727</v>
      </c>
      <c r="B103" s="19">
        <v>0.1250462962962963</v>
      </c>
      <c r="C103" s="10" t="s">
        <v>964</v>
      </c>
      <c r="D103" s="10" t="s">
        <v>120</v>
      </c>
      <c r="E103" s="13" t="s">
        <v>75</v>
      </c>
      <c r="F103" s="13" t="s">
        <v>75</v>
      </c>
      <c r="J103" s="10" t="s">
        <v>1194</v>
      </c>
    </row>
    <row r="104">
      <c r="A104" s="10" t="s">
        <v>3727</v>
      </c>
      <c r="B104" s="19">
        <v>0.1250462962962963</v>
      </c>
      <c r="C104" s="10" t="s">
        <v>964</v>
      </c>
      <c r="D104" s="10" t="s">
        <v>120</v>
      </c>
      <c r="E104" s="13">
        <v>37.0</v>
      </c>
      <c r="F104" s="16"/>
      <c r="H104" s="10" t="s">
        <v>3773</v>
      </c>
      <c r="J104" s="10" t="s">
        <v>1194</v>
      </c>
    </row>
    <row r="105">
      <c r="A105" s="10" t="s">
        <v>3727</v>
      </c>
      <c r="B105" s="19">
        <v>0.12523148148148147</v>
      </c>
      <c r="C105" s="10" t="s">
        <v>964</v>
      </c>
      <c r="D105" s="10" t="s">
        <v>361</v>
      </c>
      <c r="E105" s="13" t="s">
        <v>75</v>
      </c>
      <c r="F105" s="13" t="s">
        <v>75</v>
      </c>
    </row>
    <row r="106">
      <c r="A106" s="10" t="s">
        <v>3727</v>
      </c>
      <c r="B106" s="19">
        <v>0.12525462962962963</v>
      </c>
      <c r="C106" s="10" t="s">
        <v>82</v>
      </c>
      <c r="D106" s="10" t="s">
        <v>361</v>
      </c>
      <c r="E106" s="13">
        <v>30.0</v>
      </c>
      <c r="F106" s="16">
        <f>E106-11</f>
        <v>19</v>
      </c>
    </row>
    <row r="107">
      <c r="A107" s="10" t="s">
        <v>3727</v>
      </c>
      <c r="B107" s="19">
        <v>0.12528935185185186</v>
      </c>
      <c r="C107" s="10" t="s">
        <v>69</v>
      </c>
      <c r="D107" s="10" t="s">
        <v>361</v>
      </c>
      <c r="E107" s="13">
        <v>7.0</v>
      </c>
      <c r="F107" s="16">
        <f>E107-1</f>
        <v>6</v>
      </c>
    </row>
    <row r="108">
      <c r="A108" s="10" t="s">
        <v>3727</v>
      </c>
      <c r="B108" s="19">
        <v>0.12569444444444444</v>
      </c>
      <c r="C108" s="10" t="s">
        <v>82</v>
      </c>
      <c r="D108" s="10" t="s">
        <v>83</v>
      </c>
      <c r="E108" s="13">
        <v>20.0</v>
      </c>
      <c r="F108" s="13" t="s">
        <v>75</v>
      </c>
      <c r="J108" s="10" t="s">
        <v>2508</v>
      </c>
    </row>
    <row r="109">
      <c r="A109" s="10" t="s">
        <v>3727</v>
      </c>
      <c r="B109" s="19">
        <v>0.14234953703703704</v>
      </c>
      <c r="C109" s="10" t="s">
        <v>82</v>
      </c>
      <c r="D109" s="10" t="s">
        <v>131</v>
      </c>
      <c r="E109" s="13">
        <v>15.0</v>
      </c>
      <c r="F109" s="13" t="s">
        <v>75</v>
      </c>
      <c r="J109" s="10" t="s">
        <v>2508</v>
      </c>
    </row>
    <row r="110">
      <c r="A110" s="10" t="s">
        <v>3727</v>
      </c>
      <c r="B110" s="19">
        <v>0.14604166666666665</v>
      </c>
      <c r="C110" s="10" t="s">
        <v>66</v>
      </c>
      <c r="D110" s="10" t="s">
        <v>127</v>
      </c>
      <c r="E110" s="13">
        <v>23.0</v>
      </c>
      <c r="F110" s="16">
        <f>E110-5</f>
        <v>18</v>
      </c>
    </row>
  </sheetData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7.43"/>
    <col customWidth="1" min="3" max="3" width="10.0"/>
    <col customWidth="1" min="4" max="4" width="16.0"/>
    <col customWidth="1" min="5" max="5" width="11.0"/>
    <col customWidth="1" min="6" max="6" width="13.14"/>
    <col customWidth="1" min="7" max="7" width="5.57"/>
    <col customWidth="1" min="8" max="8" width="42.71"/>
    <col customWidth="1" min="9" max="9" width="6.71"/>
    <col customWidth="1" min="10" max="10" width="36.29"/>
  </cols>
  <sheetData>
    <row r="1">
      <c r="A1" s="17" t="s">
        <v>0</v>
      </c>
      <c r="B1" s="17" t="s">
        <v>56</v>
      </c>
      <c r="C1" s="17" t="s">
        <v>57</v>
      </c>
      <c r="D1" s="17" t="s">
        <v>58</v>
      </c>
      <c r="E1" s="18" t="s">
        <v>59</v>
      </c>
      <c r="F1" s="18" t="s">
        <v>60</v>
      </c>
      <c r="G1" s="17" t="s">
        <v>61</v>
      </c>
      <c r="H1" s="17" t="s">
        <v>62</v>
      </c>
      <c r="I1" s="17" t="s">
        <v>63</v>
      </c>
      <c r="J1" s="17" t="s">
        <v>64</v>
      </c>
    </row>
    <row r="2">
      <c r="A2" s="10" t="s">
        <v>3774</v>
      </c>
      <c r="B2" s="19">
        <v>0.02136574074074074</v>
      </c>
      <c r="C2" s="10" t="s">
        <v>69</v>
      </c>
      <c r="D2" s="10" t="s">
        <v>67</v>
      </c>
      <c r="E2" s="13">
        <v>16.0</v>
      </c>
      <c r="F2" s="16">
        <f>E2-5</f>
        <v>11</v>
      </c>
    </row>
    <row r="3">
      <c r="A3" s="10" t="s">
        <v>3774</v>
      </c>
      <c r="B3" s="19">
        <v>0.02295138888888889</v>
      </c>
      <c r="C3" s="10" t="s">
        <v>69</v>
      </c>
      <c r="D3" s="10" t="s">
        <v>365</v>
      </c>
      <c r="E3" s="13">
        <v>20.0</v>
      </c>
      <c r="F3" s="13">
        <f>E3-1</f>
        <v>19</v>
      </c>
    </row>
    <row r="4">
      <c r="A4" s="10" t="s">
        <v>3774</v>
      </c>
      <c r="B4" s="19">
        <v>0.04365740740740741</v>
      </c>
      <c r="C4" s="10" t="s">
        <v>964</v>
      </c>
      <c r="D4" s="10" t="s">
        <v>71</v>
      </c>
      <c r="E4" s="13">
        <v>17.0</v>
      </c>
      <c r="F4" s="13">
        <f>E4-10</f>
        <v>7</v>
      </c>
    </row>
    <row r="5">
      <c r="A5" s="10" t="s">
        <v>3774</v>
      </c>
      <c r="B5" s="19">
        <v>0.05103009259259259</v>
      </c>
      <c r="C5" s="10" t="s">
        <v>70</v>
      </c>
      <c r="D5" s="10" t="s">
        <v>83</v>
      </c>
      <c r="E5" s="13" t="s">
        <v>75</v>
      </c>
      <c r="F5" s="13" t="s">
        <v>75</v>
      </c>
      <c r="J5" s="10" t="s">
        <v>2263</v>
      </c>
    </row>
    <row r="6">
      <c r="A6" s="10" t="s">
        <v>3774</v>
      </c>
      <c r="B6" s="19">
        <v>0.05103009259259259</v>
      </c>
      <c r="C6" s="10" t="s">
        <v>70</v>
      </c>
      <c r="D6" s="10" t="s">
        <v>83</v>
      </c>
      <c r="E6" s="13">
        <v>30.0</v>
      </c>
      <c r="F6" s="16">
        <f>E6-14</f>
        <v>16</v>
      </c>
    </row>
    <row r="7">
      <c r="A7" s="10" t="s">
        <v>3774</v>
      </c>
      <c r="B7" s="19">
        <v>0.05241898148148148</v>
      </c>
      <c r="C7" s="10" t="s">
        <v>70</v>
      </c>
      <c r="D7" s="10" t="s">
        <v>127</v>
      </c>
      <c r="E7" s="13">
        <v>20.0</v>
      </c>
      <c r="F7" s="13">
        <v>19.0</v>
      </c>
    </row>
    <row r="8">
      <c r="A8" s="10" t="s">
        <v>3774</v>
      </c>
      <c r="B8" s="19">
        <v>0.06630787037037036</v>
      </c>
      <c r="C8" s="10" t="s">
        <v>3086</v>
      </c>
      <c r="D8" s="10" t="s">
        <v>3775</v>
      </c>
      <c r="E8" s="13">
        <v>15.0</v>
      </c>
      <c r="F8" s="16">
        <f>E8-8</f>
        <v>7</v>
      </c>
      <c r="J8" s="10" t="s">
        <v>3776</v>
      </c>
    </row>
    <row r="9">
      <c r="A9" s="10" t="s">
        <v>3774</v>
      </c>
      <c r="B9" s="19">
        <v>0.06681712962962963</v>
      </c>
      <c r="C9" s="10" t="s">
        <v>3086</v>
      </c>
      <c r="D9" s="10" t="s">
        <v>3775</v>
      </c>
      <c r="E9" s="13" t="s">
        <v>68</v>
      </c>
      <c r="F9" s="13">
        <v>20.0</v>
      </c>
      <c r="J9" s="10" t="s">
        <v>3776</v>
      </c>
    </row>
    <row r="10">
      <c r="A10" s="10" t="s">
        <v>3774</v>
      </c>
      <c r="B10" s="19">
        <v>0.08978009259259259</v>
      </c>
      <c r="C10" s="10" t="s">
        <v>82</v>
      </c>
      <c r="D10" s="10" t="s">
        <v>361</v>
      </c>
      <c r="E10" s="13">
        <v>16.0</v>
      </c>
      <c r="F10" s="16">
        <f>E10-11</f>
        <v>5</v>
      </c>
    </row>
    <row r="11">
      <c r="A11" s="10" t="s">
        <v>3774</v>
      </c>
      <c r="B11" s="19">
        <v>0.14251157407407408</v>
      </c>
      <c r="C11" s="10" t="s">
        <v>70</v>
      </c>
      <c r="D11" s="10" t="s">
        <v>320</v>
      </c>
      <c r="E11" s="13">
        <v>11.0</v>
      </c>
      <c r="F11" s="13">
        <v>7.0</v>
      </c>
    </row>
    <row r="12">
      <c r="A12" s="10" t="s">
        <v>3774</v>
      </c>
      <c r="B12" s="19">
        <v>0.14553240740740742</v>
      </c>
      <c r="C12" s="10" t="s">
        <v>70</v>
      </c>
      <c r="D12" s="10" t="s">
        <v>166</v>
      </c>
      <c r="E12" s="13">
        <v>16.0</v>
      </c>
      <c r="F12" s="13">
        <v>7.0</v>
      </c>
      <c r="J12" s="10" t="s">
        <v>2263</v>
      </c>
    </row>
    <row r="13">
      <c r="A13" s="10" t="s">
        <v>3774</v>
      </c>
      <c r="B13" s="19">
        <v>0.14553240740740742</v>
      </c>
      <c r="C13" s="10" t="s">
        <v>70</v>
      </c>
      <c r="D13" s="10" t="s">
        <v>166</v>
      </c>
      <c r="E13" s="13">
        <v>25.0</v>
      </c>
      <c r="F13" s="13">
        <f>E13-9</f>
        <v>16</v>
      </c>
      <c r="J13" s="10" t="s">
        <v>3777</v>
      </c>
    </row>
    <row r="14">
      <c r="A14" s="10" t="s">
        <v>3774</v>
      </c>
      <c r="B14" s="19">
        <v>0.14731481481481482</v>
      </c>
      <c r="C14" s="10" t="s">
        <v>82</v>
      </c>
      <c r="D14" s="10" t="s">
        <v>361</v>
      </c>
      <c r="E14" s="13">
        <v>15.0</v>
      </c>
      <c r="F14" s="13">
        <v>4.0</v>
      </c>
    </row>
    <row r="15">
      <c r="A15" s="10" t="s">
        <v>3774</v>
      </c>
      <c r="B15" s="19">
        <v>0.1486574074074074</v>
      </c>
      <c r="C15" s="10" t="s">
        <v>964</v>
      </c>
      <c r="D15" s="10" t="s">
        <v>67</v>
      </c>
      <c r="E15" s="13">
        <v>31.0</v>
      </c>
      <c r="F15" s="13" t="s">
        <v>75</v>
      </c>
      <c r="J15" s="10" t="s">
        <v>2508</v>
      </c>
    </row>
    <row r="16">
      <c r="A16" s="10" t="s">
        <v>3774</v>
      </c>
      <c r="B16" s="19">
        <v>0.1596064814814815</v>
      </c>
      <c r="C16" s="10" t="s">
        <v>84</v>
      </c>
      <c r="D16" s="10" t="s">
        <v>67</v>
      </c>
      <c r="E16" s="13">
        <v>18.0</v>
      </c>
      <c r="F16" s="16">
        <f>E16-5</f>
        <v>13</v>
      </c>
    </row>
    <row r="17">
      <c r="A17" s="10" t="s">
        <v>3774</v>
      </c>
      <c r="B17" s="19">
        <v>0.16364583333333332</v>
      </c>
      <c r="C17" s="27" t="s">
        <v>84</v>
      </c>
      <c r="D17" s="27" t="s">
        <v>81</v>
      </c>
      <c r="E17" s="10">
        <v>10.0</v>
      </c>
      <c r="F17">
        <f>E17-8</f>
        <v>2</v>
      </c>
    </row>
    <row r="18">
      <c r="A18" s="10" t="s">
        <v>3774</v>
      </c>
      <c r="B18" s="19">
        <v>0.1659837962962963</v>
      </c>
      <c r="C18" s="10" t="s">
        <v>84</v>
      </c>
      <c r="D18" s="10" t="s">
        <v>67</v>
      </c>
      <c r="E18" s="13">
        <v>21.0</v>
      </c>
      <c r="F18" s="13">
        <f>E18-5</f>
        <v>16</v>
      </c>
    </row>
  </sheetData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7.43"/>
    <col customWidth="1" min="3" max="3" width="20.14"/>
    <col customWidth="1" min="4" max="4" width="15.57"/>
    <col customWidth="1" min="5" max="5" width="11.0"/>
    <col customWidth="1" min="6" max="6" width="13.14"/>
    <col customWidth="1" min="7" max="7" width="5.57"/>
    <col customWidth="1" min="8" max="8" width="42.71"/>
    <col customWidth="1" min="9" max="9" width="6.71"/>
    <col customWidth="1" min="10" max="10" width="36.29"/>
  </cols>
  <sheetData>
    <row r="1">
      <c r="A1" s="17" t="s">
        <v>0</v>
      </c>
      <c r="B1" s="17" t="s">
        <v>56</v>
      </c>
      <c r="C1" s="17" t="s">
        <v>57</v>
      </c>
      <c r="D1" s="17" t="s">
        <v>58</v>
      </c>
      <c r="E1" s="18" t="s">
        <v>59</v>
      </c>
      <c r="F1" s="18" t="s">
        <v>60</v>
      </c>
      <c r="G1" s="17" t="s">
        <v>61</v>
      </c>
      <c r="H1" s="17" t="s">
        <v>62</v>
      </c>
      <c r="I1" s="17" t="s">
        <v>63</v>
      </c>
      <c r="J1" s="17" t="s">
        <v>64</v>
      </c>
    </row>
    <row r="2">
      <c r="A2" s="10" t="s">
        <v>3778</v>
      </c>
      <c r="B2" s="19">
        <v>0.012280092592592592</v>
      </c>
      <c r="C2" s="10" t="s">
        <v>3779</v>
      </c>
      <c r="D2" s="10" t="s">
        <v>87</v>
      </c>
      <c r="E2" s="13">
        <v>26.0</v>
      </c>
      <c r="F2" s="13" t="s">
        <v>75</v>
      </c>
    </row>
    <row r="3">
      <c r="A3" s="10" t="s">
        <v>3778</v>
      </c>
      <c r="B3" s="19">
        <v>0.012303240740740741</v>
      </c>
      <c r="C3" s="10" t="s">
        <v>84</v>
      </c>
      <c r="D3" s="10" t="s">
        <v>87</v>
      </c>
      <c r="E3" s="13" t="s">
        <v>88</v>
      </c>
      <c r="F3" s="13">
        <v>1.0</v>
      </c>
    </row>
    <row r="4">
      <c r="A4" s="10" t="s">
        <v>3778</v>
      </c>
      <c r="B4" s="19">
        <v>0.012395833333333333</v>
      </c>
      <c r="C4" s="10" t="s">
        <v>3780</v>
      </c>
      <c r="D4" s="10" t="s">
        <v>87</v>
      </c>
      <c r="E4" s="13">
        <v>19.0</v>
      </c>
      <c r="F4" s="13" t="s">
        <v>75</v>
      </c>
    </row>
    <row r="5">
      <c r="A5" s="10" t="s">
        <v>3778</v>
      </c>
      <c r="B5" s="19">
        <v>0.012453703703703703</v>
      </c>
      <c r="C5" s="10" t="s">
        <v>3781</v>
      </c>
      <c r="D5" s="10" t="s">
        <v>87</v>
      </c>
      <c r="E5" s="13">
        <v>10.0</v>
      </c>
      <c r="F5" s="13" t="s">
        <v>75</v>
      </c>
    </row>
    <row r="6">
      <c r="A6" s="10" t="s">
        <v>3778</v>
      </c>
      <c r="B6" s="19">
        <v>0.012465277777777778</v>
      </c>
      <c r="C6" s="10" t="s">
        <v>3782</v>
      </c>
      <c r="D6" s="10" t="s">
        <v>87</v>
      </c>
      <c r="E6" s="13">
        <v>12.0</v>
      </c>
      <c r="F6" s="13" t="s">
        <v>75</v>
      </c>
    </row>
    <row r="7">
      <c r="A7" s="10" t="s">
        <v>3778</v>
      </c>
      <c r="B7" s="19">
        <v>0.012708333333333334</v>
      </c>
      <c r="C7" s="10" t="s">
        <v>3783</v>
      </c>
      <c r="D7" s="10" t="s">
        <v>87</v>
      </c>
      <c r="E7" s="13">
        <v>4.0</v>
      </c>
      <c r="F7" s="13" t="s">
        <v>75</v>
      </c>
    </row>
    <row r="8">
      <c r="A8" s="10" t="s">
        <v>3778</v>
      </c>
      <c r="B8" s="19">
        <v>0.012708333333333334</v>
      </c>
      <c r="C8" s="10" t="s">
        <v>3784</v>
      </c>
      <c r="D8" s="10" t="s">
        <v>87</v>
      </c>
      <c r="E8" s="13" t="s">
        <v>88</v>
      </c>
      <c r="F8" s="13">
        <v>1.0</v>
      </c>
    </row>
    <row r="9">
      <c r="A9" s="10" t="s">
        <v>3778</v>
      </c>
      <c r="B9" s="19">
        <v>0.01306712962962963</v>
      </c>
      <c r="C9" s="10" t="s">
        <v>3779</v>
      </c>
      <c r="D9" s="10" t="s">
        <v>93</v>
      </c>
      <c r="E9" s="13" t="s">
        <v>68</v>
      </c>
      <c r="F9" s="13">
        <v>20.0</v>
      </c>
      <c r="J9" s="10" t="s">
        <v>3785</v>
      </c>
    </row>
    <row r="10">
      <c r="A10" s="10" t="s">
        <v>3778</v>
      </c>
      <c r="B10" s="19">
        <v>0.013368055555555555</v>
      </c>
      <c r="C10" s="10" t="s">
        <v>3779</v>
      </c>
      <c r="D10" s="10" t="s">
        <v>91</v>
      </c>
      <c r="E10" s="13">
        <v>24.0</v>
      </c>
      <c r="F10" s="16"/>
      <c r="H10" s="10" t="s">
        <v>3786</v>
      </c>
    </row>
    <row r="11">
      <c r="A11" s="10" t="s">
        <v>3778</v>
      </c>
      <c r="B11" s="19">
        <v>0.014189814814814815</v>
      </c>
      <c r="C11" s="10" t="s">
        <v>3780</v>
      </c>
      <c r="D11" s="10" t="s">
        <v>93</v>
      </c>
      <c r="E11" s="13">
        <v>22.0</v>
      </c>
      <c r="F11" s="13" t="s">
        <v>75</v>
      </c>
      <c r="J11" s="10" t="s">
        <v>3785</v>
      </c>
    </row>
    <row r="12">
      <c r="A12" s="10" t="s">
        <v>3778</v>
      </c>
      <c r="B12" s="19">
        <v>0.014305555555555556</v>
      </c>
      <c r="C12" s="10" t="s">
        <v>3780</v>
      </c>
      <c r="D12" s="10" t="s">
        <v>91</v>
      </c>
      <c r="E12" s="13">
        <v>9.0</v>
      </c>
      <c r="F12" s="13"/>
      <c r="H12" s="10" t="s">
        <v>3787</v>
      </c>
    </row>
    <row r="13">
      <c r="A13" s="10" t="s">
        <v>3778</v>
      </c>
      <c r="B13" s="19">
        <v>0.014849537037037038</v>
      </c>
      <c r="C13" s="10" t="s">
        <v>3782</v>
      </c>
      <c r="D13" s="10" t="s">
        <v>93</v>
      </c>
      <c r="E13" s="13">
        <v>22.0</v>
      </c>
      <c r="F13" s="13">
        <f>E13-9</f>
        <v>13</v>
      </c>
      <c r="J13" s="10" t="s">
        <v>3788</v>
      </c>
    </row>
    <row r="14">
      <c r="A14" s="10" t="s">
        <v>3778</v>
      </c>
      <c r="B14" s="19">
        <v>0.015347222222222222</v>
      </c>
      <c r="C14" s="10" t="s">
        <v>3782</v>
      </c>
      <c r="D14" s="10" t="s">
        <v>91</v>
      </c>
      <c r="E14" s="13">
        <v>16.0</v>
      </c>
      <c r="F14" s="13"/>
      <c r="H14" s="10" t="s">
        <v>3789</v>
      </c>
    </row>
    <row r="15">
      <c r="A15" s="10" t="s">
        <v>3778</v>
      </c>
      <c r="B15" s="19">
        <v>0.01685185185185185</v>
      </c>
      <c r="C15" s="10" t="s">
        <v>84</v>
      </c>
      <c r="D15" s="10" t="s">
        <v>93</v>
      </c>
      <c r="E15" s="13">
        <v>27.0</v>
      </c>
      <c r="F15" s="13">
        <v>18.0</v>
      </c>
      <c r="J15" s="10" t="s">
        <v>3790</v>
      </c>
    </row>
    <row r="16">
      <c r="A16" s="10" t="s">
        <v>3778</v>
      </c>
      <c r="B16" s="19">
        <v>0.01685185185185185</v>
      </c>
      <c r="C16" s="10" t="s">
        <v>84</v>
      </c>
      <c r="D16" s="10" t="s">
        <v>93</v>
      </c>
      <c r="E16" s="13" t="s">
        <v>88</v>
      </c>
      <c r="F16" s="13">
        <v>1.0</v>
      </c>
      <c r="J16" s="10" t="s">
        <v>2263</v>
      </c>
    </row>
    <row r="17">
      <c r="A17" s="10" t="s">
        <v>3778</v>
      </c>
      <c r="B17" s="19">
        <v>0.017418981481481483</v>
      </c>
      <c r="C17" s="10" t="s">
        <v>84</v>
      </c>
      <c r="D17" s="10" t="s">
        <v>91</v>
      </c>
      <c r="E17" s="13">
        <v>30.0</v>
      </c>
      <c r="F17" s="13"/>
      <c r="H17" s="10" t="s">
        <v>3791</v>
      </c>
    </row>
    <row r="18">
      <c r="A18" s="10" t="s">
        <v>3778</v>
      </c>
      <c r="B18" s="19">
        <v>0.01787037037037037</v>
      </c>
      <c r="C18" s="10" t="s">
        <v>84</v>
      </c>
      <c r="D18" s="10" t="s">
        <v>93</v>
      </c>
      <c r="E18" s="13">
        <v>21.0</v>
      </c>
      <c r="F18" s="13">
        <v>18.0</v>
      </c>
      <c r="J18" s="10" t="s">
        <v>3790</v>
      </c>
    </row>
    <row r="19">
      <c r="A19" s="10" t="s">
        <v>3778</v>
      </c>
      <c r="B19" s="19">
        <v>0.01787037037037037</v>
      </c>
      <c r="C19" s="10" t="s">
        <v>84</v>
      </c>
      <c r="D19" s="10" t="s">
        <v>93</v>
      </c>
      <c r="E19" s="13" t="s">
        <v>75</v>
      </c>
      <c r="F19" s="13" t="s">
        <v>75</v>
      </c>
      <c r="J19" s="10" t="s">
        <v>2263</v>
      </c>
    </row>
    <row r="20">
      <c r="A20" s="10" t="s">
        <v>3778</v>
      </c>
      <c r="B20" s="19">
        <v>0.018113425925925925</v>
      </c>
      <c r="C20" s="10" t="s">
        <v>84</v>
      </c>
      <c r="D20" s="10" t="s">
        <v>91</v>
      </c>
      <c r="E20" s="13">
        <v>20.0</v>
      </c>
      <c r="F20" s="13"/>
      <c r="H20" s="10" t="s">
        <v>3792</v>
      </c>
    </row>
    <row r="21">
      <c r="A21" s="10" t="s">
        <v>3778</v>
      </c>
      <c r="B21" s="19">
        <v>0.01923611111111111</v>
      </c>
      <c r="C21" s="10" t="s">
        <v>84</v>
      </c>
      <c r="D21" s="10" t="s">
        <v>584</v>
      </c>
      <c r="E21" s="13" t="s">
        <v>75</v>
      </c>
      <c r="F21" s="13" t="s">
        <v>75</v>
      </c>
      <c r="J21" s="10" t="s">
        <v>2263</v>
      </c>
    </row>
    <row r="22">
      <c r="A22" s="10" t="s">
        <v>3778</v>
      </c>
      <c r="B22" s="19">
        <v>0.01923611111111111</v>
      </c>
      <c r="C22" s="10" t="s">
        <v>84</v>
      </c>
      <c r="D22" s="10" t="s">
        <v>584</v>
      </c>
      <c r="E22" s="13">
        <v>23.0</v>
      </c>
      <c r="F22" s="13">
        <f>E22-10</f>
        <v>13</v>
      </c>
      <c r="J22" s="10" t="s">
        <v>3793</v>
      </c>
    </row>
    <row r="23">
      <c r="A23" s="10" t="s">
        <v>3778</v>
      </c>
      <c r="B23" s="19">
        <v>0.019525462962962963</v>
      </c>
      <c r="C23" s="10" t="s">
        <v>3781</v>
      </c>
      <c r="D23" s="10" t="s">
        <v>91</v>
      </c>
      <c r="E23" s="13">
        <v>30.0</v>
      </c>
      <c r="F23" s="13"/>
      <c r="J23" s="10" t="s">
        <v>3794</v>
      </c>
    </row>
    <row r="24">
      <c r="A24" s="10" t="s">
        <v>3778</v>
      </c>
      <c r="B24" s="19">
        <v>0.020462962962962964</v>
      </c>
      <c r="C24" s="10" t="s">
        <v>3783</v>
      </c>
      <c r="D24" s="10" t="s">
        <v>93</v>
      </c>
      <c r="E24" s="13" t="s">
        <v>88</v>
      </c>
      <c r="F24" s="13">
        <v>1.0</v>
      </c>
      <c r="J24" s="10" t="s">
        <v>3788</v>
      </c>
    </row>
    <row r="25">
      <c r="A25" s="10" t="s">
        <v>3778</v>
      </c>
      <c r="B25" s="19">
        <v>0.020891203703703703</v>
      </c>
      <c r="C25" s="10" t="s">
        <v>3783</v>
      </c>
      <c r="D25" s="10" t="s">
        <v>93</v>
      </c>
      <c r="E25" s="13">
        <v>28.0</v>
      </c>
      <c r="F25" s="13">
        <v>19.0</v>
      </c>
      <c r="J25" s="10" t="s">
        <v>3788</v>
      </c>
    </row>
    <row r="26">
      <c r="A26" s="10" t="s">
        <v>3778</v>
      </c>
      <c r="B26" s="19">
        <v>0.0209375</v>
      </c>
      <c r="C26" s="10" t="s">
        <v>3782</v>
      </c>
      <c r="D26" s="10" t="s">
        <v>93</v>
      </c>
      <c r="E26" s="13">
        <v>26.0</v>
      </c>
      <c r="F26" s="13">
        <f>E26-9</f>
        <v>17</v>
      </c>
      <c r="J26" s="10" t="s">
        <v>3788</v>
      </c>
    </row>
    <row r="27">
      <c r="A27" s="10" t="s">
        <v>3778</v>
      </c>
      <c r="B27" s="19">
        <v>0.021030092592592593</v>
      </c>
      <c r="C27" s="10" t="s">
        <v>3783</v>
      </c>
      <c r="D27" s="10" t="s">
        <v>91</v>
      </c>
      <c r="E27" s="13">
        <v>11.0</v>
      </c>
      <c r="F27" s="13"/>
      <c r="H27" s="10" t="s">
        <v>3795</v>
      </c>
    </row>
    <row r="28">
      <c r="A28" s="10" t="s">
        <v>3778</v>
      </c>
      <c r="B28" s="19">
        <v>0.021030092592592593</v>
      </c>
      <c r="C28" s="10" t="s">
        <v>3782</v>
      </c>
      <c r="D28" s="10" t="s">
        <v>91</v>
      </c>
      <c r="E28" s="13">
        <v>9.0</v>
      </c>
      <c r="F28" s="13"/>
      <c r="H28" s="10" t="s">
        <v>3796</v>
      </c>
    </row>
    <row r="29">
      <c r="A29" s="10" t="s">
        <v>3778</v>
      </c>
      <c r="B29" s="19">
        <v>0.021574074074074075</v>
      </c>
      <c r="C29" s="10" t="s">
        <v>84</v>
      </c>
      <c r="D29" s="10" t="s">
        <v>100</v>
      </c>
      <c r="E29" s="13" t="s">
        <v>75</v>
      </c>
      <c r="F29" s="13" t="s">
        <v>75</v>
      </c>
      <c r="J29" s="10" t="s">
        <v>2263</v>
      </c>
    </row>
    <row r="30">
      <c r="A30" s="10" t="s">
        <v>3778</v>
      </c>
      <c r="B30" s="19">
        <v>0.021574074074074075</v>
      </c>
      <c r="C30" s="10" t="s">
        <v>84</v>
      </c>
      <c r="D30" s="10" t="s">
        <v>100</v>
      </c>
      <c r="E30" s="13">
        <v>18.0</v>
      </c>
      <c r="F30" s="13">
        <f>E30-4</f>
        <v>14</v>
      </c>
      <c r="J30" s="10" t="s">
        <v>3797</v>
      </c>
    </row>
    <row r="31">
      <c r="A31" s="10" t="s">
        <v>3778</v>
      </c>
      <c r="B31" s="19">
        <v>0.022916666666666665</v>
      </c>
      <c r="C31" s="10" t="s">
        <v>3784</v>
      </c>
      <c r="D31" s="10" t="s">
        <v>91</v>
      </c>
      <c r="E31" s="13">
        <v>8.0</v>
      </c>
      <c r="F31" s="13" t="s">
        <v>75</v>
      </c>
      <c r="H31" s="10" t="s">
        <v>3798</v>
      </c>
      <c r="J31" s="10" t="s">
        <v>3799</v>
      </c>
    </row>
    <row r="32">
      <c r="A32" s="10" t="s">
        <v>3778</v>
      </c>
      <c r="B32" s="19">
        <v>0.02340277777777778</v>
      </c>
      <c r="C32" s="10" t="s">
        <v>84</v>
      </c>
      <c r="D32" s="10" t="s">
        <v>100</v>
      </c>
      <c r="E32" s="13" t="s">
        <v>75</v>
      </c>
      <c r="F32" s="13" t="s">
        <v>75</v>
      </c>
      <c r="J32" s="10" t="s">
        <v>2263</v>
      </c>
    </row>
    <row r="33">
      <c r="A33" s="10" t="s">
        <v>3778</v>
      </c>
      <c r="B33" s="19">
        <v>0.02340277777777778</v>
      </c>
      <c r="C33" s="10" t="s">
        <v>84</v>
      </c>
      <c r="D33" s="10" t="s">
        <v>100</v>
      </c>
      <c r="E33" s="13">
        <v>23.0</v>
      </c>
      <c r="F33" s="13">
        <f>E33-4</f>
        <v>19</v>
      </c>
      <c r="J33" s="10" t="s">
        <v>3800</v>
      </c>
    </row>
    <row r="34">
      <c r="A34" s="10" t="s">
        <v>3778</v>
      </c>
      <c r="B34" s="19">
        <v>0.02361111111111111</v>
      </c>
      <c r="C34" s="10" t="s">
        <v>3779</v>
      </c>
      <c r="D34" s="10" t="s">
        <v>91</v>
      </c>
      <c r="E34" s="13">
        <v>17.0</v>
      </c>
      <c r="F34" s="13"/>
      <c r="H34" s="10" t="s">
        <v>3801</v>
      </c>
      <c r="J34" s="10" t="s">
        <v>3799</v>
      </c>
    </row>
    <row r="35">
      <c r="A35" s="10" t="s">
        <v>3778</v>
      </c>
      <c r="B35" s="19">
        <v>0.024293981481481482</v>
      </c>
      <c r="C35" s="10" t="s">
        <v>84</v>
      </c>
      <c r="D35" s="10" t="s">
        <v>100</v>
      </c>
      <c r="E35" s="13" t="s">
        <v>75</v>
      </c>
      <c r="F35" s="13" t="s">
        <v>75</v>
      </c>
      <c r="J35" s="10" t="s">
        <v>2263</v>
      </c>
    </row>
    <row r="36">
      <c r="A36" s="10" t="s">
        <v>3778</v>
      </c>
      <c r="B36" s="19">
        <v>0.024293981481481482</v>
      </c>
      <c r="C36" s="10" t="s">
        <v>84</v>
      </c>
      <c r="D36" s="10" t="s">
        <v>100</v>
      </c>
      <c r="E36" s="13">
        <v>14.0</v>
      </c>
      <c r="F36" s="13">
        <f>E36-4</f>
        <v>10</v>
      </c>
      <c r="J36" s="10" t="s">
        <v>3800</v>
      </c>
    </row>
    <row r="37">
      <c r="A37" s="10" t="s">
        <v>3778</v>
      </c>
      <c r="B37" s="19">
        <v>0.024756944444444446</v>
      </c>
      <c r="C37" s="10" t="s">
        <v>3780</v>
      </c>
      <c r="D37" s="10" t="s">
        <v>91</v>
      </c>
      <c r="E37" s="13">
        <v>20.0</v>
      </c>
      <c r="F37" s="13"/>
      <c r="H37" s="10" t="s">
        <v>3802</v>
      </c>
      <c r="J37" s="10" t="s">
        <v>3799</v>
      </c>
    </row>
    <row r="38">
      <c r="A38" s="10" t="s">
        <v>3778</v>
      </c>
      <c r="B38" s="19">
        <v>0.025104166666666667</v>
      </c>
      <c r="C38" s="10" t="s">
        <v>3782</v>
      </c>
      <c r="D38" s="10" t="s">
        <v>93</v>
      </c>
      <c r="E38" s="13" t="s">
        <v>75</v>
      </c>
      <c r="F38" s="13" t="s">
        <v>75</v>
      </c>
      <c r="J38" s="10" t="s">
        <v>2263</v>
      </c>
    </row>
    <row r="39">
      <c r="A39" s="10" t="s">
        <v>3778</v>
      </c>
      <c r="B39" s="19">
        <v>0.025104166666666667</v>
      </c>
      <c r="C39" s="10" t="s">
        <v>3782</v>
      </c>
      <c r="D39" s="10" t="s">
        <v>93</v>
      </c>
      <c r="E39" s="13">
        <v>20.0</v>
      </c>
      <c r="F39" s="13" t="s">
        <v>75</v>
      </c>
      <c r="J39" s="10" t="s">
        <v>3803</v>
      </c>
    </row>
    <row r="40">
      <c r="A40" s="10" t="s">
        <v>3778</v>
      </c>
      <c r="B40" s="19">
        <v>0.025219907407407406</v>
      </c>
      <c r="C40" s="10" t="s">
        <v>3782</v>
      </c>
      <c r="D40" s="10" t="s">
        <v>93</v>
      </c>
      <c r="E40" s="13" t="s">
        <v>75</v>
      </c>
      <c r="F40" s="13" t="s">
        <v>75</v>
      </c>
      <c r="J40" s="10" t="s">
        <v>2263</v>
      </c>
    </row>
    <row r="41">
      <c r="A41" s="10" t="s">
        <v>3778</v>
      </c>
      <c r="B41" s="19">
        <v>0.025219907407407406</v>
      </c>
      <c r="C41" s="10" t="s">
        <v>3782</v>
      </c>
      <c r="D41" s="10" t="s">
        <v>93</v>
      </c>
      <c r="E41" s="13">
        <v>25.0</v>
      </c>
      <c r="F41" s="13">
        <v>16.0</v>
      </c>
      <c r="J41" s="10" t="s">
        <v>3803</v>
      </c>
    </row>
    <row r="42">
      <c r="A42" s="10" t="s">
        <v>3778</v>
      </c>
      <c r="B42" s="19">
        <v>0.02533564814814815</v>
      </c>
      <c r="C42" s="10" t="s">
        <v>3782</v>
      </c>
      <c r="D42" s="10" t="s">
        <v>91</v>
      </c>
      <c r="E42" s="13">
        <v>11.0</v>
      </c>
      <c r="F42" s="13"/>
      <c r="H42" s="10" t="s">
        <v>3804</v>
      </c>
    </row>
    <row r="43">
      <c r="A43" s="10" t="s">
        <v>3778</v>
      </c>
      <c r="B43" s="19">
        <v>0.025439814814814814</v>
      </c>
      <c r="C43" s="10" t="s">
        <v>3782</v>
      </c>
      <c r="D43" s="10" t="s">
        <v>91</v>
      </c>
      <c r="E43" s="13">
        <v>14.0</v>
      </c>
      <c r="F43" s="13"/>
      <c r="H43" s="10" t="s">
        <v>3805</v>
      </c>
    </row>
    <row r="44">
      <c r="A44" s="10" t="s">
        <v>3778</v>
      </c>
      <c r="B44" s="19">
        <v>0.027974537037037037</v>
      </c>
      <c r="C44" s="10" t="s">
        <v>84</v>
      </c>
      <c r="D44" s="10" t="s">
        <v>93</v>
      </c>
      <c r="E44" s="13" t="s">
        <v>88</v>
      </c>
      <c r="F44" s="13">
        <v>1.0</v>
      </c>
      <c r="J44" s="10" t="s">
        <v>2263</v>
      </c>
    </row>
    <row r="45">
      <c r="A45" s="10" t="s">
        <v>3778</v>
      </c>
      <c r="B45" s="19">
        <v>0.027974537037037037</v>
      </c>
      <c r="C45" s="10" t="s">
        <v>84</v>
      </c>
      <c r="D45" s="10" t="s">
        <v>93</v>
      </c>
      <c r="E45" s="13">
        <v>17.0</v>
      </c>
      <c r="F45" s="13">
        <f>E45-12</f>
        <v>5</v>
      </c>
      <c r="J45" s="10" t="s">
        <v>3790</v>
      </c>
    </row>
    <row r="46">
      <c r="A46" s="10" t="s">
        <v>3778</v>
      </c>
      <c r="B46" s="19">
        <v>0.028275462962962964</v>
      </c>
      <c r="C46" s="10" t="s">
        <v>84</v>
      </c>
      <c r="D46" s="10" t="s">
        <v>93</v>
      </c>
      <c r="E46" s="13" t="s">
        <v>88</v>
      </c>
      <c r="F46" s="13">
        <v>1.0</v>
      </c>
      <c r="J46" s="10" t="s">
        <v>2263</v>
      </c>
    </row>
    <row r="47">
      <c r="A47" s="10" t="s">
        <v>3778</v>
      </c>
      <c r="B47" s="19">
        <v>0.028275462962962964</v>
      </c>
      <c r="C47" s="10" t="s">
        <v>84</v>
      </c>
      <c r="D47" s="10" t="s">
        <v>93</v>
      </c>
      <c r="E47" s="13">
        <v>23.0</v>
      </c>
      <c r="F47" s="13">
        <f>E47-12</f>
        <v>11</v>
      </c>
      <c r="J47" s="10" t="s">
        <v>3790</v>
      </c>
    </row>
    <row r="48">
      <c r="A48" s="10" t="s">
        <v>3778</v>
      </c>
      <c r="B48" s="19">
        <v>0.028680555555555556</v>
      </c>
      <c r="C48" s="10" t="s">
        <v>84</v>
      </c>
      <c r="D48" s="10" t="s">
        <v>91</v>
      </c>
      <c r="E48" s="13">
        <v>45.0</v>
      </c>
      <c r="F48" s="13"/>
      <c r="H48" s="10" t="s">
        <v>3806</v>
      </c>
      <c r="I48" s="10">
        <v>1.0</v>
      </c>
      <c r="J48" s="10" t="s">
        <v>3807</v>
      </c>
    </row>
    <row r="49">
      <c r="A49" s="10" t="s">
        <v>3778</v>
      </c>
      <c r="B49" s="19">
        <v>0.029363425925925925</v>
      </c>
      <c r="C49" s="10" t="s">
        <v>3782</v>
      </c>
      <c r="D49" s="10" t="s">
        <v>91</v>
      </c>
      <c r="E49" s="13">
        <v>30.0</v>
      </c>
      <c r="F49" s="13"/>
      <c r="J49" s="10" t="s">
        <v>3808</v>
      </c>
    </row>
    <row r="50">
      <c r="A50" s="10" t="s">
        <v>3778</v>
      </c>
      <c r="B50" s="19">
        <v>0.029502314814814815</v>
      </c>
      <c r="C50" s="10" t="s">
        <v>3783</v>
      </c>
      <c r="D50" s="10" t="s">
        <v>100</v>
      </c>
      <c r="E50" s="13" t="s">
        <v>75</v>
      </c>
      <c r="F50" s="13" t="s">
        <v>75</v>
      </c>
      <c r="H50" s="10" t="s">
        <v>3809</v>
      </c>
      <c r="J50" s="10" t="s">
        <v>3810</v>
      </c>
    </row>
    <row r="51">
      <c r="A51" s="10" t="s">
        <v>3778</v>
      </c>
      <c r="B51" s="19">
        <v>0.029513888888888888</v>
      </c>
      <c r="C51" s="10" t="s">
        <v>3781</v>
      </c>
      <c r="D51" s="10" t="s">
        <v>100</v>
      </c>
      <c r="E51" s="13" t="s">
        <v>75</v>
      </c>
      <c r="F51" s="13" t="s">
        <v>75</v>
      </c>
      <c r="H51" s="10" t="s">
        <v>3811</v>
      </c>
      <c r="J51" s="10" t="s">
        <v>3812</v>
      </c>
    </row>
    <row r="52">
      <c r="A52" s="10" t="s">
        <v>3778</v>
      </c>
      <c r="B52" s="19">
        <v>0.029548611111111112</v>
      </c>
      <c r="C52" s="10" t="s">
        <v>84</v>
      </c>
      <c r="D52" s="10" t="s">
        <v>100</v>
      </c>
      <c r="E52" s="13" t="s">
        <v>75</v>
      </c>
      <c r="F52" s="13" t="s">
        <v>75</v>
      </c>
      <c r="J52" s="10" t="s">
        <v>2263</v>
      </c>
    </row>
    <row r="53">
      <c r="A53" s="10" t="s">
        <v>3778</v>
      </c>
      <c r="B53" s="19">
        <v>0.029548611111111112</v>
      </c>
      <c r="C53" s="10" t="s">
        <v>84</v>
      </c>
      <c r="D53" s="10" t="s">
        <v>100</v>
      </c>
      <c r="E53" s="13" t="s">
        <v>75</v>
      </c>
      <c r="F53" s="13" t="s">
        <v>75</v>
      </c>
      <c r="H53" s="10" t="s">
        <v>3813</v>
      </c>
      <c r="J53" s="10" t="s">
        <v>3814</v>
      </c>
    </row>
    <row r="54">
      <c r="A54" s="10" t="s">
        <v>3778</v>
      </c>
      <c r="B54" s="19">
        <v>0.029548611111111112</v>
      </c>
      <c r="C54" s="10" t="s">
        <v>3780</v>
      </c>
      <c r="D54" s="10" t="s">
        <v>100</v>
      </c>
      <c r="E54" s="13" t="s">
        <v>75</v>
      </c>
      <c r="F54" s="13" t="s">
        <v>75</v>
      </c>
      <c r="H54" s="10" t="s">
        <v>3815</v>
      </c>
      <c r="J54" s="10" t="s">
        <v>3816</v>
      </c>
    </row>
    <row r="55">
      <c r="A55" s="10" t="s">
        <v>3778</v>
      </c>
      <c r="B55" s="19">
        <v>0.032442129629629626</v>
      </c>
      <c r="C55" s="10" t="s">
        <v>84</v>
      </c>
      <c r="D55" s="10" t="s">
        <v>584</v>
      </c>
      <c r="E55" s="13" t="s">
        <v>75</v>
      </c>
      <c r="F55" s="13" t="s">
        <v>75</v>
      </c>
      <c r="J55" s="10" t="s">
        <v>2263</v>
      </c>
    </row>
    <row r="56">
      <c r="A56" s="10" t="s">
        <v>3778</v>
      </c>
      <c r="B56" s="19">
        <v>0.032442129629629626</v>
      </c>
      <c r="C56" s="10" t="s">
        <v>84</v>
      </c>
      <c r="D56" s="10" t="s">
        <v>584</v>
      </c>
      <c r="E56" s="13">
        <v>27.0</v>
      </c>
      <c r="F56" s="13">
        <f>E56-10</f>
        <v>17</v>
      </c>
      <c r="J56" s="10" t="s">
        <v>3817</v>
      </c>
    </row>
    <row r="57">
      <c r="A57" s="10" t="s">
        <v>3778</v>
      </c>
      <c r="B57" s="19">
        <v>0.03269675925925926</v>
      </c>
      <c r="C57" s="10" t="s">
        <v>3783</v>
      </c>
      <c r="D57" s="10" t="s">
        <v>91</v>
      </c>
      <c r="E57" s="13">
        <v>21.0</v>
      </c>
      <c r="F57" s="13"/>
      <c r="H57" s="10" t="s">
        <v>3818</v>
      </c>
      <c r="J57" s="10" t="s">
        <v>3794</v>
      </c>
    </row>
    <row r="58">
      <c r="A58" s="10" t="s">
        <v>3778</v>
      </c>
      <c r="B58" s="19">
        <v>0.033136574074074075</v>
      </c>
      <c r="C58" s="10" t="s">
        <v>3784</v>
      </c>
      <c r="D58" s="10" t="s">
        <v>93</v>
      </c>
      <c r="E58" s="13" t="s">
        <v>75</v>
      </c>
      <c r="F58" s="13" t="s">
        <v>75</v>
      </c>
      <c r="J58" s="10" t="s">
        <v>2263</v>
      </c>
    </row>
    <row r="59">
      <c r="A59" s="10" t="s">
        <v>3778</v>
      </c>
      <c r="B59" s="19">
        <v>0.033136574074074075</v>
      </c>
      <c r="C59" s="10" t="s">
        <v>3784</v>
      </c>
      <c r="D59" s="10" t="s">
        <v>93</v>
      </c>
      <c r="E59" s="13">
        <v>27.0</v>
      </c>
      <c r="F59" s="13" t="s">
        <v>75</v>
      </c>
    </row>
    <row r="60">
      <c r="A60" s="10" t="s">
        <v>3778</v>
      </c>
      <c r="B60" s="19">
        <v>0.03328703703703704</v>
      </c>
      <c r="C60" s="10" t="s">
        <v>3784</v>
      </c>
      <c r="D60" s="10" t="s">
        <v>91</v>
      </c>
      <c r="E60" s="13">
        <v>26.0</v>
      </c>
      <c r="F60" s="13" t="s">
        <v>75</v>
      </c>
      <c r="H60" s="10" t="s">
        <v>3819</v>
      </c>
      <c r="J60" s="10" t="s">
        <v>3820</v>
      </c>
    </row>
    <row r="61">
      <c r="A61" s="10" t="s">
        <v>3778</v>
      </c>
      <c r="B61" s="19">
        <v>0.0353587962962963</v>
      </c>
      <c r="C61" s="10" t="s">
        <v>3780</v>
      </c>
      <c r="D61" s="10" t="s">
        <v>93</v>
      </c>
      <c r="E61" s="13" t="s">
        <v>75</v>
      </c>
      <c r="F61" s="13" t="s">
        <v>75</v>
      </c>
      <c r="J61" s="10" t="s">
        <v>2263</v>
      </c>
    </row>
    <row r="62">
      <c r="A62" s="10" t="s">
        <v>3778</v>
      </c>
      <c r="B62" s="19">
        <v>0.0353587962962963</v>
      </c>
      <c r="C62" s="10" t="s">
        <v>3780</v>
      </c>
      <c r="D62" s="10" t="s">
        <v>93</v>
      </c>
      <c r="E62" s="13">
        <v>19.0</v>
      </c>
      <c r="F62" s="13" t="s">
        <v>75</v>
      </c>
      <c r="H62" s="10"/>
      <c r="J62" s="10" t="s">
        <v>3785</v>
      </c>
    </row>
    <row r="63">
      <c r="A63" s="10" t="s">
        <v>3778</v>
      </c>
      <c r="B63" s="19">
        <v>0.0353587962962963</v>
      </c>
      <c r="C63" s="10" t="s">
        <v>3780</v>
      </c>
      <c r="D63" s="10" t="s">
        <v>91</v>
      </c>
      <c r="E63" s="13">
        <v>4.0</v>
      </c>
      <c r="F63" s="13"/>
      <c r="H63" s="10" t="s">
        <v>3821</v>
      </c>
      <c r="J63" s="10" t="s">
        <v>3822</v>
      </c>
    </row>
    <row r="64">
      <c r="A64" s="10" t="s">
        <v>3778</v>
      </c>
      <c r="B64" s="19">
        <v>0.03646990740740741</v>
      </c>
      <c r="C64" s="10" t="s">
        <v>84</v>
      </c>
      <c r="D64" s="10" t="s">
        <v>93</v>
      </c>
      <c r="E64" s="13" t="s">
        <v>75</v>
      </c>
      <c r="F64" s="13" t="s">
        <v>75</v>
      </c>
      <c r="J64" s="10" t="s">
        <v>2263</v>
      </c>
    </row>
    <row r="65">
      <c r="A65" s="10" t="s">
        <v>3778</v>
      </c>
      <c r="B65" s="19">
        <v>0.03646990740740741</v>
      </c>
      <c r="C65" s="10" t="s">
        <v>84</v>
      </c>
      <c r="D65" s="10" t="s">
        <v>93</v>
      </c>
      <c r="E65" s="13">
        <v>28.0</v>
      </c>
      <c r="F65" s="13">
        <f>E65-12</f>
        <v>16</v>
      </c>
      <c r="J65" s="10" t="s">
        <v>3790</v>
      </c>
    </row>
    <row r="66">
      <c r="A66" s="10" t="s">
        <v>3778</v>
      </c>
      <c r="B66" s="19">
        <v>0.028680555555555556</v>
      </c>
      <c r="C66" s="10" t="s">
        <v>84</v>
      </c>
      <c r="D66" s="10" t="s">
        <v>91</v>
      </c>
      <c r="E66" s="13">
        <v>39.0</v>
      </c>
      <c r="F66" s="13"/>
      <c r="H66" s="10" t="s">
        <v>3823</v>
      </c>
      <c r="I66" s="10">
        <v>1.0</v>
      </c>
      <c r="J66" s="10" t="s">
        <v>3824</v>
      </c>
    </row>
    <row r="67">
      <c r="A67" s="10" t="s">
        <v>3778</v>
      </c>
      <c r="B67" s="19">
        <v>0.03768518518518518</v>
      </c>
      <c r="C67" s="10" t="s">
        <v>3781</v>
      </c>
      <c r="D67" s="10" t="s">
        <v>91</v>
      </c>
      <c r="E67" s="13">
        <v>30.0</v>
      </c>
      <c r="F67" s="13"/>
      <c r="J67" s="10" t="s">
        <v>3808</v>
      </c>
    </row>
    <row r="68">
      <c r="A68" s="10" t="s">
        <v>3778</v>
      </c>
      <c r="B68" s="19">
        <v>0.037800925925925925</v>
      </c>
      <c r="C68" s="10" t="s">
        <v>3783</v>
      </c>
      <c r="D68" s="10" t="s">
        <v>100</v>
      </c>
      <c r="E68" s="13">
        <v>19.0</v>
      </c>
      <c r="F68" s="13" t="s">
        <v>75</v>
      </c>
      <c r="H68" s="10" t="s">
        <v>3825</v>
      </c>
      <c r="J68" s="10" t="s">
        <v>3826</v>
      </c>
    </row>
    <row r="69">
      <c r="A69" s="10" t="s">
        <v>3778</v>
      </c>
      <c r="B69" s="19">
        <v>0.037870370370370374</v>
      </c>
      <c r="C69" s="10" t="s">
        <v>3780</v>
      </c>
      <c r="D69" s="10" t="s">
        <v>100</v>
      </c>
      <c r="E69" s="13" t="s">
        <v>75</v>
      </c>
      <c r="F69" s="13" t="s">
        <v>75</v>
      </c>
      <c r="H69" s="10" t="s">
        <v>3815</v>
      </c>
      <c r="J69" s="10" t="s">
        <v>3827</v>
      </c>
    </row>
    <row r="70">
      <c r="A70" s="10" t="s">
        <v>3778</v>
      </c>
      <c r="B70" s="19">
        <v>0.038043981481481484</v>
      </c>
      <c r="C70" s="10" t="s">
        <v>84</v>
      </c>
      <c r="D70" s="10" t="s">
        <v>100</v>
      </c>
      <c r="E70" s="13" t="s">
        <v>75</v>
      </c>
      <c r="F70" s="13" t="s">
        <v>75</v>
      </c>
      <c r="J70" s="10" t="s">
        <v>2263</v>
      </c>
    </row>
    <row r="71">
      <c r="A71" s="10" t="s">
        <v>3778</v>
      </c>
      <c r="B71" s="19">
        <v>0.038043981481481484</v>
      </c>
      <c r="C71" s="10" t="s">
        <v>84</v>
      </c>
      <c r="D71" s="10" t="s">
        <v>100</v>
      </c>
      <c r="E71" s="13" t="s">
        <v>75</v>
      </c>
      <c r="F71" s="13" t="s">
        <v>75</v>
      </c>
      <c r="H71" s="10" t="s">
        <v>3813</v>
      </c>
      <c r="J71" s="10" t="s">
        <v>3828</v>
      </c>
    </row>
    <row r="72">
      <c r="A72" s="10" t="s">
        <v>3778</v>
      </c>
      <c r="B72" s="19">
        <v>0.03836805555555556</v>
      </c>
      <c r="C72" s="10" t="s">
        <v>3829</v>
      </c>
      <c r="D72" s="10" t="s">
        <v>100</v>
      </c>
      <c r="E72" s="13" t="s">
        <v>68</v>
      </c>
      <c r="F72" s="13">
        <v>20.0</v>
      </c>
      <c r="H72" s="10" t="s">
        <v>3830</v>
      </c>
      <c r="J72" s="10" t="s">
        <v>3826</v>
      </c>
    </row>
    <row r="73">
      <c r="A73" s="10" t="s">
        <v>3778</v>
      </c>
      <c r="B73" s="19">
        <v>0.03944444444444444</v>
      </c>
      <c r="C73" s="10" t="s">
        <v>84</v>
      </c>
      <c r="D73" s="10" t="s">
        <v>93</v>
      </c>
      <c r="E73" s="13" t="s">
        <v>75</v>
      </c>
      <c r="F73" s="13" t="s">
        <v>75</v>
      </c>
      <c r="J73" s="10" t="s">
        <v>2263</v>
      </c>
    </row>
    <row r="74">
      <c r="A74" s="10" t="s">
        <v>3778</v>
      </c>
      <c r="B74" s="19">
        <v>0.03944444444444444</v>
      </c>
      <c r="C74" s="10" t="s">
        <v>84</v>
      </c>
      <c r="D74" s="10" t="s">
        <v>93</v>
      </c>
      <c r="E74" s="13">
        <v>19.0</v>
      </c>
      <c r="F74" s="13">
        <f>E74-10</f>
        <v>9</v>
      </c>
      <c r="J74" s="10" t="s">
        <v>3831</v>
      </c>
    </row>
    <row r="75">
      <c r="A75" s="10" t="s">
        <v>3778</v>
      </c>
      <c r="B75" s="19">
        <v>0.039699074074074074</v>
      </c>
      <c r="C75" s="10" t="s">
        <v>84</v>
      </c>
      <c r="D75" s="10" t="s">
        <v>91</v>
      </c>
      <c r="E75" s="13">
        <v>15.0</v>
      </c>
      <c r="F75" s="13"/>
      <c r="H75" s="10" t="s">
        <v>3832</v>
      </c>
      <c r="I75" s="10">
        <v>1.0</v>
      </c>
      <c r="J75" s="10" t="s">
        <v>3833</v>
      </c>
    </row>
    <row r="76">
      <c r="A76" s="10" t="s">
        <v>3778</v>
      </c>
      <c r="B76" s="19">
        <v>0.03993055555555555</v>
      </c>
      <c r="C76" s="10" t="s">
        <v>3784</v>
      </c>
      <c r="D76" s="10" t="s">
        <v>100</v>
      </c>
      <c r="E76" s="13" t="s">
        <v>88</v>
      </c>
      <c r="F76" s="13">
        <v>1.0</v>
      </c>
      <c r="H76" s="10" t="s">
        <v>3834</v>
      </c>
      <c r="I76" s="10">
        <v>1.0</v>
      </c>
      <c r="J76" s="10" t="s">
        <v>3835</v>
      </c>
    </row>
    <row r="77">
      <c r="A77" s="10" t="s">
        <v>3778</v>
      </c>
      <c r="B77" s="19">
        <v>0.040150462962962964</v>
      </c>
      <c r="C77" s="10" t="s">
        <v>3783</v>
      </c>
      <c r="D77" s="10" t="s">
        <v>91</v>
      </c>
      <c r="E77" s="13">
        <v>21.0</v>
      </c>
      <c r="F77" s="13"/>
      <c r="J77" s="10" t="s">
        <v>3808</v>
      </c>
    </row>
    <row r="78">
      <c r="A78" s="10" t="s">
        <v>3778</v>
      </c>
      <c r="B78" s="19">
        <v>0.040601851851851854</v>
      </c>
      <c r="C78" s="10" t="s">
        <v>84</v>
      </c>
      <c r="D78" s="10" t="s">
        <v>100</v>
      </c>
      <c r="E78" s="13" t="s">
        <v>75</v>
      </c>
      <c r="F78" s="13" t="s">
        <v>75</v>
      </c>
      <c r="J78" s="10" t="s">
        <v>2263</v>
      </c>
    </row>
    <row r="79">
      <c r="A79" s="10" t="s">
        <v>3778</v>
      </c>
      <c r="B79" s="19">
        <v>0.040601851851851854</v>
      </c>
      <c r="C79" s="10" t="s">
        <v>84</v>
      </c>
      <c r="D79" s="10" t="s">
        <v>100</v>
      </c>
      <c r="E79" s="13">
        <v>22.0</v>
      </c>
      <c r="F79" s="13">
        <f>E79-4</f>
        <v>18</v>
      </c>
      <c r="H79" s="10" t="s">
        <v>3818</v>
      </c>
      <c r="J79" s="10" t="s">
        <v>3836</v>
      </c>
    </row>
    <row r="80">
      <c r="A80" s="10" t="s">
        <v>3778</v>
      </c>
      <c r="B80" s="19">
        <v>0.04133101851851852</v>
      </c>
      <c r="C80" s="10" t="s">
        <v>3779</v>
      </c>
      <c r="D80" s="10" t="s">
        <v>93</v>
      </c>
      <c r="E80" s="13" t="s">
        <v>75</v>
      </c>
      <c r="F80" s="13" t="s">
        <v>75</v>
      </c>
      <c r="J80" s="10" t="s">
        <v>2263</v>
      </c>
    </row>
    <row r="81">
      <c r="A81" s="10" t="s">
        <v>3778</v>
      </c>
      <c r="B81" s="19">
        <v>0.04133101851851852</v>
      </c>
      <c r="C81" s="10" t="s">
        <v>3779</v>
      </c>
      <c r="D81" s="10" t="s">
        <v>93</v>
      </c>
      <c r="E81" s="13">
        <v>22.0</v>
      </c>
      <c r="F81" s="13" t="s">
        <v>75</v>
      </c>
      <c r="J81" s="10" t="s">
        <v>3785</v>
      </c>
    </row>
    <row r="82">
      <c r="A82" s="10" t="s">
        <v>3778</v>
      </c>
      <c r="B82" s="19">
        <v>0.04145833333333333</v>
      </c>
      <c r="C82" s="10" t="s">
        <v>3779</v>
      </c>
      <c r="D82" s="10" t="s">
        <v>91</v>
      </c>
      <c r="E82" s="13">
        <v>12.0</v>
      </c>
      <c r="F82" s="13"/>
      <c r="H82" s="10" t="s">
        <v>3837</v>
      </c>
      <c r="J82" s="10" t="s">
        <v>3838</v>
      </c>
    </row>
    <row r="83">
      <c r="A83" s="10" t="s">
        <v>3778</v>
      </c>
      <c r="B83" s="19">
        <v>0.042118055555555554</v>
      </c>
      <c r="C83" s="10" t="s">
        <v>84</v>
      </c>
      <c r="D83" s="10" t="s">
        <v>93</v>
      </c>
      <c r="E83" s="13" t="s">
        <v>75</v>
      </c>
      <c r="F83" s="13" t="s">
        <v>75</v>
      </c>
      <c r="J83" s="10" t="s">
        <v>2263</v>
      </c>
    </row>
    <row r="84">
      <c r="A84" s="10" t="s">
        <v>3778</v>
      </c>
      <c r="B84" s="19">
        <v>0.042118055555555554</v>
      </c>
      <c r="C84" s="10" t="s">
        <v>84</v>
      </c>
      <c r="D84" s="10" t="s">
        <v>93</v>
      </c>
      <c r="E84" s="13">
        <v>26.0</v>
      </c>
      <c r="F84" s="13">
        <f>E84-10</f>
        <v>16</v>
      </c>
      <c r="J84" s="10" t="s">
        <v>3839</v>
      </c>
    </row>
    <row r="85">
      <c r="A85" s="10" t="s">
        <v>3778</v>
      </c>
      <c r="B85" s="19">
        <v>0.04251157407407408</v>
      </c>
      <c r="C85" s="10" t="s">
        <v>84</v>
      </c>
      <c r="D85" s="10" t="s">
        <v>91</v>
      </c>
      <c r="E85" s="13">
        <v>35.0</v>
      </c>
      <c r="F85" s="13"/>
      <c r="H85" s="10" t="s">
        <v>3840</v>
      </c>
      <c r="I85" s="10">
        <v>1.0</v>
      </c>
      <c r="J85" s="10" t="s">
        <v>3841</v>
      </c>
    </row>
    <row r="86">
      <c r="A86" s="10" t="s">
        <v>3778</v>
      </c>
      <c r="B86" s="19">
        <v>0.04261574074074074</v>
      </c>
      <c r="C86" s="10" t="s">
        <v>3779</v>
      </c>
      <c r="D86" s="10" t="s">
        <v>91</v>
      </c>
      <c r="E86" s="13">
        <v>4.0</v>
      </c>
      <c r="F86" s="13"/>
      <c r="H86" s="10" t="s">
        <v>3821</v>
      </c>
      <c r="J86" s="10" t="s">
        <v>3838</v>
      </c>
    </row>
    <row r="87">
      <c r="A87" s="10" t="s">
        <v>3778</v>
      </c>
      <c r="B87" s="19">
        <v>0.04657407407407407</v>
      </c>
      <c r="C87" s="10" t="s">
        <v>84</v>
      </c>
      <c r="D87" s="10" t="s">
        <v>67</v>
      </c>
      <c r="E87" s="13">
        <v>18.0</v>
      </c>
      <c r="F87" s="13">
        <f t="shared" ref="F87:F89" si="1">E87-5</f>
        <v>13</v>
      </c>
      <c r="H87" s="10" t="s">
        <v>3842</v>
      </c>
    </row>
    <row r="88">
      <c r="A88" s="10" t="s">
        <v>3778</v>
      </c>
      <c r="B88" s="19">
        <v>0.056331018518518516</v>
      </c>
      <c r="C88" s="10" t="s">
        <v>69</v>
      </c>
      <c r="D88" s="10" t="s">
        <v>71</v>
      </c>
      <c r="E88" s="13">
        <v>15.0</v>
      </c>
      <c r="F88" s="13">
        <f t="shared" si="1"/>
        <v>10</v>
      </c>
    </row>
    <row r="89">
      <c r="A89" s="10" t="s">
        <v>3778</v>
      </c>
      <c r="B89" s="19">
        <v>0.0568287037037037</v>
      </c>
      <c r="C89" s="10" t="s">
        <v>69</v>
      </c>
      <c r="D89" s="10" t="s">
        <v>67</v>
      </c>
      <c r="E89" s="13">
        <v>23.0</v>
      </c>
      <c r="F89" s="13">
        <f t="shared" si="1"/>
        <v>18</v>
      </c>
    </row>
    <row r="90">
      <c r="A90" s="10" t="s">
        <v>3778</v>
      </c>
      <c r="B90" s="19">
        <v>0.06216435185185185</v>
      </c>
      <c r="C90" s="10" t="s">
        <v>66</v>
      </c>
      <c r="D90" s="10" t="s">
        <v>76</v>
      </c>
      <c r="E90" s="13">
        <v>3.0</v>
      </c>
      <c r="F90" s="13"/>
      <c r="J90" s="10" t="s">
        <v>3843</v>
      </c>
    </row>
    <row r="91">
      <c r="A91" s="10" t="s">
        <v>3778</v>
      </c>
      <c r="B91" s="19">
        <v>0.06216435185185185</v>
      </c>
      <c r="C91" s="10" t="s">
        <v>69</v>
      </c>
      <c r="D91" s="10" t="s">
        <v>76</v>
      </c>
      <c r="E91" s="13">
        <v>5.0</v>
      </c>
      <c r="F91" s="13"/>
      <c r="J91" s="10" t="s">
        <v>3843</v>
      </c>
    </row>
    <row r="92">
      <c r="A92" s="10" t="s">
        <v>3778</v>
      </c>
      <c r="B92" s="19">
        <v>0.0621875</v>
      </c>
      <c r="C92" s="10" t="s">
        <v>70</v>
      </c>
      <c r="D92" s="10" t="s">
        <v>76</v>
      </c>
      <c r="E92" s="13">
        <v>2.0</v>
      </c>
      <c r="F92" s="13"/>
      <c r="J92" s="10" t="s">
        <v>3843</v>
      </c>
    </row>
    <row r="93">
      <c r="A93" s="10" t="s">
        <v>3778</v>
      </c>
      <c r="B93" s="19">
        <v>0.06219907407407407</v>
      </c>
      <c r="C93" s="10" t="s">
        <v>84</v>
      </c>
      <c r="D93" s="10" t="s">
        <v>76</v>
      </c>
      <c r="E93" s="13">
        <v>1.0</v>
      </c>
      <c r="F93" s="13"/>
      <c r="J93" s="10" t="s">
        <v>3843</v>
      </c>
    </row>
    <row r="94">
      <c r="A94" s="10" t="s">
        <v>3778</v>
      </c>
      <c r="B94" s="19">
        <v>0.06267361111111111</v>
      </c>
      <c r="C94" s="10" t="s">
        <v>82</v>
      </c>
      <c r="D94" s="10" t="s">
        <v>76</v>
      </c>
      <c r="E94" s="13">
        <v>3.0</v>
      </c>
      <c r="F94" s="13"/>
      <c r="J94" s="10" t="s">
        <v>3843</v>
      </c>
    </row>
    <row r="95">
      <c r="A95" s="10" t="s">
        <v>3778</v>
      </c>
      <c r="B95" s="19">
        <v>0.06375</v>
      </c>
      <c r="C95" s="10" t="s">
        <v>964</v>
      </c>
      <c r="D95" s="10" t="s">
        <v>67</v>
      </c>
      <c r="E95" s="13" t="s">
        <v>68</v>
      </c>
      <c r="F95" s="13">
        <v>20.0</v>
      </c>
    </row>
    <row r="96">
      <c r="A96" s="10" t="s">
        <v>3778</v>
      </c>
      <c r="B96" s="19">
        <v>0.07295138888888889</v>
      </c>
      <c r="C96" s="10" t="s">
        <v>964</v>
      </c>
      <c r="D96" s="10" t="s">
        <v>71</v>
      </c>
      <c r="E96" s="13">
        <v>17.0</v>
      </c>
      <c r="F96" s="13">
        <f>E96-10</f>
        <v>7</v>
      </c>
    </row>
    <row r="97">
      <c r="A97" s="10" t="s">
        <v>3778</v>
      </c>
      <c r="B97" s="19">
        <v>0.09649305555555555</v>
      </c>
      <c r="C97" s="10" t="s">
        <v>82</v>
      </c>
      <c r="D97" s="10" t="s">
        <v>76</v>
      </c>
      <c r="E97" s="13">
        <v>65.0</v>
      </c>
      <c r="F97" s="13"/>
      <c r="J97" s="10" t="s">
        <v>3844</v>
      </c>
    </row>
    <row r="98">
      <c r="A98" s="10" t="s">
        <v>3778</v>
      </c>
      <c r="B98" s="19">
        <v>0.1000925925925926</v>
      </c>
      <c r="C98" s="10" t="s">
        <v>964</v>
      </c>
      <c r="D98" s="10" t="s">
        <v>67</v>
      </c>
      <c r="E98" s="13">
        <v>29.0</v>
      </c>
      <c r="F98" s="13">
        <f>E98-10</f>
        <v>19</v>
      </c>
    </row>
    <row r="99">
      <c r="A99" s="10" t="s">
        <v>3778</v>
      </c>
      <c r="B99" s="19">
        <v>0.10503472222222222</v>
      </c>
      <c r="C99" s="10" t="s">
        <v>82</v>
      </c>
      <c r="D99" s="10" t="s">
        <v>3424</v>
      </c>
      <c r="E99" s="13">
        <v>3.0</v>
      </c>
      <c r="F99" s="13">
        <f>E99</f>
        <v>3</v>
      </c>
      <c r="J99" s="10" t="s">
        <v>3845</v>
      </c>
    </row>
    <row r="100">
      <c r="A100" s="10" t="s">
        <v>3778</v>
      </c>
      <c r="B100" s="19">
        <v>0.10594907407407407</v>
      </c>
      <c r="C100" s="10" t="s">
        <v>964</v>
      </c>
      <c r="D100" s="10" t="s">
        <v>154</v>
      </c>
      <c r="E100" s="13">
        <v>13.0</v>
      </c>
      <c r="F100" s="13">
        <f>E100-5</f>
        <v>8</v>
      </c>
    </row>
    <row r="101">
      <c r="A101" s="10" t="s">
        <v>3778</v>
      </c>
      <c r="B101" s="19">
        <v>0.10700231481481481</v>
      </c>
      <c r="C101" s="10" t="s">
        <v>69</v>
      </c>
      <c r="D101" s="10" t="s">
        <v>209</v>
      </c>
      <c r="E101" s="13">
        <v>21.0</v>
      </c>
      <c r="F101" s="13">
        <f t="shared" ref="F101:F102" si="2">E101-3</f>
        <v>18</v>
      </c>
      <c r="J101" s="10" t="s">
        <v>3846</v>
      </c>
    </row>
    <row r="102">
      <c r="A102" s="10" t="s">
        <v>3778</v>
      </c>
      <c r="B102" s="19">
        <v>0.10700231481481481</v>
      </c>
      <c r="C102" s="10" t="s">
        <v>82</v>
      </c>
      <c r="D102" s="10" t="s">
        <v>209</v>
      </c>
      <c r="E102" s="13">
        <v>8.0</v>
      </c>
      <c r="F102" s="13">
        <f t="shared" si="2"/>
        <v>5</v>
      </c>
      <c r="J102" s="10" t="s">
        <v>3846</v>
      </c>
    </row>
    <row r="103">
      <c r="A103" s="10" t="s">
        <v>3778</v>
      </c>
      <c r="B103" s="19">
        <v>0.10700231481481481</v>
      </c>
      <c r="C103" s="10" t="s">
        <v>84</v>
      </c>
      <c r="D103" s="10" t="s">
        <v>209</v>
      </c>
      <c r="E103" s="13">
        <v>25.0</v>
      </c>
      <c r="F103" s="13">
        <f>E103-10</f>
        <v>15</v>
      </c>
      <c r="J103" s="10" t="s">
        <v>3846</v>
      </c>
    </row>
    <row r="104">
      <c r="A104" s="10" t="s">
        <v>3778</v>
      </c>
      <c r="B104" s="19">
        <v>0.10810185185185185</v>
      </c>
      <c r="C104" s="10" t="s">
        <v>82</v>
      </c>
      <c r="D104" s="10" t="s">
        <v>67</v>
      </c>
      <c r="E104" s="13" t="s">
        <v>68</v>
      </c>
      <c r="F104" s="13">
        <v>20.0</v>
      </c>
      <c r="J104" s="10" t="s">
        <v>3846</v>
      </c>
    </row>
    <row r="105">
      <c r="A105" s="10" t="s">
        <v>3778</v>
      </c>
      <c r="B105" s="19">
        <v>0.10810185185185185</v>
      </c>
      <c r="C105" s="10" t="s">
        <v>69</v>
      </c>
      <c r="D105" s="10" t="s">
        <v>67</v>
      </c>
      <c r="E105" s="13">
        <v>15.0</v>
      </c>
      <c r="F105" s="13">
        <f t="shared" ref="F105:F106" si="3">E105-4</f>
        <v>11</v>
      </c>
      <c r="J105" s="10" t="s">
        <v>3846</v>
      </c>
    </row>
    <row r="106">
      <c r="A106" s="10" t="s">
        <v>3778</v>
      </c>
      <c r="B106" s="19">
        <v>0.10810185185185185</v>
      </c>
      <c r="C106" s="10" t="s">
        <v>84</v>
      </c>
      <c r="D106" s="10" t="s">
        <v>67</v>
      </c>
      <c r="E106" s="13">
        <v>19.0</v>
      </c>
      <c r="F106" s="13">
        <f t="shared" si="3"/>
        <v>15</v>
      </c>
      <c r="J106" s="10" t="s">
        <v>3846</v>
      </c>
    </row>
    <row r="107">
      <c r="A107" s="10" t="s">
        <v>3778</v>
      </c>
      <c r="B107" s="19">
        <v>0.11145833333333334</v>
      </c>
      <c r="C107" s="10" t="s">
        <v>82</v>
      </c>
      <c r="D107" s="10" t="s">
        <v>209</v>
      </c>
      <c r="E107" s="13">
        <v>19.0</v>
      </c>
      <c r="F107" s="13">
        <f t="shared" ref="F107:F108" si="4">E107-3</f>
        <v>16</v>
      </c>
      <c r="J107" s="10" t="s">
        <v>3846</v>
      </c>
    </row>
    <row r="108">
      <c r="A108" s="10" t="s">
        <v>3778</v>
      </c>
      <c r="B108" s="19">
        <v>0.11145833333333334</v>
      </c>
      <c r="C108" s="10" t="s">
        <v>69</v>
      </c>
      <c r="D108" s="10" t="s">
        <v>209</v>
      </c>
      <c r="E108" s="13">
        <v>15.0</v>
      </c>
      <c r="F108" s="13">
        <f t="shared" si="4"/>
        <v>12</v>
      </c>
      <c r="J108" s="10" t="s">
        <v>3846</v>
      </c>
    </row>
    <row r="109">
      <c r="A109" s="10" t="s">
        <v>3778</v>
      </c>
      <c r="B109" s="19">
        <v>0.11149305555555555</v>
      </c>
      <c r="C109" s="10" t="s">
        <v>82</v>
      </c>
      <c r="D109" s="10" t="s">
        <v>76</v>
      </c>
      <c r="E109" s="13">
        <v>3.0</v>
      </c>
      <c r="F109" s="13"/>
      <c r="J109" s="10" t="s">
        <v>2507</v>
      </c>
    </row>
    <row r="110">
      <c r="A110" s="10" t="s">
        <v>3778</v>
      </c>
      <c r="B110" s="19">
        <v>0.11178240740740741</v>
      </c>
      <c r="C110" s="10" t="s">
        <v>70</v>
      </c>
      <c r="D110" s="10" t="s">
        <v>67</v>
      </c>
      <c r="E110" s="13">
        <v>6.0</v>
      </c>
      <c r="F110" s="13">
        <v>2.0</v>
      </c>
    </row>
    <row r="111">
      <c r="A111" s="10" t="s">
        <v>3778</v>
      </c>
      <c r="B111" s="19">
        <v>0.11267361111111111</v>
      </c>
      <c r="C111" s="10" t="s">
        <v>3086</v>
      </c>
      <c r="D111" s="10" t="s">
        <v>67</v>
      </c>
      <c r="E111" s="13">
        <v>12.0</v>
      </c>
      <c r="F111" s="13">
        <f>E111-1</f>
        <v>11</v>
      </c>
    </row>
    <row r="112">
      <c r="A112" s="10" t="s">
        <v>3778</v>
      </c>
      <c r="B112" s="19">
        <v>0.11267361111111111</v>
      </c>
      <c r="C112" s="10" t="s">
        <v>82</v>
      </c>
      <c r="D112" s="10" t="s">
        <v>67</v>
      </c>
      <c r="E112" s="13">
        <v>7.0</v>
      </c>
      <c r="F112" s="13">
        <f t="shared" ref="F112:F113" si="5">E112-4</f>
        <v>3</v>
      </c>
      <c r="J112" s="10" t="s">
        <v>3846</v>
      </c>
    </row>
    <row r="113">
      <c r="A113" s="10" t="s">
        <v>3778</v>
      </c>
      <c r="B113" s="19">
        <v>0.11267361111111111</v>
      </c>
      <c r="C113" s="10" t="s">
        <v>69</v>
      </c>
      <c r="D113" s="10" t="s">
        <v>67</v>
      </c>
      <c r="E113" s="13">
        <v>19.0</v>
      </c>
      <c r="F113" s="13">
        <f t="shared" si="5"/>
        <v>15</v>
      </c>
      <c r="J113" s="10" t="s">
        <v>3846</v>
      </c>
    </row>
    <row r="114">
      <c r="A114" s="10" t="s">
        <v>3778</v>
      </c>
      <c r="B114" s="19">
        <v>0.11386574074074074</v>
      </c>
      <c r="C114" s="10" t="s">
        <v>82</v>
      </c>
      <c r="D114" s="10" t="s">
        <v>209</v>
      </c>
      <c r="E114" s="13">
        <v>15.0</v>
      </c>
      <c r="F114" s="13">
        <f t="shared" ref="F114:F115" si="6">E114-3</f>
        <v>12</v>
      </c>
      <c r="J114" s="10" t="s">
        <v>3846</v>
      </c>
    </row>
    <row r="115">
      <c r="A115" s="10" t="s">
        <v>3778</v>
      </c>
      <c r="B115" s="19">
        <v>0.11386574074074074</v>
      </c>
      <c r="C115" s="10" t="s">
        <v>69</v>
      </c>
      <c r="D115" s="10" t="s">
        <v>209</v>
      </c>
      <c r="E115" s="13">
        <v>17.0</v>
      </c>
      <c r="F115" s="13">
        <f t="shared" si="6"/>
        <v>14</v>
      </c>
      <c r="J115" s="10" t="s">
        <v>3846</v>
      </c>
    </row>
    <row r="116">
      <c r="A116" s="10" t="s">
        <v>3778</v>
      </c>
      <c r="B116" s="19">
        <v>0.11392361111111111</v>
      </c>
      <c r="C116" s="10" t="s">
        <v>82</v>
      </c>
      <c r="D116" s="10" t="s">
        <v>76</v>
      </c>
      <c r="E116" s="13">
        <v>3.0</v>
      </c>
      <c r="F116" s="13"/>
      <c r="J116" s="10" t="s">
        <v>2507</v>
      </c>
    </row>
    <row r="117">
      <c r="A117" s="10" t="s">
        <v>3778</v>
      </c>
      <c r="B117" s="19">
        <v>0.11502314814814815</v>
      </c>
      <c r="C117" s="10" t="s">
        <v>82</v>
      </c>
      <c r="D117" s="10" t="s">
        <v>67</v>
      </c>
      <c r="E117" s="13" t="s">
        <v>75</v>
      </c>
      <c r="F117" s="13" t="s">
        <v>75</v>
      </c>
      <c r="J117" s="10" t="s">
        <v>3846</v>
      </c>
    </row>
    <row r="118">
      <c r="A118" s="10" t="s">
        <v>3778</v>
      </c>
      <c r="B118" s="19">
        <v>0.11502314814814815</v>
      </c>
      <c r="C118" s="10" t="s">
        <v>69</v>
      </c>
      <c r="D118" s="10" t="s">
        <v>67</v>
      </c>
      <c r="E118" s="13">
        <v>20.0</v>
      </c>
      <c r="F118" s="13">
        <f>E118-4</f>
        <v>16</v>
      </c>
      <c r="J118" s="10" t="s">
        <v>3846</v>
      </c>
    </row>
    <row r="119">
      <c r="A119" s="10" t="s">
        <v>3778</v>
      </c>
      <c r="B119" s="19">
        <v>0.11561342592592593</v>
      </c>
      <c r="C119" s="10" t="s">
        <v>82</v>
      </c>
      <c r="D119" s="10" t="s">
        <v>100</v>
      </c>
      <c r="E119" s="13" t="s">
        <v>68</v>
      </c>
      <c r="F119" s="13">
        <v>20.0</v>
      </c>
      <c r="J119" s="10" t="s">
        <v>3846</v>
      </c>
    </row>
    <row r="120">
      <c r="A120" s="10" t="s">
        <v>3778</v>
      </c>
      <c r="B120" s="19">
        <v>0.11561342592592593</v>
      </c>
      <c r="C120" s="10" t="s">
        <v>69</v>
      </c>
      <c r="D120" s="10" t="s">
        <v>100</v>
      </c>
      <c r="E120" s="13">
        <v>21.0</v>
      </c>
      <c r="F120" s="13">
        <f t="shared" ref="F120:F122" si="7">E120-3</f>
        <v>18</v>
      </c>
      <c r="J120" s="10" t="s">
        <v>3846</v>
      </c>
    </row>
    <row r="121">
      <c r="A121" s="10" t="s">
        <v>3778</v>
      </c>
      <c r="B121" s="19">
        <v>0.11655092592592593</v>
      </c>
      <c r="C121" s="10" t="s">
        <v>66</v>
      </c>
      <c r="D121" s="10" t="s">
        <v>67</v>
      </c>
      <c r="E121" s="13">
        <v>19.0</v>
      </c>
      <c r="F121" s="13">
        <f t="shared" si="7"/>
        <v>16</v>
      </c>
      <c r="J121" s="10" t="s">
        <v>2265</v>
      </c>
    </row>
    <row r="122">
      <c r="A122" s="10" t="s">
        <v>3778</v>
      </c>
      <c r="B122" s="19">
        <v>0.11655092592592593</v>
      </c>
      <c r="C122" s="10" t="s">
        <v>66</v>
      </c>
      <c r="D122" s="10" t="s">
        <v>67</v>
      </c>
      <c r="E122" s="13">
        <v>16.0</v>
      </c>
      <c r="F122" s="13">
        <f t="shared" si="7"/>
        <v>13</v>
      </c>
    </row>
    <row r="123">
      <c r="A123" s="10" t="s">
        <v>3778</v>
      </c>
      <c r="B123" s="19">
        <v>0.11773148148148148</v>
      </c>
      <c r="C123" s="10" t="s">
        <v>66</v>
      </c>
      <c r="D123" s="10" t="s">
        <v>584</v>
      </c>
      <c r="E123" s="13">
        <v>6.0</v>
      </c>
      <c r="F123" s="13">
        <f>E123-2</f>
        <v>4</v>
      </c>
    </row>
    <row r="124">
      <c r="A124" s="10" t="s">
        <v>3778</v>
      </c>
      <c r="B124" s="19">
        <v>0.11814814814814815</v>
      </c>
      <c r="C124" s="10" t="s">
        <v>82</v>
      </c>
      <c r="D124" s="10" t="s">
        <v>209</v>
      </c>
      <c r="E124" s="13">
        <v>6.0</v>
      </c>
      <c r="F124" s="13" t="s">
        <v>75</v>
      </c>
      <c r="J124" s="10" t="s">
        <v>3847</v>
      </c>
    </row>
    <row r="125">
      <c r="A125" s="10" t="s">
        <v>3778</v>
      </c>
      <c r="B125" s="19">
        <v>0.11925925925925926</v>
      </c>
      <c r="C125" s="10" t="s">
        <v>69</v>
      </c>
      <c r="D125" s="10" t="s">
        <v>67</v>
      </c>
      <c r="E125" s="13">
        <v>12.0</v>
      </c>
      <c r="F125" s="13">
        <f>E125-4</f>
        <v>8</v>
      </c>
      <c r="J125" s="10" t="s">
        <v>3846</v>
      </c>
    </row>
    <row r="126">
      <c r="A126" s="10" t="s">
        <v>3778</v>
      </c>
      <c r="B126" s="19">
        <v>0.11925925925925926</v>
      </c>
      <c r="C126" s="10" t="s">
        <v>964</v>
      </c>
      <c r="D126" s="10" t="s">
        <v>67</v>
      </c>
      <c r="E126" s="13">
        <v>13.0</v>
      </c>
      <c r="F126" s="13">
        <f>E126-10</f>
        <v>3</v>
      </c>
    </row>
    <row r="127">
      <c r="A127" s="10" t="s">
        <v>3778</v>
      </c>
      <c r="B127" s="19">
        <v>0.12060185185185185</v>
      </c>
      <c r="C127" s="10" t="s">
        <v>66</v>
      </c>
      <c r="D127" s="10" t="s">
        <v>67</v>
      </c>
      <c r="E127" s="13" t="s">
        <v>68</v>
      </c>
      <c r="F127" s="13">
        <v>20.0</v>
      </c>
    </row>
    <row r="128">
      <c r="A128" s="10" t="s">
        <v>3778</v>
      </c>
      <c r="B128" s="19">
        <v>0.12443287037037037</v>
      </c>
      <c r="C128" s="10" t="s">
        <v>69</v>
      </c>
      <c r="D128" s="10" t="s">
        <v>125</v>
      </c>
      <c r="E128" s="13">
        <v>8.0</v>
      </c>
      <c r="F128" s="13">
        <f>E128-4</f>
        <v>4</v>
      </c>
      <c r="J128" s="10" t="s">
        <v>3848</v>
      </c>
    </row>
    <row r="129">
      <c r="A129" s="10" t="s">
        <v>3778</v>
      </c>
      <c r="B129" s="19">
        <v>0.12443287037037037</v>
      </c>
      <c r="C129" s="10" t="s">
        <v>82</v>
      </c>
      <c r="D129" s="10" t="s">
        <v>125</v>
      </c>
      <c r="E129" s="13">
        <f>F129+4</f>
        <v>6</v>
      </c>
      <c r="F129" s="13">
        <v>2.0</v>
      </c>
      <c r="J129" s="10" t="s">
        <v>3848</v>
      </c>
    </row>
    <row r="130">
      <c r="A130" s="10" t="s">
        <v>3778</v>
      </c>
      <c r="B130" s="19">
        <v>0.12443287037037037</v>
      </c>
      <c r="C130" s="10" t="s">
        <v>82</v>
      </c>
      <c r="D130" s="10" t="s">
        <v>76</v>
      </c>
      <c r="E130" s="13">
        <v>1.0</v>
      </c>
      <c r="F130" s="13"/>
      <c r="J130" s="10" t="s">
        <v>2507</v>
      </c>
    </row>
    <row r="131">
      <c r="A131" s="10" t="s">
        <v>3778</v>
      </c>
      <c r="B131" s="19">
        <v>0.12605324074074073</v>
      </c>
      <c r="C131" s="10" t="s">
        <v>82</v>
      </c>
      <c r="D131" s="10" t="s">
        <v>67</v>
      </c>
      <c r="E131" s="13" t="s">
        <v>75</v>
      </c>
      <c r="F131" s="13" t="s">
        <v>75</v>
      </c>
      <c r="J131" s="10" t="s">
        <v>2263</v>
      </c>
    </row>
    <row r="132">
      <c r="A132" s="10" t="s">
        <v>3778</v>
      </c>
      <c r="B132" s="19">
        <v>0.12605324074074073</v>
      </c>
      <c r="C132" s="10" t="s">
        <v>82</v>
      </c>
      <c r="D132" s="10" t="s">
        <v>67</v>
      </c>
      <c r="E132" s="13">
        <v>28.0</v>
      </c>
      <c r="F132" s="13" t="s">
        <v>75</v>
      </c>
      <c r="J132" s="10" t="s">
        <v>3849</v>
      </c>
    </row>
    <row r="133">
      <c r="A133" s="10" t="s">
        <v>3778</v>
      </c>
      <c r="B133" s="19">
        <v>0.12605324074074073</v>
      </c>
      <c r="C133" s="10" t="s">
        <v>69</v>
      </c>
      <c r="D133" s="10" t="s">
        <v>67</v>
      </c>
      <c r="E133" s="13" t="s">
        <v>75</v>
      </c>
      <c r="F133" s="13" t="s">
        <v>75</v>
      </c>
      <c r="J133" s="10" t="s">
        <v>2263</v>
      </c>
    </row>
    <row r="134">
      <c r="A134" s="10" t="s">
        <v>3778</v>
      </c>
      <c r="B134" s="19">
        <v>0.12605324074074073</v>
      </c>
      <c r="C134" s="10" t="s">
        <v>69</v>
      </c>
      <c r="D134" s="10" t="s">
        <v>67</v>
      </c>
      <c r="E134" s="13">
        <v>16.0</v>
      </c>
      <c r="F134" s="13">
        <f>E134-5</f>
        <v>11</v>
      </c>
      <c r="J134" s="10" t="s">
        <v>3848</v>
      </c>
    </row>
    <row r="135">
      <c r="A135" s="10" t="s">
        <v>3778</v>
      </c>
      <c r="B135" s="19">
        <v>0.14101851851851852</v>
      </c>
      <c r="C135" s="10" t="s">
        <v>964</v>
      </c>
      <c r="D135" s="10" t="s">
        <v>67</v>
      </c>
      <c r="E135" s="13">
        <v>22.0</v>
      </c>
      <c r="F135" s="13">
        <f t="shared" ref="F135:F136" si="8">E135-10</f>
        <v>12</v>
      </c>
    </row>
    <row r="136">
      <c r="A136" s="10" t="s">
        <v>3778</v>
      </c>
      <c r="B136" s="19">
        <v>0.14152777777777778</v>
      </c>
      <c r="C136" s="10" t="s">
        <v>964</v>
      </c>
      <c r="D136" s="10" t="s">
        <v>67</v>
      </c>
      <c r="E136" s="13">
        <v>23.0</v>
      </c>
      <c r="F136" s="13">
        <f t="shared" si="8"/>
        <v>13</v>
      </c>
    </row>
    <row r="137">
      <c r="A137" s="10" t="s">
        <v>3778</v>
      </c>
      <c r="B137" s="19">
        <v>0.14237268518518517</v>
      </c>
      <c r="C137" s="10" t="s">
        <v>66</v>
      </c>
      <c r="D137" s="10" t="s">
        <v>3424</v>
      </c>
      <c r="E137" s="13">
        <v>19.0</v>
      </c>
      <c r="F137" s="13">
        <f>E137</f>
        <v>19</v>
      </c>
      <c r="J137" s="10" t="s">
        <v>3850</v>
      </c>
    </row>
    <row r="138">
      <c r="A138" s="10" t="s">
        <v>3778</v>
      </c>
      <c r="B138" s="19">
        <v>0.14351851851851852</v>
      </c>
      <c r="C138" s="10" t="s">
        <v>964</v>
      </c>
      <c r="D138" s="10" t="s">
        <v>67</v>
      </c>
      <c r="E138" s="13">
        <v>26.0</v>
      </c>
      <c r="F138" s="13">
        <f>E138-10</f>
        <v>16</v>
      </c>
    </row>
    <row r="139">
      <c r="A139" s="10" t="s">
        <v>3778</v>
      </c>
      <c r="B139" s="19">
        <v>0.14351851851851852</v>
      </c>
      <c r="C139" s="10" t="s">
        <v>69</v>
      </c>
      <c r="D139" s="10" t="s">
        <v>67</v>
      </c>
      <c r="E139" s="13" t="s">
        <v>75</v>
      </c>
      <c r="F139" s="13" t="s">
        <v>75</v>
      </c>
      <c r="J139" s="10" t="s">
        <v>3846</v>
      </c>
    </row>
    <row r="140">
      <c r="A140" s="10" t="s">
        <v>3778</v>
      </c>
      <c r="B140" s="19">
        <v>0.14351851851851852</v>
      </c>
      <c r="C140" s="10" t="s">
        <v>69</v>
      </c>
      <c r="D140" s="10" t="s">
        <v>67</v>
      </c>
      <c r="E140" s="13">
        <v>23.0</v>
      </c>
      <c r="F140" s="13">
        <f>E140-4</f>
        <v>19</v>
      </c>
      <c r="J140" s="10" t="s">
        <v>3846</v>
      </c>
    </row>
    <row r="141">
      <c r="A141" s="10" t="s">
        <v>3778</v>
      </c>
      <c r="B141" s="19">
        <v>0.14351851851851852</v>
      </c>
      <c r="C141" s="10" t="s">
        <v>84</v>
      </c>
      <c r="D141" s="10" t="s">
        <v>67</v>
      </c>
      <c r="E141" s="13" t="s">
        <v>75</v>
      </c>
      <c r="F141" s="13" t="s">
        <v>75</v>
      </c>
      <c r="J141" s="10" t="s">
        <v>3846</v>
      </c>
    </row>
    <row r="142">
      <c r="A142" s="10" t="s">
        <v>3778</v>
      </c>
      <c r="B142" s="19">
        <v>0.14351851851851852</v>
      </c>
      <c r="C142" s="10" t="s">
        <v>84</v>
      </c>
      <c r="D142" s="10" t="s">
        <v>67</v>
      </c>
      <c r="E142" s="13">
        <v>22.0</v>
      </c>
      <c r="F142" s="13">
        <f>E142-4</f>
        <v>18</v>
      </c>
      <c r="J142" s="10" t="s">
        <v>3846</v>
      </c>
    </row>
    <row r="143">
      <c r="A143" s="10" t="s">
        <v>3778</v>
      </c>
      <c r="B143" s="19">
        <v>0.14351851851851852</v>
      </c>
      <c r="C143" s="10" t="s">
        <v>82</v>
      </c>
      <c r="D143" s="10" t="s">
        <v>67</v>
      </c>
      <c r="E143" s="13" t="s">
        <v>75</v>
      </c>
      <c r="F143" s="13" t="s">
        <v>75</v>
      </c>
      <c r="J143" s="10" t="s">
        <v>3846</v>
      </c>
    </row>
    <row r="144">
      <c r="A144" s="10" t="s">
        <v>3778</v>
      </c>
      <c r="B144" s="19">
        <v>0.14351851851851852</v>
      </c>
      <c r="C144" s="10" t="s">
        <v>82</v>
      </c>
      <c r="D144" s="10" t="s">
        <v>67</v>
      </c>
      <c r="E144" s="13">
        <v>16.0</v>
      </c>
      <c r="F144" s="13">
        <f>E144-4</f>
        <v>12</v>
      </c>
      <c r="J144" s="10" t="s">
        <v>3846</v>
      </c>
    </row>
    <row r="145">
      <c r="A145" s="10" t="s">
        <v>3778</v>
      </c>
      <c r="B145" s="19">
        <v>0.1491435185185185</v>
      </c>
      <c r="C145" s="10" t="s">
        <v>66</v>
      </c>
      <c r="D145" s="10" t="s">
        <v>67</v>
      </c>
      <c r="E145" s="13">
        <v>19.0</v>
      </c>
      <c r="F145" s="13">
        <f>E145-3</f>
        <v>16</v>
      </c>
    </row>
    <row r="146">
      <c r="A146" s="10" t="s">
        <v>3778</v>
      </c>
      <c r="B146" s="19">
        <v>0.15362268518518518</v>
      </c>
      <c r="C146" s="10" t="s">
        <v>964</v>
      </c>
      <c r="D146" s="10" t="s">
        <v>71</v>
      </c>
      <c r="E146" s="13">
        <v>24.0</v>
      </c>
      <c r="F146" s="13">
        <f>E146-10</f>
        <v>14</v>
      </c>
    </row>
    <row r="147">
      <c r="A147" s="10" t="s">
        <v>3778</v>
      </c>
      <c r="B147" s="19">
        <v>0.15476851851851853</v>
      </c>
      <c r="C147" s="10" t="s">
        <v>82</v>
      </c>
      <c r="D147" s="10" t="s">
        <v>127</v>
      </c>
      <c r="E147" s="13" t="s">
        <v>88</v>
      </c>
      <c r="F147" s="13">
        <v>1.0</v>
      </c>
    </row>
    <row r="148">
      <c r="A148" s="10" t="s">
        <v>3778</v>
      </c>
      <c r="B148" s="19">
        <v>0.15762731481481482</v>
      </c>
      <c r="C148" s="10" t="s">
        <v>964</v>
      </c>
      <c r="D148" s="10" t="s">
        <v>127</v>
      </c>
      <c r="E148" s="13">
        <v>21.0</v>
      </c>
      <c r="F148" s="13">
        <f>E148-3</f>
        <v>18</v>
      </c>
    </row>
  </sheetData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7.43"/>
    <col customWidth="1" min="3" max="3" width="10.0"/>
    <col customWidth="1" min="4" max="4" width="15.57"/>
    <col customWidth="1" min="5" max="5" width="11.0"/>
    <col customWidth="1" min="6" max="6" width="13.14"/>
    <col customWidth="1" min="7" max="7" width="5.57"/>
    <col customWidth="1" min="8" max="8" width="42.71"/>
    <col customWidth="1" min="9" max="9" width="6.71"/>
    <col customWidth="1" min="10" max="10" width="36.29"/>
  </cols>
  <sheetData>
    <row r="1">
      <c r="A1" s="17" t="s">
        <v>0</v>
      </c>
      <c r="B1" s="17" t="s">
        <v>56</v>
      </c>
      <c r="C1" s="17" t="s">
        <v>57</v>
      </c>
      <c r="D1" s="17" t="s">
        <v>58</v>
      </c>
      <c r="E1" s="18" t="s">
        <v>59</v>
      </c>
      <c r="F1" s="18" t="s">
        <v>60</v>
      </c>
      <c r="G1" s="17" t="s">
        <v>61</v>
      </c>
      <c r="H1" s="17" t="s">
        <v>62</v>
      </c>
      <c r="I1" s="17" t="s">
        <v>63</v>
      </c>
      <c r="J1" s="17" t="s">
        <v>64</v>
      </c>
    </row>
    <row r="2">
      <c r="A2" s="10" t="s">
        <v>3851</v>
      </c>
      <c r="B2" s="19">
        <v>0.008414351851851852</v>
      </c>
      <c r="C2" s="10" t="s">
        <v>69</v>
      </c>
      <c r="D2" s="10" t="s">
        <v>127</v>
      </c>
      <c r="E2" s="13">
        <v>13.0</v>
      </c>
      <c r="F2" s="16">
        <f>E2-6</f>
        <v>7</v>
      </c>
    </row>
    <row r="3">
      <c r="A3" s="10" t="s">
        <v>3851</v>
      </c>
      <c r="B3" s="19">
        <v>0.009340277777777777</v>
      </c>
      <c r="C3" s="10" t="s">
        <v>66</v>
      </c>
      <c r="D3" s="10" t="s">
        <v>127</v>
      </c>
      <c r="E3" s="13">
        <v>20.0</v>
      </c>
      <c r="F3" s="13">
        <f>E3-5</f>
        <v>15</v>
      </c>
    </row>
    <row r="4">
      <c r="A4" s="10" t="s">
        <v>3851</v>
      </c>
      <c r="B4" s="19">
        <v>0.012013888888888888</v>
      </c>
      <c r="C4" s="10" t="s">
        <v>69</v>
      </c>
      <c r="D4" s="10" t="s">
        <v>320</v>
      </c>
      <c r="E4" s="13">
        <f>F4+5</f>
        <v>24</v>
      </c>
      <c r="F4" s="13">
        <v>19.0</v>
      </c>
    </row>
    <row r="5">
      <c r="A5" s="10" t="s">
        <v>3851</v>
      </c>
      <c r="B5" s="19">
        <v>0.012291666666666666</v>
      </c>
      <c r="C5" s="10" t="s">
        <v>69</v>
      </c>
      <c r="D5" s="10" t="s">
        <v>76</v>
      </c>
      <c r="E5" s="13">
        <v>4.0</v>
      </c>
      <c r="F5" s="13"/>
    </row>
    <row r="6">
      <c r="A6" s="10" t="s">
        <v>3851</v>
      </c>
      <c r="B6" s="19">
        <v>0.013449074074074073</v>
      </c>
      <c r="C6" s="10" t="s">
        <v>66</v>
      </c>
      <c r="D6" s="10" t="s">
        <v>125</v>
      </c>
      <c r="E6" s="13">
        <v>2.0</v>
      </c>
      <c r="F6" s="16">
        <f t="shared" ref="F6:F7" si="1">E6-0</f>
        <v>2</v>
      </c>
      <c r="J6" s="10" t="s">
        <v>2263</v>
      </c>
    </row>
    <row r="7">
      <c r="A7" s="10" t="s">
        <v>3851</v>
      </c>
      <c r="B7" s="19">
        <v>0.013449074074074073</v>
      </c>
      <c r="C7" s="10" t="s">
        <v>66</v>
      </c>
      <c r="D7" s="10" t="s">
        <v>125</v>
      </c>
      <c r="E7" s="13">
        <v>4.0</v>
      </c>
      <c r="F7" s="13">
        <f t="shared" si="1"/>
        <v>4</v>
      </c>
    </row>
    <row r="8">
      <c r="A8" s="10" t="s">
        <v>3851</v>
      </c>
      <c r="B8" s="19">
        <v>0.013449074074074073</v>
      </c>
      <c r="C8" s="10" t="s">
        <v>69</v>
      </c>
      <c r="D8" s="10" t="s">
        <v>125</v>
      </c>
      <c r="E8" s="13" t="s">
        <v>75</v>
      </c>
      <c r="F8" s="13" t="s">
        <v>75</v>
      </c>
      <c r="J8" s="10" t="s">
        <v>2263</v>
      </c>
    </row>
    <row r="9">
      <c r="A9" s="10" t="s">
        <v>3851</v>
      </c>
      <c r="B9" s="19">
        <v>0.013449074074074073</v>
      </c>
      <c r="C9" s="10" t="s">
        <v>69</v>
      </c>
      <c r="D9" s="10" t="s">
        <v>125</v>
      </c>
      <c r="E9" s="13">
        <v>14.0</v>
      </c>
      <c r="F9" s="13">
        <f>E9-4</f>
        <v>10</v>
      </c>
    </row>
    <row r="10">
      <c r="A10" s="10" t="s">
        <v>3851</v>
      </c>
      <c r="B10" s="19">
        <v>0.013449074074074073</v>
      </c>
      <c r="C10" s="10" t="s">
        <v>82</v>
      </c>
      <c r="D10" s="10" t="s">
        <v>125</v>
      </c>
      <c r="E10" s="13" t="s">
        <v>75</v>
      </c>
      <c r="F10" s="13" t="s">
        <v>75</v>
      </c>
      <c r="J10" s="10" t="s">
        <v>2263</v>
      </c>
    </row>
    <row r="11">
      <c r="A11" s="10" t="s">
        <v>3851</v>
      </c>
      <c r="B11" s="19">
        <v>0.013449074074074073</v>
      </c>
      <c r="C11" s="10" t="s">
        <v>82</v>
      </c>
      <c r="D11" s="10" t="s">
        <v>125</v>
      </c>
      <c r="E11" s="13">
        <v>13.0</v>
      </c>
      <c r="F11" s="13">
        <f>E11-2</f>
        <v>11</v>
      </c>
    </row>
    <row r="12">
      <c r="A12" s="10" t="s">
        <v>3851</v>
      </c>
      <c r="B12" s="19">
        <v>0.013449074074074073</v>
      </c>
      <c r="C12" s="10" t="s">
        <v>3086</v>
      </c>
      <c r="D12" s="10" t="s">
        <v>125</v>
      </c>
      <c r="E12" s="13" t="s">
        <v>75</v>
      </c>
      <c r="F12" s="13" t="s">
        <v>75</v>
      </c>
      <c r="J12" s="10" t="s">
        <v>2263</v>
      </c>
    </row>
    <row r="13">
      <c r="A13" s="10" t="s">
        <v>3851</v>
      </c>
      <c r="B13" s="19">
        <v>0.013449074074074073</v>
      </c>
      <c r="C13" s="10" t="s">
        <v>3086</v>
      </c>
      <c r="D13" s="10" t="s">
        <v>125</v>
      </c>
      <c r="E13" s="13">
        <v>25.0</v>
      </c>
      <c r="F13" s="13">
        <f>E13-15</f>
        <v>10</v>
      </c>
    </row>
    <row r="14">
      <c r="A14" s="10" t="s">
        <v>3851</v>
      </c>
      <c r="B14" s="19">
        <v>0.013449074074074073</v>
      </c>
      <c r="C14" s="10" t="s">
        <v>84</v>
      </c>
      <c r="D14" s="10" t="s">
        <v>125</v>
      </c>
      <c r="E14" s="13" t="s">
        <v>75</v>
      </c>
      <c r="F14" s="13" t="s">
        <v>75</v>
      </c>
      <c r="J14" s="10" t="s">
        <v>2263</v>
      </c>
    </row>
    <row r="15">
      <c r="A15" s="10" t="s">
        <v>3851</v>
      </c>
      <c r="B15" s="19">
        <v>0.013449074074074073</v>
      </c>
      <c r="C15" s="10" t="s">
        <v>84</v>
      </c>
      <c r="D15" s="10" t="s">
        <v>125</v>
      </c>
      <c r="E15" s="13">
        <v>20.0</v>
      </c>
      <c r="F15" s="13">
        <f>E15-3</f>
        <v>17</v>
      </c>
    </row>
    <row r="16">
      <c r="A16" s="10" t="s">
        <v>3851</v>
      </c>
      <c r="B16" s="19">
        <v>0.013449074074074073</v>
      </c>
      <c r="C16" s="10" t="s">
        <v>964</v>
      </c>
      <c r="D16" s="10" t="s">
        <v>125</v>
      </c>
      <c r="E16" s="13" t="s">
        <v>75</v>
      </c>
      <c r="F16" s="13" t="s">
        <v>75</v>
      </c>
      <c r="J16" s="10" t="s">
        <v>2263</v>
      </c>
    </row>
    <row r="17">
      <c r="A17" s="10" t="s">
        <v>3851</v>
      </c>
      <c r="B17" s="19">
        <v>0.013449074074074073</v>
      </c>
      <c r="C17" s="10" t="s">
        <v>964</v>
      </c>
      <c r="D17" s="10" t="s">
        <v>125</v>
      </c>
      <c r="E17" s="13">
        <v>21.0</v>
      </c>
      <c r="F17" s="13">
        <f>E17-2</f>
        <v>19</v>
      </c>
    </row>
    <row r="18">
      <c r="A18" s="10" t="s">
        <v>3851</v>
      </c>
      <c r="B18" s="19">
        <v>0.013449074074074073</v>
      </c>
      <c r="C18" s="10" t="s">
        <v>70</v>
      </c>
      <c r="D18" s="10" t="s">
        <v>125</v>
      </c>
      <c r="E18" s="13" t="s">
        <v>75</v>
      </c>
      <c r="F18" s="13" t="s">
        <v>75</v>
      </c>
      <c r="J18" s="10" t="s">
        <v>2263</v>
      </c>
    </row>
    <row r="19">
      <c r="A19" s="10" t="s">
        <v>3851</v>
      </c>
      <c r="B19" s="19">
        <v>0.013449074074074073</v>
      </c>
      <c r="C19" s="10" t="s">
        <v>70</v>
      </c>
      <c r="D19" s="10" t="s">
        <v>125</v>
      </c>
      <c r="E19" s="13">
        <v>18.0</v>
      </c>
      <c r="F19" s="13">
        <f t="shared" ref="F19:F21" si="2">E19-10</f>
        <v>8</v>
      </c>
    </row>
    <row r="20">
      <c r="A20" s="10" t="s">
        <v>3851</v>
      </c>
      <c r="B20" s="19">
        <v>0.019074074074074073</v>
      </c>
      <c r="C20" s="10" t="s">
        <v>964</v>
      </c>
      <c r="D20" s="10" t="s">
        <v>67</v>
      </c>
      <c r="E20" s="13">
        <v>21.0</v>
      </c>
      <c r="F20" s="13">
        <f t="shared" si="2"/>
        <v>11</v>
      </c>
    </row>
    <row r="21">
      <c r="A21" s="10" t="s">
        <v>3851</v>
      </c>
      <c r="B21" s="19">
        <v>0.021111111111111112</v>
      </c>
      <c r="C21" s="10" t="s">
        <v>964</v>
      </c>
      <c r="D21" s="10" t="s">
        <v>67</v>
      </c>
      <c r="E21" s="13">
        <v>15.0</v>
      </c>
      <c r="F21" s="13">
        <f t="shared" si="2"/>
        <v>5</v>
      </c>
    </row>
    <row r="22">
      <c r="A22" s="10" t="s">
        <v>3851</v>
      </c>
      <c r="B22" s="19">
        <v>0.024039351851851853</v>
      </c>
      <c r="C22" s="10" t="s">
        <v>69</v>
      </c>
      <c r="D22" s="10" t="s">
        <v>67</v>
      </c>
      <c r="E22" s="13">
        <v>10.0</v>
      </c>
      <c r="F22" s="13">
        <f>E22-5</f>
        <v>5</v>
      </c>
    </row>
    <row r="23">
      <c r="A23" s="10" t="s">
        <v>3851</v>
      </c>
      <c r="B23" s="19">
        <v>0.024039351851851853</v>
      </c>
      <c r="C23" s="10" t="s">
        <v>964</v>
      </c>
      <c r="D23" s="10" t="s">
        <v>67</v>
      </c>
      <c r="E23" s="13">
        <v>16.0</v>
      </c>
      <c r="F23" s="13">
        <f>E23-10</f>
        <v>6</v>
      </c>
    </row>
    <row r="24">
      <c r="A24" s="10" t="s">
        <v>3851</v>
      </c>
      <c r="B24" s="19">
        <v>0.025925925925925925</v>
      </c>
      <c r="C24" s="10" t="s">
        <v>69</v>
      </c>
      <c r="D24" s="10" t="s">
        <v>79</v>
      </c>
      <c r="E24" s="13">
        <v>16.0</v>
      </c>
      <c r="F24" s="13">
        <f>E24-3</f>
        <v>13</v>
      </c>
    </row>
    <row r="25">
      <c r="A25" s="10" t="s">
        <v>3851</v>
      </c>
      <c r="B25" s="19">
        <v>0.025925925925925925</v>
      </c>
      <c r="C25" s="10" t="s">
        <v>66</v>
      </c>
      <c r="D25" s="10" t="s">
        <v>79</v>
      </c>
      <c r="E25" s="13">
        <v>23.0</v>
      </c>
      <c r="F25" s="13">
        <f>E25-6</f>
        <v>17</v>
      </c>
    </row>
    <row r="26">
      <c r="A26" s="10" t="s">
        <v>3851</v>
      </c>
      <c r="B26" s="19">
        <v>0.025925925925925925</v>
      </c>
      <c r="C26" s="10" t="s">
        <v>82</v>
      </c>
      <c r="D26" s="10" t="s">
        <v>79</v>
      </c>
      <c r="E26" s="13">
        <v>14.0</v>
      </c>
      <c r="F26" s="13">
        <f>E26-1</f>
        <v>13</v>
      </c>
    </row>
    <row r="27">
      <c r="A27" s="10" t="s">
        <v>3851</v>
      </c>
      <c r="B27" s="19">
        <v>0.025925925925925925</v>
      </c>
      <c r="C27" s="10" t="s">
        <v>3086</v>
      </c>
      <c r="D27" s="10" t="s">
        <v>79</v>
      </c>
      <c r="E27" s="13">
        <v>15.0</v>
      </c>
      <c r="F27" s="13">
        <f>E27-5</f>
        <v>10</v>
      </c>
    </row>
    <row r="28">
      <c r="A28" s="10" t="s">
        <v>3851</v>
      </c>
      <c r="B28" s="19">
        <v>0.025925925925925925</v>
      </c>
      <c r="C28" s="10" t="s">
        <v>84</v>
      </c>
      <c r="D28" s="10" t="s">
        <v>79</v>
      </c>
      <c r="E28" s="13">
        <v>25.0</v>
      </c>
      <c r="F28" s="13">
        <f>E28-9</f>
        <v>16</v>
      </c>
    </row>
    <row r="29">
      <c r="A29" s="10" t="s">
        <v>3851</v>
      </c>
      <c r="B29" s="19">
        <v>0.025925925925925925</v>
      </c>
      <c r="C29" s="10" t="s">
        <v>964</v>
      </c>
      <c r="D29" s="10" t="s">
        <v>79</v>
      </c>
      <c r="E29" s="13">
        <v>14.0</v>
      </c>
      <c r="F29" s="13">
        <f>E29-0</f>
        <v>14</v>
      </c>
    </row>
    <row r="30">
      <c r="A30" s="10" t="s">
        <v>3851</v>
      </c>
      <c r="B30" s="19">
        <v>0.029791666666666668</v>
      </c>
      <c r="C30" s="10" t="s">
        <v>964</v>
      </c>
      <c r="D30" s="10" t="s">
        <v>71</v>
      </c>
      <c r="E30" s="13">
        <v>13.0</v>
      </c>
      <c r="F30" s="13">
        <f>E30-10</f>
        <v>3</v>
      </c>
    </row>
    <row r="31">
      <c r="A31" s="10" t="s">
        <v>3851</v>
      </c>
      <c r="B31" s="19">
        <v>0.03674768518518518</v>
      </c>
      <c r="C31" s="10" t="s">
        <v>84</v>
      </c>
      <c r="D31" s="10" t="s">
        <v>79</v>
      </c>
      <c r="E31" s="13">
        <v>12.0</v>
      </c>
      <c r="F31" s="13">
        <f>E31-9</f>
        <v>3</v>
      </c>
    </row>
    <row r="32">
      <c r="A32" s="10" t="s">
        <v>3851</v>
      </c>
      <c r="B32" s="19">
        <v>0.03796296296296296</v>
      </c>
      <c r="C32" s="10" t="s">
        <v>84</v>
      </c>
      <c r="D32" s="10" t="s">
        <v>87</v>
      </c>
      <c r="E32" s="13" t="s">
        <v>75</v>
      </c>
      <c r="F32" s="13" t="s">
        <v>75</v>
      </c>
      <c r="J32" s="10" t="s">
        <v>2263</v>
      </c>
    </row>
    <row r="33">
      <c r="A33" s="10" t="s">
        <v>3851</v>
      </c>
      <c r="B33" s="19">
        <v>0.03796296296296296</v>
      </c>
      <c r="C33" s="10" t="s">
        <v>84</v>
      </c>
      <c r="D33" s="10" t="s">
        <v>87</v>
      </c>
      <c r="E33" s="13">
        <v>17.0</v>
      </c>
      <c r="F33" s="13">
        <f>E33-3</f>
        <v>14</v>
      </c>
    </row>
    <row r="34">
      <c r="A34" s="10" t="s">
        <v>3851</v>
      </c>
      <c r="B34" s="19">
        <v>0.03796296296296296</v>
      </c>
      <c r="C34" s="10" t="s">
        <v>3086</v>
      </c>
      <c r="D34" s="10" t="s">
        <v>87</v>
      </c>
      <c r="E34" s="13">
        <v>16.0</v>
      </c>
      <c r="F34" s="13">
        <f t="shared" ref="F34:F35" si="3">E34-5</f>
        <v>11</v>
      </c>
    </row>
    <row r="35">
      <c r="A35" s="10" t="s">
        <v>3851</v>
      </c>
      <c r="B35" s="19">
        <v>0.03796296296296296</v>
      </c>
      <c r="C35" s="10" t="s">
        <v>70</v>
      </c>
      <c r="D35" s="10" t="s">
        <v>87</v>
      </c>
      <c r="E35" s="13">
        <v>15.0</v>
      </c>
      <c r="F35" s="13">
        <f t="shared" si="3"/>
        <v>10</v>
      </c>
    </row>
    <row r="36">
      <c r="A36" s="10" t="s">
        <v>3851</v>
      </c>
      <c r="B36" s="19">
        <v>0.03796296296296296</v>
      </c>
      <c r="C36" s="10" t="s">
        <v>66</v>
      </c>
      <c r="D36" s="10" t="s">
        <v>87</v>
      </c>
      <c r="E36" s="13">
        <v>13.0</v>
      </c>
      <c r="F36" s="13">
        <f>E36-2</f>
        <v>11</v>
      </c>
    </row>
    <row r="37">
      <c r="A37" s="10" t="s">
        <v>3851</v>
      </c>
      <c r="B37" s="19">
        <v>0.03796296296296296</v>
      </c>
      <c r="C37" s="10" t="s">
        <v>69</v>
      </c>
      <c r="D37" s="10" t="s">
        <v>87</v>
      </c>
      <c r="E37" s="13">
        <v>10.0</v>
      </c>
      <c r="F37" s="13">
        <f>E37-4</f>
        <v>6</v>
      </c>
    </row>
    <row r="38">
      <c r="A38" s="10" t="s">
        <v>3851</v>
      </c>
      <c r="B38" s="19">
        <v>0.03796296296296296</v>
      </c>
      <c r="C38" s="10" t="s">
        <v>964</v>
      </c>
      <c r="D38" s="10" t="s">
        <v>87</v>
      </c>
      <c r="E38" s="13">
        <v>8.0</v>
      </c>
      <c r="F38" s="13">
        <f>E38-2</f>
        <v>6</v>
      </c>
    </row>
    <row r="39">
      <c r="A39" s="10" t="s">
        <v>3851</v>
      </c>
      <c r="B39" s="19">
        <v>0.03796296296296296</v>
      </c>
      <c r="C39" s="10" t="s">
        <v>82</v>
      </c>
      <c r="D39" s="10" t="s">
        <v>87</v>
      </c>
      <c r="E39" s="13">
        <v>6.0</v>
      </c>
      <c r="F39" s="13">
        <f>E39-1</f>
        <v>5</v>
      </c>
    </row>
    <row r="40">
      <c r="A40" s="10" t="s">
        <v>3851</v>
      </c>
      <c r="B40" s="19">
        <v>0.04017361111111111</v>
      </c>
      <c r="C40" s="10" t="s">
        <v>84</v>
      </c>
      <c r="D40" s="10" t="s">
        <v>81</v>
      </c>
      <c r="E40" s="13">
        <v>27.0</v>
      </c>
      <c r="F40" s="13">
        <v>19.0</v>
      </c>
    </row>
    <row r="41">
      <c r="A41" s="10" t="s">
        <v>3851</v>
      </c>
      <c r="B41" s="19">
        <v>0.04059027777777778</v>
      </c>
      <c r="C41" s="10" t="s">
        <v>84</v>
      </c>
      <c r="D41" s="10" t="s">
        <v>79</v>
      </c>
      <c r="E41" s="13" t="s">
        <v>75</v>
      </c>
      <c r="F41" s="13" t="s">
        <v>75</v>
      </c>
      <c r="J41" s="10" t="s">
        <v>2263</v>
      </c>
    </row>
    <row r="42">
      <c r="A42" s="10" t="s">
        <v>3851</v>
      </c>
      <c r="B42" s="19">
        <v>0.04059027777777778</v>
      </c>
      <c r="C42" s="10" t="s">
        <v>84</v>
      </c>
      <c r="D42" s="10" t="s">
        <v>79</v>
      </c>
      <c r="E42" s="13">
        <v>26.0</v>
      </c>
      <c r="F42" s="13">
        <f>E42-9</f>
        <v>17</v>
      </c>
    </row>
    <row r="43">
      <c r="A43" s="10" t="s">
        <v>3851</v>
      </c>
      <c r="B43" s="19">
        <v>0.04179398148148148</v>
      </c>
      <c r="C43" s="10" t="s">
        <v>3086</v>
      </c>
      <c r="D43" s="10" t="s">
        <v>78</v>
      </c>
      <c r="E43" s="13">
        <v>20.0</v>
      </c>
      <c r="F43" s="13">
        <v>2.0</v>
      </c>
      <c r="J43" s="10" t="s">
        <v>2942</v>
      </c>
    </row>
    <row r="44">
      <c r="A44" s="10" t="s">
        <v>3851</v>
      </c>
      <c r="B44" s="19">
        <v>0.0421875</v>
      </c>
      <c r="C44" s="10" t="s">
        <v>3086</v>
      </c>
      <c r="D44" s="10" t="s">
        <v>93</v>
      </c>
      <c r="E44" s="13">
        <v>30.0</v>
      </c>
      <c r="F44" s="13">
        <v>19.0</v>
      </c>
      <c r="J44" s="10" t="s">
        <v>3852</v>
      </c>
    </row>
    <row r="45">
      <c r="A45" s="10" t="s">
        <v>3851</v>
      </c>
      <c r="B45" s="19">
        <v>0.04234953703703704</v>
      </c>
      <c r="C45" s="10" t="s">
        <v>3086</v>
      </c>
      <c r="D45" s="10" t="s">
        <v>91</v>
      </c>
      <c r="E45" s="13">
        <v>28.0</v>
      </c>
      <c r="F45" s="13"/>
      <c r="H45" s="10" t="s">
        <v>3853</v>
      </c>
    </row>
    <row r="46">
      <c r="A46" s="10" t="s">
        <v>3851</v>
      </c>
      <c r="B46" s="19">
        <v>0.04247685185185185</v>
      </c>
      <c r="C46" s="10" t="s">
        <v>3086</v>
      </c>
      <c r="D46" s="10" t="s">
        <v>81</v>
      </c>
      <c r="E46" s="13">
        <v>21.0</v>
      </c>
      <c r="F46" s="13">
        <v>19.0</v>
      </c>
    </row>
    <row r="47">
      <c r="A47" s="10" t="s">
        <v>3851</v>
      </c>
      <c r="B47" s="19">
        <v>0.04313657407407408</v>
      </c>
      <c r="C47" s="10" t="s">
        <v>3086</v>
      </c>
      <c r="D47" s="10" t="s">
        <v>93</v>
      </c>
      <c r="E47" s="13" t="s">
        <v>68</v>
      </c>
      <c r="F47" s="13">
        <v>20.0</v>
      </c>
      <c r="J47" s="10" t="s">
        <v>3854</v>
      </c>
    </row>
    <row r="48">
      <c r="A48" s="10" t="s">
        <v>3851</v>
      </c>
      <c r="B48" s="19">
        <v>0.04318287037037037</v>
      </c>
      <c r="C48" s="10" t="s">
        <v>3086</v>
      </c>
      <c r="D48" s="10" t="s">
        <v>91</v>
      </c>
      <c r="E48" s="13">
        <v>7.0</v>
      </c>
      <c r="F48" s="13"/>
      <c r="H48" s="10" t="s">
        <v>3855</v>
      </c>
    </row>
    <row r="49">
      <c r="A49" s="10" t="s">
        <v>3851</v>
      </c>
      <c r="B49" s="19">
        <v>0.043229166666666666</v>
      </c>
      <c r="C49" s="10" t="s">
        <v>3086</v>
      </c>
      <c r="D49" s="10" t="s">
        <v>93</v>
      </c>
      <c r="E49" s="13">
        <v>26.0</v>
      </c>
      <c r="F49" s="13">
        <f>E49-11</f>
        <v>15</v>
      </c>
      <c r="J49" s="10" t="s">
        <v>3854</v>
      </c>
    </row>
    <row r="50">
      <c r="A50" s="10" t="s">
        <v>3851</v>
      </c>
      <c r="B50" s="19">
        <v>0.043287037037037034</v>
      </c>
      <c r="C50" s="10" t="s">
        <v>3086</v>
      </c>
      <c r="D50" s="10" t="s">
        <v>91</v>
      </c>
      <c r="E50" s="13">
        <v>11.0</v>
      </c>
      <c r="F50" s="13"/>
      <c r="H50" s="10" t="s">
        <v>3856</v>
      </c>
    </row>
    <row r="51">
      <c r="A51" s="10" t="s">
        <v>3851</v>
      </c>
      <c r="B51" s="19">
        <v>0.04366898148148148</v>
      </c>
      <c r="C51" s="10" t="s">
        <v>70</v>
      </c>
      <c r="D51" s="10" t="s">
        <v>81</v>
      </c>
      <c r="E51" s="13" t="s">
        <v>75</v>
      </c>
      <c r="F51" s="13" t="s">
        <v>75</v>
      </c>
      <c r="J51" s="10" t="s">
        <v>2263</v>
      </c>
    </row>
    <row r="52">
      <c r="A52" s="10" t="s">
        <v>3851</v>
      </c>
      <c r="B52" s="19">
        <v>0.04366898148148148</v>
      </c>
      <c r="C52" s="10" t="s">
        <v>70</v>
      </c>
      <c r="D52" s="10" t="s">
        <v>81</v>
      </c>
      <c r="E52" s="13">
        <v>24.0</v>
      </c>
      <c r="F52" s="13">
        <f>E52-8</f>
        <v>16</v>
      </c>
    </row>
    <row r="53">
      <c r="A53" s="10" t="s">
        <v>3851</v>
      </c>
      <c r="B53" s="19">
        <v>0.044328703703703703</v>
      </c>
      <c r="C53" s="10" t="s">
        <v>70</v>
      </c>
      <c r="D53" s="10" t="s">
        <v>93</v>
      </c>
      <c r="E53" s="13">
        <v>21.0</v>
      </c>
      <c r="F53" s="13">
        <f>E53-12</f>
        <v>9</v>
      </c>
      <c r="J53" s="10" t="s">
        <v>3857</v>
      </c>
    </row>
    <row r="54">
      <c r="A54" s="10" t="s">
        <v>3851</v>
      </c>
      <c r="B54" s="19">
        <v>0.044502314814814814</v>
      </c>
      <c r="C54" s="10" t="s">
        <v>70</v>
      </c>
      <c r="D54" s="10" t="s">
        <v>91</v>
      </c>
      <c r="E54" s="13">
        <v>15.0</v>
      </c>
      <c r="F54" s="13"/>
    </row>
    <row r="55">
      <c r="A55" s="10" t="s">
        <v>3851</v>
      </c>
      <c r="B55" s="19">
        <v>0.044780092592592594</v>
      </c>
      <c r="C55" s="10" t="s">
        <v>70</v>
      </c>
      <c r="D55" s="10" t="s">
        <v>93</v>
      </c>
      <c r="E55" s="13" t="s">
        <v>88</v>
      </c>
      <c r="F55" s="13">
        <v>1.0</v>
      </c>
      <c r="J55" s="10" t="s">
        <v>3857</v>
      </c>
    </row>
    <row r="56">
      <c r="A56" s="10" t="s">
        <v>3851</v>
      </c>
      <c r="B56" s="19">
        <v>0.04515046296296296</v>
      </c>
      <c r="C56" s="10" t="s">
        <v>70</v>
      </c>
      <c r="D56" s="10" t="s">
        <v>93</v>
      </c>
      <c r="E56" s="13">
        <v>20.0</v>
      </c>
      <c r="F56" s="13">
        <f t="shared" ref="F56:F57" si="4">E56-12</f>
        <v>8</v>
      </c>
      <c r="J56" s="10" t="s">
        <v>3857</v>
      </c>
    </row>
    <row r="57">
      <c r="A57" s="10" t="s">
        <v>3851</v>
      </c>
      <c r="B57" s="19">
        <v>0.04517361111111111</v>
      </c>
      <c r="C57" s="10" t="s">
        <v>70</v>
      </c>
      <c r="D57" s="10" t="s">
        <v>93</v>
      </c>
      <c r="E57" s="13">
        <v>30.0</v>
      </c>
      <c r="F57" s="13">
        <f t="shared" si="4"/>
        <v>18</v>
      </c>
      <c r="J57" s="10" t="s">
        <v>3857</v>
      </c>
    </row>
    <row r="58">
      <c r="A58" s="10" t="s">
        <v>3851</v>
      </c>
      <c r="B58" s="19">
        <v>0.04534722222222222</v>
      </c>
      <c r="C58" s="10" t="s">
        <v>70</v>
      </c>
      <c r="D58" s="10" t="s">
        <v>91</v>
      </c>
      <c r="E58" s="13">
        <v>15.0</v>
      </c>
      <c r="F58" s="13"/>
      <c r="H58" s="10" t="s">
        <v>3858</v>
      </c>
    </row>
    <row r="59">
      <c r="A59" s="10" t="s">
        <v>3851</v>
      </c>
      <c r="B59" s="19">
        <v>0.04560185185185185</v>
      </c>
      <c r="C59" s="10" t="s">
        <v>70</v>
      </c>
      <c r="D59" s="10" t="s">
        <v>91</v>
      </c>
      <c r="E59" s="13">
        <v>9.0</v>
      </c>
      <c r="F59" s="13"/>
      <c r="H59" s="10" t="s">
        <v>3859</v>
      </c>
    </row>
    <row r="60">
      <c r="A60" s="10" t="s">
        <v>3851</v>
      </c>
      <c r="B60" s="19">
        <v>0.04699074074074074</v>
      </c>
      <c r="C60" s="10" t="s">
        <v>70</v>
      </c>
      <c r="D60" s="10" t="s">
        <v>81</v>
      </c>
      <c r="E60" s="13">
        <v>21.0</v>
      </c>
      <c r="F60" s="13">
        <f>E60-8</f>
        <v>13</v>
      </c>
    </row>
    <row r="61">
      <c r="A61" s="10" t="s">
        <v>3851</v>
      </c>
      <c r="B61" s="19">
        <v>0.05164351851851852</v>
      </c>
      <c r="C61" s="10" t="s">
        <v>66</v>
      </c>
      <c r="D61" s="10" t="s">
        <v>91</v>
      </c>
      <c r="E61" s="13">
        <v>31.0</v>
      </c>
      <c r="F61" s="13"/>
      <c r="H61" s="10" t="s">
        <v>3860</v>
      </c>
      <c r="J61" s="10" t="s">
        <v>1419</v>
      </c>
    </row>
    <row r="62">
      <c r="A62" s="10" t="s">
        <v>3851</v>
      </c>
      <c r="B62" s="19">
        <v>0.05204861111111111</v>
      </c>
      <c r="C62" s="10" t="s">
        <v>82</v>
      </c>
      <c r="D62" s="10" t="s">
        <v>81</v>
      </c>
      <c r="E62" s="13">
        <v>17.0</v>
      </c>
      <c r="F62" s="13">
        <f t="shared" ref="F62:F63" si="5">E62-8</f>
        <v>9</v>
      </c>
      <c r="J62" s="10" t="s">
        <v>3861</v>
      </c>
    </row>
    <row r="63">
      <c r="A63" s="10" t="s">
        <v>3851</v>
      </c>
      <c r="B63" s="19">
        <v>0.05204861111111111</v>
      </c>
      <c r="C63" s="10" t="s">
        <v>84</v>
      </c>
      <c r="D63" s="10" t="s">
        <v>81</v>
      </c>
      <c r="E63" s="13">
        <v>20.0</v>
      </c>
      <c r="F63" s="13">
        <f t="shared" si="5"/>
        <v>12</v>
      </c>
      <c r="J63" s="10" t="s">
        <v>3861</v>
      </c>
    </row>
    <row r="64">
      <c r="A64" s="10" t="s">
        <v>3851</v>
      </c>
      <c r="B64" s="19">
        <v>0.05710648148148148</v>
      </c>
      <c r="C64" s="10" t="s">
        <v>84</v>
      </c>
      <c r="D64" s="10" t="s">
        <v>93</v>
      </c>
      <c r="E64" s="13" t="s">
        <v>75</v>
      </c>
      <c r="F64" s="13" t="s">
        <v>75</v>
      </c>
      <c r="J64" s="10" t="s">
        <v>2263</v>
      </c>
    </row>
    <row r="65">
      <c r="A65" s="10" t="s">
        <v>3851</v>
      </c>
      <c r="B65" s="19">
        <v>0.05710648148148148</v>
      </c>
      <c r="C65" s="10" t="s">
        <v>84</v>
      </c>
      <c r="D65" s="10" t="s">
        <v>93</v>
      </c>
      <c r="E65" s="13">
        <v>15.0</v>
      </c>
      <c r="F65" s="13">
        <v>2.0</v>
      </c>
      <c r="J65" s="10" t="s">
        <v>3862</v>
      </c>
    </row>
    <row r="66">
      <c r="A66" s="10" t="s">
        <v>3851</v>
      </c>
      <c r="B66" s="19">
        <v>0.05710648148148148</v>
      </c>
      <c r="C66" s="10" t="s">
        <v>84</v>
      </c>
      <c r="D66" s="10" t="s">
        <v>76</v>
      </c>
      <c r="E66" s="13">
        <v>2.0</v>
      </c>
      <c r="F66" s="13"/>
      <c r="J66" s="10" t="s">
        <v>1579</v>
      </c>
    </row>
    <row r="67">
      <c r="A67" s="10" t="s">
        <v>3851</v>
      </c>
      <c r="B67" s="19">
        <v>0.05767361111111111</v>
      </c>
      <c r="C67" s="10" t="s">
        <v>84</v>
      </c>
      <c r="D67" s="10" t="s">
        <v>91</v>
      </c>
      <c r="E67" s="13">
        <v>30.0</v>
      </c>
      <c r="F67" s="13"/>
      <c r="H67" s="10" t="s">
        <v>3863</v>
      </c>
    </row>
    <row r="68">
      <c r="A68" s="10" t="s">
        <v>3851</v>
      </c>
      <c r="B68" s="19">
        <v>0.05821759259259259</v>
      </c>
      <c r="C68" s="10" t="s">
        <v>84</v>
      </c>
      <c r="D68" s="10" t="s">
        <v>91</v>
      </c>
      <c r="E68" s="13">
        <v>15.0</v>
      </c>
      <c r="F68" s="13"/>
      <c r="H68" s="10" t="s">
        <v>3858</v>
      </c>
      <c r="J68" s="10" t="s">
        <v>3864</v>
      </c>
    </row>
    <row r="69">
      <c r="A69" s="10" t="s">
        <v>3851</v>
      </c>
      <c r="B69" s="19">
        <v>0.058715277777777776</v>
      </c>
      <c r="C69" s="10" t="s">
        <v>84</v>
      </c>
      <c r="D69" s="10" t="s">
        <v>93</v>
      </c>
      <c r="E69" s="13" t="s">
        <v>75</v>
      </c>
      <c r="F69" s="13" t="s">
        <v>75</v>
      </c>
      <c r="J69" s="10" t="s">
        <v>2263</v>
      </c>
    </row>
    <row r="70">
      <c r="A70" s="10" t="s">
        <v>3851</v>
      </c>
      <c r="B70" s="19">
        <v>0.058715277777777776</v>
      </c>
      <c r="C70" s="10" t="s">
        <v>84</v>
      </c>
      <c r="D70" s="10" t="s">
        <v>93</v>
      </c>
      <c r="E70" s="13" t="s">
        <v>68</v>
      </c>
      <c r="F70" s="13">
        <v>20.0</v>
      </c>
      <c r="J70" s="10" t="s">
        <v>3862</v>
      </c>
    </row>
    <row r="71">
      <c r="A71" s="10" t="s">
        <v>3851</v>
      </c>
      <c r="B71" s="19">
        <v>0.058912037037037034</v>
      </c>
      <c r="C71" s="10" t="s">
        <v>84</v>
      </c>
      <c r="D71" s="10" t="s">
        <v>91</v>
      </c>
      <c r="E71" s="13">
        <v>58.0</v>
      </c>
      <c r="F71" s="13"/>
      <c r="H71" s="10" t="s">
        <v>3865</v>
      </c>
      <c r="I71" s="10">
        <v>1.0</v>
      </c>
      <c r="J71" s="10" t="s">
        <v>3866</v>
      </c>
    </row>
    <row r="72">
      <c r="A72" s="10" t="s">
        <v>3851</v>
      </c>
      <c r="B72" s="19">
        <v>0.06072916666666667</v>
      </c>
      <c r="C72" s="10" t="s">
        <v>84</v>
      </c>
      <c r="D72" s="10" t="s">
        <v>93</v>
      </c>
      <c r="E72" s="13" t="s">
        <v>75</v>
      </c>
      <c r="F72" s="13" t="s">
        <v>75</v>
      </c>
      <c r="J72" s="10" t="s">
        <v>2263</v>
      </c>
    </row>
    <row r="73">
      <c r="A73" s="10" t="s">
        <v>3851</v>
      </c>
      <c r="B73" s="19">
        <v>0.06072916666666667</v>
      </c>
      <c r="C73" s="10" t="s">
        <v>84</v>
      </c>
      <c r="D73" s="10" t="s">
        <v>93</v>
      </c>
      <c r="E73" s="13">
        <v>14.0</v>
      </c>
      <c r="F73" s="13">
        <f>E73-9</f>
        <v>5</v>
      </c>
      <c r="J73" s="10" t="s">
        <v>3867</v>
      </c>
    </row>
    <row r="74">
      <c r="A74" s="10" t="s">
        <v>3851</v>
      </c>
      <c r="B74" s="19">
        <v>0.06163194444444445</v>
      </c>
      <c r="C74" s="10" t="s">
        <v>3086</v>
      </c>
      <c r="D74" s="10" t="s">
        <v>93</v>
      </c>
      <c r="E74" s="13" t="s">
        <v>75</v>
      </c>
      <c r="F74" s="13" t="s">
        <v>75</v>
      </c>
      <c r="J74" s="10" t="s">
        <v>2263</v>
      </c>
    </row>
    <row r="75">
      <c r="A75" s="10" t="s">
        <v>3851</v>
      </c>
      <c r="B75" s="19">
        <v>0.06163194444444445</v>
      </c>
      <c r="C75" s="10" t="s">
        <v>3086</v>
      </c>
      <c r="D75" s="10" t="s">
        <v>93</v>
      </c>
      <c r="E75" s="13">
        <v>17.0</v>
      </c>
      <c r="F75" s="13">
        <f>E75-11</f>
        <v>6</v>
      </c>
      <c r="J75" s="10" t="s">
        <v>3868</v>
      </c>
    </row>
    <row r="76">
      <c r="A76" s="10" t="s">
        <v>3851</v>
      </c>
      <c r="B76" s="19">
        <v>0.06171296296296296</v>
      </c>
      <c r="C76" s="10" t="s">
        <v>3086</v>
      </c>
      <c r="D76" s="10" t="s">
        <v>91</v>
      </c>
      <c r="E76" s="13">
        <v>34.0</v>
      </c>
      <c r="F76" s="13"/>
      <c r="H76" s="10" t="s">
        <v>3869</v>
      </c>
      <c r="J76" s="10"/>
    </row>
    <row r="77">
      <c r="A77" s="10" t="s">
        <v>3851</v>
      </c>
      <c r="B77" s="19">
        <v>0.061967592592592595</v>
      </c>
      <c r="C77" s="10" t="s">
        <v>3086</v>
      </c>
      <c r="D77" s="10" t="s">
        <v>93</v>
      </c>
      <c r="E77" s="13" t="s">
        <v>75</v>
      </c>
      <c r="F77" s="13" t="s">
        <v>75</v>
      </c>
      <c r="J77" s="10" t="s">
        <v>2263</v>
      </c>
    </row>
    <row r="78">
      <c r="A78" s="10" t="s">
        <v>3851</v>
      </c>
      <c r="B78" s="19">
        <v>0.061967592592592595</v>
      </c>
      <c r="C78" s="10" t="s">
        <v>3086</v>
      </c>
      <c r="D78" s="10" t="s">
        <v>93</v>
      </c>
      <c r="E78" s="13">
        <v>17.0</v>
      </c>
      <c r="F78" s="13">
        <f>E78-11</f>
        <v>6</v>
      </c>
      <c r="J78" s="10" t="s">
        <v>3868</v>
      </c>
    </row>
    <row r="79">
      <c r="A79" s="10" t="s">
        <v>3851</v>
      </c>
      <c r="B79" s="19">
        <v>0.06211805555555556</v>
      </c>
      <c r="C79" s="10" t="s">
        <v>3086</v>
      </c>
      <c r="D79" s="10" t="s">
        <v>91</v>
      </c>
      <c r="E79" s="13">
        <v>10.0</v>
      </c>
      <c r="F79" s="13"/>
      <c r="H79" s="10" t="s">
        <v>3870</v>
      </c>
    </row>
    <row r="80">
      <c r="A80" s="10" t="s">
        <v>3851</v>
      </c>
      <c r="B80" s="19">
        <v>0.06259259259259259</v>
      </c>
      <c r="C80" s="10" t="s">
        <v>70</v>
      </c>
      <c r="D80" s="10" t="s">
        <v>93</v>
      </c>
      <c r="E80" s="13" t="s">
        <v>75</v>
      </c>
      <c r="F80" s="13" t="s">
        <v>75</v>
      </c>
      <c r="J80" s="10" t="s">
        <v>3871</v>
      </c>
    </row>
    <row r="81">
      <c r="A81" s="10" t="s">
        <v>3851</v>
      </c>
      <c r="B81" s="19">
        <v>0.06259259259259259</v>
      </c>
      <c r="C81" s="10" t="s">
        <v>70</v>
      </c>
      <c r="D81" s="10" t="s">
        <v>93</v>
      </c>
      <c r="E81" s="13" t="s">
        <v>68</v>
      </c>
      <c r="F81" s="13">
        <v>20.0</v>
      </c>
      <c r="J81" s="10" t="s">
        <v>3872</v>
      </c>
    </row>
    <row r="82">
      <c r="A82" s="10" t="s">
        <v>3851</v>
      </c>
      <c r="B82" s="19">
        <v>0.06282407407407407</v>
      </c>
      <c r="C82" s="10" t="s">
        <v>70</v>
      </c>
      <c r="D82" s="10" t="s">
        <v>91</v>
      </c>
      <c r="E82" s="13">
        <v>9.0</v>
      </c>
      <c r="F82" s="13"/>
      <c r="H82" s="10" t="s">
        <v>3873</v>
      </c>
      <c r="J82" s="10"/>
    </row>
    <row r="83">
      <c r="A83" s="10" t="s">
        <v>3851</v>
      </c>
      <c r="B83" s="19">
        <v>0.06320601851851852</v>
      </c>
      <c r="C83" s="10" t="s">
        <v>70</v>
      </c>
      <c r="D83" s="10" t="s">
        <v>93</v>
      </c>
      <c r="E83" s="13" t="s">
        <v>75</v>
      </c>
      <c r="F83" s="13" t="s">
        <v>75</v>
      </c>
      <c r="J83" s="10" t="s">
        <v>3871</v>
      </c>
    </row>
    <row r="84">
      <c r="A84" s="10" t="s">
        <v>3851</v>
      </c>
      <c r="B84" s="19">
        <v>0.06320601851851852</v>
      </c>
      <c r="C84" s="10" t="s">
        <v>70</v>
      </c>
      <c r="D84" s="10" t="s">
        <v>93</v>
      </c>
      <c r="E84" s="13">
        <v>23.0</v>
      </c>
      <c r="F84" s="13">
        <f>E84-12</f>
        <v>11</v>
      </c>
      <c r="J84" s="10" t="s">
        <v>3872</v>
      </c>
    </row>
    <row r="85">
      <c r="A85" s="10" t="s">
        <v>3851</v>
      </c>
      <c r="B85" s="19">
        <v>0.0633912037037037</v>
      </c>
      <c r="C85" s="10" t="s">
        <v>70</v>
      </c>
      <c r="D85" s="10" t="s">
        <v>91</v>
      </c>
      <c r="E85" s="13">
        <v>13.0</v>
      </c>
      <c r="F85" s="13"/>
      <c r="H85" s="10" t="s">
        <v>3874</v>
      </c>
    </row>
    <row r="86">
      <c r="A86" s="10" t="s">
        <v>3851</v>
      </c>
      <c r="B86" s="19">
        <v>0.06357638888888889</v>
      </c>
      <c r="C86" s="10" t="s">
        <v>70</v>
      </c>
      <c r="D86" s="10" t="s">
        <v>93</v>
      </c>
      <c r="E86" s="13" t="s">
        <v>75</v>
      </c>
      <c r="F86" s="13" t="s">
        <v>75</v>
      </c>
      <c r="J86" s="10" t="s">
        <v>3871</v>
      </c>
    </row>
    <row r="87">
      <c r="A87" s="10" t="s">
        <v>3851</v>
      </c>
      <c r="B87" s="19">
        <v>0.06357638888888889</v>
      </c>
      <c r="C87" s="10" t="s">
        <v>70</v>
      </c>
      <c r="D87" s="10" t="s">
        <v>93</v>
      </c>
      <c r="E87" s="13">
        <v>20.0</v>
      </c>
      <c r="F87" s="13">
        <f>E87-12</f>
        <v>8</v>
      </c>
      <c r="J87" s="10" t="s">
        <v>3875</v>
      </c>
    </row>
    <row r="88">
      <c r="A88" s="10" t="s">
        <v>3851</v>
      </c>
      <c r="B88" s="19">
        <v>0.06377314814814815</v>
      </c>
      <c r="C88" s="10" t="s">
        <v>70</v>
      </c>
      <c r="D88" s="10" t="s">
        <v>91</v>
      </c>
      <c r="E88" s="13">
        <v>14.0</v>
      </c>
      <c r="F88" s="13"/>
      <c r="H88" s="10" t="s">
        <v>3876</v>
      </c>
    </row>
    <row r="89">
      <c r="A89" s="10" t="s">
        <v>3851</v>
      </c>
      <c r="B89" s="19">
        <v>0.06385416666666667</v>
      </c>
      <c r="C89" s="10" t="s">
        <v>70</v>
      </c>
      <c r="D89" s="10" t="s">
        <v>93</v>
      </c>
      <c r="E89" s="13" t="s">
        <v>75</v>
      </c>
      <c r="F89" s="13" t="s">
        <v>75</v>
      </c>
      <c r="J89" s="10" t="s">
        <v>3871</v>
      </c>
    </row>
    <row r="90">
      <c r="A90" s="10" t="s">
        <v>3851</v>
      </c>
      <c r="B90" s="19">
        <v>0.06385416666666667</v>
      </c>
      <c r="C90" s="10" t="s">
        <v>70</v>
      </c>
      <c r="D90" s="10" t="s">
        <v>93</v>
      </c>
      <c r="E90" s="13">
        <f>F90+12</f>
        <v>31</v>
      </c>
      <c r="F90" s="13">
        <v>19.0</v>
      </c>
      <c r="J90" s="10" t="s">
        <v>3875</v>
      </c>
    </row>
    <row r="91">
      <c r="A91" s="10" t="s">
        <v>3851</v>
      </c>
      <c r="B91" s="19">
        <v>0.06392361111111111</v>
      </c>
      <c r="C91" s="10" t="s">
        <v>70</v>
      </c>
      <c r="D91" s="10" t="s">
        <v>91</v>
      </c>
      <c r="E91" s="13">
        <v>15.0</v>
      </c>
      <c r="F91" s="13"/>
      <c r="H91" s="10" t="s">
        <v>3877</v>
      </c>
    </row>
    <row r="92">
      <c r="A92" s="10" t="s">
        <v>3851</v>
      </c>
      <c r="B92" s="19">
        <v>0.06457175925925926</v>
      </c>
      <c r="C92" s="10" t="s">
        <v>70</v>
      </c>
      <c r="D92" s="10" t="s">
        <v>93</v>
      </c>
      <c r="E92" s="13">
        <v>22.0</v>
      </c>
      <c r="F92" s="13">
        <f t="shared" ref="F92:F93" si="6">E92-12</f>
        <v>10</v>
      </c>
      <c r="J92" s="10" t="s">
        <v>3871</v>
      </c>
    </row>
    <row r="93">
      <c r="A93" s="10" t="s">
        <v>3851</v>
      </c>
      <c r="B93" s="19">
        <v>0.06457175925925926</v>
      </c>
      <c r="C93" s="10" t="s">
        <v>70</v>
      </c>
      <c r="D93" s="10" t="s">
        <v>93</v>
      </c>
      <c r="E93" s="13">
        <v>22.0</v>
      </c>
      <c r="F93" s="13">
        <f t="shared" si="6"/>
        <v>10</v>
      </c>
      <c r="J93" s="10" t="s">
        <v>3872</v>
      </c>
    </row>
    <row r="94">
      <c r="A94" s="10" t="s">
        <v>3851</v>
      </c>
      <c r="B94" s="19">
        <v>0.06466435185185185</v>
      </c>
      <c r="C94" s="10" t="s">
        <v>70</v>
      </c>
      <c r="D94" s="10" t="s">
        <v>91</v>
      </c>
      <c r="E94" s="13">
        <v>14.0</v>
      </c>
      <c r="F94" s="13"/>
      <c r="H94" s="10" t="s">
        <v>3876</v>
      </c>
    </row>
    <row r="95">
      <c r="A95" s="10" t="s">
        <v>3851</v>
      </c>
      <c r="B95" s="19">
        <v>0.06524305555555555</v>
      </c>
      <c r="C95" s="10" t="s">
        <v>70</v>
      </c>
      <c r="D95" s="10" t="s">
        <v>93</v>
      </c>
      <c r="E95" s="13">
        <v>22.0</v>
      </c>
      <c r="F95" s="13">
        <f t="shared" ref="F95:F96" si="7">E95-12</f>
        <v>10</v>
      </c>
      <c r="J95" s="10" t="s">
        <v>3871</v>
      </c>
    </row>
    <row r="96">
      <c r="A96" s="10" t="s">
        <v>3851</v>
      </c>
      <c r="B96" s="19">
        <v>0.06524305555555555</v>
      </c>
      <c r="C96" s="10" t="s">
        <v>70</v>
      </c>
      <c r="D96" s="10" t="s">
        <v>93</v>
      </c>
      <c r="E96" s="13">
        <v>22.0</v>
      </c>
      <c r="F96" s="13">
        <f t="shared" si="7"/>
        <v>10</v>
      </c>
      <c r="J96" s="10" t="s">
        <v>3872</v>
      </c>
    </row>
    <row r="97">
      <c r="A97" s="10" t="s">
        <v>3851</v>
      </c>
      <c r="B97" s="19">
        <v>0.0654050925925926</v>
      </c>
      <c r="C97" s="10" t="s">
        <v>70</v>
      </c>
      <c r="D97" s="10" t="s">
        <v>76</v>
      </c>
      <c r="E97" s="13">
        <v>4.0</v>
      </c>
      <c r="F97" s="13"/>
      <c r="J97" s="10" t="s">
        <v>1579</v>
      </c>
    </row>
    <row r="98">
      <c r="A98" s="10" t="s">
        <v>3851</v>
      </c>
      <c r="B98" s="19">
        <v>0.06542824074074075</v>
      </c>
      <c r="C98" s="10" t="s">
        <v>70</v>
      </c>
      <c r="D98" s="10" t="s">
        <v>91</v>
      </c>
      <c r="E98" s="13">
        <v>15.0</v>
      </c>
      <c r="F98" s="13"/>
      <c r="H98" s="10" t="s">
        <v>3877</v>
      </c>
      <c r="I98" s="10">
        <v>1.0</v>
      </c>
      <c r="J98" s="10" t="s">
        <v>3878</v>
      </c>
    </row>
    <row r="99">
      <c r="A99" s="10" t="s">
        <v>3851</v>
      </c>
      <c r="B99" s="19">
        <v>0.07149305555555556</v>
      </c>
      <c r="C99" s="10" t="s">
        <v>69</v>
      </c>
      <c r="D99" s="10" t="s">
        <v>120</v>
      </c>
      <c r="E99" s="13" t="s">
        <v>75</v>
      </c>
      <c r="F99" s="13" t="s">
        <v>75</v>
      </c>
      <c r="H99" s="10" t="s">
        <v>3879</v>
      </c>
      <c r="J99" s="10" t="s">
        <v>155</v>
      </c>
    </row>
    <row r="100">
      <c r="A100" s="10" t="s">
        <v>3851</v>
      </c>
      <c r="B100" s="19">
        <v>0.07216435185185185</v>
      </c>
      <c r="C100" s="10" t="s">
        <v>964</v>
      </c>
      <c r="D100" s="10" t="s">
        <v>67</v>
      </c>
      <c r="E100" s="13">
        <v>24.0</v>
      </c>
      <c r="F100" s="13">
        <f>E100-10</f>
        <v>14</v>
      </c>
    </row>
    <row r="101">
      <c r="A101" s="10" t="s">
        <v>3851</v>
      </c>
      <c r="B101" s="19">
        <v>0.07311342592592593</v>
      </c>
      <c r="C101" s="10" t="s">
        <v>66</v>
      </c>
      <c r="D101" s="10" t="s">
        <v>120</v>
      </c>
      <c r="E101" s="13">
        <v>35.0</v>
      </c>
      <c r="F101" s="13"/>
      <c r="H101" s="10" t="s">
        <v>3880</v>
      </c>
      <c r="J101" s="10" t="s">
        <v>3881</v>
      </c>
    </row>
    <row r="102">
      <c r="A102" s="10" t="s">
        <v>3851</v>
      </c>
      <c r="B102" s="19">
        <v>0.09167824074074074</v>
      </c>
      <c r="C102" s="10" t="s">
        <v>3086</v>
      </c>
      <c r="D102" s="10" t="s">
        <v>83</v>
      </c>
      <c r="E102" s="13">
        <v>32.0</v>
      </c>
      <c r="F102" s="13">
        <v>19.0</v>
      </c>
    </row>
    <row r="103">
      <c r="A103" s="10" t="s">
        <v>3851</v>
      </c>
      <c r="B103" s="19">
        <v>0.09398148148148149</v>
      </c>
      <c r="C103" s="10" t="s">
        <v>3086</v>
      </c>
      <c r="D103" s="10" t="s">
        <v>129</v>
      </c>
      <c r="E103" s="13">
        <v>15.0</v>
      </c>
      <c r="F103" s="13">
        <v>3.0</v>
      </c>
    </row>
    <row r="104">
      <c r="A104" s="10" t="s">
        <v>3851</v>
      </c>
      <c r="B104" s="19">
        <v>0.09450231481481482</v>
      </c>
      <c r="C104" s="10" t="s">
        <v>3086</v>
      </c>
      <c r="D104" s="10" t="s">
        <v>67</v>
      </c>
      <c r="E104" s="13">
        <v>6.0</v>
      </c>
      <c r="F104" s="13">
        <f>E104-1</f>
        <v>5</v>
      </c>
    </row>
    <row r="105">
      <c r="A105" s="10" t="s">
        <v>3851</v>
      </c>
      <c r="B105" s="19">
        <v>0.09600694444444445</v>
      </c>
      <c r="C105" s="10" t="s">
        <v>82</v>
      </c>
      <c r="D105" s="10" t="s">
        <v>67</v>
      </c>
      <c r="E105" s="13">
        <v>16.0</v>
      </c>
      <c r="F105" s="13">
        <f>E105-9</f>
        <v>7</v>
      </c>
    </row>
    <row r="106">
      <c r="A106" s="10" t="s">
        <v>3851</v>
      </c>
      <c r="B106" s="19">
        <v>0.10523148148148148</v>
      </c>
      <c r="C106" s="10" t="s">
        <v>82</v>
      </c>
      <c r="D106" s="10" t="s">
        <v>3424</v>
      </c>
      <c r="E106" s="13">
        <v>12.0</v>
      </c>
      <c r="F106" s="13">
        <f t="shared" ref="F106:F107" si="8">E106</f>
        <v>12</v>
      </c>
      <c r="J106" s="10" t="s">
        <v>3882</v>
      </c>
    </row>
    <row r="107">
      <c r="A107" s="10" t="s">
        <v>3851</v>
      </c>
      <c r="B107" s="19">
        <v>0.10546296296296297</v>
      </c>
      <c r="C107" s="10" t="s">
        <v>3086</v>
      </c>
      <c r="D107" s="10" t="s">
        <v>3424</v>
      </c>
      <c r="E107" s="13">
        <v>8.0</v>
      </c>
      <c r="F107" s="13">
        <f t="shared" si="8"/>
        <v>8</v>
      </c>
      <c r="J107" s="10" t="s">
        <v>3882</v>
      </c>
    </row>
    <row r="108">
      <c r="A108" s="10" t="s">
        <v>3851</v>
      </c>
      <c r="B108" s="19">
        <v>0.10806712962962962</v>
      </c>
      <c r="C108" s="10" t="s">
        <v>82</v>
      </c>
      <c r="D108" s="10" t="s">
        <v>79</v>
      </c>
      <c r="E108" s="13">
        <v>13.0</v>
      </c>
      <c r="F108" s="13">
        <f>E108-2</f>
        <v>11</v>
      </c>
      <c r="J108" s="10" t="s">
        <v>3883</v>
      </c>
    </row>
    <row r="109">
      <c r="A109" s="10" t="s">
        <v>3851</v>
      </c>
      <c r="B109" s="19">
        <v>0.108125</v>
      </c>
      <c r="C109" s="10" t="s">
        <v>3086</v>
      </c>
      <c r="D109" s="10" t="s">
        <v>79</v>
      </c>
      <c r="E109" s="13" t="s">
        <v>88</v>
      </c>
      <c r="F109" s="13">
        <v>1.0</v>
      </c>
    </row>
    <row r="110">
      <c r="A110" s="10" t="s">
        <v>3851</v>
      </c>
      <c r="B110" s="19">
        <v>0.10957175925925926</v>
      </c>
      <c r="C110" s="10" t="s">
        <v>84</v>
      </c>
      <c r="D110" s="10" t="s">
        <v>67</v>
      </c>
      <c r="E110" s="13">
        <v>24.0</v>
      </c>
      <c r="F110" s="13">
        <v>19.0</v>
      </c>
    </row>
    <row r="111">
      <c r="A111" s="10" t="s">
        <v>3851</v>
      </c>
      <c r="B111" s="19">
        <v>0.10957175925925926</v>
      </c>
      <c r="C111" s="10" t="s">
        <v>82</v>
      </c>
      <c r="D111" s="10" t="s">
        <v>67</v>
      </c>
      <c r="E111" s="13" t="s">
        <v>75</v>
      </c>
      <c r="F111" s="13" t="s">
        <v>75</v>
      </c>
      <c r="J111" s="10" t="s">
        <v>3883</v>
      </c>
    </row>
    <row r="112">
      <c r="A112" s="10" t="s">
        <v>3851</v>
      </c>
      <c r="B112" s="19">
        <v>0.11243055555555556</v>
      </c>
      <c r="C112" s="10" t="s">
        <v>3086</v>
      </c>
      <c r="D112" s="10" t="s">
        <v>83</v>
      </c>
      <c r="E112" s="13">
        <v>23.0</v>
      </c>
      <c r="F112" s="13">
        <f>E112-13</f>
        <v>10</v>
      </c>
    </row>
    <row r="113">
      <c r="A113" s="10" t="s">
        <v>3851</v>
      </c>
      <c r="B113" s="19">
        <v>0.1125462962962963</v>
      </c>
      <c r="C113" s="10" t="s">
        <v>3086</v>
      </c>
      <c r="D113" s="10" t="s">
        <v>81</v>
      </c>
      <c r="E113" s="13">
        <v>17.0</v>
      </c>
      <c r="F113" s="13">
        <f>E113-1</f>
        <v>16</v>
      </c>
    </row>
    <row r="114">
      <c r="A114" s="10" t="s">
        <v>3851</v>
      </c>
      <c r="B114" s="19">
        <v>0.1128125</v>
      </c>
      <c r="C114" s="10" t="s">
        <v>84</v>
      </c>
      <c r="D114" s="10" t="s">
        <v>81</v>
      </c>
      <c r="E114" s="13">
        <v>22.0</v>
      </c>
      <c r="F114" s="13">
        <f>E114-8</f>
        <v>14</v>
      </c>
    </row>
    <row r="115">
      <c r="A115" s="10" t="s">
        <v>3851</v>
      </c>
      <c r="B115" s="19">
        <v>0.11532407407407408</v>
      </c>
      <c r="C115" s="10" t="s">
        <v>3086</v>
      </c>
      <c r="D115" s="10" t="s">
        <v>79</v>
      </c>
      <c r="E115" s="13">
        <v>22.0</v>
      </c>
      <c r="F115" s="13">
        <f>E115-5</f>
        <v>17</v>
      </c>
    </row>
    <row r="116">
      <c r="A116" s="10" t="s">
        <v>3851</v>
      </c>
      <c r="B116" s="19">
        <v>0.11532407407407408</v>
      </c>
      <c r="C116" s="10" t="s">
        <v>84</v>
      </c>
      <c r="D116" s="10" t="s">
        <v>79</v>
      </c>
      <c r="E116" s="13">
        <v>24.0</v>
      </c>
      <c r="F116" s="13">
        <f>E116-9</f>
        <v>15</v>
      </c>
    </row>
    <row r="117">
      <c r="A117" s="10" t="s">
        <v>3851</v>
      </c>
      <c r="B117" s="19">
        <v>0.11585648148148148</v>
      </c>
      <c r="C117" s="10" t="s">
        <v>3086</v>
      </c>
      <c r="D117" s="10" t="s">
        <v>83</v>
      </c>
      <c r="E117" s="13">
        <v>25.0</v>
      </c>
      <c r="F117" s="13">
        <f t="shared" ref="F117:F118" si="9">E117-13</f>
        <v>12</v>
      </c>
    </row>
    <row r="118">
      <c r="A118" s="10" t="s">
        <v>3851</v>
      </c>
      <c r="B118" s="19">
        <v>0.1160763888888889</v>
      </c>
      <c r="C118" s="10" t="s">
        <v>3086</v>
      </c>
      <c r="D118" s="10" t="s">
        <v>83</v>
      </c>
      <c r="E118" s="13">
        <v>28.0</v>
      </c>
      <c r="F118" s="13">
        <f t="shared" si="9"/>
        <v>15</v>
      </c>
    </row>
    <row r="119">
      <c r="A119" s="10" t="s">
        <v>3851</v>
      </c>
      <c r="B119" s="19">
        <v>0.11673611111111111</v>
      </c>
      <c r="C119" s="10" t="s">
        <v>3086</v>
      </c>
      <c r="D119" s="10" t="s">
        <v>81</v>
      </c>
      <c r="E119" s="13">
        <v>21.0</v>
      </c>
      <c r="F119" s="13">
        <f>E119-1</f>
        <v>20</v>
      </c>
    </row>
    <row r="120">
      <c r="A120" s="10" t="s">
        <v>3851</v>
      </c>
      <c r="B120" s="19">
        <v>0.1167824074074074</v>
      </c>
      <c r="C120" s="10" t="s">
        <v>84</v>
      </c>
      <c r="D120" s="10" t="s">
        <v>81</v>
      </c>
      <c r="E120" s="13">
        <v>25.0</v>
      </c>
      <c r="F120" s="13">
        <f>E120-8</f>
        <v>17</v>
      </c>
    </row>
    <row r="121">
      <c r="A121" s="10" t="s">
        <v>3851</v>
      </c>
      <c r="B121" s="19">
        <v>0.11731481481481482</v>
      </c>
      <c r="C121" s="10" t="s">
        <v>3086</v>
      </c>
      <c r="D121" s="10" t="s">
        <v>129</v>
      </c>
      <c r="E121" s="13">
        <v>24.0</v>
      </c>
      <c r="F121" s="13">
        <f>E121-5</f>
        <v>19</v>
      </c>
    </row>
    <row r="122">
      <c r="A122" s="10" t="s">
        <v>3851</v>
      </c>
      <c r="B122" s="19">
        <v>0.11733796296296296</v>
      </c>
      <c r="C122" s="10" t="s">
        <v>84</v>
      </c>
      <c r="D122" s="10" t="s">
        <v>129</v>
      </c>
      <c r="E122" s="13" t="s">
        <v>68</v>
      </c>
      <c r="F122" s="13">
        <v>20.0</v>
      </c>
    </row>
    <row r="123">
      <c r="A123" s="10" t="s">
        <v>3851</v>
      </c>
      <c r="B123" s="19">
        <v>0.11856481481481482</v>
      </c>
      <c r="C123" s="10" t="s">
        <v>84</v>
      </c>
      <c r="D123" s="10" t="s">
        <v>67</v>
      </c>
      <c r="E123" s="13">
        <v>10.0</v>
      </c>
      <c r="F123" s="13">
        <f>E123-5</f>
        <v>5</v>
      </c>
    </row>
    <row r="124">
      <c r="A124" s="10" t="s">
        <v>3851</v>
      </c>
      <c r="B124" s="19">
        <v>0.11962962962962963</v>
      </c>
      <c r="C124" s="10" t="s">
        <v>84</v>
      </c>
      <c r="D124" s="10" t="s">
        <v>209</v>
      </c>
      <c r="E124" s="13">
        <v>21.0</v>
      </c>
      <c r="F124" s="13">
        <f>E124-4</f>
        <v>17</v>
      </c>
    </row>
    <row r="125">
      <c r="A125" s="10" t="s">
        <v>3851</v>
      </c>
      <c r="B125" s="19">
        <v>0.11983796296296297</v>
      </c>
      <c r="C125" s="10" t="s">
        <v>84</v>
      </c>
      <c r="D125" s="10" t="s">
        <v>81</v>
      </c>
      <c r="E125" s="13">
        <v>15.0</v>
      </c>
      <c r="F125" s="13">
        <f>E125-8</f>
        <v>7</v>
      </c>
    </row>
    <row r="126">
      <c r="A126" s="10" t="s">
        <v>3851</v>
      </c>
      <c r="B126" s="19">
        <v>0.12045138888888889</v>
      </c>
      <c r="C126" s="10" t="s">
        <v>84</v>
      </c>
      <c r="D126" s="10" t="s">
        <v>100</v>
      </c>
      <c r="E126" s="13" t="s">
        <v>75</v>
      </c>
      <c r="F126" s="13" t="s">
        <v>75</v>
      </c>
      <c r="J126" s="10" t="s">
        <v>2263</v>
      </c>
    </row>
    <row r="127">
      <c r="A127" s="10" t="s">
        <v>3851</v>
      </c>
      <c r="B127" s="19">
        <v>0.12045138888888889</v>
      </c>
      <c r="C127" s="10" t="s">
        <v>84</v>
      </c>
      <c r="D127" s="10" t="s">
        <v>100</v>
      </c>
      <c r="E127" s="13">
        <v>21.0</v>
      </c>
      <c r="F127" s="13">
        <f>E127-4</f>
        <v>17</v>
      </c>
    </row>
    <row r="128">
      <c r="A128" s="10" t="s">
        <v>3851</v>
      </c>
      <c r="B128" s="19">
        <v>0.12047453703703703</v>
      </c>
      <c r="C128" s="10" t="s">
        <v>3086</v>
      </c>
      <c r="D128" s="10" t="s">
        <v>100</v>
      </c>
      <c r="E128" s="13" t="s">
        <v>75</v>
      </c>
      <c r="F128" s="13" t="s">
        <v>75</v>
      </c>
      <c r="J128" s="10" t="s">
        <v>2263</v>
      </c>
    </row>
    <row r="129">
      <c r="A129" s="10" t="s">
        <v>3851</v>
      </c>
      <c r="B129" s="19">
        <v>0.12047453703703703</v>
      </c>
      <c r="C129" s="10" t="s">
        <v>3086</v>
      </c>
      <c r="D129" s="10" t="s">
        <v>100</v>
      </c>
      <c r="E129" s="13">
        <v>24.0</v>
      </c>
      <c r="F129" s="13">
        <f>E129-10</f>
        <v>14</v>
      </c>
    </row>
    <row r="130">
      <c r="A130" s="10" t="s">
        <v>3851</v>
      </c>
      <c r="B130" s="19">
        <v>0.12333333333333334</v>
      </c>
      <c r="C130" s="10" t="s">
        <v>69</v>
      </c>
      <c r="D130" s="10" t="s">
        <v>79</v>
      </c>
      <c r="E130" s="13">
        <v>14.0</v>
      </c>
      <c r="F130" s="13">
        <f>E130-2</f>
        <v>12</v>
      </c>
      <c r="J130" s="10" t="s">
        <v>3883</v>
      </c>
    </row>
    <row r="131">
      <c r="A131" s="10" t="s">
        <v>3851</v>
      </c>
      <c r="B131" s="19">
        <v>0.12408564814814815</v>
      </c>
      <c r="C131" s="10" t="s">
        <v>66</v>
      </c>
      <c r="D131" s="10" t="s">
        <v>67</v>
      </c>
      <c r="E131" s="13">
        <v>18.0</v>
      </c>
      <c r="F131" s="13">
        <f>E131-3</f>
        <v>15</v>
      </c>
    </row>
    <row r="132">
      <c r="A132" s="10" t="s">
        <v>3851</v>
      </c>
      <c r="B132" s="19">
        <v>0.12408564814814815</v>
      </c>
      <c r="C132" s="10" t="s">
        <v>964</v>
      </c>
      <c r="D132" s="10" t="s">
        <v>67</v>
      </c>
      <c r="E132" s="13">
        <v>26.0</v>
      </c>
      <c r="F132" s="13">
        <f>E132-10</f>
        <v>16</v>
      </c>
    </row>
    <row r="133">
      <c r="A133" s="10" t="s">
        <v>3851</v>
      </c>
      <c r="B133" s="19">
        <v>0.1277199074074074</v>
      </c>
      <c r="C133" s="10" t="s">
        <v>964</v>
      </c>
      <c r="D133" s="10" t="s">
        <v>130</v>
      </c>
      <c r="E133" s="13">
        <v>18.0</v>
      </c>
      <c r="F133" s="13">
        <f>E133--1</f>
        <v>19</v>
      </c>
    </row>
    <row r="134">
      <c r="A134" s="10" t="s">
        <v>3851</v>
      </c>
      <c r="B134" s="19">
        <v>0.14390046296296297</v>
      </c>
      <c r="C134" s="10" t="s">
        <v>70</v>
      </c>
      <c r="D134" s="10" t="s">
        <v>67</v>
      </c>
      <c r="E134" s="13">
        <v>18.0</v>
      </c>
      <c r="F134" s="13">
        <f>E134-4</f>
        <v>14</v>
      </c>
    </row>
    <row r="135">
      <c r="A135" s="10" t="s">
        <v>3851</v>
      </c>
      <c r="B135" s="19">
        <v>0.1451851851851852</v>
      </c>
      <c r="C135" s="10" t="s">
        <v>82</v>
      </c>
      <c r="D135" s="10" t="s">
        <v>67</v>
      </c>
      <c r="E135" s="13">
        <v>21.0</v>
      </c>
      <c r="F135" s="13">
        <f>E135-9</f>
        <v>12</v>
      </c>
    </row>
    <row r="136">
      <c r="A136" s="10" t="s">
        <v>3851</v>
      </c>
      <c r="B136" s="19">
        <v>0.1490625</v>
      </c>
      <c r="C136" s="10" t="s">
        <v>964</v>
      </c>
      <c r="D136" s="10" t="s">
        <v>67</v>
      </c>
      <c r="E136" s="13">
        <v>12.0</v>
      </c>
      <c r="F136" s="13">
        <f>E136-10</f>
        <v>2</v>
      </c>
    </row>
  </sheetData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7.43"/>
    <col customWidth="1" min="3" max="3" width="10.0"/>
    <col customWidth="1" min="4" max="4" width="15.57"/>
    <col customWidth="1" min="5" max="5" width="11.0"/>
    <col customWidth="1" min="6" max="6" width="13.14"/>
    <col customWidth="1" min="7" max="7" width="5.57"/>
    <col customWidth="1" min="8" max="8" width="42.71"/>
    <col customWidth="1" min="9" max="9" width="6.71"/>
    <col customWidth="1" min="10" max="10" width="36.29"/>
  </cols>
  <sheetData>
    <row r="1">
      <c r="A1" s="17" t="s">
        <v>0</v>
      </c>
      <c r="B1" s="17" t="s">
        <v>56</v>
      </c>
      <c r="C1" s="17" t="s">
        <v>57</v>
      </c>
      <c r="D1" s="17" t="s">
        <v>58</v>
      </c>
      <c r="E1" s="18" t="s">
        <v>59</v>
      </c>
      <c r="F1" s="18" t="s">
        <v>60</v>
      </c>
      <c r="G1" s="17" t="s">
        <v>61</v>
      </c>
      <c r="H1" s="17" t="s">
        <v>62</v>
      </c>
      <c r="I1" s="17" t="s">
        <v>63</v>
      </c>
      <c r="J1" s="17" t="s">
        <v>64</v>
      </c>
    </row>
    <row r="2">
      <c r="A2" s="10" t="s">
        <v>3884</v>
      </c>
      <c r="B2" s="19">
        <v>0.008912037037037038</v>
      </c>
      <c r="C2" s="10" t="s">
        <v>69</v>
      </c>
      <c r="D2" s="10" t="s">
        <v>87</v>
      </c>
      <c r="E2" s="13">
        <v>22.0</v>
      </c>
      <c r="F2" s="16">
        <f>E2-4</f>
        <v>18</v>
      </c>
    </row>
    <row r="3">
      <c r="A3" s="10" t="s">
        <v>3884</v>
      </c>
      <c r="B3" s="19">
        <v>0.008912037037037038</v>
      </c>
      <c r="C3" s="10" t="s">
        <v>964</v>
      </c>
      <c r="D3" s="10" t="s">
        <v>87</v>
      </c>
      <c r="E3" s="13">
        <v>22.0</v>
      </c>
      <c r="F3" s="13">
        <f>E3-2</f>
        <v>20</v>
      </c>
    </row>
    <row r="4">
      <c r="A4" s="10" t="s">
        <v>3884</v>
      </c>
      <c r="B4" s="19">
        <v>0.008958333333333334</v>
      </c>
      <c r="C4" s="10" t="s">
        <v>3086</v>
      </c>
      <c r="D4" s="10" t="s">
        <v>87</v>
      </c>
      <c r="E4" s="13" t="s">
        <v>68</v>
      </c>
      <c r="F4" s="13">
        <v>20.0</v>
      </c>
    </row>
    <row r="5">
      <c r="A5" s="10" t="s">
        <v>3884</v>
      </c>
      <c r="B5" s="19">
        <v>0.00931712962962963</v>
      </c>
      <c r="C5" s="10" t="s">
        <v>70</v>
      </c>
      <c r="D5" s="10" t="s">
        <v>87</v>
      </c>
      <c r="E5" s="13">
        <v>18.0</v>
      </c>
      <c r="F5" s="13">
        <f>E5-5</f>
        <v>13</v>
      </c>
    </row>
    <row r="6">
      <c r="A6" s="10" t="s">
        <v>3884</v>
      </c>
      <c r="B6" s="19">
        <v>0.009386574074074073</v>
      </c>
      <c r="C6" s="10" t="s">
        <v>82</v>
      </c>
      <c r="D6" s="10" t="s">
        <v>87</v>
      </c>
      <c r="E6" s="13">
        <v>13.0</v>
      </c>
      <c r="F6" s="16">
        <f>E6-1</f>
        <v>12</v>
      </c>
    </row>
    <row r="7">
      <c r="A7" s="10" t="s">
        <v>3884</v>
      </c>
      <c r="B7" s="19">
        <v>0.009386574074074073</v>
      </c>
      <c r="C7" s="10" t="s">
        <v>66</v>
      </c>
      <c r="D7" s="10" t="s">
        <v>87</v>
      </c>
      <c r="E7" s="13">
        <v>10.0</v>
      </c>
      <c r="F7" s="13">
        <f>E7-0</f>
        <v>10</v>
      </c>
    </row>
    <row r="8">
      <c r="A8" s="10" t="s">
        <v>3884</v>
      </c>
      <c r="B8" s="19">
        <v>0.00951388888888889</v>
      </c>
      <c r="C8" s="10" t="s">
        <v>84</v>
      </c>
      <c r="D8" s="10" t="s">
        <v>87</v>
      </c>
      <c r="E8" s="13" t="s">
        <v>75</v>
      </c>
      <c r="F8" s="13" t="s">
        <v>75</v>
      </c>
      <c r="J8" s="10" t="s">
        <v>2263</v>
      </c>
    </row>
    <row r="9">
      <c r="A9" s="10" t="s">
        <v>3884</v>
      </c>
      <c r="B9" s="19">
        <v>0.00951388888888889</v>
      </c>
      <c r="C9" s="10" t="s">
        <v>84</v>
      </c>
      <c r="D9" s="10" t="s">
        <v>87</v>
      </c>
      <c r="E9" s="13">
        <v>8.0</v>
      </c>
      <c r="F9" s="13">
        <f>E9-3</f>
        <v>5</v>
      </c>
    </row>
    <row r="10">
      <c r="A10" s="10" t="s">
        <v>3884</v>
      </c>
      <c r="B10" s="19">
        <v>0.01138888888888889</v>
      </c>
      <c r="C10" s="10" t="s">
        <v>69</v>
      </c>
      <c r="D10" s="10" t="s">
        <v>89</v>
      </c>
      <c r="E10" s="13">
        <v>29.0</v>
      </c>
      <c r="F10" s="16">
        <f>E10-10</f>
        <v>19</v>
      </c>
      <c r="J10" s="10" t="s">
        <v>3885</v>
      </c>
    </row>
    <row r="11">
      <c r="A11" s="10" t="s">
        <v>3884</v>
      </c>
      <c r="B11" s="19">
        <v>0.011446759259259259</v>
      </c>
      <c r="C11" s="10" t="s">
        <v>69</v>
      </c>
      <c r="D11" s="10" t="s">
        <v>91</v>
      </c>
      <c r="E11" s="13">
        <v>9.0</v>
      </c>
      <c r="F11" s="13"/>
      <c r="H11" s="10" t="s">
        <v>3886</v>
      </c>
    </row>
    <row r="12">
      <c r="A12" s="10" t="s">
        <v>3884</v>
      </c>
      <c r="B12" s="19">
        <v>0.014826388888888889</v>
      </c>
      <c r="C12" s="10" t="s">
        <v>66</v>
      </c>
      <c r="D12" s="10" t="s">
        <v>81</v>
      </c>
      <c r="E12" s="13">
        <v>15.0</v>
      </c>
      <c r="F12" s="16">
        <f>E12-5</f>
        <v>10</v>
      </c>
      <c r="H12" s="10" t="s">
        <v>3887</v>
      </c>
      <c r="J12" s="10" t="s">
        <v>3888</v>
      </c>
    </row>
    <row r="13">
      <c r="A13" s="10" t="s">
        <v>3884</v>
      </c>
      <c r="B13" s="19">
        <v>0.014918981481481481</v>
      </c>
      <c r="C13" s="10" t="s">
        <v>69</v>
      </c>
      <c r="D13" s="10" t="s">
        <v>81</v>
      </c>
      <c r="E13" s="13">
        <v>7.0</v>
      </c>
      <c r="F13" s="13">
        <f>E13-4</f>
        <v>3</v>
      </c>
      <c r="H13" s="10" t="s">
        <v>3889</v>
      </c>
      <c r="J13" s="10" t="s">
        <v>3888</v>
      </c>
    </row>
    <row r="14">
      <c r="A14" s="10" t="s">
        <v>3884</v>
      </c>
      <c r="B14" s="19">
        <v>0.015034722222222222</v>
      </c>
      <c r="C14" s="10" t="s">
        <v>82</v>
      </c>
      <c r="D14" s="10" t="s">
        <v>81</v>
      </c>
      <c r="E14" s="13">
        <v>9.0</v>
      </c>
      <c r="F14" s="16">
        <f>E14-3</f>
        <v>6</v>
      </c>
      <c r="H14" s="10" t="s">
        <v>3890</v>
      </c>
      <c r="J14" s="10" t="s">
        <v>3888</v>
      </c>
    </row>
    <row r="15">
      <c r="A15" s="10" t="s">
        <v>3884</v>
      </c>
      <c r="B15" s="19">
        <v>0.015173611111111112</v>
      </c>
      <c r="C15" s="10" t="s">
        <v>69</v>
      </c>
      <c r="D15" s="10" t="s">
        <v>81</v>
      </c>
      <c r="E15" s="13" t="s">
        <v>75</v>
      </c>
      <c r="F15" s="13" t="s">
        <v>75</v>
      </c>
      <c r="J15" s="10" t="s">
        <v>2263</v>
      </c>
    </row>
    <row r="16">
      <c r="A16" s="10" t="s">
        <v>3884</v>
      </c>
      <c r="B16" s="19">
        <v>0.015173611111111112</v>
      </c>
      <c r="C16" s="10" t="s">
        <v>69</v>
      </c>
      <c r="D16" s="10" t="s">
        <v>81</v>
      </c>
      <c r="E16" s="13">
        <v>21.0</v>
      </c>
      <c r="F16" s="16">
        <f>E16-4</f>
        <v>17</v>
      </c>
      <c r="J16" s="10" t="s">
        <v>3891</v>
      </c>
    </row>
    <row r="17">
      <c r="A17" s="10" t="s">
        <v>3884</v>
      </c>
      <c r="B17" s="19">
        <v>0.0153125</v>
      </c>
      <c r="C17" s="10" t="s">
        <v>3086</v>
      </c>
      <c r="D17" s="10" t="s">
        <v>81</v>
      </c>
      <c r="E17" s="13">
        <v>22.0</v>
      </c>
      <c r="F17" s="13" t="s">
        <v>75</v>
      </c>
      <c r="H17" s="10" t="s">
        <v>3892</v>
      </c>
      <c r="J17" s="10" t="s">
        <v>3893</v>
      </c>
    </row>
    <row r="18">
      <c r="A18" s="10" t="s">
        <v>3884</v>
      </c>
      <c r="B18" s="19">
        <v>0.01545138888888889</v>
      </c>
      <c r="C18" s="10" t="s">
        <v>84</v>
      </c>
      <c r="D18" s="10" t="s">
        <v>81</v>
      </c>
      <c r="E18" s="13">
        <v>27.0</v>
      </c>
      <c r="F18" s="13" t="s">
        <v>75</v>
      </c>
      <c r="H18" s="10" t="s">
        <v>3894</v>
      </c>
      <c r="J18" s="10" t="s">
        <v>3893</v>
      </c>
    </row>
    <row r="19">
      <c r="A19" s="10" t="s">
        <v>3884</v>
      </c>
      <c r="B19" s="19">
        <v>0.015509259259259259</v>
      </c>
      <c r="C19" s="10" t="s">
        <v>964</v>
      </c>
      <c r="D19" s="10" t="s">
        <v>81</v>
      </c>
      <c r="E19" s="13">
        <v>19.0</v>
      </c>
      <c r="F19" s="13" t="s">
        <v>75</v>
      </c>
      <c r="H19" s="10" t="s">
        <v>3895</v>
      </c>
      <c r="J19" s="10" t="s">
        <v>3893</v>
      </c>
    </row>
    <row r="20">
      <c r="A20" s="10" t="s">
        <v>3884</v>
      </c>
      <c r="B20" s="19">
        <v>0.015555555555555555</v>
      </c>
      <c r="C20" s="10" t="s">
        <v>70</v>
      </c>
      <c r="D20" s="10" t="s">
        <v>81</v>
      </c>
      <c r="E20" s="13">
        <v>30.0</v>
      </c>
      <c r="F20" s="13" t="s">
        <v>75</v>
      </c>
      <c r="H20" s="10" t="s">
        <v>3896</v>
      </c>
      <c r="J20" s="10" t="s">
        <v>3893</v>
      </c>
    </row>
    <row r="21">
      <c r="A21" s="10" t="s">
        <v>3884</v>
      </c>
      <c r="B21" s="19">
        <v>0.01662037037037037</v>
      </c>
      <c r="C21" s="10" t="s">
        <v>3086</v>
      </c>
      <c r="D21" s="10" t="s">
        <v>93</v>
      </c>
      <c r="E21" s="13">
        <v>14.0</v>
      </c>
      <c r="F21" s="13">
        <f>E21-11</f>
        <v>3</v>
      </c>
      <c r="J21" s="10" t="s">
        <v>3897</v>
      </c>
    </row>
    <row r="22">
      <c r="A22" s="10" t="s">
        <v>3884</v>
      </c>
      <c r="B22" s="19">
        <v>0.01659722222222222</v>
      </c>
      <c r="C22" s="10" t="s">
        <v>3086</v>
      </c>
      <c r="D22" s="10" t="s">
        <v>76</v>
      </c>
      <c r="E22" s="13">
        <v>1.0</v>
      </c>
      <c r="F22" s="13"/>
      <c r="J22" s="10" t="s">
        <v>1579</v>
      </c>
    </row>
    <row r="23">
      <c r="A23" s="10" t="s">
        <v>3884</v>
      </c>
      <c r="B23" s="19">
        <v>0.01814814814814815</v>
      </c>
      <c r="C23" s="10" t="s">
        <v>70</v>
      </c>
      <c r="D23" s="10" t="s">
        <v>93</v>
      </c>
      <c r="E23" s="13">
        <v>31.0</v>
      </c>
      <c r="F23" s="13">
        <v>19.0</v>
      </c>
      <c r="J23" s="10" t="s">
        <v>3898</v>
      </c>
    </row>
    <row r="24">
      <c r="A24" s="10" t="s">
        <v>3884</v>
      </c>
      <c r="B24" s="19">
        <v>0.01826388888888889</v>
      </c>
      <c r="C24" s="10" t="s">
        <v>70</v>
      </c>
      <c r="D24" s="10" t="s">
        <v>93</v>
      </c>
      <c r="E24" s="13">
        <v>25.0</v>
      </c>
      <c r="F24" s="13">
        <f>E24-12</f>
        <v>13</v>
      </c>
      <c r="J24" s="10" t="s">
        <v>3898</v>
      </c>
    </row>
    <row r="25">
      <c r="A25" s="10" t="s">
        <v>3884</v>
      </c>
      <c r="B25" s="19">
        <v>0.018449074074074073</v>
      </c>
      <c r="C25" s="10" t="s">
        <v>70</v>
      </c>
      <c r="D25" s="10" t="s">
        <v>91</v>
      </c>
      <c r="E25" s="13">
        <v>26.0</v>
      </c>
      <c r="F25" s="13"/>
      <c r="H25" s="10" t="s">
        <v>3899</v>
      </c>
    </row>
    <row r="26">
      <c r="A26" s="10" t="s">
        <v>3884</v>
      </c>
      <c r="B26" s="19">
        <v>0.01884259259259259</v>
      </c>
      <c r="C26" s="10" t="s">
        <v>70</v>
      </c>
      <c r="D26" s="10" t="s">
        <v>93</v>
      </c>
      <c r="E26" s="13">
        <v>31.0</v>
      </c>
      <c r="F26" s="13">
        <f t="shared" ref="F26:F27" si="1">E26-12</f>
        <v>19</v>
      </c>
      <c r="J26" s="10" t="s">
        <v>3900</v>
      </c>
    </row>
    <row r="27">
      <c r="A27" s="10" t="s">
        <v>3884</v>
      </c>
      <c r="B27" s="19">
        <v>0.018900462962962963</v>
      </c>
      <c r="C27" s="10" t="s">
        <v>70</v>
      </c>
      <c r="D27" s="10" t="s">
        <v>93</v>
      </c>
      <c r="E27" s="13">
        <v>29.0</v>
      </c>
      <c r="F27" s="13">
        <f t="shared" si="1"/>
        <v>17</v>
      </c>
      <c r="J27" s="10" t="s">
        <v>3900</v>
      </c>
    </row>
    <row r="28">
      <c r="A28" s="10" t="s">
        <v>3884</v>
      </c>
      <c r="B28" s="19">
        <v>0.019004629629629628</v>
      </c>
      <c r="C28" s="10" t="s">
        <v>70</v>
      </c>
      <c r="D28" s="10" t="s">
        <v>91</v>
      </c>
      <c r="E28" s="13">
        <v>13.0</v>
      </c>
      <c r="F28" s="13"/>
      <c r="H28" s="10" t="s">
        <v>3901</v>
      </c>
    </row>
    <row r="29">
      <c r="A29" s="10" t="s">
        <v>3884</v>
      </c>
      <c r="B29" s="19">
        <v>0.018900462962962963</v>
      </c>
      <c r="C29" s="10" t="s">
        <v>70</v>
      </c>
      <c r="D29" s="10" t="s">
        <v>91</v>
      </c>
      <c r="E29" s="13">
        <v>15.0</v>
      </c>
      <c r="F29" s="13"/>
      <c r="H29" s="10" t="s">
        <v>3902</v>
      </c>
    </row>
    <row r="30">
      <c r="A30" s="10" t="s">
        <v>3884</v>
      </c>
      <c r="B30" s="19">
        <v>0.020983796296296296</v>
      </c>
      <c r="C30" s="10" t="s">
        <v>66</v>
      </c>
      <c r="D30" s="10" t="s">
        <v>93</v>
      </c>
      <c r="E30" s="13">
        <v>29.0</v>
      </c>
      <c r="F30" s="13">
        <f t="shared" ref="F30:F31" si="2">E30-13</f>
        <v>16</v>
      </c>
      <c r="J30" s="10" t="s">
        <v>3903</v>
      </c>
    </row>
    <row r="31">
      <c r="A31" s="10" t="s">
        <v>3884</v>
      </c>
      <c r="B31" s="19">
        <v>0.021076388888888888</v>
      </c>
      <c r="C31" s="10" t="s">
        <v>66</v>
      </c>
      <c r="D31" s="10" t="s">
        <v>93</v>
      </c>
      <c r="E31" s="13">
        <v>23.0</v>
      </c>
      <c r="F31" s="13">
        <f t="shared" si="2"/>
        <v>10</v>
      </c>
      <c r="J31" s="10" t="s">
        <v>3903</v>
      </c>
    </row>
    <row r="32">
      <c r="A32" s="10" t="s">
        <v>3884</v>
      </c>
      <c r="B32" s="19">
        <v>0.021469907407407406</v>
      </c>
      <c r="C32" s="10" t="s">
        <v>66</v>
      </c>
      <c r="D32" s="10" t="s">
        <v>91</v>
      </c>
      <c r="E32" s="13">
        <v>17.0</v>
      </c>
      <c r="F32" s="13"/>
      <c r="H32" s="10" t="s">
        <v>3904</v>
      </c>
    </row>
    <row r="33">
      <c r="A33" s="10" t="s">
        <v>3884</v>
      </c>
      <c r="B33" s="19">
        <v>0.021527777777777778</v>
      </c>
      <c r="C33" s="10" t="s">
        <v>66</v>
      </c>
      <c r="D33" s="10" t="s">
        <v>91</v>
      </c>
      <c r="E33" s="13">
        <v>17.0</v>
      </c>
      <c r="F33" s="13"/>
      <c r="H33" s="10" t="s">
        <v>3904</v>
      </c>
    </row>
    <row r="34">
      <c r="A34" s="10" t="s">
        <v>3884</v>
      </c>
      <c r="B34" s="19">
        <v>0.021689814814814815</v>
      </c>
      <c r="C34" s="10" t="s">
        <v>66</v>
      </c>
      <c r="D34" s="10" t="s">
        <v>91</v>
      </c>
      <c r="E34" s="13">
        <v>21.0</v>
      </c>
      <c r="F34" s="13"/>
      <c r="H34" s="10" t="s">
        <v>3905</v>
      </c>
      <c r="J34" s="10" t="s">
        <v>3906</v>
      </c>
    </row>
    <row r="35">
      <c r="A35" s="10" t="s">
        <v>3884</v>
      </c>
      <c r="B35" s="19">
        <v>0.02241898148148148</v>
      </c>
      <c r="C35" s="10" t="s">
        <v>84</v>
      </c>
      <c r="D35" s="10" t="s">
        <v>93</v>
      </c>
      <c r="E35" s="13">
        <v>21.0</v>
      </c>
      <c r="F35" s="13">
        <f>E35-12</f>
        <v>9</v>
      </c>
      <c r="J35" s="10" t="s">
        <v>3907</v>
      </c>
    </row>
    <row r="36">
      <c r="A36" s="10" t="s">
        <v>3884</v>
      </c>
      <c r="B36" s="19">
        <v>0.022743055555555555</v>
      </c>
      <c r="C36" s="10" t="s">
        <v>84</v>
      </c>
      <c r="D36" s="10" t="s">
        <v>91</v>
      </c>
      <c r="E36" s="13">
        <v>38.0</v>
      </c>
      <c r="F36" s="13"/>
      <c r="H36" s="10" t="s">
        <v>3908</v>
      </c>
      <c r="I36" s="10">
        <v>1.0</v>
      </c>
      <c r="J36" s="10" t="s">
        <v>3909</v>
      </c>
    </row>
    <row r="37">
      <c r="A37" s="10" t="s">
        <v>3884</v>
      </c>
      <c r="B37" s="19">
        <v>0.023981481481481482</v>
      </c>
      <c r="C37" s="10" t="s">
        <v>84</v>
      </c>
      <c r="D37" s="10" t="s">
        <v>93</v>
      </c>
      <c r="E37" s="13" t="s">
        <v>75</v>
      </c>
      <c r="F37" s="13" t="s">
        <v>75</v>
      </c>
      <c r="J37" s="10" t="s">
        <v>3907</v>
      </c>
    </row>
    <row r="38">
      <c r="A38" s="10" t="s">
        <v>3884</v>
      </c>
      <c r="B38" s="19">
        <v>0.024270833333333332</v>
      </c>
      <c r="C38" s="10" t="s">
        <v>84</v>
      </c>
      <c r="D38" s="10" t="s">
        <v>91</v>
      </c>
      <c r="E38" s="13">
        <v>28.0</v>
      </c>
      <c r="F38" s="13"/>
      <c r="H38" s="10" t="s">
        <v>3910</v>
      </c>
      <c r="J38" s="10" t="s">
        <v>3911</v>
      </c>
    </row>
    <row r="39">
      <c r="A39" s="10" t="s">
        <v>3884</v>
      </c>
      <c r="B39" s="19">
        <v>0.025520833333333333</v>
      </c>
      <c r="C39" s="10" t="s">
        <v>3086</v>
      </c>
      <c r="D39" s="10" t="s">
        <v>93</v>
      </c>
      <c r="E39" s="13" t="s">
        <v>68</v>
      </c>
      <c r="F39" s="13">
        <v>20.0</v>
      </c>
      <c r="J39" s="10" t="s">
        <v>3912</v>
      </c>
    </row>
    <row r="40">
      <c r="A40" s="10" t="s">
        <v>3884</v>
      </c>
      <c r="B40" s="19">
        <v>0.025613425925925925</v>
      </c>
      <c r="C40" s="10" t="s">
        <v>3086</v>
      </c>
      <c r="D40" s="10" t="s">
        <v>91</v>
      </c>
      <c r="E40" s="13">
        <v>8.0</v>
      </c>
      <c r="F40" s="13"/>
      <c r="H40" s="10" t="s">
        <v>3913</v>
      </c>
    </row>
    <row r="41">
      <c r="A41" s="10" t="s">
        <v>3884</v>
      </c>
      <c r="B41" s="19">
        <v>0.025659722222222223</v>
      </c>
      <c r="C41" s="10" t="s">
        <v>3086</v>
      </c>
      <c r="D41" s="10" t="s">
        <v>93</v>
      </c>
      <c r="E41" s="13">
        <v>22.0</v>
      </c>
      <c r="F41" s="13">
        <f>E41-11</f>
        <v>11</v>
      </c>
      <c r="J41" s="10" t="s">
        <v>3912</v>
      </c>
    </row>
    <row r="42">
      <c r="A42" s="10" t="s">
        <v>3884</v>
      </c>
      <c r="B42" s="19">
        <v>0.025706018518518517</v>
      </c>
      <c r="C42" s="10" t="s">
        <v>3086</v>
      </c>
      <c r="D42" s="10" t="s">
        <v>91</v>
      </c>
      <c r="E42" s="13">
        <v>9.0</v>
      </c>
      <c r="F42" s="13"/>
      <c r="H42" s="10" t="s">
        <v>3914</v>
      </c>
    </row>
    <row r="43">
      <c r="A43" s="10" t="s">
        <v>3884</v>
      </c>
      <c r="B43" s="19">
        <v>0.025833333333333333</v>
      </c>
      <c r="C43" s="10" t="s">
        <v>3086</v>
      </c>
      <c r="D43" s="10" t="s">
        <v>93</v>
      </c>
      <c r="E43" s="13">
        <v>23.0</v>
      </c>
      <c r="F43" s="13">
        <f>E43-11</f>
        <v>12</v>
      </c>
      <c r="J43" s="10" t="s">
        <v>3912</v>
      </c>
    </row>
    <row r="44">
      <c r="A44" s="10" t="s">
        <v>3884</v>
      </c>
      <c r="B44" s="19">
        <v>0.02585648148148148</v>
      </c>
      <c r="C44" s="10" t="s">
        <v>3086</v>
      </c>
      <c r="D44" s="10" t="s">
        <v>91</v>
      </c>
      <c r="E44" s="13">
        <v>10.0</v>
      </c>
      <c r="F44" s="13"/>
      <c r="H44" s="10" t="s">
        <v>3915</v>
      </c>
    </row>
    <row r="45">
      <c r="A45" s="10" t="s">
        <v>3884</v>
      </c>
      <c r="B45" s="19">
        <v>0.027037037037037037</v>
      </c>
      <c r="C45" s="10" t="s">
        <v>69</v>
      </c>
      <c r="D45" s="10" t="s">
        <v>91</v>
      </c>
      <c r="E45" s="13">
        <v>22.0</v>
      </c>
      <c r="F45" s="13"/>
      <c r="H45" s="10" t="s">
        <v>3916</v>
      </c>
      <c r="J45" s="10" t="s">
        <v>104</v>
      </c>
    </row>
    <row r="46">
      <c r="A46" s="10" t="s">
        <v>3884</v>
      </c>
      <c r="B46" s="19">
        <v>0.027546296296296298</v>
      </c>
      <c r="C46" s="10" t="s">
        <v>69</v>
      </c>
      <c r="D46" s="10" t="s">
        <v>79</v>
      </c>
      <c r="E46" s="13">
        <v>9.0</v>
      </c>
      <c r="F46" s="13">
        <f>E46-3</f>
        <v>6</v>
      </c>
    </row>
    <row r="47">
      <c r="A47" s="10" t="s">
        <v>3884</v>
      </c>
      <c r="B47" s="19">
        <v>0.029386574074074075</v>
      </c>
      <c r="C47" s="10" t="s">
        <v>66</v>
      </c>
      <c r="D47" s="10" t="s">
        <v>81</v>
      </c>
      <c r="E47" s="13" t="s">
        <v>68</v>
      </c>
      <c r="F47" s="13">
        <v>20.0</v>
      </c>
      <c r="H47" s="10" t="s">
        <v>3917</v>
      </c>
      <c r="J47" s="10" t="s">
        <v>3918</v>
      </c>
    </row>
    <row r="48">
      <c r="A48" s="10" t="s">
        <v>3884</v>
      </c>
      <c r="B48" s="19">
        <v>0.029456018518518517</v>
      </c>
      <c r="C48" s="10" t="s">
        <v>69</v>
      </c>
      <c r="D48" s="10" t="s">
        <v>81</v>
      </c>
      <c r="E48" s="13">
        <v>19.0</v>
      </c>
      <c r="F48" s="13">
        <f t="shared" ref="F48:F49" si="3">E48-4</f>
        <v>15</v>
      </c>
      <c r="H48" s="10" t="s">
        <v>3919</v>
      </c>
      <c r="J48" s="10" t="s">
        <v>3918</v>
      </c>
    </row>
    <row r="49">
      <c r="A49" s="10" t="s">
        <v>3884</v>
      </c>
      <c r="B49" s="19">
        <v>0.029548611111111112</v>
      </c>
      <c r="C49" s="10" t="s">
        <v>82</v>
      </c>
      <c r="D49" s="10" t="s">
        <v>81</v>
      </c>
      <c r="E49" s="13">
        <v>7.0</v>
      </c>
      <c r="F49" s="13">
        <f t="shared" si="3"/>
        <v>3</v>
      </c>
      <c r="H49" s="10" t="s">
        <v>3920</v>
      </c>
      <c r="J49" s="10" t="s">
        <v>3921</v>
      </c>
    </row>
    <row r="50">
      <c r="A50" s="10" t="s">
        <v>3884</v>
      </c>
      <c r="B50" s="19">
        <v>0.02960648148148148</v>
      </c>
      <c r="C50" s="10" t="s">
        <v>84</v>
      </c>
      <c r="D50" s="10" t="s">
        <v>81</v>
      </c>
      <c r="E50" s="13">
        <v>15.0</v>
      </c>
      <c r="F50" s="13" t="s">
        <v>75</v>
      </c>
      <c r="H50" s="10" t="s">
        <v>3922</v>
      </c>
      <c r="J50" s="10" t="s">
        <v>3923</v>
      </c>
    </row>
    <row r="51">
      <c r="A51" s="10" t="s">
        <v>3884</v>
      </c>
      <c r="B51" s="19">
        <v>0.029675925925925925</v>
      </c>
      <c r="C51" s="10" t="s">
        <v>70</v>
      </c>
      <c r="D51" s="10" t="s">
        <v>81</v>
      </c>
      <c r="E51" s="13">
        <v>31.0</v>
      </c>
      <c r="F51" s="13" t="s">
        <v>75</v>
      </c>
      <c r="H51" s="10" t="s">
        <v>3924</v>
      </c>
      <c r="J51" s="10" t="s">
        <v>3923</v>
      </c>
    </row>
    <row r="52">
      <c r="A52" s="10" t="s">
        <v>3884</v>
      </c>
      <c r="B52" s="19">
        <v>0.030532407407407407</v>
      </c>
      <c r="C52" s="10" t="s">
        <v>69</v>
      </c>
      <c r="D52" s="10" t="s">
        <v>81</v>
      </c>
      <c r="E52" s="13" t="s">
        <v>75</v>
      </c>
      <c r="F52" s="13" t="s">
        <v>75</v>
      </c>
      <c r="J52" s="10" t="s">
        <v>2263</v>
      </c>
    </row>
    <row r="53">
      <c r="A53" s="10" t="s">
        <v>3884</v>
      </c>
      <c r="B53" s="19">
        <v>0.030532407407407407</v>
      </c>
      <c r="C53" s="10" t="s">
        <v>69</v>
      </c>
      <c r="D53" s="10" t="s">
        <v>81</v>
      </c>
      <c r="E53" s="13">
        <v>20.0</v>
      </c>
      <c r="F53" s="13">
        <f>E53-4</f>
        <v>16</v>
      </c>
      <c r="J53" s="10" t="s">
        <v>3925</v>
      </c>
    </row>
    <row r="54">
      <c r="A54" s="10" t="s">
        <v>3884</v>
      </c>
      <c r="B54" s="19">
        <v>0.03211805555555555</v>
      </c>
      <c r="C54" s="10" t="s">
        <v>70</v>
      </c>
      <c r="D54" s="10" t="s">
        <v>93</v>
      </c>
      <c r="E54" s="13">
        <v>19.0</v>
      </c>
      <c r="F54" s="13">
        <f>E54-12</f>
        <v>7</v>
      </c>
      <c r="J54" s="10" t="s">
        <v>3926</v>
      </c>
    </row>
    <row r="55">
      <c r="A55" s="10" t="s">
        <v>3884</v>
      </c>
      <c r="B55" s="19">
        <v>0.03221064814814815</v>
      </c>
      <c r="C55" s="10" t="s">
        <v>70</v>
      </c>
      <c r="D55" s="10" t="s">
        <v>76</v>
      </c>
      <c r="E55" s="13">
        <v>1.0</v>
      </c>
      <c r="F55" s="13"/>
      <c r="J55" s="10" t="s">
        <v>1579</v>
      </c>
    </row>
    <row r="56">
      <c r="A56" s="10" t="s">
        <v>3884</v>
      </c>
      <c r="B56" s="19">
        <v>0.032303240740740743</v>
      </c>
      <c r="C56" s="10" t="s">
        <v>70</v>
      </c>
      <c r="D56" s="10" t="s">
        <v>93</v>
      </c>
      <c r="E56" s="13">
        <v>21.0</v>
      </c>
      <c r="F56" s="13">
        <f>E56-12</f>
        <v>9</v>
      </c>
      <c r="J56" s="10" t="s">
        <v>3927</v>
      </c>
    </row>
    <row r="57">
      <c r="A57" s="10" t="s">
        <v>3884</v>
      </c>
      <c r="B57" s="19">
        <v>0.03246527777777778</v>
      </c>
      <c r="C57" s="10" t="s">
        <v>70</v>
      </c>
      <c r="D57" s="10" t="s">
        <v>91</v>
      </c>
      <c r="E57" s="13">
        <v>13.0</v>
      </c>
      <c r="F57" s="13"/>
      <c r="H57" s="10" t="s">
        <v>3928</v>
      </c>
    </row>
    <row r="58">
      <c r="A58" s="10" t="s">
        <v>3884</v>
      </c>
      <c r="B58" s="19">
        <v>0.0325</v>
      </c>
      <c r="C58" s="10" t="s">
        <v>70</v>
      </c>
      <c r="D58" s="10" t="s">
        <v>91</v>
      </c>
      <c r="E58" s="13">
        <v>15.0</v>
      </c>
      <c r="F58" s="13"/>
      <c r="H58" s="10" t="s">
        <v>3929</v>
      </c>
    </row>
    <row r="59">
      <c r="A59" s="10" t="s">
        <v>3884</v>
      </c>
      <c r="B59" s="19">
        <v>0.03326388888888889</v>
      </c>
      <c r="C59" s="10" t="s">
        <v>70</v>
      </c>
      <c r="D59" s="10" t="s">
        <v>93</v>
      </c>
      <c r="E59" s="13">
        <v>28.0</v>
      </c>
      <c r="F59" s="13">
        <f>E59-12</f>
        <v>16</v>
      </c>
      <c r="J59" s="10" t="s">
        <v>3930</v>
      </c>
    </row>
    <row r="60">
      <c r="A60" s="10" t="s">
        <v>3884</v>
      </c>
      <c r="B60" s="19">
        <v>0.03340277777777778</v>
      </c>
      <c r="C60" s="10" t="s">
        <v>70</v>
      </c>
      <c r="D60" s="10" t="s">
        <v>91</v>
      </c>
      <c r="E60" s="13">
        <v>10.0</v>
      </c>
      <c r="F60" s="13"/>
      <c r="H60" s="10" t="s">
        <v>3915</v>
      </c>
    </row>
    <row r="61">
      <c r="A61" s="10" t="s">
        <v>3884</v>
      </c>
      <c r="B61" s="19">
        <v>0.033935185185185186</v>
      </c>
      <c r="C61" s="10" t="s">
        <v>82</v>
      </c>
      <c r="D61" s="10" t="s">
        <v>93</v>
      </c>
      <c r="E61" s="13">
        <v>18.0</v>
      </c>
      <c r="F61" s="13">
        <f t="shared" ref="F61:F62" si="4">E61-9</f>
        <v>9</v>
      </c>
      <c r="J61" s="10" t="s">
        <v>3931</v>
      </c>
    </row>
    <row r="62">
      <c r="A62" s="10" t="s">
        <v>3884</v>
      </c>
      <c r="B62" s="19">
        <v>0.03387731481481481</v>
      </c>
      <c r="C62" s="10" t="s">
        <v>82</v>
      </c>
      <c r="D62" s="10" t="s">
        <v>93</v>
      </c>
      <c r="E62" s="13">
        <v>25.0</v>
      </c>
      <c r="F62" s="13">
        <f t="shared" si="4"/>
        <v>16</v>
      </c>
      <c r="J62" s="10" t="s">
        <v>3931</v>
      </c>
    </row>
    <row r="63">
      <c r="A63" s="10" t="s">
        <v>3884</v>
      </c>
      <c r="B63" s="19">
        <v>0.034131944444444444</v>
      </c>
      <c r="C63" s="10" t="s">
        <v>82</v>
      </c>
      <c r="D63" s="10" t="s">
        <v>91</v>
      </c>
      <c r="E63" s="13">
        <v>25.0</v>
      </c>
      <c r="F63" s="13"/>
      <c r="H63" s="10" t="s">
        <v>3932</v>
      </c>
    </row>
    <row r="64">
      <c r="A64" s="10" t="s">
        <v>3884</v>
      </c>
      <c r="B64" s="19">
        <v>0.03420138888888889</v>
      </c>
      <c r="C64" s="10" t="s">
        <v>82</v>
      </c>
      <c r="D64" s="10" t="s">
        <v>91</v>
      </c>
      <c r="E64" s="13">
        <v>21.0</v>
      </c>
      <c r="F64" s="13"/>
      <c r="H64" s="10" t="s">
        <v>3933</v>
      </c>
    </row>
    <row r="65">
      <c r="A65" s="10" t="s">
        <v>3884</v>
      </c>
      <c r="B65" s="19">
        <v>0.03487268518518519</v>
      </c>
      <c r="C65" s="10" t="s">
        <v>66</v>
      </c>
      <c r="D65" s="10" t="s">
        <v>89</v>
      </c>
      <c r="E65" s="13">
        <v>25.0</v>
      </c>
      <c r="F65" s="13">
        <f t="shared" ref="F65:F67" si="5">E65-10</f>
        <v>15</v>
      </c>
      <c r="J65" s="10" t="s">
        <v>3934</v>
      </c>
    </row>
    <row r="66">
      <c r="A66" s="10" t="s">
        <v>3884</v>
      </c>
      <c r="B66" s="19">
        <v>0.03488425925925926</v>
      </c>
      <c r="C66" s="10" t="s">
        <v>66</v>
      </c>
      <c r="D66" s="10" t="s">
        <v>89</v>
      </c>
      <c r="E66" s="13">
        <v>16.0</v>
      </c>
      <c r="F66" s="13">
        <f t="shared" si="5"/>
        <v>6</v>
      </c>
      <c r="J66" s="10" t="s">
        <v>3934</v>
      </c>
    </row>
    <row r="67">
      <c r="A67" s="10" t="s">
        <v>3884</v>
      </c>
      <c r="B67" s="19">
        <v>0.034930555555555555</v>
      </c>
      <c r="C67" s="10" t="s">
        <v>66</v>
      </c>
      <c r="D67" s="10" t="s">
        <v>89</v>
      </c>
      <c r="E67" s="13">
        <v>22.0</v>
      </c>
      <c r="F67" s="13">
        <f t="shared" si="5"/>
        <v>12</v>
      </c>
      <c r="J67" s="10" t="s">
        <v>3934</v>
      </c>
    </row>
    <row r="68">
      <c r="A68" s="10" t="s">
        <v>3884</v>
      </c>
      <c r="B68" s="19">
        <v>0.03505787037037037</v>
      </c>
      <c r="C68" s="10" t="s">
        <v>66</v>
      </c>
      <c r="D68" s="10" t="s">
        <v>91</v>
      </c>
      <c r="E68" s="13">
        <v>6.0</v>
      </c>
      <c r="F68" s="13"/>
      <c r="H68" s="10" t="s">
        <v>3935</v>
      </c>
    </row>
    <row r="69">
      <c r="A69" s="10" t="s">
        <v>3884</v>
      </c>
      <c r="B69" s="19">
        <v>0.03509259259259259</v>
      </c>
      <c r="C69" s="10" t="s">
        <v>66</v>
      </c>
      <c r="D69" s="10" t="s">
        <v>91</v>
      </c>
      <c r="E69" s="13">
        <v>5.0</v>
      </c>
      <c r="F69" s="13"/>
      <c r="H69" s="10" t="s">
        <v>3936</v>
      </c>
      <c r="I69" s="10">
        <v>1.0</v>
      </c>
      <c r="J69" s="10" t="s">
        <v>3937</v>
      </c>
    </row>
    <row r="70">
      <c r="A70" s="10" t="s">
        <v>3884</v>
      </c>
      <c r="B70" s="19">
        <v>0.035902777777777777</v>
      </c>
      <c r="C70" s="10" t="s">
        <v>84</v>
      </c>
      <c r="D70" s="10" t="s">
        <v>93</v>
      </c>
      <c r="E70" s="13">
        <v>19.0</v>
      </c>
      <c r="F70" s="13">
        <f>E70-12</f>
        <v>7</v>
      </c>
      <c r="J70" s="10" t="s">
        <v>3938</v>
      </c>
    </row>
    <row r="71">
      <c r="A71" s="10" t="s">
        <v>3884</v>
      </c>
      <c r="B71" s="19">
        <v>0.03646990740740741</v>
      </c>
      <c r="C71" s="10" t="s">
        <v>84</v>
      </c>
      <c r="D71" s="10" t="s">
        <v>91</v>
      </c>
      <c r="E71" s="13">
        <v>25.0</v>
      </c>
      <c r="F71" s="13"/>
      <c r="H71" s="10" t="s">
        <v>3932</v>
      </c>
      <c r="J71" s="10" t="s">
        <v>3939</v>
      </c>
    </row>
    <row r="72">
      <c r="A72" s="10" t="s">
        <v>3884</v>
      </c>
      <c r="B72" s="19">
        <v>0.03760416666666667</v>
      </c>
      <c r="C72" s="10" t="s">
        <v>66</v>
      </c>
      <c r="D72" s="10" t="s">
        <v>67</v>
      </c>
      <c r="E72" s="13">
        <v>21.0</v>
      </c>
      <c r="F72" s="13">
        <f>E72-3</f>
        <v>18</v>
      </c>
    </row>
    <row r="73">
      <c r="A73" s="10" t="s">
        <v>3884</v>
      </c>
      <c r="B73" s="19">
        <v>0.043784722222222225</v>
      </c>
      <c r="C73" s="10" t="s">
        <v>964</v>
      </c>
      <c r="D73" s="10" t="s">
        <v>120</v>
      </c>
      <c r="E73" s="13">
        <v>23.0</v>
      </c>
      <c r="F73" s="13"/>
    </row>
    <row r="74">
      <c r="A74" s="10" t="s">
        <v>3884</v>
      </c>
      <c r="B74" s="19">
        <v>0.04438657407407407</v>
      </c>
      <c r="C74" s="10" t="s">
        <v>66</v>
      </c>
      <c r="D74" s="10" t="s">
        <v>67</v>
      </c>
      <c r="E74" s="13">
        <v>16.0</v>
      </c>
      <c r="F74" s="13">
        <f>E74-3</f>
        <v>13</v>
      </c>
    </row>
    <row r="75">
      <c r="A75" s="10" t="s">
        <v>3884</v>
      </c>
      <c r="B75" s="19">
        <v>0.04438657407407407</v>
      </c>
      <c r="C75" s="10" t="s">
        <v>84</v>
      </c>
      <c r="D75" s="10" t="s">
        <v>67</v>
      </c>
      <c r="E75" s="13">
        <v>16.0</v>
      </c>
      <c r="F75" s="13">
        <f>E75-5</f>
        <v>11</v>
      </c>
    </row>
    <row r="76">
      <c r="A76" s="10" t="s">
        <v>3884</v>
      </c>
      <c r="B76" s="19">
        <v>0.046608796296296294</v>
      </c>
      <c r="C76" s="10" t="s">
        <v>82</v>
      </c>
      <c r="D76" s="10" t="s">
        <v>67</v>
      </c>
      <c r="E76" s="13">
        <v>21.0</v>
      </c>
      <c r="F76" s="13">
        <f>E76-9</f>
        <v>12</v>
      </c>
    </row>
    <row r="77">
      <c r="A77" s="10" t="s">
        <v>3884</v>
      </c>
      <c r="B77" s="19">
        <v>0.05137731481481481</v>
      </c>
      <c r="C77" s="10" t="s">
        <v>66</v>
      </c>
      <c r="D77" s="10" t="s">
        <v>79</v>
      </c>
      <c r="E77" s="13">
        <v>11.0</v>
      </c>
      <c r="F77" s="13">
        <f>E77-6</f>
        <v>5</v>
      </c>
      <c r="H77" s="10" t="s">
        <v>3940</v>
      </c>
    </row>
    <row r="78">
      <c r="A78" s="10" t="s">
        <v>3884</v>
      </c>
      <c r="B78" s="19">
        <v>0.05146990740740741</v>
      </c>
      <c r="C78" s="10" t="s">
        <v>69</v>
      </c>
      <c r="D78" s="10" t="s">
        <v>79</v>
      </c>
      <c r="E78" s="13">
        <v>6.0</v>
      </c>
      <c r="F78" s="13">
        <f>E78-3</f>
        <v>3</v>
      </c>
      <c r="H78" s="10" t="s">
        <v>619</v>
      </c>
    </row>
    <row r="79">
      <c r="A79" s="10" t="s">
        <v>3884</v>
      </c>
      <c r="B79" s="19">
        <v>0.05153935185185185</v>
      </c>
      <c r="C79" s="10" t="s">
        <v>82</v>
      </c>
      <c r="D79" s="10" t="s">
        <v>79</v>
      </c>
      <c r="E79" s="13">
        <v>20.0</v>
      </c>
      <c r="F79" s="13">
        <f>E79-9</f>
        <v>11</v>
      </c>
      <c r="J79" s="10" t="s">
        <v>3941</v>
      </c>
    </row>
    <row r="80">
      <c r="A80" s="10" t="s">
        <v>3884</v>
      </c>
      <c r="B80" s="19">
        <v>0.051550925925925924</v>
      </c>
      <c r="C80" s="10" t="s">
        <v>3086</v>
      </c>
      <c r="D80" s="10" t="s">
        <v>79</v>
      </c>
      <c r="E80" s="13">
        <v>20.0</v>
      </c>
      <c r="F80" s="13">
        <f>E80-5</f>
        <v>15</v>
      </c>
    </row>
    <row r="81">
      <c r="A81" s="10" t="s">
        <v>3884</v>
      </c>
      <c r="B81" s="19">
        <v>0.05164351851851852</v>
      </c>
      <c r="C81" s="10" t="s">
        <v>84</v>
      </c>
      <c r="D81" s="10" t="s">
        <v>79</v>
      </c>
      <c r="E81" s="13">
        <v>18.0</v>
      </c>
      <c r="F81" s="13">
        <f>E81-9</f>
        <v>9</v>
      </c>
    </row>
    <row r="82">
      <c r="A82" s="10" t="s">
        <v>3884</v>
      </c>
      <c r="B82" s="19">
        <v>0.05167824074074074</v>
      </c>
      <c r="C82" s="10" t="s">
        <v>964</v>
      </c>
      <c r="D82" s="10" t="s">
        <v>79</v>
      </c>
      <c r="E82" s="13">
        <v>8.0</v>
      </c>
      <c r="F82" s="13">
        <f>E82-0</f>
        <v>8</v>
      </c>
      <c r="H82" s="10" t="s">
        <v>3942</v>
      </c>
    </row>
    <row r="83">
      <c r="A83" s="10" t="s">
        <v>3884</v>
      </c>
      <c r="B83" s="19">
        <v>0.051770833333333335</v>
      </c>
      <c r="C83" s="10" t="s">
        <v>70</v>
      </c>
      <c r="D83" s="10" t="s">
        <v>79</v>
      </c>
      <c r="E83" s="13">
        <v>19.0</v>
      </c>
      <c r="F83" s="13">
        <f>E83-10</f>
        <v>9</v>
      </c>
    </row>
    <row r="84">
      <c r="A84" s="10" t="s">
        <v>3884</v>
      </c>
      <c r="B84" s="19">
        <v>0.05241898148148148</v>
      </c>
      <c r="C84" s="10" t="s">
        <v>66</v>
      </c>
      <c r="D84" s="10" t="s">
        <v>79</v>
      </c>
      <c r="E84" s="13">
        <v>25.0</v>
      </c>
      <c r="F84" s="13">
        <f>E84-6</f>
        <v>19</v>
      </c>
    </row>
    <row r="85">
      <c r="A85" s="10" t="s">
        <v>3884</v>
      </c>
      <c r="B85" s="19">
        <v>0.0525</v>
      </c>
      <c r="C85" s="10" t="s">
        <v>69</v>
      </c>
      <c r="D85" s="10" t="s">
        <v>79</v>
      </c>
      <c r="E85" s="13">
        <v>15.0</v>
      </c>
      <c r="F85" s="13" t="s">
        <v>75</v>
      </c>
      <c r="J85" s="10" t="s">
        <v>2508</v>
      </c>
    </row>
    <row r="86">
      <c r="A86" s="10" t="s">
        <v>3884</v>
      </c>
      <c r="B86" s="19">
        <v>0.052569444444444446</v>
      </c>
      <c r="C86" s="10" t="s">
        <v>964</v>
      </c>
      <c r="D86" s="10" t="s">
        <v>79</v>
      </c>
      <c r="E86" s="13">
        <v>12.0</v>
      </c>
      <c r="F86" s="13">
        <f>E86-0</f>
        <v>12</v>
      </c>
      <c r="H86" s="10" t="s">
        <v>3943</v>
      </c>
    </row>
    <row r="87">
      <c r="A87" s="10" t="s">
        <v>3884</v>
      </c>
      <c r="B87" s="19">
        <v>0.05319444444444445</v>
      </c>
      <c r="C87" s="10" t="s">
        <v>82</v>
      </c>
      <c r="D87" s="10" t="s">
        <v>79</v>
      </c>
      <c r="E87" s="13">
        <v>18.0</v>
      </c>
      <c r="F87" s="13">
        <f>E87-9</f>
        <v>9</v>
      </c>
      <c r="J87" s="10" t="s">
        <v>3941</v>
      </c>
    </row>
    <row r="88">
      <c r="A88" s="10" t="s">
        <v>3884</v>
      </c>
      <c r="B88" s="19">
        <v>0.053703703703703705</v>
      </c>
      <c r="C88" s="10" t="s">
        <v>70</v>
      </c>
      <c r="D88" s="10" t="s">
        <v>67</v>
      </c>
      <c r="E88" s="13">
        <v>16.0</v>
      </c>
      <c r="F88" s="13">
        <f>E88-4</f>
        <v>12</v>
      </c>
    </row>
    <row r="89">
      <c r="A89" s="10" t="s">
        <v>3884</v>
      </c>
      <c r="B89" s="19">
        <v>0.05503472222222222</v>
      </c>
      <c r="C89" s="10" t="s">
        <v>70</v>
      </c>
      <c r="D89" s="10" t="s">
        <v>79</v>
      </c>
      <c r="E89" s="13" t="s">
        <v>68</v>
      </c>
      <c r="F89" s="13">
        <v>20.0</v>
      </c>
    </row>
    <row r="90">
      <c r="A90" s="10" t="s">
        <v>3884</v>
      </c>
      <c r="B90" s="19">
        <v>0.061030092592592594</v>
      </c>
      <c r="C90" s="10" t="s">
        <v>70</v>
      </c>
      <c r="D90" s="10" t="s">
        <v>67</v>
      </c>
      <c r="E90" s="13" t="s">
        <v>88</v>
      </c>
      <c r="F90" s="13">
        <v>1.0</v>
      </c>
    </row>
    <row r="91">
      <c r="A91" s="10" t="s">
        <v>3884</v>
      </c>
      <c r="B91" s="19">
        <v>0.06104166666666667</v>
      </c>
      <c r="C91" s="10" t="s">
        <v>964</v>
      </c>
      <c r="D91" s="10" t="s">
        <v>67</v>
      </c>
      <c r="E91" s="13" t="s">
        <v>75</v>
      </c>
      <c r="F91" s="13" t="s">
        <v>75</v>
      </c>
      <c r="J91" s="10" t="s">
        <v>2265</v>
      </c>
    </row>
    <row r="92">
      <c r="A92" s="10" t="s">
        <v>3884</v>
      </c>
      <c r="B92" s="19">
        <v>0.06104166666666667</v>
      </c>
      <c r="C92" s="10" t="s">
        <v>964</v>
      </c>
      <c r="D92" s="10" t="s">
        <v>67</v>
      </c>
      <c r="E92" s="13">
        <v>21.0</v>
      </c>
      <c r="F92" s="13">
        <f>E92-10</f>
        <v>11</v>
      </c>
    </row>
    <row r="93">
      <c r="A93" s="10" t="s">
        <v>3884</v>
      </c>
      <c r="B93" s="19">
        <v>0.06444444444444444</v>
      </c>
      <c r="C93" s="10" t="s">
        <v>3086</v>
      </c>
      <c r="D93" s="10" t="s">
        <v>83</v>
      </c>
      <c r="E93" s="13">
        <v>23.0</v>
      </c>
      <c r="F93" s="13">
        <f t="shared" ref="F93:F94" si="6">E93-13</f>
        <v>10</v>
      </c>
    </row>
    <row r="94">
      <c r="A94" s="10" t="s">
        <v>3884</v>
      </c>
      <c r="B94" s="19">
        <v>0.06579861111111111</v>
      </c>
      <c r="C94" s="10" t="s">
        <v>3086</v>
      </c>
      <c r="D94" s="10" t="s">
        <v>83</v>
      </c>
      <c r="E94" s="13">
        <v>28.0</v>
      </c>
      <c r="F94" s="13">
        <f t="shared" si="6"/>
        <v>15</v>
      </c>
    </row>
    <row r="95">
      <c r="A95" s="10" t="s">
        <v>3884</v>
      </c>
      <c r="B95" s="19">
        <v>0.06791666666666667</v>
      </c>
      <c r="C95" s="10" t="s">
        <v>82</v>
      </c>
      <c r="D95" s="10" t="s">
        <v>120</v>
      </c>
      <c r="E95" s="13" t="s">
        <v>75</v>
      </c>
      <c r="F95" s="13"/>
      <c r="H95" s="10" t="s">
        <v>3944</v>
      </c>
      <c r="J95" s="10" t="s">
        <v>155</v>
      </c>
    </row>
    <row r="96">
      <c r="A96" s="10" t="s">
        <v>3884</v>
      </c>
      <c r="B96" s="19">
        <v>0.06791666666666667</v>
      </c>
      <c r="C96" s="10" t="s">
        <v>66</v>
      </c>
      <c r="D96" s="10" t="s">
        <v>120</v>
      </c>
      <c r="E96" s="13" t="s">
        <v>75</v>
      </c>
      <c r="F96" s="13"/>
      <c r="H96" s="10" t="s">
        <v>3945</v>
      </c>
      <c r="J96" s="10" t="s">
        <v>155</v>
      </c>
    </row>
    <row r="97">
      <c r="A97" s="10" t="s">
        <v>3884</v>
      </c>
      <c r="B97" s="19">
        <v>0.06791666666666667</v>
      </c>
      <c r="C97" s="10" t="s">
        <v>70</v>
      </c>
      <c r="D97" s="10" t="s">
        <v>120</v>
      </c>
      <c r="E97" s="13" t="s">
        <v>75</v>
      </c>
      <c r="F97" s="13"/>
      <c r="H97" s="10" t="s">
        <v>3946</v>
      </c>
      <c r="J97" s="10" t="s">
        <v>155</v>
      </c>
    </row>
    <row r="98">
      <c r="A98" s="10" t="s">
        <v>3884</v>
      </c>
      <c r="B98" s="19">
        <v>0.06791666666666667</v>
      </c>
      <c r="C98" s="10" t="s">
        <v>964</v>
      </c>
      <c r="D98" s="10" t="s">
        <v>120</v>
      </c>
      <c r="E98" s="13" t="s">
        <v>75</v>
      </c>
      <c r="F98" s="13"/>
      <c r="H98" s="10" t="s">
        <v>3473</v>
      </c>
      <c r="J98" s="10" t="s">
        <v>155</v>
      </c>
    </row>
    <row r="99">
      <c r="A99" s="10" t="s">
        <v>3884</v>
      </c>
      <c r="B99" s="19">
        <v>0.06791666666666667</v>
      </c>
      <c r="C99" s="10" t="s">
        <v>84</v>
      </c>
      <c r="D99" s="10" t="s">
        <v>120</v>
      </c>
      <c r="E99" s="13" t="s">
        <v>75</v>
      </c>
      <c r="F99" s="13"/>
      <c r="H99" s="10" t="s">
        <v>3947</v>
      </c>
      <c r="J99" s="10" t="s">
        <v>155</v>
      </c>
    </row>
    <row r="100">
      <c r="A100" s="10" t="s">
        <v>3884</v>
      </c>
      <c r="B100" s="19">
        <v>0.06791666666666667</v>
      </c>
      <c r="C100" s="10" t="s">
        <v>3086</v>
      </c>
      <c r="D100" s="10" t="s">
        <v>120</v>
      </c>
      <c r="E100" s="13" t="s">
        <v>75</v>
      </c>
      <c r="F100" s="13"/>
      <c r="H100" s="10" t="s">
        <v>3948</v>
      </c>
      <c r="J100" s="10" t="s">
        <v>155</v>
      </c>
    </row>
    <row r="101">
      <c r="A101" s="10" t="s">
        <v>3884</v>
      </c>
      <c r="B101" s="19">
        <v>0.07819444444444444</v>
      </c>
      <c r="C101" s="10" t="s">
        <v>964</v>
      </c>
      <c r="D101" s="10" t="s">
        <v>67</v>
      </c>
      <c r="E101" s="13" t="s">
        <v>75</v>
      </c>
      <c r="F101" s="13" t="s">
        <v>75</v>
      </c>
      <c r="J101" s="10" t="s">
        <v>2263</v>
      </c>
    </row>
    <row r="102">
      <c r="A102" s="10" t="s">
        <v>3884</v>
      </c>
      <c r="B102" s="19">
        <v>0.07819444444444444</v>
      </c>
      <c r="C102" s="10" t="s">
        <v>964</v>
      </c>
      <c r="D102" s="10" t="s">
        <v>67</v>
      </c>
      <c r="E102" s="13">
        <v>25.0</v>
      </c>
      <c r="F102" s="13">
        <f>E102-10</f>
        <v>15</v>
      </c>
    </row>
    <row r="103">
      <c r="A103" s="10" t="s">
        <v>3884</v>
      </c>
      <c r="B103" s="19">
        <v>0.07950231481481482</v>
      </c>
      <c r="C103" s="10" t="s">
        <v>964</v>
      </c>
      <c r="D103" s="10" t="s">
        <v>67</v>
      </c>
      <c r="E103" s="13" t="s">
        <v>75</v>
      </c>
      <c r="F103" s="13" t="s">
        <v>75</v>
      </c>
      <c r="J103" s="10" t="s">
        <v>2263</v>
      </c>
    </row>
    <row r="104">
      <c r="A104" s="10" t="s">
        <v>3884</v>
      </c>
      <c r="B104" s="19">
        <v>0.07950231481481482</v>
      </c>
      <c r="C104" s="10" t="s">
        <v>964</v>
      </c>
      <c r="D104" s="10" t="s">
        <v>67</v>
      </c>
      <c r="E104" s="13">
        <v>22.0</v>
      </c>
      <c r="F104" s="13">
        <f>E104-10</f>
        <v>12</v>
      </c>
    </row>
    <row r="105">
      <c r="A105" s="10" t="s">
        <v>3884</v>
      </c>
      <c r="B105" s="19">
        <v>0.08108796296296296</v>
      </c>
      <c r="C105" s="10" t="s">
        <v>964</v>
      </c>
      <c r="D105" s="10" t="s">
        <v>67</v>
      </c>
      <c r="E105" s="13" t="s">
        <v>75</v>
      </c>
      <c r="F105" s="13" t="s">
        <v>75</v>
      </c>
      <c r="J105" s="10" t="s">
        <v>2263</v>
      </c>
    </row>
    <row r="106">
      <c r="A106" s="10" t="s">
        <v>3884</v>
      </c>
      <c r="B106" s="19">
        <v>0.08108796296296296</v>
      </c>
      <c r="C106" s="10" t="s">
        <v>964</v>
      </c>
      <c r="D106" s="10" t="s">
        <v>67</v>
      </c>
      <c r="E106" s="13">
        <v>28.0</v>
      </c>
      <c r="F106" s="13">
        <f>E106-10</f>
        <v>18</v>
      </c>
    </row>
    <row r="107">
      <c r="A107" s="10" t="s">
        <v>3884</v>
      </c>
      <c r="B107" s="19">
        <v>0.08237268518518519</v>
      </c>
      <c r="C107" s="10" t="s">
        <v>964</v>
      </c>
      <c r="D107" s="10" t="s">
        <v>83</v>
      </c>
      <c r="E107" s="13">
        <v>15.0</v>
      </c>
      <c r="F107" s="13">
        <f t="shared" ref="F107:F108" si="7">E107--1</f>
        <v>16</v>
      </c>
    </row>
    <row r="108">
      <c r="A108" s="10" t="s">
        <v>3884</v>
      </c>
      <c r="B108" s="19">
        <v>0.08393518518518518</v>
      </c>
      <c r="C108" s="10" t="s">
        <v>964</v>
      </c>
      <c r="D108" s="10" t="s">
        <v>131</v>
      </c>
      <c r="E108" s="13">
        <v>10.0</v>
      </c>
      <c r="F108" s="13">
        <f t="shared" si="7"/>
        <v>11</v>
      </c>
    </row>
    <row r="109">
      <c r="A109" s="10" t="s">
        <v>3884</v>
      </c>
      <c r="B109" s="19">
        <v>0.08465277777777777</v>
      </c>
      <c r="C109" s="10" t="s">
        <v>964</v>
      </c>
      <c r="D109" s="10" t="s">
        <v>67</v>
      </c>
      <c r="E109" s="13" t="s">
        <v>75</v>
      </c>
      <c r="F109" s="13" t="s">
        <v>75</v>
      </c>
      <c r="J109" s="10" t="s">
        <v>2263</v>
      </c>
    </row>
    <row r="110">
      <c r="A110" s="10" t="s">
        <v>3884</v>
      </c>
      <c r="B110" s="19">
        <v>0.08465277777777777</v>
      </c>
      <c r="C110" s="10" t="s">
        <v>964</v>
      </c>
      <c r="D110" s="10" t="s">
        <v>67</v>
      </c>
      <c r="E110" s="13">
        <v>24.0</v>
      </c>
      <c r="F110" s="13">
        <f>E110-10</f>
        <v>14</v>
      </c>
    </row>
    <row r="111">
      <c r="A111" s="10" t="s">
        <v>3884</v>
      </c>
      <c r="B111" s="19">
        <v>0.08722222222222223</v>
      </c>
      <c r="C111" s="10" t="s">
        <v>964</v>
      </c>
      <c r="D111" s="10" t="s">
        <v>67</v>
      </c>
      <c r="E111" s="13" t="s">
        <v>75</v>
      </c>
      <c r="F111" s="13" t="s">
        <v>75</v>
      </c>
      <c r="J111" s="10" t="s">
        <v>2263</v>
      </c>
    </row>
    <row r="112">
      <c r="A112" s="10" t="s">
        <v>3884</v>
      </c>
      <c r="B112" s="19">
        <v>0.08722222222222223</v>
      </c>
      <c r="C112" s="10" t="s">
        <v>964</v>
      </c>
      <c r="D112" s="10" t="s">
        <v>67</v>
      </c>
      <c r="E112" s="13">
        <v>26.0</v>
      </c>
      <c r="F112" s="13">
        <f>E112-10</f>
        <v>16</v>
      </c>
    </row>
    <row r="113">
      <c r="A113" s="10" t="s">
        <v>3884</v>
      </c>
      <c r="B113" s="28">
        <v>0.08751157407407407</v>
      </c>
      <c r="C113" s="26" t="s">
        <v>964</v>
      </c>
      <c r="D113" s="25" t="s">
        <v>125</v>
      </c>
      <c r="E113" s="29" t="s">
        <v>75</v>
      </c>
      <c r="F113" s="29" t="s">
        <v>75</v>
      </c>
      <c r="G113" s="26"/>
      <c r="H113" s="26"/>
      <c r="I113" s="26"/>
      <c r="J113" s="26" t="s">
        <v>2263</v>
      </c>
    </row>
    <row r="114">
      <c r="A114" s="10" t="s">
        <v>3884</v>
      </c>
      <c r="B114" s="28">
        <v>0.08751157407407407</v>
      </c>
      <c r="C114" s="26" t="s">
        <v>964</v>
      </c>
      <c r="D114" s="25" t="s">
        <v>125</v>
      </c>
      <c r="E114" s="30">
        <v>22.0</v>
      </c>
      <c r="F114" s="29">
        <f>E114-2</f>
        <v>20</v>
      </c>
      <c r="G114" s="26"/>
      <c r="H114" s="26"/>
      <c r="I114" s="26"/>
      <c r="J114" s="26"/>
    </row>
    <row r="115">
      <c r="A115" s="10" t="s">
        <v>3884</v>
      </c>
      <c r="B115" s="19">
        <v>0.0914699074074074</v>
      </c>
      <c r="C115" s="10" t="s">
        <v>82</v>
      </c>
      <c r="D115" s="10" t="s">
        <v>361</v>
      </c>
      <c r="E115" s="13">
        <v>18.0</v>
      </c>
      <c r="F115" s="13">
        <f t="shared" ref="F115:F116" si="8">E115-11</f>
        <v>7</v>
      </c>
    </row>
    <row r="116">
      <c r="A116" s="10" t="s">
        <v>3884</v>
      </c>
      <c r="B116" s="19">
        <v>0.0926388888888889</v>
      </c>
      <c r="C116" s="10" t="s">
        <v>82</v>
      </c>
      <c r="D116" s="10" t="s">
        <v>361</v>
      </c>
      <c r="E116" s="13">
        <v>26.0</v>
      </c>
      <c r="F116" s="13">
        <f t="shared" si="8"/>
        <v>15</v>
      </c>
    </row>
    <row r="117">
      <c r="A117" s="10" t="s">
        <v>3884</v>
      </c>
      <c r="B117" s="19">
        <v>0.11940972222222222</v>
      </c>
      <c r="C117" s="10" t="s">
        <v>84</v>
      </c>
      <c r="D117" s="10" t="s">
        <v>209</v>
      </c>
      <c r="E117" s="13">
        <v>23.0</v>
      </c>
      <c r="F117" s="13">
        <f>E117-4</f>
        <v>19</v>
      </c>
    </row>
    <row r="118">
      <c r="A118" s="10" t="s">
        <v>3884</v>
      </c>
      <c r="B118" s="19">
        <v>0.12047453703703703</v>
      </c>
      <c r="C118" s="10" t="s">
        <v>69</v>
      </c>
      <c r="D118" s="10" t="s">
        <v>209</v>
      </c>
      <c r="E118" s="13">
        <v>11.0</v>
      </c>
      <c r="F118" s="13" t="s">
        <v>75</v>
      </c>
      <c r="J118" s="10" t="s">
        <v>2508</v>
      </c>
    </row>
    <row r="119">
      <c r="A119" s="10" t="s">
        <v>3884</v>
      </c>
      <c r="B119" s="19">
        <v>0.12116898148148147</v>
      </c>
      <c r="C119" s="10" t="s">
        <v>66</v>
      </c>
      <c r="D119" s="10" t="s">
        <v>67</v>
      </c>
      <c r="E119" s="13">
        <v>20.0</v>
      </c>
      <c r="F119" s="13">
        <v>17.0</v>
      </c>
    </row>
    <row r="120">
      <c r="A120" s="10" t="s">
        <v>3884</v>
      </c>
      <c r="B120" s="19">
        <v>0.12329861111111111</v>
      </c>
      <c r="C120" s="10" t="s">
        <v>69</v>
      </c>
      <c r="D120" s="10" t="s">
        <v>79</v>
      </c>
      <c r="E120" s="13">
        <v>10.0</v>
      </c>
      <c r="F120" s="13" t="s">
        <v>75</v>
      </c>
      <c r="J120" s="10" t="s">
        <v>2508</v>
      </c>
    </row>
    <row r="121">
      <c r="A121" s="10" t="s">
        <v>3884</v>
      </c>
      <c r="B121" s="19">
        <v>0.13152777777777777</v>
      </c>
      <c r="C121" s="10" t="s">
        <v>82</v>
      </c>
      <c r="D121" s="10" t="s">
        <v>3424</v>
      </c>
      <c r="E121" s="13">
        <v>2.0</v>
      </c>
      <c r="F121" s="13">
        <f t="shared" ref="F121:F122" si="9">E121</f>
        <v>2</v>
      </c>
    </row>
    <row r="122">
      <c r="A122" s="10" t="s">
        <v>3884</v>
      </c>
      <c r="B122" s="19">
        <v>0.13159722222222223</v>
      </c>
      <c r="C122" s="10" t="s">
        <v>69</v>
      </c>
      <c r="D122" s="10" t="s">
        <v>3424</v>
      </c>
      <c r="E122" s="13">
        <v>5.0</v>
      </c>
      <c r="F122" s="13">
        <f t="shared" si="9"/>
        <v>5</v>
      </c>
    </row>
    <row r="123">
      <c r="A123" s="10" t="s">
        <v>3884</v>
      </c>
      <c r="B123" s="19">
        <v>0.13270833333333334</v>
      </c>
      <c r="C123" s="10" t="s">
        <v>3086</v>
      </c>
      <c r="D123" s="10" t="s">
        <v>154</v>
      </c>
      <c r="E123" s="13">
        <v>4.0</v>
      </c>
      <c r="F123" s="13">
        <f t="shared" ref="F123:F124" si="10">E123-1</f>
        <v>3</v>
      </c>
      <c r="J123" s="10" t="s">
        <v>2263</v>
      </c>
    </row>
    <row r="124">
      <c r="A124" s="10" t="s">
        <v>3884</v>
      </c>
      <c r="B124" s="19">
        <v>0.13270833333333334</v>
      </c>
      <c r="C124" s="10" t="s">
        <v>3086</v>
      </c>
      <c r="D124" s="10" t="s">
        <v>154</v>
      </c>
      <c r="E124" s="13">
        <v>11.0</v>
      </c>
      <c r="F124" s="13">
        <f t="shared" si="10"/>
        <v>10</v>
      </c>
    </row>
    <row r="125">
      <c r="A125" s="10" t="s">
        <v>3884</v>
      </c>
      <c r="B125" s="19">
        <v>0.13327546296296297</v>
      </c>
      <c r="C125" s="10" t="s">
        <v>66</v>
      </c>
      <c r="D125" s="10" t="s">
        <v>67</v>
      </c>
      <c r="E125" s="13">
        <v>13.0</v>
      </c>
      <c r="F125" s="13">
        <f>E125-3</f>
        <v>10</v>
      </c>
    </row>
    <row r="126">
      <c r="A126" s="10" t="s">
        <v>3884</v>
      </c>
      <c r="B126" s="19">
        <v>0.13440972222222222</v>
      </c>
      <c r="C126" s="10" t="s">
        <v>82</v>
      </c>
      <c r="D126" s="10" t="s">
        <v>361</v>
      </c>
      <c r="E126" s="13" t="s">
        <v>75</v>
      </c>
      <c r="F126" s="13" t="s">
        <v>75</v>
      </c>
      <c r="J126" s="10" t="s">
        <v>2263</v>
      </c>
    </row>
    <row r="127">
      <c r="A127" s="10" t="s">
        <v>3884</v>
      </c>
      <c r="B127" s="19">
        <v>0.13440972222222222</v>
      </c>
      <c r="C127" s="10" t="s">
        <v>82</v>
      </c>
      <c r="D127" s="10" t="s">
        <v>361</v>
      </c>
      <c r="E127" s="13">
        <v>27.0</v>
      </c>
      <c r="F127" s="13">
        <f>E127-11</f>
        <v>16</v>
      </c>
    </row>
    <row r="128">
      <c r="A128" s="10" t="s">
        <v>3884</v>
      </c>
      <c r="B128" s="19">
        <v>0.13440972222222222</v>
      </c>
      <c r="C128" s="10" t="s">
        <v>70</v>
      </c>
      <c r="D128" s="10" t="s">
        <v>361</v>
      </c>
      <c r="E128" s="13" t="s">
        <v>75</v>
      </c>
      <c r="F128" s="13" t="s">
        <v>75</v>
      </c>
      <c r="J128" s="10" t="s">
        <v>2263</v>
      </c>
    </row>
    <row r="129">
      <c r="A129" s="10" t="s">
        <v>3884</v>
      </c>
      <c r="B129" s="19">
        <v>0.13440972222222222</v>
      </c>
      <c r="C129" s="10" t="s">
        <v>70</v>
      </c>
      <c r="D129" s="10" t="s">
        <v>361</v>
      </c>
      <c r="E129" s="13">
        <v>22.0</v>
      </c>
      <c r="F129" s="13">
        <f>E129-11</f>
        <v>11</v>
      </c>
    </row>
    <row r="130">
      <c r="A130" s="10" t="s">
        <v>3884</v>
      </c>
      <c r="B130" s="19">
        <v>0.13516203703703702</v>
      </c>
      <c r="C130" s="10" t="s">
        <v>82</v>
      </c>
      <c r="D130" s="10" t="s">
        <v>78</v>
      </c>
      <c r="E130" s="13">
        <v>5.0</v>
      </c>
      <c r="F130" s="13">
        <f t="shared" ref="F130:F131" si="11">E130-1</f>
        <v>4</v>
      </c>
    </row>
    <row r="131">
      <c r="A131" s="10" t="s">
        <v>3884</v>
      </c>
      <c r="B131" s="19">
        <v>0.13516203703703702</v>
      </c>
      <c r="C131" s="10" t="s">
        <v>82</v>
      </c>
      <c r="D131" s="10" t="s">
        <v>78</v>
      </c>
      <c r="E131" s="13">
        <v>13.0</v>
      </c>
      <c r="F131" s="13">
        <f t="shared" si="11"/>
        <v>12</v>
      </c>
      <c r="J131" s="10" t="s">
        <v>3949</v>
      </c>
    </row>
    <row r="132">
      <c r="A132" s="10" t="s">
        <v>3884</v>
      </c>
      <c r="B132" s="19">
        <v>0.13854166666666667</v>
      </c>
      <c r="C132" s="10" t="s">
        <v>82</v>
      </c>
      <c r="D132" s="10" t="s">
        <v>3424</v>
      </c>
      <c r="E132" s="13">
        <v>10.0</v>
      </c>
      <c r="F132" s="13">
        <f>E132</f>
        <v>10</v>
      </c>
    </row>
    <row r="133">
      <c r="A133" s="10" t="s">
        <v>3884</v>
      </c>
      <c r="B133" s="19">
        <v>0.1491550925925926</v>
      </c>
      <c r="C133" s="10" t="s">
        <v>69</v>
      </c>
      <c r="D133" s="10" t="s">
        <v>76</v>
      </c>
      <c r="E133" s="13">
        <v>2.0</v>
      </c>
      <c r="F133" s="13"/>
      <c r="J133" s="10" t="s">
        <v>3950</v>
      </c>
    </row>
    <row r="134">
      <c r="A134" s="10" t="s">
        <v>3884</v>
      </c>
      <c r="B134" s="19">
        <v>0.1508912037037037</v>
      </c>
      <c r="C134" s="10" t="s">
        <v>66</v>
      </c>
      <c r="D134" s="10" t="s">
        <v>67</v>
      </c>
      <c r="E134" s="13">
        <v>19.0</v>
      </c>
      <c r="F134" s="13">
        <f>E134-3</f>
        <v>16</v>
      </c>
    </row>
    <row r="135">
      <c r="A135" s="10" t="s">
        <v>3884</v>
      </c>
      <c r="B135" s="19">
        <v>0.1508912037037037</v>
      </c>
      <c r="C135" s="10" t="s">
        <v>70</v>
      </c>
      <c r="D135" s="10" t="s">
        <v>67</v>
      </c>
      <c r="E135" s="13">
        <v>9.0</v>
      </c>
      <c r="F135" s="13">
        <f>E135-4</f>
        <v>5</v>
      </c>
    </row>
    <row r="136">
      <c r="A136" s="10" t="s">
        <v>3884</v>
      </c>
      <c r="B136" s="19">
        <v>0.15234953703703705</v>
      </c>
      <c r="C136" s="10" t="s">
        <v>82</v>
      </c>
      <c r="D136" s="10" t="s">
        <v>67</v>
      </c>
      <c r="E136" s="13">
        <v>27.0</v>
      </c>
      <c r="F136" s="13">
        <v>18.0</v>
      </c>
    </row>
    <row r="137">
      <c r="A137" s="10" t="s">
        <v>3884</v>
      </c>
      <c r="B137" s="19">
        <v>0.15818287037037038</v>
      </c>
      <c r="C137" s="10" t="s">
        <v>82</v>
      </c>
      <c r="D137" s="10" t="s">
        <v>81</v>
      </c>
      <c r="E137" s="13">
        <v>10.0</v>
      </c>
      <c r="F137" s="13">
        <f>E137-8</f>
        <v>2</v>
      </c>
    </row>
    <row r="138">
      <c r="A138" s="10" t="s">
        <v>3884</v>
      </c>
      <c r="B138" s="19">
        <v>0.16122685185185184</v>
      </c>
      <c r="C138" s="10" t="s">
        <v>82</v>
      </c>
      <c r="D138" s="10" t="s">
        <v>91</v>
      </c>
      <c r="E138" s="13">
        <v>55.0</v>
      </c>
      <c r="F138" s="13"/>
      <c r="H138" s="10" t="s">
        <v>3951</v>
      </c>
      <c r="J138" s="10" t="s">
        <v>3952</v>
      </c>
    </row>
    <row r="139">
      <c r="A139" s="10" t="s">
        <v>3884</v>
      </c>
      <c r="B139" s="19">
        <v>0.16122685185185184</v>
      </c>
      <c r="C139" s="10" t="s">
        <v>70</v>
      </c>
      <c r="D139" s="10" t="s">
        <v>91</v>
      </c>
      <c r="E139" s="13">
        <v>66.0</v>
      </c>
      <c r="F139" s="13"/>
      <c r="H139" s="10" t="s">
        <v>3951</v>
      </c>
      <c r="J139" s="10" t="s">
        <v>3952</v>
      </c>
    </row>
    <row r="140">
      <c r="A140" s="10" t="s">
        <v>3884</v>
      </c>
      <c r="B140" s="19">
        <v>0.1629050925925926</v>
      </c>
      <c r="C140" s="10" t="s">
        <v>66</v>
      </c>
      <c r="D140" s="10" t="s">
        <v>67</v>
      </c>
      <c r="E140" s="13">
        <v>19.0</v>
      </c>
      <c r="F140" s="13">
        <f t="shared" ref="F140:F141" si="12">E140-3</f>
        <v>16</v>
      </c>
      <c r="J140" s="10" t="s">
        <v>2263</v>
      </c>
    </row>
    <row r="141">
      <c r="A141" s="10" t="s">
        <v>3884</v>
      </c>
      <c r="B141" s="19">
        <v>0.1629050925925926</v>
      </c>
      <c r="C141" s="10" t="s">
        <v>66</v>
      </c>
      <c r="D141" s="10" t="s">
        <v>67</v>
      </c>
      <c r="E141" s="13">
        <v>21.0</v>
      </c>
      <c r="F141" s="13">
        <f t="shared" si="12"/>
        <v>18</v>
      </c>
    </row>
    <row r="142">
      <c r="A142" s="10" t="s">
        <v>3884</v>
      </c>
      <c r="B142" s="19">
        <v>0.16292824074074075</v>
      </c>
      <c r="C142" s="10" t="s">
        <v>3086</v>
      </c>
      <c r="D142" s="10" t="s">
        <v>78</v>
      </c>
      <c r="E142" s="13">
        <v>20.0</v>
      </c>
      <c r="F142" s="13">
        <f>E142-10</f>
        <v>10</v>
      </c>
    </row>
    <row r="143">
      <c r="A143" s="10" t="s">
        <v>3884</v>
      </c>
      <c r="B143" s="19">
        <v>0.163125</v>
      </c>
      <c r="C143" s="10" t="s">
        <v>3086</v>
      </c>
      <c r="D143" s="10" t="s">
        <v>3424</v>
      </c>
      <c r="E143" s="13">
        <v>12.0</v>
      </c>
      <c r="F143" s="13">
        <f>E143</f>
        <v>12</v>
      </c>
    </row>
    <row r="144">
      <c r="A144" s="10" t="s">
        <v>3884</v>
      </c>
      <c r="B144" s="19">
        <v>0.16600694444444444</v>
      </c>
      <c r="C144" s="10" t="s">
        <v>69</v>
      </c>
      <c r="D144" s="10" t="s">
        <v>87</v>
      </c>
      <c r="E144" s="13">
        <v>22.0</v>
      </c>
      <c r="F144" s="13">
        <f>E144-4</f>
        <v>18</v>
      </c>
    </row>
    <row r="145">
      <c r="A145" s="10" t="s">
        <v>3884</v>
      </c>
      <c r="B145" s="19">
        <v>0.16600694444444444</v>
      </c>
      <c r="C145" s="10" t="s">
        <v>70</v>
      </c>
      <c r="D145" s="10" t="s">
        <v>87</v>
      </c>
      <c r="E145" s="13">
        <v>23.0</v>
      </c>
      <c r="F145" s="13">
        <f>E145-5</f>
        <v>18</v>
      </c>
    </row>
    <row r="146">
      <c r="A146" s="10" t="s">
        <v>3884</v>
      </c>
      <c r="B146" s="19">
        <v>0.16600694444444444</v>
      </c>
      <c r="C146" s="10" t="s">
        <v>66</v>
      </c>
      <c r="D146" s="10" t="s">
        <v>87</v>
      </c>
      <c r="E146" s="13" t="s">
        <v>88</v>
      </c>
      <c r="F146" s="13">
        <v>1.0</v>
      </c>
    </row>
    <row r="147">
      <c r="A147" s="10" t="s">
        <v>3884</v>
      </c>
      <c r="B147" s="19">
        <v>0.16600694444444444</v>
      </c>
      <c r="C147" s="10" t="s">
        <v>964</v>
      </c>
      <c r="D147" s="10" t="s">
        <v>87</v>
      </c>
      <c r="E147" s="13">
        <v>15.0</v>
      </c>
      <c r="F147" s="13">
        <f>E147-2</f>
        <v>13</v>
      </c>
    </row>
    <row r="148">
      <c r="A148" s="10" t="s">
        <v>3884</v>
      </c>
      <c r="B148" s="19">
        <v>0.16600694444444444</v>
      </c>
      <c r="C148" s="10" t="s">
        <v>84</v>
      </c>
      <c r="D148" s="10" t="s">
        <v>87</v>
      </c>
      <c r="E148" s="13">
        <v>15.0</v>
      </c>
      <c r="F148" s="13">
        <f>E148-3</f>
        <v>12</v>
      </c>
    </row>
    <row r="149">
      <c r="A149" s="10" t="s">
        <v>3884</v>
      </c>
      <c r="B149" s="19">
        <v>0.16943287037037036</v>
      </c>
      <c r="C149" s="10" t="s">
        <v>70</v>
      </c>
      <c r="D149" s="10" t="s">
        <v>81</v>
      </c>
      <c r="E149" s="13">
        <v>13.0</v>
      </c>
      <c r="F149" s="13">
        <f>E149-8</f>
        <v>5</v>
      </c>
      <c r="H149" s="10" t="s">
        <v>3953</v>
      </c>
    </row>
    <row r="150">
      <c r="A150" s="10" t="s">
        <v>3884</v>
      </c>
      <c r="B150" s="19">
        <v>0.16994212962962962</v>
      </c>
      <c r="C150" s="10" t="s">
        <v>69</v>
      </c>
      <c r="D150" s="10" t="s">
        <v>89</v>
      </c>
      <c r="E150" s="13">
        <v>24.0</v>
      </c>
      <c r="F150" s="13">
        <f>E150-10</f>
        <v>14</v>
      </c>
      <c r="J150" s="10" t="s">
        <v>90</v>
      </c>
    </row>
    <row r="151">
      <c r="A151" s="10" t="s">
        <v>3884</v>
      </c>
      <c r="B151" s="19">
        <v>0.1700462962962963</v>
      </c>
      <c r="C151" s="10" t="s">
        <v>69</v>
      </c>
      <c r="D151" s="10" t="s">
        <v>91</v>
      </c>
      <c r="E151" s="13">
        <v>15.0</v>
      </c>
      <c r="F151" s="13"/>
      <c r="H151" s="10" t="s">
        <v>3954</v>
      </c>
    </row>
    <row r="152">
      <c r="A152" s="10" t="s">
        <v>3884</v>
      </c>
      <c r="B152" s="19">
        <v>0.17305555555555555</v>
      </c>
      <c r="C152" s="10" t="s">
        <v>66</v>
      </c>
      <c r="D152" s="10" t="s">
        <v>93</v>
      </c>
      <c r="E152" s="13" t="s">
        <v>75</v>
      </c>
      <c r="F152" s="13" t="s">
        <v>75</v>
      </c>
      <c r="J152" s="10" t="s">
        <v>2263</v>
      </c>
    </row>
    <row r="153">
      <c r="A153" s="10" t="s">
        <v>3884</v>
      </c>
      <c r="B153" s="19">
        <v>0.17305555555555555</v>
      </c>
      <c r="C153" s="10" t="s">
        <v>66</v>
      </c>
      <c r="D153" s="10" t="s">
        <v>93</v>
      </c>
      <c r="E153" s="13">
        <v>30.0</v>
      </c>
      <c r="F153" s="13">
        <f>E153-13</f>
        <v>17</v>
      </c>
      <c r="J153" s="10" t="s">
        <v>3955</v>
      </c>
    </row>
    <row r="154">
      <c r="A154" s="10" t="s">
        <v>3884</v>
      </c>
      <c r="B154" s="19">
        <v>0.17396990740740742</v>
      </c>
      <c r="C154" s="10" t="s">
        <v>66</v>
      </c>
      <c r="D154" s="10" t="s">
        <v>93</v>
      </c>
      <c r="E154" s="13" t="s">
        <v>75</v>
      </c>
      <c r="F154" s="13" t="s">
        <v>75</v>
      </c>
      <c r="J154" s="10" t="s">
        <v>2263</v>
      </c>
    </row>
    <row r="155">
      <c r="A155" s="10" t="s">
        <v>3884</v>
      </c>
      <c r="B155" s="19">
        <v>0.17396990740740742</v>
      </c>
      <c r="C155" s="10" t="s">
        <v>66</v>
      </c>
      <c r="D155" s="10" t="s">
        <v>93</v>
      </c>
      <c r="E155" s="13">
        <v>28.0</v>
      </c>
      <c r="F155" s="13">
        <f>E155-13</f>
        <v>15</v>
      </c>
      <c r="I155" s="10">
        <v>1.0</v>
      </c>
      <c r="J155" s="10" t="s">
        <v>3956</v>
      </c>
    </row>
    <row r="156">
      <c r="A156" s="10" t="s">
        <v>3884</v>
      </c>
      <c r="B156" s="19">
        <v>0.17685185185185184</v>
      </c>
      <c r="C156" s="10" t="s">
        <v>66</v>
      </c>
      <c r="D156" s="10" t="s">
        <v>83</v>
      </c>
      <c r="E156" s="13">
        <v>18.0</v>
      </c>
      <c r="F156" s="13">
        <f>E156-7</f>
        <v>11</v>
      </c>
    </row>
    <row r="157">
      <c r="A157" s="10" t="s">
        <v>3884</v>
      </c>
      <c r="B157" s="19">
        <v>0.17685185185185184</v>
      </c>
      <c r="C157" s="10" t="s">
        <v>3086</v>
      </c>
      <c r="D157" s="10" t="s">
        <v>83</v>
      </c>
      <c r="E157" s="13">
        <v>23.0</v>
      </c>
      <c r="F157" s="13">
        <f>E157-13</f>
        <v>10</v>
      </c>
    </row>
    <row r="158">
      <c r="A158" s="10" t="s">
        <v>3884</v>
      </c>
      <c r="B158" s="19">
        <v>0.17685185185185184</v>
      </c>
      <c r="C158" s="10" t="s">
        <v>70</v>
      </c>
      <c r="D158" s="10" t="s">
        <v>83</v>
      </c>
      <c r="E158" s="13">
        <v>20.0</v>
      </c>
      <c r="F158" s="13">
        <f>E158-1</f>
        <v>19</v>
      </c>
    </row>
  </sheetData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7.43"/>
    <col customWidth="1" min="3" max="3" width="10.0"/>
    <col customWidth="1" min="4" max="4" width="15.57"/>
    <col customWidth="1" min="5" max="5" width="11.0"/>
    <col customWidth="1" min="6" max="6" width="13.14"/>
    <col customWidth="1" min="7" max="7" width="5.57"/>
    <col customWidth="1" min="8" max="8" width="42.71"/>
    <col customWidth="1" min="9" max="9" width="6.71"/>
    <col customWidth="1" min="10" max="10" width="36.29"/>
  </cols>
  <sheetData>
    <row r="1">
      <c r="A1" s="84" t="s">
        <v>0</v>
      </c>
      <c r="B1" s="84" t="s">
        <v>56</v>
      </c>
      <c r="C1" s="84" t="s">
        <v>57</v>
      </c>
      <c r="D1" s="84" t="s">
        <v>58</v>
      </c>
      <c r="E1" s="85" t="s">
        <v>59</v>
      </c>
      <c r="F1" s="85" t="s">
        <v>60</v>
      </c>
      <c r="G1" s="84" t="s">
        <v>61</v>
      </c>
      <c r="H1" s="84" t="s">
        <v>62</v>
      </c>
      <c r="I1" s="84" t="s">
        <v>63</v>
      </c>
      <c r="J1" s="84" t="s">
        <v>64</v>
      </c>
    </row>
    <row r="2">
      <c r="A2" s="31" t="s">
        <v>3957</v>
      </c>
      <c r="B2" s="32">
        <v>0.013680555555555555</v>
      </c>
      <c r="C2" s="31" t="s">
        <v>82</v>
      </c>
      <c r="D2" s="31" t="s">
        <v>83</v>
      </c>
      <c r="E2" s="33">
        <v>19.0</v>
      </c>
      <c r="F2" s="35">
        <f>E2-11</f>
        <v>8</v>
      </c>
      <c r="G2" s="34"/>
      <c r="H2" s="34"/>
      <c r="I2" s="34"/>
      <c r="J2" s="34"/>
    </row>
    <row r="3">
      <c r="A3" s="31" t="s">
        <v>3957</v>
      </c>
      <c r="B3" s="32">
        <v>0.013680555555555555</v>
      </c>
      <c r="C3" s="31" t="s">
        <v>3086</v>
      </c>
      <c r="D3" s="31" t="s">
        <v>83</v>
      </c>
      <c r="E3" s="33" t="s">
        <v>75</v>
      </c>
      <c r="F3" s="33" t="s">
        <v>75</v>
      </c>
      <c r="G3" s="34"/>
      <c r="H3" s="34"/>
      <c r="I3" s="34"/>
      <c r="J3" s="34"/>
    </row>
    <row r="4">
      <c r="A4" s="31" t="s">
        <v>3957</v>
      </c>
      <c r="B4" s="32">
        <v>0.014479166666666666</v>
      </c>
      <c r="C4" s="31" t="s">
        <v>66</v>
      </c>
      <c r="D4" s="31" t="s">
        <v>79</v>
      </c>
      <c r="E4" s="33">
        <v>11.0</v>
      </c>
      <c r="F4" s="33">
        <f>E4-6</f>
        <v>5</v>
      </c>
      <c r="G4" s="34"/>
      <c r="H4" s="34"/>
      <c r="I4" s="34"/>
      <c r="J4" s="34"/>
    </row>
    <row r="5">
      <c r="A5" s="31" t="s">
        <v>3957</v>
      </c>
      <c r="B5" s="32">
        <v>0.014513888888888889</v>
      </c>
      <c r="C5" s="31" t="s">
        <v>82</v>
      </c>
      <c r="D5" s="31" t="s">
        <v>79</v>
      </c>
      <c r="E5" s="33">
        <v>15.0</v>
      </c>
      <c r="F5" s="33">
        <f>E5-1</f>
        <v>14</v>
      </c>
      <c r="G5" s="34"/>
      <c r="H5" s="34"/>
      <c r="I5" s="34"/>
      <c r="J5" s="34"/>
    </row>
    <row r="6">
      <c r="A6" s="31" t="s">
        <v>3957</v>
      </c>
      <c r="B6" s="32">
        <v>0.014513888888888889</v>
      </c>
      <c r="C6" s="31" t="s">
        <v>69</v>
      </c>
      <c r="D6" s="31" t="s">
        <v>79</v>
      </c>
      <c r="E6" s="33">
        <v>18.0</v>
      </c>
      <c r="F6" s="33" t="s">
        <v>75</v>
      </c>
      <c r="G6" s="34"/>
      <c r="H6" s="34"/>
      <c r="I6" s="34"/>
      <c r="J6" s="31" t="s">
        <v>2508</v>
      </c>
    </row>
    <row r="7">
      <c r="A7" s="31" t="s">
        <v>3957</v>
      </c>
      <c r="B7" s="32">
        <v>0.014537037037037038</v>
      </c>
      <c r="C7" s="31" t="s">
        <v>3086</v>
      </c>
      <c r="D7" s="31" t="s">
        <v>79</v>
      </c>
      <c r="E7" s="33">
        <v>12.0</v>
      </c>
      <c r="F7" s="33">
        <f>E7-5</f>
        <v>7</v>
      </c>
      <c r="G7" s="34"/>
      <c r="H7" s="34"/>
      <c r="I7" s="34"/>
      <c r="J7" s="34"/>
    </row>
    <row r="8">
      <c r="A8" s="31" t="s">
        <v>3957</v>
      </c>
      <c r="B8" s="32">
        <v>0.014560185185185185</v>
      </c>
      <c r="C8" s="31" t="s">
        <v>84</v>
      </c>
      <c r="D8" s="31" t="s">
        <v>79</v>
      </c>
      <c r="E8" s="33">
        <v>14.0</v>
      </c>
      <c r="F8" s="35">
        <f>E8-9</f>
        <v>5</v>
      </c>
      <c r="G8" s="34"/>
      <c r="H8" s="34"/>
      <c r="I8" s="34"/>
      <c r="J8" s="34"/>
    </row>
    <row r="9">
      <c r="A9" s="31" t="s">
        <v>3957</v>
      </c>
      <c r="B9" s="32">
        <v>0.01457175925925926</v>
      </c>
      <c r="C9" s="31" t="s">
        <v>964</v>
      </c>
      <c r="D9" s="31" t="s">
        <v>79</v>
      </c>
      <c r="E9" s="33">
        <v>7.0</v>
      </c>
      <c r="F9" s="33">
        <f>E9-0</f>
        <v>7</v>
      </c>
      <c r="G9" s="34"/>
      <c r="H9" s="34"/>
      <c r="I9" s="34"/>
      <c r="J9" s="34"/>
    </row>
    <row r="10">
      <c r="A10" s="31" t="s">
        <v>3957</v>
      </c>
      <c r="B10" s="32">
        <v>0.014594907407407407</v>
      </c>
      <c r="C10" s="31" t="s">
        <v>70</v>
      </c>
      <c r="D10" s="31" t="s">
        <v>79</v>
      </c>
      <c r="E10" s="33">
        <v>25.0</v>
      </c>
      <c r="F10" s="35">
        <f>E10-10</f>
        <v>15</v>
      </c>
      <c r="G10" s="34"/>
      <c r="H10" s="34"/>
      <c r="I10" s="34"/>
      <c r="J10" s="34"/>
    </row>
    <row r="11">
      <c r="A11" s="31" t="s">
        <v>3957</v>
      </c>
      <c r="B11" s="32">
        <v>0.015983796296296298</v>
      </c>
      <c r="C11" s="31" t="s">
        <v>82</v>
      </c>
      <c r="D11" s="31" t="s">
        <v>79</v>
      </c>
      <c r="E11" s="33">
        <v>3.0</v>
      </c>
      <c r="F11" s="33">
        <f>E11-1</f>
        <v>2</v>
      </c>
      <c r="G11" s="34"/>
      <c r="H11" s="34"/>
      <c r="I11" s="34"/>
      <c r="J11" s="34"/>
    </row>
    <row r="12">
      <c r="A12" s="31" t="s">
        <v>3957</v>
      </c>
      <c r="B12" s="32">
        <v>0.01601851851851852</v>
      </c>
      <c r="C12" s="31" t="s">
        <v>66</v>
      </c>
      <c r="D12" s="31" t="s">
        <v>79</v>
      </c>
      <c r="E12" s="33">
        <v>24.0</v>
      </c>
      <c r="F12" s="35">
        <f>E12-6</f>
        <v>18</v>
      </c>
      <c r="G12" s="34"/>
      <c r="H12" s="34"/>
      <c r="I12" s="34"/>
      <c r="J12" s="34"/>
    </row>
    <row r="13">
      <c r="A13" s="31" t="s">
        <v>3957</v>
      </c>
      <c r="B13" s="32">
        <v>0.016041666666666666</v>
      </c>
      <c r="C13" s="31" t="s">
        <v>69</v>
      </c>
      <c r="D13" s="31" t="s">
        <v>79</v>
      </c>
      <c r="E13" s="33">
        <v>9.0</v>
      </c>
      <c r="F13" s="33" t="s">
        <v>75</v>
      </c>
      <c r="G13" s="34"/>
      <c r="H13" s="34"/>
      <c r="I13" s="34"/>
      <c r="J13" s="31" t="s">
        <v>2508</v>
      </c>
    </row>
    <row r="14">
      <c r="A14" s="31" t="s">
        <v>3957</v>
      </c>
      <c r="B14" s="32">
        <v>0.016064814814814816</v>
      </c>
      <c r="C14" s="31" t="s">
        <v>3086</v>
      </c>
      <c r="D14" s="31" t="s">
        <v>79</v>
      </c>
      <c r="E14" s="33">
        <v>15.0</v>
      </c>
      <c r="F14" s="35">
        <f>E14-5</f>
        <v>10</v>
      </c>
      <c r="G14" s="34"/>
      <c r="H14" s="34"/>
      <c r="I14" s="34"/>
      <c r="J14" s="34"/>
    </row>
    <row r="15">
      <c r="A15" s="31" t="s">
        <v>3957</v>
      </c>
      <c r="B15" s="32">
        <v>0.01607638888888889</v>
      </c>
      <c r="C15" s="31" t="s">
        <v>84</v>
      </c>
      <c r="D15" s="31" t="s">
        <v>79</v>
      </c>
      <c r="E15" s="33">
        <v>19.0</v>
      </c>
      <c r="F15" s="33">
        <f>E15-9</f>
        <v>10</v>
      </c>
      <c r="G15" s="34"/>
      <c r="H15" s="34"/>
      <c r="I15" s="34"/>
      <c r="J15" s="34"/>
    </row>
    <row r="16">
      <c r="A16" s="31" t="s">
        <v>3957</v>
      </c>
      <c r="B16" s="32">
        <v>0.016087962962962964</v>
      </c>
      <c r="C16" s="31" t="s">
        <v>964</v>
      </c>
      <c r="D16" s="31" t="s">
        <v>79</v>
      </c>
      <c r="E16" s="33" t="s">
        <v>88</v>
      </c>
      <c r="F16" s="33">
        <v>1.0</v>
      </c>
      <c r="G16" s="34"/>
      <c r="H16" s="34"/>
      <c r="I16" s="34"/>
      <c r="J16" s="34"/>
    </row>
    <row r="17">
      <c r="A17" s="31" t="s">
        <v>3957</v>
      </c>
      <c r="B17" s="32">
        <v>0.01611111111111111</v>
      </c>
      <c r="C17" s="31" t="s">
        <v>70</v>
      </c>
      <c r="D17" s="31" t="s">
        <v>79</v>
      </c>
      <c r="E17" s="33">
        <v>24.0</v>
      </c>
      <c r="F17" s="33">
        <f>E17-10</f>
        <v>14</v>
      </c>
      <c r="G17" s="34"/>
      <c r="H17" s="34"/>
      <c r="I17" s="34"/>
      <c r="J17" s="34"/>
    </row>
    <row r="18">
      <c r="A18" s="31" t="s">
        <v>3957</v>
      </c>
      <c r="B18" s="32">
        <v>0.01783564814814815</v>
      </c>
      <c r="C18" s="31" t="s">
        <v>69</v>
      </c>
      <c r="D18" s="31" t="s">
        <v>83</v>
      </c>
      <c r="E18" s="33">
        <v>20.0</v>
      </c>
      <c r="F18" s="33">
        <f>E18-1</f>
        <v>19</v>
      </c>
      <c r="G18" s="34"/>
      <c r="H18" s="34"/>
      <c r="I18" s="34"/>
      <c r="J18" s="34"/>
    </row>
    <row r="19">
      <c r="A19" s="31" t="s">
        <v>3957</v>
      </c>
      <c r="B19" s="32">
        <v>0.01783564814814815</v>
      </c>
      <c r="C19" s="31" t="s">
        <v>69</v>
      </c>
      <c r="D19" s="31" t="s">
        <v>76</v>
      </c>
      <c r="E19" s="33">
        <v>4.0</v>
      </c>
      <c r="F19" s="33"/>
      <c r="G19" s="34"/>
      <c r="H19" s="34"/>
      <c r="I19" s="34"/>
      <c r="J19" s="31" t="s">
        <v>2507</v>
      </c>
    </row>
    <row r="20">
      <c r="A20" s="31" t="s">
        <v>3957</v>
      </c>
      <c r="B20" s="32">
        <v>0.01783564814814815</v>
      </c>
      <c r="C20" s="31" t="s">
        <v>3086</v>
      </c>
      <c r="D20" s="31" t="s">
        <v>83</v>
      </c>
      <c r="E20" s="33">
        <v>23.0</v>
      </c>
      <c r="F20" s="33">
        <f>E20-13</f>
        <v>10</v>
      </c>
      <c r="G20" s="34"/>
      <c r="H20" s="34"/>
      <c r="I20" s="34"/>
      <c r="J20" s="34"/>
    </row>
    <row r="21">
      <c r="A21" s="31" t="s">
        <v>3957</v>
      </c>
      <c r="B21" s="32">
        <v>0.018692129629629628</v>
      </c>
      <c r="C21" s="31" t="s">
        <v>82</v>
      </c>
      <c r="D21" s="31" t="s">
        <v>154</v>
      </c>
      <c r="E21" s="33">
        <v>11.0</v>
      </c>
      <c r="F21" s="33">
        <f>E21-4</f>
        <v>7</v>
      </c>
      <c r="G21" s="34"/>
      <c r="H21" s="34"/>
      <c r="I21" s="34"/>
      <c r="J21" s="34"/>
    </row>
    <row r="22">
      <c r="A22" s="31" t="s">
        <v>3957</v>
      </c>
      <c r="B22" s="32">
        <v>0.01898148148148148</v>
      </c>
      <c r="C22" s="31" t="s">
        <v>69</v>
      </c>
      <c r="D22" s="31" t="s">
        <v>154</v>
      </c>
      <c r="E22" s="33">
        <v>24.0</v>
      </c>
      <c r="F22" s="33">
        <v>19.0</v>
      </c>
      <c r="G22" s="34"/>
      <c r="H22" s="34"/>
      <c r="I22" s="34"/>
      <c r="J22" s="34"/>
    </row>
    <row r="23">
      <c r="A23" s="31" t="s">
        <v>3957</v>
      </c>
      <c r="B23" s="32">
        <v>0.019143518518518518</v>
      </c>
      <c r="C23" s="31" t="s">
        <v>69</v>
      </c>
      <c r="D23" s="31" t="s">
        <v>76</v>
      </c>
      <c r="E23" s="33">
        <v>4.0</v>
      </c>
      <c r="F23" s="33"/>
      <c r="G23" s="34"/>
      <c r="H23" s="34"/>
      <c r="I23" s="34"/>
      <c r="J23" s="34"/>
    </row>
    <row r="24">
      <c r="A24" s="31" t="s">
        <v>3957</v>
      </c>
      <c r="B24" s="32">
        <v>0.020497685185185185</v>
      </c>
      <c r="C24" s="31" t="s">
        <v>66</v>
      </c>
      <c r="D24" s="31" t="s">
        <v>125</v>
      </c>
      <c r="E24" s="33">
        <v>3.0</v>
      </c>
      <c r="F24" s="33">
        <f>E24-0</f>
        <v>3</v>
      </c>
      <c r="G24" s="34"/>
      <c r="H24" s="34"/>
      <c r="I24" s="34"/>
      <c r="J24" s="31" t="s">
        <v>2263</v>
      </c>
    </row>
    <row r="25">
      <c r="A25" s="31" t="s">
        <v>3957</v>
      </c>
      <c r="B25" s="32">
        <v>0.020497685185185185</v>
      </c>
      <c r="C25" s="31" t="s">
        <v>66</v>
      </c>
      <c r="D25" s="31" t="s">
        <v>125</v>
      </c>
      <c r="E25" s="33" t="s">
        <v>68</v>
      </c>
      <c r="F25" s="33">
        <v>20.0</v>
      </c>
      <c r="G25" s="34"/>
      <c r="H25" s="34"/>
      <c r="I25" s="34"/>
      <c r="J25" s="34"/>
    </row>
    <row r="26">
      <c r="A26" s="31" t="s">
        <v>3957</v>
      </c>
      <c r="B26" s="32">
        <v>0.020613425925925927</v>
      </c>
      <c r="C26" s="31" t="s">
        <v>69</v>
      </c>
      <c r="D26" s="31" t="s">
        <v>125</v>
      </c>
      <c r="E26" s="33">
        <v>18.0</v>
      </c>
      <c r="F26" s="33">
        <f>E26-4</f>
        <v>14</v>
      </c>
      <c r="G26" s="34"/>
      <c r="H26" s="34"/>
      <c r="I26" s="34"/>
      <c r="J26" s="31" t="s">
        <v>2508</v>
      </c>
    </row>
    <row r="27">
      <c r="A27" s="31" t="s">
        <v>3957</v>
      </c>
      <c r="B27" s="32">
        <v>0.020613425925925927</v>
      </c>
      <c r="C27" s="31" t="s">
        <v>82</v>
      </c>
      <c r="D27" s="31" t="s">
        <v>125</v>
      </c>
      <c r="E27" s="33">
        <v>12.0</v>
      </c>
      <c r="F27" s="33">
        <f>E27-2</f>
        <v>10</v>
      </c>
      <c r="G27" s="34"/>
      <c r="H27" s="34"/>
      <c r="I27" s="34"/>
      <c r="J27" s="34"/>
    </row>
    <row r="28">
      <c r="A28" s="31" t="s">
        <v>3957</v>
      </c>
      <c r="B28" s="32">
        <v>0.020636574074074075</v>
      </c>
      <c r="C28" s="31" t="s">
        <v>3086</v>
      </c>
      <c r="D28" s="31" t="s">
        <v>125</v>
      </c>
      <c r="E28" s="33">
        <v>34.0</v>
      </c>
      <c r="F28" s="33">
        <f>E28-15</f>
        <v>19</v>
      </c>
      <c r="G28" s="34"/>
      <c r="H28" s="34"/>
      <c r="I28" s="34"/>
      <c r="J28" s="34"/>
    </row>
    <row r="29">
      <c r="A29" s="31" t="s">
        <v>3957</v>
      </c>
      <c r="B29" s="32">
        <v>0.020648148148148148</v>
      </c>
      <c r="C29" s="31" t="s">
        <v>84</v>
      </c>
      <c r="D29" s="31" t="s">
        <v>125</v>
      </c>
      <c r="E29" s="33">
        <v>9.0</v>
      </c>
      <c r="F29" s="33">
        <f>E29-3</f>
        <v>6</v>
      </c>
      <c r="G29" s="34"/>
      <c r="H29" s="34"/>
      <c r="I29" s="34"/>
      <c r="J29" s="34"/>
    </row>
    <row r="30">
      <c r="A30" s="31" t="s">
        <v>3957</v>
      </c>
      <c r="B30" s="32">
        <v>0.02065972222222222</v>
      </c>
      <c r="C30" s="31" t="s">
        <v>964</v>
      </c>
      <c r="D30" s="31" t="s">
        <v>125</v>
      </c>
      <c r="E30" s="33">
        <v>4.0</v>
      </c>
      <c r="F30" s="33">
        <f>E30-2</f>
        <v>2</v>
      </c>
      <c r="G30" s="34"/>
      <c r="H30" s="34"/>
      <c r="I30" s="34"/>
      <c r="J30" s="34"/>
    </row>
    <row r="31">
      <c r="A31" s="31" t="s">
        <v>3957</v>
      </c>
      <c r="B31" s="32">
        <v>0.02068287037037037</v>
      </c>
      <c r="C31" s="31" t="s">
        <v>70</v>
      </c>
      <c r="D31" s="31" t="s">
        <v>125</v>
      </c>
      <c r="E31" s="33">
        <v>21.0</v>
      </c>
      <c r="F31" s="33">
        <f>E31-10</f>
        <v>11</v>
      </c>
      <c r="G31" s="34"/>
      <c r="H31" s="34"/>
      <c r="I31" s="34"/>
      <c r="J31" s="34"/>
    </row>
    <row r="32">
      <c r="A32" s="31" t="s">
        <v>3957</v>
      </c>
      <c r="B32" s="32">
        <v>0.022268518518518517</v>
      </c>
      <c r="C32" s="31" t="s">
        <v>70</v>
      </c>
      <c r="D32" s="31" t="s">
        <v>67</v>
      </c>
      <c r="E32" s="33">
        <v>18.0</v>
      </c>
      <c r="F32" s="33">
        <f>E32-4</f>
        <v>14</v>
      </c>
      <c r="G32" s="34"/>
      <c r="H32" s="34"/>
      <c r="I32" s="34"/>
      <c r="J32" s="34"/>
    </row>
    <row r="33">
      <c r="A33" s="31" t="s">
        <v>3957</v>
      </c>
      <c r="B33" s="32">
        <v>0.025555555555555557</v>
      </c>
      <c r="C33" s="31" t="s">
        <v>69</v>
      </c>
      <c r="D33" s="31" t="s">
        <v>154</v>
      </c>
      <c r="E33" s="33" t="s">
        <v>75</v>
      </c>
      <c r="F33" s="33" t="s">
        <v>75</v>
      </c>
      <c r="G33" s="34"/>
      <c r="H33" s="34"/>
      <c r="I33" s="34"/>
      <c r="J33" s="31" t="s">
        <v>2263</v>
      </c>
    </row>
    <row r="34">
      <c r="A34" s="31" t="s">
        <v>3957</v>
      </c>
      <c r="B34" s="32">
        <v>0.025555555555555557</v>
      </c>
      <c r="C34" s="31" t="s">
        <v>69</v>
      </c>
      <c r="D34" s="31" t="s">
        <v>154</v>
      </c>
      <c r="E34" s="33">
        <v>20.0</v>
      </c>
      <c r="F34" s="33" t="s">
        <v>75</v>
      </c>
      <c r="G34" s="34"/>
      <c r="H34" s="34"/>
      <c r="I34" s="34"/>
      <c r="J34" s="31" t="s">
        <v>2508</v>
      </c>
    </row>
    <row r="35">
      <c r="A35" s="31" t="s">
        <v>3957</v>
      </c>
      <c r="B35" s="32">
        <v>0.02832175925925926</v>
      </c>
      <c r="C35" s="31" t="s">
        <v>70</v>
      </c>
      <c r="D35" s="31" t="s">
        <v>83</v>
      </c>
      <c r="E35" s="33">
        <v>21.0</v>
      </c>
      <c r="F35" s="33" t="s">
        <v>75</v>
      </c>
      <c r="G35" s="34"/>
      <c r="H35" s="34"/>
      <c r="I35" s="34"/>
      <c r="J35" s="31" t="s">
        <v>2508</v>
      </c>
    </row>
    <row r="36">
      <c r="A36" s="31" t="s">
        <v>3957</v>
      </c>
      <c r="B36" s="32">
        <v>0.028460648148148148</v>
      </c>
      <c r="C36" s="31" t="s">
        <v>82</v>
      </c>
      <c r="D36" s="31" t="s">
        <v>83</v>
      </c>
      <c r="E36" s="33">
        <v>24.0</v>
      </c>
      <c r="F36" s="33">
        <f>E36-11</f>
        <v>13</v>
      </c>
      <c r="G36" s="34"/>
      <c r="H36" s="34"/>
      <c r="I36" s="34"/>
      <c r="J36" s="34"/>
    </row>
    <row r="37">
      <c r="A37" s="31" t="s">
        <v>3957</v>
      </c>
      <c r="B37" s="32">
        <v>0.03155092592592593</v>
      </c>
      <c r="C37" s="31" t="s">
        <v>69</v>
      </c>
      <c r="D37" s="31" t="s">
        <v>67</v>
      </c>
      <c r="E37" s="33">
        <v>26.0</v>
      </c>
      <c r="F37" s="33" t="s">
        <v>75</v>
      </c>
      <c r="G37" s="34"/>
      <c r="H37" s="34"/>
      <c r="I37" s="34"/>
      <c r="J37" s="31" t="s">
        <v>2508</v>
      </c>
    </row>
    <row r="38">
      <c r="A38" s="31" t="s">
        <v>3957</v>
      </c>
      <c r="B38" s="32">
        <v>0.03295138888888889</v>
      </c>
      <c r="C38" s="31" t="s">
        <v>964</v>
      </c>
      <c r="D38" s="31" t="s">
        <v>67</v>
      </c>
      <c r="E38" s="33">
        <v>28.0</v>
      </c>
      <c r="F38" s="33">
        <f t="shared" ref="F38:F39" si="1">E38-10</f>
        <v>18</v>
      </c>
      <c r="G38" s="34"/>
      <c r="H38" s="34"/>
      <c r="I38" s="34"/>
      <c r="J38" s="34"/>
    </row>
    <row r="39">
      <c r="A39" s="31" t="s">
        <v>3957</v>
      </c>
      <c r="B39" s="32">
        <v>0.03295138888888889</v>
      </c>
      <c r="C39" s="31" t="s">
        <v>964</v>
      </c>
      <c r="D39" s="31" t="s">
        <v>67</v>
      </c>
      <c r="E39" s="33">
        <v>29.0</v>
      </c>
      <c r="F39" s="33">
        <f t="shared" si="1"/>
        <v>19</v>
      </c>
      <c r="G39" s="34"/>
      <c r="H39" s="34"/>
      <c r="I39" s="34"/>
      <c r="J39" s="31" t="s">
        <v>2265</v>
      </c>
    </row>
    <row r="40">
      <c r="A40" s="31" t="s">
        <v>3957</v>
      </c>
      <c r="B40" s="32">
        <v>0.036006944444444446</v>
      </c>
      <c r="C40" s="31" t="s">
        <v>3086</v>
      </c>
      <c r="D40" s="31" t="s">
        <v>125</v>
      </c>
      <c r="E40" s="33">
        <v>27.0</v>
      </c>
      <c r="F40" s="33">
        <f>E40-15</f>
        <v>12</v>
      </c>
      <c r="G40" s="34"/>
      <c r="H40" s="34"/>
      <c r="I40" s="34"/>
      <c r="J40" s="34"/>
    </row>
    <row r="41">
      <c r="A41" s="31" t="s">
        <v>3957</v>
      </c>
      <c r="B41" s="32">
        <v>0.03601851851851852</v>
      </c>
      <c r="C41" s="31" t="s">
        <v>70</v>
      </c>
      <c r="D41" s="31" t="s">
        <v>125</v>
      </c>
      <c r="E41" s="33">
        <v>17.0</v>
      </c>
      <c r="F41" s="33">
        <f>E41-10</f>
        <v>7</v>
      </c>
      <c r="G41" s="34"/>
      <c r="H41" s="34"/>
      <c r="I41" s="34"/>
      <c r="J41" s="34"/>
    </row>
    <row r="42">
      <c r="A42" s="31" t="s">
        <v>3957</v>
      </c>
      <c r="B42" s="32">
        <v>0.038564814814814816</v>
      </c>
      <c r="C42" s="31" t="s">
        <v>964</v>
      </c>
      <c r="D42" s="31" t="s">
        <v>80</v>
      </c>
      <c r="E42" s="33" t="s">
        <v>75</v>
      </c>
      <c r="F42" s="33" t="s">
        <v>75</v>
      </c>
      <c r="G42" s="34"/>
      <c r="H42" s="34"/>
      <c r="I42" s="34"/>
      <c r="J42" s="31" t="s">
        <v>2263</v>
      </c>
    </row>
    <row r="43">
      <c r="A43" s="31" t="s">
        <v>3957</v>
      </c>
      <c r="B43" s="32">
        <v>0.038564814814814816</v>
      </c>
      <c r="C43" s="31" t="s">
        <v>964</v>
      </c>
      <c r="D43" s="31" t="s">
        <v>80</v>
      </c>
      <c r="E43" s="33">
        <v>20.0</v>
      </c>
      <c r="F43" s="33">
        <f>E43-3</f>
        <v>17</v>
      </c>
      <c r="G43" s="34"/>
      <c r="H43" s="34"/>
      <c r="I43" s="34"/>
      <c r="J43" s="34"/>
    </row>
    <row r="44">
      <c r="A44" s="31" t="s">
        <v>3957</v>
      </c>
      <c r="B44" s="32">
        <v>0.039016203703703706</v>
      </c>
      <c r="C44" s="31" t="s">
        <v>964</v>
      </c>
      <c r="D44" s="31" t="s">
        <v>80</v>
      </c>
      <c r="E44" s="33" t="s">
        <v>75</v>
      </c>
      <c r="F44" s="33" t="s">
        <v>75</v>
      </c>
      <c r="G44" s="34"/>
      <c r="H44" s="34"/>
      <c r="I44" s="34"/>
      <c r="J44" s="31" t="s">
        <v>2263</v>
      </c>
    </row>
    <row r="45">
      <c r="A45" s="31" t="s">
        <v>3957</v>
      </c>
      <c r="B45" s="32">
        <v>0.039016203703703706</v>
      </c>
      <c r="C45" s="31" t="s">
        <v>964</v>
      </c>
      <c r="D45" s="31" t="s">
        <v>80</v>
      </c>
      <c r="E45" s="33">
        <v>23.0</v>
      </c>
      <c r="F45" s="33" t="s">
        <v>75</v>
      </c>
      <c r="G45" s="34"/>
      <c r="H45" s="34"/>
      <c r="I45" s="34"/>
      <c r="J45" s="31" t="s">
        <v>2508</v>
      </c>
    </row>
    <row r="46">
      <c r="A46" s="31" t="s">
        <v>3957</v>
      </c>
      <c r="B46" s="32">
        <v>0.03962962962962963</v>
      </c>
      <c r="C46" s="31" t="s">
        <v>964</v>
      </c>
      <c r="D46" s="31" t="s">
        <v>80</v>
      </c>
      <c r="E46" s="33" t="s">
        <v>75</v>
      </c>
      <c r="F46" s="33" t="s">
        <v>75</v>
      </c>
      <c r="G46" s="34"/>
      <c r="H46" s="34"/>
      <c r="I46" s="34"/>
      <c r="J46" s="31" t="s">
        <v>2263</v>
      </c>
    </row>
    <row r="47">
      <c r="A47" s="31" t="s">
        <v>3957</v>
      </c>
      <c r="B47" s="32">
        <v>0.03962962962962963</v>
      </c>
      <c r="C47" s="31" t="s">
        <v>964</v>
      </c>
      <c r="D47" s="31" t="s">
        <v>80</v>
      </c>
      <c r="E47" s="33" t="s">
        <v>68</v>
      </c>
      <c r="F47" s="33">
        <v>20.0</v>
      </c>
      <c r="G47" s="34"/>
      <c r="H47" s="34"/>
      <c r="I47" s="34"/>
      <c r="J47" s="34"/>
    </row>
    <row r="48">
      <c r="A48" s="31" t="s">
        <v>3957</v>
      </c>
      <c r="B48" s="32">
        <v>0.04030092592592593</v>
      </c>
      <c r="C48" s="31" t="s">
        <v>964</v>
      </c>
      <c r="D48" s="31" t="s">
        <v>80</v>
      </c>
      <c r="E48" s="33" t="s">
        <v>75</v>
      </c>
      <c r="F48" s="33" t="s">
        <v>75</v>
      </c>
      <c r="G48" s="34"/>
      <c r="H48" s="34"/>
      <c r="I48" s="34"/>
      <c r="J48" s="31" t="s">
        <v>2263</v>
      </c>
    </row>
    <row r="49">
      <c r="A49" s="31" t="s">
        <v>3957</v>
      </c>
      <c r="B49" s="32">
        <v>0.04030092592592593</v>
      </c>
      <c r="C49" s="31" t="s">
        <v>964</v>
      </c>
      <c r="D49" s="31" t="s">
        <v>80</v>
      </c>
      <c r="E49" s="33">
        <v>15.0</v>
      </c>
      <c r="F49" s="33">
        <f>E49-3</f>
        <v>12</v>
      </c>
      <c r="G49" s="34"/>
      <c r="H49" s="34"/>
      <c r="I49" s="34"/>
      <c r="J49" s="34"/>
    </row>
    <row r="50">
      <c r="A50" s="31" t="s">
        <v>3957</v>
      </c>
      <c r="B50" s="32">
        <v>0.0424537037037037</v>
      </c>
      <c r="C50" s="31" t="s">
        <v>66</v>
      </c>
      <c r="D50" s="31" t="s">
        <v>120</v>
      </c>
      <c r="E50" s="33">
        <v>13.0</v>
      </c>
      <c r="F50" s="33"/>
      <c r="G50" s="34"/>
      <c r="H50" s="31" t="s">
        <v>3958</v>
      </c>
      <c r="I50" s="34"/>
      <c r="J50" s="31" t="s">
        <v>3959</v>
      </c>
    </row>
    <row r="51">
      <c r="A51" s="31" t="s">
        <v>3957</v>
      </c>
      <c r="B51" s="32">
        <v>0.04393518518518519</v>
      </c>
      <c r="C51" s="31" t="s">
        <v>82</v>
      </c>
      <c r="D51" s="31" t="s">
        <v>81</v>
      </c>
      <c r="E51" s="33">
        <v>11.0</v>
      </c>
      <c r="F51" s="33">
        <f t="shared" ref="F51:F52" si="2">E51-3</f>
        <v>8</v>
      </c>
      <c r="G51" s="34"/>
      <c r="H51" s="34"/>
      <c r="I51" s="34"/>
      <c r="J51" s="31" t="s">
        <v>2263</v>
      </c>
    </row>
    <row r="52">
      <c r="A52" s="31" t="s">
        <v>3957</v>
      </c>
      <c r="B52" s="32">
        <v>0.04393518518518519</v>
      </c>
      <c r="C52" s="31" t="s">
        <v>82</v>
      </c>
      <c r="D52" s="31" t="s">
        <v>81</v>
      </c>
      <c r="E52" s="33">
        <v>11.0</v>
      </c>
      <c r="F52" s="33">
        <f t="shared" si="2"/>
        <v>8</v>
      </c>
      <c r="G52" s="34"/>
      <c r="H52" s="34"/>
      <c r="I52" s="34"/>
      <c r="J52" s="31" t="s">
        <v>254</v>
      </c>
    </row>
    <row r="53">
      <c r="A53" s="31" t="s">
        <v>3957</v>
      </c>
      <c r="B53" s="32">
        <v>0.045127314814814815</v>
      </c>
      <c r="C53" s="31" t="s">
        <v>3086</v>
      </c>
      <c r="D53" s="31" t="s">
        <v>67</v>
      </c>
      <c r="E53" s="33" t="s">
        <v>75</v>
      </c>
      <c r="F53" s="33" t="s">
        <v>75</v>
      </c>
      <c r="G53" s="34"/>
      <c r="H53" s="34"/>
      <c r="I53" s="34"/>
      <c r="J53" s="31" t="s">
        <v>2265</v>
      </c>
    </row>
    <row r="54">
      <c r="A54" s="31" t="s">
        <v>3957</v>
      </c>
      <c r="B54" s="32">
        <v>0.045127314814814815</v>
      </c>
      <c r="C54" s="31" t="s">
        <v>3086</v>
      </c>
      <c r="D54" s="31" t="s">
        <v>67</v>
      </c>
      <c r="E54" s="33">
        <v>6.0</v>
      </c>
      <c r="F54" s="33">
        <f>E54-1</f>
        <v>5</v>
      </c>
      <c r="G54" s="34"/>
      <c r="H54" s="34"/>
      <c r="I54" s="34"/>
      <c r="J54" s="34"/>
    </row>
    <row r="55">
      <c r="A55" s="31" t="s">
        <v>3957</v>
      </c>
      <c r="B55" s="32">
        <v>0.045127314814814815</v>
      </c>
      <c r="C55" s="31" t="s">
        <v>70</v>
      </c>
      <c r="D55" s="31" t="s">
        <v>67</v>
      </c>
      <c r="E55" s="33">
        <v>23.0</v>
      </c>
      <c r="F55" s="33">
        <f>E55-4</f>
        <v>19</v>
      </c>
      <c r="G55" s="34"/>
      <c r="H55" s="34"/>
      <c r="I55" s="34"/>
      <c r="J55" s="34"/>
    </row>
    <row r="56">
      <c r="A56" s="31" t="s">
        <v>3957</v>
      </c>
      <c r="B56" s="32">
        <v>0.04788194444444444</v>
      </c>
      <c r="C56" s="31" t="s">
        <v>3086</v>
      </c>
      <c r="D56" s="31" t="s">
        <v>128</v>
      </c>
      <c r="E56" s="33">
        <v>4.0</v>
      </c>
      <c r="F56" s="33">
        <f>E56-1</f>
        <v>3</v>
      </c>
      <c r="G56" s="34"/>
      <c r="H56" s="34"/>
      <c r="I56" s="34"/>
      <c r="J56" s="34"/>
    </row>
    <row r="57">
      <c r="A57" s="31" t="s">
        <v>3957</v>
      </c>
      <c r="B57" s="32">
        <v>0.04945601851851852</v>
      </c>
      <c r="C57" s="31" t="s">
        <v>70</v>
      </c>
      <c r="D57" s="31" t="s">
        <v>83</v>
      </c>
      <c r="E57" s="33">
        <v>21.0</v>
      </c>
      <c r="F57" s="33">
        <f>E57-13</f>
        <v>8</v>
      </c>
      <c r="G57" s="34"/>
      <c r="H57" s="34"/>
      <c r="I57" s="34"/>
      <c r="J57" s="34"/>
    </row>
    <row r="58">
      <c r="A58" s="31" t="s">
        <v>3957</v>
      </c>
      <c r="B58" s="32">
        <v>0.0503125</v>
      </c>
      <c r="C58" s="31" t="s">
        <v>70</v>
      </c>
      <c r="D58" s="31" t="s">
        <v>67</v>
      </c>
      <c r="E58" s="33">
        <v>13.0</v>
      </c>
      <c r="F58" s="33">
        <f>E58-4</f>
        <v>9</v>
      </c>
      <c r="G58" s="34"/>
      <c r="H58" s="34"/>
      <c r="I58" s="34"/>
      <c r="J58" s="34"/>
    </row>
    <row r="59">
      <c r="A59" s="31" t="s">
        <v>3957</v>
      </c>
      <c r="B59" s="32">
        <v>0.05081018518518519</v>
      </c>
      <c r="C59" s="31" t="s">
        <v>3086</v>
      </c>
      <c r="D59" s="31" t="s">
        <v>125</v>
      </c>
      <c r="E59" s="33" t="s">
        <v>75</v>
      </c>
      <c r="F59" s="33" t="s">
        <v>75</v>
      </c>
      <c r="G59" s="34"/>
      <c r="H59" s="34"/>
      <c r="I59" s="34"/>
      <c r="J59" s="31" t="s">
        <v>2263</v>
      </c>
    </row>
    <row r="60">
      <c r="A60" s="31" t="s">
        <v>3957</v>
      </c>
      <c r="B60" s="32">
        <v>0.05081018518518519</v>
      </c>
      <c r="C60" s="31" t="s">
        <v>3086</v>
      </c>
      <c r="D60" s="31" t="s">
        <v>125</v>
      </c>
      <c r="E60" s="33">
        <v>29.0</v>
      </c>
      <c r="F60" s="33">
        <f>E60-15</f>
        <v>14</v>
      </c>
      <c r="G60" s="34"/>
      <c r="H60" s="34"/>
      <c r="I60" s="34"/>
      <c r="J60" s="34"/>
    </row>
    <row r="61">
      <c r="A61" s="31" t="s">
        <v>3957</v>
      </c>
      <c r="B61" s="32">
        <v>0.05084490740740741</v>
      </c>
      <c r="C61" s="31" t="s">
        <v>70</v>
      </c>
      <c r="D61" s="31" t="s">
        <v>125</v>
      </c>
      <c r="E61" s="33">
        <f>F61+10</f>
        <v>29</v>
      </c>
      <c r="F61" s="33">
        <v>19.0</v>
      </c>
      <c r="G61" s="34"/>
      <c r="H61" s="34"/>
      <c r="I61" s="34"/>
      <c r="J61" s="34"/>
    </row>
    <row r="62">
      <c r="A62" s="31" t="s">
        <v>3957</v>
      </c>
      <c r="B62" s="32">
        <v>0.051863425925925924</v>
      </c>
      <c r="C62" s="31" t="s">
        <v>70</v>
      </c>
      <c r="D62" s="31" t="s">
        <v>128</v>
      </c>
      <c r="E62" s="33">
        <v>20.0</v>
      </c>
      <c r="F62" s="33">
        <f>E62-4</f>
        <v>16</v>
      </c>
      <c r="G62" s="34"/>
      <c r="H62" s="34"/>
      <c r="I62" s="34"/>
      <c r="J62" s="34"/>
    </row>
    <row r="63">
      <c r="A63" s="31" t="s">
        <v>3957</v>
      </c>
      <c r="B63" s="32">
        <v>0.05527777777777778</v>
      </c>
      <c r="C63" s="31" t="s">
        <v>964</v>
      </c>
      <c r="D63" s="31" t="s">
        <v>67</v>
      </c>
      <c r="E63" s="33">
        <v>26.0</v>
      </c>
      <c r="F63" s="33">
        <f t="shared" ref="F63:F64" si="3">E63-10</f>
        <v>16</v>
      </c>
      <c r="G63" s="34"/>
      <c r="H63" s="34"/>
      <c r="I63" s="34"/>
      <c r="J63" s="31" t="s">
        <v>2265</v>
      </c>
    </row>
    <row r="64">
      <c r="A64" s="31" t="s">
        <v>3957</v>
      </c>
      <c r="B64" s="32">
        <v>0.05527777777777778</v>
      </c>
      <c r="C64" s="31" t="s">
        <v>964</v>
      </c>
      <c r="D64" s="31" t="s">
        <v>67</v>
      </c>
      <c r="E64" s="33">
        <v>17.0</v>
      </c>
      <c r="F64" s="33">
        <f t="shared" si="3"/>
        <v>7</v>
      </c>
      <c r="G64" s="34"/>
      <c r="H64" s="34"/>
      <c r="I64" s="34"/>
      <c r="J64" s="34"/>
    </row>
    <row r="65">
      <c r="A65" s="31" t="s">
        <v>3957</v>
      </c>
      <c r="B65" s="32">
        <v>0.056666666666666664</v>
      </c>
      <c r="C65" s="31" t="s">
        <v>3086</v>
      </c>
      <c r="D65" s="31" t="s">
        <v>125</v>
      </c>
      <c r="E65" s="33" t="s">
        <v>75</v>
      </c>
      <c r="F65" s="33" t="s">
        <v>75</v>
      </c>
      <c r="G65" s="34"/>
      <c r="H65" s="34"/>
      <c r="I65" s="34"/>
      <c r="J65" s="31" t="s">
        <v>2263</v>
      </c>
    </row>
    <row r="66">
      <c r="A66" s="31" t="s">
        <v>3957</v>
      </c>
      <c r="B66" s="32">
        <v>0.056666666666666664</v>
      </c>
      <c r="C66" s="31" t="s">
        <v>3086</v>
      </c>
      <c r="D66" s="31" t="s">
        <v>125</v>
      </c>
      <c r="E66" s="33">
        <v>33.0</v>
      </c>
      <c r="F66" s="33">
        <f>E66-+15</f>
        <v>18</v>
      </c>
      <c r="G66" s="34"/>
      <c r="H66" s="34"/>
      <c r="I66" s="34"/>
      <c r="J66" s="34"/>
    </row>
    <row r="67">
      <c r="A67" s="31" t="s">
        <v>3957</v>
      </c>
      <c r="B67" s="32">
        <v>0.05667824074074074</v>
      </c>
      <c r="C67" s="31" t="s">
        <v>69</v>
      </c>
      <c r="D67" s="31" t="s">
        <v>125</v>
      </c>
      <c r="E67" s="33">
        <v>25.0</v>
      </c>
      <c r="F67" s="33" t="s">
        <v>75</v>
      </c>
      <c r="G67" s="34"/>
      <c r="H67" s="34"/>
      <c r="I67" s="34"/>
      <c r="J67" s="31" t="s">
        <v>2508</v>
      </c>
    </row>
    <row r="68">
      <c r="A68" s="31" t="s">
        <v>3957</v>
      </c>
      <c r="B68" s="32">
        <v>0.05668981481481482</v>
      </c>
      <c r="C68" s="31" t="s">
        <v>82</v>
      </c>
      <c r="D68" s="31" t="s">
        <v>125</v>
      </c>
      <c r="E68" s="33" t="s">
        <v>68</v>
      </c>
      <c r="F68" s="33">
        <v>20.0</v>
      </c>
      <c r="G68" s="34"/>
      <c r="H68" s="34"/>
      <c r="I68" s="34"/>
      <c r="J68" s="34"/>
    </row>
    <row r="69">
      <c r="A69" s="31" t="s">
        <v>3957</v>
      </c>
      <c r="B69" s="32">
        <v>0.05670138888888889</v>
      </c>
      <c r="C69" s="31" t="s">
        <v>66</v>
      </c>
      <c r="D69" s="31" t="s">
        <v>125</v>
      </c>
      <c r="E69" s="33" t="s">
        <v>75</v>
      </c>
      <c r="F69" s="33" t="s">
        <v>75</v>
      </c>
      <c r="G69" s="34"/>
      <c r="H69" s="34"/>
      <c r="I69" s="34"/>
      <c r="J69" s="31" t="s">
        <v>2263</v>
      </c>
    </row>
    <row r="70">
      <c r="A70" s="31" t="s">
        <v>3957</v>
      </c>
      <c r="B70" s="32">
        <v>0.05670138888888889</v>
      </c>
      <c r="C70" s="31" t="s">
        <v>66</v>
      </c>
      <c r="D70" s="31" t="s">
        <v>125</v>
      </c>
      <c r="E70" s="33">
        <v>14.0</v>
      </c>
      <c r="F70" s="33">
        <f>E70-0</f>
        <v>14</v>
      </c>
      <c r="G70" s="34"/>
      <c r="H70" s="34"/>
      <c r="I70" s="34"/>
      <c r="J70" s="34"/>
    </row>
    <row r="71">
      <c r="A71" s="31" t="s">
        <v>3957</v>
      </c>
      <c r="B71" s="32">
        <v>0.05672453703703704</v>
      </c>
      <c r="C71" s="31" t="s">
        <v>84</v>
      </c>
      <c r="D71" s="31" t="s">
        <v>125</v>
      </c>
      <c r="E71" s="33">
        <v>21.0</v>
      </c>
      <c r="F71" s="33">
        <f>E71-3</f>
        <v>18</v>
      </c>
      <c r="G71" s="34"/>
      <c r="H71" s="34"/>
      <c r="I71" s="34"/>
      <c r="J71" s="34"/>
    </row>
    <row r="72">
      <c r="A72" s="31" t="s">
        <v>3957</v>
      </c>
      <c r="B72" s="32">
        <v>0.05672453703703704</v>
      </c>
      <c r="C72" s="31" t="s">
        <v>964</v>
      </c>
      <c r="D72" s="31" t="s">
        <v>125</v>
      </c>
      <c r="E72" s="33">
        <v>21.0</v>
      </c>
      <c r="F72" s="33">
        <f>E72-2</f>
        <v>19</v>
      </c>
      <c r="G72" s="34"/>
      <c r="H72" s="34"/>
      <c r="I72" s="34"/>
      <c r="J72" s="34"/>
    </row>
    <row r="73">
      <c r="A73" s="31" t="s">
        <v>3957</v>
      </c>
      <c r="B73" s="32">
        <v>0.05673611111111111</v>
      </c>
      <c r="C73" s="31" t="s">
        <v>70</v>
      </c>
      <c r="D73" s="31" t="s">
        <v>125</v>
      </c>
      <c r="E73" s="33">
        <v>24.0</v>
      </c>
      <c r="F73" s="33">
        <f>E73-10</f>
        <v>14</v>
      </c>
      <c r="G73" s="34"/>
      <c r="H73" s="34"/>
      <c r="I73" s="34"/>
      <c r="J73" s="34"/>
    </row>
    <row r="74">
      <c r="A74" s="31" t="s">
        <v>3957</v>
      </c>
      <c r="B74" s="32">
        <v>0.06535879629629629</v>
      </c>
      <c r="C74" s="31" t="s">
        <v>82</v>
      </c>
      <c r="D74" s="31" t="s">
        <v>67</v>
      </c>
      <c r="E74" s="33">
        <f>F74+9</f>
        <v>12</v>
      </c>
      <c r="F74" s="33">
        <v>3.0</v>
      </c>
      <c r="G74" s="34"/>
      <c r="H74" s="34"/>
      <c r="I74" s="34"/>
      <c r="J74" s="34"/>
    </row>
    <row r="75">
      <c r="A75" s="31" t="s">
        <v>3957</v>
      </c>
      <c r="B75" s="32">
        <v>0.0678125</v>
      </c>
      <c r="C75" s="31" t="s">
        <v>3086</v>
      </c>
      <c r="D75" s="31" t="s">
        <v>67</v>
      </c>
      <c r="E75" s="33">
        <v>14.0</v>
      </c>
      <c r="F75" s="33">
        <f>E75-1</f>
        <v>13</v>
      </c>
      <c r="G75" s="34"/>
      <c r="H75" s="34"/>
      <c r="I75" s="34"/>
      <c r="J75" s="34"/>
    </row>
    <row r="76">
      <c r="A76" s="31" t="s">
        <v>3957</v>
      </c>
      <c r="B76" s="32">
        <v>0.07405092592592592</v>
      </c>
      <c r="C76" s="31" t="s">
        <v>3086</v>
      </c>
      <c r="D76" s="31" t="s">
        <v>129</v>
      </c>
      <c r="E76" s="33">
        <v>25.0</v>
      </c>
      <c r="F76" s="33" t="s">
        <v>75</v>
      </c>
      <c r="G76" s="34"/>
      <c r="H76" s="34"/>
      <c r="I76" s="34"/>
      <c r="J76" s="31" t="s">
        <v>2508</v>
      </c>
    </row>
    <row r="77">
      <c r="A77" s="31" t="s">
        <v>3957</v>
      </c>
      <c r="B77" s="32">
        <v>0.09405092592592593</v>
      </c>
      <c r="C77" s="31" t="s">
        <v>66</v>
      </c>
      <c r="D77" s="31" t="s">
        <v>125</v>
      </c>
      <c r="E77" s="33" t="s">
        <v>75</v>
      </c>
      <c r="F77" s="33" t="s">
        <v>75</v>
      </c>
      <c r="G77" s="34"/>
      <c r="H77" s="34"/>
      <c r="I77" s="34"/>
      <c r="J77" s="31" t="s">
        <v>2263</v>
      </c>
    </row>
    <row r="78">
      <c r="A78" s="31" t="s">
        <v>3957</v>
      </c>
      <c r="B78" s="32">
        <v>0.09418981481481481</v>
      </c>
      <c r="C78" s="31" t="s">
        <v>69</v>
      </c>
      <c r="D78" s="31" t="s">
        <v>125</v>
      </c>
      <c r="E78" s="33">
        <v>8.0</v>
      </c>
      <c r="F78" s="33">
        <f>E78-4</f>
        <v>4</v>
      </c>
      <c r="G78" s="34"/>
      <c r="H78" s="34"/>
      <c r="I78" s="34"/>
      <c r="J78" s="34"/>
    </row>
    <row r="79">
      <c r="A79" s="31" t="s">
        <v>3957</v>
      </c>
      <c r="B79" s="32">
        <v>0.09421296296296296</v>
      </c>
      <c r="C79" s="31" t="s">
        <v>82</v>
      </c>
      <c r="D79" s="31" t="s">
        <v>125</v>
      </c>
      <c r="E79" s="33">
        <v>6.0</v>
      </c>
      <c r="F79" s="33">
        <f>E79-2</f>
        <v>4</v>
      </c>
      <c r="G79" s="34"/>
      <c r="H79" s="34"/>
      <c r="I79" s="34"/>
      <c r="J79" s="34"/>
    </row>
    <row r="80">
      <c r="A80" s="31" t="s">
        <v>3957</v>
      </c>
      <c r="B80" s="32">
        <v>0.09423611111111112</v>
      </c>
      <c r="C80" s="31" t="s">
        <v>3086</v>
      </c>
      <c r="D80" s="31" t="s">
        <v>125</v>
      </c>
      <c r="E80" s="33" t="s">
        <v>75</v>
      </c>
      <c r="F80" s="33" t="s">
        <v>75</v>
      </c>
      <c r="G80" s="34"/>
      <c r="H80" s="34"/>
      <c r="I80" s="34"/>
      <c r="J80" s="31" t="s">
        <v>2263</v>
      </c>
    </row>
    <row r="81">
      <c r="A81" s="31" t="s">
        <v>3957</v>
      </c>
      <c r="B81" s="32">
        <v>0.09423611111111112</v>
      </c>
      <c r="C81" s="31" t="s">
        <v>3086</v>
      </c>
      <c r="D81" s="31" t="s">
        <v>125</v>
      </c>
      <c r="E81" s="33">
        <v>24.0</v>
      </c>
      <c r="F81" s="33">
        <f>E81-15</f>
        <v>9</v>
      </c>
      <c r="G81" s="34"/>
      <c r="H81" s="34"/>
      <c r="I81" s="34"/>
      <c r="J81" s="34"/>
    </row>
    <row r="82">
      <c r="A82" s="31" t="s">
        <v>3957</v>
      </c>
      <c r="B82" s="32">
        <v>0.09425925925925926</v>
      </c>
      <c r="C82" s="31" t="s">
        <v>84</v>
      </c>
      <c r="D82" s="31" t="s">
        <v>125</v>
      </c>
      <c r="E82" s="33">
        <v>19.0</v>
      </c>
      <c r="F82" s="33">
        <f>E82-3</f>
        <v>16</v>
      </c>
      <c r="G82" s="34"/>
      <c r="H82" s="34"/>
      <c r="I82" s="34"/>
      <c r="J82" s="34"/>
    </row>
    <row r="83">
      <c r="A83" s="31" t="s">
        <v>3957</v>
      </c>
      <c r="B83" s="32">
        <v>0.09427083333333333</v>
      </c>
      <c r="C83" s="31" t="s">
        <v>964</v>
      </c>
      <c r="D83" s="31" t="s">
        <v>125</v>
      </c>
      <c r="E83" s="33">
        <v>7.0</v>
      </c>
      <c r="F83" s="33">
        <f>E83-2</f>
        <v>5</v>
      </c>
      <c r="G83" s="34"/>
      <c r="H83" s="34"/>
      <c r="I83" s="34"/>
      <c r="J83" s="34"/>
    </row>
    <row r="84">
      <c r="A84" s="31" t="s">
        <v>3957</v>
      </c>
      <c r="B84" s="32">
        <v>0.09429398148148148</v>
      </c>
      <c r="C84" s="31" t="s">
        <v>70</v>
      </c>
      <c r="D84" s="31" t="s">
        <v>125</v>
      </c>
      <c r="E84" s="33">
        <v>27.0</v>
      </c>
      <c r="F84" s="33">
        <f>E84-10</f>
        <v>17</v>
      </c>
      <c r="G84" s="34"/>
      <c r="H84" s="34"/>
      <c r="I84" s="34"/>
      <c r="J84" s="34"/>
    </row>
    <row r="85">
      <c r="A85" s="31" t="s">
        <v>3957</v>
      </c>
      <c r="B85" s="32">
        <v>0.09564814814814815</v>
      </c>
      <c r="C85" s="31" t="s">
        <v>69</v>
      </c>
      <c r="D85" s="31" t="s">
        <v>83</v>
      </c>
      <c r="E85" s="33">
        <v>13.0</v>
      </c>
      <c r="F85" s="33">
        <f>E85-1</f>
        <v>12</v>
      </c>
      <c r="G85" s="34"/>
      <c r="H85" s="34"/>
      <c r="I85" s="34"/>
      <c r="J85" s="34"/>
    </row>
    <row r="86">
      <c r="A86" s="31" t="s">
        <v>3957</v>
      </c>
      <c r="B86" s="32">
        <v>0.09880787037037037</v>
      </c>
      <c r="C86" s="31" t="s">
        <v>69</v>
      </c>
      <c r="D86" s="31" t="s">
        <v>67</v>
      </c>
      <c r="E86" s="33" t="s">
        <v>75</v>
      </c>
      <c r="F86" s="33" t="s">
        <v>75</v>
      </c>
      <c r="G86" s="34"/>
      <c r="H86" s="34"/>
      <c r="I86" s="34"/>
      <c r="J86" s="31" t="s">
        <v>2263</v>
      </c>
    </row>
    <row r="87">
      <c r="A87" s="31" t="s">
        <v>3957</v>
      </c>
      <c r="B87" s="32">
        <v>0.09880787037037037</v>
      </c>
      <c r="C87" s="31" t="s">
        <v>69</v>
      </c>
      <c r="D87" s="31" t="s">
        <v>67</v>
      </c>
      <c r="E87" s="33">
        <v>15.0</v>
      </c>
      <c r="F87" s="33">
        <f>E87-5</f>
        <v>10</v>
      </c>
      <c r="G87" s="34"/>
      <c r="H87" s="34"/>
      <c r="I87" s="34"/>
      <c r="J87" s="34"/>
    </row>
    <row r="88">
      <c r="A88" s="31" t="s">
        <v>3957</v>
      </c>
      <c r="B88" s="32">
        <v>0.10056712962962963</v>
      </c>
      <c r="C88" s="31" t="s">
        <v>964</v>
      </c>
      <c r="D88" s="31" t="s">
        <v>67</v>
      </c>
      <c r="E88" s="33" t="s">
        <v>75</v>
      </c>
      <c r="F88" s="33" t="s">
        <v>75</v>
      </c>
      <c r="G88" s="34"/>
      <c r="H88" s="34"/>
      <c r="I88" s="34"/>
      <c r="J88" s="31" t="s">
        <v>2265</v>
      </c>
    </row>
    <row r="89">
      <c r="A89" s="31" t="s">
        <v>3957</v>
      </c>
      <c r="B89" s="32">
        <v>0.10056712962962963</v>
      </c>
      <c r="C89" s="31" t="s">
        <v>964</v>
      </c>
      <c r="D89" s="31" t="s">
        <v>67</v>
      </c>
      <c r="E89" s="33" t="s">
        <v>88</v>
      </c>
      <c r="F89" s="33">
        <v>1.0</v>
      </c>
      <c r="G89" s="34"/>
      <c r="H89" s="34"/>
      <c r="I89" s="34"/>
      <c r="J89" s="34"/>
    </row>
    <row r="90">
      <c r="A90" s="31" t="s">
        <v>3957</v>
      </c>
      <c r="B90" s="32">
        <v>0.10421296296296297</v>
      </c>
      <c r="C90" s="31" t="s">
        <v>66</v>
      </c>
      <c r="D90" s="31" t="s">
        <v>67</v>
      </c>
      <c r="E90" s="33">
        <v>19.0</v>
      </c>
      <c r="F90" s="33">
        <f>E90-3</f>
        <v>16</v>
      </c>
      <c r="G90" s="34"/>
      <c r="H90" s="34"/>
      <c r="I90" s="34"/>
      <c r="J90" s="34"/>
    </row>
    <row r="91">
      <c r="A91" s="31" t="s">
        <v>3957</v>
      </c>
      <c r="B91" s="32">
        <v>0.10421296296296297</v>
      </c>
      <c r="C91" s="31" t="s">
        <v>82</v>
      </c>
      <c r="D91" s="31" t="s">
        <v>67</v>
      </c>
      <c r="E91" s="33">
        <v>22.0</v>
      </c>
      <c r="F91" s="33">
        <f>E91-9</f>
        <v>13</v>
      </c>
      <c r="G91" s="34"/>
      <c r="H91" s="34"/>
      <c r="I91" s="34"/>
      <c r="J91" s="34"/>
    </row>
    <row r="92">
      <c r="A92" s="31" t="s">
        <v>3957</v>
      </c>
      <c r="B92" s="32">
        <v>0.10438657407407408</v>
      </c>
      <c r="C92" s="31" t="s">
        <v>3086</v>
      </c>
      <c r="D92" s="31" t="s">
        <v>83</v>
      </c>
      <c r="E92" s="33">
        <v>23.0</v>
      </c>
      <c r="F92" s="33">
        <f>E92-13</f>
        <v>10</v>
      </c>
      <c r="G92" s="34"/>
      <c r="H92" s="34"/>
      <c r="I92" s="34"/>
      <c r="J92" s="34"/>
    </row>
    <row r="93">
      <c r="A93" s="31" t="s">
        <v>3957</v>
      </c>
      <c r="B93" s="32">
        <v>0.10447916666666666</v>
      </c>
      <c r="C93" s="31" t="s">
        <v>3086</v>
      </c>
      <c r="D93" s="31" t="s">
        <v>76</v>
      </c>
      <c r="E93" s="33">
        <v>2.0</v>
      </c>
      <c r="F93" s="33"/>
      <c r="G93" s="34"/>
      <c r="H93" s="34"/>
      <c r="I93" s="34"/>
      <c r="J93" s="31" t="s">
        <v>2507</v>
      </c>
    </row>
    <row r="94">
      <c r="A94" s="31" t="s">
        <v>3957</v>
      </c>
      <c r="B94" s="32">
        <v>0.11106481481481481</v>
      </c>
      <c r="C94" s="31" t="s">
        <v>82</v>
      </c>
      <c r="D94" s="31" t="s">
        <v>83</v>
      </c>
      <c r="E94" s="33" t="s">
        <v>88</v>
      </c>
      <c r="F94" s="33">
        <v>1.0</v>
      </c>
      <c r="G94" s="34"/>
      <c r="H94" s="34"/>
      <c r="I94" s="34"/>
      <c r="J94" s="34"/>
    </row>
    <row r="95">
      <c r="A95" s="31" t="s">
        <v>3957</v>
      </c>
      <c r="B95" s="32">
        <v>0.11271990740740741</v>
      </c>
      <c r="C95" s="31" t="s">
        <v>82</v>
      </c>
      <c r="D95" s="31" t="s">
        <v>361</v>
      </c>
      <c r="E95" s="33">
        <v>28.0</v>
      </c>
      <c r="F95" s="33">
        <f>E95-11</f>
        <v>17</v>
      </c>
      <c r="G95" s="34"/>
      <c r="H95" s="34"/>
      <c r="I95" s="34"/>
      <c r="J95" s="34"/>
    </row>
    <row r="96">
      <c r="A96" s="31" t="s">
        <v>3957</v>
      </c>
      <c r="B96" s="32">
        <v>0.11458333333333333</v>
      </c>
      <c r="C96" s="31" t="s">
        <v>70</v>
      </c>
      <c r="D96" s="31" t="s">
        <v>87</v>
      </c>
      <c r="E96" s="33">
        <v>23.0</v>
      </c>
      <c r="F96" s="33">
        <f>E96-5</f>
        <v>18</v>
      </c>
      <c r="G96" s="34"/>
      <c r="H96" s="34"/>
      <c r="I96" s="34"/>
      <c r="J96" s="34"/>
    </row>
    <row r="97">
      <c r="A97" s="31" t="s">
        <v>3957</v>
      </c>
      <c r="B97" s="32">
        <v>0.11458333333333333</v>
      </c>
      <c r="C97" s="31" t="s">
        <v>69</v>
      </c>
      <c r="D97" s="31" t="s">
        <v>87</v>
      </c>
      <c r="E97" s="33">
        <v>23.0</v>
      </c>
      <c r="F97" s="33">
        <f>E97-4</f>
        <v>19</v>
      </c>
      <c r="G97" s="34"/>
      <c r="H97" s="34"/>
      <c r="I97" s="34"/>
      <c r="J97" s="34"/>
    </row>
    <row r="98">
      <c r="A98" s="31" t="s">
        <v>3957</v>
      </c>
      <c r="B98" s="32">
        <v>0.11458333333333333</v>
      </c>
      <c r="C98" s="31" t="s">
        <v>84</v>
      </c>
      <c r="D98" s="31" t="s">
        <v>87</v>
      </c>
      <c r="E98" s="33" t="s">
        <v>75</v>
      </c>
      <c r="F98" s="33" t="s">
        <v>75</v>
      </c>
      <c r="G98" s="34"/>
      <c r="H98" s="34"/>
      <c r="I98" s="34"/>
      <c r="J98" s="31" t="s">
        <v>2263</v>
      </c>
    </row>
    <row r="99">
      <c r="A99" s="31" t="s">
        <v>3957</v>
      </c>
      <c r="B99" s="32">
        <v>0.11458333333333333</v>
      </c>
      <c r="C99" s="31" t="s">
        <v>84</v>
      </c>
      <c r="D99" s="31" t="s">
        <v>87</v>
      </c>
      <c r="E99" s="33">
        <v>21.0</v>
      </c>
      <c r="F99" s="33">
        <f>E99-3</f>
        <v>18</v>
      </c>
      <c r="G99" s="34"/>
      <c r="H99" s="34"/>
      <c r="I99" s="34"/>
      <c r="J99" s="34"/>
    </row>
    <row r="100">
      <c r="A100" s="31" t="s">
        <v>3957</v>
      </c>
      <c r="B100" s="32">
        <v>0.11458333333333333</v>
      </c>
      <c r="C100" s="31" t="s">
        <v>3086</v>
      </c>
      <c r="D100" s="31" t="s">
        <v>87</v>
      </c>
      <c r="E100" s="33">
        <v>14.0</v>
      </c>
      <c r="F100" s="33">
        <f>E100-5</f>
        <v>9</v>
      </c>
      <c r="G100" s="34"/>
      <c r="H100" s="34"/>
      <c r="I100" s="34"/>
      <c r="J100" s="34"/>
    </row>
    <row r="101">
      <c r="A101" s="31" t="s">
        <v>3957</v>
      </c>
      <c r="B101" s="32">
        <v>0.11458333333333333</v>
      </c>
      <c r="C101" s="31" t="s">
        <v>82</v>
      </c>
      <c r="D101" s="31" t="s">
        <v>87</v>
      </c>
      <c r="E101" s="33">
        <v>14.0</v>
      </c>
      <c r="F101" s="33">
        <f>E101-1</f>
        <v>13</v>
      </c>
      <c r="G101" s="34"/>
      <c r="H101" s="34"/>
      <c r="I101" s="34"/>
      <c r="J101" s="34"/>
    </row>
    <row r="102">
      <c r="A102" s="31" t="s">
        <v>3957</v>
      </c>
      <c r="B102" s="32">
        <v>0.11458333333333333</v>
      </c>
      <c r="C102" s="31" t="s">
        <v>66</v>
      </c>
      <c r="D102" s="31" t="s">
        <v>87</v>
      </c>
      <c r="E102" s="33">
        <v>13.0</v>
      </c>
      <c r="F102" s="33">
        <f>E102-0</f>
        <v>13</v>
      </c>
      <c r="G102" s="34"/>
      <c r="H102" s="34"/>
      <c r="I102" s="34"/>
      <c r="J102" s="34"/>
    </row>
    <row r="103">
      <c r="A103" s="31" t="s">
        <v>3957</v>
      </c>
      <c r="B103" s="32">
        <v>0.11458333333333333</v>
      </c>
      <c r="C103" s="31" t="s">
        <v>964</v>
      </c>
      <c r="D103" s="31" t="s">
        <v>87</v>
      </c>
      <c r="E103" s="33">
        <v>13.0</v>
      </c>
      <c r="F103" s="33">
        <f>E103-2</f>
        <v>11</v>
      </c>
      <c r="G103" s="34"/>
      <c r="H103" s="34"/>
      <c r="I103" s="34"/>
      <c r="J103" s="34"/>
    </row>
    <row r="104">
      <c r="A104" s="31" t="s">
        <v>3957</v>
      </c>
      <c r="B104" s="32">
        <v>0.1184375</v>
      </c>
      <c r="C104" s="31" t="s">
        <v>70</v>
      </c>
      <c r="D104" s="31" t="s">
        <v>93</v>
      </c>
      <c r="E104" s="33">
        <v>17.0</v>
      </c>
      <c r="F104" s="33">
        <f t="shared" ref="F104:F105" si="4">E104-12</f>
        <v>5</v>
      </c>
      <c r="G104" s="34"/>
      <c r="H104" s="34"/>
      <c r="I104" s="34"/>
      <c r="J104" s="31" t="s">
        <v>3960</v>
      </c>
    </row>
    <row r="105">
      <c r="A105" s="31" t="s">
        <v>3957</v>
      </c>
      <c r="B105" s="32">
        <v>0.1184375</v>
      </c>
      <c r="C105" s="31" t="s">
        <v>70</v>
      </c>
      <c r="D105" s="31" t="s">
        <v>93</v>
      </c>
      <c r="E105" s="33">
        <v>17.0</v>
      </c>
      <c r="F105" s="33">
        <f t="shared" si="4"/>
        <v>5</v>
      </c>
      <c r="G105" s="34"/>
      <c r="H105" s="34"/>
      <c r="I105" s="34"/>
      <c r="J105" s="31" t="s">
        <v>3960</v>
      </c>
    </row>
    <row r="106">
      <c r="A106" s="31" t="s">
        <v>3957</v>
      </c>
      <c r="B106" s="32">
        <v>0.11869212962962963</v>
      </c>
      <c r="C106" s="31" t="s">
        <v>70</v>
      </c>
      <c r="D106" s="31" t="s">
        <v>91</v>
      </c>
      <c r="E106" s="33">
        <v>14.0</v>
      </c>
      <c r="F106" s="33"/>
      <c r="G106" s="34"/>
      <c r="H106" s="31" t="s">
        <v>3961</v>
      </c>
      <c r="I106" s="34"/>
      <c r="J106" s="34"/>
    </row>
    <row r="107">
      <c r="A107" s="31" t="s">
        <v>3957</v>
      </c>
      <c r="B107" s="32">
        <v>0.11872685185185185</v>
      </c>
      <c r="C107" s="31" t="s">
        <v>70</v>
      </c>
      <c r="D107" s="31" t="s">
        <v>91</v>
      </c>
      <c r="E107" s="33">
        <v>10.0</v>
      </c>
      <c r="F107" s="33"/>
      <c r="G107" s="34"/>
      <c r="H107" s="31" t="s">
        <v>3962</v>
      </c>
      <c r="I107" s="34"/>
      <c r="J107" s="34"/>
    </row>
    <row r="108">
      <c r="A108" s="31" t="s">
        <v>3957</v>
      </c>
      <c r="B108" s="32">
        <v>0.11956018518518519</v>
      </c>
      <c r="C108" s="31" t="s">
        <v>70</v>
      </c>
      <c r="D108" s="31" t="s">
        <v>93</v>
      </c>
      <c r="E108" s="33">
        <v>26.0</v>
      </c>
      <c r="F108" s="33">
        <v>14.0</v>
      </c>
      <c r="G108" s="34"/>
      <c r="H108" s="34"/>
      <c r="I108" s="34"/>
      <c r="J108" s="31" t="s">
        <v>3963</v>
      </c>
    </row>
    <row r="109">
      <c r="A109" s="31" t="s">
        <v>3957</v>
      </c>
      <c r="B109" s="32">
        <v>0.11960648148148148</v>
      </c>
      <c r="C109" s="31" t="s">
        <v>70</v>
      </c>
      <c r="D109" s="31" t="s">
        <v>93</v>
      </c>
      <c r="E109" s="33">
        <v>14.0</v>
      </c>
      <c r="F109" s="33">
        <f>E109-10</f>
        <v>4</v>
      </c>
      <c r="G109" s="34"/>
      <c r="H109" s="34"/>
      <c r="I109" s="34"/>
      <c r="J109" s="31" t="s">
        <v>3963</v>
      </c>
    </row>
    <row r="110">
      <c r="A110" s="31" t="s">
        <v>3957</v>
      </c>
      <c r="B110" s="32">
        <v>0.11967592592592592</v>
      </c>
      <c r="C110" s="31" t="s">
        <v>70</v>
      </c>
      <c r="D110" s="31" t="s">
        <v>91</v>
      </c>
      <c r="E110" s="33">
        <v>10.0</v>
      </c>
      <c r="F110" s="33"/>
      <c r="G110" s="34"/>
      <c r="H110" s="31" t="s">
        <v>3962</v>
      </c>
      <c r="I110" s="34"/>
      <c r="J110" s="34"/>
    </row>
    <row r="111">
      <c r="A111" s="31" t="s">
        <v>3957</v>
      </c>
      <c r="B111" s="32">
        <v>0.12078703703703704</v>
      </c>
      <c r="C111" s="31" t="s">
        <v>69</v>
      </c>
      <c r="D111" s="31" t="s">
        <v>93</v>
      </c>
      <c r="E111" s="33" t="s">
        <v>75</v>
      </c>
      <c r="F111" s="33" t="s">
        <v>75</v>
      </c>
      <c r="G111" s="34"/>
      <c r="H111" s="34"/>
      <c r="I111" s="34"/>
      <c r="J111" s="31" t="s">
        <v>2263</v>
      </c>
    </row>
    <row r="112">
      <c r="A112" s="31" t="s">
        <v>3957</v>
      </c>
      <c r="B112" s="32">
        <v>0.12078703703703704</v>
      </c>
      <c r="C112" s="31" t="s">
        <v>69</v>
      </c>
      <c r="D112" s="31" t="s">
        <v>93</v>
      </c>
      <c r="E112" s="33">
        <v>27.0</v>
      </c>
      <c r="F112" s="33">
        <f>E112-9</f>
        <v>18</v>
      </c>
      <c r="G112" s="34"/>
      <c r="H112" s="34"/>
      <c r="I112" s="34"/>
      <c r="J112" s="31" t="s">
        <v>3964</v>
      </c>
    </row>
    <row r="113">
      <c r="A113" s="31" t="s">
        <v>3957</v>
      </c>
      <c r="B113" s="32">
        <v>0.1209375</v>
      </c>
      <c r="C113" s="31" t="s">
        <v>69</v>
      </c>
      <c r="D113" s="31" t="s">
        <v>91</v>
      </c>
      <c r="E113" s="33">
        <v>12.0</v>
      </c>
      <c r="F113" s="33"/>
      <c r="G113" s="34"/>
      <c r="H113" s="31" t="s">
        <v>3965</v>
      </c>
      <c r="I113" s="34"/>
      <c r="J113" s="34"/>
    </row>
    <row r="114">
      <c r="A114" s="31" t="s">
        <v>3957</v>
      </c>
      <c r="B114" s="32">
        <v>0.12210648148148148</v>
      </c>
      <c r="C114" s="31" t="s">
        <v>84</v>
      </c>
      <c r="D114" s="31" t="s">
        <v>93</v>
      </c>
      <c r="E114" s="33" t="s">
        <v>75</v>
      </c>
      <c r="F114" s="33" t="s">
        <v>75</v>
      </c>
      <c r="G114" s="34"/>
      <c r="H114" s="34"/>
      <c r="I114" s="34"/>
      <c r="J114" s="31" t="s">
        <v>2263</v>
      </c>
    </row>
    <row r="115">
      <c r="A115" s="31" t="s">
        <v>3957</v>
      </c>
      <c r="B115" s="32">
        <v>0.12210648148148148</v>
      </c>
      <c r="C115" s="31" t="s">
        <v>84</v>
      </c>
      <c r="D115" s="31" t="s">
        <v>93</v>
      </c>
      <c r="E115" s="33">
        <v>26.0</v>
      </c>
      <c r="F115" s="33">
        <f>E115-12</f>
        <v>14</v>
      </c>
      <c r="G115" s="34"/>
      <c r="H115" s="34"/>
      <c r="I115" s="34"/>
      <c r="J115" s="31" t="s">
        <v>3966</v>
      </c>
    </row>
    <row r="116">
      <c r="A116" s="31" t="s">
        <v>3957</v>
      </c>
      <c r="B116" s="32">
        <v>0.12228009259259259</v>
      </c>
      <c r="C116" s="31" t="s">
        <v>84</v>
      </c>
      <c r="D116" s="31" t="s">
        <v>91</v>
      </c>
      <c r="E116" s="33">
        <v>19.0</v>
      </c>
      <c r="F116" s="33"/>
      <c r="G116" s="34"/>
      <c r="H116" s="31" t="s">
        <v>3967</v>
      </c>
      <c r="I116" s="34"/>
      <c r="J116" s="34"/>
    </row>
    <row r="117">
      <c r="A117" s="31" t="s">
        <v>3957</v>
      </c>
      <c r="B117" s="32">
        <v>0.12283564814814815</v>
      </c>
      <c r="C117" s="31" t="s">
        <v>84</v>
      </c>
      <c r="D117" s="31" t="s">
        <v>93</v>
      </c>
      <c r="E117" s="33" t="s">
        <v>75</v>
      </c>
      <c r="F117" s="33" t="s">
        <v>75</v>
      </c>
      <c r="G117" s="34"/>
      <c r="H117" s="34"/>
      <c r="I117" s="34"/>
      <c r="J117" s="31" t="s">
        <v>2263</v>
      </c>
    </row>
    <row r="118">
      <c r="A118" s="31" t="s">
        <v>3957</v>
      </c>
      <c r="B118" s="32">
        <v>0.12283564814814815</v>
      </c>
      <c r="C118" s="31" t="s">
        <v>84</v>
      </c>
      <c r="D118" s="31" t="s">
        <v>93</v>
      </c>
      <c r="E118" s="33">
        <v>19.0</v>
      </c>
      <c r="F118" s="33">
        <f>E118-12</f>
        <v>7</v>
      </c>
      <c r="G118" s="34"/>
      <c r="H118" s="34"/>
      <c r="I118" s="34"/>
      <c r="J118" s="31" t="s">
        <v>3966</v>
      </c>
    </row>
    <row r="119">
      <c r="A119" s="31" t="s">
        <v>3957</v>
      </c>
      <c r="B119" s="32">
        <v>0.12297453703703703</v>
      </c>
      <c r="C119" s="31" t="s">
        <v>84</v>
      </c>
      <c r="D119" s="31" t="s">
        <v>91</v>
      </c>
      <c r="E119" s="33">
        <v>18.0</v>
      </c>
      <c r="F119" s="33"/>
      <c r="G119" s="34"/>
      <c r="H119" s="31" t="s">
        <v>3968</v>
      </c>
      <c r="I119" s="34"/>
      <c r="J119" s="34"/>
    </row>
    <row r="120">
      <c r="A120" s="31" t="s">
        <v>3957</v>
      </c>
      <c r="B120" s="32">
        <v>0.1253240740740741</v>
      </c>
      <c r="C120" s="31" t="s">
        <v>66</v>
      </c>
      <c r="D120" s="31" t="s">
        <v>91</v>
      </c>
      <c r="E120" s="33">
        <v>16.0</v>
      </c>
      <c r="F120" s="33"/>
      <c r="G120" s="34"/>
      <c r="H120" s="34"/>
      <c r="I120" s="34"/>
      <c r="J120" s="31" t="s">
        <v>3969</v>
      </c>
    </row>
    <row r="121">
      <c r="A121" s="31" t="s">
        <v>3957</v>
      </c>
      <c r="B121" s="32">
        <v>0.12590277777777778</v>
      </c>
      <c r="C121" s="31" t="s">
        <v>3086</v>
      </c>
      <c r="D121" s="31" t="s">
        <v>93</v>
      </c>
      <c r="E121" s="33" t="s">
        <v>75</v>
      </c>
      <c r="F121" s="33" t="s">
        <v>75</v>
      </c>
      <c r="G121" s="34"/>
      <c r="H121" s="34"/>
      <c r="I121" s="34"/>
      <c r="J121" s="31" t="s">
        <v>2263</v>
      </c>
    </row>
    <row r="122">
      <c r="A122" s="31" t="s">
        <v>3957</v>
      </c>
      <c r="B122" s="32">
        <v>0.12590277777777778</v>
      </c>
      <c r="C122" s="31" t="s">
        <v>3086</v>
      </c>
      <c r="D122" s="31" t="s">
        <v>93</v>
      </c>
      <c r="E122" s="33">
        <v>22.0</v>
      </c>
      <c r="F122" s="33">
        <f>E122-11</f>
        <v>11</v>
      </c>
      <c r="G122" s="34"/>
      <c r="H122" s="34"/>
      <c r="I122" s="34"/>
      <c r="J122" s="34"/>
    </row>
    <row r="123">
      <c r="A123" s="31" t="s">
        <v>3957</v>
      </c>
      <c r="B123" s="32">
        <v>0.12594907407407407</v>
      </c>
      <c r="C123" s="31" t="s">
        <v>3086</v>
      </c>
      <c r="D123" s="31" t="s">
        <v>91</v>
      </c>
      <c r="E123" s="33">
        <v>33.0</v>
      </c>
      <c r="F123" s="33"/>
      <c r="G123" s="34"/>
      <c r="H123" s="31" t="s">
        <v>3970</v>
      </c>
      <c r="I123" s="34"/>
      <c r="J123" s="34"/>
    </row>
    <row r="124">
      <c r="A124" s="31" t="s">
        <v>3957</v>
      </c>
      <c r="B124" s="32">
        <v>0.12627314814814813</v>
      </c>
      <c r="C124" s="31" t="s">
        <v>3086</v>
      </c>
      <c r="D124" s="31" t="s">
        <v>93</v>
      </c>
      <c r="E124" s="33" t="s">
        <v>75</v>
      </c>
      <c r="F124" s="33" t="s">
        <v>75</v>
      </c>
      <c r="G124" s="34"/>
      <c r="H124" s="34"/>
      <c r="I124" s="34"/>
      <c r="J124" s="31" t="s">
        <v>2263</v>
      </c>
    </row>
    <row r="125">
      <c r="A125" s="31" t="s">
        <v>3957</v>
      </c>
      <c r="B125" s="32">
        <v>0.12627314814814813</v>
      </c>
      <c r="C125" s="31" t="s">
        <v>3086</v>
      </c>
      <c r="D125" s="31" t="s">
        <v>93</v>
      </c>
      <c r="E125" s="33">
        <v>24.0</v>
      </c>
      <c r="F125" s="33">
        <f>E125-11</f>
        <v>13</v>
      </c>
      <c r="G125" s="34"/>
      <c r="H125" s="34"/>
      <c r="I125" s="34"/>
      <c r="J125" s="34"/>
    </row>
    <row r="126">
      <c r="A126" s="31" t="s">
        <v>3957</v>
      </c>
      <c r="B126" s="32">
        <v>0.1263425925925926</v>
      </c>
      <c r="C126" s="31" t="s">
        <v>3086</v>
      </c>
      <c r="D126" s="31" t="s">
        <v>91</v>
      </c>
      <c r="E126" s="33">
        <v>18.0</v>
      </c>
      <c r="F126" s="33"/>
      <c r="G126" s="34"/>
      <c r="H126" s="31" t="s">
        <v>3968</v>
      </c>
      <c r="I126" s="34"/>
      <c r="J126" s="34"/>
    </row>
    <row r="127">
      <c r="A127" s="31" t="s">
        <v>3957</v>
      </c>
      <c r="B127" s="32">
        <v>0.13023148148148148</v>
      </c>
      <c r="C127" s="31" t="s">
        <v>66</v>
      </c>
      <c r="D127" s="31" t="s">
        <v>91</v>
      </c>
      <c r="E127" s="33">
        <v>36.0</v>
      </c>
      <c r="F127" s="33"/>
      <c r="G127" s="34"/>
      <c r="H127" s="31" t="s">
        <v>3971</v>
      </c>
      <c r="I127" s="34"/>
      <c r="J127" s="34"/>
    </row>
    <row r="128">
      <c r="A128" s="31" t="s">
        <v>3957</v>
      </c>
      <c r="B128" s="32">
        <v>0.13197916666666668</v>
      </c>
      <c r="C128" s="31" t="s">
        <v>70</v>
      </c>
      <c r="D128" s="31" t="s">
        <v>93</v>
      </c>
      <c r="E128" s="33">
        <f t="shared" ref="E128:E131" si="5">F128+12</f>
        <v>31</v>
      </c>
      <c r="F128" s="33">
        <v>19.0</v>
      </c>
      <c r="G128" s="34"/>
      <c r="H128" s="34"/>
      <c r="I128" s="34"/>
      <c r="J128" s="31" t="s">
        <v>3960</v>
      </c>
    </row>
    <row r="129">
      <c r="A129" s="31" t="s">
        <v>3957</v>
      </c>
      <c r="B129" s="32">
        <v>0.13197916666666668</v>
      </c>
      <c r="C129" s="31" t="s">
        <v>70</v>
      </c>
      <c r="D129" s="31" t="s">
        <v>93</v>
      </c>
      <c r="E129" s="33">
        <f t="shared" si="5"/>
        <v>29</v>
      </c>
      <c r="F129" s="33">
        <v>17.0</v>
      </c>
      <c r="G129" s="34"/>
      <c r="H129" s="34"/>
      <c r="I129" s="34"/>
      <c r="J129" s="31" t="s">
        <v>2263</v>
      </c>
    </row>
    <row r="130">
      <c r="A130" s="31" t="s">
        <v>3957</v>
      </c>
      <c r="B130" s="32">
        <v>0.13203703703703704</v>
      </c>
      <c r="C130" s="31" t="s">
        <v>70</v>
      </c>
      <c r="D130" s="31" t="s">
        <v>93</v>
      </c>
      <c r="E130" s="33">
        <f t="shared" si="5"/>
        <v>31</v>
      </c>
      <c r="F130" s="33">
        <v>19.0</v>
      </c>
      <c r="G130" s="34"/>
      <c r="H130" s="34"/>
      <c r="I130" s="34"/>
      <c r="J130" s="31" t="s">
        <v>3960</v>
      </c>
    </row>
    <row r="131">
      <c r="A131" s="31" t="s">
        <v>3957</v>
      </c>
      <c r="B131" s="32">
        <v>0.13203703703703704</v>
      </c>
      <c r="C131" s="31" t="s">
        <v>70</v>
      </c>
      <c r="D131" s="31" t="s">
        <v>93</v>
      </c>
      <c r="E131" s="33">
        <f t="shared" si="5"/>
        <v>19</v>
      </c>
      <c r="F131" s="33">
        <v>7.0</v>
      </c>
      <c r="G131" s="34"/>
      <c r="H131" s="34"/>
      <c r="I131" s="34"/>
      <c r="J131" s="31" t="s">
        <v>2263</v>
      </c>
    </row>
    <row r="132">
      <c r="A132" s="31" t="s">
        <v>3957</v>
      </c>
      <c r="B132" s="32">
        <v>0.1321412037037037</v>
      </c>
      <c r="C132" s="31" t="s">
        <v>70</v>
      </c>
      <c r="D132" s="31" t="s">
        <v>91</v>
      </c>
      <c r="E132" s="33">
        <v>10.0</v>
      </c>
      <c r="F132" s="33"/>
      <c r="G132" s="34"/>
      <c r="H132" s="31" t="s">
        <v>3962</v>
      </c>
      <c r="I132" s="34"/>
      <c r="J132" s="34"/>
    </row>
    <row r="133">
      <c r="A133" s="31" t="s">
        <v>3957</v>
      </c>
      <c r="B133" s="32">
        <v>0.13219907407407408</v>
      </c>
      <c r="C133" s="31" t="s">
        <v>70</v>
      </c>
      <c r="D133" s="31" t="s">
        <v>91</v>
      </c>
      <c r="E133" s="33">
        <v>13.0</v>
      </c>
      <c r="F133" s="33"/>
      <c r="G133" s="34"/>
      <c r="H133" s="31" t="s">
        <v>3972</v>
      </c>
      <c r="I133" s="34"/>
      <c r="J133" s="34"/>
    </row>
    <row r="134">
      <c r="A134" s="31" t="s">
        <v>3957</v>
      </c>
      <c r="B134" s="32">
        <v>0.13266203703703705</v>
      </c>
      <c r="C134" s="31" t="s">
        <v>70</v>
      </c>
      <c r="D134" s="31" t="s">
        <v>93</v>
      </c>
      <c r="E134" s="33">
        <f>F134+10</f>
        <v>12</v>
      </c>
      <c r="F134" s="33">
        <v>2.0</v>
      </c>
      <c r="G134" s="34"/>
      <c r="H134" s="34"/>
      <c r="I134" s="34"/>
      <c r="J134" s="31" t="s">
        <v>2263</v>
      </c>
    </row>
    <row r="135">
      <c r="A135" s="31" t="s">
        <v>3957</v>
      </c>
      <c r="B135" s="32">
        <v>0.13266203703703705</v>
      </c>
      <c r="C135" s="31" t="s">
        <v>70</v>
      </c>
      <c r="D135" s="31" t="s">
        <v>93</v>
      </c>
      <c r="E135" s="33" t="s">
        <v>68</v>
      </c>
      <c r="F135" s="33">
        <v>20.0</v>
      </c>
      <c r="G135" s="34"/>
      <c r="H135" s="34"/>
      <c r="I135" s="34"/>
      <c r="J135" s="31" t="s">
        <v>3973</v>
      </c>
    </row>
    <row r="136">
      <c r="A136" s="31" t="s">
        <v>3957</v>
      </c>
      <c r="B136" s="32">
        <v>0.13266203703703705</v>
      </c>
      <c r="C136" s="31" t="s">
        <v>70</v>
      </c>
      <c r="D136" s="31" t="s">
        <v>93</v>
      </c>
      <c r="E136" s="33" t="s">
        <v>75</v>
      </c>
      <c r="F136" s="33" t="s">
        <v>75</v>
      </c>
      <c r="G136" s="34"/>
      <c r="H136" s="34"/>
      <c r="I136" s="34"/>
      <c r="J136" s="31" t="s">
        <v>2263</v>
      </c>
    </row>
    <row r="137">
      <c r="A137" s="31" t="s">
        <v>3957</v>
      </c>
      <c r="B137" s="32">
        <v>0.13266203703703705</v>
      </c>
      <c r="C137" s="31" t="s">
        <v>70</v>
      </c>
      <c r="D137" s="31" t="s">
        <v>93</v>
      </c>
      <c r="E137" s="33">
        <v>25.0</v>
      </c>
      <c r="F137" s="33">
        <f>E137-10</f>
        <v>15</v>
      </c>
      <c r="G137" s="34"/>
      <c r="H137" s="34"/>
      <c r="I137" s="34"/>
      <c r="J137" s="31" t="s">
        <v>3973</v>
      </c>
    </row>
    <row r="138">
      <c r="A138" s="31" t="s">
        <v>3957</v>
      </c>
      <c r="B138" s="32">
        <v>0.13295138888888888</v>
      </c>
      <c r="C138" s="31" t="s">
        <v>70</v>
      </c>
      <c r="D138" s="31" t="s">
        <v>91</v>
      </c>
      <c r="E138" s="33">
        <v>23.0</v>
      </c>
      <c r="F138" s="33"/>
      <c r="G138" s="34"/>
      <c r="H138" s="31" t="s">
        <v>3974</v>
      </c>
      <c r="I138" s="34"/>
      <c r="J138" s="34"/>
    </row>
    <row r="139">
      <c r="A139" s="31" t="s">
        <v>3957</v>
      </c>
      <c r="B139" s="32">
        <v>0.13297453703703704</v>
      </c>
      <c r="C139" s="31" t="s">
        <v>70</v>
      </c>
      <c r="D139" s="31" t="s">
        <v>91</v>
      </c>
      <c r="E139" s="33">
        <v>10.0</v>
      </c>
      <c r="F139" s="33"/>
      <c r="G139" s="34"/>
      <c r="H139" s="31" t="s">
        <v>3962</v>
      </c>
      <c r="I139" s="33">
        <v>1.0</v>
      </c>
      <c r="J139" s="31" t="s">
        <v>3975</v>
      </c>
    </row>
    <row r="140">
      <c r="A140" s="31" t="s">
        <v>3957</v>
      </c>
      <c r="B140" s="32">
        <v>0.13872685185185185</v>
      </c>
      <c r="C140" s="31" t="s">
        <v>69</v>
      </c>
      <c r="D140" s="31" t="s">
        <v>93</v>
      </c>
      <c r="E140" s="33">
        <v>25.0</v>
      </c>
      <c r="F140" s="33">
        <f>E140-9</f>
        <v>16</v>
      </c>
      <c r="G140" s="34"/>
      <c r="H140" s="34"/>
      <c r="I140" s="34"/>
      <c r="J140" s="31" t="s">
        <v>3976</v>
      </c>
    </row>
    <row r="141">
      <c r="A141" s="31" t="s">
        <v>3957</v>
      </c>
      <c r="B141" s="32">
        <v>0.13900462962962962</v>
      </c>
      <c r="C141" s="31" t="s">
        <v>69</v>
      </c>
      <c r="D141" s="31" t="s">
        <v>91</v>
      </c>
      <c r="E141" s="33">
        <v>11.0</v>
      </c>
      <c r="F141" s="33"/>
      <c r="G141" s="34"/>
      <c r="H141" s="31" t="s">
        <v>3977</v>
      </c>
      <c r="I141" s="34"/>
      <c r="J141" s="34"/>
    </row>
    <row r="142">
      <c r="A142" s="31" t="s">
        <v>3957</v>
      </c>
      <c r="B142" s="32">
        <v>0.13984953703703704</v>
      </c>
      <c r="C142" s="31" t="s">
        <v>84</v>
      </c>
      <c r="D142" s="31" t="s">
        <v>93</v>
      </c>
      <c r="E142" s="33">
        <v>24.0</v>
      </c>
      <c r="F142" s="33">
        <f>E142-12</f>
        <v>12</v>
      </c>
      <c r="G142" s="34"/>
      <c r="H142" s="34"/>
      <c r="I142" s="34"/>
      <c r="J142" s="31" t="s">
        <v>3978</v>
      </c>
    </row>
    <row r="143">
      <c r="A143" s="31" t="s">
        <v>3957</v>
      </c>
      <c r="B143" s="32">
        <v>0.14049768518518518</v>
      </c>
      <c r="C143" s="31" t="s">
        <v>84</v>
      </c>
      <c r="D143" s="31" t="s">
        <v>91</v>
      </c>
      <c r="E143" s="33">
        <v>18.0</v>
      </c>
      <c r="F143" s="33"/>
      <c r="G143" s="34"/>
      <c r="H143" s="31" t="s">
        <v>3979</v>
      </c>
      <c r="I143" s="34"/>
      <c r="J143" s="34"/>
    </row>
    <row r="144">
      <c r="A144" s="31" t="s">
        <v>3957</v>
      </c>
      <c r="B144" s="32">
        <v>0.14055555555555554</v>
      </c>
      <c r="C144" s="31" t="s">
        <v>84</v>
      </c>
      <c r="D144" s="31" t="s">
        <v>91</v>
      </c>
      <c r="E144" s="33">
        <v>7.0</v>
      </c>
      <c r="F144" s="33"/>
      <c r="G144" s="34"/>
      <c r="H144" s="34"/>
      <c r="I144" s="34"/>
      <c r="J144" s="31" t="s">
        <v>3980</v>
      </c>
    </row>
    <row r="145">
      <c r="A145" s="31" t="s">
        <v>3957</v>
      </c>
      <c r="B145" s="32">
        <v>0.14082175925925927</v>
      </c>
      <c r="C145" s="31" t="s">
        <v>84</v>
      </c>
      <c r="D145" s="31" t="s">
        <v>93</v>
      </c>
      <c r="E145" s="33">
        <v>21.0</v>
      </c>
      <c r="F145" s="33">
        <f>E145-12</f>
        <v>9</v>
      </c>
      <c r="G145" s="34"/>
      <c r="H145" s="34"/>
      <c r="I145" s="34"/>
      <c r="J145" s="31" t="s">
        <v>3978</v>
      </c>
    </row>
    <row r="146">
      <c r="A146" s="31" t="s">
        <v>3957</v>
      </c>
      <c r="B146" s="32">
        <v>0.1409490740740741</v>
      </c>
      <c r="C146" s="31" t="s">
        <v>84</v>
      </c>
      <c r="D146" s="31" t="s">
        <v>91</v>
      </c>
      <c r="E146" s="33">
        <v>21.0</v>
      </c>
      <c r="F146" s="33"/>
      <c r="G146" s="34"/>
      <c r="H146" s="31" t="s">
        <v>3981</v>
      </c>
      <c r="I146" s="34"/>
      <c r="J146" s="34"/>
    </row>
    <row r="147">
      <c r="A147" s="31" t="s">
        <v>3957</v>
      </c>
      <c r="B147" s="32">
        <v>0.14171296296296296</v>
      </c>
      <c r="C147" s="31" t="s">
        <v>84</v>
      </c>
      <c r="D147" s="31" t="s">
        <v>209</v>
      </c>
      <c r="E147" s="33">
        <v>19.0</v>
      </c>
      <c r="F147" s="33">
        <f>E147-4</f>
        <v>15</v>
      </c>
      <c r="G147" s="34"/>
      <c r="H147" s="34"/>
      <c r="I147" s="34"/>
      <c r="J147" s="34"/>
    </row>
    <row r="148">
      <c r="A148" s="31" t="s">
        <v>3957</v>
      </c>
      <c r="B148" s="32">
        <v>0.14443287037037036</v>
      </c>
      <c r="C148" s="31" t="s">
        <v>3086</v>
      </c>
      <c r="D148" s="31" t="s">
        <v>93</v>
      </c>
      <c r="E148" s="33" t="s">
        <v>88</v>
      </c>
      <c r="F148" s="33">
        <v>1.0</v>
      </c>
      <c r="G148" s="34"/>
      <c r="H148" s="34"/>
      <c r="I148" s="34"/>
      <c r="J148" s="31" t="s">
        <v>3982</v>
      </c>
    </row>
    <row r="149">
      <c r="A149" s="31" t="s">
        <v>3957</v>
      </c>
      <c r="B149" s="32">
        <v>0.1445486111111111</v>
      </c>
      <c r="C149" s="31" t="s">
        <v>3086</v>
      </c>
      <c r="D149" s="31" t="s">
        <v>91</v>
      </c>
      <c r="E149" s="33">
        <v>5.0</v>
      </c>
      <c r="F149" s="33"/>
      <c r="G149" s="34"/>
      <c r="H149" s="31" t="s">
        <v>3581</v>
      </c>
      <c r="I149" s="34"/>
      <c r="J149" s="31" t="s">
        <v>3983</v>
      </c>
    </row>
    <row r="150">
      <c r="A150" s="31" t="s">
        <v>3957</v>
      </c>
      <c r="B150" s="32">
        <v>0.1449074074074074</v>
      </c>
      <c r="C150" s="31" t="s">
        <v>3086</v>
      </c>
      <c r="D150" s="31" t="s">
        <v>93</v>
      </c>
      <c r="E150" s="33">
        <v>29.0</v>
      </c>
      <c r="F150" s="33">
        <f>E150-11</f>
        <v>18</v>
      </c>
      <c r="G150" s="34"/>
      <c r="H150" s="34"/>
      <c r="I150" s="34"/>
      <c r="J150" s="31" t="s">
        <v>3982</v>
      </c>
    </row>
    <row r="151">
      <c r="A151" s="31" t="s">
        <v>3957</v>
      </c>
      <c r="B151" s="32">
        <v>0.14516203703703703</v>
      </c>
      <c r="C151" s="31" t="s">
        <v>3086</v>
      </c>
      <c r="D151" s="31" t="s">
        <v>91</v>
      </c>
      <c r="E151" s="33">
        <v>42.0</v>
      </c>
      <c r="F151" s="33"/>
      <c r="G151" s="34"/>
      <c r="H151" s="31" t="s">
        <v>3984</v>
      </c>
      <c r="I151" s="33">
        <v>1.0</v>
      </c>
      <c r="J151" s="31" t="s">
        <v>3985</v>
      </c>
    </row>
    <row r="152">
      <c r="A152" s="31" t="s">
        <v>3957</v>
      </c>
      <c r="B152" s="32">
        <v>0.1466550925925926</v>
      </c>
      <c r="C152" s="31" t="s">
        <v>82</v>
      </c>
      <c r="D152" s="31" t="s">
        <v>91</v>
      </c>
      <c r="E152" s="33">
        <v>36.0</v>
      </c>
      <c r="F152" s="33"/>
      <c r="G152" s="34"/>
      <c r="H152" s="31" t="s">
        <v>3986</v>
      </c>
      <c r="I152" s="34"/>
      <c r="J152" s="34"/>
    </row>
    <row r="153">
      <c r="A153" s="31" t="s">
        <v>3957</v>
      </c>
      <c r="B153" s="32">
        <v>0.1469212962962963</v>
      </c>
      <c r="C153" s="31" t="s">
        <v>82</v>
      </c>
      <c r="D153" s="31" t="s">
        <v>100</v>
      </c>
      <c r="E153" s="33" t="s">
        <v>75</v>
      </c>
      <c r="F153" s="33" t="s">
        <v>75</v>
      </c>
      <c r="G153" s="34"/>
      <c r="H153" s="34"/>
      <c r="I153" s="34"/>
      <c r="J153" s="31" t="s">
        <v>3987</v>
      </c>
    </row>
    <row r="154">
      <c r="A154" s="31" t="s">
        <v>3957</v>
      </c>
      <c r="B154" s="32">
        <v>0.14748842592592593</v>
      </c>
      <c r="C154" s="31" t="s">
        <v>66</v>
      </c>
      <c r="D154" s="31" t="s">
        <v>3424</v>
      </c>
      <c r="E154" s="33">
        <v>19.0</v>
      </c>
      <c r="F154" s="33">
        <f t="shared" ref="F154:F156" si="6">E154</f>
        <v>19</v>
      </c>
      <c r="G154" s="34"/>
      <c r="H154" s="34"/>
      <c r="I154" s="34"/>
      <c r="J154" s="31" t="s">
        <v>3988</v>
      </c>
    </row>
    <row r="155">
      <c r="A155" s="31" t="s">
        <v>3957</v>
      </c>
      <c r="B155" s="32">
        <v>0.1475115740740741</v>
      </c>
      <c r="C155" s="31" t="s">
        <v>82</v>
      </c>
      <c r="D155" s="31" t="s">
        <v>3424</v>
      </c>
      <c r="E155" s="33">
        <v>5.0</v>
      </c>
      <c r="F155" s="33">
        <f t="shared" si="6"/>
        <v>5</v>
      </c>
      <c r="G155" s="34"/>
      <c r="H155" s="34"/>
      <c r="I155" s="34"/>
      <c r="J155" s="34"/>
    </row>
    <row r="156">
      <c r="A156" s="31" t="s">
        <v>3957</v>
      </c>
      <c r="B156" s="32">
        <v>0.14752314814814815</v>
      </c>
      <c r="C156" s="31" t="s">
        <v>964</v>
      </c>
      <c r="D156" s="31" t="s">
        <v>3424</v>
      </c>
      <c r="E156" s="33">
        <v>12.0</v>
      </c>
      <c r="F156" s="33">
        <f t="shared" si="6"/>
        <v>12</v>
      </c>
      <c r="G156" s="34"/>
      <c r="H156" s="34"/>
      <c r="I156" s="34"/>
      <c r="J156" s="34"/>
    </row>
    <row r="157">
      <c r="A157" s="31" t="s">
        <v>3957</v>
      </c>
      <c r="B157" s="32">
        <v>0.1476736111111111</v>
      </c>
      <c r="C157" s="31" t="s">
        <v>66</v>
      </c>
      <c r="D157" s="31" t="s">
        <v>3989</v>
      </c>
      <c r="E157" s="33">
        <v>34.0</v>
      </c>
      <c r="F157" s="33"/>
      <c r="G157" s="34"/>
      <c r="H157" s="34"/>
      <c r="I157" s="34"/>
      <c r="J157" s="31" t="s">
        <v>3990</v>
      </c>
    </row>
    <row r="158">
      <c r="A158" s="31" t="s">
        <v>3957</v>
      </c>
      <c r="B158" s="32">
        <v>0.1521412037037037</v>
      </c>
      <c r="C158" s="31" t="s">
        <v>66</v>
      </c>
      <c r="D158" s="31" t="s">
        <v>3424</v>
      </c>
      <c r="E158" s="33">
        <v>16.0</v>
      </c>
      <c r="F158" s="33">
        <f>E158</f>
        <v>16</v>
      </c>
      <c r="G158" s="34"/>
      <c r="H158" s="34"/>
      <c r="I158" s="34"/>
      <c r="J158" s="34"/>
    </row>
    <row r="159">
      <c r="A159" s="31" t="s">
        <v>3957</v>
      </c>
      <c r="B159" s="32">
        <v>0.1260300925925926</v>
      </c>
      <c r="C159" s="31" t="s">
        <v>70</v>
      </c>
      <c r="D159" s="31" t="s">
        <v>93</v>
      </c>
      <c r="E159" s="33" t="s">
        <v>75</v>
      </c>
      <c r="F159" s="33"/>
      <c r="G159" s="34"/>
      <c r="H159" s="34"/>
      <c r="I159" s="34"/>
      <c r="J159" s="31" t="s">
        <v>2263</v>
      </c>
    </row>
    <row r="160">
      <c r="A160" s="31" t="s">
        <v>3957</v>
      </c>
      <c r="B160" s="32">
        <v>0.1260300925925926</v>
      </c>
      <c r="C160" s="31" t="s">
        <v>70</v>
      </c>
      <c r="D160" s="31" t="s">
        <v>93</v>
      </c>
      <c r="E160" s="33">
        <v>15.0</v>
      </c>
      <c r="F160" s="33">
        <v>3.0</v>
      </c>
      <c r="G160" s="34"/>
      <c r="H160" s="34"/>
      <c r="I160" s="34"/>
      <c r="J160" s="31" t="s">
        <v>3991</v>
      </c>
    </row>
    <row r="161">
      <c r="A161" s="31" t="s">
        <v>3957</v>
      </c>
      <c r="B161" s="32">
        <v>0.15399305555555556</v>
      </c>
      <c r="C161" s="31" t="s">
        <v>70</v>
      </c>
      <c r="D161" s="31" t="s">
        <v>91</v>
      </c>
      <c r="E161" s="33">
        <v>9.0</v>
      </c>
      <c r="F161" s="33"/>
      <c r="G161" s="34"/>
      <c r="H161" s="31" t="s">
        <v>3992</v>
      </c>
      <c r="I161" s="34"/>
      <c r="J161" s="34"/>
    </row>
    <row r="162">
      <c r="A162" s="31" t="s">
        <v>3957</v>
      </c>
      <c r="B162" s="32">
        <v>0.1542824074074074</v>
      </c>
      <c r="C162" s="31" t="s">
        <v>70</v>
      </c>
      <c r="D162" s="31" t="s">
        <v>93</v>
      </c>
      <c r="E162" s="33" t="s">
        <v>75</v>
      </c>
      <c r="F162" s="33" t="s">
        <v>75</v>
      </c>
      <c r="G162" s="34"/>
      <c r="H162" s="34"/>
      <c r="I162" s="34"/>
      <c r="J162" s="31" t="s">
        <v>2263</v>
      </c>
    </row>
    <row r="163">
      <c r="A163" s="31" t="s">
        <v>3957</v>
      </c>
      <c r="B163" s="32">
        <v>0.1542824074074074</v>
      </c>
      <c r="C163" s="31" t="s">
        <v>70</v>
      </c>
      <c r="D163" s="31" t="s">
        <v>93</v>
      </c>
      <c r="E163" s="33">
        <v>20.0</v>
      </c>
      <c r="F163" s="33">
        <f>E163-12</f>
        <v>8</v>
      </c>
      <c r="G163" s="34"/>
      <c r="H163" s="34"/>
      <c r="I163" s="34"/>
      <c r="J163" s="31" t="s">
        <v>3991</v>
      </c>
    </row>
    <row r="164">
      <c r="A164" s="31" t="s">
        <v>3957</v>
      </c>
      <c r="B164" s="32">
        <v>0.1542939814814815</v>
      </c>
      <c r="C164" s="31" t="s">
        <v>70</v>
      </c>
      <c r="D164" s="31" t="s">
        <v>91</v>
      </c>
      <c r="E164" s="33">
        <v>13.0</v>
      </c>
      <c r="F164" s="33"/>
      <c r="G164" s="34"/>
      <c r="H164" s="31" t="s">
        <v>3993</v>
      </c>
      <c r="I164" s="34"/>
      <c r="J164" s="34"/>
    </row>
    <row r="165">
      <c r="A165" s="31" t="s">
        <v>3957</v>
      </c>
      <c r="B165" s="32">
        <v>0.15454861111111112</v>
      </c>
      <c r="C165" s="31" t="s">
        <v>70</v>
      </c>
      <c r="D165" s="31" t="s">
        <v>93</v>
      </c>
      <c r="E165" s="33" t="s">
        <v>75</v>
      </c>
      <c r="F165" s="33" t="s">
        <v>75</v>
      </c>
      <c r="G165" s="34"/>
      <c r="H165" s="34"/>
      <c r="I165" s="34"/>
      <c r="J165" s="31" t="s">
        <v>2263</v>
      </c>
    </row>
    <row r="166">
      <c r="A166" s="31" t="s">
        <v>3957</v>
      </c>
      <c r="B166" s="32">
        <v>0.15454861111111112</v>
      </c>
      <c r="C166" s="31" t="s">
        <v>70</v>
      </c>
      <c r="D166" s="31" t="s">
        <v>93</v>
      </c>
      <c r="E166" s="33">
        <v>20.0</v>
      </c>
      <c r="F166" s="33">
        <f>E166-10</f>
        <v>10</v>
      </c>
      <c r="G166" s="34"/>
      <c r="H166" s="34"/>
      <c r="I166" s="34"/>
      <c r="J166" s="31" t="s">
        <v>3994</v>
      </c>
    </row>
    <row r="167">
      <c r="A167" s="31" t="s">
        <v>3957</v>
      </c>
      <c r="B167" s="32">
        <v>0.15460648148148148</v>
      </c>
      <c r="C167" s="31" t="s">
        <v>70</v>
      </c>
      <c r="D167" s="31" t="s">
        <v>93</v>
      </c>
      <c r="E167" s="33">
        <v>23.0</v>
      </c>
      <c r="F167" s="33">
        <v>11.0</v>
      </c>
      <c r="G167" s="34"/>
      <c r="H167" s="34"/>
      <c r="I167" s="34"/>
      <c r="J167" s="31" t="s">
        <v>3994</v>
      </c>
    </row>
    <row r="168">
      <c r="A168" s="31" t="s">
        <v>3957</v>
      </c>
      <c r="B168" s="32">
        <v>0.15460648148148148</v>
      </c>
      <c r="C168" s="31" t="s">
        <v>70</v>
      </c>
      <c r="D168" s="31" t="s">
        <v>93</v>
      </c>
      <c r="E168" s="33">
        <v>23.0</v>
      </c>
      <c r="F168" s="33">
        <v>11.0</v>
      </c>
      <c r="G168" s="34"/>
      <c r="H168" s="34"/>
      <c r="I168" s="34"/>
      <c r="J168" s="31" t="s">
        <v>2263</v>
      </c>
    </row>
    <row r="169">
      <c r="A169" s="31" t="s">
        <v>3957</v>
      </c>
      <c r="B169" s="32">
        <v>0.15474537037037037</v>
      </c>
      <c r="C169" s="31" t="s">
        <v>70</v>
      </c>
      <c r="D169" s="31" t="s">
        <v>91</v>
      </c>
      <c r="E169" s="33">
        <v>11.0</v>
      </c>
      <c r="F169" s="33"/>
      <c r="G169" s="34"/>
      <c r="H169" s="31" t="s">
        <v>3995</v>
      </c>
      <c r="I169" s="34"/>
      <c r="J169" s="34"/>
    </row>
    <row r="170">
      <c r="A170" s="31" t="s">
        <v>3957</v>
      </c>
      <c r="B170" s="32">
        <v>0.15476851851851853</v>
      </c>
      <c r="C170" s="31" t="s">
        <v>70</v>
      </c>
      <c r="D170" s="31" t="s">
        <v>91</v>
      </c>
      <c r="E170" s="33">
        <v>10.0</v>
      </c>
      <c r="F170" s="33"/>
      <c r="G170" s="34"/>
      <c r="H170" s="31" t="s">
        <v>3996</v>
      </c>
      <c r="I170" s="34"/>
      <c r="J170" s="34"/>
    </row>
    <row r="171">
      <c r="A171" s="31" t="s">
        <v>3957</v>
      </c>
      <c r="B171" s="32">
        <v>0.15579861111111112</v>
      </c>
      <c r="C171" s="31" t="s">
        <v>69</v>
      </c>
      <c r="D171" s="31" t="s">
        <v>93</v>
      </c>
      <c r="E171" s="33" t="s">
        <v>68</v>
      </c>
      <c r="F171" s="33">
        <v>20.0</v>
      </c>
      <c r="G171" s="34"/>
      <c r="H171" s="34"/>
      <c r="I171" s="34"/>
      <c r="J171" s="31" t="s">
        <v>3997</v>
      </c>
    </row>
    <row r="172">
      <c r="A172" s="31" t="s">
        <v>3957</v>
      </c>
      <c r="B172" s="32">
        <v>0.1560300925925926</v>
      </c>
      <c r="C172" s="31" t="s">
        <v>69</v>
      </c>
      <c r="D172" s="31" t="s">
        <v>91</v>
      </c>
      <c r="E172" s="33">
        <v>26.0</v>
      </c>
      <c r="F172" s="33"/>
      <c r="G172" s="34"/>
      <c r="H172" s="31" t="s">
        <v>3998</v>
      </c>
      <c r="I172" s="33">
        <v>1.0</v>
      </c>
      <c r="J172" s="31" t="s">
        <v>3999</v>
      </c>
    </row>
    <row r="173">
      <c r="A173" s="31" t="s">
        <v>3957</v>
      </c>
      <c r="B173" s="32">
        <v>0.15670138888888888</v>
      </c>
      <c r="C173" s="31" t="s">
        <v>69</v>
      </c>
      <c r="D173" s="31" t="s">
        <v>100</v>
      </c>
      <c r="E173" s="33">
        <v>23.0</v>
      </c>
      <c r="F173" s="33">
        <v>19.0</v>
      </c>
      <c r="G173" s="34"/>
      <c r="H173" s="31" t="s">
        <v>4000</v>
      </c>
      <c r="I173" s="34"/>
      <c r="J173" s="31" t="s">
        <v>4001</v>
      </c>
    </row>
    <row r="174">
      <c r="A174" s="31" t="s">
        <v>3957</v>
      </c>
      <c r="B174" s="32">
        <v>0.15681712962962963</v>
      </c>
      <c r="C174" s="31" t="s">
        <v>84</v>
      </c>
      <c r="D174" s="31" t="s">
        <v>100</v>
      </c>
      <c r="E174" s="33" t="s">
        <v>75</v>
      </c>
      <c r="F174" s="33" t="s">
        <v>75</v>
      </c>
      <c r="G174" s="34"/>
      <c r="H174" s="34"/>
      <c r="I174" s="34"/>
      <c r="J174" s="31" t="s">
        <v>2263</v>
      </c>
    </row>
    <row r="175">
      <c r="A175" s="31" t="s">
        <v>3957</v>
      </c>
      <c r="B175" s="32">
        <v>0.15681712962962963</v>
      </c>
      <c r="C175" s="31" t="s">
        <v>84</v>
      </c>
      <c r="D175" s="31" t="s">
        <v>100</v>
      </c>
      <c r="E175" s="33">
        <v>19.0</v>
      </c>
      <c r="F175" s="33">
        <f>E175-4</f>
        <v>15</v>
      </c>
      <c r="G175" s="34"/>
      <c r="H175" s="31" t="s">
        <v>3787</v>
      </c>
      <c r="I175" s="34"/>
      <c r="J175" s="34"/>
    </row>
    <row r="176">
      <c r="A176" s="31" t="s">
        <v>3957</v>
      </c>
      <c r="B176" s="32">
        <v>0.16135416666666666</v>
      </c>
      <c r="C176" s="31" t="s">
        <v>69</v>
      </c>
      <c r="D176" s="31" t="s">
        <v>83</v>
      </c>
      <c r="E176" s="33">
        <v>19.0</v>
      </c>
      <c r="F176" s="33" t="s">
        <v>75</v>
      </c>
      <c r="G176" s="34"/>
      <c r="H176" s="34"/>
      <c r="I176" s="34"/>
      <c r="J176" s="31" t="s">
        <v>2508</v>
      </c>
    </row>
    <row r="177">
      <c r="A177" s="31" t="s">
        <v>3957</v>
      </c>
      <c r="B177" s="32">
        <v>0.16346064814814815</v>
      </c>
      <c r="C177" s="31" t="s">
        <v>84</v>
      </c>
      <c r="D177" s="31" t="s">
        <v>67</v>
      </c>
      <c r="E177" s="33">
        <v>22.0</v>
      </c>
      <c r="F177" s="33">
        <f>E177-5</f>
        <v>17</v>
      </c>
      <c r="G177" s="34"/>
      <c r="H177" s="34"/>
      <c r="I177" s="34"/>
      <c r="J177" s="34"/>
    </row>
    <row r="178">
      <c r="A178" s="31" t="s">
        <v>3957</v>
      </c>
      <c r="B178" s="32">
        <v>0.1652662037037037</v>
      </c>
      <c r="C178" s="31" t="s">
        <v>69</v>
      </c>
      <c r="D178" s="31" t="s">
        <v>3424</v>
      </c>
      <c r="E178" s="33">
        <v>9.0</v>
      </c>
      <c r="F178" s="33">
        <f>E178</f>
        <v>9</v>
      </c>
      <c r="G178" s="34"/>
      <c r="H178" s="34"/>
      <c r="I178" s="34"/>
      <c r="J178" s="34"/>
    </row>
    <row r="179">
      <c r="A179" s="31" t="s">
        <v>3957</v>
      </c>
      <c r="B179" s="32">
        <v>0.16652777777777777</v>
      </c>
      <c r="C179" s="31" t="s">
        <v>69</v>
      </c>
      <c r="D179" s="31" t="s">
        <v>67</v>
      </c>
      <c r="E179" s="33">
        <v>18.0</v>
      </c>
      <c r="F179" s="33" t="s">
        <v>75</v>
      </c>
      <c r="G179" s="34"/>
      <c r="H179" s="34"/>
      <c r="I179" s="34"/>
      <c r="J179" s="31" t="s">
        <v>2508</v>
      </c>
    </row>
  </sheetData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7.43"/>
    <col customWidth="1" min="3" max="3" width="10.0"/>
    <col customWidth="1" min="4" max="4" width="15.57"/>
    <col customWidth="1" min="5" max="5" width="11.0"/>
    <col customWidth="1" min="6" max="6" width="13.14"/>
    <col customWidth="1" min="7" max="7" width="5.57"/>
    <col customWidth="1" min="8" max="8" width="42.71"/>
    <col customWidth="1" min="9" max="9" width="6.71"/>
    <col customWidth="1" min="10" max="10" width="36.29"/>
  </cols>
  <sheetData>
    <row r="1">
      <c r="A1" s="84" t="s">
        <v>0</v>
      </c>
      <c r="B1" s="84" t="s">
        <v>56</v>
      </c>
      <c r="C1" s="84" t="s">
        <v>57</v>
      </c>
      <c r="D1" s="84" t="s">
        <v>58</v>
      </c>
      <c r="E1" s="85" t="s">
        <v>59</v>
      </c>
      <c r="F1" s="85" t="s">
        <v>60</v>
      </c>
      <c r="G1" s="84" t="s">
        <v>61</v>
      </c>
      <c r="H1" s="84" t="s">
        <v>62</v>
      </c>
      <c r="I1" s="84" t="s">
        <v>63</v>
      </c>
      <c r="J1" s="84" t="s">
        <v>64</v>
      </c>
    </row>
    <row r="2">
      <c r="A2" s="31" t="s">
        <v>4002</v>
      </c>
      <c r="B2" s="32">
        <v>0.015509259259259259</v>
      </c>
      <c r="C2" s="31" t="s">
        <v>66</v>
      </c>
      <c r="D2" s="31" t="s">
        <v>216</v>
      </c>
      <c r="E2" s="33">
        <v>19.0</v>
      </c>
      <c r="F2" s="35">
        <f>E2-5</f>
        <v>14</v>
      </c>
      <c r="G2" s="34"/>
      <c r="H2" s="34"/>
      <c r="I2" s="34"/>
      <c r="J2" s="34"/>
    </row>
    <row r="3">
      <c r="A3" s="31" t="s">
        <v>4002</v>
      </c>
      <c r="B3" s="32">
        <v>0.015532407407407408</v>
      </c>
      <c r="C3" s="31" t="s">
        <v>3086</v>
      </c>
      <c r="D3" s="31" t="s">
        <v>131</v>
      </c>
      <c r="E3" s="33">
        <v>6.0</v>
      </c>
      <c r="F3" s="33">
        <f>E3-3</f>
        <v>3</v>
      </c>
      <c r="G3" s="34"/>
      <c r="H3" s="34"/>
      <c r="I3" s="34"/>
      <c r="J3" s="34"/>
    </row>
    <row r="4">
      <c r="A4" s="31" t="s">
        <v>4002</v>
      </c>
      <c r="B4" s="32">
        <v>0.015821759259259258</v>
      </c>
      <c r="C4" s="31" t="s">
        <v>82</v>
      </c>
      <c r="D4" s="31" t="s">
        <v>3424</v>
      </c>
      <c r="E4" s="33">
        <v>17.0</v>
      </c>
      <c r="F4" s="33">
        <f>E4</f>
        <v>17</v>
      </c>
      <c r="G4" s="34"/>
      <c r="H4" s="34"/>
      <c r="I4" s="34"/>
      <c r="J4" s="34"/>
    </row>
    <row r="5">
      <c r="A5" s="31" t="s">
        <v>4002</v>
      </c>
      <c r="B5" s="32">
        <v>0.01599537037037037</v>
      </c>
      <c r="C5" s="31" t="s">
        <v>82</v>
      </c>
      <c r="D5" s="31" t="s">
        <v>76</v>
      </c>
      <c r="E5" s="33">
        <v>81.0</v>
      </c>
      <c r="F5" s="33"/>
      <c r="G5" s="34"/>
      <c r="H5" s="34"/>
      <c r="I5" s="34"/>
      <c r="J5" s="31" t="s">
        <v>4003</v>
      </c>
    </row>
    <row r="6">
      <c r="A6" s="31" t="s">
        <v>4002</v>
      </c>
      <c r="B6" s="32">
        <v>0.017118055555555556</v>
      </c>
      <c r="C6" s="31" t="s">
        <v>70</v>
      </c>
      <c r="D6" s="31" t="s">
        <v>67</v>
      </c>
      <c r="E6" s="33">
        <v>8.0</v>
      </c>
      <c r="F6" s="33">
        <f>E6-4</f>
        <v>4</v>
      </c>
      <c r="G6" s="34"/>
      <c r="H6" s="34"/>
      <c r="I6" s="34"/>
      <c r="J6" s="34"/>
    </row>
    <row r="7">
      <c r="A7" s="31" t="s">
        <v>4002</v>
      </c>
      <c r="B7" s="32">
        <v>0.01824074074074074</v>
      </c>
      <c r="C7" s="31" t="s">
        <v>66</v>
      </c>
      <c r="D7" s="31" t="s">
        <v>67</v>
      </c>
      <c r="E7" s="33">
        <v>19.0</v>
      </c>
      <c r="F7" s="33">
        <f>E7-3</f>
        <v>16</v>
      </c>
      <c r="G7" s="34"/>
      <c r="H7" s="34"/>
      <c r="I7" s="34"/>
      <c r="J7" s="34"/>
    </row>
    <row r="8">
      <c r="A8" s="31" t="s">
        <v>4002</v>
      </c>
      <c r="B8" s="32">
        <v>0.019837962962962963</v>
      </c>
      <c r="C8" s="31" t="s">
        <v>66</v>
      </c>
      <c r="D8" s="31" t="s">
        <v>125</v>
      </c>
      <c r="E8" s="33">
        <v>15.0</v>
      </c>
      <c r="F8" s="35">
        <f>E8-0</f>
        <v>15</v>
      </c>
      <c r="G8" s="34"/>
      <c r="H8" s="34"/>
      <c r="I8" s="34"/>
      <c r="J8" s="34"/>
    </row>
    <row r="9">
      <c r="A9" s="31" t="s">
        <v>4002</v>
      </c>
      <c r="B9" s="32">
        <v>0.019837962962962963</v>
      </c>
      <c r="C9" s="31" t="s">
        <v>3086</v>
      </c>
      <c r="D9" s="31" t="s">
        <v>125</v>
      </c>
      <c r="E9" s="33">
        <v>27.0</v>
      </c>
      <c r="F9" s="33">
        <f>E9-15</f>
        <v>12</v>
      </c>
      <c r="G9" s="34"/>
      <c r="H9" s="34"/>
      <c r="I9" s="34"/>
      <c r="J9" s="34"/>
    </row>
    <row r="10">
      <c r="A10" s="31" t="s">
        <v>4002</v>
      </c>
      <c r="B10" s="32">
        <v>0.01990740740740741</v>
      </c>
      <c r="C10" s="31" t="s">
        <v>3086</v>
      </c>
      <c r="D10" s="31" t="s">
        <v>83</v>
      </c>
      <c r="E10" s="33">
        <v>23.0</v>
      </c>
      <c r="F10" s="35">
        <f>E10-13</f>
        <v>10</v>
      </c>
      <c r="G10" s="34"/>
      <c r="H10" s="34"/>
      <c r="I10" s="34"/>
      <c r="J10" s="34"/>
    </row>
    <row r="11">
      <c r="A11" s="31" t="s">
        <v>4002</v>
      </c>
      <c r="B11" s="32">
        <v>0.020196759259259258</v>
      </c>
      <c r="C11" s="31" t="s">
        <v>66</v>
      </c>
      <c r="D11" s="31" t="s">
        <v>67</v>
      </c>
      <c r="E11" s="33">
        <v>20.0</v>
      </c>
      <c r="F11" s="33">
        <f>E11-3</f>
        <v>17</v>
      </c>
      <c r="G11" s="34"/>
      <c r="H11" s="34"/>
      <c r="I11" s="34"/>
      <c r="J11" s="34"/>
    </row>
    <row r="12">
      <c r="A12" s="31" t="s">
        <v>4002</v>
      </c>
      <c r="B12" s="32">
        <v>0.020949074074074075</v>
      </c>
      <c r="C12" s="31" t="s">
        <v>3086</v>
      </c>
      <c r="D12" s="31" t="s">
        <v>79</v>
      </c>
      <c r="E12" s="33">
        <v>15.0</v>
      </c>
      <c r="F12" s="33">
        <v>10.0</v>
      </c>
      <c r="G12" s="34"/>
      <c r="H12" s="34"/>
      <c r="I12" s="34"/>
      <c r="J12" s="34"/>
    </row>
    <row r="13">
      <c r="A13" s="31" t="s">
        <v>4002</v>
      </c>
      <c r="B13" s="32">
        <v>0.020972222222222222</v>
      </c>
      <c r="C13" s="31" t="s">
        <v>66</v>
      </c>
      <c r="D13" s="31" t="s">
        <v>79</v>
      </c>
      <c r="E13" s="33">
        <v>14.0</v>
      </c>
      <c r="F13" s="33">
        <f>E13-6</f>
        <v>8</v>
      </c>
      <c r="G13" s="34"/>
      <c r="H13" s="34"/>
      <c r="I13" s="34"/>
      <c r="J13" s="34"/>
    </row>
    <row r="14">
      <c r="A14" s="31" t="s">
        <v>4002</v>
      </c>
      <c r="B14" s="32">
        <v>0.021666666666666667</v>
      </c>
      <c r="C14" s="31" t="s">
        <v>84</v>
      </c>
      <c r="D14" s="31" t="s">
        <v>79</v>
      </c>
      <c r="E14" s="33">
        <v>19.0</v>
      </c>
      <c r="F14" s="35">
        <f>E14-9</f>
        <v>10</v>
      </c>
      <c r="G14" s="34"/>
      <c r="H14" s="34"/>
      <c r="I14" s="34"/>
      <c r="J14" s="34"/>
    </row>
    <row r="15">
      <c r="A15" s="31" t="s">
        <v>4002</v>
      </c>
      <c r="B15" s="32">
        <v>0.021863425925925925</v>
      </c>
      <c r="C15" s="31" t="s">
        <v>69</v>
      </c>
      <c r="D15" s="31" t="s">
        <v>79</v>
      </c>
      <c r="E15" s="33">
        <v>22.0</v>
      </c>
      <c r="F15" s="33">
        <f>E15-3</f>
        <v>19</v>
      </c>
      <c r="G15" s="34"/>
      <c r="H15" s="34"/>
      <c r="I15" s="34"/>
      <c r="J15" s="34"/>
    </row>
    <row r="16">
      <c r="A16" s="31" t="s">
        <v>4002</v>
      </c>
      <c r="B16" s="32">
        <v>0.02238425925925926</v>
      </c>
      <c r="C16" s="31" t="s">
        <v>964</v>
      </c>
      <c r="D16" s="31" t="s">
        <v>67</v>
      </c>
      <c r="E16" s="33">
        <v>27.0</v>
      </c>
      <c r="F16" s="33">
        <f>E16-10</f>
        <v>17</v>
      </c>
      <c r="G16" s="34"/>
      <c r="H16" s="34"/>
      <c r="I16" s="34"/>
      <c r="J16" s="34"/>
    </row>
    <row r="17">
      <c r="A17" s="31" t="s">
        <v>4002</v>
      </c>
      <c r="B17" s="32">
        <v>0.02516203703703704</v>
      </c>
      <c r="C17" s="31" t="s">
        <v>66</v>
      </c>
      <c r="D17" s="31" t="s">
        <v>67</v>
      </c>
      <c r="E17" s="33">
        <v>11.0</v>
      </c>
      <c r="F17" s="33">
        <f>E17-3</f>
        <v>8</v>
      </c>
      <c r="G17" s="34"/>
      <c r="H17" s="34"/>
      <c r="I17" s="34"/>
      <c r="J17" s="34"/>
    </row>
    <row r="18">
      <c r="A18" s="31" t="s">
        <v>4002</v>
      </c>
      <c r="B18" s="32">
        <v>0.025520833333333333</v>
      </c>
      <c r="C18" s="31" t="s">
        <v>82</v>
      </c>
      <c r="D18" s="31" t="s">
        <v>83</v>
      </c>
      <c r="E18" s="33" t="s">
        <v>88</v>
      </c>
      <c r="F18" s="33">
        <v>1.0</v>
      </c>
      <c r="G18" s="34"/>
      <c r="H18" s="34"/>
      <c r="I18" s="34"/>
      <c r="J18" s="34"/>
    </row>
    <row r="19">
      <c r="A19" s="31" t="s">
        <v>4002</v>
      </c>
      <c r="B19" s="32">
        <v>0.026898148148148147</v>
      </c>
      <c r="C19" s="31" t="s">
        <v>70</v>
      </c>
      <c r="D19" s="31" t="s">
        <v>83</v>
      </c>
      <c r="E19" s="33">
        <v>14.0</v>
      </c>
      <c r="F19" s="33">
        <v>2.0</v>
      </c>
      <c r="G19" s="34"/>
      <c r="H19" s="34"/>
      <c r="I19" s="34"/>
      <c r="J19" s="34"/>
    </row>
    <row r="20">
      <c r="A20" s="31" t="s">
        <v>4002</v>
      </c>
      <c r="B20" s="32">
        <v>0.03099537037037037</v>
      </c>
      <c r="C20" s="31" t="s">
        <v>70</v>
      </c>
      <c r="D20" s="31" t="s">
        <v>78</v>
      </c>
      <c r="E20" s="33">
        <v>16.0</v>
      </c>
      <c r="F20" s="33">
        <f>E20-10</f>
        <v>6</v>
      </c>
      <c r="G20" s="34"/>
      <c r="H20" s="34"/>
      <c r="I20" s="34"/>
      <c r="J20" s="34"/>
    </row>
    <row r="21">
      <c r="A21" s="31" t="s">
        <v>4002</v>
      </c>
      <c r="B21" s="32">
        <v>0.03232638888888889</v>
      </c>
      <c r="C21" s="31" t="s">
        <v>70</v>
      </c>
      <c r="D21" s="31" t="s">
        <v>67</v>
      </c>
      <c r="E21" s="33">
        <v>14.0</v>
      </c>
      <c r="F21" s="33">
        <f>E21-4</f>
        <v>10</v>
      </c>
      <c r="G21" s="34"/>
      <c r="H21" s="34"/>
      <c r="I21" s="34"/>
      <c r="J21" s="34"/>
    </row>
    <row r="22">
      <c r="A22" s="31" t="s">
        <v>4002</v>
      </c>
      <c r="B22" s="32">
        <v>0.03318287037037037</v>
      </c>
      <c r="C22" s="31" t="s">
        <v>70</v>
      </c>
      <c r="D22" s="31" t="s">
        <v>83</v>
      </c>
      <c r="E22" s="33" t="s">
        <v>68</v>
      </c>
      <c r="F22" s="33">
        <v>20.0</v>
      </c>
      <c r="G22" s="34"/>
      <c r="H22" s="34"/>
      <c r="I22" s="34"/>
      <c r="J22" s="34"/>
    </row>
    <row r="23">
      <c r="A23" s="31" t="s">
        <v>4002</v>
      </c>
      <c r="B23" s="32">
        <v>0.035520833333333335</v>
      </c>
      <c r="C23" s="31" t="s">
        <v>66</v>
      </c>
      <c r="D23" s="31" t="s">
        <v>67</v>
      </c>
      <c r="E23" s="33">
        <v>16.0</v>
      </c>
      <c r="F23" s="33">
        <f>E23-3</f>
        <v>13</v>
      </c>
      <c r="G23" s="34"/>
      <c r="H23" s="34"/>
      <c r="I23" s="34"/>
      <c r="J23" s="34"/>
    </row>
    <row r="24">
      <c r="A24" s="31" t="s">
        <v>4002</v>
      </c>
      <c r="B24" s="32">
        <v>0.03576388888888889</v>
      </c>
      <c r="C24" s="31" t="s">
        <v>66</v>
      </c>
      <c r="D24" s="31" t="s">
        <v>209</v>
      </c>
      <c r="E24" s="33">
        <v>16.0</v>
      </c>
      <c r="F24" s="33">
        <f>E24-1</f>
        <v>15</v>
      </c>
      <c r="G24" s="34"/>
      <c r="H24" s="34"/>
      <c r="I24" s="34"/>
      <c r="J24" s="34"/>
    </row>
    <row r="25">
      <c r="A25" s="31" t="s">
        <v>4002</v>
      </c>
      <c r="B25" s="32">
        <v>0.036550925925925924</v>
      </c>
      <c r="C25" s="31" t="s">
        <v>82</v>
      </c>
      <c r="D25" s="31" t="s">
        <v>78</v>
      </c>
      <c r="E25" s="33" t="s">
        <v>75</v>
      </c>
      <c r="F25" s="33" t="s">
        <v>75</v>
      </c>
      <c r="G25" s="34"/>
      <c r="H25" s="34"/>
      <c r="I25" s="34"/>
      <c r="J25" s="34"/>
    </row>
    <row r="26">
      <c r="A26" s="31" t="s">
        <v>4002</v>
      </c>
      <c r="B26" s="32">
        <v>0.036585648148148145</v>
      </c>
      <c r="C26" s="31" t="s">
        <v>66</v>
      </c>
      <c r="D26" s="31" t="s">
        <v>78</v>
      </c>
      <c r="E26" s="33">
        <v>11.0</v>
      </c>
      <c r="F26" s="33">
        <f>E26-0</f>
        <v>11</v>
      </c>
      <c r="G26" s="34"/>
      <c r="H26" s="34"/>
      <c r="I26" s="34"/>
      <c r="J26" s="34"/>
    </row>
    <row r="27">
      <c r="A27" s="31" t="s">
        <v>4002</v>
      </c>
      <c r="B27" s="32">
        <v>0.036585648148148145</v>
      </c>
      <c r="C27" s="31" t="s">
        <v>69</v>
      </c>
      <c r="D27" s="31" t="s">
        <v>78</v>
      </c>
      <c r="E27" s="33">
        <v>18.0</v>
      </c>
      <c r="F27" s="33">
        <f>E27-4</f>
        <v>14</v>
      </c>
      <c r="G27" s="34"/>
      <c r="H27" s="34"/>
      <c r="I27" s="34"/>
      <c r="J27" s="34"/>
    </row>
    <row r="28">
      <c r="A28" s="31" t="s">
        <v>4002</v>
      </c>
      <c r="B28" s="32">
        <v>0.03662037037037037</v>
      </c>
      <c r="C28" s="31" t="s">
        <v>3086</v>
      </c>
      <c r="D28" s="31" t="s">
        <v>78</v>
      </c>
      <c r="E28" s="33">
        <v>20.0</v>
      </c>
      <c r="F28" s="33">
        <f>E28-10</f>
        <v>10</v>
      </c>
      <c r="G28" s="34"/>
      <c r="H28" s="34"/>
      <c r="I28" s="34"/>
      <c r="J28" s="34"/>
    </row>
    <row r="29">
      <c r="A29" s="31" t="s">
        <v>4002</v>
      </c>
      <c r="B29" s="32">
        <v>0.036631944444444446</v>
      </c>
      <c r="C29" s="31" t="s">
        <v>84</v>
      </c>
      <c r="D29" s="31" t="s">
        <v>78</v>
      </c>
      <c r="E29" s="33">
        <v>21.0</v>
      </c>
      <c r="F29" s="33">
        <f>E29-3</f>
        <v>18</v>
      </c>
      <c r="G29" s="34"/>
      <c r="H29" s="34"/>
      <c r="I29" s="34"/>
      <c r="J29" s="34"/>
    </row>
    <row r="30">
      <c r="A30" s="31" t="s">
        <v>4002</v>
      </c>
      <c r="B30" s="32">
        <v>0.03665509259259259</v>
      </c>
      <c r="C30" s="31" t="s">
        <v>964</v>
      </c>
      <c r="D30" s="31" t="s">
        <v>78</v>
      </c>
      <c r="E30" s="33">
        <v>23.0</v>
      </c>
      <c r="F30" s="33" t="s">
        <v>75</v>
      </c>
      <c r="G30" s="34"/>
      <c r="H30" s="34"/>
      <c r="I30" s="34"/>
      <c r="J30" s="34"/>
    </row>
    <row r="31">
      <c r="A31" s="31" t="s">
        <v>4002</v>
      </c>
      <c r="B31" s="32">
        <v>0.037662037037037036</v>
      </c>
      <c r="C31" s="31" t="s">
        <v>69</v>
      </c>
      <c r="D31" s="31" t="s">
        <v>67</v>
      </c>
      <c r="E31" s="33">
        <v>23.0</v>
      </c>
      <c r="F31" s="33">
        <f>E31-5</f>
        <v>18</v>
      </c>
      <c r="G31" s="34"/>
      <c r="H31" s="34"/>
      <c r="I31" s="34"/>
      <c r="J31" s="34"/>
    </row>
    <row r="32">
      <c r="A32" s="31" t="s">
        <v>4002</v>
      </c>
      <c r="B32" s="32">
        <v>0.04016203703703704</v>
      </c>
      <c r="C32" s="31" t="s">
        <v>82</v>
      </c>
      <c r="D32" s="31" t="s">
        <v>79</v>
      </c>
      <c r="E32" s="33">
        <v>15.0</v>
      </c>
      <c r="F32" s="33">
        <f>E32-1</f>
        <v>14</v>
      </c>
      <c r="G32" s="34"/>
      <c r="H32" s="34"/>
      <c r="I32" s="34"/>
      <c r="J32" s="34"/>
    </row>
    <row r="33">
      <c r="A33" s="31" t="s">
        <v>4002</v>
      </c>
      <c r="B33" s="32">
        <v>0.04016203703703704</v>
      </c>
      <c r="C33" s="31" t="s">
        <v>69</v>
      </c>
      <c r="D33" s="31" t="s">
        <v>79</v>
      </c>
      <c r="E33" s="33">
        <v>15.0</v>
      </c>
      <c r="F33" s="33">
        <f>E33-3</f>
        <v>12</v>
      </c>
      <c r="G33" s="34"/>
      <c r="H33" s="34"/>
      <c r="I33" s="34"/>
      <c r="J33" s="34"/>
    </row>
    <row r="34">
      <c r="A34" s="31" t="s">
        <v>4002</v>
      </c>
      <c r="B34" s="32">
        <v>0.04017361111111111</v>
      </c>
      <c r="C34" s="31" t="s">
        <v>3086</v>
      </c>
      <c r="D34" s="31" t="s">
        <v>79</v>
      </c>
      <c r="E34" s="33">
        <v>15.0</v>
      </c>
      <c r="F34" s="33">
        <f>E34-5</f>
        <v>10</v>
      </c>
      <c r="G34" s="34"/>
      <c r="H34" s="34"/>
      <c r="I34" s="34"/>
      <c r="J34" s="34"/>
    </row>
    <row r="35">
      <c r="A35" s="31" t="s">
        <v>4002</v>
      </c>
      <c r="B35" s="32">
        <v>0.04020833333333333</v>
      </c>
      <c r="C35" s="31" t="s">
        <v>84</v>
      </c>
      <c r="D35" s="31" t="s">
        <v>79</v>
      </c>
      <c r="E35" s="33">
        <v>12.0</v>
      </c>
      <c r="F35" s="33">
        <f>E35-9</f>
        <v>3</v>
      </c>
      <c r="G35" s="34"/>
      <c r="H35" s="34"/>
      <c r="I35" s="34"/>
      <c r="J35" s="34"/>
    </row>
    <row r="36">
      <c r="A36" s="31" t="s">
        <v>4002</v>
      </c>
      <c r="B36" s="32">
        <v>0.040219907407407406</v>
      </c>
      <c r="C36" s="31" t="s">
        <v>964</v>
      </c>
      <c r="D36" s="31" t="s">
        <v>79</v>
      </c>
      <c r="E36" s="33">
        <v>13.0</v>
      </c>
      <c r="F36" s="33">
        <f>E36-0</f>
        <v>13</v>
      </c>
      <c r="G36" s="34"/>
      <c r="H36" s="34"/>
      <c r="I36" s="34"/>
      <c r="J36" s="34"/>
    </row>
    <row r="37">
      <c r="A37" s="31" t="s">
        <v>4002</v>
      </c>
      <c r="B37" s="32">
        <v>0.04023148148148148</v>
      </c>
      <c r="C37" s="31" t="s">
        <v>70</v>
      </c>
      <c r="D37" s="31" t="s">
        <v>79</v>
      </c>
      <c r="E37" s="33">
        <v>20.0</v>
      </c>
      <c r="F37" s="33">
        <f>E37-10</f>
        <v>10</v>
      </c>
      <c r="G37" s="34"/>
      <c r="H37" s="34"/>
      <c r="I37" s="34"/>
      <c r="J37" s="34"/>
    </row>
    <row r="38">
      <c r="A38" s="31" t="s">
        <v>4002</v>
      </c>
      <c r="B38" s="32">
        <v>0.04023148148148148</v>
      </c>
      <c r="C38" s="31" t="s">
        <v>66</v>
      </c>
      <c r="D38" s="31" t="s">
        <v>79</v>
      </c>
      <c r="E38" s="33">
        <v>13.0</v>
      </c>
      <c r="F38" s="33">
        <f>E38-6</f>
        <v>7</v>
      </c>
      <c r="G38" s="34"/>
      <c r="H38" s="34"/>
      <c r="I38" s="34"/>
      <c r="J38" s="34"/>
    </row>
    <row r="39">
      <c r="A39" s="31" t="s">
        <v>4002</v>
      </c>
      <c r="B39" s="32">
        <v>0.04259259259259259</v>
      </c>
      <c r="C39" s="31" t="s">
        <v>3086</v>
      </c>
      <c r="D39" s="31" t="s">
        <v>83</v>
      </c>
      <c r="E39" s="33">
        <v>23.0</v>
      </c>
      <c r="F39" s="33">
        <f t="shared" ref="F39:F40" si="1">E39-13</f>
        <v>10</v>
      </c>
      <c r="G39" s="34"/>
      <c r="H39" s="34"/>
      <c r="I39" s="34"/>
      <c r="J39" s="34"/>
    </row>
    <row r="40">
      <c r="A40" s="31" t="s">
        <v>4002</v>
      </c>
      <c r="B40" s="32">
        <v>0.0433912037037037</v>
      </c>
      <c r="C40" s="31" t="s">
        <v>3086</v>
      </c>
      <c r="D40" s="31" t="s">
        <v>83</v>
      </c>
      <c r="E40" s="33">
        <v>23.0</v>
      </c>
      <c r="F40" s="33">
        <f t="shared" si="1"/>
        <v>10</v>
      </c>
      <c r="G40" s="34"/>
      <c r="H40" s="34"/>
      <c r="I40" s="34"/>
      <c r="J40" s="34"/>
    </row>
    <row r="41">
      <c r="A41" s="31" t="s">
        <v>4002</v>
      </c>
      <c r="B41" s="32">
        <v>0.04375</v>
      </c>
      <c r="C41" s="31" t="s">
        <v>69</v>
      </c>
      <c r="D41" s="31" t="s">
        <v>67</v>
      </c>
      <c r="E41" s="33" t="s">
        <v>75</v>
      </c>
      <c r="F41" s="33" t="s">
        <v>75</v>
      </c>
      <c r="G41" s="34"/>
      <c r="H41" s="34"/>
      <c r="I41" s="34"/>
      <c r="J41" s="31" t="s">
        <v>2263</v>
      </c>
    </row>
    <row r="42">
      <c r="A42" s="31" t="s">
        <v>4002</v>
      </c>
      <c r="B42" s="32">
        <v>0.04375</v>
      </c>
      <c r="C42" s="31" t="s">
        <v>69</v>
      </c>
      <c r="D42" s="31" t="s">
        <v>67</v>
      </c>
      <c r="E42" s="33">
        <v>19.0</v>
      </c>
      <c r="F42" s="33" t="s">
        <v>75</v>
      </c>
      <c r="G42" s="34"/>
      <c r="H42" s="34"/>
      <c r="I42" s="34"/>
      <c r="J42" s="31" t="s">
        <v>2508</v>
      </c>
    </row>
    <row r="43">
      <c r="A43" s="31" t="s">
        <v>4002</v>
      </c>
      <c r="B43" s="32">
        <v>0.04525462962962963</v>
      </c>
      <c r="C43" s="31" t="s">
        <v>82</v>
      </c>
      <c r="D43" s="31" t="s">
        <v>83</v>
      </c>
      <c r="E43" s="33">
        <v>19.0</v>
      </c>
      <c r="F43" s="33">
        <f>E43-11</f>
        <v>8</v>
      </c>
      <c r="G43" s="34"/>
      <c r="H43" s="34"/>
      <c r="I43" s="34"/>
      <c r="J43" s="34"/>
    </row>
    <row r="44">
      <c r="A44" s="31" t="s">
        <v>4002</v>
      </c>
      <c r="B44" s="32">
        <v>0.04594907407407407</v>
      </c>
      <c r="C44" s="31" t="s">
        <v>964</v>
      </c>
      <c r="D44" s="31" t="s">
        <v>67</v>
      </c>
      <c r="E44" s="33">
        <v>25.0</v>
      </c>
      <c r="F44" s="33">
        <f>E44-10</f>
        <v>15</v>
      </c>
      <c r="G44" s="34"/>
      <c r="H44" s="34"/>
      <c r="I44" s="34"/>
      <c r="J44" s="34"/>
    </row>
    <row r="45">
      <c r="A45" s="31" t="s">
        <v>4002</v>
      </c>
      <c r="B45" s="32">
        <v>0.04704861111111111</v>
      </c>
      <c r="C45" s="31" t="s">
        <v>3086</v>
      </c>
      <c r="D45" s="31" t="s">
        <v>83</v>
      </c>
      <c r="E45" s="33">
        <v>33.0</v>
      </c>
      <c r="F45" s="33">
        <f>E45-13</f>
        <v>20</v>
      </c>
      <c r="G45" s="34"/>
      <c r="H45" s="34"/>
      <c r="I45" s="34"/>
      <c r="J45" s="34"/>
    </row>
    <row r="46">
      <c r="A46" s="31" t="s">
        <v>4002</v>
      </c>
      <c r="B46" s="32">
        <v>0.048275462962962964</v>
      </c>
      <c r="C46" s="31" t="s">
        <v>82</v>
      </c>
      <c r="D46" s="31" t="s">
        <v>83</v>
      </c>
      <c r="E46" s="33">
        <v>28.0</v>
      </c>
      <c r="F46" s="33">
        <f>E46-11</f>
        <v>17</v>
      </c>
      <c r="G46" s="34"/>
      <c r="H46" s="34"/>
      <c r="I46" s="34"/>
      <c r="J46" s="34"/>
    </row>
    <row r="47">
      <c r="A47" s="31" t="s">
        <v>4002</v>
      </c>
      <c r="B47" s="32">
        <v>0.050659722222222224</v>
      </c>
      <c r="C47" s="31" t="s">
        <v>69</v>
      </c>
      <c r="D47" s="31" t="s">
        <v>67</v>
      </c>
      <c r="E47" s="33" t="s">
        <v>75</v>
      </c>
      <c r="F47" s="33" t="s">
        <v>75</v>
      </c>
      <c r="G47" s="34"/>
      <c r="H47" s="34"/>
      <c r="I47" s="34"/>
      <c r="J47" s="34"/>
    </row>
    <row r="48">
      <c r="A48" s="31" t="s">
        <v>4002</v>
      </c>
      <c r="B48" s="32">
        <v>0.050659722222222224</v>
      </c>
      <c r="C48" s="31" t="s">
        <v>69</v>
      </c>
      <c r="D48" s="31" t="s">
        <v>67</v>
      </c>
      <c r="E48" s="33">
        <v>26.0</v>
      </c>
      <c r="F48" s="33" t="s">
        <v>75</v>
      </c>
      <c r="G48" s="34"/>
      <c r="H48" s="34"/>
      <c r="I48" s="34"/>
      <c r="J48" s="34"/>
    </row>
    <row r="49">
      <c r="A49" s="31" t="s">
        <v>4002</v>
      </c>
      <c r="B49" s="32">
        <v>0.05271990740740741</v>
      </c>
      <c r="C49" s="31" t="s">
        <v>70</v>
      </c>
      <c r="D49" s="31" t="s">
        <v>79</v>
      </c>
      <c r="E49" s="33" t="s">
        <v>88</v>
      </c>
      <c r="F49" s="33">
        <v>1.0</v>
      </c>
      <c r="G49" s="34"/>
      <c r="H49" s="34"/>
      <c r="I49" s="34"/>
      <c r="J49" s="34"/>
    </row>
    <row r="50">
      <c r="A50" s="31" t="s">
        <v>4002</v>
      </c>
      <c r="B50" s="32">
        <v>0.05271990740740741</v>
      </c>
      <c r="C50" s="31" t="s">
        <v>66</v>
      </c>
      <c r="D50" s="31" t="s">
        <v>79</v>
      </c>
      <c r="E50" s="33">
        <v>9.0</v>
      </c>
      <c r="F50" s="33">
        <f>E50-6</f>
        <v>3</v>
      </c>
      <c r="G50" s="34"/>
      <c r="H50" s="34"/>
      <c r="I50" s="34"/>
      <c r="J50" s="34"/>
    </row>
    <row r="51">
      <c r="A51" s="31" t="s">
        <v>4002</v>
      </c>
      <c r="B51" s="32">
        <v>0.05271990740740741</v>
      </c>
      <c r="C51" s="31" t="s">
        <v>69</v>
      </c>
      <c r="D51" s="31" t="s">
        <v>79</v>
      </c>
      <c r="E51" s="33">
        <v>21.0</v>
      </c>
      <c r="F51" s="33">
        <f>E51-3</f>
        <v>18</v>
      </c>
      <c r="G51" s="34"/>
      <c r="H51" s="34"/>
      <c r="I51" s="34"/>
      <c r="J51" s="34"/>
    </row>
    <row r="52">
      <c r="A52" s="31" t="s">
        <v>4002</v>
      </c>
      <c r="B52" s="32">
        <v>0.05271990740740741</v>
      </c>
      <c r="C52" s="31" t="s">
        <v>3086</v>
      </c>
      <c r="D52" s="31" t="s">
        <v>79</v>
      </c>
      <c r="E52" s="33">
        <v>15.0</v>
      </c>
      <c r="F52" s="33">
        <f>E52-5</f>
        <v>10</v>
      </c>
      <c r="G52" s="34"/>
      <c r="H52" s="34"/>
      <c r="I52" s="34"/>
      <c r="J52" s="34"/>
    </row>
    <row r="53">
      <c r="A53" s="31" t="s">
        <v>4002</v>
      </c>
      <c r="B53" s="32">
        <v>0.05271990740740741</v>
      </c>
      <c r="C53" s="31" t="s">
        <v>964</v>
      </c>
      <c r="D53" s="31" t="s">
        <v>79</v>
      </c>
      <c r="E53" s="33">
        <v>10.0</v>
      </c>
      <c r="F53" s="33">
        <f>E53-0</f>
        <v>10</v>
      </c>
      <c r="G53" s="34"/>
      <c r="H53" s="34"/>
      <c r="I53" s="34"/>
      <c r="J53" s="34"/>
    </row>
    <row r="54">
      <c r="A54" s="31" t="s">
        <v>4002</v>
      </c>
      <c r="B54" s="32">
        <v>0.05414351851851852</v>
      </c>
      <c r="C54" s="31" t="s">
        <v>964</v>
      </c>
      <c r="D54" s="31" t="s">
        <v>67</v>
      </c>
      <c r="E54" s="33">
        <v>27.0</v>
      </c>
      <c r="F54" s="33">
        <f>E54-10</f>
        <v>17</v>
      </c>
      <c r="G54" s="34"/>
      <c r="H54" s="34"/>
      <c r="I54" s="34"/>
      <c r="J54" s="34"/>
    </row>
    <row r="55">
      <c r="A55" s="31" t="s">
        <v>4002</v>
      </c>
      <c r="B55" s="32">
        <v>0.05523148148148148</v>
      </c>
      <c r="C55" s="31" t="s">
        <v>69</v>
      </c>
      <c r="D55" s="31" t="s">
        <v>67</v>
      </c>
      <c r="E55" s="33">
        <v>9.0</v>
      </c>
      <c r="F55" s="33">
        <f>E55-5</f>
        <v>4</v>
      </c>
      <c r="G55" s="34"/>
      <c r="H55" s="34"/>
      <c r="I55" s="34"/>
      <c r="J55" s="34"/>
    </row>
    <row r="56">
      <c r="A56" s="31" t="s">
        <v>4002</v>
      </c>
      <c r="B56" s="32">
        <v>0.05592592592592593</v>
      </c>
      <c r="C56" s="31" t="s">
        <v>3086</v>
      </c>
      <c r="D56" s="31" t="s">
        <v>125</v>
      </c>
      <c r="E56" s="33" t="s">
        <v>75</v>
      </c>
      <c r="F56" s="33" t="s">
        <v>75</v>
      </c>
      <c r="G56" s="34"/>
      <c r="H56" s="34"/>
      <c r="I56" s="34"/>
      <c r="J56" s="31" t="s">
        <v>2263</v>
      </c>
    </row>
    <row r="57">
      <c r="A57" s="31" t="s">
        <v>4002</v>
      </c>
      <c r="B57" s="32">
        <v>0.05592592592592593</v>
      </c>
      <c r="C57" s="31" t="s">
        <v>3086</v>
      </c>
      <c r="D57" s="31" t="s">
        <v>125</v>
      </c>
      <c r="E57" s="33">
        <v>26.0</v>
      </c>
      <c r="F57" s="33">
        <f>E57-15</f>
        <v>11</v>
      </c>
      <c r="G57" s="34"/>
      <c r="H57" s="34"/>
      <c r="I57" s="34"/>
      <c r="J57" s="34"/>
    </row>
    <row r="58">
      <c r="A58" s="31" t="s">
        <v>4002</v>
      </c>
      <c r="B58" s="32">
        <v>0.057256944444444444</v>
      </c>
      <c r="C58" s="31" t="s">
        <v>964</v>
      </c>
      <c r="D58" s="31" t="s">
        <v>71</v>
      </c>
      <c r="E58" s="33">
        <v>28.0</v>
      </c>
      <c r="F58" s="33">
        <f>E58-10</f>
        <v>18</v>
      </c>
      <c r="G58" s="34"/>
      <c r="H58" s="34"/>
      <c r="I58" s="34"/>
      <c r="J58" s="34"/>
    </row>
    <row r="59">
      <c r="A59" s="31" t="s">
        <v>4002</v>
      </c>
      <c r="B59" s="32">
        <v>0.062106481481481485</v>
      </c>
      <c r="C59" s="31" t="s">
        <v>82</v>
      </c>
      <c r="D59" s="31" t="s">
        <v>79</v>
      </c>
      <c r="E59" s="33">
        <v>5.0</v>
      </c>
      <c r="F59" s="33">
        <f>E59-1</f>
        <v>4</v>
      </c>
      <c r="G59" s="34"/>
      <c r="H59" s="34"/>
      <c r="I59" s="34"/>
      <c r="J59" s="34"/>
    </row>
    <row r="60">
      <c r="A60" s="31" t="s">
        <v>4002</v>
      </c>
      <c r="B60" s="32">
        <v>0.06313657407407407</v>
      </c>
      <c r="C60" s="31" t="s">
        <v>84</v>
      </c>
      <c r="D60" s="31" t="s">
        <v>79</v>
      </c>
      <c r="E60" s="33" t="s">
        <v>88</v>
      </c>
      <c r="F60" s="33">
        <v>1.0</v>
      </c>
      <c r="G60" s="34"/>
      <c r="H60" s="34"/>
      <c r="I60" s="34"/>
      <c r="J60" s="34"/>
    </row>
    <row r="61">
      <c r="A61" s="31" t="s">
        <v>4002</v>
      </c>
      <c r="B61" s="32">
        <v>0.06685185185185186</v>
      </c>
      <c r="C61" s="31" t="s">
        <v>66</v>
      </c>
      <c r="D61" s="31" t="s">
        <v>83</v>
      </c>
      <c r="E61" s="33">
        <v>26.0</v>
      </c>
      <c r="F61" s="33">
        <f>E61-7</f>
        <v>19</v>
      </c>
      <c r="G61" s="34"/>
      <c r="H61" s="34"/>
      <c r="I61" s="34"/>
      <c r="J61" s="34"/>
    </row>
    <row r="62">
      <c r="A62" s="31" t="s">
        <v>4002</v>
      </c>
      <c r="B62" s="32">
        <v>0.06895833333333333</v>
      </c>
      <c r="C62" s="31" t="s">
        <v>69</v>
      </c>
      <c r="D62" s="31" t="s">
        <v>67</v>
      </c>
      <c r="E62" s="33" t="s">
        <v>75</v>
      </c>
      <c r="F62" s="33" t="s">
        <v>75</v>
      </c>
      <c r="G62" s="34"/>
      <c r="H62" s="34"/>
      <c r="I62" s="34"/>
      <c r="J62" s="31" t="s">
        <v>2263</v>
      </c>
    </row>
    <row r="63">
      <c r="A63" s="31" t="s">
        <v>4002</v>
      </c>
      <c r="B63" s="32">
        <v>0.06895833333333333</v>
      </c>
      <c r="C63" s="31" t="s">
        <v>69</v>
      </c>
      <c r="D63" s="31" t="s">
        <v>67</v>
      </c>
      <c r="E63" s="33" t="s">
        <v>68</v>
      </c>
      <c r="F63" s="33">
        <v>20.0</v>
      </c>
      <c r="G63" s="34"/>
      <c r="H63" s="34"/>
      <c r="I63" s="34"/>
      <c r="J63" s="34"/>
    </row>
    <row r="64">
      <c r="A64" s="31" t="s">
        <v>4002</v>
      </c>
      <c r="B64" s="32">
        <v>0.07094907407407407</v>
      </c>
      <c r="C64" s="31" t="s">
        <v>3086</v>
      </c>
      <c r="D64" s="31" t="s">
        <v>125</v>
      </c>
      <c r="E64" s="33" t="s">
        <v>75</v>
      </c>
      <c r="F64" s="33" t="s">
        <v>75</v>
      </c>
      <c r="G64" s="34"/>
      <c r="H64" s="34"/>
      <c r="I64" s="34"/>
      <c r="J64" s="31" t="s">
        <v>2263</v>
      </c>
    </row>
    <row r="65">
      <c r="A65" s="31" t="s">
        <v>4002</v>
      </c>
      <c r="B65" s="32">
        <v>0.07094907407407407</v>
      </c>
      <c r="C65" s="31" t="s">
        <v>3086</v>
      </c>
      <c r="D65" s="31" t="s">
        <v>125</v>
      </c>
      <c r="E65" s="33">
        <v>29.0</v>
      </c>
      <c r="F65" s="33">
        <f>E65-15</f>
        <v>14</v>
      </c>
      <c r="G65" s="34"/>
      <c r="H65" s="34"/>
      <c r="I65" s="34"/>
      <c r="J65" s="34"/>
    </row>
    <row r="66">
      <c r="A66" s="31" t="s">
        <v>4002</v>
      </c>
      <c r="B66" s="32">
        <v>0.0725462962962963</v>
      </c>
      <c r="C66" s="31" t="s">
        <v>70</v>
      </c>
      <c r="D66" s="31" t="s">
        <v>67</v>
      </c>
      <c r="E66" s="33">
        <f>F66+4</f>
        <v>8</v>
      </c>
      <c r="F66" s="33">
        <v>4.0</v>
      </c>
      <c r="G66" s="34"/>
      <c r="H66" s="34"/>
      <c r="I66" s="34"/>
      <c r="J66" s="31" t="s">
        <v>2263</v>
      </c>
    </row>
    <row r="67">
      <c r="A67" s="31" t="s">
        <v>4002</v>
      </c>
      <c r="B67" s="32">
        <v>0.0725462962962963</v>
      </c>
      <c r="C67" s="31" t="s">
        <v>70</v>
      </c>
      <c r="D67" s="31" t="s">
        <v>67</v>
      </c>
      <c r="E67" s="33" t="s">
        <v>68</v>
      </c>
      <c r="F67" s="33">
        <v>20.0</v>
      </c>
      <c r="G67" s="34"/>
      <c r="H67" s="34"/>
      <c r="I67" s="34"/>
      <c r="J67" s="34"/>
    </row>
    <row r="68">
      <c r="A68" s="31" t="s">
        <v>4002</v>
      </c>
      <c r="B68" s="32">
        <v>0.07579861111111111</v>
      </c>
      <c r="C68" s="31" t="s">
        <v>84</v>
      </c>
      <c r="D68" s="31" t="s">
        <v>209</v>
      </c>
      <c r="E68" s="33" t="s">
        <v>75</v>
      </c>
      <c r="F68" s="33" t="s">
        <v>75</v>
      </c>
      <c r="G68" s="34"/>
      <c r="H68" s="34"/>
      <c r="I68" s="34"/>
      <c r="J68" s="31" t="s">
        <v>2263</v>
      </c>
    </row>
    <row r="69">
      <c r="A69" s="31" t="s">
        <v>4002</v>
      </c>
      <c r="B69" s="32">
        <v>0.07579861111111111</v>
      </c>
      <c r="C69" s="31" t="s">
        <v>84</v>
      </c>
      <c r="D69" s="31" t="s">
        <v>209</v>
      </c>
      <c r="E69" s="33">
        <v>26.0</v>
      </c>
      <c r="F69" s="33">
        <f>E69-10</f>
        <v>16</v>
      </c>
      <c r="G69" s="34"/>
      <c r="H69" s="34"/>
      <c r="I69" s="34"/>
      <c r="J69" s="34" t="s">
        <v>4004</v>
      </c>
    </row>
    <row r="70">
      <c r="A70" s="31" t="s">
        <v>4002</v>
      </c>
      <c r="B70" s="32">
        <v>0.10577546296296296</v>
      </c>
      <c r="C70" s="31" t="s">
        <v>82</v>
      </c>
      <c r="D70" s="31" t="s">
        <v>67</v>
      </c>
      <c r="E70" s="33">
        <v>19.0</v>
      </c>
      <c r="F70" s="33">
        <f>E70-9</f>
        <v>10</v>
      </c>
      <c r="G70" s="34"/>
      <c r="H70" s="34"/>
      <c r="I70" s="34"/>
      <c r="J70" s="34"/>
    </row>
    <row r="71">
      <c r="A71" s="31" t="s">
        <v>4002</v>
      </c>
      <c r="B71" s="32">
        <v>0.11135416666666667</v>
      </c>
      <c r="C71" s="31" t="s">
        <v>69</v>
      </c>
      <c r="D71" s="31" t="s">
        <v>83</v>
      </c>
      <c r="E71" s="33">
        <v>8.0</v>
      </c>
      <c r="F71" s="33">
        <v>3.0</v>
      </c>
      <c r="G71" s="34"/>
      <c r="H71" s="34"/>
      <c r="I71" s="34"/>
      <c r="J71" s="34"/>
    </row>
    <row r="72">
      <c r="A72" s="31" t="s">
        <v>4002</v>
      </c>
      <c r="B72" s="32">
        <v>0.11245370370370371</v>
      </c>
      <c r="C72" s="31" t="s">
        <v>70</v>
      </c>
      <c r="D72" s="31" t="s">
        <v>83</v>
      </c>
      <c r="E72" s="33">
        <v>17.0</v>
      </c>
      <c r="F72" s="33">
        <f>E72-14</f>
        <v>3</v>
      </c>
      <c r="G72" s="34"/>
      <c r="H72" s="34"/>
      <c r="I72" s="34"/>
      <c r="J72" s="34"/>
    </row>
    <row r="73">
      <c r="A73" s="31" t="s">
        <v>4002</v>
      </c>
      <c r="B73" s="32">
        <v>0.11267361111111111</v>
      </c>
      <c r="C73" s="31" t="s">
        <v>70</v>
      </c>
      <c r="D73" s="31" t="s">
        <v>76</v>
      </c>
      <c r="E73" s="33">
        <v>1.0</v>
      </c>
      <c r="F73" s="33"/>
      <c r="G73" s="34"/>
      <c r="H73" s="34"/>
      <c r="I73" s="34"/>
      <c r="J73" s="31" t="s">
        <v>2507</v>
      </c>
    </row>
    <row r="74">
      <c r="A74" s="31" t="s">
        <v>4002</v>
      </c>
      <c r="B74" s="32">
        <v>0.11429398148148148</v>
      </c>
      <c r="C74" s="31" t="s">
        <v>66</v>
      </c>
      <c r="D74" s="31" t="s">
        <v>76</v>
      </c>
      <c r="E74" s="33">
        <v>59.0</v>
      </c>
      <c r="F74" s="33"/>
      <c r="G74" s="34"/>
      <c r="H74" s="34"/>
      <c r="I74" s="34"/>
      <c r="J74" s="31" t="s">
        <v>4005</v>
      </c>
    </row>
    <row r="75">
      <c r="A75" s="31" t="s">
        <v>4002</v>
      </c>
      <c r="B75" s="32">
        <v>0.12199074074074075</v>
      </c>
      <c r="C75" s="31" t="s">
        <v>964</v>
      </c>
      <c r="D75" s="31" t="s">
        <v>67</v>
      </c>
      <c r="E75" s="33">
        <v>26.0</v>
      </c>
      <c r="F75" s="33">
        <f>E75-10</f>
        <v>16</v>
      </c>
      <c r="G75" s="34"/>
      <c r="H75" s="34"/>
      <c r="I75" s="34"/>
      <c r="J75" s="34"/>
    </row>
    <row r="76">
      <c r="A76" s="31" t="s">
        <v>4002</v>
      </c>
      <c r="B76" s="32">
        <v>0.1270138888888889</v>
      </c>
      <c r="C76" s="31" t="s">
        <v>69</v>
      </c>
      <c r="D76" s="31" t="s">
        <v>87</v>
      </c>
      <c r="E76" s="33">
        <v>22.0</v>
      </c>
      <c r="F76" s="33">
        <f>E76-4</f>
        <v>18</v>
      </c>
      <c r="G76" s="34"/>
      <c r="H76" s="34"/>
      <c r="I76" s="34"/>
      <c r="J76" s="34"/>
    </row>
    <row r="77">
      <c r="A77" s="31" t="s">
        <v>4002</v>
      </c>
      <c r="B77" s="32">
        <v>0.12703703703703703</v>
      </c>
      <c r="C77" s="31" t="s">
        <v>3086</v>
      </c>
      <c r="D77" s="31" t="s">
        <v>87</v>
      </c>
      <c r="E77" s="33">
        <v>22.0</v>
      </c>
      <c r="F77" s="33">
        <f>E77-5</f>
        <v>17</v>
      </c>
      <c r="G77" s="34"/>
      <c r="H77" s="34"/>
      <c r="I77" s="34"/>
      <c r="J77" s="34"/>
    </row>
    <row r="78">
      <c r="A78" s="31" t="s">
        <v>4002</v>
      </c>
      <c r="B78" s="32">
        <v>0.12711805555555555</v>
      </c>
      <c r="C78" s="31" t="s">
        <v>84</v>
      </c>
      <c r="D78" s="31" t="s">
        <v>87</v>
      </c>
      <c r="E78" s="33" t="s">
        <v>75</v>
      </c>
      <c r="F78" s="33" t="s">
        <v>75</v>
      </c>
      <c r="G78" s="34"/>
      <c r="H78" s="34"/>
      <c r="I78" s="34"/>
      <c r="J78" s="31" t="s">
        <v>2263</v>
      </c>
    </row>
    <row r="79">
      <c r="A79" s="31" t="s">
        <v>4002</v>
      </c>
      <c r="B79" s="32">
        <v>0.12711805555555555</v>
      </c>
      <c r="C79" s="31" t="s">
        <v>84</v>
      </c>
      <c r="D79" s="31" t="s">
        <v>87</v>
      </c>
      <c r="E79" s="33">
        <v>20.0</v>
      </c>
      <c r="F79" s="33">
        <f>E79-3</f>
        <v>17</v>
      </c>
      <c r="G79" s="34"/>
      <c r="H79" s="34"/>
      <c r="I79" s="34"/>
      <c r="J79" s="34"/>
    </row>
    <row r="80">
      <c r="A80" s="31" t="s">
        <v>4002</v>
      </c>
      <c r="B80" s="32">
        <v>0.12719907407407408</v>
      </c>
      <c r="C80" s="31" t="s">
        <v>70</v>
      </c>
      <c r="D80" s="31" t="s">
        <v>87</v>
      </c>
      <c r="E80" s="33">
        <v>15.0</v>
      </c>
      <c r="F80" s="33">
        <f>E80-5</f>
        <v>10</v>
      </c>
      <c r="G80" s="34"/>
      <c r="H80" s="34"/>
      <c r="I80" s="34"/>
      <c r="J80" s="34"/>
    </row>
    <row r="81">
      <c r="A81" s="31" t="s">
        <v>4002</v>
      </c>
      <c r="B81" s="32">
        <v>0.12719907407407408</v>
      </c>
      <c r="C81" s="31" t="s">
        <v>964</v>
      </c>
      <c r="D81" s="31" t="s">
        <v>87</v>
      </c>
      <c r="E81" s="33">
        <v>15.0</v>
      </c>
      <c r="F81" s="33">
        <f>E81-2</f>
        <v>13</v>
      </c>
      <c r="G81" s="34"/>
      <c r="H81" s="34"/>
      <c r="I81" s="34"/>
      <c r="J81" s="34"/>
    </row>
    <row r="82">
      <c r="A82" s="31" t="s">
        <v>4002</v>
      </c>
      <c r="B82" s="32">
        <v>0.1272222222222222</v>
      </c>
      <c r="C82" s="31" t="s">
        <v>66</v>
      </c>
      <c r="D82" s="31" t="s">
        <v>87</v>
      </c>
      <c r="E82" s="33">
        <v>15.0</v>
      </c>
      <c r="F82" s="33">
        <f>E82-0</f>
        <v>15</v>
      </c>
      <c r="G82" s="34"/>
      <c r="H82" s="34"/>
      <c r="I82" s="34"/>
      <c r="J82" s="34"/>
    </row>
    <row r="83">
      <c r="A83" s="31" t="s">
        <v>4002</v>
      </c>
      <c r="B83" s="32">
        <v>0.12736111111111112</v>
      </c>
      <c r="C83" s="31" t="s">
        <v>82</v>
      </c>
      <c r="D83" s="31" t="s">
        <v>87</v>
      </c>
      <c r="E83" s="33">
        <v>9.0</v>
      </c>
      <c r="F83" s="33">
        <f>E83-1</f>
        <v>8</v>
      </c>
      <c r="G83" s="34"/>
      <c r="H83" s="34"/>
      <c r="I83" s="34"/>
      <c r="J83" s="34"/>
    </row>
    <row r="84">
      <c r="A84" s="31" t="s">
        <v>4002</v>
      </c>
      <c r="B84" s="32">
        <v>0.1289699074074074</v>
      </c>
      <c r="C84" s="31" t="s">
        <v>3086</v>
      </c>
      <c r="D84" s="31" t="s">
        <v>91</v>
      </c>
      <c r="E84" s="33">
        <v>28.0</v>
      </c>
      <c r="F84" s="33"/>
      <c r="G84" s="34"/>
      <c r="H84" s="31" t="s">
        <v>4006</v>
      </c>
      <c r="I84" s="34"/>
      <c r="J84" s="34"/>
    </row>
    <row r="85">
      <c r="A85" s="31" t="s">
        <v>4002</v>
      </c>
      <c r="B85" s="32">
        <v>0.1304861111111111</v>
      </c>
      <c r="C85" s="31" t="s">
        <v>84</v>
      </c>
      <c r="D85" s="31" t="s">
        <v>93</v>
      </c>
      <c r="E85" s="33">
        <v>21.0</v>
      </c>
      <c r="F85" s="33">
        <f>E85-12</f>
        <v>9</v>
      </c>
      <c r="G85" s="34"/>
      <c r="H85" s="34"/>
      <c r="I85" s="34"/>
      <c r="J85" s="31" t="s">
        <v>4007</v>
      </c>
    </row>
    <row r="86">
      <c r="A86" s="31" t="s">
        <v>4002</v>
      </c>
      <c r="B86" s="32">
        <v>0.1308449074074074</v>
      </c>
      <c r="C86" s="31" t="s">
        <v>84</v>
      </c>
      <c r="D86" s="31" t="s">
        <v>91</v>
      </c>
      <c r="E86" s="33">
        <v>33.0</v>
      </c>
      <c r="F86" s="33"/>
      <c r="G86" s="34"/>
      <c r="H86" s="31" t="s">
        <v>4008</v>
      </c>
      <c r="I86" s="34"/>
      <c r="J86" s="31" t="s">
        <v>4009</v>
      </c>
    </row>
    <row r="87">
      <c r="A87" s="31" t="s">
        <v>4002</v>
      </c>
      <c r="B87" s="32">
        <v>0.13105324074074073</v>
      </c>
      <c r="C87" s="31" t="s">
        <v>84</v>
      </c>
      <c r="D87" s="31" t="s">
        <v>93</v>
      </c>
      <c r="E87" s="33">
        <v>16.0</v>
      </c>
      <c r="F87" s="33">
        <f t="shared" ref="F87:F89" si="2">E87-12</f>
        <v>4</v>
      </c>
      <c r="G87" s="34"/>
      <c r="H87" s="34"/>
      <c r="I87" s="34"/>
      <c r="J87" s="34"/>
    </row>
    <row r="88">
      <c r="A88" s="31" t="s">
        <v>4002</v>
      </c>
      <c r="B88" s="32">
        <v>0.1338425925925926</v>
      </c>
      <c r="C88" s="31" t="s">
        <v>70</v>
      </c>
      <c r="D88" s="31" t="s">
        <v>93</v>
      </c>
      <c r="E88" s="33">
        <v>21.0</v>
      </c>
      <c r="F88" s="33">
        <f t="shared" si="2"/>
        <v>9</v>
      </c>
      <c r="G88" s="34"/>
      <c r="H88" s="34"/>
      <c r="I88" s="34"/>
      <c r="J88" s="31" t="s">
        <v>4010</v>
      </c>
    </row>
    <row r="89">
      <c r="A89" s="31" t="s">
        <v>4002</v>
      </c>
      <c r="B89" s="32">
        <v>0.1338425925925926</v>
      </c>
      <c r="C89" s="31" t="s">
        <v>70</v>
      </c>
      <c r="D89" s="31" t="s">
        <v>93</v>
      </c>
      <c r="E89" s="33">
        <v>22.0</v>
      </c>
      <c r="F89" s="33">
        <f t="shared" si="2"/>
        <v>10</v>
      </c>
      <c r="G89" s="34"/>
      <c r="H89" s="34"/>
      <c r="I89" s="34"/>
      <c r="J89" s="31" t="s">
        <v>4010</v>
      </c>
    </row>
    <row r="90">
      <c r="A90" s="31" t="s">
        <v>4002</v>
      </c>
      <c r="B90" s="32">
        <v>0.13395833333333335</v>
      </c>
      <c r="C90" s="31" t="s">
        <v>70</v>
      </c>
      <c r="D90" s="31" t="s">
        <v>91</v>
      </c>
      <c r="E90" s="33">
        <v>14.0</v>
      </c>
      <c r="F90" s="33"/>
      <c r="G90" s="34"/>
      <c r="H90" s="31" t="s">
        <v>4011</v>
      </c>
      <c r="I90" s="34"/>
      <c r="J90" s="34"/>
    </row>
    <row r="91">
      <c r="A91" s="31" t="s">
        <v>4002</v>
      </c>
      <c r="B91" s="32">
        <v>0.13412037037037036</v>
      </c>
      <c r="C91" s="31" t="s">
        <v>70</v>
      </c>
      <c r="D91" s="31" t="s">
        <v>91</v>
      </c>
      <c r="E91" s="33">
        <v>10.0</v>
      </c>
      <c r="F91" s="33"/>
      <c r="G91" s="34"/>
      <c r="H91" s="31" t="s">
        <v>4012</v>
      </c>
      <c r="I91" s="34"/>
      <c r="J91" s="34"/>
    </row>
    <row r="92">
      <c r="A92" s="31" t="s">
        <v>4002</v>
      </c>
      <c r="B92" s="32">
        <v>0.13445601851851852</v>
      </c>
      <c r="C92" s="31" t="s">
        <v>70</v>
      </c>
      <c r="D92" s="31" t="s">
        <v>93</v>
      </c>
      <c r="E92" s="33">
        <v>17.0</v>
      </c>
      <c r="F92" s="33">
        <f t="shared" ref="F92:F93" si="3">E92-10</f>
        <v>7</v>
      </c>
      <c r="G92" s="34"/>
      <c r="H92" s="34"/>
      <c r="I92" s="34"/>
      <c r="J92" s="31" t="s">
        <v>4013</v>
      </c>
    </row>
    <row r="93">
      <c r="A93" s="31" t="s">
        <v>4002</v>
      </c>
      <c r="B93" s="32">
        <v>0.13445601851851852</v>
      </c>
      <c r="C93" s="31" t="s">
        <v>70</v>
      </c>
      <c r="D93" s="31" t="s">
        <v>93</v>
      </c>
      <c r="E93" s="33">
        <v>18.0</v>
      </c>
      <c r="F93" s="33">
        <f t="shared" si="3"/>
        <v>8</v>
      </c>
      <c r="G93" s="34"/>
      <c r="H93" s="34"/>
      <c r="I93" s="34"/>
      <c r="J93" s="31" t="s">
        <v>4013</v>
      </c>
    </row>
    <row r="94">
      <c r="A94" s="31" t="s">
        <v>4002</v>
      </c>
      <c r="B94" s="32">
        <v>0.13469907407407408</v>
      </c>
      <c r="C94" s="31" t="s">
        <v>70</v>
      </c>
      <c r="D94" s="31" t="s">
        <v>91</v>
      </c>
      <c r="E94" s="33">
        <v>12.0</v>
      </c>
      <c r="F94" s="33"/>
      <c r="G94" s="34"/>
      <c r="H94" s="31" t="s">
        <v>4014</v>
      </c>
      <c r="I94" s="34"/>
      <c r="J94" s="34"/>
    </row>
    <row r="95">
      <c r="A95" s="31" t="s">
        <v>4002</v>
      </c>
      <c r="B95" s="32">
        <v>0.13469907407407408</v>
      </c>
      <c r="C95" s="31" t="s">
        <v>70</v>
      </c>
      <c r="D95" s="31" t="s">
        <v>91</v>
      </c>
      <c r="E95" s="33">
        <v>11.0</v>
      </c>
      <c r="F95" s="33"/>
      <c r="G95" s="34"/>
      <c r="H95" s="31" t="s">
        <v>4015</v>
      </c>
      <c r="I95" s="34"/>
      <c r="J95" s="34"/>
    </row>
    <row r="96">
      <c r="A96" s="31" t="s">
        <v>4002</v>
      </c>
      <c r="B96" s="32">
        <v>0.13608796296296297</v>
      </c>
      <c r="C96" s="31" t="s">
        <v>69</v>
      </c>
      <c r="D96" s="31" t="s">
        <v>3424</v>
      </c>
      <c r="E96" s="33">
        <v>11.0</v>
      </c>
      <c r="F96" s="33">
        <f>E96</f>
        <v>11</v>
      </c>
      <c r="G96" s="34"/>
      <c r="H96" s="34"/>
      <c r="I96" s="34"/>
      <c r="J96" s="34"/>
    </row>
    <row r="97">
      <c r="A97" s="31" t="s">
        <v>4002</v>
      </c>
      <c r="B97" s="32">
        <v>0.1366550925925926</v>
      </c>
      <c r="C97" s="31" t="s">
        <v>66</v>
      </c>
      <c r="D97" s="31" t="s">
        <v>166</v>
      </c>
      <c r="E97" s="33" t="s">
        <v>75</v>
      </c>
      <c r="F97" s="33" t="s">
        <v>75</v>
      </c>
      <c r="G97" s="34"/>
      <c r="H97" s="34"/>
      <c r="I97" s="34"/>
      <c r="J97" s="31" t="s">
        <v>2263</v>
      </c>
    </row>
    <row r="98">
      <c r="A98" s="31" t="s">
        <v>4002</v>
      </c>
      <c r="B98" s="32">
        <v>0.1366550925925926</v>
      </c>
      <c r="C98" s="31" t="s">
        <v>66</v>
      </c>
      <c r="D98" s="31" t="s">
        <v>166</v>
      </c>
      <c r="E98" s="33">
        <v>20.0</v>
      </c>
      <c r="F98" s="33">
        <f>E98-4</f>
        <v>16</v>
      </c>
      <c r="G98" s="34"/>
      <c r="H98" s="34"/>
      <c r="I98" s="34"/>
      <c r="J98" s="34"/>
    </row>
    <row r="99">
      <c r="A99" s="31" t="s">
        <v>4002</v>
      </c>
      <c r="B99" s="32">
        <v>0.13734953703703703</v>
      </c>
      <c r="C99" s="31" t="s">
        <v>66</v>
      </c>
      <c r="D99" s="31" t="s">
        <v>89</v>
      </c>
      <c r="E99" s="33">
        <v>17.0</v>
      </c>
      <c r="F99" s="33">
        <f t="shared" ref="F99:F101" si="4">E99-10</f>
        <v>7</v>
      </c>
      <c r="G99" s="34"/>
      <c r="H99" s="34"/>
      <c r="I99" s="34"/>
      <c r="J99" s="31" t="s">
        <v>4016</v>
      </c>
    </row>
    <row r="100">
      <c r="A100" s="31" t="s">
        <v>4002</v>
      </c>
      <c r="B100" s="32">
        <v>0.13739583333333333</v>
      </c>
      <c r="C100" s="31" t="s">
        <v>66</v>
      </c>
      <c r="D100" s="31" t="s">
        <v>89</v>
      </c>
      <c r="E100" s="33">
        <v>15.0</v>
      </c>
      <c r="F100" s="33">
        <f t="shared" si="4"/>
        <v>5</v>
      </c>
      <c r="G100" s="34"/>
      <c r="H100" s="34"/>
      <c r="I100" s="34"/>
      <c r="J100" s="31" t="s">
        <v>4016</v>
      </c>
    </row>
    <row r="101">
      <c r="A101" s="31" t="s">
        <v>4002</v>
      </c>
      <c r="B101" s="32">
        <v>0.13743055555555556</v>
      </c>
      <c r="C101" s="31" t="s">
        <v>66</v>
      </c>
      <c r="D101" s="31" t="s">
        <v>89</v>
      </c>
      <c r="E101" s="33">
        <v>20.0</v>
      </c>
      <c r="F101" s="33">
        <f t="shared" si="4"/>
        <v>10</v>
      </c>
      <c r="G101" s="34"/>
      <c r="H101" s="34"/>
      <c r="I101" s="34"/>
      <c r="J101" s="31" t="s">
        <v>4016</v>
      </c>
    </row>
    <row r="102">
      <c r="A102" s="31" t="s">
        <v>4002</v>
      </c>
      <c r="B102" s="32">
        <v>0.1375</v>
      </c>
      <c r="C102" s="31" t="s">
        <v>66</v>
      </c>
      <c r="D102" s="31" t="s">
        <v>91</v>
      </c>
      <c r="E102" s="33">
        <v>12.0</v>
      </c>
      <c r="F102" s="33"/>
      <c r="G102" s="34"/>
      <c r="H102" s="31" t="s">
        <v>4017</v>
      </c>
      <c r="I102" s="34"/>
      <c r="J102" s="34"/>
    </row>
    <row r="103">
      <c r="A103" s="31" t="s">
        <v>4002</v>
      </c>
      <c r="B103" s="32">
        <v>0.13756944444444444</v>
      </c>
      <c r="C103" s="31" t="s">
        <v>66</v>
      </c>
      <c r="D103" s="31" t="s">
        <v>91</v>
      </c>
      <c r="E103" s="33">
        <v>11.0</v>
      </c>
      <c r="F103" s="33"/>
      <c r="G103" s="34"/>
      <c r="H103" s="31" t="s">
        <v>4018</v>
      </c>
      <c r="I103" s="34"/>
      <c r="J103" s="34"/>
    </row>
    <row r="104">
      <c r="A104" s="31" t="s">
        <v>4002</v>
      </c>
      <c r="B104" s="32">
        <v>0.13917824074074073</v>
      </c>
      <c r="C104" s="31" t="s">
        <v>82</v>
      </c>
      <c r="D104" s="31" t="s">
        <v>89</v>
      </c>
      <c r="E104" s="33">
        <v>24.0</v>
      </c>
      <c r="F104" s="33">
        <f>E104-10</f>
        <v>14</v>
      </c>
      <c r="G104" s="34"/>
      <c r="H104" s="34"/>
      <c r="I104" s="34"/>
      <c r="J104" s="31" t="s">
        <v>4019</v>
      </c>
    </row>
    <row r="105">
      <c r="A105" s="31" t="s">
        <v>4002</v>
      </c>
      <c r="B105" s="32">
        <v>0.13927083333333334</v>
      </c>
      <c r="C105" s="31" t="s">
        <v>82</v>
      </c>
      <c r="D105" s="31" t="s">
        <v>91</v>
      </c>
      <c r="E105" s="33">
        <v>13.0</v>
      </c>
      <c r="F105" s="33"/>
      <c r="G105" s="34"/>
      <c r="H105" s="31" t="s">
        <v>4020</v>
      </c>
      <c r="I105" s="34"/>
      <c r="J105" s="34"/>
    </row>
    <row r="106">
      <c r="A106" s="31" t="s">
        <v>4002</v>
      </c>
      <c r="B106" s="32">
        <v>0.13965277777777776</v>
      </c>
      <c r="C106" s="31" t="s">
        <v>3086</v>
      </c>
      <c r="D106" s="31" t="s">
        <v>166</v>
      </c>
      <c r="E106" s="33" t="s">
        <v>75</v>
      </c>
      <c r="F106" s="33" t="s">
        <v>75</v>
      </c>
      <c r="G106" s="34"/>
      <c r="H106" s="34"/>
      <c r="I106" s="34"/>
      <c r="J106" s="31" t="s">
        <v>2263</v>
      </c>
    </row>
    <row r="107">
      <c r="A107" s="31" t="s">
        <v>4002</v>
      </c>
      <c r="B107" s="32">
        <v>0.13965277777777776</v>
      </c>
      <c r="C107" s="31" t="s">
        <v>3086</v>
      </c>
      <c r="D107" s="31" t="s">
        <v>166</v>
      </c>
      <c r="E107" s="33">
        <v>25.0</v>
      </c>
      <c r="F107" s="33" t="s">
        <v>75</v>
      </c>
      <c r="G107" s="34"/>
      <c r="H107" s="34"/>
      <c r="I107" s="34"/>
      <c r="J107" s="31" t="s">
        <v>1942</v>
      </c>
    </row>
    <row r="108">
      <c r="A108" s="31" t="s">
        <v>4002</v>
      </c>
      <c r="B108" s="32">
        <v>0.13989583333333333</v>
      </c>
      <c r="C108" s="31" t="s">
        <v>82</v>
      </c>
      <c r="D108" s="31" t="s">
        <v>166</v>
      </c>
      <c r="E108" s="33" t="s">
        <v>75</v>
      </c>
      <c r="F108" s="33" t="s">
        <v>75</v>
      </c>
      <c r="G108" s="34"/>
      <c r="H108" s="34"/>
      <c r="I108" s="34"/>
      <c r="J108" s="31" t="s">
        <v>2263</v>
      </c>
    </row>
    <row r="109">
      <c r="A109" s="31" t="s">
        <v>4002</v>
      </c>
      <c r="B109" s="32">
        <v>0.13989583333333333</v>
      </c>
      <c r="C109" s="31" t="s">
        <v>82</v>
      </c>
      <c r="D109" s="31" t="s">
        <v>166</v>
      </c>
      <c r="E109" s="33">
        <v>28.0</v>
      </c>
      <c r="F109" s="33">
        <f>E109-9</f>
        <v>19</v>
      </c>
      <c r="G109" s="34"/>
      <c r="H109" s="34"/>
      <c r="I109" s="34"/>
      <c r="J109" s="34"/>
    </row>
    <row r="110">
      <c r="A110" s="31" t="s">
        <v>4002</v>
      </c>
      <c r="B110" s="32">
        <v>0.14028935185185185</v>
      </c>
      <c r="C110" s="31" t="s">
        <v>3086</v>
      </c>
      <c r="D110" s="31" t="s">
        <v>93</v>
      </c>
      <c r="E110" s="33">
        <v>16.0</v>
      </c>
      <c r="F110" s="33" t="s">
        <v>75</v>
      </c>
      <c r="G110" s="34"/>
      <c r="H110" s="34"/>
      <c r="I110" s="34"/>
      <c r="J110" s="31" t="s">
        <v>4021</v>
      </c>
    </row>
    <row r="111">
      <c r="A111" s="31" t="s">
        <v>4002</v>
      </c>
      <c r="B111" s="32">
        <v>0.14050925925925925</v>
      </c>
      <c r="C111" s="31" t="s">
        <v>3086</v>
      </c>
      <c r="D111" s="31" t="s">
        <v>93</v>
      </c>
      <c r="E111" s="33">
        <v>15.0</v>
      </c>
      <c r="F111" s="33">
        <f>E111-11</f>
        <v>4</v>
      </c>
      <c r="G111" s="34"/>
      <c r="H111" s="34"/>
      <c r="I111" s="34"/>
      <c r="J111" s="31" t="s">
        <v>4022</v>
      </c>
    </row>
    <row r="112">
      <c r="A112" s="31" t="s">
        <v>4002</v>
      </c>
      <c r="B112" s="32">
        <v>0.14054398148148148</v>
      </c>
      <c r="C112" s="31" t="s">
        <v>3086</v>
      </c>
      <c r="D112" s="31" t="s">
        <v>76</v>
      </c>
      <c r="E112" s="33">
        <v>3.0</v>
      </c>
      <c r="F112" s="33"/>
      <c r="G112" s="34"/>
      <c r="H112" s="34"/>
      <c r="I112" s="34"/>
      <c r="J112" s="31" t="s">
        <v>1579</v>
      </c>
    </row>
    <row r="113">
      <c r="A113" s="31" t="s">
        <v>4002</v>
      </c>
      <c r="B113" s="32">
        <v>0.14077546296296295</v>
      </c>
      <c r="C113" s="31" t="s">
        <v>3086</v>
      </c>
      <c r="D113" s="31" t="s">
        <v>91</v>
      </c>
      <c r="E113" s="33">
        <v>26.0</v>
      </c>
      <c r="F113" s="33"/>
      <c r="G113" s="34"/>
      <c r="H113" s="31" t="s">
        <v>4008</v>
      </c>
      <c r="I113" s="34"/>
      <c r="J113" s="34"/>
    </row>
    <row r="114">
      <c r="A114" s="31" t="s">
        <v>4002</v>
      </c>
      <c r="B114" s="32">
        <v>0.1433449074074074</v>
      </c>
      <c r="C114" s="31" t="s">
        <v>84</v>
      </c>
      <c r="D114" s="31" t="s">
        <v>166</v>
      </c>
      <c r="E114" s="33" t="s">
        <v>75</v>
      </c>
      <c r="F114" s="33" t="s">
        <v>75</v>
      </c>
      <c r="G114" s="34"/>
      <c r="H114" s="34"/>
      <c r="I114" s="34"/>
      <c r="J114" s="31" t="s">
        <v>2263</v>
      </c>
    </row>
    <row r="115">
      <c r="A115" s="31" t="s">
        <v>4002</v>
      </c>
      <c r="B115" s="32">
        <v>0.1433449074074074</v>
      </c>
      <c r="C115" s="31" t="s">
        <v>84</v>
      </c>
      <c r="D115" s="31" t="s">
        <v>166</v>
      </c>
      <c r="E115" s="33" t="s">
        <v>68</v>
      </c>
      <c r="F115" s="33">
        <v>20.0</v>
      </c>
      <c r="G115" s="34"/>
      <c r="H115" s="34"/>
      <c r="I115" s="34"/>
      <c r="J115" s="31" t="s">
        <v>1942</v>
      </c>
    </row>
    <row r="116">
      <c r="A116" s="31" t="s">
        <v>4002</v>
      </c>
      <c r="B116" s="32">
        <v>0.1436111111111111</v>
      </c>
      <c r="C116" s="31" t="s">
        <v>84</v>
      </c>
      <c r="D116" s="31" t="s">
        <v>93</v>
      </c>
      <c r="E116" s="33" t="s">
        <v>75</v>
      </c>
      <c r="F116" s="33" t="s">
        <v>75</v>
      </c>
      <c r="G116" s="34"/>
      <c r="H116" s="34"/>
      <c r="I116" s="34"/>
      <c r="J116" s="31" t="s">
        <v>2263</v>
      </c>
    </row>
    <row r="117">
      <c r="A117" s="31" t="s">
        <v>4002</v>
      </c>
      <c r="B117" s="32">
        <v>0.1436111111111111</v>
      </c>
      <c r="C117" s="31" t="s">
        <v>84</v>
      </c>
      <c r="D117" s="31" t="s">
        <v>93</v>
      </c>
      <c r="E117" s="33">
        <v>27.0</v>
      </c>
      <c r="F117" s="33" t="s">
        <v>75</v>
      </c>
      <c r="G117" s="34"/>
      <c r="H117" s="34"/>
      <c r="I117" s="34"/>
      <c r="J117" s="31" t="s">
        <v>1942</v>
      </c>
    </row>
    <row r="118">
      <c r="A118" s="31" t="s">
        <v>4002</v>
      </c>
      <c r="B118" s="32">
        <v>0.14447916666666666</v>
      </c>
      <c r="C118" s="31" t="s">
        <v>84</v>
      </c>
      <c r="D118" s="31" t="s">
        <v>91</v>
      </c>
      <c r="E118" s="33">
        <v>29.0</v>
      </c>
      <c r="F118" s="33"/>
      <c r="G118" s="34"/>
      <c r="H118" s="31" t="s">
        <v>4023</v>
      </c>
      <c r="I118" s="34"/>
      <c r="J118" s="34"/>
    </row>
    <row r="119">
      <c r="A119" s="31" t="s">
        <v>4002</v>
      </c>
      <c r="B119" s="32">
        <v>0.14465277777777777</v>
      </c>
      <c r="C119" s="31" t="s">
        <v>84</v>
      </c>
      <c r="D119" s="31" t="s">
        <v>93</v>
      </c>
      <c r="E119" s="33" t="s">
        <v>75</v>
      </c>
      <c r="F119" s="33" t="s">
        <v>75</v>
      </c>
      <c r="G119" s="34"/>
      <c r="H119" s="34"/>
      <c r="I119" s="34"/>
      <c r="J119" s="31" t="s">
        <v>2263</v>
      </c>
    </row>
    <row r="120">
      <c r="A120" s="31" t="s">
        <v>4002</v>
      </c>
      <c r="B120" s="32">
        <v>0.14465277777777777</v>
      </c>
      <c r="C120" s="31" t="s">
        <v>84</v>
      </c>
      <c r="D120" s="31" t="s">
        <v>93</v>
      </c>
      <c r="E120" s="33">
        <v>22.0</v>
      </c>
      <c r="F120" s="33" t="s">
        <v>75</v>
      </c>
      <c r="G120" s="34"/>
      <c r="H120" s="34"/>
      <c r="I120" s="34"/>
      <c r="J120" s="31" t="s">
        <v>1942</v>
      </c>
    </row>
    <row r="121">
      <c r="A121" s="31" t="s">
        <v>4002</v>
      </c>
      <c r="B121" s="32">
        <v>0.1448611111111111</v>
      </c>
      <c r="C121" s="31" t="s">
        <v>84</v>
      </c>
      <c r="D121" s="31" t="s">
        <v>91</v>
      </c>
      <c r="E121" s="33">
        <v>17.0</v>
      </c>
      <c r="F121" s="33"/>
      <c r="G121" s="34"/>
      <c r="H121" s="31" t="s">
        <v>4024</v>
      </c>
      <c r="I121" s="34"/>
      <c r="J121" s="34"/>
    </row>
    <row r="122">
      <c r="A122" s="31" t="s">
        <v>4002</v>
      </c>
      <c r="B122" s="32">
        <v>0.14730324074074075</v>
      </c>
      <c r="C122" s="31" t="s">
        <v>70</v>
      </c>
      <c r="D122" s="31" t="s">
        <v>93</v>
      </c>
      <c r="E122" s="33" t="s">
        <v>75</v>
      </c>
      <c r="F122" s="33" t="s">
        <v>75</v>
      </c>
      <c r="G122" s="34"/>
      <c r="H122" s="34"/>
      <c r="I122" s="34"/>
      <c r="J122" s="31" t="s">
        <v>2263</v>
      </c>
    </row>
    <row r="123">
      <c r="A123" s="31" t="s">
        <v>4002</v>
      </c>
      <c r="B123" s="32">
        <v>0.14730324074074075</v>
      </c>
      <c r="C123" s="31" t="s">
        <v>70</v>
      </c>
      <c r="D123" s="31" t="s">
        <v>93</v>
      </c>
      <c r="E123" s="33">
        <v>24.0</v>
      </c>
      <c r="F123" s="33">
        <f>E123-12</f>
        <v>12</v>
      </c>
      <c r="G123" s="34"/>
      <c r="H123" s="34"/>
      <c r="I123" s="34"/>
      <c r="J123" s="31" t="s">
        <v>4010</v>
      </c>
    </row>
    <row r="124">
      <c r="A124" s="31" t="s">
        <v>4002</v>
      </c>
      <c r="B124" s="32">
        <v>0.14730324074074075</v>
      </c>
      <c r="C124" s="31" t="s">
        <v>70</v>
      </c>
      <c r="D124" s="31" t="s">
        <v>76</v>
      </c>
      <c r="E124" s="33">
        <v>1.0</v>
      </c>
      <c r="F124" s="33"/>
      <c r="G124" s="34"/>
      <c r="H124" s="34"/>
      <c r="I124" s="34"/>
      <c r="J124" s="31" t="s">
        <v>1579</v>
      </c>
    </row>
    <row r="125">
      <c r="A125" s="31" t="s">
        <v>4002</v>
      </c>
      <c r="B125" s="32">
        <v>0.1474074074074074</v>
      </c>
      <c r="C125" s="31" t="s">
        <v>70</v>
      </c>
      <c r="D125" s="31" t="s">
        <v>93</v>
      </c>
      <c r="E125" s="33" t="s">
        <v>75</v>
      </c>
      <c r="F125" s="33" t="s">
        <v>75</v>
      </c>
      <c r="G125" s="34"/>
      <c r="H125" s="34"/>
      <c r="I125" s="34"/>
      <c r="J125" s="31" t="s">
        <v>2263</v>
      </c>
    </row>
    <row r="126">
      <c r="A126" s="31" t="s">
        <v>4002</v>
      </c>
      <c r="B126" s="32">
        <v>0.1474074074074074</v>
      </c>
      <c r="C126" s="31" t="s">
        <v>70</v>
      </c>
      <c r="D126" s="31" t="s">
        <v>93</v>
      </c>
      <c r="E126" s="33">
        <v>23.0</v>
      </c>
      <c r="F126" s="33">
        <f>E126-12</f>
        <v>11</v>
      </c>
      <c r="G126" s="34"/>
      <c r="H126" s="34"/>
      <c r="I126" s="34"/>
      <c r="J126" s="31" t="s">
        <v>4010</v>
      </c>
    </row>
    <row r="127">
      <c r="A127" s="31" t="s">
        <v>4002</v>
      </c>
      <c r="B127" s="32">
        <v>0.1475462962962963</v>
      </c>
      <c r="C127" s="31" t="s">
        <v>70</v>
      </c>
      <c r="D127" s="31" t="s">
        <v>91</v>
      </c>
      <c r="E127" s="33">
        <v>14.0</v>
      </c>
      <c r="F127" s="33"/>
      <c r="G127" s="34"/>
      <c r="H127" s="31" t="s">
        <v>4011</v>
      </c>
      <c r="I127" s="34"/>
      <c r="J127" s="34"/>
    </row>
    <row r="128">
      <c r="A128" s="31" t="s">
        <v>4002</v>
      </c>
      <c r="B128" s="32">
        <v>0.1475462962962963</v>
      </c>
      <c r="C128" s="31" t="s">
        <v>70</v>
      </c>
      <c r="D128" s="31" t="s">
        <v>91</v>
      </c>
      <c r="E128" s="33">
        <v>8.0</v>
      </c>
      <c r="F128" s="33"/>
      <c r="G128" s="34"/>
      <c r="H128" s="31" t="s">
        <v>4025</v>
      </c>
      <c r="I128" s="34"/>
      <c r="J128" s="34"/>
    </row>
    <row r="129">
      <c r="A129" s="31" t="s">
        <v>4002</v>
      </c>
      <c r="B129" s="32">
        <v>0.14770833333333333</v>
      </c>
      <c r="C129" s="31" t="s">
        <v>70</v>
      </c>
      <c r="D129" s="31" t="s">
        <v>166</v>
      </c>
      <c r="E129" s="33" t="s">
        <v>75</v>
      </c>
      <c r="F129" s="33" t="s">
        <v>75</v>
      </c>
      <c r="G129" s="34"/>
      <c r="H129" s="34"/>
      <c r="I129" s="34"/>
      <c r="J129" s="31" t="s">
        <v>4026</v>
      </c>
    </row>
    <row r="130">
      <c r="A130" s="31" t="s">
        <v>4002</v>
      </c>
      <c r="B130" s="32">
        <v>0.14770833333333333</v>
      </c>
      <c r="C130" s="31" t="s">
        <v>70</v>
      </c>
      <c r="D130" s="31" t="s">
        <v>166</v>
      </c>
      <c r="E130" s="33" t="s">
        <v>75</v>
      </c>
      <c r="F130" s="33">
        <v>19.0</v>
      </c>
      <c r="G130" s="34"/>
      <c r="H130" s="34"/>
      <c r="I130" s="34"/>
      <c r="J130" s="31" t="s">
        <v>1942</v>
      </c>
    </row>
    <row r="131">
      <c r="A131" s="31" t="s">
        <v>4002</v>
      </c>
      <c r="B131" s="32">
        <v>0.1478472222222222</v>
      </c>
      <c r="C131" s="31" t="s">
        <v>70</v>
      </c>
      <c r="D131" s="31" t="s">
        <v>93</v>
      </c>
      <c r="E131" s="33" t="s">
        <v>75</v>
      </c>
      <c r="F131" s="33" t="s">
        <v>75</v>
      </c>
      <c r="G131" s="34"/>
      <c r="H131" s="34"/>
      <c r="I131" s="34"/>
      <c r="J131" s="31" t="s">
        <v>2263</v>
      </c>
    </row>
    <row r="132">
      <c r="A132" s="31" t="s">
        <v>4002</v>
      </c>
      <c r="B132" s="32">
        <v>0.1478472222222222</v>
      </c>
      <c r="C132" s="31" t="s">
        <v>70</v>
      </c>
      <c r="D132" s="31" t="s">
        <v>93</v>
      </c>
      <c r="E132" s="33">
        <f>F132+10</f>
        <v>26</v>
      </c>
      <c r="F132" s="33">
        <v>16.0</v>
      </c>
      <c r="G132" s="34"/>
      <c r="H132" s="34"/>
      <c r="I132" s="34"/>
      <c r="J132" s="31" t="s">
        <v>4013</v>
      </c>
    </row>
    <row r="133">
      <c r="A133" s="31" t="s">
        <v>4002</v>
      </c>
      <c r="B133" s="32">
        <v>0.1478935185185185</v>
      </c>
      <c r="C133" s="31" t="s">
        <v>70</v>
      </c>
      <c r="D133" s="31" t="s">
        <v>93</v>
      </c>
      <c r="E133" s="33" t="s">
        <v>75</v>
      </c>
      <c r="F133" s="33" t="s">
        <v>75</v>
      </c>
      <c r="G133" s="34"/>
      <c r="H133" s="34"/>
      <c r="I133" s="34"/>
      <c r="J133" s="31" t="s">
        <v>2263</v>
      </c>
    </row>
    <row r="134">
      <c r="A134" s="31" t="s">
        <v>4002</v>
      </c>
      <c r="B134" s="32">
        <v>0.1478935185185185</v>
      </c>
      <c r="C134" s="31" t="s">
        <v>70</v>
      </c>
      <c r="D134" s="31" t="s">
        <v>93</v>
      </c>
      <c r="E134" s="33">
        <v>22.0</v>
      </c>
      <c r="F134" s="33">
        <v>10.0</v>
      </c>
      <c r="G134" s="34"/>
      <c r="H134" s="34"/>
      <c r="I134" s="34"/>
      <c r="J134" s="31" t="s">
        <v>4013</v>
      </c>
    </row>
    <row r="135">
      <c r="A135" s="31" t="s">
        <v>4002</v>
      </c>
      <c r="B135" s="32">
        <v>0.14798611111111112</v>
      </c>
      <c r="C135" s="31" t="s">
        <v>70</v>
      </c>
      <c r="D135" s="31" t="s">
        <v>91</v>
      </c>
      <c r="E135" s="33">
        <v>14.0</v>
      </c>
      <c r="F135" s="33"/>
      <c r="G135" s="34"/>
      <c r="H135" s="31" t="s">
        <v>4011</v>
      </c>
      <c r="I135" s="34"/>
      <c r="J135" s="34"/>
    </row>
    <row r="136">
      <c r="A136" s="31" t="s">
        <v>4002</v>
      </c>
      <c r="B136" s="32">
        <v>0.14798611111111112</v>
      </c>
      <c r="C136" s="31" t="s">
        <v>70</v>
      </c>
      <c r="D136" s="31" t="s">
        <v>91</v>
      </c>
      <c r="E136" s="33">
        <v>15.0</v>
      </c>
      <c r="F136" s="33"/>
      <c r="G136" s="34"/>
      <c r="H136" s="31" t="s">
        <v>4027</v>
      </c>
      <c r="I136" s="34"/>
      <c r="J136" s="34"/>
    </row>
    <row r="137">
      <c r="A137" s="31" t="s">
        <v>4002</v>
      </c>
      <c r="B137" s="32">
        <v>0.15006944444444445</v>
      </c>
      <c r="C137" s="31" t="s">
        <v>66</v>
      </c>
      <c r="D137" s="31" t="s">
        <v>93</v>
      </c>
      <c r="E137" s="33" t="s">
        <v>75</v>
      </c>
      <c r="F137" s="33" t="s">
        <v>75</v>
      </c>
      <c r="G137" s="34"/>
      <c r="H137" s="34"/>
      <c r="I137" s="34"/>
      <c r="J137" s="31" t="s">
        <v>2263</v>
      </c>
    </row>
    <row r="138">
      <c r="A138" s="31" t="s">
        <v>4002</v>
      </c>
      <c r="B138" s="32">
        <v>0.15006944444444445</v>
      </c>
      <c r="C138" s="31" t="s">
        <v>66</v>
      </c>
      <c r="D138" s="31" t="s">
        <v>93</v>
      </c>
      <c r="E138" s="33">
        <v>25.0</v>
      </c>
      <c r="F138" s="33">
        <f>E138-12</f>
        <v>13</v>
      </c>
      <c r="G138" s="34"/>
      <c r="H138" s="34"/>
      <c r="I138" s="34"/>
      <c r="J138" s="31" t="s">
        <v>4028</v>
      </c>
    </row>
    <row r="139">
      <c r="A139" s="31" t="s">
        <v>4002</v>
      </c>
      <c r="B139" s="32">
        <v>0.15013888888888888</v>
      </c>
      <c r="C139" s="31" t="s">
        <v>66</v>
      </c>
      <c r="D139" s="31" t="s">
        <v>93</v>
      </c>
      <c r="E139" s="33" t="s">
        <v>75</v>
      </c>
      <c r="F139" s="33" t="s">
        <v>75</v>
      </c>
      <c r="G139" s="34"/>
      <c r="H139" s="34"/>
      <c r="I139" s="34"/>
      <c r="J139" s="31" t="s">
        <v>2263</v>
      </c>
    </row>
    <row r="140">
      <c r="A140" s="31" t="s">
        <v>4002</v>
      </c>
      <c r="B140" s="32">
        <v>0.15013888888888888</v>
      </c>
      <c r="C140" s="31" t="s">
        <v>66</v>
      </c>
      <c r="D140" s="31" t="s">
        <v>93</v>
      </c>
      <c r="E140" s="33">
        <v>21.0</v>
      </c>
      <c r="F140" s="33">
        <f>E140-12</f>
        <v>9</v>
      </c>
      <c r="G140" s="34"/>
      <c r="H140" s="34"/>
      <c r="I140" s="34"/>
      <c r="J140" s="31" t="s">
        <v>4028</v>
      </c>
    </row>
    <row r="141">
      <c r="A141" s="31" t="s">
        <v>4002</v>
      </c>
      <c r="B141" s="32">
        <v>0.15038194444444444</v>
      </c>
      <c r="C141" s="31" t="s">
        <v>66</v>
      </c>
      <c r="D141" s="31" t="s">
        <v>91</v>
      </c>
      <c r="E141" s="33">
        <v>45.0</v>
      </c>
      <c r="F141" s="33"/>
      <c r="G141" s="34"/>
      <c r="H141" s="31" t="s">
        <v>4029</v>
      </c>
      <c r="I141" s="33">
        <v>1.0</v>
      </c>
      <c r="J141" s="31" t="s">
        <v>4030</v>
      </c>
    </row>
  </sheetData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7.43"/>
    <col customWidth="1" min="3" max="3" width="10.0"/>
    <col customWidth="1" min="4" max="4" width="15.57"/>
    <col customWidth="1" min="5" max="5" width="11.0"/>
    <col customWidth="1" min="6" max="6" width="13.14"/>
    <col customWidth="1" min="7" max="7" width="5.57"/>
    <col customWidth="1" min="8" max="8" width="42.71"/>
    <col customWidth="1" min="9" max="9" width="6.71"/>
    <col customWidth="1" min="10" max="10" width="36.29"/>
  </cols>
  <sheetData>
    <row r="1">
      <c r="A1" s="84" t="s">
        <v>0</v>
      </c>
      <c r="B1" s="84" t="s">
        <v>56</v>
      </c>
      <c r="C1" s="84" t="s">
        <v>57</v>
      </c>
      <c r="D1" s="84" t="s">
        <v>58</v>
      </c>
      <c r="E1" s="85" t="s">
        <v>59</v>
      </c>
      <c r="F1" s="85" t="s">
        <v>60</v>
      </c>
      <c r="G1" s="84" t="s">
        <v>61</v>
      </c>
      <c r="H1" s="84" t="s">
        <v>62</v>
      </c>
      <c r="I1" s="84" t="s">
        <v>63</v>
      </c>
      <c r="J1" s="84" t="s">
        <v>64</v>
      </c>
    </row>
    <row r="2">
      <c r="A2" s="31" t="s">
        <v>4031</v>
      </c>
      <c r="B2" s="32">
        <v>0.007060185185185185</v>
      </c>
      <c r="C2" s="31" t="s">
        <v>82</v>
      </c>
      <c r="D2" s="31" t="s">
        <v>3424</v>
      </c>
      <c r="E2" s="33">
        <v>4.0</v>
      </c>
      <c r="F2" s="33">
        <v>4.0</v>
      </c>
      <c r="G2" s="34"/>
      <c r="H2" s="34"/>
      <c r="I2" s="34"/>
      <c r="J2" s="34"/>
    </row>
    <row r="3">
      <c r="A3" s="31" t="s">
        <v>4031</v>
      </c>
      <c r="B3" s="32">
        <v>0.007060185185185185</v>
      </c>
      <c r="C3" s="31" t="s">
        <v>66</v>
      </c>
      <c r="D3" s="31" t="s">
        <v>3424</v>
      </c>
      <c r="E3" s="33">
        <v>10.0</v>
      </c>
      <c r="F3" s="33">
        <v>10.0</v>
      </c>
      <c r="G3" s="34"/>
      <c r="H3" s="34"/>
      <c r="I3" s="34"/>
      <c r="J3" s="34"/>
    </row>
    <row r="4">
      <c r="A4" s="31" t="s">
        <v>4031</v>
      </c>
      <c r="B4" s="32">
        <v>0.007546296296296297</v>
      </c>
      <c r="C4" s="31" t="s">
        <v>82</v>
      </c>
      <c r="D4" s="31" t="s">
        <v>67</v>
      </c>
      <c r="E4" s="33" t="s">
        <v>88</v>
      </c>
      <c r="F4" s="33">
        <v>1.0</v>
      </c>
      <c r="G4" s="34"/>
      <c r="H4" s="34"/>
      <c r="I4" s="34"/>
      <c r="J4" s="34"/>
    </row>
    <row r="5">
      <c r="A5" s="31" t="s">
        <v>4031</v>
      </c>
      <c r="B5" s="32">
        <v>0.007719907407407407</v>
      </c>
      <c r="C5" s="31" t="s">
        <v>69</v>
      </c>
      <c r="D5" s="31" t="s">
        <v>67</v>
      </c>
      <c r="E5" s="33" t="s">
        <v>68</v>
      </c>
      <c r="F5" s="33">
        <v>20.0</v>
      </c>
      <c r="G5" s="34"/>
      <c r="H5" s="34"/>
      <c r="I5" s="34"/>
      <c r="J5" s="34"/>
    </row>
    <row r="6">
      <c r="A6" s="31" t="s">
        <v>4031</v>
      </c>
      <c r="B6" s="32">
        <v>0.011261574074074075</v>
      </c>
      <c r="C6" s="31" t="s">
        <v>70</v>
      </c>
      <c r="D6" s="31" t="s">
        <v>67</v>
      </c>
      <c r="E6" s="33">
        <v>12.0</v>
      </c>
      <c r="F6" s="33">
        <f>E6-3</f>
        <v>9</v>
      </c>
      <c r="G6" s="34"/>
      <c r="H6" s="34"/>
      <c r="I6" s="34"/>
      <c r="J6" s="34"/>
    </row>
    <row r="7">
      <c r="A7" s="31" t="s">
        <v>4031</v>
      </c>
      <c r="B7" s="32">
        <v>0.019837962962962963</v>
      </c>
      <c r="C7" s="31" t="s">
        <v>70</v>
      </c>
      <c r="D7" s="31" t="s">
        <v>365</v>
      </c>
      <c r="E7" s="33">
        <v>17.0</v>
      </c>
      <c r="F7" s="33">
        <f>E7-14</f>
        <v>3</v>
      </c>
      <c r="G7" s="34"/>
      <c r="H7" s="34"/>
      <c r="I7" s="34"/>
      <c r="J7" s="34"/>
    </row>
    <row r="8">
      <c r="A8" s="31" t="s">
        <v>4031</v>
      </c>
      <c r="B8" s="32">
        <v>0.020277777777777777</v>
      </c>
      <c r="C8" s="31" t="s">
        <v>3086</v>
      </c>
      <c r="D8" s="31" t="s">
        <v>83</v>
      </c>
      <c r="E8" s="33">
        <v>23.0</v>
      </c>
      <c r="F8" s="35">
        <f>E8-13</f>
        <v>10</v>
      </c>
      <c r="G8" s="34"/>
      <c r="H8" s="34"/>
      <c r="I8" s="34"/>
      <c r="J8" s="34"/>
    </row>
    <row r="9">
      <c r="A9" s="31" t="s">
        <v>4031</v>
      </c>
      <c r="B9" s="32">
        <v>0.02065972222222222</v>
      </c>
      <c r="C9" s="31" t="s">
        <v>964</v>
      </c>
      <c r="D9" s="31" t="s">
        <v>128</v>
      </c>
      <c r="E9" s="33">
        <v>19.0</v>
      </c>
      <c r="F9" s="33">
        <f>E9-10</f>
        <v>9</v>
      </c>
      <c r="G9" s="34"/>
      <c r="H9" s="34"/>
      <c r="I9" s="34"/>
      <c r="J9" s="34"/>
    </row>
    <row r="10">
      <c r="A10" s="31" t="s">
        <v>4031</v>
      </c>
      <c r="B10" s="32">
        <v>0.023032407407407408</v>
      </c>
      <c r="C10" s="31" t="s">
        <v>70</v>
      </c>
      <c r="D10" s="31" t="s">
        <v>71</v>
      </c>
      <c r="E10" s="33" t="s">
        <v>75</v>
      </c>
      <c r="F10" s="33" t="s">
        <v>75</v>
      </c>
      <c r="G10" s="34"/>
      <c r="H10" s="34"/>
      <c r="I10" s="34"/>
      <c r="J10" s="31" t="s">
        <v>2263</v>
      </c>
    </row>
    <row r="11">
      <c r="A11" s="31" t="s">
        <v>4031</v>
      </c>
      <c r="B11" s="32">
        <v>0.023032407407407408</v>
      </c>
      <c r="C11" s="31" t="s">
        <v>70</v>
      </c>
      <c r="D11" s="31" t="s">
        <v>71</v>
      </c>
      <c r="E11" s="33">
        <v>21.0</v>
      </c>
      <c r="F11" s="33">
        <v>12.0</v>
      </c>
      <c r="G11" s="34"/>
      <c r="H11" s="34"/>
      <c r="I11" s="34"/>
      <c r="J11" s="34"/>
    </row>
    <row r="12">
      <c r="A12" s="31" t="s">
        <v>4031</v>
      </c>
      <c r="B12" s="32">
        <v>0.025104166666666667</v>
      </c>
      <c r="C12" s="31" t="s">
        <v>82</v>
      </c>
      <c r="D12" s="31" t="s">
        <v>125</v>
      </c>
      <c r="E12" s="33">
        <v>6.0</v>
      </c>
      <c r="F12" s="33">
        <f>E12-2</f>
        <v>4</v>
      </c>
      <c r="G12" s="34"/>
      <c r="H12" s="34"/>
      <c r="I12" s="34"/>
      <c r="J12" s="34"/>
    </row>
    <row r="13">
      <c r="A13" s="31" t="s">
        <v>4031</v>
      </c>
      <c r="B13" s="32">
        <v>0.025104166666666667</v>
      </c>
      <c r="C13" s="31" t="s">
        <v>66</v>
      </c>
      <c r="D13" s="31" t="s">
        <v>125</v>
      </c>
      <c r="E13" s="33">
        <v>15.0</v>
      </c>
      <c r="F13" s="33">
        <f>E13-0</f>
        <v>15</v>
      </c>
      <c r="G13" s="34"/>
      <c r="H13" s="34"/>
      <c r="I13" s="34"/>
      <c r="J13" s="34"/>
    </row>
    <row r="14">
      <c r="A14" s="31" t="s">
        <v>4031</v>
      </c>
      <c r="B14" s="32">
        <v>0.025104166666666667</v>
      </c>
      <c r="C14" s="31" t="s">
        <v>69</v>
      </c>
      <c r="D14" s="31" t="s">
        <v>125</v>
      </c>
      <c r="E14" s="33">
        <v>15.0</v>
      </c>
      <c r="F14" s="35">
        <f>E14-4</f>
        <v>11</v>
      </c>
      <c r="G14" s="34"/>
      <c r="H14" s="34"/>
      <c r="I14" s="34"/>
      <c r="J14" s="34"/>
    </row>
    <row r="15">
      <c r="A15" s="31" t="s">
        <v>4031</v>
      </c>
      <c r="B15" s="32">
        <v>0.025104166666666667</v>
      </c>
      <c r="C15" s="31" t="s">
        <v>3086</v>
      </c>
      <c r="D15" s="31" t="s">
        <v>125</v>
      </c>
      <c r="E15" s="33" t="s">
        <v>75</v>
      </c>
      <c r="F15" s="33" t="s">
        <v>75</v>
      </c>
      <c r="G15" s="34"/>
      <c r="H15" s="34"/>
      <c r="I15" s="34"/>
      <c r="J15" s="31" t="s">
        <v>2263</v>
      </c>
    </row>
    <row r="16">
      <c r="A16" s="31" t="s">
        <v>4031</v>
      </c>
      <c r="B16" s="32">
        <v>0.025104166666666667</v>
      </c>
      <c r="C16" s="31" t="s">
        <v>3086</v>
      </c>
      <c r="D16" s="31" t="s">
        <v>125</v>
      </c>
      <c r="E16" s="33">
        <v>23.0</v>
      </c>
      <c r="F16" s="33">
        <f>E16-15</f>
        <v>8</v>
      </c>
      <c r="G16" s="34"/>
      <c r="H16" s="34"/>
      <c r="I16" s="34"/>
      <c r="J16" s="34"/>
    </row>
    <row r="17">
      <c r="A17" s="31" t="s">
        <v>4031</v>
      </c>
      <c r="B17" s="32">
        <v>0.025104166666666667</v>
      </c>
      <c r="C17" s="31" t="s">
        <v>84</v>
      </c>
      <c r="D17" s="31" t="s">
        <v>125</v>
      </c>
      <c r="E17" s="33">
        <v>13.0</v>
      </c>
      <c r="F17" s="33">
        <f>E17-3</f>
        <v>10</v>
      </c>
      <c r="G17" s="34"/>
      <c r="H17" s="34"/>
      <c r="I17" s="34"/>
      <c r="J17" s="34"/>
    </row>
    <row r="18">
      <c r="A18" s="31" t="s">
        <v>4031</v>
      </c>
      <c r="B18" s="32">
        <v>0.025104166666666667</v>
      </c>
      <c r="C18" s="31" t="s">
        <v>70</v>
      </c>
      <c r="D18" s="31" t="s">
        <v>125</v>
      </c>
      <c r="E18" s="33">
        <v>12.0</v>
      </c>
      <c r="F18" s="33">
        <f>E18-10</f>
        <v>2</v>
      </c>
      <c r="G18" s="34"/>
      <c r="H18" s="34"/>
      <c r="I18" s="34"/>
      <c r="J18" s="34"/>
    </row>
    <row r="19">
      <c r="A19" s="31" t="s">
        <v>4031</v>
      </c>
      <c r="B19" s="32">
        <v>0.025104166666666667</v>
      </c>
      <c r="C19" s="31" t="s">
        <v>964</v>
      </c>
      <c r="D19" s="31" t="s">
        <v>125</v>
      </c>
      <c r="E19" s="33" t="s">
        <v>75</v>
      </c>
      <c r="F19" s="33" t="s">
        <v>75</v>
      </c>
      <c r="G19" s="34"/>
      <c r="H19" s="34"/>
      <c r="I19" s="34"/>
      <c r="J19" s="31" t="s">
        <v>2263</v>
      </c>
    </row>
    <row r="20">
      <c r="A20" s="31" t="s">
        <v>4031</v>
      </c>
      <c r="B20" s="32">
        <v>0.025104166666666667</v>
      </c>
      <c r="C20" s="31" t="s">
        <v>964</v>
      </c>
      <c r="D20" s="31" t="s">
        <v>125</v>
      </c>
      <c r="E20" s="33">
        <v>21.0</v>
      </c>
      <c r="F20" s="33">
        <f>E20-2</f>
        <v>19</v>
      </c>
      <c r="G20" s="34"/>
      <c r="H20" s="34"/>
      <c r="I20" s="34"/>
      <c r="J20" s="34"/>
    </row>
    <row r="21">
      <c r="A21" s="31" t="s">
        <v>4031</v>
      </c>
      <c r="B21" s="32">
        <v>0.028854166666666667</v>
      </c>
      <c r="C21" s="31" t="s">
        <v>964</v>
      </c>
      <c r="D21" s="31" t="s">
        <v>67</v>
      </c>
      <c r="E21" s="33">
        <v>24.0</v>
      </c>
      <c r="F21" s="33">
        <f>E21-10</f>
        <v>14</v>
      </c>
      <c r="G21" s="34"/>
      <c r="H21" s="34"/>
      <c r="I21" s="34"/>
      <c r="J21" s="34"/>
    </row>
    <row r="22">
      <c r="A22" s="31" t="s">
        <v>4031</v>
      </c>
      <c r="B22" s="32">
        <v>0.03269675925925926</v>
      </c>
      <c r="C22" s="31" t="s">
        <v>82</v>
      </c>
      <c r="D22" s="31" t="s">
        <v>131</v>
      </c>
      <c r="E22" s="33">
        <v>17.0</v>
      </c>
      <c r="F22" s="33">
        <f>E22-5</f>
        <v>12</v>
      </c>
      <c r="G22" s="34"/>
      <c r="H22" s="34"/>
      <c r="I22" s="34"/>
      <c r="J22" s="34"/>
    </row>
    <row r="23">
      <c r="A23" s="31" t="s">
        <v>4031</v>
      </c>
      <c r="B23" s="32">
        <v>0.03269675925925926</v>
      </c>
      <c r="C23" s="31" t="s">
        <v>69</v>
      </c>
      <c r="D23" s="31" t="s">
        <v>131</v>
      </c>
      <c r="E23" s="33">
        <v>8.0</v>
      </c>
      <c r="F23" s="33">
        <f>E23-1</f>
        <v>7</v>
      </c>
      <c r="G23" s="34"/>
      <c r="H23" s="34"/>
      <c r="I23" s="34"/>
      <c r="J23" s="34"/>
    </row>
    <row r="24">
      <c r="A24" s="31" t="s">
        <v>4031</v>
      </c>
      <c r="B24" s="32">
        <v>0.03420138888888889</v>
      </c>
      <c r="C24" s="31" t="s">
        <v>82</v>
      </c>
      <c r="D24" s="31" t="s">
        <v>361</v>
      </c>
      <c r="E24" s="33">
        <v>31.0</v>
      </c>
      <c r="F24" s="33" t="s">
        <v>75</v>
      </c>
      <c r="G24" s="34"/>
      <c r="H24" s="34"/>
      <c r="I24" s="34"/>
      <c r="J24" s="31" t="s">
        <v>2508</v>
      </c>
    </row>
    <row r="25">
      <c r="A25" s="31" t="s">
        <v>4031</v>
      </c>
      <c r="B25" s="32">
        <v>0.03715277777777778</v>
      </c>
      <c r="C25" s="31" t="s">
        <v>82</v>
      </c>
      <c r="D25" s="31" t="s">
        <v>83</v>
      </c>
      <c r="E25" s="33" t="s">
        <v>75</v>
      </c>
      <c r="F25" s="33" t="s">
        <v>75</v>
      </c>
      <c r="G25" s="34"/>
      <c r="H25" s="34"/>
      <c r="I25" s="34"/>
      <c r="J25" s="31" t="s">
        <v>2263</v>
      </c>
    </row>
    <row r="26">
      <c r="A26" s="31" t="s">
        <v>4031</v>
      </c>
      <c r="B26" s="32">
        <v>0.03715277777777778</v>
      </c>
      <c r="C26" s="31" t="s">
        <v>82</v>
      </c>
      <c r="D26" s="31" t="s">
        <v>83</v>
      </c>
      <c r="E26" s="33" t="s">
        <v>68</v>
      </c>
      <c r="F26" s="33">
        <v>20.0</v>
      </c>
      <c r="G26" s="34"/>
      <c r="H26" s="34"/>
      <c r="I26" s="34"/>
      <c r="J26" s="34"/>
    </row>
    <row r="27">
      <c r="A27" s="31" t="s">
        <v>4031</v>
      </c>
      <c r="B27" s="32">
        <v>0.0372337962962963</v>
      </c>
      <c r="C27" s="31" t="s">
        <v>66</v>
      </c>
      <c r="D27" s="31" t="s">
        <v>67</v>
      </c>
      <c r="E27" s="33">
        <v>18.0</v>
      </c>
      <c r="F27" s="33">
        <f>E27-3</f>
        <v>15</v>
      </c>
      <c r="G27" s="34"/>
      <c r="H27" s="34"/>
      <c r="I27" s="34"/>
      <c r="J27" s="34"/>
    </row>
    <row r="28">
      <c r="A28" s="31" t="s">
        <v>4031</v>
      </c>
      <c r="B28" s="32">
        <v>0.0372337962962963</v>
      </c>
      <c r="C28" s="31" t="s">
        <v>964</v>
      </c>
      <c r="D28" s="31" t="s">
        <v>67</v>
      </c>
      <c r="E28" s="33">
        <v>12.0</v>
      </c>
      <c r="F28" s="33">
        <f>E28-10</f>
        <v>2</v>
      </c>
      <c r="G28" s="34"/>
      <c r="H28" s="34"/>
      <c r="I28" s="34"/>
      <c r="J28" s="34"/>
    </row>
    <row r="29">
      <c r="A29" s="31" t="s">
        <v>4031</v>
      </c>
      <c r="B29" s="32">
        <v>0.03736111111111111</v>
      </c>
      <c r="C29" s="31" t="s">
        <v>69</v>
      </c>
      <c r="D29" s="31" t="s">
        <v>83</v>
      </c>
      <c r="E29" s="33" t="s">
        <v>75</v>
      </c>
      <c r="F29" s="33" t="s">
        <v>75</v>
      </c>
      <c r="G29" s="34"/>
      <c r="H29" s="34"/>
      <c r="I29" s="34"/>
      <c r="J29" s="34"/>
    </row>
    <row r="30">
      <c r="A30" s="31" t="s">
        <v>4031</v>
      </c>
      <c r="B30" s="32">
        <v>0.043333333333333335</v>
      </c>
      <c r="C30" s="31" t="s">
        <v>66</v>
      </c>
      <c r="D30" s="31" t="s">
        <v>125</v>
      </c>
      <c r="E30" s="33">
        <v>17.0</v>
      </c>
      <c r="F30" s="33">
        <f>E30-0</f>
        <v>17</v>
      </c>
      <c r="G30" s="34"/>
      <c r="H30" s="34"/>
      <c r="I30" s="34"/>
      <c r="J30" s="34"/>
    </row>
    <row r="31">
      <c r="A31" s="31" t="s">
        <v>4031</v>
      </c>
      <c r="B31" s="32">
        <v>0.043333333333333335</v>
      </c>
      <c r="C31" s="31" t="s">
        <v>3086</v>
      </c>
      <c r="D31" s="31" t="s">
        <v>125</v>
      </c>
      <c r="E31" s="33" t="s">
        <v>75</v>
      </c>
      <c r="F31" s="33" t="s">
        <v>75</v>
      </c>
      <c r="G31" s="34"/>
      <c r="H31" s="34"/>
      <c r="I31" s="34"/>
      <c r="J31" s="31" t="s">
        <v>2263</v>
      </c>
    </row>
    <row r="32">
      <c r="A32" s="31" t="s">
        <v>4031</v>
      </c>
      <c r="B32" s="32">
        <v>0.043333333333333335</v>
      </c>
      <c r="C32" s="31" t="s">
        <v>3086</v>
      </c>
      <c r="D32" s="31" t="s">
        <v>125</v>
      </c>
      <c r="E32" s="33">
        <v>26.0</v>
      </c>
      <c r="F32" s="33">
        <f>E32-15</f>
        <v>11</v>
      </c>
      <c r="G32" s="34"/>
      <c r="H32" s="34"/>
      <c r="I32" s="34"/>
      <c r="J32" s="34"/>
    </row>
    <row r="33">
      <c r="A33" s="31" t="s">
        <v>4031</v>
      </c>
      <c r="B33" s="32">
        <v>0.047858796296296295</v>
      </c>
      <c r="C33" s="31" t="s">
        <v>66</v>
      </c>
      <c r="D33" s="31" t="s">
        <v>125</v>
      </c>
      <c r="E33" s="33">
        <v>23.0</v>
      </c>
      <c r="F33" s="33">
        <f>E33-10</f>
        <v>13</v>
      </c>
      <c r="G33" s="34"/>
      <c r="H33" s="34"/>
      <c r="I33" s="34"/>
      <c r="J33" s="31" t="s">
        <v>953</v>
      </c>
    </row>
    <row r="34">
      <c r="A34" s="31" t="s">
        <v>4031</v>
      </c>
      <c r="B34" s="32">
        <v>0.047858796296296295</v>
      </c>
      <c r="C34" s="31" t="s">
        <v>69</v>
      </c>
      <c r="D34" s="31" t="s">
        <v>125</v>
      </c>
      <c r="E34" s="33">
        <v>30.0</v>
      </c>
      <c r="F34" s="33">
        <f>E34-10-4</f>
        <v>16</v>
      </c>
      <c r="G34" s="34"/>
      <c r="H34" s="34"/>
      <c r="I34" s="34"/>
      <c r="J34" s="31" t="s">
        <v>953</v>
      </c>
    </row>
    <row r="35">
      <c r="A35" s="31" t="s">
        <v>4031</v>
      </c>
      <c r="B35" s="32">
        <v>0.047858796296296295</v>
      </c>
      <c r="C35" s="31" t="s">
        <v>82</v>
      </c>
      <c r="D35" s="31" t="s">
        <v>125</v>
      </c>
      <c r="E35" s="33" t="s">
        <v>75</v>
      </c>
      <c r="F35" s="33" t="s">
        <v>75</v>
      </c>
      <c r="G35" s="34"/>
      <c r="H35" s="34"/>
      <c r="I35" s="34"/>
      <c r="J35" s="31" t="s">
        <v>4032</v>
      </c>
    </row>
    <row r="36">
      <c r="A36" s="31" t="s">
        <v>4031</v>
      </c>
      <c r="B36" s="32">
        <v>0.047858796296296295</v>
      </c>
      <c r="C36" s="31" t="s">
        <v>82</v>
      </c>
      <c r="D36" s="31" t="s">
        <v>125</v>
      </c>
      <c r="E36" s="33" t="s">
        <v>75</v>
      </c>
      <c r="F36" s="33" t="s">
        <v>75</v>
      </c>
      <c r="G36" s="34"/>
      <c r="H36" s="34"/>
      <c r="I36" s="34"/>
      <c r="J36" s="31" t="s">
        <v>953</v>
      </c>
    </row>
    <row r="37">
      <c r="A37" s="31" t="s">
        <v>4031</v>
      </c>
      <c r="B37" s="32">
        <v>0.047858796296296295</v>
      </c>
      <c r="C37" s="31" t="s">
        <v>3086</v>
      </c>
      <c r="D37" s="31" t="s">
        <v>125</v>
      </c>
      <c r="E37" s="33" t="s">
        <v>75</v>
      </c>
      <c r="F37" s="33" t="s">
        <v>75</v>
      </c>
      <c r="G37" s="34"/>
      <c r="H37" s="34"/>
      <c r="I37" s="34"/>
      <c r="J37" s="31" t="s">
        <v>4032</v>
      </c>
    </row>
    <row r="38">
      <c r="A38" s="31" t="s">
        <v>4031</v>
      </c>
      <c r="B38" s="32">
        <v>0.047858796296296295</v>
      </c>
      <c r="C38" s="31" t="s">
        <v>3086</v>
      </c>
      <c r="D38" s="31" t="s">
        <v>125</v>
      </c>
      <c r="E38" s="33">
        <v>39.0</v>
      </c>
      <c r="F38" s="33">
        <f>E38-15-10</f>
        <v>14</v>
      </c>
      <c r="G38" s="34"/>
      <c r="H38" s="34"/>
      <c r="I38" s="34"/>
      <c r="J38" s="31" t="s">
        <v>953</v>
      </c>
    </row>
    <row r="39">
      <c r="A39" s="31" t="s">
        <v>4031</v>
      </c>
      <c r="B39" s="32">
        <v>0.047858796296296295</v>
      </c>
      <c r="C39" s="31" t="s">
        <v>84</v>
      </c>
      <c r="D39" s="31" t="s">
        <v>125</v>
      </c>
      <c r="E39" s="33">
        <f>F39+10+3</f>
        <v>15</v>
      </c>
      <c r="F39" s="33">
        <v>2.0</v>
      </c>
      <c r="G39" s="34"/>
      <c r="H39" s="34"/>
      <c r="I39" s="34"/>
      <c r="J39" s="31" t="s">
        <v>953</v>
      </c>
    </row>
    <row r="40">
      <c r="A40" s="31" t="s">
        <v>4031</v>
      </c>
      <c r="B40" s="32">
        <v>0.047858796296296295</v>
      </c>
      <c r="C40" s="31" t="s">
        <v>964</v>
      </c>
      <c r="D40" s="31" t="s">
        <v>125</v>
      </c>
      <c r="E40" s="33">
        <v>30.0</v>
      </c>
      <c r="F40" s="33">
        <f>E40-10-2</f>
        <v>18</v>
      </c>
      <c r="G40" s="34"/>
      <c r="H40" s="34"/>
      <c r="I40" s="34"/>
      <c r="J40" s="31" t="s">
        <v>953</v>
      </c>
    </row>
    <row r="41">
      <c r="A41" s="31" t="s">
        <v>4031</v>
      </c>
      <c r="B41" s="32">
        <v>0.047858796296296295</v>
      </c>
      <c r="C41" s="31" t="s">
        <v>70</v>
      </c>
      <c r="D41" s="31" t="s">
        <v>125</v>
      </c>
      <c r="E41" s="33">
        <v>23.0</v>
      </c>
      <c r="F41" s="33">
        <f>E41-10-10</f>
        <v>3</v>
      </c>
      <c r="G41" s="34"/>
      <c r="H41" s="34"/>
      <c r="I41" s="34"/>
      <c r="J41" s="31" t="s">
        <v>953</v>
      </c>
    </row>
    <row r="42">
      <c r="A42" s="31" t="s">
        <v>4031</v>
      </c>
      <c r="B42" s="32">
        <v>0.051550925925925924</v>
      </c>
      <c r="C42" s="31" t="s">
        <v>70</v>
      </c>
      <c r="D42" s="31" t="s">
        <v>67</v>
      </c>
      <c r="E42" s="33">
        <v>18.0</v>
      </c>
      <c r="F42" s="33" t="s">
        <v>75</v>
      </c>
      <c r="G42" s="34"/>
      <c r="H42" s="34"/>
      <c r="I42" s="34"/>
      <c r="J42" s="31" t="s">
        <v>2508</v>
      </c>
    </row>
    <row r="43">
      <c r="A43" s="31" t="s">
        <v>4031</v>
      </c>
      <c r="B43" s="32">
        <v>0.05494212962962963</v>
      </c>
      <c r="C43" s="31" t="s">
        <v>82</v>
      </c>
      <c r="D43" s="31" t="s">
        <v>67</v>
      </c>
      <c r="E43" s="33">
        <v>25.0</v>
      </c>
      <c r="F43" s="33">
        <f>E43-9</f>
        <v>16</v>
      </c>
      <c r="G43" s="34"/>
      <c r="H43" s="34"/>
      <c r="I43" s="34"/>
      <c r="J43" s="34"/>
    </row>
    <row r="44">
      <c r="A44" s="31" t="s">
        <v>4031</v>
      </c>
      <c r="B44" s="32">
        <v>0.05597222222222222</v>
      </c>
      <c r="C44" s="31" t="s">
        <v>66</v>
      </c>
      <c r="D44" s="31" t="s">
        <v>166</v>
      </c>
      <c r="E44" s="33" t="s">
        <v>88</v>
      </c>
      <c r="F44" s="33">
        <v>1.0</v>
      </c>
      <c r="G44" s="34"/>
      <c r="H44" s="34"/>
      <c r="I44" s="34"/>
      <c r="J44" s="34"/>
    </row>
    <row r="45">
      <c r="A45" s="31" t="s">
        <v>4031</v>
      </c>
      <c r="B45" s="32">
        <v>0.05597222222222222</v>
      </c>
      <c r="C45" s="31" t="s">
        <v>84</v>
      </c>
      <c r="D45" s="31" t="s">
        <v>166</v>
      </c>
      <c r="E45" s="33" t="s">
        <v>88</v>
      </c>
      <c r="F45" s="33">
        <v>1.0</v>
      </c>
      <c r="G45" s="34"/>
      <c r="H45" s="34"/>
      <c r="I45" s="34"/>
      <c r="J45" s="34"/>
    </row>
    <row r="46">
      <c r="A46" s="31" t="s">
        <v>4031</v>
      </c>
      <c r="B46" s="32">
        <v>0.05597222222222222</v>
      </c>
      <c r="C46" s="31" t="s">
        <v>70</v>
      </c>
      <c r="D46" s="31" t="s">
        <v>166</v>
      </c>
      <c r="E46" s="33" t="s">
        <v>75</v>
      </c>
      <c r="F46" s="33" t="s">
        <v>75</v>
      </c>
      <c r="G46" s="34"/>
      <c r="H46" s="34"/>
      <c r="I46" s="34"/>
      <c r="J46" s="31" t="s">
        <v>2263</v>
      </c>
    </row>
    <row r="47">
      <c r="A47" s="31" t="s">
        <v>4031</v>
      </c>
      <c r="B47" s="32">
        <v>0.05597222222222222</v>
      </c>
      <c r="C47" s="31" t="s">
        <v>70</v>
      </c>
      <c r="D47" s="31" t="s">
        <v>166</v>
      </c>
      <c r="E47" s="33">
        <v>24.0</v>
      </c>
      <c r="F47" s="33">
        <f>E47-9</f>
        <v>15</v>
      </c>
      <c r="G47" s="34"/>
      <c r="H47" s="34"/>
      <c r="I47" s="34"/>
      <c r="J47" s="34"/>
    </row>
    <row r="48">
      <c r="A48" s="31" t="s">
        <v>4031</v>
      </c>
      <c r="B48" s="32">
        <v>0.05597222222222222</v>
      </c>
      <c r="C48" s="31" t="s">
        <v>69</v>
      </c>
      <c r="D48" s="31" t="s">
        <v>166</v>
      </c>
      <c r="E48" s="33">
        <v>29.0</v>
      </c>
      <c r="F48" s="33">
        <f>E48-10</f>
        <v>19</v>
      </c>
      <c r="G48" s="34"/>
      <c r="H48" s="34"/>
      <c r="I48" s="34"/>
      <c r="J48" s="34"/>
    </row>
    <row r="49">
      <c r="A49" s="31" t="s">
        <v>4031</v>
      </c>
      <c r="B49" s="32">
        <v>0.05597222222222222</v>
      </c>
      <c r="C49" s="31" t="s">
        <v>3086</v>
      </c>
      <c r="D49" s="31" t="s">
        <v>166</v>
      </c>
      <c r="E49" s="33">
        <v>24.0</v>
      </c>
      <c r="F49" s="33">
        <f>E49-6</f>
        <v>18</v>
      </c>
      <c r="G49" s="34"/>
      <c r="H49" s="34"/>
      <c r="I49" s="34"/>
      <c r="J49" s="34"/>
    </row>
    <row r="50">
      <c r="A50" s="31" t="s">
        <v>4031</v>
      </c>
      <c r="B50" s="32">
        <v>0.05597222222222222</v>
      </c>
      <c r="C50" s="31" t="s">
        <v>82</v>
      </c>
      <c r="D50" s="31" t="s">
        <v>166</v>
      </c>
      <c r="E50" s="33">
        <v>25.0</v>
      </c>
      <c r="F50" s="33">
        <f>E50-9</f>
        <v>16</v>
      </c>
      <c r="G50" s="34"/>
      <c r="H50" s="34"/>
      <c r="I50" s="34"/>
      <c r="J50" s="34"/>
    </row>
    <row r="51">
      <c r="A51" s="31" t="s">
        <v>4031</v>
      </c>
      <c r="B51" s="32">
        <v>0.05597222222222222</v>
      </c>
      <c r="C51" s="31" t="s">
        <v>964</v>
      </c>
      <c r="D51" s="31" t="s">
        <v>166</v>
      </c>
      <c r="E51" s="33" t="s">
        <v>75</v>
      </c>
      <c r="F51" s="33" t="s">
        <v>75</v>
      </c>
      <c r="G51" s="34"/>
      <c r="H51" s="34"/>
      <c r="I51" s="34"/>
      <c r="J51" s="34"/>
    </row>
    <row r="52">
      <c r="A52" s="31" t="s">
        <v>4031</v>
      </c>
      <c r="B52" s="32">
        <v>0.04337962962962963</v>
      </c>
      <c r="C52" s="31" t="s">
        <v>964</v>
      </c>
      <c r="D52" s="31" t="s">
        <v>120</v>
      </c>
      <c r="E52" s="33">
        <v>21.0</v>
      </c>
      <c r="F52" s="33"/>
      <c r="G52" s="34"/>
      <c r="H52" s="31" t="s">
        <v>4033</v>
      </c>
      <c r="I52" s="34"/>
      <c r="J52" s="31" t="s">
        <v>4034</v>
      </c>
    </row>
    <row r="53">
      <c r="A53" s="31" t="s">
        <v>4031</v>
      </c>
      <c r="B53" s="32">
        <v>0.05952546296296296</v>
      </c>
      <c r="C53" s="31" t="s">
        <v>66</v>
      </c>
      <c r="D53" s="31" t="s">
        <v>166</v>
      </c>
      <c r="E53" s="33">
        <v>16.0</v>
      </c>
      <c r="F53" s="33">
        <f>E53-4</f>
        <v>12</v>
      </c>
      <c r="G53" s="34"/>
      <c r="H53" s="34"/>
      <c r="I53" s="34"/>
      <c r="J53" s="34"/>
    </row>
    <row r="54">
      <c r="A54" s="31" t="s">
        <v>4031</v>
      </c>
      <c r="B54" s="32">
        <v>0.05952546296296296</v>
      </c>
      <c r="C54" s="31" t="s">
        <v>84</v>
      </c>
      <c r="D54" s="31" t="s">
        <v>166</v>
      </c>
      <c r="E54" s="33">
        <v>20.0</v>
      </c>
      <c r="F54" s="33">
        <f>E54-1</f>
        <v>19</v>
      </c>
      <c r="G54" s="34"/>
      <c r="H54" s="34"/>
      <c r="I54" s="34"/>
      <c r="J54" s="34"/>
    </row>
    <row r="55">
      <c r="A55" s="31" t="s">
        <v>4031</v>
      </c>
      <c r="B55" s="32">
        <v>0.05907407407407408</v>
      </c>
      <c r="C55" s="31" t="s">
        <v>69</v>
      </c>
      <c r="D55" s="31" t="s">
        <v>120</v>
      </c>
      <c r="E55" s="33">
        <v>27.0</v>
      </c>
      <c r="F55" s="33"/>
      <c r="G55" s="34"/>
      <c r="H55" s="31" t="s">
        <v>4035</v>
      </c>
      <c r="I55" s="34"/>
      <c r="J55" s="31" t="s">
        <v>1169</v>
      </c>
    </row>
    <row r="56">
      <c r="A56" s="31" t="s">
        <v>4031</v>
      </c>
      <c r="B56" s="32">
        <v>0.06126157407407407</v>
      </c>
      <c r="C56" s="31" t="s">
        <v>66</v>
      </c>
      <c r="D56" s="31" t="s">
        <v>166</v>
      </c>
      <c r="E56" s="33">
        <v>23.0</v>
      </c>
      <c r="F56" s="33">
        <f>E56-4</f>
        <v>19</v>
      </c>
      <c r="G56" s="34"/>
      <c r="H56" s="34"/>
      <c r="I56" s="34"/>
      <c r="J56" s="31" t="s">
        <v>4036</v>
      </c>
    </row>
    <row r="57">
      <c r="A57" s="31" t="s">
        <v>4031</v>
      </c>
      <c r="B57" s="32">
        <v>0.06159722222222222</v>
      </c>
      <c r="C57" s="31" t="s">
        <v>70</v>
      </c>
      <c r="D57" s="31" t="s">
        <v>67</v>
      </c>
      <c r="E57" s="33">
        <v>21.0</v>
      </c>
      <c r="F57" s="33">
        <f>E57-3</f>
        <v>18</v>
      </c>
      <c r="G57" s="34"/>
      <c r="H57" s="34"/>
      <c r="I57" s="34"/>
      <c r="J57" s="34"/>
    </row>
    <row r="58">
      <c r="A58" s="31" t="s">
        <v>4031</v>
      </c>
      <c r="B58" s="32">
        <v>0.0654050925925926</v>
      </c>
      <c r="C58" s="31" t="s">
        <v>82</v>
      </c>
      <c r="D58" s="31" t="s">
        <v>3424</v>
      </c>
      <c r="E58" s="33">
        <v>8.0</v>
      </c>
      <c r="F58" s="33">
        <f t="shared" ref="F58:F60" si="1">E58</f>
        <v>8</v>
      </c>
      <c r="G58" s="34"/>
      <c r="H58" s="34"/>
      <c r="I58" s="34"/>
      <c r="J58" s="34"/>
    </row>
    <row r="59">
      <c r="A59" s="31" t="s">
        <v>4031</v>
      </c>
      <c r="B59" s="32">
        <v>0.06550925925925925</v>
      </c>
      <c r="C59" s="31" t="s">
        <v>69</v>
      </c>
      <c r="D59" s="31" t="s">
        <v>3424</v>
      </c>
      <c r="E59" s="33">
        <v>2.0</v>
      </c>
      <c r="F59" s="33">
        <f t="shared" si="1"/>
        <v>2</v>
      </c>
      <c r="G59" s="34"/>
      <c r="H59" s="34"/>
      <c r="I59" s="34"/>
      <c r="J59" s="34"/>
    </row>
    <row r="60">
      <c r="A60" s="31" t="s">
        <v>4031</v>
      </c>
      <c r="B60" s="32">
        <v>0.0686574074074074</v>
      </c>
      <c r="C60" s="31" t="s">
        <v>82</v>
      </c>
      <c r="D60" s="31" t="s">
        <v>3424</v>
      </c>
      <c r="E60" s="33">
        <v>8.0</v>
      </c>
      <c r="F60" s="33">
        <f t="shared" si="1"/>
        <v>8</v>
      </c>
      <c r="G60" s="34"/>
      <c r="H60" s="34"/>
      <c r="I60" s="34"/>
      <c r="J60" s="34"/>
    </row>
    <row r="61">
      <c r="A61" s="31" t="s">
        <v>4031</v>
      </c>
      <c r="B61" s="32">
        <v>0.06851851851851852</v>
      </c>
      <c r="C61" s="31" t="s">
        <v>964</v>
      </c>
      <c r="D61" s="31" t="s">
        <v>67</v>
      </c>
      <c r="E61" s="33">
        <v>20.0</v>
      </c>
      <c r="F61" s="33">
        <f>E61-10</f>
        <v>10</v>
      </c>
      <c r="G61" s="34"/>
      <c r="H61" s="34"/>
      <c r="I61" s="34"/>
      <c r="J61" s="34"/>
    </row>
    <row r="62">
      <c r="A62" s="31" t="s">
        <v>4031</v>
      </c>
      <c r="B62" s="32">
        <v>0.07039351851851852</v>
      </c>
      <c r="C62" s="31" t="s">
        <v>82</v>
      </c>
      <c r="D62" s="31" t="s">
        <v>67</v>
      </c>
      <c r="E62" s="33">
        <v>18.0</v>
      </c>
      <c r="F62" s="33" t="s">
        <v>75</v>
      </c>
      <c r="G62" s="34"/>
      <c r="H62" s="34"/>
      <c r="I62" s="34"/>
      <c r="J62" s="31" t="s">
        <v>2508</v>
      </c>
    </row>
    <row r="63">
      <c r="A63" s="31" t="s">
        <v>4031</v>
      </c>
      <c r="B63" s="32">
        <v>0.07185185185185185</v>
      </c>
      <c r="C63" s="31" t="s">
        <v>70</v>
      </c>
      <c r="D63" s="31" t="s">
        <v>83</v>
      </c>
      <c r="E63" s="33">
        <v>20.0</v>
      </c>
      <c r="F63" s="33" t="s">
        <v>75</v>
      </c>
      <c r="G63" s="34"/>
      <c r="H63" s="34"/>
      <c r="I63" s="34"/>
      <c r="J63" s="31" t="s">
        <v>2508</v>
      </c>
    </row>
    <row r="64">
      <c r="A64" s="31" t="s">
        <v>4031</v>
      </c>
      <c r="B64" s="32">
        <v>0.07425925925925926</v>
      </c>
      <c r="C64" s="31" t="s">
        <v>82</v>
      </c>
      <c r="D64" s="31" t="s">
        <v>67</v>
      </c>
      <c r="E64" s="33">
        <v>19.0</v>
      </c>
      <c r="F64" s="33">
        <f>E64-9</f>
        <v>10</v>
      </c>
      <c r="G64" s="34"/>
      <c r="H64" s="34"/>
      <c r="I64" s="34"/>
      <c r="J64" s="34"/>
    </row>
    <row r="65">
      <c r="A65" s="31" t="s">
        <v>4031</v>
      </c>
      <c r="B65" s="32">
        <v>0.07540509259259259</v>
      </c>
      <c r="C65" s="31" t="s">
        <v>70</v>
      </c>
      <c r="D65" s="31" t="s">
        <v>67</v>
      </c>
      <c r="E65" s="33" t="s">
        <v>68</v>
      </c>
      <c r="F65" s="33">
        <v>20.0</v>
      </c>
      <c r="G65" s="34"/>
      <c r="H65" s="34"/>
      <c r="I65" s="34"/>
      <c r="J65" s="34"/>
    </row>
    <row r="66">
      <c r="A66" s="31" t="s">
        <v>4031</v>
      </c>
      <c r="B66" s="32">
        <v>0.07540509259259259</v>
      </c>
      <c r="C66" s="31" t="s">
        <v>66</v>
      </c>
      <c r="D66" s="31" t="s">
        <v>67</v>
      </c>
      <c r="E66" s="33">
        <f>F66+3</f>
        <v>19</v>
      </c>
      <c r="F66" s="33">
        <v>16.0</v>
      </c>
      <c r="G66" s="34"/>
      <c r="H66" s="34"/>
      <c r="I66" s="34"/>
      <c r="J66" s="34"/>
    </row>
    <row r="67">
      <c r="A67" s="31" t="s">
        <v>4031</v>
      </c>
      <c r="B67" s="32">
        <v>0.07648148148148148</v>
      </c>
      <c r="C67" s="31" t="s">
        <v>66</v>
      </c>
      <c r="D67" s="31" t="s">
        <v>67</v>
      </c>
      <c r="E67" s="33">
        <v>19.0</v>
      </c>
      <c r="F67" s="33">
        <f t="shared" ref="F67:F68" si="2">E67-3</f>
        <v>16</v>
      </c>
      <c r="G67" s="34"/>
      <c r="H67" s="34"/>
      <c r="I67" s="34"/>
      <c r="J67" s="31" t="s">
        <v>2265</v>
      </c>
    </row>
    <row r="68">
      <c r="A68" s="31" t="s">
        <v>4031</v>
      </c>
      <c r="B68" s="32">
        <v>0.07648148148148148</v>
      </c>
      <c r="C68" s="31" t="s">
        <v>66</v>
      </c>
      <c r="D68" s="31" t="s">
        <v>67</v>
      </c>
      <c r="E68" s="33">
        <v>18.0</v>
      </c>
      <c r="F68" s="33">
        <f t="shared" si="2"/>
        <v>15</v>
      </c>
      <c r="G68" s="34"/>
      <c r="H68" s="34"/>
      <c r="I68" s="34"/>
      <c r="J68" s="34"/>
    </row>
    <row r="69">
      <c r="A69" s="31" t="s">
        <v>4031</v>
      </c>
      <c r="B69" s="32">
        <v>0.0787962962962963</v>
      </c>
      <c r="C69" s="31" t="s">
        <v>82</v>
      </c>
      <c r="D69" s="31" t="s">
        <v>120</v>
      </c>
      <c r="E69" s="33" t="s">
        <v>75</v>
      </c>
      <c r="F69" s="33"/>
      <c r="G69" s="34"/>
      <c r="H69" s="31" t="s">
        <v>3944</v>
      </c>
      <c r="I69" s="34"/>
      <c r="J69" s="31" t="s">
        <v>3663</v>
      </c>
    </row>
    <row r="70">
      <c r="A70" s="31" t="s">
        <v>4031</v>
      </c>
      <c r="B70" s="32">
        <v>0.0787962962962963</v>
      </c>
      <c r="C70" s="31" t="s">
        <v>84</v>
      </c>
      <c r="D70" s="31" t="s">
        <v>120</v>
      </c>
      <c r="E70" s="33" t="s">
        <v>75</v>
      </c>
      <c r="F70" s="33"/>
      <c r="G70" s="34"/>
      <c r="H70" s="31" t="s">
        <v>3947</v>
      </c>
      <c r="I70" s="34"/>
      <c r="J70" s="31" t="s">
        <v>3663</v>
      </c>
    </row>
    <row r="71">
      <c r="A71" s="31" t="s">
        <v>4031</v>
      </c>
      <c r="B71" s="32">
        <v>0.07893518518518519</v>
      </c>
      <c r="C71" s="31" t="s">
        <v>3086</v>
      </c>
      <c r="D71" s="31" t="s">
        <v>131</v>
      </c>
      <c r="E71" s="33">
        <v>10.0</v>
      </c>
      <c r="F71" s="33">
        <f>E71-3</f>
        <v>7</v>
      </c>
      <c r="G71" s="34"/>
      <c r="H71" s="34"/>
      <c r="I71" s="34"/>
      <c r="J71" s="34"/>
    </row>
    <row r="72">
      <c r="A72" s="31" t="s">
        <v>4031</v>
      </c>
      <c r="B72" s="32">
        <v>0.07967592592592593</v>
      </c>
      <c r="C72" s="31" t="s">
        <v>3086</v>
      </c>
      <c r="D72" s="31" t="s">
        <v>125</v>
      </c>
      <c r="E72" s="33">
        <v>34.0</v>
      </c>
      <c r="F72" s="33">
        <f>E72-15</f>
        <v>19</v>
      </c>
      <c r="G72" s="34"/>
      <c r="H72" s="34"/>
      <c r="I72" s="34"/>
      <c r="J72" s="34"/>
    </row>
    <row r="73">
      <c r="A73" s="31" t="s">
        <v>4031</v>
      </c>
      <c r="B73" s="32">
        <v>0.08023148148148149</v>
      </c>
      <c r="C73" s="31" t="s">
        <v>3086</v>
      </c>
      <c r="D73" s="31" t="s">
        <v>67</v>
      </c>
      <c r="E73" s="33">
        <v>19.0</v>
      </c>
      <c r="F73" s="33">
        <f>E73-1</f>
        <v>18</v>
      </c>
      <c r="G73" s="34"/>
      <c r="H73" s="34"/>
      <c r="I73" s="34"/>
      <c r="J73" s="34"/>
    </row>
    <row r="74">
      <c r="A74" s="31" t="s">
        <v>4031</v>
      </c>
      <c r="B74" s="32">
        <v>0.08642361111111112</v>
      </c>
      <c r="C74" s="31" t="s">
        <v>66</v>
      </c>
      <c r="D74" s="31" t="s">
        <v>3424</v>
      </c>
      <c r="E74" s="33">
        <v>9.0</v>
      </c>
      <c r="F74" s="33">
        <f>E74</f>
        <v>9</v>
      </c>
      <c r="G74" s="34"/>
      <c r="H74" s="34"/>
      <c r="I74" s="34"/>
      <c r="J74" s="34"/>
    </row>
    <row r="75">
      <c r="A75" s="31" t="s">
        <v>4031</v>
      </c>
      <c r="B75" s="32">
        <v>0.1032175925925926</v>
      </c>
      <c r="C75" s="31" t="s">
        <v>70</v>
      </c>
      <c r="D75" s="31" t="s">
        <v>67</v>
      </c>
      <c r="E75" s="33">
        <v>17.0</v>
      </c>
      <c r="F75" s="33">
        <f>E75-4</f>
        <v>13</v>
      </c>
      <c r="G75" s="34"/>
      <c r="H75" s="34"/>
      <c r="I75" s="34"/>
      <c r="J75" s="34"/>
    </row>
    <row r="76">
      <c r="A76" s="31" t="s">
        <v>4031</v>
      </c>
      <c r="B76" s="32">
        <v>0.10401620370370371</v>
      </c>
      <c r="C76" s="31" t="s">
        <v>69</v>
      </c>
      <c r="D76" s="31" t="s">
        <v>125</v>
      </c>
      <c r="E76" s="33">
        <v>31.0</v>
      </c>
      <c r="F76" s="33">
        <f>E76-4-10</f>
        <v>17</v>
      </c>
      <c r="G76" s="34"/>
      <c r="H76" s="34"/>
      <c r="I76" s="34"/>
      <c r="J76" s="31" t="s">
        <v>953</v>
      </c>
    </row>
    <row r="77">
      <c r="A77" s="31" t="s">
        <v>4031</v>
      </c>
      <c r="B77" s="32">
        <v>0.10474537037037036</v>
      </c>
      <c r="C77" s="31" t="s">
        <v>82</v>
      </c>
      <c r="D77" s="31" t="s">
        <v>67</v>
      </c>
      <c r="E77" s="33" t="s">
        <v>68</v>
      </c>
      <c r="F77" s="33">
        <v>20.0</v>
      </c>
      <c r="G77" s="34"/>
      <c r="H77" s="34"/>
      <c r="I77" s="34"/>
      <c r="J77" s="34"/>
    </row>
    <row r="78">
      <c r="A78" s="31" t="s">
        <v>4031</v>
      </c>
      <c r="B78" s="32">
        <v>0.10741898148148148</v>
      </c>
      <c r="C78" s="31" t="s">
        <v>70</v>
      </c>
      <c r="D78" s="31" t="s">
        <v>71</v>
      </c>
      <c r="E78" s="33">
        <v>24.0</v>
      </c>
      <c r="F78" s="33">
        <f>E78-9</f>
        <v>15</v>
      </c>
      <c r="G78" s="34"/>
      <c r="H78" s="34"/>
      <c r="I78" s="34"/>
      <c r="J78" s="34"/>
    </row>
    <row r="79">
      <c r="A79" s="31" t="s">
        <v>4031</v>
      </c>
      <c r="B79" s="32">
        <v>0.10741898148148148</v>
      </c>
      <c r="C79" s="31" t="s">
        <v>964</v>
      </c>
      <c r="D79" s="31" t="s">
        <v>71</v>
      </c>
      <c r="E79" s="33">
        <v>30.0</v>
      </c>
      <c r="F79" s="33" t="s">
        <v>75</v>
      </c>
      <c r="G79" s="34"/>
      <c r="H79" s="34"/>
      <c r="I79" s="34"/>
      <c r="J79" s="31" t="s">
        <v>2508</v>
      </c>
    </row>
    <row r="80">
      <c r="A80" s="31" t="s">
        <v>4031</v>
      </c>
      <c r="B80" s="32">
        <v>0.11331018518518518</v>
      </c>
      <c r="C80" s="31" t="s">
        <v>3086</v>
      </c>
      <c r="D80" s="31" t="s">
        <v>87</v>
      </c>
      <c r="E80" s="33">
        <v>20.0</v>
      </c>
      <c r="F80" s="33">
        <f>E80-5</f>
        <v>15</v>
      </c>
      <c r="G80" s="34"/>
      <c r="H80" s="34"/>
      <c r="I80" s="34"/>
      <c r="J80" s="34"/>
    </row>
    <row r="81">
      <c r="A81" s="31" t="s">
        <v>4031</v>
      </c>
      <c r="B81" s="32">
        <v>0.11331018518518518</v>
      </c>
      <c r="C81" s="31" t="s">
        <v>69</v>
      </c>
      <c r="D81" s="31" t="s">
        <v>87</v>
      </c>
      <c r="E81" s="33">
        <v>21.0</v>
      </c>
      <c r="F81" s="33">
        <f>E81-4</f>
        <v>17</v>
      </c>
      <c r="G81" s="34"/>
      <c r="H81" s="34"/>
      <c r="I81" s="34"/>
      <c r="J81" s="34"/>
    </row>
    <row r="82">
      <c r="A82" s="31" t="s">
        <v>4031</v>
      </c>
      <c r="B82" s="32">
        <v>0.11331018518518518</v>
      </c>
      <c r="C82" s="31" t="s">
        <v>84</v>
      </c>
      <c r="D82" s="31" t="s">
        <v>87</v>
      </c>
      <c r="E82" s="33">
        <v>22.0</v>
      </c>
      <c r="F82" s="33">
        <f>E82-3</f>
        <v>19</v>
      </c>
      <c r="G82" s="34"/>
      <c r="H82" s="34"/>
      <c r="I82" s="34"/>
      <c r="J82" s="34"/>
    </row>
    <row r="83">
      <c r="A83" s="31" t="s">
        <v>4031</v>
      </c>
      <c r="B83" s="32">
        <v>0.11331018518518518</v>
      </c>
      <c r="C83" s="31" t="s">
        <v>70</v>
      </c>
      <c r="D83" s="31" t="s">
        <v>87</v>
      </c>
      <c r="E83" s="33">
        <v>20.0</v>
      </c>
      <c r="F83" s="33">
        <f>E83-5</f>
        <v>15</v>
      </c>
      <c r="G83" s="34"/>
      <c r="H83" s="34"/>
      <c r="I83" s="34"/>
      <c r="J83" s="34"/>
    </row>
    <row r="84">
      <c r="A84" s="31" t="s">
        <v>4031</v>
      </c>
      <c r="B84" s="32">
        <v>0.11331018518518518</v>
      </c>
      <c r="C84" s="31" t="s">
        <v>82</v>
      </c>
      <c r="D84" s="31" t="s">
        <v>87</v>
      </c>
      <c r="E84" s="33">
        <v>10.0</v>
      </c>
      <c r="F84" s="33">
        <f>E84-1</f>
        <v>9</v>
      </c>
      <c r="G84" s="34"/>
      <c r="H84" s="34"/>
      <c r="I84" s="34"/>
      <c r="J84" s="34"/>
    </row>
    <row r="85">
      <c r="A85" s="31" t="s">
        <v>4031</v>
      </c>
      <c r="B85" s="32">
        <v>0.11331018518518518</v>
      </c>
      <c r="C85" s="31" t="s">
        <v>66</v>
      </c>
      <c r="D85" s="31" t="s">
        <v>87</v>
      </c>
      <c r="E85" s="33">
        <v>10.0</v>
      </c>
      <c r="F85" s="33">
        <f>E85-0</f>
        <v>10</v>
      </c>
      <c r="G85" s="34"/>
      <c r="H85" s="34"/>
      <c r="I85" s="34"/>
      <c r="J85" s="34"/>
    </row>
    <row r="86">
      <c r="A86" s="31" t="s">
        <v>4031</v>
      </c>
      <c r="B86" s="32">
        <v>0.11331018518518518</v>
      </c>
      <c r="C86" s="31" t="s">
        <v>964</v>
      </c>
      <c r="D86" s="34" t="s">
        <v>87</v>
      </c>
      <c r="E86" s="33">
        <v>9.0</v>
      </c>
      <c r="F86" s="33">
        <f>E86-2</f>
        <v>7</v>
      </c>
      <c r="G86" s="34"/>
      <c r="H86" s="34"/>
      <c r="I86" s="34"/>
      <c r="J86" s="34"/>
    </row>
    <row r="87">
      <c r="A87" s="31" t="s">
        <v>4031</v>
      </c>
      <c r="B87" s="32">
        <v>0.11673611111111111</v>
      </c>
      <c r="C87" s="31" t="s">
        <v>84</v>
      </c>
      <c r="D87" s="31" t="s">
        <v>93</v>
      </c>
      <c r="E87" s="33">
        <v>17.0</v>
      </c>
      <c r="F87" s="33">
        <v>5.0</v>
      </c>
      <c r="G87" s="34"/>
      <c r="H87" s="34"/>
      <c r="I87" s="34"/>
      <c r="J87" s="31" t="s">
        <v>4037</v>
      </c>
    </row>
    <row r="88">
      <c r="A88" s="31" t="s">
        <v>4031</v>
      </c>
      <c r="B88" s="32">
        <v>0.11688657407407407</v>
      </c>
      <c r="C88" s="31" t="s">
        <v>84</v>
      </c>
      <c r="D88" s="31" t="s">
        <v>93</v>
      </c>
      <c r="E88" s="33">
        <v>16.0</v>
      </c>
      <c r="F88" s="33">
        <v>4.0</v>
      </c>
      <c r="G88" s="34"/>
      <c r="H88" s="34"/>
      <c r="I88" s="34"/>
      <c r="J88" s="31" t="s">
        <v>4037</v>
      </c>
    </row>
    <row r="89">
      <c r="A89" s="31" t="s">
        <v>4031</v>
      </c>
      <c r="B89" s="32">
        <v>0.1175462962962963</v>
      </c>
      <c r="C89" s="31" t="s">
        <v>84</v>
      </c>
      <c r="D89" s="31" t="s">
        <v>91</v>
      </c>
      <c r="E89" s="33">
        <v>33.0</v>
      </c>
      <c r="F89" s="33"/>
      <c r="G89" s="34"/>
      <c r="H89" s="31" t="s">
        <v>4038</v>
      </c>
      <c r="I89" s="34"/>
      <c r="J89" s="34"/>
    </row>
    <row r="90">
      <c r="A90" s="31" t="s">
        <v>4031</v>
      </c>
      <c r="B90" s="32">
        <v>0.12039351851851852</v>
      </c>
      <c r="C90" s="31" t="s">
        <v>70</v>
      </c>
      <c r="D90" s="31" t="s">
        <v>93</v>
      </c>
      <c r="E90" s="33">
        <v>21.0</v>
      </c>
      <c r="F90" s="33">
        <f t="shared" ref="F90:F91" si="3">E90-12</f>
        <v>9</v>
      </c>
      <c r="G90" s="34"/>
      <c r="H90" s="34"/>
      <c r="I90" s="34"/>
      <c r="J90" s="31" t="s">
        <v>4039</v>
      </c>
    </row>
    <row r="91">
      <c r="A91" s="31" t="s">
        <v>4031</v>
      </c>
      <c r="B91" s="32">
        <v>0.12048611111111111</v>
      </c>
      <c r="C91" s="31" t="s">
        <v>70</v>
      </c>
      <c r="D91" s="31" t="s">
        <v>93</v>
      </c>
      <c r="E91" s="33">
        <v>15.0</v>
      </c>
      <c r="F91" s="33">
        <f t="shared" si="3"/>
        <v>3</v>
      </c>
      <c r="G91" s="34"/>
      <c r="H91" s="34"/>
      <c r="I91" s="34"/>
      <c r="J91" s="31" t="s">
        <v>4039</v>
      </c>
    </row>
    <row r="92">
      <c r="A92" s="31" t="s">
        <v>4031</v>
      </c>
      <c r="B92" s="32">
        <v>0.12052083333333333</v>
      </c>
      <c r="C92" s="31" t="s">
        <v>70</v>
      </c>
      <c r="D92" s="31" t="s">
        <v>91</v>
      </c>
      <c r="E92" s="33">
        <v>12.0</v>
      </c>
      <c r="F92" s="33"/>
      <c r="G92" s="34"/>
      <c r="H92" s="31" t="s">
        <v>4040</v>
      </c>
      <c r="I92" s="34"/>
      <c r="J92" s="34"/>
    </row>
    <row r="93">
      <c r="A93" s="31" t="s">
        <v>4031</v>
      </c>
      <c r="B93" s="32">
        <v>0.12090277777777778</v>
      </c>
      <c r="C93" s="31" t="s">
        <v>70</v>
      </c>
      <c r="D93" s="31" t="s">
        <v>93</v>
      </c>
      <c r="E93" s="33" t="s">
        <v>75</v>
      </c>
      <c r="F93" s="33" t="s">
        <v>75</v>
      </c>
      <c r="G93" s="34"/>
      <c r="H93" s="34"/>
      <c r="I93" s="34"/>
      <c r="J93" s="31" t="s">
        <v>4041</v>
      </c>
    </row>
    <row r="94">
      <c r="A94" s="31" t="s">
        <v>4031</v>
      </c>
      <c r="B94" s="32">
        <v>0.12090277777777778</v>
      </c>
      <c r="C94" s="31" t="s">
        <v>70</v>
      </c>
      <c r="D94" s="31" t="s">
        <v>93</v>
      </c>
      <c r="E94" s="33" t="s">
        <v>75</v>
      </c>
      <c r="F94" s="33" t="s">
        <v>75</v>
      </c>
      <c r="G94" s="34"/>
      <c r="H94" s="34"/>
      <c r="I94" s="34"/>
      <c r="J94" s="31" t="s">
        <v>4041</v>
      </c>
    </row>
    <row r="95">
      <c r="A95" s="31" t="s">
        <v>4031</v>
      </c>
      <c r="B95" s="32">
        <v>0.12106481481481482</v>
      </c>
      <c r="C95" s="31" t="s">
        <v>70</v>
      </c>
      <c r="D95" s="31" t="s">
        <v>91</v>
      </c>
      <c r="E95" s="33">
        <v>22.0</v>
      </c>
      <c r="F95" s="33"/>
      <c r="G95" s="34"/>
      <c r="H95" s="31" t="s">
        <v>4042</v>
      </c>
      <c r="I95" s="34"/>
      <c r="J95" s="34"/>
    </row>
    <row r="96">
      <c r="A96" s="31" t="s">
        <v>4031</v>
      </c>
      <c r="B96" s="32">
        <v>0.12489583333333333</v>
      </c>
      <c r="C96" s="31" t="s">
        <v>70</v>
      </c>
      <c r="D96" s="31" t="s">
        <v>93</v>
      </c>
      <c r="E96" s="33">
        <v>30.0</v>
      </c>
      <c r="F96" s="33">
        <v>18.0</v>
      </c>
      <c r="G96" s="34"/>
      <c r="H96" s="34"/>
      <c r="I96" s="34"/>
      <c r="J96" s="31" t="s">
        <v>4039</v>
      </c>
    </row>
    <row r="97">
      <c r="A97" s="31" t="s">
        <v>4031</v>
      </c>
      <c r="B97" s="32">
        <v>0.12502314814814816</v>
      </c>
      <c r="C97" s="31" t="s">
        <v>70</v>
      </c>
      <c r="D97" s="31" t="s">
        <v>91</v>
      </c>
      <c r="E97" s="33">
        <v>11.0</v>
      </c>
      <c r="F97" s="33"/>
      <c r="G97" s="34"/>
      <c r="H97" s="31" t="s">
        <v>4043</v>
      </c>
      <c r="I97" s="34"/>
      <c r="J97" s="34"/>
    </row>
    <row r="98">
      <c r="A98" s="31" t="s">
        <v>4031</v>
      </c>
      <c r="B98" s="32">
        <v>0.12583333333333332</v>
      </c>
      <c r="C98" s="31" t="s">
        <v>69</v>
      </c>
      <c r="D98" s="31" t="s">
        <v>76</v>
      </c>
      <c r="E98" s="33">
        <v>6.0</v>
      </c>
      <c r="F98" s="33"/>
      <c r="G98" s="34"/>
      <c r="H98" s="34"/>
      <c r="I98" s="34"/>
      <c r="J98" s="31" t="s">
        <v>4044</v>
      </c>
    </row>
    <row r="99">
      <c r="A99" s="31" t="s">
        <v>4031</v>
      </c>
      <c r="B99" s="32">
        <v>0.1268402777777778</v>
      </c>
      <c r="C99" s="31" t="s">
        <v>82</v>
      </c>
      <c r="D99" s="31" t="s">
        <v>584</v>
      </c>
      <c r="E99" s="33">
        <v>10.0</v>
      </c>
      <c r="F99" s="33">
        <f>E99-1</f>
        <v>9</v>
      </c>
      <c r="G99" s="34"/>
      <c r="H99" s="34"/>
      <c r="I99" s="34"/>
      <c r="J99" s="31" t="s">
        <v>4045</v>
      </c>
    </row>
    <row r="100">
      <c r="A100" s="31" t="s">
        <v>4031</v>
      </c>
      <c r="B100" s="32">
        <v>0.1268402777777778</v>
      </c>
      <c r="C100" s="31" t="s">
        <v>70</v>
      </c>
      <c r="D100" s="31" t="s">
        <v>584</v>
      </c>
      <c r="E100" s="33">
        <v>19.0</v>
      </c>
      <c r="F100" s="33">
        <f>E100-5</f>
        <v>14</v>
      </c>
      <c r="G100" s="34"/>
      <c r="H100" s="34"/>
      <c r="I100" s="34"/>
      <c r="J100" s="34"/>
    </row>
    <row r="101">
      <c r="A101" s="31" t="s">
        <v>4031</v>
      </c>
      <c r="B101" s="32">
        <v>0.1268402777777778</v>
      </c>
      <c r="C101" s="31" t="s">
        <v>84</v>
      </c>
      <c r="D101" s="31" t="s">
        <v>584</v>
      </c>
      <c r="E101" s="33" t="s">
        <v>75</v>
      </c>
      <c r="F101" s="33" t="s">
        <v>75</v>
      </c>
      <c r="G101" s="34"/>
      <c r="H101" s="34"/>
      <c r="I101" s="34"/>
      <c r="J101" s="31" t="s">
        <v>2263</v>
      </c>
    </row>
    <row r="102">
      <c r="A102" s="31" t="s">
        <v>4031</v>
      </c>
      <c r="B102" s="32">
        <v>0.1268402777777778</v>
      </c>
      <c r="C102" s="31" t="s">
        <v>84</v>
      </c>
      <c r="D102" s="31" t="s">
        <v>584</v>
      </c>
      <c r="E102" s="33">
        <v>26.0</v>
      </c>
      <c r="F102" s="33">
        <f>E102-10</f>
        <v>16</v>
      </c>
      <c r="G102" s="34"/>
      <c r="H102" s="34"/>
      <c r="I102" s="34"/>
      <c r="J102" s="34"/>
    </row>
    <row r="103">
      <c r="A103" s="31" t="s">
        <v>4031</v>
      </c>
      <c r="B103" s="32">
        <v>0.12756944444444446</v>
      </c>
      <c r="C103" s="31" t="s">
        <v>69</v>
      </c>
      <c r="D103" s="31" t="s">
        <v>3424</v>
      </c>
      <c r="E103" s="33">
        <v>16.0</v>
      </c>
      <c r="F103" s="33">
        <f t="shared" ref="F103:F104" si="4">E103</f>
        <v>16</v>
      </c>
      <c r="G103" s="34"/>
      <c r="H103" s="34"/>
      <c r="I103" s="34"/>
      <c r="J103" s="34"/>
    </row>
    <row r="104">
      <c r="A104" s="31" t="s">
        <v>4031</v>
      </c>
      <c r="B104" s="32">
        <v>0.12756944444444446</v>
      </c>
      <c r="C104" s="31" t="s">
        <v>3086</v>
      </c>
      <c r="D104" s="31" t="s">
        <v>3424</v>
      </c>
      <c r="E104" s="33">
        <v>18.0</v>
      </c>
      <c r="F104" s="33">
        <f t="shared" si="4"/>
        <v>18</v>
      </c>
      <c r="G104" s="34"/>
      <c r="H104" s="34"/>
      <c r="I104" s="34"/>
      <c r="J104" s="34"/>
    </row>
    <row r="105">
      <c r="A105" s="31" t="s">
        <v>4031</v>
      </c>
      <c r="B105" s="32">
        <v>0.12787037037037038</v>
      </c>
      <c r="C105" s="31" t="s">
        <v>3086</v>
      </c>
      <c r="D105" s="31" t="s">
        <v>76</v>
      </c>
      <c r="E105" s="33">
        <v>81.0</v>
      </c>
      <c r="F105" s="33"/>
      <c r="G105" s="34"/>
      <c r="H105" s="34"/>
      <c r="I105" s="34"/>
      <c r="J105" s="31" t="s">
        <v>4046</v>
      </c>
    </row>
    <row r="106">
      <c r="A106" s="31" t="s">
        <v>4031</v>
      </c>
      <c r="B106" s="32">
        <v>0.12893518518518518</v>
      </c>
      <c r="C106" s="31" t="s">
        <v>82</v>
      </c>
      <c r="D106" s="31" t="s">
        <v>3424</v>
      </c>
      <c r="E106" s="33">
        <v>18.0</v>
      </c>
      <c r="F106" s="33">
        <f>E106</f>
        <v>18</v>
      </c>
      <c r="G106" s="34"/>
      <c r="H106" s="34"/>
      <c r="I106" s="34"/>
      <c r="J106" s="34"/>
    </row>
    <row r="107">
      <c r="A107" s="31" t="s">
        <v>4031</v>
      </c>
      <c r="B107" s="32">
        <v>0.12900462962962964</v>
      </c>
      <c r="C107" s="31" t="s">
        <v>82</v>
      </c>
      <c r="D107" s="31" t="s">
        <v>76</v>
      </c>
      <c r="E107" s="33">
        <v>70.0</v>
      </c>
      <c r="F107" s="33"/>
      <c r="G107" s="34"/>
      <c r="H107" s="34"/>
      <c r="I107" s="34"/>
      <c r="J107" s="31" t="s">
        <v>3844</v>
      </c>
    </row>
    <row r="108">
      <c r="A108" s="31" t="s">
        <v>4031</v>
      </c>
      <c r="B108" s="32">
        <v>0.12900462962962964</v>
      </c>
      <c r="C108" s="31" t="s">
        <v>82</v>
      </c>
      <c r="D108" s="31" t="s">
        <v>76</v>
      </c>
      <c r="E108" s="33">
        <v>87.0</v>
      </c>
      <c r="F108" s="33"/>
      <c r="G108" s="34"/>
      <c r="H108" s="34"/>
      <c r="I108" s="34"/>
      <c r="J108" s="31" t="s">
        <v>4047</v>
      </c>
    </row>
    <row r="109">
      <c r="A109" s="31" t="s">
        <v>4031</v>
      </c>
      <c r="B109" s="32">
        <v>0.13574074074074075</v>
      </c>
      <c r="C109" s="31" t="s">
        <v>84</v>
      </c>
      <c r="D109" s="31" t="s">
        <v>584</v>
      </c>
      <c r="E109" s="33" t="s">
        <v>75</v>
      </c>
      <c r="F109" s="33" t="s">
        <v>75</v>
      </c>
      <c r="G109" s="34"/>
      <c r="H109" s="34"/>
      <c r="I109" s="34"/>
      <c r="J109" s="31" t="s">
        <v>2263</v>
      </c>
    </row>
    <row r="110">
      <c r="A110" s="31" t="s">
        <v>4031</v>
      </c>
      <c r="B110" s="32">
        <v>0.13574074074074075</v>
      </c>
      <c r="C110" s="31" t="s">
        <v>84</v>
      </c>
      <c r="D110" s="31" t="s">
        <v>584</v>
      </c>
      <c r="E110" s="33">
        <v>29.0</v>
      </c>
      <c r="F110" s="33">
        <v>19.0</v>
      </c>
      <c r="G110" s="34"/>
      <c r="H110" s="34"/>
      <c r="I110" s="34"/>
      <c r="J110" s="34"/>
    </row>
    <row r="111">
      <c r="A111" s="31" t="s">
        <v>4031</v>
      </c>
      <c r="B111" s="32">
        <v>0.1357523148148148</v>
      </c>
      <c r="C111" s="31" t="s">
        <v>66</v>
      </c>
      <c r="D111" s="31" t="s">
        <v>89</v>
      </c>
      <c r="E111" s="33">
        <v>18.0</v>
      </c>
      <c r="F111" s="33">
        <f t="shared" ref="F111:F113" si="5">E111-10</f>
        <v>8</v>
      </c>
      <c r="G111" s="34"/>
      <c r="H111" s="34"/>
      <c r="I111" s="34"/>
      <c r="J111" s="31" t="s">
        <v>4048</v>
      </c>
    </row>
    <row r="112">
      <c r="A112" s="31" t="s">
        <v>4031</v>
      </c>
      <c r="B112" s="32">
        <v>0.13613425925925926</v>
      </c>
      <c r="C112" s="31" t="s">
        <v>66</v>
      </c>
      <c r="D112" s="31" t="s">
        <v>89</v>
      </c>
      <c r="E112" s="33">
        <v>13.0</v>
      </c>
      <c r="F112" s="33">
        <f t="shared" si="5"/>
        <v>3</v>
      </c>
      <c r="G112" s="34"/>
      <c r="H112" s="34"/>
      <c r="I112" s="34"/>
      <c r="J112" s="31" t="s">
        <v>4048</v>
      </c>
    </row>
    <row r="113">
      <c r="A113" s="31" t="s">
        <v>4031</v>
      </c>
      <c r="B113" s="32">
        <v>0.13619212962962962</v>
      </c>
      <c r="C113" s="31" t="s">
        <v>66</v>
      </c>
      <c r="D113" s="31" t="s">
        <v>89</v>
      </c>
      <c r="E113" s="33">
        <v>23.0</v>
      </c>
      <c r="F113" s="33">
        <f t="shared" si="5"/>
        <v>13</v>
      </c>
      <c r="G113" s="34"/>
      <c r="H113" s="34"/>
      <c r="I113" s="34"/>
      <c r="J113" s="31" t="s">
        <v>4048</v>
      </c>
    </row>
    <row r="114">
      <c r="A114" s="31" t="s">
        <v>4031</v>
      </c>
      <c r="B114" s="32">
        <v>0.1362962962962963</v>
      </c>
      <c r="C114" s="31" t="s">
        <v>66</v>
      </c>
      <c r="D114" s="31" t="s">
        <v>91</v>
      </c>
      <c r="E114" s="33">
        <v>22.0</v>
      </c>
      <c r="F114" s="33"/>
      <c r="G114" s="34"/>
      <c r="H114" s="31" t="s">
        <v>4049</v>
      </c>
      <c r="I114" s="34"/>
      <c r="J114" s="34"/>
    </row>
    <row r="115">
      <c r="A115" s="31" t="s">
        <v>4031</v>
      </c>
      <c r="B115" s="32">
        <v>0.13961805555555556</v>
      </c>
      <c r="C115" s="31" t="s">
        <v>3086</v>
      </c>
      <c r="D115" s="31" t="s">
        <v>361</v>
      </c>
      <c r="E115" s="33">
        <f>F115+3</f>
        <v>7</v>
      </c>
      <c r="F115" s="33">
        <v>4.0</v>
      </c>
      <c r="G115" s="34"/>
      <c r="H115" s="34"/>
      <c r="I115" s="34"/>
      <c r="J115" s="34"/>
    </row>
    <row r="116">
      <c r="A116" s="31" t="s">
        <v>4031</v>
      </c>
      <c r="B116" s="32">
        <v>0.14087962962962963</v>
      </c>
      <c r="C116" s="31" t="s">
        <v>69</v>
      </c>
      <c r="D116" s="31" t="s">
        <v>3424</v>
      </c>
      <c r="E116" s="33">
        <v>5.0</v>
      </c>
      <c r="F116" s="33">
        <f>E116</f>
        <v>5</v>
      </c>
      <c r="G116" s="34"/>
      <c r="H116" s="34"/>
      <c r="I116" s="34"/>
      <c r="J116" s="31" t="s">
        <v>4050</v>
      </c>
    </row>
    <row r="117">
      <c r="A117" s="31" t="s">
        <v>4031</v>
      </c>
      <c r="B117" s="32">
        <v>0.14162037037037037</v>
      </c>
      <c r="C117" s="31" t="s">
        <v>964</v>
      </c>
      <c r="D117" s="31" t="s">
        <v>91</v>
      </c>
      <c r="E117" s="33">
        <v>20.0</v>
      </c>
      <c r="F117" s="33"/>
      <c r="G117" s="34"/>
      <c r="H117" s="31" t="s">
        <v>4051</v>
      </c>
      <c r="I117" s="34"/>
      <c r="J117" s="31" t="s">
        <v>1608</v>
      </c>
    </row>
    <row r="118">
      <c r="A118" s="31" t="s">
        <v>4031</v>
      </c>
      <c r="B118" s="32">
        <v>0.14256944444444444</v>
      </c>
      <c r="C118" s="31" t="s">
        <v>66</v>
      </c>
      <c r="D118" s="31" t="s">
        <v>584</v>
      </c>
      <c r="E118" s="33">
        <v>21.0</v>
      </c>
      <c r="F118" s="33">
        <f>E118-2</f>
        <v>19</v>
      </c>
      <c r="G118" s="34"/>
      <c r="H118" s="34"/>
      <c r="I118" s="34"/>
      <c r="J118" s="34"/>
    </row>
    <row r="119">
      <c r="A119" s="31" t="s">
        <v>4031</v>
      </c>
      <c r="B119" s="32">
        <v>0.1440625</v>
      </c>
      <c r="C119" s="31" t="s">
        <v>66</v>
      </c>
      <c r="D119" s="31" t="s">
        <v>89</v>
      </c>
      <c r="E119" s="33">
        <v>23.0</v>
      </c>
      <c r="F119" s="33">
        <f>E119-10</f>
        <v>13</v>
      </c>
      <c r="G119" s="34"/>
      <c r="H119" s="34"/>
      <c r="I119" s="34"/>
      <c r="J119" s="31" t="s">
        <v>4052</v>
      </c>
    </row>
    <row r="120">
      <c r="A120" s="31" t="s">
        <v>4031</v>
      </c>
      <c r="B120" s="32">
        <v>0.1440972222222222</v>
      </c>
      <c r="C120" s="31" t="s">
        <v>66</v>
      </c>
      <c r="D120" s="31" t="s">
        <v>89</v>
      </c>
      <c r="E120" s="33">
        <f>F120+10</f>
        <v>14</v>
      </c>
      <c r="F120" s="33">
        <v>4.0</v>
      </c>
      <c r="G120" s="34"/>
      <c r="H120" s="34"/>
      <c r="I120" s="34"/>
      <c r="J120" s="31" t="s">
        <v>4052</v>
      </c>
    </row>
    <row r="121">
      <c r="A121" s="31" t="s">
        <v>4031</v>
      </c>
      <c r="B121" s="32">
        <v>0.14416666666666667</v>
      </c>
      <c r="C121" s="31" t="s">
        <v>66</v>
      </c>
      <c r="D121" s="31" t="s">
        <v>89</v>
      </c>
      <c r="E121" s="33" t="s">
        <v>88</v>
      </c>
      <c r="F121" s="33">
        <v>1.0</v>
      </c>
      <c r="G121" s="34"/>
      <c r="H121" s="34"/>
      <c r="I121" s="34"/>
      <c r="J121" s="31" t="s">
        <v>4052</v>
      </c>
    </row>
    <row r="122">
      <c r="A122" s="31" t="s">
        <v>4031</v>
      </c>
      <c r="B122" s="32">
        <v>0.14425925925925925</v>
      </c>
      <c r="C122" s="31" t="s">
        <v>66</v>
      </c>
      <c r="D122" s="31" t="s">
        <v>91</v>
      </c>
      <c r="E122" s="33">
        <v>11.0</v>
      </c>
      <c r="F122" s="33"/>
      <c r="G122" s="34"/>
      <c r="H122" s="31" t="s">
        <v>4053</v>
      </c>
      <c r="I122" s="34"/>
      <c r="J122" s="34"/>
    </row>
    <row r="123">
      <c r="A123" s="31" t="s">
        <v>4031</v>
      </c>
      <c r="B123" s="32">
        <v>0.14722222222222223</v>
      </c>
      <c r="C123" s="31" t="s">
        <v>69</v>
      </c>
      <c r="D123" s="31" t="s">
        <v>584</v>
      </c>
      <c r="E123" s="33">
        <v>7.0</v>
      </c>
      <c r="F123" s="33" t="s">
        <v>75</v>
      </c>
      <c r="G123" s="34"/>
      <c r="H123" s="34"/>
      <c r="I123" s="34"/>
      <c r="J123" s="31" t="s">
        <v>2508</v>
      </c>
    </row>
    <row r="124">
      <c r="A124" s="31" t="s">
        <v>4031</v>
      </c>
      <c r="B124" s="32">
        <v>0.14722222222222223</v>
      </c>
      <c r="C124" s="31" t="s">
        <v>69</v>
      </c>
      <c r="D124" s="31" t="s">
        <v>76</v>
      </c>
      <c r="E124" s="33">
        <v>2.0</v>
      </c>
      <c r="F124" s="33"/>
      <c r="G124" s="34"/>
      <c r="H124" s="34"/>
      <c r="I124" s="34"/>
      <c r="J124" s="31" t="s">
        <v>2507</v>
      </c>
    </row>
  </sheetData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7.43"/>
    <col customWidth="1" min="3" max="3" width="10.0"/>
    <col customWidth="1" min="4" max="4" width="15.57"/>
    <col customWidth="1" min="5" max="5" width="11.0"/>
    <col customWidth="1" min="6" max="6" width="13.14"/>
    <col customWidth="1" min="7" max="7" width="5.57"/>
    <col customWidth="1" min="8" max="8" width="42.71"/>
    <col customWidth="1" min="9" max="9" width="6.71"/>
    <col customWidth="1" min="10" max="10" width="36.29"/>
  </cols>
  <sheetData>
    <row r="1">
      <c r="A1" s="84" t="s">
        <v>0</v>
      </c>
      <c r="B1" s="84" t="s">
        <v>56</v>
      </c>
      <c r="C1" s="84" t="s">
        <v>57</v>
      </c>
      <c r="D1" s="84" t="s">
        <v>58</v>
      </c>
      <c r="E1" s="85" t="s">
        <v>59</v>
      </c>
      <c r="F1" s="85" t="s">
        <v>60</v>
      </c>
      <c r="G1" s="84" t="s">
        <v>61</v>
      </c>
      <c r="H1" s="84" t="s">
        <v>62</v>
      </c>
      <c r="I1" s="84" t="s">
        <v>63</v>
      </c>
      <c r="J1" s="84" t="s">
        <v>64</v>
      </c>
    </row>
    <row r="2">
      <c r="A2" s="31" t="s">
        <v>4054</v>
      </c>
      <c r="B2" s="32">
        <v>0.010844907407407407</v>
      </c>
      <c r="C2" s="31" t="s">
        <v>70</v>
      </c>
      <c r="D2" s="31" t="s">
        <v>67</v>
      </c>
      <c r="E2" s="33">
        <v>11.0</v>
      </c>
      <c r="F2" s="33">
        <f>E2-4</f>
        <v>7</v>
      </c>
      <c r="G2" s="34"/>
      <c r="H2" s="34"/>
      <c r="I2" s="34"/>
      <c r="J2" s="34"/>
    </row>
    <row r="3">
      <c r="A3" s="31" t="s">
        <v>4054</v>
      </c>
      <c r="B3" s="32">
        <v>0.014143518518518519</v>
      </c>
      <c r="C3" s="31" t="s">
        <v>66</v>
      </c>
      <c r="D3" s="31" t="s">
        <v>67</v>
      </c>
      <c r="E3" s="33">
        <v>15.0</v>
      </c>
      <c r="F3" s="33">
        <f>E3-3</f>
        <v>12</v>
      </c>
      <c r="G3" s="34"/>
      <c r="H3" s="34"/>
      <c r="I3" s="34"/>
      <c r="J3" s="34"/>
    </row>
    <row r="4">
      <c r="A4" s="31" t="s">
        <v>4054</v>
      </c>
      <c r="B4" s="32">
        <v>0.01675925925925926</v>
      </c>
      <c r="C4" s="31" t="s">
        <v>66</v>
      </c>
      <c r="D4" s="31" t="s">
        <v>67</v>
      </c>
      <c r="E4" s="33">
        <v>22.0</v>
      </c>
      <c r="F4" s="33">
        <v>19.0</v>
      </c>
      <c r="G4" s="34"/>
      <c r="H4" s="34"/>
      <c r="I4" s="34"/>
      <c r="J4" s="34"/>
    </row>
    <row r="5">
      <c r="A5" s="31" t="s">
        <v>4054</v>
      </c>
      <c r="B5" s="32">
        <v>0.024131944444444445</v>
      </c>
      <c r="C5" s="31" t="s">
        <v>66</v>
      </c>
      <c r="D5" s="31" t="s">
        <v>67</v>
      </c>
      <c r="E5" s="33" t="s">
        <v>75</v>
      </c>
      <c r="F5" s="33" t="s">
        <v>75</v>
      </c>
      <c r="G5" s="34"/>
      <c r="H5" s="34"/>
      <c r="I5" s="34"/>
      <c r="J5" s="34"/>
    </row>
    <row r="6">
      <c r="A6" s="31" t="s">
        <v>4054</v>
      </c>
      <c r="B6" s="32">
        <v>0.024131944444444445</v>
      </c>
      <c r="C6" s="31" t="s">
        <v>66</v>
      </c>
      <c r="D6" s="31" t="s">
        <v>67</v>
      </c>
      <c r="E6" s="33" t="s">
        <v>68</v>
      </c>
      <c r="F6" s="33">
        <v>20.0</v>
      </c>
      <c r="G6" s="34"/>
      <c r="H6" s="34"/>
      <c r="I6" s="34"/>
      <c r="J6" s="34"/>
    </row>
    <row r="7">
      <c r="A7" s="31" t="s">
        <v>4054</v>
      </c>
      <c r="B7" s="32">
        <v>0.026412037037037036</v>
      </c>
      <c r="C7" s="31" t="s">
        <v>964</v>
      </c>
      <c r="D7" s="31" t="s">
        <v>67</v>
      </c>
      <c r="E7" s="33">
        <v>25.0</v>
      </c>
      <c r="F7" s="33">
        <f t="shared" ref="F7:F8" si="1">E7-10</f>
        <v>15</v>
      </c>
      <c r="G7" s="34"/>
      <c r="H7" s="34"/>
      <c r="I7" s="34"/>
      <c r="J7" s="34"/>
    </row>
    <row r="8">
      <c r="A8" s="31" t="s">
        <v>4054</v>
      </c>
      <c r="B8" s="32">
        <v>0.027060185185185184</v>
      </c>
      <c r="C8" s="31" t="s">
        <v>69</v>
      </c>
      <c r="D8" s="31" t="s">
        <v>128</v>
      </c>
      <c r="E8" s="33">
        <v>26.0</v>
      </c>
      <c r="F8" s="35">
        <f t="shared" si="1"/>
        <v>16</v>
      </c>
      <c r="G8" s="34"/>
      <c r="H8" s="34"/>
      <c r="I8" s="34"/>
      <c r="J8" s="34"/>
    </row>
    <row r="9">
      <c r="A9" s="31" t="s">
        <v>4054</v>
      </c>
      <c r="B9" s="32">
        <v>0.02741898148148148</v>
      </c>
      <c r="C9" s="31" t="s">
        <v>964</v>
      </c>
      <c r="D9" s="31" t="s">
        <v>93</v>
      </c>
      <c r="E9" s="33">
        <v>17.0</v>
      </c>
      <c r="F9" s="33">
        <f>E9-7</f>
        <v>10</v>
      </c>
      <c r="G9" s="34"/>
      <c r="H9" s="34"/>
      <c r="I9" s="34"/>
      <c r="J9" s="31" t="s">
        <v>4055</v>
      </c>
    </row>
    <row r="10">
      <c r="A10" s="31" t="s">
        <v>4054</v>
      </c>
      <c r="B10" s="32">
        <v>0.02775462962962963</v>
      </c>
      <c r="C10" s="31" t="s">
        <v>964</v>
      </c>
      <c r="D10" s="31" t="s">
        <v>91</v>
      </c>
      <c r="E10" s="33">
        <v>5.0</v>
      </c>
      <c r="F10" s="33"/>
      <c r="G10" s="34"/>
      <c r="H10" s="31" t="s">
        <v>4056</v>
      </c>
      <c r="I10" s="34"/>
      <c r="J10" s="31" t="s">
        <v>4057</v>
      </c>
    </row>
    <row r="11">
      <c r="A11" s="31" t="s">
        <v>4054</v>
      </c>
      <c r="B11" s="32">
        <v>0.028877314814814814</v>
      </c>
      <c r="C11" s="31" t="s">
        <v>70</v>
      </c>
      <c r="D11" s="31" t="s">
        <v>67</v>
      </c>
      <c r="E11" s="33" t="s">
        <v>75</v>
      </c>
      <c r="F11" s="33" t="s">
        <v>75</v>
      </c>
      <c r="G11" s="34"/>
      <c r="H11" s="34"/>
      <c r="I11" s="34"/>
      <c r="J11" s="31" t="s">
        <v>2263</v>
      </c>
    </row>
    <row r="12">
      <c r="A12" s="31" t="s">
        <v>4054</v>
      </c>
      <c r="B12" s="32">
        <v>0.028877314814814814</v>
      </c>
      <c r="C12" s="31" t="s">
        <v>70</v>
      </c>
      <c r="D12" s="31" t="s">
        <v>67</v>
      </c>
      <c r="E12" s="33">
        <v>20.0</v>
      </c>
      <c r="F12" s="33">
        <f>E12-4</f>
        <v>16</v>
      </c>
      <c r="G12" s="34"/>
      <c r="H12" s="34"/>
      <c r="I12" s="34"/>
      <c r="J12" s="31" t="s">
        <v>2508</v>
      </c>
    </row>
    <row r="13">
      <c r="A13" s="31" t="s">
        <v>4054</v>
      </c>
      <c r="B13" s="32">
        <v>0.03207175925925926</v>
      </c>
      <c r="C13" s="31" t="s">
        <v>964</v>
      </c>
      <c r="D13" s="31" t="s">
        <v>120</v>
      </c>
      <c r="E13" s="33">
        <v>21.0</v>
      </c>
      <c r="F13" s="33"/>
      <c r="G13" s="34"/>
      <c r="H13" s="31" t="s">
        <v>4058</v>
      </c>
      <c r="I13" s="34"/>
      <c r="J13" s="31" t="s">
        <v>4059</v>
      </c>
    </row>
    <row r="14">
      <c r="A14" s="31" t="s">
        <v>4054</v>
      </c>
      <c r="B14" s="32">
        <v>0.03553240740740741</v>
      </c>
      <c r="C14" s="31" t="s">
        <v>82</v>
      </c>
      <c r="D14" s="31" t="s">
        <v>67</v>
      </c>
      <c r="E14" s="33" t="s">
        <v>75</v>
      </c>
      <c r="F14" s="33" t="s">
        <v>75</v>
      </c>
      <c r="G14" s="34"/>
      <c r="H14" s="34"/>
      <c r="I14" s="34"/>
      <c r="J14" s="34"/>
    </row>
    <row r="15">
      <c r="A15" s="31" t="s">
        <v>4054</v>
      </c>
      <c r="B15" s="32">
        <v>0.03553240740740741</v>
      </c>
      <c r="C15" s="31" t="s">
        <v>964</v>
      </c>
      <c r="D15" s="31" t="s">
        <v>67</v>
      </c>
      <c r="E15" s="33" t="s">
        <v>68</v>
      </c>
      <c r="F15" s="33">
        <v>20.0</v>
      </c>
      <c r="G15" s="34"/>
      <c r="H15" s="34"/>
      <c r="I15" s="34"/>
      <c r="J15" s="31" t="s">
        <v>2508</v>
      </c>
    </row>
    <row r="16">
      <c r="A16" s="31" t="s">
        <v>4054</v>
      </c>
      <c r="B16" s="32">
        <v>0.03553240740740741</v>
      </c>
      <c r="C16" s="31" t="s">
        <v>964</v>
      </c>
      <c r="D16" s="31" t="s">
        <v>76</v>
      </c>
      <c r="E16" s="33">
        <v>4.0</v>
      </c>
      <c r="F16" s="33"/>
      <c r="G16" s="34"/>
      <c r="H16" s="34"/>
      <c r="I16" s="34"/>
      <c r="J16" s="31" t="s">
        <v>2507</v>
      </c>
    </row>
    <row r="17">
      <c r="A17" s="31" t="s">
        <v>4054</v>
      </c>
      <c r="B17" s="32">
        <v>0.04703703703703704</v>
      </c>
      <c r="C17" s="31" t="s">
        <v>69</v>
      </c>
      <c r="D17" s="31" t="s">
        <v>71</v>
      </c>
      <c r="E17" s="33">
        <v>9.0</v>
      </c>
      <c r="F17" s="33">
        <f>E17-5</f>
        <v>4</v>
      </c>
      <c r="G17" s="34"/>
      <c r="H17" s="34"/>
      <c r="I17" s="34"/>
      <c r="J17" s="34"/>
    </row>
    <row r="18">
      <c r="A18" s="31" t="s">
        <v>4054</v>
      </c>
      <c r="B18" s="32">
        <v>0.05291666666666667</v>
      </c>
      <c r="C18" s="31" t="s">
        <v>82</v>
      </c>
      <c r="D18" s="31" t="s">
        <v>80</v>
      </c>
      <c r="E18" s="33" t="s">
        <v>75</v>
      </c>
      <c r="F18" s="33" t="s">
        <v>75</v>
      </c>
      <c r="G18" s="34"/>
      <c r="H18" s="34"/>
      <c r="I18" s="34"/>
      <c r="J18" s="31" t="s">
        <v>2265</v>
      </c>
    </row>
    <row r="19">
      <c r="A19" s="31" t="s">
        <v>4054</v>
      </c>
      <c r="B19" s="32">
        <v>0.05291666666666667</v>
      </c>
      <c r="C19" s="31" t="s">
        <v>82</v>
      </c>
      <c r="D19" s="31" t="s">
        <v>80</v>
      </c>
      <c r="E19" s="33">
        <v>14.0</v>
      </c>
      <c r="F19" s="33">
        <f>E19-9</f>
        <v>5</v>
      </c>
      <c r="G19" s="34"/>
      <c r="H19" s="34"/>
      <c r="I19" s="34"/>
      <c r="J19" s="34"/>
    </row>
    <row r="20">
      <c r="A20" s="31" t="s">
        <v>4054</v>
      </c>
      <c r="B20" s="32">
        <v>0.05420138888888889</v>
      </c>
      <c r="C20" s="31" t="s">
        <v>82</v>
      </c>
      <c r="D20" s="31" t="s">
        <v>80</v>
      </c>
      <c r="E20" s="33" t="s">
        <v>75</v>
      </c>
      <c r="F20" s="33" t="s">
        <v>75</v>
      </c>
      <c r="G20" s="34"/>
      <c r="H20" s="34"/>
      <c r="I20" s="34"/>
      <c r="J20" s="31" t="s">
        <v>2265</v>
      </c>
    </row>
    <row r="21">
      <c r="A21" s="31" t="s">
        <v>4054</v>
      </c>
      <c r="B21" s="32">
        <v>0.05420138888888889</v>
      </c>
      <c r="C21" s="31" t="s">
        <v>82</v>
      </c>
      <c r="D21" s="31" t="s">
        <v>80</v>
      </c>
      <c r="E21" s="33">
        <v>21.0</v>
      </c>
      <c r="F21" s="33">
        <f>E21-9</f>
        <v>12</v>
      </c>
      <c r="G21" s="34"/>
      <c r="H21" s="34"/>
      <c r="I21" s="34"/>
      <c r="J21" s="34"/>
    </row>
    <row r="22">
      <c r="A22" s="31" t="s">
        <v>4054</v>
      </c>
      <c r="B22" s="32">
        <v>0.055462962962962964</v>
      </c>
      <c r="C22" s="31" t="s">
        <v>82</v>
      </c>
      <c r="D22" s="31" t="s">
        <v>87</v>
      </c>
      <c r="E22" s="33">
        <v>7.0</v>
      </c>
      <c r="F22" s="33">
        <f>E22-1</f>
        <v>6</v>
      </c>
      <c r="G22" s="34"/>
      <c r="H22" s="34"/>
      <c r="I22" s="34"/>
      <c r="J22" s="34"/>
    </row>
    <row r="23">
      <c r="A23" s="31" t="s">
        <v>4054</v>
      </c>
      <c r="B23" s="32">
        <v>0.055462962962962964</v>
      </c>
      <c r="C23" s="31" t="s">
        <v>70</v>
      </c>
      <c r="D23" s="31" t="s">
        <v>87</v>
      </c>
      <c r="E23" s="33">
        <v>21.0</v>
      </c>
      <c r="F23" s="33">
        <f>E23-4</f>
        <v>17</v>
      </c>
      <c r="G23" s="34"/>
      <c r="H23" s="34"/>
      <c r="I23" s="34"/>
      <c r="J23" s="34"/>
    </row>
    <row r="24">
      <c r="A24" s="31" t="s">
        <v>4054</v>
      </c>
      <c r="B24" s="32">
        <v>0.055462962962962964</v>
      </c>
      <c r="C24" s="31" t="s">
        <v>84</v>
      </c>
      <c r="D24" s="31" t="s">
        <v>87</v>
      </c>
      <c r="E24" s="33">
        <v>21.0</v>
      </c>
      <c r="F24" s="33">
        <f>E24-3</f>
        <v>18</v>
      </c>
      <c r="G24" s="34"/>
      <c r="H24" s="34"/>
      <c r="I24" s="34"/>
      <c r="J24" s="34"/>
    </row>
    <row r="25">
      <c r="A25" s="31" t="s">
        <v>4054</v>
      </c>
      <c r="B25" s="32">
        <v>0.055462962962962964</v>
      </c>
      <c r="C25" s="31" t="s">
        <v>66</v>
      </c>
      <c r="D25" s="31" t="s">
        <v>87</v>
      </c>
      <c r="E25" s="33">
        <v>16.0</v>
      </c>
      <c r="F25" s="33">
        <f>E25-0</f>
        <v>16</v>
      </c>
      <c r="G25" s="34"/>
      <c r="H25" s="34"/>
      <c r="I25" s="34"/>
      <c r="J25" s="34"/>
    </row>
    <row r="26">
      <c r="A26" s="31" t="s">
        <v>4054</v>
      </c>
      <c r="B26" s="32">
        <v>0.055462962962962964</v>
      </c>
      <c r="C26" s="31" t="s">
        <v>3086</v>
      </c>
      <c r="D26" s="31" t="s">
        <v>87</v>
      </c>
      <c r="E26" s="33">
        <v>17.0</v>
      </c>
      <c r="F26" s="33">
        <f>E26-5</f>
        <v>12</v>
      </c>
      <c r="G26" s="34"/>
      <c r="H26" s="34"/>
      <c r="I26" s="34"/>
      <c r="J26" s="34"/>
    </row>
    <row r="27">
      <c r="A27" s="31" t="s">
        <v>4054</v>
      </c>
      <c r="B27" s="32">
        <v>0.055462962962962964</v>
      </c>
      <c r="C27" s="31" t="s">
        <v>69</v>
      </c>
      <c r="D27" s="31" t="s">
        <v>87</v>
      </c>
      <c r="E27" s="33">
        <v>11.0</v>
      </c>
      <c r="F27" s="33">
        <f>E27-4</f>
        <v>7</v>
      </c>
      <c r="G27" s="34"/>
      <c r="H27" s="34"/>
      <c r="I27" s="34"/>
      <c r="J27" s="34"/>
    </row>
    <row r="28">
      <c r="A28" s="31" t="s">
        <v>4054</v>
      </c>
      <c r="B28" s="32">
        <v>0.055462962962962964</v>
      </c>
      <c r="C28" s="31" t="s">
        <v>964</v>
      </c>
      <c r="D28" s="31" t="s">
        <v>87</v>
      </c>
      <c r="E28" s="33">
        <v>6.0</v>
      </c>
      <c r="F28" s="33">
        <f>E28-2</f>
        <v>4</v>
      </c>
      <c r="G28" s="34"/>
      <c r="H28" s="34"/>
      <c r="I28" s="34"/>
      <c r="J28" s="34"/>
    </row>
    <row r="29">
      <c r="A29" s="31" t="s">
        <v>4054</v>
      </c>
      <c r="B29" s="32">
        <v>0.07525462962962963</v>
      </c>
      <c r="C29" s="31" t="s">
        <v>70</v>
      </c>
      <c r="D29" s="31" t="s">
        <v>93</v>
      </c>
      <c r="E29" s="33">
        <v>31.0</v>
      </c>
      <c r="F29" s="33">
        <v>19.0</v>
      </c>
      <c r="G29" s="34"/>
      <c r="H29" s="34"/>
      <c r="I29" s="34"/>
      <c r="J29" s="31" t="s">
        <v>4060</v>
      </c>
    </row>
    <row r="30">
      <c r="A30" s="31" t="s">
        <v>4054</v>
      </c>
      <c r="B30" s="32">
        <v>0.07530092592592592</v>
      </c>
      <c r="C30" s="31" t="s">
        <v>70</v>
      </c>
      <c r="D30" s="31" t="s">
        <v>93</v>
      </c>
      <c r="E30" s="33">
        <v>21.0</v>
      </c>
      <c r="F30" s="33">
        <f>E30-12</f>
        <v>9</v>
      </c>
      <c r="G30" s="34"/>
      <c r="H30" s="34"/>
      <c r="I30" s="34"/>
      <c r="J30" s="31" t="s">
        <v>4060</v>
      </c>
    </row>
    <row r="31">
      <c r="A31" s="31" t="s">
        <v>4054</v>
      </c>
      <c r="B31" s="32">
        <v>0.075</v>
      </c>
      <c r="C31" s="31" t="s">
        <v>70</v>
      </c>
      <c r="D31" s="31" t="s">
        <v>91</v>
      </c>
      <c r="E31" s="33">
        <v>10.0</v>
      </c>
      <c r="F31" s="33"/>
      <c r="G31" s="34"/>
      <c r="H31" s="31" t="s">
        <v>4061</v>
      </c>
      <c r="I31" s="34"/>
      <c r="J31" s="34"/>
    </row>
    <row r="32">
      <c r="A32" s="31" t="s">
        <v>4054</v>
      </c>
      <c r="B32" s="32">
        <v>0.07586805555555555</v>
      </c>
      <c r="C32" s="31" t="s">
        <v>70</v>
      </c>
      <c r="D32" s="31" t="s">
        <v>91</v>
      </c>
      <c r="E32" s="33">
        <v>11.0</v>
      </c>
      <c r="F32" s="33"/>
      <c r="G32" s="34"/>
      <c r="H32" s="31" t="s">
        <v>4062</v>
      </c>
      <c r="I32" s="34"/>
      <c r="J32" s="34"/>
    </row>
    <row r="33">
      <c r="A33" s="31" t="s">
        <v>4054</v>
      </c>
      <c r="B33" s="32">
        <v>0.07716435185185185</v>
      </c>
      <c r="C33" s="31" t="s">
        <v>84</v>
      </c>
      <c r="D33" s="31" t="s">
        <v>320</v>
      </c>
      <c r="E33" s="33">
        <v>15.0</v>
      </c>
      <c r="F33" s="33">
        <v>14.0</v>
      </c>
      <c r="G33" s="34"/>
      <c r="H33" s="34"/>
      <c r="I33" s="34"/>
      <c r="J33" s="34"/>
    </row>
    <row r="34">
      <c r="A34" s="31" t="s">
        <v>4054</v>
      </c>
      <c r="B34" s="32">
        <v>0.07716435185185185</v>
      </c>
      <c r="C34" s="31" t="s">
        <v>84</v>
      </c>
      <c r="D34" s="31" t="s">
        <v>320</v>
      </c>
      <c r="E34" s="33" t="s">
        <v>68</v>
      </c>
      <c r="F34" s="33">
        <v>20.0</v>
      </c>
      <c r="G34" s="34"/>
      <c r="H34" s="34"/>
      <c r="I34" s="34"/>
      <c r="J34" s="34"/>
    </row>
    <row r="35">
      <c r="A35" s="31" t="s">
        <v>4054</v>
      </c>
      <c r="B35" s="32">
        <v>0.07805555555555556</v>
      </c>
      <c r="C35" s="31" t="s">
        <v>84</v>
      </c>
      <c r="D35" s="31" t="s">
        <v>93</v>
      </c>
      <c r="E35" s="33">
        <v>18.0</v>
      </c>
      <c r="F35" s="33">
        <f>E35-12</f>
        <v>6</v>
      </c>
      <c r="G35" s="34"/>
      <c r="H35" s="34"/>
      <c r="I35" s="34"/>
      <c r="J35" s="31" t="s">
        <v>4063</v>
      </c>
    </row>
    <row r="36">
      <c r="A36" s="31" t="s">
        <v>4054</v>
      </c>
      <c r="B36" s="32">
        <v>0.07795138888888889</v>
      </c>
      <c r="C36" s="31" t="s">
        <v>84</v>
      </c>
      <c r="D36" s="31" t="s">
        <v>91</v>
      </c>
      <c r="E36" s="33">
        <v>36.0</v>
      </c>
      <c r="F36" s="33"/>
      <c r="G36" s="34"/>
      <c r="H36" s="31" t="s">
        <v>4064</v>
      </c>
      <c r="I36" s="34"/>
      <c r="J36" s="34"/>
    </row>
    <row r="37">
      <c r="A37" s="31" t="s">
        <v>4054</v>
      </c>
      <c r="B37" s="32">
        <v>0.07806712962962963</v>
      </c>
      <c r="C37" s="31" t="s">
        <v>84</v>
      </c>
      <c r="D37" s="31" t="s">
        <v>93</v>
      </c>
      <c r="E37" s="33" t="s">
        <v>88</v>
      </c>
      <c r="F37" s="33">
        <v>1.0</v>
      </c>
      <c r="G37" s="34"/>
      <c r="H37" s="34"/>
      <c r="I37" s="34"/>
      <c r="J37" s="31" t="s">
        <v>4063</v>
      </c>
    </row>
    <row r="38">
      <c r="A38" s="31" t="s">
        <v>4054</v>
      </c>
      <c r="B38" s="32">
        <v>0.07909722222222222</v>
      </c>
      <c r="C38" s="31" t="s">
        <v>3086</v>
      </c>
      <c r="D38" s="31" t="s">
        <v>125</v>
      </c>
      <c r="E38" s="33" t="s">
        <v>75</v>
      </c>
      <c r="F38" s="33" t="s">
        <v>75</v>
      </c>
      <c r="G38" s="34"/>
      <c r="H38" s="34"/>
      <c r="I38" s="34"/>
      <c r="J38" s="31" t="s">
        <v>2263</v>
      </c>
    </row>
    <row r="39">
      <c r="A39" s="31" t="s">
        <v>4054</v>
      </c>
      <c r="B39" s="32">
        <v>0.07909722222222222</v>
      </c>
      <c r="C39" s="31" t="s">
        <v>3086</v>
      </c>
      <c r="D39" s="31" t="s">
        <v>125</v>
      </c>
      <c r="E39" s="33">
        <v>27.0</v>
      </c>
      <c r="F39" s="33">
        <f>E39-15</f>
        <v>12</v>
      </c>
      <c r="G39" s="34"/>
      <c r="H39" s="34"/>
      <c r="I39" s="34"/>
      <c r="J39" s="34"/>
    </row>
    <row r="40">
      <c r="A40" s="31" t="s">
        <v>4054</v>
      </c>
      <c r="B40" s="32">
        <v>0.08168981481481481</v>
      </c>
      <c r="C40" s="31" t="s">
        <v>66</v>
      </c>
      <c r="D40" s="31" t="s">
        <v>89</v>
      </c>
      <c r="E40" s="33">
        <v>28.0</v>
      </c>
      <c r="F40" s="33">
        <f t="shared" ref="F40:F42" si="2">E40-10</f>
        <v>18</v>
      </c>
      <c r="G40" s="34"/>
      <c r="H40" s="34"/>
      <c r="I40" s="34"/>
      <c r="J40" s="31" t="s">
        <v>4065</v>
      </c>
    </row>
    <row r="41">
      <c r="A41" s="31" t="s">
        <v>4054</v>
      </c>
      <c r="B41" s="32">
        <v>0.0817361111111111</v>
      </c>
      <c r="C41" s="31" t="s">
        <v>66</v>
      </c>
      <c r="D41" s="31" t="s">
        <v>89</v>
      </c>
      <c r="E41" s="33">
        <v>15.0</v>
      </c>
      <c r="F41" s="33">
        <f t="shared" si="2"/>
        <v>5</v>
      </c>
      <c r="G41" s="34"/>
      <c r="H41" s="34"/>
      <c r="I41" s="34"/>
      <c r="J41" s="31" t="s">
        <v>4065</v>
      </c>
    </row>
    <row r="42">
      <c r="A42" s="31" t="s">
        <v>4054</v>
      </c>
      <c r="B42" s="32">
        <v>0.0817824074074074</v>
      </c>
      <c r="C42" s="31" t="s">
        <v>66</v>
      </c>
      <c r="D42" s="31" t="s">
        <v>89</v>
      </c>
      <c r="E42" s="33">
        <v>28.0</v>
      </c>
      <c r="F42" s="33">
        <f t="shared" si="2"/>
        <v>18</v>
      </c>
      <c r="G42" s="34"/>
      <c r="H42" s="34"/>
      <c r="I42" s="34"/>
      <c r="J42" s="31" t="s">
        <v>4065</v>
      </c>
    </row>
    <row r="43">
      <c r="A43" s="31" t="s">
        <v>4054</v>
      </c>
      <c r="B43" s="32">
        <v>0.08202546296296297</v>
      </c>
      <c r="C43" s="31" t="s">
        <v>66</v>
      </c>
      <c r="D43" s="31" t="s">
        <v>91</v>
      </c>
      <c r="E43" s="33">
        <v>34.0</v>
      </c>
      <c r="F43" s="33"/>
      <c r="G43" s="34"/>
      <c r="H43" s="31" t="s">
        <v>4066</v>
      </c>
      <c r="I43" s="34"/>
      <c r="J43" s="34"/>
    </row>
    <row r="44">
      <c r="A44" s="31" t="s">
        <v>4054</v>
      </c>
      <c r="B44" s="32">
        <v>0.08368055555555555</v>
      </c>
      <c r="C44" s="31" t="s">
        <v>82</v>
      </c>
      <c r="D44" s="31" t="s">
        <v>584</v>
      </c>
      <c r="E44" s="33">
        <v>18.0</v>
      </c>
      <c r="F44" s="33">
        <f t="shared" ref="F44:F47" si="3">E44-1</f>
        <v>17</v>
      </c>
      <c r="G44" s="34"/>
      <c r="H44" s="34"/>
      <c r="I44" s="34"/>
      <c r="J44" s="34"/>
    </row>
    <row r="45">
      <c r="A45" s="31" t="s">
        <v>4054</v>
      </c>
      <c r="B45" s="32">
        <v>0.08368055555555555</v>
      </c>
      <c r="C45" s="31" t="s">
        <v>82</v>
      </c>
      <c r="D45" s="31" t="s">
        <v>584</v>
      </c>
      <c r="E45" s="33">
        <v>19.0</v>
      </c>
      <c r="F45" s="33">
        <f t="shared" si="3"/>
        <v>18</v>
      </c>
      <c r="G45" s="34"/>
      <c r="H45" s="34"/>
      <c r="I45" s="34"/>
      <c r="J45" s="31" t="s">
        <v>2992</v>
      </c>
    </row>
    <row r="46">
      <c r="A46" s="31" t="s">
        <v>4054</v>
      </c>
      <c r="B46" s="32">
        <v>0.08451388888888889</v>
      </c>
      <c r="C46" s="31" t="s">
        <v>82</v>
      </c>
      <c r="D46" s="31" t="s">
        <v>584</v>
      </c>
      <c r="E46" s="33">
        <v>15.0</v>
      </c>
      <c r="F46" s="33">
        <f t="shared" si="3"/>
        <v>14</v>
      </c>
      <c r="G46" s="34"/>
      <c r="H46" s="34"/>
      <c r="I46" s="34"/>
      <c r="J46" s="34"/>
    </row>
    <row r="47">
      <c r="A47" s="31" t="s">
        <v>4054</v>
      </c>
      <c r="B47" s="32">
        <v>0.08451388888888889</v>
      </c>
      <c r="C47" s="31" t="s">
        <v>82</v>
      </c>
      <c r="D47" s="31" t="s">
        <v>584</v>
      </c>
      <c r="E47" s="33">
        <v>18.0</v>
      </c>
      <c r="F47" s="33">
        <f t="shared" si="3"/>
        <v>17</v>
      </c>
      <c r="G47" s="34"/>
      <c r="H47" s="34"/>
      <c r="I47" s="34"/>
      <c r="J47" s="31" t="s">
        <v>2992</v>
      </c>
    </row>
    <row r="48">
      <c r="A48" s="31" t="s">
        <v>4054</v>
      </c>
      <c r="B48" s="32">
        <v>0.08621527777777778</v>
      </c>
      <c r="C48" s="31" t="s">
        <v>69</v>
      </c>
      <c r="D48" s="31" t="s">
        <v>89</v>
      </c>
      <c r="E48" s="33">
        <v>25.0</v>
      </c>
      <c r="F48" s="33">
        <f t="shared" ref="F48:F49" si="4">E48-10</f>
        <v>15</v>
      </c>
      <c r="G48" s="34"/>
      <c r="H48" s="34"/>
      <c r="I48" s="34"/>
      <c r="J48" s="31" t="s">
        <v>4067</v>
      </c>
    </row>
    <row r="49">
      <c r="A49" s="31" t="s">
        <v>4054</v>
      </c>
      <c r="B49" s="32">
        <v>0.08621527777777778</v>
      </c>
      <c r="C49" s="31" t="s">
        <v>69</v>
      </c>
      <c r="D49" s="31" t="s">
        <v>89</v>
      </c>
      <c r="E49" s="33">
        <v>28.0</v>
      </c>
      <c r="F49" s="33">
        <f t="shared" si="4"/>
        <v>18</v>
      </c>
      <c r="G49" s="34"/>
      <c r="H49" s="34"/>
      <c r="I49" s="34"/>
      <c r="J49" s="31" t="s">
        <v>4067</v>
      </c>
    </row>
    <row r="50">
      <c r="A50" s="31" t="s">
        <v>4054</v>
      </c>
      <c r="B50" s="32">
        <v>0.08643518518518518</v>
      </c>
      <c r="C50" s="31" t="s">
        <v>69</v>
      </c>
      <c r="D50" s="31" t="s">
        <v>91</v>
      </c>
      <c r="E50" s="33">
        <v>24.0</v>
      </c>
      <c r="F50" s="33"/>
      <c r="G50" s="34"/>
      <c r="H50" s="31" t="s">
        <v>4068</v>
      </c>
      <c r="I50" s="34"/>
      <c r="J50" s="31" t="s">
        <v>4069</v>
      </c>
    </row>
    <row r="51">
      <c r="A51" s="31" t="s">
        <v>4054</v>
      </c>
      <c r="B51" s="32">
        <v>0.08964120370370371</v>
      </c>
      <c r="C51" s="31" t="s">
        <v>82</v>
      </c>
      <c r="D51" s="31" t="s">
        <v>91</v>
      </c>
      <c r="E51" s="33">
        <v>33.0</v>
      </c>
      <c r="F51" s="33"/>
      <c r="G51" s="34"/>
      <c r="H51" s="31" t="s">
        <v>4070</v>
      </c>
      <c r="I51" s="33">
        <v>2.0</v>
      </c>
      <c r="J51" s="31" t="s">
        <v>4071</v>
      </c>
    </row>
    <row r="52">
      <c r="A52" s="31" t="s">
        <v>4054</v>
      </c>
      <c r="B52" s="32">
        <v>0.09100694444444445</v>
      </c>
      <c r="C52" s="31" t="s">
        <v>964</v>
      </c>
      <c r="D52" s="31" t="s">
        <v>91</v>
      </c>
      <c r="E52" s="33">
        <v>20.0</v>
      </c>
      <c r="F52" s="33"/>
      <c r="G52" s="34"/>
      <c r="H52" s="31" t="s">
        <v>4072</v>
      </c>
      <c r="I52" s="34"/>
      <c r="J52" s="34"/>
    </row>
    <row r="53">
      <c r="A53" s="31" t="s">
        <v>4054</v>
      </c>
      <c r="B53" s="32">
        <v>0.0916550925925926</v>
      </c>
      <c r="C53" s="31" t="s">
        <v>82</v>
      </c>
      <c r="D53" s="31" t="s">
        <v>166</v>
      </c>
      <c r="E53" s="33">
        <v>16.0</v>
      </c>
      <c r="F53" s="33">
        <f>E53-9</f>
        <v>7</v>
      </c>
      <c r="G53" s="34"/>
      <c r="H53" s="34"/>
      <c r="I53" s="34"/>
      <c r="J53" s="34"/>
    </row>
    <row r="54">
      <c r="A54" s="31" t="s">
        <v>4054</v>
      </c>
      <c r="B54" s="32">
        <v>0.09178240740740741</v>
      </c>
      <c r="C54" s="31" t="s">
        <v>70</v>
      </c>
      <c r="D54" s="31" t="s">
        <v>166</v>
      </c>
      <c r="E54" s="33" t="s">
        <v>75</v>
      </c>
      <c r="F54" s="33" t="s">
        <v>75</v>
      </c>
      <c r="G54" s="34"/>
      <c r="H54" s="34"/>
      <c r="I54" s="34"/>
      <c r="J54" s="31" t="s">
        <v>4073</v>
      </c>
    </row>
    <row r="55">
      <c r="A55" s="31" t="s">
        <v>4054</v>
      </c>
      <c r="B55" s="32">
        <v>0.0920949074074074</v>
      </c>
      <c r="C55" s="31" t="s">
        <v>70</v>
      </c>
      <c r="D55" s="31" t="s">
        <v>76</v>
      </c>
      <c r="E55" s="33">
        <v>7.0</v>
      </c>
      <c r="F55" s="33"/>
      <c r="G55" s="34"/>
      <c r="H55" s="34"/>
      <c r="I55" s="34"/>
      <c r="J55" s="31" t="s">
        <v>4074</v>
      </c>
    </row>
    <row r="56">
      <c r="A56" s="31" t="s">
        <v>4054</v>
      </c>
      <c r="B56" s="32">
        <v>0.09247685185185185</v>
      </c>
      <c r="C56" s="31" t="s">
        <v>70</v>
      </c>
      <c r="D56" s="31" t="s">
        <v>93</v>
      </c>
      <c r="E56" s="33">
        <v>29.0</v>
      </c>
      <c r="F56" s="33">
        <f t="shared" ref="F56:F57" si="5">E56-12</f>
        <v>17</v>
      </c>
      <c r="G56" s="34"/>
      <c r="H56" s="34"/>
      <c r="I56" s="34"/>
      <c r="J56" s="31" t="s">
        <v>4075</v>
      </c>
    </row>
    <row r="57">
      <c r="A57" s="31" t="s">
        <v>4054</v>
      </c>
      <c r="B57" s="32">
        <v>0.09255787037037037</v>
      </c>
      <c r="C57" s="31" t="s">
        <v>70</v>
      </c>
      <c r="D57" s="31" t="s">
        <v>93</v>
      </c>
      <c r="E57" s="33">
        <v>21.0</v>
      </c>
      <c r="F57" s="33">
        <f t="shared" si="5"/>
        <v>9</v>
      </c>
      <c r="G57" s="34"/>
      <c r="H57" s="34"/>
      <c r="I57" s="34"/>
      <c r="J57" s="31" t="s">
        <v>4075</v>
      </c>
    </row>
    <row r="58">
      <c r="A58" s="31" t="s">
        <v>4054</v>
      </c>
      <c r="B58" s="32">
        <v>0.09282407407407407</v>
      </c>
      <c r="C58" s="31" t="s">
        <v>70</v>
      </c>
      <c r="D58" s="31" t="s">
        <v>91</v>
      </c>
      <c r="E58" s="33">
        <v>13.0</v>
      </c>
      <c r="F58" s="33"/>
      <c r="G58" s="34"/>
      <c r="H58" s="31" t="s">
        <v>4076</v>
      </c>
      <c r="I58" s="34"/>
      <c r="J58" s="34"/>
    </row>
    <row r="59">
      <c r="A59" s="31" t="s">
        <v>4054</v>
      </c>
      <c r="B59" s="32">
        <v>0.09282407407407407</v>
      </c>
      <c r="C59" s="31" t="s">
        <v>70</v>
      </c>
      <c r="D59" s="31" t="s">
        <v>91</v>
      </c>
      <c r="E59" s="33">
        <v>13.0</v>
      </c>
      <c r="F59" s="33"/>
      <c r="G59" s="34"/>
      <c r="H59" s="31" t="s">
        <v>4076</v>
      </c>
      <c r="I59" s="34"/>
      <c r="J59" s="34"/>
    </row>
    <row r="60">
      <c r="A60" s="31" t="s">
        <v>4054</v>
      </c>
      <c r="B60" s="32">
        <v>0.09413194444444445</v>
      </c>
      <c r="C60" s="31" t="s">
        <v>84</v>
      </c>
      <c r="D60" s="31" t="s">
        <v>93</v>
      </c>
      <c r="E60" s="33" t="s">
        <v>88</v>
      </c>
      <c r="F60" s="33">
        <v>1.0</v>
      </c>
      <c r="G60" s="34"/>
      <c r="H60" s="34"/>
      <c r="I60" s="34"/>
      <c r="J60" s="31" t="s">
        <v>4063</v>
      </c>
    </row>
    <row r="61">
      <c r="A61" s="31" t="s">
        <v>4054</v>
      </c>
      <c r="B61" s="32">
        <v>0.09425925925925926</v>
      </c>
      <c r="C61" s="31" t="s">
        <v>84</v>
      </c>
      <c r="D61" s="31" t="s">
        <v>93</v>
      </c>
      <c r="E61" s="33">
        <v>22.0</v>
      </c>
      <c r="F61" s="33">
        <f>E61-12</f>
        <v>10</v>
      </c>
      <c r="G61" s="34"/>
      <c r="H61" s="34"/>
      <c r="I61" s="34"/>
      <c r="J61" s="31" t="s">
        <v>4063</v>
      </c>
    </row>
    <row r="62">
      <c r="A62" s="31" t="s">
        <v>4054</v>
      </c>
      <c r="B62" s="32">
        <v>0.09480324074074074</v>
      </c>
      <c r="C62" s="31" t="s">
        <v>84</v>
      </c>
      <c r="D62" s="31" t="s">
        <v>91</v>
      </c>
      <c r="E62" s="33">
        <v>36.0</v>
      </c>
      <c r="F62" s="33"/>
      <c r="G62" s="34"/>
      <c r="H62" s="31" t="s">
        <v>4064</v>
      </c>
      <c r="I62" s="33">
        <v>1.0</v>
      </c>
      <c r="J62" s="31" t="s">
        <v>4077</v>
      </c>
    </row>
    <row r="63">
      <c r="A63" s="31" t="s">
        <v>4054</v>
      </c>
      <c r="B63" s="32">
        <v>0.09587962962962963</v>
      </c>
      <c r="C63" s="31" t="s">
        <v>3086</v>
      </c>
      <c r="D63" s="31" t="s">
        <v>125</v>
      </c>
      <c r="E63" s="33">
        <v>27.0</v>
      </c>
      <c r="F63" s="33">
        <f t="shared" ref="F63:F64" si="6">E63-15</f>
        <v>12</v>
      </c>
      <c r="G63" s="34"/>
      <c r="H63" s="34"/>
      <c r="I63" s="34"/>
      <c r="J63" s="34"/>
    </row>
    <row r="64">
      <c r="A64" s="31" t="s">
        <v>4054</v>
      </c>
      <c r="B64" s="32">
        <v>0.09621527777777777</v>
      </c>
      <c r="C64" s="31" t="s">
        <v>3086</v>
      </c>
      <c r="D64" s="31" t="s">
        <v>93</v>
      </c>
      <c r="E64" s="33">
        <v>17.0</v>
      </c>
      <c r="F64" s="33">
        <f t="shared" si="6"/>
        <v>2</v>
      </c>
      <c r="G64" s="34"/>
      <c r="H64" s="34"/>
      <c r="I64" s="34"/>
      <c r="J64" s="31" t="s">
        <v>4078</v>
      </c>
    </row>
    <row r="65">
      <c r="A65" s="31" t="s">
        <v>4054</v>
      </c>
      <c r="B65" s="32">
        <v>0.09637731481481482</v>
      </c>
      <c r="C65" s="31" t="s">
        <v>3086</v>
      </c>
      <c r="D65" s="31" t="s">
        <v>91</v>
      </c>
      <c r="E65" s="33">
        <v>8.0</v>
      </c>
      <c r="F65" s="33"/>
      <c r="G65" s="34"/>
      <c r="H65" s="31" t="s">
        <v>4079</v>
      </c>
      <c r="I65" s="34"/>
      <c r="J65" s="34"/>
    </row>
    <row r="66">
      <c r="A66" s="31" t="s">
        <v>4054</v>
      </c>
      <c r="B66" s="32">
        <v>0.09681712962962963</v>
      </c>
      <c r="C66" s="31" t="s">
        <v>66</v>
      </c>
      <c r="D66" s="31" t="s">
        <v>89</v>
      </c>
      <c r="E66" s="33">
        <v>27.0</v>
      </c>
      <c r="F66" s="33">
        <f t="shared" ref="F66:F68" si="7">E66-10</f>
        <v>17</v>
      </c>
      <c r="G66" s="34"/>
      <c r="H66" s="34"/>
      <c r="I66" s="34"/>
      <c r="J66" s="31" t="s">
        <v>4080</v>
      </c>
    </row>
    <row r="67">
      <c r="A67" s="31" t="s">
        <v>4054</v>
      </c>
      <c r="B67" s="32">
        <v>0.09684027777777778</v>
      </c>
      <c r="C67" s="31" t="s">
        <v>66</v>
      </c>
      <c r="D67" s="31" t="s">
        <v>89</v>
      </c>
      <c r="E67" s="33">
        <v>27.0</v>
      </c>
      <c r="F67" s="33">
        <f t="shared" si="7"/>
        <v>17</v>
      </c>
      <c r="G67" s="34"/>
      <c r="H67" s="34"/>
      <c r="I67" s="34"/>
      <c r="J67" s="31" t="s">
        <v>4080</v>
      </c>
    </row>
    <row r="68">
      <c r="A68" s="31" t="s">
        <v>4054</v>
      </c>
      <c r="B68" s="32">
        <v>0.096875</v>
      </c>
      <c r="C68" s="31" t="s">
        <v>66</v>
      </c>
      <c r="D68" s="31" t="s">
        <v>89</v>
      </c>
      <c r="E68" s="33">
        <v>28.0</v>
      </c>
      <c r="F68" s="33">
        <f t="shared" si="7"/>
        <v>18</v>
      </c>
      <c r="G68" s="34"/>
      <c r="H68" s="34"/>
      <c r="I68" s="34"/>
      <c r="J68" s="31" t="s">
        <v>4080</v>
      </c>
    </row>
    <row r="69">
      <c r="A69" s="31" t="s">
        <v>4054</v>
      </c>
      <c r="B69" s="32">
        <v>0.09706018518518518</v>
      </c>
      <c r="C69" s="31" t="s">
        <v>66</v>
      </c>
      <c r="D69" s="31" t="s">
        <v>91</v>
      </c>
      <c r="E69" s="33">
        <v>31.0</v>
      </c>
      <c r="F69" s="33"/>
      <c r="G69" s="34"/>
      <c r="H69" s="31" t="s">
        <v>4081</v>
      </c>
      <c r="I69" s="34"/>
      <c r="J69" s="34"/>
    </row>
    <row r="70">
      <c r="A70" s="31" t="s">
        <v>4054</v>
      </c>
      <c r="B70" s="32">
        <v>0.09870370370370371</v>
      </c>
      <c r="C70" s="31" t="s">
        <v>69</v>
      </c>
      <c r="D70" s="31" t="s">
        <v>91</v>
      </c>
      <c r="E70" s="33">
        <v>12.0</v>
      </c>
      <c r="F70" s="33"/>
      <c r="G70" s="34"/>
      <c r="H70" s="31" t="s">
        <v>4082</v>
      </c>
      <c r="I70" s="34"/>
      <c r="J70" s="34"/>
    </row>
    <row r="71">
      <c r="A71" s="31" t="s">
        <v>4054</v>
      </c>
      <c r="B71" s="32">
        <v>0.10060185185185185</v>
      </c>
      <c r="C71" s="31" t="s">
        <v>82</v>
      </c>
      <c r="D71" s="31" t="s">
        <v>89</v>
      </c>
      <c r="E71" s="33" t="s">
        <v>68</v>
      </c>
      <c r="F71" s="33">
        <v>20.0</v>
      </c>
      <c r="G71" s="34"/>
      <c r="H71" s="34"/>
      <c r="I71" s="34"/>
      <c r="J71" s="31" t="s">
        <v>4083</v>
      </c>
    </row>
    <row r="72">
      <c r="A72" s="31" t="s">
        <v>4054</v>
      </c>
      <c r="B72" s="32">
        <v>0.10068287037037037</v>
      </c>
      <c r="C72" s="31" t="s">
        <v>82</v>
      </c>
      <c r="D72" s="31" t="s">
        <v>91</v>
      </c>
      <c r="E72" s="33">
        <v>42.0</v>
      </c>
      <c r="F72" s="33"/>
      <c r="G72" s="34"/>
      <c r="H72" s="31" t="s">
        <v>4084</v>
      </c>
      <c r="I72" s="33">
        <v>1.0</v>
      </c>
      <c r="J72" s="31" t="s">
        <v>4085</v>
      </c>
    </row>
    <row r="73">
      <c r="A73" s="31" t="s">
        <v>4054</v>
      </c>
      <c r="B73" s="32">
        <v>0.10266203703703704</v>
      </c>
      <c r="C73" s="31" t="s">
        <v>3086</v>
      </c>
      <c r="D73" s="31" t="s">
        <v>83</v>
      </c>
      <c r="E73" s="33">
        <v>29.0</v>
      </c>
      <c r="F73" s="33">
        <f>E73-13</f>
        <v>16</v>
      </c>
      <c r="G73" s="34"/>
      <c r="H73" s="34"/>
      <c r="I73" s="34"/>
      <c r="J73" s="34"/>
    </row>
    <row r="74">
      <c r="A74" s="31" t="s">
        <v>4054</v>
      </c>
      <c r="B74" s="32">
        <v>0.10407407407407407</v>
      </c>
      <c r="C74" s="31" t="s">
        <v>70</v>
      </c>
      <c r="D74" s="31" t="s">
        <v>83</v>
      </c>
      <c r="E74" s="33">
        <v>30.0</v>
      </c>
      <c r="F74" s="33">
        <f>E74-14</f>
        <v>16</v>
      </c>
      <c r="G74" s="34"/>
      <c r="H74" s="34"/>
      <c r="I74" s="34"/>
      <c r="J74" s="34"/>
    </row>
    <row r="75">
      <c r="A75" s="31" t="s">
        <v>4054</v>
      </c>
      <c r="B75" s="32">
        <v>0.1096412037037037</v>
      </c>
      <c r="C75" s="31" t="s">
        <v>66</v>
      </c>
      <c r="D75" s="31" t="s">
        <v>67</v>
      </c>
      <c r="E75" s="33">
        <v>15.0</v>
      </c>
      <c r="F75" s="33">
        <f>E75-3</f>
        <v>12</v>
      </c>
      <c r="G75" s="34"/>
      <c r="H75" s="34"/>
      <c r="I75" s="34"/>
      <c r="J75" s="34"/>
    </row>
    <row r="76">
      <c r="A76" s="31" t="s">
        <v>4054</v>
      </c>
      <c r="B76" s="32">
        <v>0.10986111111111112</v>
      </c>
      <c r="C76" s="31" t="s">
        <v>70</v>
      </c>
      <c r="D76" s="31" t="s">
        <v>83</v>
      </c>
      <c r="E76" s="33">
        <v>23.0</v>
      </c>
      <c r="F76" s="33">
        <f>E76-14</f>
        <v>9</v>
      </c>
      <c r="G76" s="34"/>
      <c r="H76" s="34"/>
      <c r="I76" s="34"/>
      <c r="J76" s="34"/>
    </row>
    <row r="77">
      <c r="A77" s="31" t="s">
        <v>4054</v>
      </c>
      <c r="B77" s="32">
        <v>0.10988425925925926</v>
      </c>
      <c r="C77" s="31" t="s">
        <v>84</v>
      </c>
      <c r="D77" s="31" t="s">
        <v>83</v>
      </c>
      <c r="E77" s="33">
        <v>19.0</v>
      </c>
      <c r="F77" s="33">
        <f>E77-6</f>
        <v>13</v>
      </c>
      <c r="G77" s="34"/>
      <c r="H77" s="34"/>
      <c r="I77" s="34"/>
      <c r="J77" s="34"/>
    </row>
    <row r="78">
      <c r="A78" s="31" t="s">
        <v>4054</v>
      </c>
      <c r="B78" s="32">
        <v>0.11045138888888889</v>
      </c>
      <c r="C78" s="31" t="s">
        <v>66</v>
      </c>
      <c r="D78" s="31" t="s">
        <v>83</v>
      </c>
      <c r="E78" s="33" t="s">
        <v>75</v>
      </c>
      <c r="F78" s="33" t="s">
        <v>75</v>
      </c>
      <c r="G78" s="34"/>
      <c r="H78" s="34"/>
      <c r="I78" s="34"/>
      <c r="J78" s="31" t="s">
        <v>2263</v>
      </c>
    </row>
    <row r="79">
      <c r="A79" s="31" t="s">
        <v>4054</v>
      </c>
      <c r="B79" s="32">
        <v>0.11241898148148148</v>
      </c>
      <c r="C79" s="31" t="s">
        <v>3086</v>
      </c>
      <c r="D79" s="31" t="s">
        <v>83</v>
      </c>
      <c r="E79" s="33">
        <v>28.0</v>
      </c>
      <c r="F79" s="33">
        <f>E79-13</f>
        <v>15</v>
      </c>
      <c r="G79" s="34"/>
      <c r="H79" s="34"/>
      <c r="I79" s="34"/>
      <c r="J79" s="34"/>
    </row>
    <row r="80">
      <c r="A80" s="31" t="s">
        <v>4054</v>
      </c>
      <c r="B80" s="32">
        <v>0.11394675925925926</v>
      </c>
      <c r="C80" s="31" t="s">
        <v>82</v>
      </c>
      <c r="D80" s="31" t="s">
        <v>83</v>
      </c>
      <c r="E80" s="33" t="s">
        <v>75</v>
      </c>
      <c r="F80" s="33" t="s">
        <v>75</v>
      </c>
      <c r="G80" s="34"/>
      <c r="H80" s="34"/>
      <c r="I80" s="34"/>
      <c r="J80" s="31" t="s">
        <v>2263</v>
      </c>
    </row>
    <row r="81">
      <c r="A81" s="31" t="s">
        <v>4054</v>
      </c>
      <c r="B81" s="32">
        <v>0.39229166666666665</v>
      </c>
      <c r="C81" s="31" t="s">
        <v>82</v>
      </c>
      <c r="D81" s="31" t="s">
        <v>83</v>
      </c>
      <c r="E81" s="33">
        <v>26.0</v>
      </c>
      <c r="F81" s="33">
        <f t="shared" ref="F81:F82" si="8">E81-11</f>
        <v>15</v>
      </c>
      <c r="G81" s="34"/>
      <c r="H81" s="34"/>
      <c r="I81" s="34"/>
      <c r="J81" s="34"/>
    </row>
    <row r="82">
      <c r="A82" s="31" t="s">
        <v>4054</v>
      </c>
      <c r="B82" s="32">
        <v>0.11761574074074074</v>
      </c>
      <c r="C82" s="31" t="s">
        <v>82</v>
      </c>
      <c r="D82" s="31" t="s">
        <v>83</v>
      </c>
      <c r="E82" s="33">
        <v>16.0</v>
      </c>
      <c r="F82" s="33">
        <f t="shared" si="8"/>
        <v>5</v>
      </c>
      <c r="G82" s="34"/>
      <c r="H82" s="34"/>
      <c r="I82" s="34"/>
      <c r="J82" s="34"/>
    </row>
    <row r="83">
      <c r="A83" s="31" t="s">
        <v>4054</v>
      </c>
      <c r="B83" s="32">
        <v>0.12741898148148148</v>
      </c>
      <c r="C83" s="31" t="s">
        <v>69</v>
      </c>
      <c r="D83" s="31" t="s">
        <v>125</v>
      </c>
      <c r="E83" s="33">
        <v>22.0</v>
      </c>
      <c r="F83" s="33">
        <f>E83-4</f>
        <v>18</v>
      </c>
      <c r="G83" s="34"/>
      <c r="H83" s="34"/>
      <c r="I83" s="34"/>
      <c r="J83" s="34"/>
    </row>
    <row r="84">
      <c r="A84" s="31" t="s">
        <v>4054</v>
      </c>
      <c r="B84" s="32">
        <v>0.1274537037037037</v>
      </c>
      <c r="C84" s="31" t="s">
        <v>82</v>
      </c>
      <c r="D84" s="31" t="s">
        <v>125</v>
      </c>
      <c r="E84" s="33">
        <v>7.0</v>
      </c>
      <c r="F84" s="33">
        <f>E84-2</f>
        <v>5</v>
      </c>
      <c r="G84" s="34"/>
      <c r="H84" s="34"/>
      <c r="I84" s="34"/>
      <c r="J84" s="34"/>
    </row>
    <row r="85">
      <c r="A85" s="31" t="s">
        <v>4054</v>
      </c>
      <c r="B85" s="32">
        <v>0.12747685185185184</v>
      </c>
      <c r="C85" s="31" t="s">
        <v>3086</v>
      </c>
      <c r="D85" s="31" t="s">
        <v>125</v>
      </c>
      <c r="E85" s="33">
        <v>25.0</v>
      </c>
      <c r="F85" s="33">
        <f>E85-15</f>
        <v>10</v>
      </c>
      <c r="G85" s="34"/>
      <c r="H85" s="34"/>
      <c r="I85" s="34"/>
      <c r="J85" s="34"/>
    </row>
    <row r="86">
      <c r="A86" s="31" t="s">
        <v>4054</v>
      </c>
      <c r="B86" s="32">
        <v>0.12748842592592594</v>
      </c>
      <c r="C86" s="31" t="s">
        <v>84</v>
      </c>
      <c r="D86" s="31" t="s">
        <v>125</v>
      </c>
      <c r="E86" s="33">
        <v>17.0</v>
      </c>
      <c r="F86" s="33">
        <f>E86-3</f>
        <v>14</v>
      </c>
      <c r="G86" s="34"/>
      <c r="H86" s="34"/>
      <c r="I86" s="34"/>
      <c r="J86" s="34"/>
    </row>
    <row r="87">
      <c r="A87" s="31" t="s">
        <v>4054</v>
      </c>
      <c r="B87" s="32">
        <v>0.12751157407407407</v>
      </c>
      <c r="C87" s="31" t="s">
        <v>70</v>
      </c>
      <c r="D87" s="31" t="s">
        <v>125</v>
      </c>
      <c r="E87" s="33">
        <v>24.0</v>
      </c>
      <c r="F87" s="33">
        <f>E87-10</f>
        <v>14</v>
      </c>
      <c r="G87" s="34"/>
      <c r="H87" s="34"/>
      <c r="I87" s="34"/>
      <c r="J87" s="34"/>
    </row>
    <row r="88">
      <c r="A88" s="31" t="s">
        <v>4054</v>
      </c>
      <c r="B88" s="32">
        <v>0.1284375</v>
      </c>
      <c r="C88" s="31" t="s">
        <v>69</v>
      </c>
      <c r="D88" s="31" t="s">
        <v>125</v>
      </c>
      <c r="E88" s="33">
        <v>23.0</v>
      </c>
      <c r="F88" s="33">
        <f>E88-4</f>
        <v>19</v>
      </c>
      <c r="G88" s="34"/>
      <c r="H88" s="34"/>
      <c r="I88" s="34"/>
      <c r="J88" s="34"/>
    </row>
  </sheetData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7.43"/>
    <col customWidth="1" min="3" max="3" width="10.0"/>
    <col customWidth="1" min="4" max="4" width="15.57"/>
    <col customWidth="1" min="5" max="5" width="11.0"/>
    <col customWidth="1" min="6" max="6" width="13.14"/>
    <col customWidth="1" min="7" max="7" width="5.57"/>
    <col customWidth="1" min="8" max="8" width="42.71"/>
    <col customWidth="1" min="9" max="9" width="6.71"/>
    <col customWidth="1" min="10" max="10" width="36.29"/>
  </cols>
  <sheetData>
    <row r="1">
      <c r="A1" s="17" t="s">
        <v>0</v>
      </c>
      <c r="B1" s="17" t="s">
        <v>56</v>
      </c>
      <c r="C1" s="17" t="s">
        <v>57</v>
      </c>
      <c r="D1" s="17" t="s">
        <v>58</v>
      </c>
      <c r="E1" s="18" t="s">
        <v>59</v>
      </c>
      <c r="F1" s="18" t="s">
        <v>60</v>
      </c>
      <c r="G1" s="17" t="s">
        <v>61</v>
      </c>
      <c r="H1" s="17" t="s">
        <v>62</v>
      </c>
      <c r="I1" s="17" t="s">
        <v>63</v>
      </c>
      <c r="J1" s="17" t="s">
        <v>64</v>
      </c>
    </row>
    <row r="2">
      <c r="A2" s="10" t="s">
        <v>4086</v>
      </c>
      <c r="B2" s="19">
        <v>0.00986111111111111</v>
      </c>
      <c r="C2" s="10" t="s">
        <v>69</v>
      </c>
      <c r="D2" s="10" t="s">
        <v>87</v>
      </c>
      <c r="E2" s="13">
        <v>23.0</v>
      </c>
      <c r="F2" s="13">
        <f>E2-4</f>
        <v>19</v>
      </c>
    </row>
    <row r="3">
      <c r="A3" s="10" t="s">
        <v>4086</v>
      </c>
      <c r="B3" s="19">
        <v>0.00986111111111111</v>
      </c>
      <c r="C3" s="10" t="s">
        <v>3086</v>
      </c>
      <c r="D3" s="10" t="s">
        <v>87</v>
      </c>
      <c r="E3" s="13">
        <v>22.0</v>
      </c>
      <c r="F3" s="13">
        <f>E3-5</f>
        <v>17</v>
      </c>
    </row>
    <row r="4">
      <c r="A4" s="10" t="s">
        <v>4086</v>
      </c>
      <c r="B4" s="19">
        <v>0.00986111111111111</v>
      </c>
      <c r="C4" s="10" t="s">
        <v>84</v>
      </c>
      <c r="D4" s="10" t="s">
        <v>87</v>
      </c>
      <c r="E4" s="13" t="s">
        <v>75</v>
      </c>
      <c r="F4" s="13" t="s">
        <v>75</v>
      </c>
      <c r="J4" s="10" t="s">
        <v>2263</v>
      </c>
    </row>
    <row r="5">
      <c r="A5" s="10" t="s">
        <v>4086</v>
      </c>
      <c r="B5" s="19">
        <v>0.00986111111111111</v>
      </c>
      <c r="C5" s="10" t="s">
        <v>84</v>
      </c>
      <c r="D5" s="10" t="s">
        <v>87</v>
      </c>
      <c r="E5" s="13">
        <v>20.0</v>
      </c>
      <c r="F5" s="13">
        <f>E5-3</f>
        <v>17</v>
      </c>
    </row>
    <row r="6">
      <c r="A6" s="10" t="s">
        <v>4086</v>
      </c>
      <c r="B6" s="19">
        <v>0.00986111111111111</v>
      </c>
      <c r="C6" s="10" t="s">
        <v>66</v>
      </c>
      <c r="D6" s="10" t="s">
        <v>87</v>
      </c>
      <c r="E6" s="13">
        <v>17.0</v>
      </c>
      <c r="F6" s="13">
        <f>E6-0</f>
        <v>17</v>
      </c>
    </row>
    <row r="7">
      <c r="A7" s="10" t="s">
        <v>4086</v>
      </c>
      <c r="B7" s="19">
        <v>0.00986111111111111</v>
      </c>
      <c r="C7" s="10" t="s">
        <v>82</v>
      </c>
      <c r="D7" s="10" t="s">
        <v>87</v>
      </c>
      <c r="E7" s="13">
        <v>17.0</v>
      </c>
      <c r="F7" s="13">
        <f>E7-1</f>
        <v>16</v>
      </c>
    </row>
    <row r="8">
      <c r="A8" s="10" t="s">
        <v>4086</v>
      </c>
      <c r="B8" s="19">
        <v>0.00986111111111111</v>
      </c>
      <c r="C8" s="10" t="s">
        <v>70</v>
      </c>
      <c r="D8" s="10" t="s">
        <v>87</v>
      </c>
      <c r="E8" s="13">
        <v>15.0</v>
      </c>
      <c r="F8" s="16">
        <f>E8-5</f>
        <v>10</v>
      </c>
    </row>
    <row r="9">
      <c r="A9" s="10" t="s">
        <v>4086</v>
      </c>
      <c r="B9" s="19">
        <v>0.00986111111111111</v>
      </c>
      <c r="C9" s="10" t="s">
        <v>964</v>
      </c>
      <c r="D9" s="10" t="s">
        <v>87</v>
      </c>
      <c r="E9" s="13">
        <v>13.0</v>
      </c>
      <c r="F9" s="13">
        <f>E9-2</f>
        <v>11</v>
      </c>
    </row>
    <row r="10">
      <c r="A10" s="10" t="s">
        <v>4086</v>
      </c>
      <c r="B10" s="19">
        <v>0.015833333333333335</v>
      </c>
      <c r="C10" s="10" t="s">
        <v>3086</v>
      </c>
      <c r="D10" s="10" t="s">
        <v>93</v>
      </c>
      <c r="E10" s="13">
        <v>23.0</v>
      </c>
      <c r="F10" s="13">
        <v>12.0</v>
      </c>
      <c r="J10" s="10" t="s">
        <v>4087</v>
      </c>
    </row>
    <row r="11">
      <c r="A11" s="10" t="s">
        <v>4086</v>
      </c>
      <c r="B11" s="19">
        <v>0.01597222222222222</v>
      </c>
      <c r="C11" s="10" t="s">
        <v>3086</v>
      </c>
      <c r="D11" s="10" t="s">
        <v>91</v>
      </c>
      <c r="E11" s="13">
        <v>60.0</v>
      </c>
      <c r="F11" s="13"/>
      <c r="H11" s="10" t="s">
        <v>4088</v>
      </c>
    </row>
    <row r="12">
      <c r="A12" s="10" t="s">
        <v>4086</v>
      </c>
      <c r="B12" s="19">
        <v>0.0175</v>
      </c>
      <c r="C12" s="10" t="s">
        <v>84</v>
      </c>
      <c r="D12" s="10" t="s">
        <v>100</v>
      </c>
      <c r="E12" s="13" t="s">
        <v>75</v>
      </c>
      <c r="F12" s="13" t="s">
        <v>75</v>
      </c>
      <c r="J12" s="10" t="s">
        <v>2263</v>
      </c>
    </row>
    <row r="13">
      <c r="A13" s="10" t="s">
        <v>4086</v>
      </c>
      <c r="B13" s="19">
        <v>0.0175</v>
      </c>
      <c r="C13" s="10" t="s">
        <v>84</v>
      </c>
      <c r="D13" s="10" t="s">
        <v>100</v>
      </c>
      <c r="E13" s="13" t="s">
        <v>68</v>
      </c>
      <c r="F13" s="13">
        <v>20.0</v>
      </c>
    </row>
    <row r="14">
      <c r="A14" s="10" t="s">
        <v>4086</v>
      </c>
      <c r="B14" s="19">
        <v>0.017708333333333333</v>
      </c>
      <c r="C14" s="10" t="s">
        <v>84</v>
      </c>
      <c r="D14" s="10" t="s">
        <v>93</v>
      </c>
      <c r="E14" s="13">
        <v>20.0</v>
      </c>
      <c r="F14" s="13">
        <f>E14-12</f>
        <v>8</v>
      </c>
      <c r="J14" s="10" t="s">
        <v>4089</v>
      </c>
    </row>
    <row r="15">
      <c r="A15" s="10" t="s">
        <v>4086</v>
      </c>
      <c r="B15" s="19">
        <v>0.017824074074074076</v>
      </c>
      <c r="C15" s="10" t="s">
        <v>84</v>
      </c>
      <c r="D15" s="10" t="s">
        <v>91</v>
      </c>
      <c r="E15" s="13">
        <v>34.0</v>
      </c>
      <c r="F15" s="13"/>
      <c r="H15" s="10" t="s">
        <v>4090</v>
      </c>
    </row>
    <row r="16">
      <c r="A16" s="10" t="s">
        <v>4086</v>
      </c>
      <c r="B16" s="19">
        <v>0.018252314814814815</v>
      </c>
      <c r="C16" s="10" t="s">
        <v>84</v>
      </c>
      <c r="D16" s="10" t="s">
        <v>93</v>
      </c>
      <c r="E16" s="13">
        <v>18.0</v>
      </c>
      <c r="F16" s="13">
        <f>E16-12</f>
        <v>6</v>
      </c>
      <c r="J16" s="10" t="s">
        <v>4089</v>
      </c>
    </row>
    <row r="17">
      <c r="A17" s="10" t="s">
        <v>4086</v>
      </c>
      <c r="B17" s="19">
        <v>0.01871527777777778</v>
      </c>
      <c r="C17" s="10" t="s">
        <v>82</v>
      </c>
      <c r="D17" s="10" t="s">
        <v>67</v>
      </c>
      <c r="E17" s="10">
        <v>20.0</v>
      </c>
      <c r="F17" s="13">
        <f>E17-9</f>
        <v>11</v>
      </c>
    </row>
    <row r="18">
      <c r="A18" s="10" t="s">
        <v>4086</v>
      </c>
      <c r="B18" s="19">
        <v>0.02056712962962963</v>
      </c>
      <c r="C18" s="10" t="s">
        <v>66</v>
      </c>
      <c r="D18" s="10" t="s">
        <v>100</v>
      </c>
      <c r="E18" s="13">
        <v>10.0</v>
      </c>
      <c r="F18" s="13">
        <f>E18-1</f>
        <v>9</v>
      </c>
    </row>
    <row r="19">
      <c r="A19" s="10" t="s">
        <v>4086</v>
      </c>
      <c r="B19" s="19">
        <v>0.02125</v>
      </c>
      <c r="C19" s="10" t="s">
        <v>66</v>
      </c>
      <c r="D19" s="10" t="s">
        <v>89</v>
      </c>
      <c r="E19" s="13">
        <v>24.0</v>
      </c>
      <c r="F19" s="13">
        <f t="shared" ref="F19:F21" si="1">E19-10</f>
        <v>14</v>
      </c>
      <c r="J19" s="10" t="s">
        <v>4091</v>
      </c>
    </row>
    <row r="20">
      <c r="A20" s="10" t="s">
        <v>4086</v>
      </c>
      <c r="B20" s="19">
        <v>0.02125</v>
      </c>
      <c r="C20" s="10" t="s">
        <v>66</v>
      </c>
      <c r="D20" s="10" t="s">
        <v>89</v>
      </c>
      <c r="E20" s="13">
        <v>27.0</v>
      </c>
      <c r="F20" s="13">
        <f t="shared" si="1"/>
        <v>17</v>
      </c>
      <c r="J20" s="10" t="s">
        <v>4091</v>
      </c>
    </row>
    <row r="21">
      <c r="A21" s="10" t="s">
        <v>4086</v>
      </c>
      <c r="B21" s="19">
        <v>0.02125</v>
      </c>
      <c r="C21" s="10" t="s">
        <v>66</v>
      </c>
      <c r="D21" s="10" t="s">
        <v>89</v>
      </c>
      <c r="E21" s="13">
        <v>28.0</v>
      </c>
      <c r="F21" s="13">
        <f t="shared" si="1"/>
        <v>18</v>
      </c>
      <c r="J21" s="10" t="s">
        <v>4091</v>
      </c>
    </row>
    <row r="22">
      <c r="A22" s="10" t="s">
        <v>4086</v>
      </c>
      <c r="B22" s="19">
        <v>0.021469907407407406</v>
      </c>
      <c r="C22" s="10" t="s">
        <v>66</v>
      </c>
      <c r="D22" s="10" t="s">
        <v>91</v>
      </c>
      <c r="E22" s="13">
        <v>15.0</v>
      </c>
      <c r="F22" s="13"/>
      <c r="H22" s="10" t="s">
        <v>4092</v>
      </c>
    </row>
    <row r="23">
      <c r="A23" s="10" t="s">
        <v>4086</v>
      </c>
      <c r="B23" s="19">
        <v>0.021469907407407406</v>
      </c>
      <c r="C23" s="10" t="s">
        <v>66</v>
      </c>
      <c r="D23" s="10" t="s">
        <v>91</v>
      </c>
      <c r="E23" s="13">
        <v>10.0</v>
      </c>
      <c r="F23" s="13"/>
      <c r="H23" s="10" t="s">
        <v>4093</v>
      </c>
    </row>
    <row r="24">
      <c r="A24" s="10" t="s">
        <v>4086</v>
      </c>
      <c r="B24" s="19">
        <v>0.021469907407407406</v>
      </c>
      <c r="C24" s="10" t="s">
        <v>66</v>
      </c>
      <c r="D24" s="10" t="s">
        <v>91</v>
      </c>
      <c r="E24" s="13">
        <v>14.0</v>
      </c>
      <c r="F24" s="13"/>
      <c r="H24" s="10" t="s">
        <v>4094</v>
      </c>
    </row>
    <row r="25">
      <c r="A25" s="10" t="s">
        <v>4086</v>
      </c>
      <c r="B25" s="19">
        <v>0.023703703703703703</v>
      </c>
      <c r="C25" s="10" t="s">
        <v>70</v>
      </c>
      <c r="D25" s="10" t="s">
        <v>93</v>
      </c>
      <c r="E25" s="13" t="s">
        <v>88</v>
      </c>
      <c r="F25" s="13">
        <v>1.0</v>
      </c>
      <c r="J25" s="10" t="s">
        <v>3656</v>
      </c>
    </row>
    <row r="26">
      <c r="A26" s="10" t="s">
        <v>4086</v>
      </c>
      <c r="B26" s="19">
        <v>0.023726851851851853</v>
      </c>
      <c r="C26" s="10" t="s">
        <v>70</v>
      </c>
      <c r="D26" s="10" t="s">
        <v>93</v>
      </c>
      <c r="E26" s="13">
        <v>26.0</v>
      </c>
      <c r="F26" s="13">
        <f>E26-12</f>
        <v>14</v>
      </c>
      <c r="J26" s="10" t="s">
        <v>3656</v>
      </c>
    </row>
    <row r="27">
      <c r="A27" s="10" t="s">
        <v>4086</v>
      </c>
      <c r="B27" s="19">
        <v>0.023842592592592592</v>
      </c>
      <c r="C27" s="10" t="s">
        <v>70</v>
      </c>
      <c r="D27" s="10" t="s">
        <v>91</v>
      </c>
      <c r="E27" s="13">
        <v>8.0</v>
      </c>
      <c r="F27" s="13"/>
      <c r="H27" s="10" t="s">
        <v>4095</v>
      </c>
    </row>
    <row r="28">
      <c r="A28" s="10" t="s">
        <v>4086</v>
      </c>
      <c r="B28" s="19">
        <v>0.024131944444444445</v>
      </c>
      <c r="C28" s="10" t="s">
        <v>70</v>
      </c>
      <c r="D28" s="10" t="s">
        <v>93</v>
      </c>
      <c r="E28" s="13">
        <v>26.0</v>
      </c>
      <c r="F28" s="13">
        <f t="shared" ref="F28:F29" si="2">E28-12</f>
        <v>14</v>
      </c>
      <c r="J28" s="10" t="s">
        <v>4096</v>
      </c>
    </row>
    <row r="29">
      <c r="A29" s="10" t="s">
        <v>4086</v>
      </c>
      <c r="B29" s="19">
        <v>0.024131944444444445</v>
      </c>
      <c r="C29" s="10" t="s">
        <v>70</v>
      </c>
      <c r="D29" s="10" t="s">
        <v>93</v>
      </c>
      <c r="E29" s="13">
        <v>30.0</v>
      </c>
      <c r="F29" s="13">
        <f t="shared" si="2"/>
        <v>18</v>
      </c>
      <c r="J29" s="10" t="s">
        <v>4096</v>
      </c>
    </row>
    <row r="30">
      <c r="A30" s="10" t="s">
        <v>4086</v>
      </c>
      <c r="B30" s="19">
        <v>0.024305555555555556</v>
      </c>
      <c r="C30" s="10" t="s">
        <v>70</v>
      </c>
      <c r="D30" s="10" t="s">
        <v>91</v>
      </c>
      <c r="E30" s="13">
        <v>13.0</v>
      </c>
      <c r="F30" s="13"/>
      <c r="H30" s="10" t="s">
        <v>4097</v>
      </c>
    </row>
    <row r="31">
      <c r="A31" s="10" t="s">
        <v>4086</v>
      </c>
      <c r="B31" s="19">
        <v>0.024305555555555556</v>
      </c>
      <c r="C31" s="10" t="s">
        <v>70</v>
      </c>
      <c r="D31" s="10" t="s">
        <v>91</v>
      </c>
      <c r="E31" s="13">
        <v>8.0</v>
      </c>
      <c r="F31" s="13"/>
      <c r="H31" s="10" t="s">
        <v>4095</v>
      </c>
    </row>
    <row r="32">
      <c r="A32" s="10" t="s">
        <v>4086</v>
      </c>
      <c r="B32" s="19">
        <v>0.025810185185185186</v>
      </c>
      <c r="C32" s="10" t="s">
        <v>964</v>
      </c>
      <c r="D32" s="10" t="s">
        <v>100</v>
      </c>
      <c r="E32" s="13">
        <v>12.0</v>
      </c>
      <c r="F32" s="13">
        <f>E32-2</f>
        <v>10</v>
      </c>
      <c r="J32" s="10" t="s">
        <v>4098</v>
      </c>
    </row>
    <row r="33">
      <c r="A33" s="10" t="s">
        <v>4086</v>
      </c>
      <c r="B33" s="19">
        <v>0.026585648148148146</v>
      </c>
      <c r="C33" s="10" t="s">
        <v>84</v>
      </c>
      <c r="D33" s="10" t="s">
        <v>93</v>
      </c>
      <c r="E33" s="13">
        <v>26.0</v>
      </c>
      <c r="F33" s="13">
        <f>E33-12</f>
        <v>14</v>
      </c>
      <c r="J33" s="10" t="s">
        <v>4089</v>
      </c>
    </row>
    <row r="34">
      <c r="A34" s="10" t="s">
        <v>4086</v>
      </c>
      <c r="B34" s="19">
        <v>0.02679398148148148</v>
      </c>
      <c r="C34" s="10" t="s">
        <v>84</v>
      </c>
      <c r="D34" s="10" t="s">
        <v>91</v>
      </c>
      <c r="E34" s="13">
        <v>20.0</v>
      </c>
      <c r="F34" s="13"/>
      <c r="H34" s="10" t="s">
        <v>4099</v>
      </c>
    </row>
    <row r="35">
      <c r="A35" s="10" t="s">
        <v>4086</v>
      </c>
      <c r="B35" s="19">
        <v>0.02851851851851852</v>
      </c>
      <c r="C35" s="10" t="s">
        <v>69</v>
      </c>
      <c r="D35" s="10" t="s">
        <v>209</v>
      </c>
      <c r="E35" s="13">
        <v>14.0</v>
      </c>
      <c r="F35" s="13">
        <f>E35-6</f>
        <v>8</v>
      </c>
      <c r="J35" s="10" t="s">
        <v>3941</v>
      </c>
    </row>
    <row r="36">
      <c r="A36" s="10" t="s">
        <v>4086</v>
      </c>
      <c r="B36" s="19">
        <v>0.030416666666666668</v>
      </c>
      <c r="C36" s="10" t="s">
        <v>3086</v>
      </c>
      <c r="D36" s="10" t="s">
        <v>93</v>
      </c>
      <c r="E36" s="13">
        <v>15.0</v>
      </c>
      <c r="F36" s="13">
        <f t="shared" ref="F36:F37" si="3">E36-11</f>
        <v>4</v>
      </c>
      <c r="J36" s="10" t="s">
        <v>3676</v>
      </c>
    </row>
    <row r="37">
      <c r="A37" s="10" t="s">
        <v>4086</v>
      </c>
      <c r="B37" s="19">
        <v>0.030416666666666668</v>
      </c>
      <c r="C37" s="10" t="s">
        <v>3086</v>
      </c>
      <c r="D37" s="10" t="s">
        <v>93</v>
      </c>
      <c r="E37" s="13">
        <v>17.0</v>
      </c>
      <c r="F37" s="13">
        <f t="shared" si="3"/>
        <v>6</v>
      </c>
      <c r="J37" s="10" t="s">
        <v>3676</v>
      </c>
    </row>
    <row r="38">
      <c r="A38" s="10" t="s">
        <v>4086</v>
      </c>
      <c r="B38" s="19">
        <v>0.0309375</v>
      </c>
      <c r="C38" s="10" t="s">
        <v>84</v>
      </c>
      <c r="D38" s="10" t="s">
        <v>93</v>
      </c>
      <c r="E38" s="13">
        <f>F38+12</f>
        <v>14</v>
      </c>
      <c r="F38" s="13">
        <v>2.0</v>
      </c>
      <c r="J38" s="10" t="s">
        <v>4089</v>
      </c>
    </row>
    <row r="39">
      <c r="A39" s="10" t="s">
        <v>4086</v>
      </c>
      <c r="B39" s="19">
        <v>0.0033449074074074076</v>
      </c>
      <c r="C39" s="10" t="s">
        <v>84</v>
      </c>
      <c r="D39" s="10" t="s">
        <v>93</v>
      </c>
      <c r="E39" s="13">
        <v>19.0</v>
      </c>
      <c r="F39" s="13">
        <f>E39-12</f>
        <v>7</v>
      </c>
      <c r="J39" s="10" t="s">
        <v>4089</v>
      </c>
    </row>
    <row r="40">
      <c r="A40" s="10" t="s">
        <v>4086</v>
      </c>
      <c r="B40" s="19">
        <v>0.03136574074074074</v>
      </c>
      <c r="C40" s="10" t="s">
        <v>84</v>
      </c>
      <c r="D40" s="10" t="s">
        <v>91</v>
      </c>
      <c r="E40" s="13">
        <v>39.0</v>
      </c>
      <c r="F40" s="13"/>
      <c r="H40" s="10" t="s">
        <v>4100</v>
      </c>
      <c r="J40" s="10" t="s">
        <v>4101</v>
      </c>
    </row>
    <row r="41">
      <c r="A41" s="10" t="s">
        <v>4086</v>
      </c>
      <c r="B41" s="19">
        <v>0.036180555555555556</v>
      </c>
      <c r="C41" s="10" t="s">
        <v>82</v>
      </c>
      <c r="D41" s="10" t="s">
        <v>209</v>
      </c>
      <c r="E41" s="13">
        <v>10.0</v>
      </c>
      <c r="F41" s="13">
        <v>2.0</v>
      </c>
      <c r="J41" s="10" t="s">
        <v>2048</v>
      </c>
    </row>
    <row r="42">
      <c r="A42" s="10" t="s">
        <v>4086</v>
      </c>
      <c r="B42" s="19">
        <v>0.03726851851851852</v>
      </c>
      <c r="C42" s="10" t="s">
        <v>66</v>
      </c>
      <c r="D42" s="10" t="s">
        <v>166</v>
      </c>
      <c r="E42" s="13">
        <v>13.0</v>
      </c>
      <c r="F42" s="13">
        <f>E42-4</f>
        <v>9</v>
      </c>
    </row>
    <row r="43">
      <c r="A43" s="10" t="s">
        <v>4086</v>
      </c>
      <c r="B43" s="19">
        <v>0.03767361111111111</v>
      </c>
      <c r="C43" s="10" t="s">
        <v>66</v>
      </c>
      <c r="D43" s="10" t="s">
        <v>93</v>
      </c>
      <c r="E43" s="13">
        <v>19.0</v>
      </c>
      <c r="F43" s="13">
        <f>E43-13</f>
        <v>6</v>
      </c>
      <c r="J43" s="10" t="s">
        <v>4102</v>
      </c>
    </row>
    <row r="44">
      <c r="A44" s="10" t="s">
        <v>4086</v>
      </c>
      <c r="B44" s="19">
        <v>0.03767361111111111</v>
      </c>
      <c r="C44" s="10" t="s">
        <v>66</v>
      </c>
      <c r="D44" s="10" t="s">
        <v>93</v>
      </c>
      <c r="E44" s="13" t="s">
        <v>68</v>
      </c>
      <c r="F44" s="13">
        <v>20.0</v>
      </c>
      <c r="J44" s="10" t="s">
        <v>4102</v>
      </c>
    </row>
    <row r="45">
      <c r="A45" s="10" t="s">
        <v>4086</v>
      </c>
      <c r="B45" s="19">
        <v>0.03799768518518518</v>
      </c>
      <c r="C45" s="10" t="s">
        <v>66</v>
      </c>
      <c r="D45" s="10" t="s">
        <v>91</v>
      </c>
      <c r="E45" s="13">
        <v>22.0</v>
      </c>
      <c r="F45" s="13"/>
      <c r="H45" s="10" t="s">
        <v>4103</v>
      </c>
    </row>
    <row r="46">
      <c r="A46" s="10" t="s">
        <v>4086</v>
      </c>
      <c r="B46" s="19">
        <v>0.038252314814814815</v>
      </c>
      <c r="C46" s="10" t="s">
        <v>66</v>
      </c>
      <c r="D46" s="10" t="s">
        <v>91</v>
      </c>
      <c r="E46" s="13">
        <v>84.0</v>
      </c>
      <c r="F46" s="13"/>
      <c r="H46" s="10" t="s">
        <v>4104</v>
      </c>
      <c r="J46" s="10" t="s">
        <v>3255</v>
      </c>
    </row>
    <row r="47">
      <c r="A47" s="10" t="s">
        <v>4086</v>
      </c>
      <c r="B47" s="19">
        <v>0.04101851851851852</v>
      </c>
      <c r="C47" s="10" t="s">
        <v>70</v>
      </c>
      <c r="D47" s="10" t="s">
        <v>93</v>
      </c>
      <c r="E47" s="13" t="s">
        <v>88</v>
      </c>
      <c r="F47" s="13">
        <v>1.0</v>
      </c>
      <c r="J47" s="10" t="s">
        <v>4105</v>
      </c>
    </row>
    <row r="48">
      <c r="A48" s="10" t="s">
        <v>4086</v>
      </c>
      <c r="B48" s="19">
        <v>0.04111111111111111</v>
      </c>
      <c r="C48" s="10" t="s">
        <v>70</v>
      </c>
      <c r="D48" s="10" t="s">
        <v>93</v>
      </c>
      <c r="E48" s="13">
        <v>29.0</v>
      </c>
      <c r="F48" s="13">
        <v>17.0</v>
      </c>
      <c r="J48" s="10" t="s">
        <v>4105</v>
      </c>
    </row>
    <row r="49">
      <c r="A49" s="10" t="s">
        <v>4086</v>
      </c>
      <c r="B49" s="19">
        <v>0.04114583333333333</v>
      </c>
      <c r="C49" s="10" t="s">
        <v>70</v>
      </c>
      <c r="D49" s="10" t="s">
        <v>91</v>
      </c>
      <c r="E49" s="13">
        <v>15.0</v>
      </c>
      <c r="F49" s="13"/>
      <c r="H49" s="10" t="s">
        <v>4106</v>
      </c>
    </row>
    <row r="50">
      <c r="A50" s="10" t="s">
        <v>4086</v>
      </c>
      <c r="B50" s="36">
        <v>0.04125</v>
      </c>
      <c r="C50" s="10" t="s">
        <v>70</v>
      </c>
      <c r="D50" s="10" t="s">
        <v>166</v>
      </c>
      <c r="E50" s="10">
        <v>25.0</v>
      </c>
      <c r="F50" s="13">
        <f>E50-9</f>
        <v>16</v>
      </c>
    </row>
    <row r="51">
      <c r="A51" s="10" t="s">
        <v>4086</v>
      </c>
      <c r="B51" s="19">
        <v>0.04217592592592593</v>
      </c>
      <c r="C51" s="10" t="s">
        <v>964</v>
      </c>
      <c r="D51" s="10" t="s">
        <v>166</v>
      </c>
      <c r="E51" s="13">
        <v>19.0</v>
      </c>
      <c r="F51" s="13">
        <f>E51-10</f>
        <v>9</v>
      </c>
    </row>
    <row r="52">
      <c r="A52" s="10" t="s">
        <v>4086</v>
      </c>
      <c r="B52" s="19">
        <v>0.04415509259259259</v>
      </c>
      <c r="C52" s="10" t="s">
        <v>66</v>
      </c>
      <c r="D52" s="10" t="s">
        <v>76</v>
      </c>
      <c r="E52" s="13">
        <v>6.0</v>
      </c>
      <c r="F52" s="13"/>
      <c r="J52" s="10" t="s">
        <v>3328</v>
      </c>
    </row>
    <row r="53">
      <c r="A53" s="10" t="s">
        <v>4086</v>
      </c>
      <c r="B53" s="19">
        <v>0.04457175925925926</v>
      </c>
      <c r="C53" s="10" t="s">
        <v>70</v>
      </c>
      <c r="D53" s="10" t="s">
        <v>93</v>
      </c>
      <c r="E53" s="13">
        <v>22.0</v>
      </c>
      <c r="F53" s="13">
        <f>E53-12</f>
        <v>10</v>
      </c>
      <c r="J53" s="10" t="s">
        <v>4107</v>
      </c>
    </row>
    <row r="54">
      <c r="A54" s="10" t="s">
        <v>4086</v>
      </c>
      <c r="B54" s="19">
        <v>0.044780092592592594</v>
      </c>
      <c r="C54" s="10" t="s">
        <v>70</v>
      </c>
      <c r="D54" s="10" t="s">
        <v>91</v>
      </c>
      <c r="E54" s="13">
        <v>14.0</v>
      </c>
      <c r="F54" s="13"/>
      <c r="H54" s="10" t="s">
        <v>4108</v>
      </c>
    </row>
    <row r="55">
      <c r="A55" s="10" t="s">
        <v>4086</v>
      </c>
      <c r="B55" s="19">
        <v>0.04618055555555556</v>
      </c>
      <c r="C55" s="10" t="s">
        <v>3086</v>
      </c>
      <c r="D55" s="10" t="s">
        <v>166</v>
      </c>
      <c r="E55" s="13">
        <v>9.0</v>
      </c>
      <c r="F55" s="13">
        <f>E55-6</f>
        <v>3</v>
      </c>
    </row>
    <row r="56">
      <c r="A56" s="10" t="s">
        <v>4086</v>
      </c>
      <c r="B56" s="19">
        <v>0.04644675925925926</v>
      </c>
      <c r="C56" s="10" t="s">
        <v>3086</v>
      </c>
      <c r="D56" s="10" t="s">
        <v>93</v>
      </c>
      <c r="E56" s="13">
        <v>29.0</v>
      </c>
      <c r="F56" s="13">
        <v>18.0</v>
      </c>
      <c r="J56" s="10" t="s">
        <v>4109</v>
      </c>
    </row>
    <row r="57">
      <c r="A57" s="10" t="s">
        <v>4086</v>
      </c>
      <c r="B57" s="19">
        <v>0.04652777777777778</v>
      </c>
      <c r="C57" s="10" t="s">
        <v>3086</v>
      </c>
      <c r="D57" s="10" t="s">
        <v>91</v>
      </c>
      <c r="E57" s="13">
        <v>40.0</v>
      </c>
      <c r="F57" s="13"/>
      <c r="H57" s="10" t="s">
        <v>4110</v>
      </c>
      <c r="I57" s="10">
        <v>1.0</v>
      </c>
      <c r="J57" s="10" t="s">
        <v>4111</v>
      </c>
    </row>
    <row r="58">
      <c r="A58" s="10" t="s">
        <v>4086</v>
      </c>
      <c r="B58" s="19">
        <v>0.04825231481481482</v>
      </c>
      <c r="C58" s="10" t="s">
        <v>964</v>
      </c>
      <c r="D58" s="10" t="s">
        <v>209</v>
      </c>
      <c r="E58" s="13" t="s">
        <v>75</v>
      </c>
      <c r="F58" s="13" t="s">
        <v>75</v>
      </c>
      <c r="J58" s="10" t="s">
        <v>2263</v>
      </c>
    </row>
    <row r="59">
      <c r="A59" s="10" t="s">
        <v>4086</v>
      </c>
      <c r="B59" s="19">
        <v>0.04825231481481482</v>
      </c>
      <c r="C59" s="10" t="s">
        <v>964</v>
      </c>
      <c r="D59" s="10" t="s">
        <v>209</v>
      </c>
      <c r="E59" s="13">
        <v>15.0</v>
      </c>
      <c r="F59" s="13">
        <f>E59-0</f>
        <v>15</v>
      </c>
    </row>
    <row r="60">
      <c r="A60" s="10" t="s">
        <v>4086</v>
      </c>
      <c r="B60" s="19">
        <v>0.04929398148148148</v>
      </c>
      <c r="C60" s="10" t="s">
        <v>82</v>
      </c>
      <c r="D60" s="10" t="s">
        <v>209</v>
      </c>
      <c r="E60" s="13" t="s">
        <v>75</v>
      </c>
      <c r="F60" s="13" t="s">
        <v>75</v>
      </c>
      <c r="J60" s="10" t="s">
        <v>2263</v>
      </c>
    </row>
    <row r="61">
      <c r="A61" s="10" t="s">
        <v>4086</v>
      </c>
      <c r="B61" s="19">
        <v>0.04929398148148148</v>
      </c>
      <c r="C61" s="10" t="s">
        <v>82</v>
      </c>
      <c r="D61" s="10" t="s">
        <v>209</v>
      </c>
      <c r="E61" s="13">
        <v>18.0</v>
      </c>
      <c r="F61" s="13">
        <f>E61-8</f>
        <v>10</v>
      </c>
      <c r="J61" s="10" t="s">
        <v>2048</v>
      </c>
    </row>
    <row r="62">
      <c r="A62" s="10" t="s">
        <v>4086</v>
      </c>
      <c r="B62" s="19">
        <v>0.05056712962962963</v>
      </c>
      <c r="C62" s="10" t="s">
        <v>70</v>
      </c>
      <c r="D62" s="10" t="s">
        <v>83</v>
      </c>
      <c r="E62" s="13" t="s">
        <v>75</v>
      </c>
      <c r="F62" s="13" t="s">
        <v>75</v>
      </c>
      <c r="J62" s="10" t="s">
        <v>2263</v>
      </c>
    </row>
    <row r="63">
      <c r="A63" s="10" t="s">
        <v>4086</v>
      </c>
      <c r="B63" s="19">
        <v>0.05056712962962963</v>
      </c>
      <c r="C63" s="10" t="s">
        <v>70</v>
      </c>
      <c r="D63" s="10" t="s">
        <v>83</v>
      </c>
      <c r="E63" s="13">
        <v>23.0</v>
      </c>
      <c r="F63" s="13">
        <f>E63-14</f>
        <v>9</v>
      </c>
    </row>
    <row r="64">
      <c r="A64" s="10" t="s">
        <v>4086</v>
      </c>
      <c r="B64" s="19">
        <v>0.051944444444444446</v>
      </c>
      <c r="C64" s="10" t="s">
        <v>66</v>
      </c>
      <c r="D64" s="10" t="s">
        <v>83</v>
      </c>
      <c r="E64" s="13">
        <v>20.0</v>
      </c>
      <c r="F64" s="13">
        <v>13.0</v>
      </c>
    </row>
    <row r="65">
      <c r="A65" s="10" t="s">
        <v>4086</v>
      </c>
      <c r="B65" s="19">
        <v>0.057430555555555554</v>
      </c>
      <c r="C65" s="10" t="s">
        <v>964</v>
      </c>
      <c r="D65" s="10" t="s">
        <v>91</v>
      </c>
      <c r="E65" s="13">
        <v>31.0</v>
      </c>
      <c r="F65" s="13"/>
      <c r="H65" s="10" t="s">
        <v>4112</v>
      </c>
      <c r="J65" s="10" t="s">
        <v>4113</v>
      </c>
    </row>
    <row r="66">
      <c r="A66" s="10" t="s">
        <v>4086</v>
      </c>
      <c r="B66" s="19">
        <v>0.07143518518518518</v>
      </c>
      <c r="C66" s="10" t="s">
        <v>82</v>
      </c>
      <c r="D66" s="10" t="s">
        <v>3424</v>
      </c>
      <c r="E66" s="13">
        <v>24.0</v>
      </c>
      <c r="F66" s="13">
        <f>E66</f>
        <v>24</v>
      </c>
      <c r="J66" s="10" t="s">
        <v>4114</v>
      </c>
    </row>
    <row r="67">
      <c r="A67" s="10" t="s">
        <v>4086</v>
      </c>
      <c r="B67" s="19">
        <v>0.0920138888888889</v>
      </c>
      <c r="C67" s="10" t="s">
        <v>84</v>
      </c>
      <c r="D67" s="10" t="s">
        <v>67</v>
      </c>
      <c r="E67" s="13" t="s">
        <v>75</v>
      </c>
      <c r="F67" s="13" t="s">
        <v>75</v>
      </c>
      <c r="J67" s="10" t="s">
        <v>2263</v>
      </c>
    </row>
    <row r="68">
      <c r="A68" s="10" t="s">
        <v>4086</v>
      </c>
      <c r="B68" s="19">
        <v>0.0920138888888889</v>
      </c>
      <c r="C68" s="10" t="s">
        <v>84</v>
      </c>
      <c r="D68" s="10" t="s">
        <v>67</v>
      </c>
      <c r="E68" s="10">
        <v>21.0</v>
      </c>
      <c r="F68" s="13">
        <f>E68-5</f>
        <v>16</v>
      </c>
    </row>
    <row r="69">
      <c r="A69" s="10" t="s">
        <v>4086</v>
      </c>
      <c r="B69" s="19">
        <v>0.09775462962962964</v>
      </c>
      <c r="C69" s="10" t="s">
        <v>70</v>
      </c>
      <c r="D69" s="10" t="s">
        <v>132</v>
      </c>
      <c r="E69" s="13">
        <v>27.0</v>
      </c>
      <c r="F69" s="13">
        <v>18.0</v>
      </c>
    </row>
    <row r="70">
      <c r="A70" s="10" t="s">
        <v>4086</v>
      </c>
      <c r="B70" s="19">
        <v>0.10284722222222223</v>
      </c>
      <c r="C70" s="10" t="s">
        <v>70</v>
      </c>
      <c r="D70" s="10" t="s">
        <v>320</v>
      </c>
      <c r="E70" s="13">
        <v>17.0</v>
      </c>
      <c r="F70" s="13">
        <f>E70-4-3</f>
        <v>10</v>
      </c>
      <c r="J70" s="10" t="s">
        <v>4115</v>
      </c>
    </row>
    <row r="71">
      <c r="A71" s="10" t="s">
        <v>4086</v>
      </c>
      <c r="B71" s="19">
        <v>0.11135416666666667</v>
      </c>
      <c r="C71" s="10" t="s">
        <v>66</v>
      </c>
      <c r="D71" s="10" t="s">
        <v>80</v>
      </c>
      <c r="E71" s="13">
        <v>24.0</v>
      </c>
      <c r="F71" s="13">
        <v>14.0</v>
      </c>
    </row>
    <row r="72">
      <c r="A72" s="10" t="s">
        <v>4086</v>
      </c>
      <c r="B72" s="19">
        <v>0.11370370370370371</v>
      </c>
      <c r="C72" s="10" t="s">
        <v>82</v>
      </c>
      <c r="D72" s="10" t="s">
        <v>361</v>
      </c>
      <c r="E72" s="13">
        <v>27.0</v>
      </c>
      <c r="F72" s="13">
        <f>E72-11</f>
        <v>16</v>
      </c>
    </row>
    <row r="73">
      <c r="A73" s="10" t="s">
        <v>4086</v>
      </c>
      <c r="B73" s="19">
        <v>0.11663194444444444</v>
      </c>
      <c r="C73" s="10" t="s">
        <v>70</v>
      </c>
      <c r="D73" s="10" t="s">
        <v>67</v>
      </c>
      <c r="E73" s="13">
        <v>8.0</v>
      </c>
      <c r="F73" s="13">
        <v>3.0</v>
      </c>
      <c r="J73" s="10" t="s">
        <v>2634</v>
      </c>
    </row>
    <row r="74">
      <c r="A74" s="10" t="s">
        <v>4086</v>
      </c>
      <c r="B74" s="19">
        <v>0.09813657407407407</v>
      </c>
      <c r="C74" s="10" t="s">
        <v>82</v>
      </c>
      <c r="D74" s="10" t="s">
        <v>361</v>
      </c>
      <c r="E74" s="13">
        <v>21.0</v>
      </c>
      <c r="F74" s="13">
        <f>E74-11</f>
        <v>10</v>
      </c>
    </row>
    <row r="75">
      <c r="A75" s="10" t="s">
        <v>4086</v>
      </c>
      <c r="B75" s="28">
        <v>0.12421296296296297</v>
      </c>
      <c r="C75" s="25" t="s">
        <v>82</v>
      </c>
      <c r="D75" s="25" t="s">
        <v>320</v>
      </c>
      <c r="E75" s="13">
        <v>10.0</v>
      </c>
      <c r="F75" s="13">
        <f>E75-3</f>
        <v>7</v>
      </c>
    </row>
    <row r="76">
      <c r="A76" s="10" t="s">
        <v>4086</v>
      </c>
      <c r="B76" s="19">
        <v>0.12421296296296297</v>
      </c>
      <c r="C76" s="10" t="s">
        <v>70</v>
      </c>
      <c r="D76" s="10" t="s">
        <v>320</v>
      </c>
      <c r="E76" s="13">
        <v>24.0</v>
      </c>
      <c r="F76" s="13">
        <v>17.0</v>
      </c>
    </row>
    <row r="77">
      <c r="A77" s="10" t="s">
        <v>4086</v>
      </c>
      <c r="B77" s="19">
        <v>0.13002314814814814</v>
      </c>
      <c r="C77" s="10" t="s">
        <v>82</v>
      </c>
      <c r="D77" s="10" t="s">
        <v>67</v>
      </c>
      <c r="E77" s="13">
        <v>19.0</v>
      </c>
      <c r="F77" s="13">
        <f>E77-9</f>
        <v>10</v>
      </c>
    </row>
  </sheetData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7.43"/>
    <col customWidth="1" min="3" max="3" width="10.0"/>
    <col customWidth="1" min="4" max="4" width="15.57"/>
    <col customWidth="1" min="5" max="5" width="11.0"/>
    <col customWidth="1" min="6" max="6" width="13.14"/>
    <col customWidth="1" min="7" max="7" width="5.57"/>
    <col customWidth="1" min="8" max="8" width="42.71"/>
    <col customWidth="1" min="9" max="9" width="6.71"/>
    <col customWidth="1" min="10" max="10" width="36.29"/>
  </cols>
  <sheetData>
    <row r="1">
      <c r="A1" s="17" t="s">
        <v>0</v>
      </c>
      <c r="B1" s="17" t="s">
        <v>56</v>
      </c>
      <c r="C1" s="17" t="s">
        <v>57</v>
      </c>
      <c r="D1" s="17" t="s">
        <v>58</v>
      </c>
      <c r="E1" s="18" t="s">
        <v>59</v>
      </c>
      <c r="F1" s="18" t="s">
        <v>60</v>
      </c>
      <c r="G1" s="17" t="s">
        <v>61</v>
      </c>
      <c r="H1" s="17" t="s">
        <v>62</v>
      </c>
      <c r="I1" s="17" t="s">
        <v>63</v>
      </c>
      <c r="J1" s="17" t="s">
        <v>64</v>
      </c>
    </row>
    <row r="2">
      <c r="A2" s="10" t="s">
        <v>4116</v>
      </c>
      <c r="B2" s="19">
        <v>0.010497685185185185</v>
      </c>
      <c r="C2" s="10" t="s">
        <v>964</v>
      </c>
      <c r="D2" s="10" t="s">
        <v>361</v>
      </c>
      <c r="E2" s="13">
        <v>2.0</v>
      </c>
      <c r="F2" s="13">
        <v>3.0</v>
      </c>
    </row>
    <row r="3">
      <c r="A3" s="10" t="s">
        <v>4116</v>
      </c>
      <c r="B3" s="19">
        <v>0.011539351851851851</v>
      </c>
      <c r="C3" s="10" t="s">
        <v>66</v>
      </c>
      <c r="D3" s="10" t="s">
        <v>67</v>
      </c>
      <c r="E3" s="13" t="s">
        <v>68</v>
      </c>
      <c r="F3" s="13">
        <v>20.0</v>
      </c>
      <c r="J3" s="10" t="s">
        <v>2265</v>
      </c>
    </row>
    <row r="4">
      <c r="A4" s="10" t="s">
        <v>4116</v>
      </c>
      <c r="B4" s="19">
        <v>0.011539351851851851</v>
      </c>
      <c r="C4" s="10" t="s">
        <v>66</v>
      </c>
      <c r="D4" s="10" t="s">
        <v>67</v>
      </c>
      <c r="E4" s="13" t="s">
        <v>68</v>
      </c>
      <c r="F4" s="13">
        <v>20.0</v>
      </c>
    </row>
    <row r="5">
      <c r="A5" s="10" t="s">
        <v>4116</v>
      </c>
      <c r="B5" s="19">
        <v>0.011539351851851851</v>
      </c>
      <c r="C5" s="10" t="s">
        <v>69</v>
      </c>
      <c r="D5" s="10" t="s">
        <v>67</v>
      </c>
      <c r="E5" s="13" t="s">
        <v>75</v>
      </c>
      <c r="F5" s="13" t="s">
        <v>75</v>
      </c>
      <c r="J5" s="10" t="s">
        <v>2265</v>
      </c>
    </row>
    <row r="6">
      <c r="A6" s="10" t="s">
        <v>4116</v>
      </c>
      <c r="B6" s="19">
        <v>0.011539351851851851</v>
      </c>
      <c r="C6" s="10" t="s">
        <v>69</v>
      </c>
      <c r="D6" s="10" t="s">
        <v>67</v>
      </c>
      <c r="E6" s="13">
        <v>20.0</v>
      </c>
      <c r="F6" s="13">
        <f>E6-5</f>
        <v>15</v>
      </c>
    </row>
    <row r="7">
      <c r="A7" s="10" t="s">
        <v>4116</v>
      </c>
      <c r="B7" s="19">
        <v>0.011539351851851851</v>
      </c>
      <c r="C7" s="10" t="s">
        <v>3086</v>
      </c>
      <c r="D7" s="10" t="s">
        <v>67</v>
      </c>
      <c r="E7" s="13" t="s">
        <v>75</v>
      </c>
      <c r="F7" s="13" t="s">
        <v>75</v>
      </c>
      <c r="J7" s="10" t="s">
        <v>2265</v>
      </c>
    </row>
    <row r="8">
      <c r="A8" s="10" t="s">
        <v>4116</v>
      </c>
      <c r="B8" s="19">
        <v>0.011539351851851851</v>
      </c>
      <c r="C8" s="10" t="s">
        <v>3086</v>
      </c>
      <c r="D8" s="10" t="s">
        <v>67</v>
      </c>
      <c r="E8" s="13" t="s">
        <v>75</v>
      </c>
      <c r="F8" s="13" t="s">
        <v>75</v>
      </c>
    </row>
    <row r="9">
      <c r="A9" s="10" t="s">
        <v>4116</v>
      </c>
      <c r="B9" s="19">
        <v>0.011539351851851851</v>
      </c>
      <c r="C9" s="10" t="s">
        <v>84</v>
      </c>
      <c r="D9" s="10" t="s">
        <v>67</v>
      </c>
      <c r="E9" s="13" t="s">
        <v>75</v>
      </c>
      <c r="F9" s="13" t="s">
        <v>75</v>
      </c>
      <c r="J9" s="10" t="s">
        <v>2265</v>
      </c>
    </row>
    <row r="10">
      <c r="A10" s="10" t="s">
        <v>4116</v>
      </c>
      <c r="B10" s="19">
        <v>0.011539351851851851</v>
      </c>
      <c r="C10" s="10" t="s">
        <v>84</v>
      </c>
      <c r="D10" s="10" t="s">
        <v>67</v>
      </c>
      <c r="E10" s="13">
        <v>17.0</v>
      </c>
      <c r="F10" s="13">
        <f>E10-5</f>
        <v>12</v>
      </c>
    </row>
    <row r="11">
      <c r="A11" s="10" t="s">
        <v>4116</v>
      </c>
      <c r="B11" s="19">
        <v>0.017094907407407406</v>
      </c>
      <c r="C11" s="10" t="s">
        <v>964</v>
      </c>
      <c r="D11" s="10" t="s">
        <v>125</v>
      </c>
      <c r="E11" s="13" t="s">
        <v>88</v>
      </c>
      <c r="F11" s="13">
        <v>1.0</v>
      </c>
    </row>
    <row r="12">
      <c r="A12" s="10" t="s">
        <v>4116</v>
      </c>
      <c r="B12" s="19">
        <v>0.017094907407407406</v>
      </c>
      <c r="C12" s="10" t="s">
        <v>3086</v>
      </c>
      <c r="D12" s="10" t="s">
        <v>125</v>
      </c>
      <c r="E12" s="13" t="s">
        <v>75</v>
      </c>
      <c r="F12" s="13" t="s">
        <v>75</v>
      </c>
      <c r="J12" s="10" t="s">
        <v>2263</v>
      </c>
    </row>
    <row r="13">
      <c r="A13" s="10" t="s">
        <v>4116</v>
      </c>
      <c r="B13" s="19">
        <v>0.017094907407407406</v>
      </c>
      <c r="C13" s="10" t="s">
        <v>3086</v>
      </c>
      <c r="D13" s="10" t="s">
        <v>125</v>
      </c>
      <c r="E13" s="13">
        <v>28.0</v>
      </c>
      <c r="F13" s="13">
        <f>E13-15</f>
        <v>13</v>
      </c>
    </row>
    <row r="14">
      <c r="A14" s="10" t="s">
        <v>4116</v>
      </c>
      <c r="B14" s="19">
        <v>0.017094907407407406</v>
      </c>
      <c r="C14" s="10" t="s">
        <v>84</v>
      </c>
      <c r="D14" s="10" t="s">
        <v>125</v>
      </c>
      <c r="E14" s="13">
        <v>22.0</v>
      </c>
      <c r="F14" s="13">
        <f>E14-3</f>
        <v>19</v>
      </c>
    </row>
    <row r="15">
      <c r="A15" s="10" t="s">
        <v>4116</v>
      </c>
      <c r="B15" s="19">
        <v>0.019791666666666666</v>
      </c>
      <c r="C15" s="10" t="s">
        <v>3086</v>
      </c>
      <c r="D15" s="10" t="s">
        <v>71</v>
      </c>
      <c r="E15" s="13">
        <v>25.0</v>
      </c>
      <c r="F15" s="13">
        <v>19.0</v>
      </c>
    </row>
    <row r="16">
      <c r="A16" s="10" t="s">
        <v>4116</v>
      </c>
      <c r="B16" s="19">
        <v>0.024016203703703703</v>
      </c>
      <c r="C16" s="10" t="s">
        <v>66</v>
      </c>
      <c r="D16" s="10" t="s">
        <v>67</v>
      </c>
      <c r="E16" s="13">
        <v>20.0</v>
      </c>
      <c r="F16" s="13">
        <f>E16-3</f>
        <v>17</v>
      </c>
    </row>
    <row r="17">
      <c r="A17" s="10" t="s">
        <v>4116</v>
      </c>
      <c r="B17" s="19">
        <v>0.026435185185185187</v>
      </c>
      <c r="C17" s="10" t="s">
        <v>69</v>
      </c>
      <c r="D17" s="10" t="s">
        <v>76</v>
      </c>
      <c r="E17" s="10">
        <v>17.0</v>
      </c>
      <c r="F17" s="13"/>
      <c r="J17" s="10" t="s">
        <v>4117</v>
      </c>
    </row>
    <row r="18">
      <c r="A18" s="10" t="s">
        <v>4116</v>
      </c>
      <c r="B18" s="19">
        <v>0.034375</v>
      </c>
      <c r="C18" s="10" t="s">
        <v>69</v>
      </c>
      <c r="D18" s="10" t="s">
        <v>320</v>
      </c>
      <c r="E18" s="13">
        <v>21.0</v>
      </c>
      <c r="F18" s="13">
        <f t="shared" ref="F18:F20" si="1">E18-5</f>
        <v>16</v>
      </c>
    </row>
    <row r="19">
      <c r="A19" s="10" t="s">
        <v>4116</v>
      </c>
      <c r="B19" s="19">
        <v>0.034375</v>
      </c>
      <c r="C19" s="10" t="s">
        <v>964</v>
      </c>
      <c r="D19" s="10" t="s">
        <v>320</v>
      </c>
      <c r="E19" s="13">
        <v>9.0</v>
      </c>
      <c r="F19" s="13">
        <f t="shared" si="1"/>
        <v>4</v>
      </c>
      <c r="J19" s="10" t="s">
        <v>4118</v>
      </c>
    </row>
    <row r="20">
      <c r="A20" s="10" t="s">
        <v>4116</v>
      </c>
      <c r="B20" s="19">
        <v>0.036238425925925924</v>
      </c>
      <c r="C20" s="10" t="s">
        <v>69</v>
      </c>
      <c r="D20" s="10" t="s">
        <v>320</v>
      </c>
      <c r="E20" s="13">
        <v>22.0</v>
      </c>
      <c r="F20" s="13">
        <f t="shared" si="1"/>
        <v>17</v>
      </c>
    </row>
    <row r="21">
      <c r="A21" s="10" t="s">
        <v>4116</v>
      </c>
      <c r="B21" s="19">
        <v>0.03832175925925926</v>
      </c>
      <c r="C21" s="10" t="s">
        <v>3086</v>
      </c>
      <c r="D21" s="10" t="s">
        <v>67</v>
      </c>
      <c r="E21" s="13">
        <v>17.0</v>
      </c>
      <c r="F21" s="13">
        <f t="shared" ref="F21:F22" si="2">E21-1</f>
        <v>16</v>
      </c>
    </row>
    <row r="22">
      <c r="A22" s="10" t="s">
        <v>4116</v>
      </c>
      <c r="B22" s="19">
        <v>0.03832175925925926</v>
      </c>
      <c r="C22" s="10" t="s">
        <v>3086</v>
      </c>
      <c r="D22" s="10" t="s">
        <v>67</v>
      </c>
      <c r="E22" s="13">
        <v>16.0</v>
      </c>
      <c r="F22" s="13">
        <f t="shared" si="2"/>
        <v>15</v>
      </c>
    </row>
    <row r="23">
      <c r="A23" s="10" t="s">
        <v>4116</v>
      </c>
      <c r="B23" s="19">
        <v>0.039074074074074074</v>
      </c>
      <c r="C23" s="10" t="s">
        <v>70</v>
      </c>
      <c r="D23" s="10" t="s">
        <v>67</v>
      </c>
      <c r="E23" s="13">
        <v>14.0</v>
      </c>
      <c r="F23" s="13">
        <f>E23-4</f>
        <v>10</v>
      </c>
    </row>
    <row r="24">
      <c r="A24" s="10" t="s">
        <v>4116</v>
      </c>
      <c r="B24" s="19">
        <v>0.04894675925925926</v>
      </c>
      <c r="C24" s="10" t="s">
        <v>66</v>
      </c>
      <c r="D24" s="10" t="s">
        <v>87</v>
      </c>
      <c r="E24" s="13" t="s">
        <v>68</v>
      </c>
      <c r="F24" s="13">
        <v>20.0</v>
      </c>
    </row>
    <row r="25">
      <c r="A25" s="10" t="s">
        <v>4116</v>
      </c>
      <c r="B25" s="19">
        <v>0.04894675925925926</v>
      </c>
      <c r="C25" s="10" t="s">
        <v>84</v>
      </c>
      <c r="D25" s="10" t="s">
        <v>87</v>
      </c>
      <c r="E25" s="13" t="s">
        <v>75</v>
      </c>
      <c r="F25" s="13" t="s">
        <v>75</v>
      </c>
      <c r="J25" s="10" t="s">
        <v>2263</v>
      </c>
    </row>
    <row r="26">
      <c r="A26" s="10" t="s">
        <v>4116</v>
      </c>
      <c r="B26" s="19">
        <v>0.04894675925925926</v>
      </c>
      <c r="C26" s="10" t="s">
        <v>84</v>
      </c>
      <c r="D26" s="10" t="s">
        <v>87</v>
      </c>
      <c r="E26" s="13">
        <v>13.0</v>
      </c>
      <c r="F26" s="13">
        <f>E26-3</f>
        <v>10</v>
      </c>
    </row>
    <row r="27">
      <c r="A27" s="10" t="s">
        <v>4116</v>
      </c>
      <c r="B27" s="19">
        <v>0.04894675925925926</v>
      </c>
      <c r="C27" s="10" t="s">
        <v>70</v>
      </c>
      <c r="D27" s="10" t="s">
        <v>87</v>
      </c>
      <c r="E27" s="13">
        <v>24.0</v>
      </c>
      <c r="F27" s="13" t="s">
        <v>75</v>
      </c>
      <c r="J27" s="10" t="s">
        <v>3087</v>
      </c>
    </row>
    <row r="28">
      <c r="A28" s="10" t="s">
        <v>4116</v>
      </c>
      <c r="B28" s="19">
        <v>0.04894675925925926</v>
      </c>
      <c r="C28" s="10" t="s">
        <v>69</v>
      </c>
      <c r="D28" s="10" t="s">
        <v>87</v>
      </c>
      <c r="E28" s="13">
        <v>22.0</v>
      </c>
      <c r="F28" s="13">
        <f>E28-4</f>
        <v>18</v>
      </c>
    </row>
    <row r="29">
      <c r="A29" s="10" t="s">
        <v>4116</v>
      </c>
      <c r="B29" s="19">
        <v>0.04894675925925926</v>
      </c>
      <c r="C29" s="10" t="s">
        <v>82</v>
      </c>
      <c r="D29" s="10" t="s">
        <v>87</v>
      </c>
      <c r="E29" s="13">
        <v>16.0</v>
      </c>
      <c r="F29" s="13">
        <f>E29-1</f>
        <v>15</v>
      </c>
    </row>
    <row r="30">
      <c r="A30" s="10" t="s">
        <v>4116</v>
      </c>
      <c r="B30" s="19">
        <v>0.04894675925925926</v>
      </c>
      <c r="C30" s="10" t="s">
        <v>3086</v>
      </c>
      <c r="D30" s="10" t="s">
        <v>87</v>
      </c>
      <c r="E30" s="13">
        <v>8.0</v>
      </c>
      <c r="F30" s="13">
        <f>E30-5</f>
        <v>3</v>
      </c>
    </row>
    <row r="31">
      <c r="A31" s="10" t="s">
        <v>4116</v>
      </c>
      <c r="B31" s="19">
        <v>0.04894675925925926</v>
      </c>
      <c r="C31" s="10" t="s">
        <v>964</v>
      </c>
      <c r="D31" s="10" t="s">
        <v>87</v>
      </c>
      <c r="E31" s="13">
        <v>8.0</v>
      </c>
      <c r="F31" s="13">
        <f>E31-3</f>
        <v>5</v>
      </c>
    </row>
    <row r="32">
      <c r="A32" s="10" t="s">
        <v>4116</v>
      </c>
      <c r="B32" s="19">
        <v>0.05081018518518519</v>
      </c>
      <c r="C32" s="10" t="s">
        <v>3086</v>
      </c>
      <c r="D32" s="10" t="s">
        <v>4119</v>
      </c>
      <c r="E32" s="13" t="s">
        <v>88</v>
      </c>
      <c r="F32" s="13">
        <v>1.0</v>
      </c>
      <c r="J32" s="10" t="s">
        <v>2263</v>
      </c>
    </row>
    <row r="33">
      <c r="A33" s="10" t="s">
        <v>4116</v>
      </c>
      <c r="B33" s="19">
        <v>0.05081018518518519</v>
      </c>
      <c r="C33" s="10" t="s">
        <v>3086</v>
      </c>
      <c r="D33" s="10" t="s">
        <v>4119</v>
      </c>
      <c r="E33" s="13">
        <v>23.0</v>
      </c>
      <c r="F33" s="13">
        <v>18.0</v>
      </c>
      <c r="J33" s="10" t="s">
        <v>4120</v>
      </c>
    </row>
    <row r="34">
      <c r="A34" s="10" t="s">
        <v>4116</v>
      </c>
      <c r="B34" s="19">
        <v>0.05210648148148148</v>
      </c>
      <c r="C34" s="10" t="s">
        <v>69</v>
      </c>
      <c r="D34" s="10" t="s">
        <v>100</v>
      </c>
      <c r="E34" s="13">
        <v>6.0</v>
      </c>
      <c r="F34" s="13">
        <f>E34-4</f>
        <v>2</v>
      </c>
      <c r="H34" s="10" t="s">
        <v>4121</v>
      </c>
    </row>
    <row r="35">
      <c r="A35" s="10" t="s">
        <v>4116</v>
      </c>
      <c r="B35" s="19">
        <v>0.05210648148148148</v>
      </c>
      <c r="C35" s="10" t="s">
        <v>82</v>
      </c>
      <c r="D35" s="10" t="s">
        <v>100</v>
      </c>
      <c r="E35" s="13" t="s">
        <v>75</v>
      </c>
      <c r="F35" s="13" t="s">
        <v>75</v>
      </c>
      <c r="H35" s="10" t="s">
        <v>4122</v>
      </c>
      <c r="J35" s="10" t="s">
        <v>4123</v>
      </c>
    </row>
    <row r="36">
      <c r="A36" s="10" t="s">
        <v>4116</v>
      </c>
      <c r="B36" s="19">
        <v>0.05210648148148148</v>
      </c>
      <c r="C36" s="10" t="s">
        <v>3086</v>
      </c>
      <c r="D36" s="10" t="s">
        <v>100</v>
      </c>
      <c r="E36" s="13">
        <v>15.0</v>
      </c>
      <c r="F36" s="13">
        <f>E36-6+2</f>
        <v>11</v>
      </c>
      <c r="H36" s="10" t="s">
        <v>4124</v>
      </c>
      <c r="J36" s="10" t="s">
        <v>4125</v>
      </c>
    </row>
    <row r="37">
      <c r="A37" s="10" t="s">
        <v>4116</v>
      </c>
      <c r="B37" s="19">
        <v>0.05354166666666667</v>
      </c>
      <c r="C37" s="10" t="s">
        <v>70</v>
      </c>
      <c r="D37" s="10" t="s">
        <v>166</v>
      </c>
      <c r="E37" s="13">
        <v>25.0</v>
      </c>
      <c r="F37" s="13">
        <v>19.0</v>
      </c>
      <c r="J37" s="10" t="s">
        <v>4126</v>
      </c>
    </row>
    <row r="38">
      <c r="A38" s="10" t="s">
        <v>4116</v>
      </c>
      <c r="B38" s="19">
        <v>0.05491898148148148</v>
      </c>
      <c r="C38" s="10" t="s">
        <v>70</v>
      </c>
      <c r="D38" s="10" t="s">
        <v>93</v>
      </c>
      <c r="E38" s="13">
        <v>18.0</v>
      </c>
      <c r="F38" s="13">
        <f>E38-12</f>
        <v>6</v>
      </c>
      <c r="J38" s="10" t="s">
        <v>4127</v>
      </c>
    </row>
    <row r="39">
      <c r="A39" s="10" t="s">
        <v>4116</v>
      </c>
      <c r="B39" s="19">
        <v>0.055092592592592596</v>
      </c>
      <c r="C39" s="10" t="s">
        <v>70</v>
      </c>
      <c r="D39" s="10" t="s">
        <v>93</v>
      </c>
      <c r="E39" s="13">
        <v>14.0</v>
      </c>
      <c r="F39" s="13">
        <v>2.0</v>
      </c>
      <c r="J39" s="10" t="s">
        <v>4127</v>
      </c>
    </row>
    <row r="40">
      <c r="A40" s="10" t="s">
        <v>4116</v>
      </c>
      <c r="B40" s="19">
        <v>0.05569444444444444</v>
      </c>
      <c r="C40" s="10" t="s">
        <v>70</v>
      </c>
      <c r="D40" s="10" t="s">
        <v>93</v>
      </c>
      <c r="E40" s="13">
        <v>27.0</v>
      </c>
      <c r="F40" s="13">
        <f t="shared" ref="F40:F41" si="3">E40-12</f>
        <v>15</v>
      </c>
      <c r="J40" s="10" t="s">
        <v>3660</v>
      </c>
    </row>
    <row r="41">
      <c r="A41" s="10" t="s">
        <v>4116</v>
      </c>
      <c r="B41" s="19">
        <v>0.055706018518518516</v>
      </c>
      <c r="C41" s="10" t="s">
        <v>70</v>
      </c>
      <c r="D41" s="10" t="s">
        <v>93</v>
      </c>
      <c r="E41" s="13">
        <v>23.0</v>
      </c>
      <c r="F41" s="13">
        <f t="shared" si="3"/>
        <v>11</v>
      </c>
      <c r="J41" s="10" t="s">
        <v>3660</v>
      </c>
    </row>
    <row r="42">
      <c r="A42" s="10" t="s">
        <v>4116</v>
      </c>
      <c r="B42" s="19">
        <v>0.055810185185185185</v>
      </c>
      <c r="C42" s="10" t="s">
        <v>70</v>
      </c>
      <c r="D42" s="10" t="s">
        <v>91</v>
      </c>
      <c r="E42" s="13">
        <v>15.0</v>
      </c>
      <c r="F42" s="13"/>
      <c r="H42" s="10" t="s">
        <v>4128</v>
      </c>
    </row>
    <row r="43">
      <c r="A43" s="10" t="s">
        <v>4116</v>
      </c>
      <c r="B43" s="19">
        <v>0.055810185185185185</v>
      </c>
      <c r="C43" s="10" t="s">
        <v>70</v>
      </c>
      <c r="D43" s="10" t="s">
        <v>91</v>
      </c>
      <c r="E43" s="13">
        <v>15.0</v>
      </c>
      <c r="F43" s="13"/>
      <c r="H43" s="10" t="s">
        <v>4128</v>
      </c>
    </row>
    <row r="44">
      <c r="A44" s="10" t="s">
        <v>4116</v>
      </c>
      <c r="B44" s="19">
        <v>0.05959490740740741</v>
      </c>
      <c r="C44" s="10" t="s">
        <v>66</v>
      </c>
      <c r="D44" s="10" t="s">
        <v>89</v>
      </c>
      <c r="E44" s="13">
        <v>28.0</v>
      </c>
      <c r="F44" s="13">
        <f>E44-10</f>
        <v>18</v>
      </c>
      <c r="J44" s="10" t="s">
        <v>4129</v>
      </c>
    </row>
    <row r="45">
      <c r="A45" s="10" t="s">
        <v>4116</v>
      </c>
      <c r="B45" s="19">
        <v>0.05959490740740741</v>
      </c>
      <c r="C45" s="10" t="s">
        <v>66</v>
      </c>
      <c r="D45" s="10" t="s">
        <v>89</v>
      </c>
      <c r="E45" s="13">
        <v>30.0</v>
      </c>
      <c r="F45" s="13" t="s">
        <v>75</v>
      </c>
      <c r="J45" s="10" t="s">
        <v>4129</v>
      </c>
    </row>
    <row r="46">
      <c r="A46" s="10" t="s">
        <v>4116</v>
      </c>
      <c r="B46" s="19">
        <v>0.05959490740740741</v>
      </c>
      <c r="C46" s="10" t="s">
        <v>66</v>
      </c>
      <c r="D46" s="10" t="s">
        <v>89</v>
      </c>
      <c r="E46" s="13" t="s">
        <v>88</v>
      </c>
      <c r="F46" s="13">
        <v>1.0</v>
      </c>
      <c r="J46" s="10" t="s">
        <v>4129</v>
      </c>
    </row>
    <row r="47">
      <c r="A47" s="10" t="s">
        <v>4116</v>
      </c>
      <c r="B47" s="19">
        <v>0.059895833333333336</v>
      </c>
      <c r="C47" s="10" t="s">
        <v>66</v>
      </c>
      <c r="D47" s="10" t="s">
        <v>91</v>
      </c>
      <c r="E47" s="13">
        <v>19.0</v>
      </c>
      <c r="F47" s="13"/>
      <c r="H47" s="10" t="s">
        <v>4130</v>
      </c>
    </row>
    <row r="48">
      <c r="A48" s="10" t="s">
        <v>4116</v>
      </c>
      <c r="B48" s="19">
        <v>0.059895833333333336</v>
      </c>
      <c r="C48" s="10" t="s">
        <v>66</v>
      </c>
      <c r="D48" s="10" t="s">
        <v>91</v>
      </c>
      <c r="E48" s="13">
        <v>16.0</v>
      </c>
      <c r="F48" s="13"/>
      <c r="H48" s="10" t="s">
        <v>4131</v>
      </c>
    </row>
    <row r="49">
      <c r="A49" s="10" t="s">
        <v>4116</v>
      </c>
      <c r="B49" s="19">
        <v>0.06055555555555556</v>
      </c>
      <c r="C49" s="10" t="s">
        <v>66</v>
      </c>
      <c r="D49" s="10" t="s">
        <v>81</v>
      </c>
      <c r="E49" s="13">
        <v>22.0</v>
      </c>
      <c r="F49" s="13">
        <v>18.0</v>
      </c>
      <c r="J49" s="10" t="s">
        <v>4120</v>
      </c>
    </row>
    <row r="50">
      <c r="A50" s="10" t="s">
        <v>4116</v>
      </c>
      <c r="B50" s="36">
        <v>0.06351851851851852</v>
      </c>
      <c r="C50" s="10" t="s">
        <v>66</v>
      </c>
      <c r="D50" s="10" t="s">
        <v>100</v>
      </c>
      <c r="E50">
        <f>F50+0-1</f>
        <v>1</v>
      </c>
      <c r="F50" s="13">
        <v>2.0</v>
      </c>
      <c r="J50" s="10" t="s">
        <v>4132</v>
      </c>
    </row>
    <row r="51">
      <c r="A51" s="10" t="s">
        <v>4116</v>
      </c>
      <c r="B51" s="19">
        <v>0.06527777777777778</v>
      </c>
      <c r="C51" s="10" t="s">
        <v>84</v>
      </c>
      <c r="D51" s="10" t="s">
        <v>93</v>
      </c>
      <c r="E51" s="13">
        <v>23.0</v>
      </c>
      <c r="F51" s="13">
        <f>E51-12</f>
        <v>11</v>
      </c>
      <c r="J51" s="10" t="s">
        <v>4133</v>
      </c>
    </row>
    <row r="52">
      <c r="A52" s="10" t="s">
        <v>4116</v>
      </c>
      <c r="B52" s="19">
        <v>0.06579861111111111</v>
      </c>
      <c r="C52" s="10" t="s">
        <v>84</v>
      </c>
      <c r="D52" s="10" t="s">
        <v>91</v>
      </c>
      <c r="E52" s="13">
        <v>36.0</v>
      </c>
      <c r="F52" s="13"/>
      <c r="H52" s="10" t="s">
        <v>4134</v>
      </c>
    </row>
    <row r="53">
      <c r="A53" s="10" t="s">
        <v>4116</v>
      </c>
      <c r="B53" s="19">
        <v>0.07190972222222222</v>
      </c>
      <c r="C53" s="10" t="s">
        <v>3086</v>
      </c>
      <c r="D53" s="10" t="s">
        <v>93</v>
      </c>
      <c r="E53" s="13" t="s">
        <v>75</v>
      </c>
      <c r="F53" s="13" t="s">
        <v>75</v>
      </c>
      <c r="J53" s="10" t="s">
        <v>2263</v>
      </c>
    </row>
    <row r="54">
      <c r="A54" s="10" t="s">
        <v>4116</v>
      </c>
      <c r="B54" s="19">
        <v>0.07190972222222222</v>
      </c>
      <c r="C54" s="10" t="s">
        <v>3086</v>
      </c>
      <c r="D54" s="10" t="s">
        <v>93</v>
      </c>
      <c r="E54" s="13">
        <v>24.0</v>
      </c>
      <c r="F54" s="13">
        <f>E54-12</f>
        <v>12</v>
      </c>
      <c r="J54" s="10" t="s">
        <v>4135</v>
      </c>
    </row>
    <row r="55">
      <c r="A55" s="10" t="s">
        <v>4116</v>
      </c>
      <c r="B55" s="19">
        <v>0.07215277777777777</v>
      </c>
      <c r="C55" s="10" t="s">
        <v>3086</v>
      </c>
      <c r="D55" s="10" t="s">
        <v>91</v>
      </c>
      <c r="E55" s="13">
        <v>53.0</v>
      </c>
      <c r="F55" s="13"/>
      <c r="H55" s="10" t="s">
        <v>4136</v>
      </c>
    </row>
    <row r="56">
      <c r="A56" s="10" t="s">
        <v>4116</v>
      </c>
      <c r="B56" s="19">
        <v>0.07435185185185185</v>
      </c>
      <c r="C56" s="10" t="s">
        <v>70</v>
      </c>
      <c r="D56" s="10" t="s">
        <v>81</v>
      </c>
      <c r="E56" s="13" t="s">
        <v>68</v>
      </c>
      <c r="F56" s="13">
        <v>20.0</v>
      </c>
      <c r="H56" s="10" t="s">
        <v>4137</v>
      </c>
      <c r="J56" s="10" t="s">
        <v>4126</v>
      </c>
    </row>
    <row r="57">
      <c r="A57" s="10" t="s">
        <v>4116</v>
      </c>
      <c r="B57" s="19">
        <v>0.07563657407407408</v>
      </c>
      <c r="C57" s="10" t="s">
        <v>84</v>
      </c>
      <c r="D57" s="10" t="s">
        <v>166</v>
      </c>
      <c r="E57" s="13" t="s">
        <v>75</v>
      </c>
      <c r="F57" s="13" t="s">
        <v>75</v>
      </c>
      <c r="J57" s="10" t="s">
        <v>2263</v>
      </c>
    </row>
    <row r="58">
      <c r="A58" s="10" t="s">
        <v>4116</v>
      </c>
      <c r="B58" s="19">
        <v>0.07563657407407408</v>
      </c>
      <c r="C58" s="10" t="s">
        <v>84</v>
      </c>
      <c r="D58" s="10" t="s">
        <v>166</v>
      </c>
      <c r="E58" s="13">
        <v>14.0</v>
      </c>
      <c r="F58" s="13">
        <f>E58-1</f>
        <v>13</v>
      </c>
      <c r="J58" s="10" t="s">
        <v>1867</v>
      </c>
    </row>
    <row r="59">
      <c r="A59" s="10" t="s">
        <v>4116</v>
      </c>
      <c r="B59" s="19">
        <v>0.07837962962962963</v>
      </c>
      <c r="C59" s="10" t="s">
        <v>70</v>
      </c>
      <c r="D59" s="10" t="s">
        <v>93</v>
      </c>
      <c r="E59" s="13" t="s">
        <v>88</v>
      </c>
      <c r="F59" s="13">
        <v>1.0</v>
      </c>
      <c r="J59" s="10" t="s">
        <v>2263</v>
      </c>
    </row>
    <row r="60">
      <c r="A60" s="10" t="s">
        <v>4116</v>
      </c>
      <c r="B60" s="19">
        <v>0.07837962962962963</v>
      </c>
      <c r="C60" s="10" t="s">
        <v>70</v>
      </c>
      <c r="D60" s="10" t="s">
        <v>93</v>
      </c>
      <c r="E60" s="13">
        <v>18.0</v>
      </c>
      <c r="F60" s="13">
        <v>4.0</v>
      </c>
      <c r="J60" s="10" t="s">
        <v>4127</v>
      </c>
    </row>
    <row r="61">
      <c r="A61" s="10" t="s">
        <v>4116</v>
      </c>
      <c r="B61" s="19">
        <v>0.07878472222222223</v>
      </c>
      <c r="C61" s="10" t="s">
        <v>70</v>
      </c>
      <c r="D61" s="10" t="s">
        <v>93</v>
      </c>
      <c r="E61" s="13">
        <v>31.0</v>
      </c>
      <c r="F61" s="13">
        <v>19.0</v>
      </c>
      <c r="J61" s="10" t="s">
        <v>4127</v>
      </c>
    </row>
    <row r="62">
      <c r="A62" s="10" t="s">
        <v>4116</v>
      </c>
      <c r="B62" s="19">
        <v>0.07878472222222223</v>
      </c>
      <c r="C62" s="10" t="s">
        <v>70</v>
      </c>
      <c r="D62" s="10" t="s">
        <v>91</v>
      </c>
      <c r="E62" s="13">
        <v>15.0</v>
      </c>
      <c r="F62" s="13"/>
      <c r="H62" s="10" t="s">
        <v>4128</v>
      </c>
    </row>
    <row r="63">
      <c r="A63" s="10" t="s">
        <v>4116</v>
      </c>
      <c r="B63" s="19">
        <v>0.07938657407407407</v>
      </c>
      <c r="C63" s="10" t="s">
        <v>70</v>
      </c>
      <c r="D63" s="10" t="s">
        <v>127</v>
      </c>
      <c r="E63" s="13">
        <v>14.0</v>
      </c>
      <c r="F63" s="13">
        <f t="shared" ref="F63:F64" si="4">E63-1</f>
        <v>13</v>
      </c>
      <c r="J63" s="10" t="s">
        <v>2263</v>
      </c>
    </row>
    <row r="64">
      <c r="A64" s="10" t="s">
        <v>4116</v>
      </c>
      <c r="B64" s="19">
        <v>0.07938657407407407</v>
      </c>
      <c r="C64" s="10" t="s">
        <v>70</v>
      </c>
      <c r="D64" s="10" t="s">
        <v>127</v>
      </c>
      <c r="E64" s="13">
        <v>16.0</v>
      </c>
      <c r="F64" s="13">
        <f t="shared" si="4"/>
        <v>15</v>
      </c>
      <c r="J64" s="10" t="s">
        <v>4138</v>
      </c>
    </row>
    <row r="65">
      <c r="A65" s="10" t="s">
        <v>4116</v>
      </c>
      <c r="B65" s="19">
        <v>0.08283564814814814</v>
      </c>
      <c r="C65" s="10" t="s">
        <v>69</v>
      </c>
      <c r="D65" s="10" t="s">
        <v>127</v>
      </c>
      <c r="E65" s="13">
        <v>8.0</v>
      </c>
      <c r="F65" s="13">
        <f>E65-6</f>
        <v>2</v>
      </c>
    </row>
    <row r="66">
      <c r="A66" s="10" t="s">
        <v>4116</v>
      </c>
      <c r="B66" s="19">
        <v>0.08376157407407407</v>
      </c>
      <c r="C66" s="10" t="s">
        <v>66</v>
      </c>
      <c r="D66" s="10" t="s">
        <v>127</v>
      </c>
      <c r="E66" s="13">
        <v>22.0</v>
      </c>
      <c r="F66" s="13">
        <f>E66-5</f>
        <v>17</v>
      </c>
      <c r="J66" s="10" t="s">
        <v>4138</v>
      </c>
    </row>
    <row r="67">
      <c r="A67" s="10" t="s">
        <v>4116</v>
      </c>
      <c r="B67" s="19">
        <v>0.08476851851851852</v>
      </c>
      <c r="C67" s="10" t="s">
        <v>66</v>
      </c>
      <c r="D67" s="10" t="s">
        <v>81</v>
      </c>
      <c r="E67" s="13">
        <v>19.0</v>
      </c>
      <c r="F67" s="13">
        <v>14.0</v>
      </c>
      <c r="J67" s="10" t="s">
        <v>2992</v>
      </c>
    </row>
    <row r="68">
      <c r="A68" s="10" t="s">
        <v>4116</v>
      </c>
      <c r="B68" s="19">
        <v>0.085</v>
      </c>
      <c r="C68" s="10" t="s">
        <v>66</v>
      </c>
      <c r="D68" s="10" t="s">
        <v>100</v>
      </c>
      <c r="E68" s="10" t="s">
        <v>75</v>
      </c>
      <c r="F68" s="13" t="s">
        <v>75</v>
      </c>
    </row>
    <row r="69">
      <c r="A69" s="10" t="s">
        <v>4116</v>
      </c>
      <c r="B69" s="19">
        <v>0.08520833333333333</v>
      </c>
      <c r="C69" s="10" t="s">
        <v>66</v>
      </c>
      <c r="D69" s="10" t="s">
        <v>100</v>
      </c>
      <c r="E69" s="13">
        <v>10.0</v>
      </c>
      <c r="F69" s="13">
        <f>E69-1+1</f>
        <v>10</v>
      </c>
      <c r="H69" s="10" t="s">
        <v>4139</v>
      </c>
      <c r="J69" s="10" t="s">
        <v>4120</v>
      </c>
    </row>
    <row r="70">
      <c r="A70" s="10" t="s">
        <v>4116</v>
      </c>
      <c r="B70" s="19">
        <v>0.08520833333333333</v>
      </c>
      <c r="C70" s="10" t="s">
        <v>70</v>
      </c>
      <c r="D70" s="10" t="s">
        <v>100</v>
      </c>
      <c r="E70" s="13">
        <v>17.0</v>
      </c>
      <c r="F70" s="13">
        <f>E70-10+3</f>
        <v>10</v>
      </c>
      <c r="H70" s="10" t="s">
        <v>4140</v>
      </c>
      <c r="J70" s="10" t="s">
        <v>4126</v>
      </c>
    </row>
    <row r="71">
      <c r="A71" s="10" t="s">
        <v>4116</v>
      </c>
      <c r="B71" s="19">
        <v>0.08627314814814815</v>
      </c>
      <c r="C71" s="10" t="s">
        <v>82</v>
      </c>
      <c r="D71" s="10" t="s">
        <v>127</v>
      </c>
      <c r="E71" s="13">
        <v>21.0</v>
      </c>
      <c r="F71" s="13">
        <f>E71-9</f>
        <v>12</v>
      </c>
      <c r="J71" s="10" t="s">
        <v>4138</v>
      </c>
    </row>
    <row r="72">
      <c r="A72" s="10" t="s">
        <v>4116</v>
      </c>
      <c r="B72" s="19">
        <v>0.08774305555555556</v>
      </c>
      <c r="C72" s="10" t="s">
        <v>84</v>
      </c>
      <c r="D72" s="10" t="s">
        <v>76</v>
      </c>
      <c r="E72" s="13">
        <v>5.0</v>
      </c>
      <c r="F72" s="13"/>
      <c r="J72" s="10" t="s">
        <v>4141</v>
      </c>
    </row>
    <row r="73">
      <c r="A73" s="10" t="s">
        <v>4116</v>
      </c>
      <c r="B73" s="19">
        <v>0.08809027777777778</v>
      </c>
      <c r="C73" s="10" t="s">
        <v>84</v>
      </c>
      <c r="D73" s="10" t="s">
        <v>93</v>
      </c>
      <c r="E73" s="13" t="s">
        <v>88</v>
      </c>
      <c r="F73" s="13">
        <v>1.0</v>
      </c>
      <c r="J73" s="10" t="s">
        <v>4142</v>
      </c>
    </row>
    <row r="74">
      <c r="A74" s="10" t="s">
        <v>4116</v>
      </c>
      <c r="B74" s="19">
        <v>0.0882175925925926</v>
      </c>
      <c r="C74" s="10" t="s">
        <v>84</v>
      </c>
      <c r="D74" s="10" t="s">
        <v>93</v>
      </c>
      <c r="E74" s="13">
        <v>19.0</v>
      </c>
      <c r="F74" s="13">
        <f>E74-12</f>
        <v>7</v>
      </c>
      <c r="J74" s="10" t="s">
        <v>4142</v>
      </c>
    </row>
    <row r="75">
      <c r="A75" s="10" t="s">
        <v>4116</v>
      </c>
      <c r="B75" s="28">
        <v>0.08840277777777777</v>
      </c>
      <c r="C75" s="25" t="s">
        <v>84</v>
      </c>
      <c r="D75" s="25" t="s">
        <v>93</v>
      </c>
      <c r="E75" s="13" t="s">
        <v>88</v>
      </c>
      <c r="F75" s="13">
        <v>1.0</v>
      </c>
      <c r="J75" s="10" t="s">
        <v>4142</v>
      </c>
    </row>
    <row r="76">
      <c r="A76" s="10" t="s">
        <v>4116</v>
      </c>
      <c r="B76" s="19">
        <v>0.10789351851851851</v>
      </c>
      <c r="C76" s="10" t="s">
        <v>70</v>
      </c>
      <c r="D76" s="10" t="s">
        <v>81</v>
      </c>
      <c r="E76" s="13">
        <v>19.0</v>
      </c>
      <c r="F76" s="13">
        <f>E76-8+3</f>
        <v>14</v>
      </c>
      <c r="J76" s="10" t="s">
        <v>4126</v>
      </c>
    </row>
    <row r="77">
      <c r="A77" s="10" t="s">
        <v>4116</v>
      </c>
      <c r="B77" s="19">
        <v>0.10813657407407408</v>
      </c>
      <c r="C77" s="10" t="s">
        <v>70</v>
      </c>
      <c r="D77" s="10" t="s">
        <v>81</v>
      </c>
      <c r="E77" s="13" t="s">
        <v>75</v>
      </c>
      <c r="F77" s="13" t="s">
        <v>75</v>
      </c>
      <c r="J77" s="10" t="s">
        <v>4126</v>
      </c>
    </row>
    <row r="78">
      <c r="A78" s="10" t="s">
        <v>4116</v>
      </c>
      <c r="B78" s="19">
        <v>0.1091550925925926</v>
      </c>
      <c r="C78" s="10" t="s">
        <v>69</v>
      </c>
      <c r="D78" s="10" t="s">
        <v>81</v>
      </c>
      <c r="E78" s="13" t="s">
        <v>88</v>
      </c>
      <c r="F78" s="13">
        <v>1.0</v>
      </c>
      <c r="H78" s="10" t="s">
        <v>4143</v>
      </c>
    </row>
    <row r="79">
      <c r="A79" s="10" t="s">
        <v>4116</v>
      </c>
      <c r="B79" s="19">
        <v>0.11328703703703703</v>
      </c>
      <c r="C79" s="10" t="s">
        <v>70</v>
      </c>
      <c r="D79" s="10" t="s">
        <v>93</v>
      </c>
      <c r="E79" s="13">
        <v>13.0</v>
      </c>
      <c r="F79" s="13">
        <f t="shared" ref="F79:F80" si="5">E79-12+10</f>
        <v>11</v>
      </c>
      <c r="J79" s="10" t="s">
        <v>4144</v>
      </c>
    </row>
    <row r="80">
      <c r="A80" s="10" t="s">
        <v>4116</v>
      </c>
      <c r="B80" s="19">
        <v>0.11336805555555556</v>
      </c>
      <c r="C80" s="10" t="s">
        <v>70</v>
      </c>
      <c r="D80" s="10" t="s">
        <v>93</v>
      </c>
      <c r="E80" s="13">
        <v>13.0</v>
      </c>
      <c r="F80" s="13">
        <f t="shared" si="5"/>
        <v>11</v>
      </c>
      <c r="J80" s="10" t="s">
        <v>4144</v>
      </c>
    </row>
    <row r="81">
      <c r="A81" s="10" t="s">
        <v>4116</v>
      </c>
      <c r="B81" s="19">
        <v>0.11408564814814814</v>
      </c>
      <c r="C81" s="10" t="s">
        <v>70</v>
      </c>
      <c r="D81" s="10" t="s">
        <v>127</v>
      </c>
      <c r="E81" s="13" t="s">
        <v>75</v>
      </c>
      <c r="F81" s="13" t="s">
        <v>75</v>
      </c>
      <c r="J81" s="10" t="s">
        <v>2263</v>
      </c>
    </row>
    <row r="82">
      <c r="A82" s="10" t="s">
        <v>4116</v>
      </c>
      <c r="B82" s="19">
        <v>0.11408564814814814</v>
      </c>
      <c r="C82" s="10" t="s">
        <v>70</v>
      </c>
      <c r="D82" s="10" t="s">
        <v>127</v>
      </c>
      <c r="E82" s="13" t="s">
        <v>68</v>
      </c>
      <c r="F82" s="13">
        <v>20.0</v>
      </c>
    </row>
    <row r="83">
      <c r="A83" s="10" t="s">
        <v>4116</v>
      </c>
      <c r="B83" s="19">
        <v>0.11452546296296297</v>
      </c>
      <c r="C83" s="10" t="s">
        <v>3086</v>
      </c>
      <c r="D83" s="10" t="s">
        <v>93</v>
      </c>
      <c r="E83" s="13">
        <v>24.0</v>
      </c>
      <c r="F83" s="13">
        <v>12.0</v>
      </c>
      <c r="J83" s="10" t="s">
        <v>4135</v>
      </c>
    </row>
    <row r="84">
      <c r="A84" s="10" t="s">
        <v>4116</v>
      </c>
      <c r="B84" s="19">
        <v>0.1146412037037037</v>
      </c>
      <c r="C84" s="10" t="s">
        <v>3086</v>
      </c>
      <c r="D84" s="10" t="s">
        <v>91</v>
      </c>
      <c r="E84" s="13">
        <v>43.0</v>
      </c>
      <c r="F84" s="13"/>
      <c r="H84" s="10" t="s">
        <v>4145</v>
      </c>
    </row>
    <row r="85">
      <c r="A85" s="10" t="s">
        <v>4116</v>
      </c>
      <c r="B85" s="19">
        <v>0.11525462962962962</v>
      </c>
      <c r="C85" s="10" t="s">
        <v>70</v>
      </c>
      <c r="D85" s="10" t="s">
        <v>93</v>
      </c>
      <c r="E85" s="13" t="s">
        <v>75</v>
      </c>
      <c r="F85" s="13" t="s">
        <v>75</v>
      </c>
      <c r="J85" s="10" t="s">
        <v>4127</v>
      </c>
    </row>
    <row r="86">
      <c r="A86" s="10" t="s">
        <v>4116</v>
      </c>
      <c r="B86" s="19">
        <v>0.115625</v>
      </c>
      <c r="C86" s="10" t="s">
        <v>70</v>
      </c>
      <c r="D86" s="10" t="s">
        <v>81</v>
      </c>
      <c r="E86" s="13" t="s">
        <v>75</v>
      </c>
      <c r="F86" s="13" t="s">
        <v>75</v>
      </c>
      <c r="J86" s="10" t="s">
        <v>2265</v>
      </c>
    </row>
    <row r="87">
      <c r="A87" s="10" t="s">
        <v>4116</v>
      </c>
      <c r="B87" s="19">
        <v>0.115625</v>
      </c>
      <c r="C87" s="10" t="s">
        <v>70</v>
      </c>
      <c r="D87" s="10" t="s">
        <v>81</v>
      </c>
      <c r="E87" s="13" t="s">
        <v>75</v>
      </c>
      <c r="F87" s="13" t="s">
        <v>75</v>
      </c>
    </row>
    <row r="88">
      <c r="A88" s="10" t="s">
        <v>4116</v>
      </c>
      <c r="B88" s="19">
        <v>0.11643518518518518</v>
      </c>
      <c r="C88" s="10" t="s">
        <v>70</v>
      </c>
      <c r="D88" s="10" t="s">
        <v>81</v>
      </c>
      <c r="E88" s="13" t="s">
        <v>75</v>
      </c>
      <c r="F88" s="13" t="s">
        <v>75</v>
      </c>
      <c r="J88" s="10" t="s">
        <v>2265</v>
      </c>
    </row>
    <row r="89">
      <c r="A89" s="10" t="s">
        <v>4116</v>
      </c>
      <c r="B89" s="19">
        <v>0.11643518518518518</v>
      </c>
      <c r="C89" s="10" t="s">
        <v>70</v>
      </c>
      <c r="D89" s="10" t="s">
        <v>81</v>
      </c>
      <c r="E89" s="13" t="s">
        <v>75</v>
      </c>
      <c r="F89" s="13" t="s">
        <v>75</v>
      </c>
      <c r="H89" s="10" t="s">
        <v>4146</v>
      </c>
    </row>
    <row r="90">
      <c r="A90" s="10" t="s">
        <v>4116</v>
      </c>
      <c r="B90" s="19">
        <v>0.11701388888888889</v>
      </c>
      <c r="C90" s="10" t="s">
        <v>69</v>
      </c>
      <c r="D90" s="10" t="s">
        <v>89</v>
      </c>
      <c r="E90" s="13" t="s">
        <v>75</v>
      </c>
      <c r="F90" s="13" t="s">
        <v>75</v>
      </c>
      <c r="J90" s="10" t="s">
        <v>2263</v>
      </c>
    </row>
    <row r="91">
      <c r="A91" s="10" t="s">
        <v>4116</v>
      </c>
      <c r="B91" s="19">
        <v>0.11701388888888889</v>
      </c>
      <c r="C91" s="10" t="s">
        <v>69</v>
      </c>
      <c r="D91" s="10" t="s">
        <v>89</v>
      </c>
      <c r="E91" s="13">
        <v>22.0</v>
      </c>
      <c r="F91" s="13">
        <f>E91-10</f>
        <v>12</v>
      </c>
      <c r="J91" s="10" t="s">
        <v>4147</v>
      </c>
    </row>
    <row r="92">
      <c r="A92" s="10" t="s">
        <v>4116</v>
      </c>
      <c r="B92" s="19">
        <v>0.11831018518518518</v>
      </c>
      <c r="C92" s="10" t="s">
        <v>69</v>
      </c>
      <c r="D92" s="10" t="s">
        <v>127</v>
      </c>
      <c r="E92" s="13">
        <v>24.0</v>
      </c>
      <c r="F92" s="13">
        <f>E92-6</f>
        <v>18</v>
      </c>
      <c r="J92" s="10" t="s">
        <v>4138</v>
      </c>
    </row>
    <row r="93">
      <c r="A93" s="10" t="s">
        <v>4116</v>
      </c>
      <c r="B93" s="19">
        <v>0.11921296296296297</v>
      </c>
      <c r="C93" s="10" t="s">
        <v>69</v>
      </c>
      <c r="D93" s="10" t="s">
        <v>166</v>
      </c>
      <c r="E93" s="13">
        <v>26.0</v>
      </c>
      <c r="F93" s="13">
        <f>E93-10</f>
        <v>16</v>
      </c>
    </row>
    <row r="94">
      <c r="A94" s="10" t="s">
        <v>4116</v>
      </c>
      <c r="B94" s="19">
        <v>0.12042824074074074</v>
      </c>
      <c r="C94" s="10" t="s">
        <v>66</v>
      </c>
      <c r="D94" s="10" t="s">
        <v>100</v>
      </c>
      <c r="E94" s="13">
        <v>11.0</v>
      </c>
      <c r="F94" s="13">
        <f>E94-1</f>
        <v>10</v>
      </c>
    </row>
    <row r="95">
      <c r="A95" s="10" t="s">
        <v>4116</v>
      </c>
      <c r="B95" s="19">
        <v>0.1229050925925926</v>
      </c>
      <c r="C95" s="10" t="s">
        <v>84</v>
      </c>
      <c r="D95" s="10" t="s">
        <v>93</v>
      </c>
      <c r="E95" s="13" t="s">
        <v>75</v>
      </c>
      <c r="F95" s="13" t="s">
        <v>75</v>
      </c>
      <c r="J95" s="10" t="s">
        <v>2263</v>
      </c>
    </row>
    <row r="96">
      <c r="A96" s="10" t="s">
        <v>4116</v>
      </c>
      <c r="B96" s="19">
        <v>0.1229050925925926</v>
      </c>
      <c r="C96" s="10" t="s">
        <v>84</v>
      </c>
      <c r="D96" s="10" t="s">
        <v>93</v>
      </c>
      <c r="E96" s="13">
        <v>25.0</v>
      </c>
      <c r="F96" s="13">
        <f>E96-12</f>
        <v>13</v>
      </c>
      <c r="J96" s="10" t="s">
        <v>4133</v>
      </c>
    </row>
    <row r="97">
      <c r="A97" s="10" t="s">
        <v>4116</v>
      </c>
      <c r="B97" s="19">
        <v>0.1230787037037037</v>
      </c>
      <c r="C97" s="10" t="s">
        <v>84</v>
      </c>
      <c r="D97" s="10" t="s">
        <v>91</v>
      </c>
      <c r="E97" s="13">
        <v>34.0</v>
      </c>
      <c r="F97" s="13"/>
      <c r="H97" s="10" t="s">
        <v>4148</v>
      </c>
    </row>
    <row r="98">
      <c r="A98" s="10" t="s">
        <v>4116</v>
      </c>
      <c r="B98" s="19">
        <v>0.12546296296296297</v>
      </c>
      <c r="C98" s="10" t="s">
        <v>3086</v>
      </c>
      <c r="D98" s="10" t="s">
        <v>93</v>
      </c>
      <c r="E98" s="13" t="s">
        <v>75</v>
      </c>
      <c r="F98" s="13" t="s">
        <v>75</v>
      </c>
      <c r="J98" s="10" t="s">
        <v>2263</v>
      </c>
    </row>
    <row r="99">
      <c r="A99" s="10" t="s">
        <v>4116</v>
      </c>
      <c r="B99" s="19">
        <v>0.12546296296296297</v>
      </c>
      <c r="C99" s="10" t="s">
        <v>3086</v>
      </c>
      <c r="D99" s="10" t="s">
        <v>93</v>
      </c>
      <c r="E99" s="13">
        <v>30.0</v>
      </c>
      <c r="F99" s="13">
        <f>E99-12</f>
        <v>18</v>
      </c>
      <c r="J99" s="10" t="s">
        <v>4135</v>
      </c>
    </row>
    <row r="100">
      <c r="A100" s="10" t="s">
        <v>4116</v>
      </c>
      <c r="B100" s="19">
        <v>0.12590277777777778</v>
      </c>
      <c r="C100" s="10" t="s">
        <v>3086</v>
      </c>
      <c r="D100" s="10" t="s">
        <v>91</v>
      </c>
      <c r="E100" s="13">
        <v>33.0</v>
      </c>
      <c r="F100" s="13"/>
      <c r="H100" s="10" t="s">
        <v>4149</v>
      </c>
      <c r="J100" s="10"/>
    </row>
    <row r="101">
      <c r="A101" s="10" t="s">
        <v>4116</v>
      </c>
      <c r="B101" s="19">
        <v>0.12614583333333335</v>
      </c>
      <c r="C101" s="10" t="s">
        <v>3086</v>
      </c>
      <c r="D101" s="10" t="s">
        <v>93</v>
      </c>
      <c r="E101" s="13" t="s">
        <v>75</v>
      </c>
      <c r="F101" s="13" t="s">
        <v>75</v>
      </c>
      <c r="J101" s="10" t="s">
        <v>2263</v>
      </c>
    </row>
    <row r="102">
      <c r="A102" s="10" t="s">
        <v>4116</v>
      </c>
      <c r="B102" s="19">
        <v>0.12614583333333335</v>
      </c>
      <c r="C102" s="10" t="s">
        <v>3086</v>
      </c>
      <c r="D102" s="10" t="s">
        <v>93</v>
      </c>
      <c r="E102" s="13">
        <v>30.0</v>
      </c>
      <c r="F102" s="13">
        <f>E102-12</f>
        <v>18</v>
      </c>
      <c r="J102" s="10" t="s">
        <v>4135</v>
      </c>
    </row>
    <row r="103">
      <c r="A103" s="10" t="s">
        <v>4116</v>
      </c>
      <c r="B103" s="19">
        <v>0.12627314814814813</v>
      </c>
      <c r="C103" s="10" t="s">
        <v>3086</v>
      </c>
      <c r="D103" s="10" t="s">
        <v>91</v>
      </c>
      <c r="E103" s="13">
        <v>10.0</v>
      </c>
      <c r="F103" s="13"/>
      <c r="H103" s="10" t="s">
        <v>4150</v>
      </c>
    </row>
    <row r="104">
      <c r="A104" s="10" t="s">
        <v>4116</v>
      </c>
      <c r="B104" s="19">
        <v>0.12768518518518518</v>
      </c>
      <c r="C104" s="10" t="s">
        <v>84</v>
      </c>
      <c r="D104" s="10" t="s">
        <v>81</v>
      </c>
      <c r="E104" s="13">
        <f>F104+7</f>
        <v>10</v>
      </c>
      <c r="F104" s="13">
        <v>3.0</v>
      </c>
      <c r="J104" s="10" t="s">
        <v>2263</v>
      </c>
    </row>
    <row r="105">
      <c r="A105" s="10" t="s">
        <v>4116</v>
      </c>
      <c r="B105" s="19">
        <v>0.12768518518518518</v>
      </c>
      <c r="C105" s="10" t="s">
        <v>84</v>
      </c>
      <c r="D105" s="10" t="s">
        <v>81</v>
      </c>
      <c r="E105" s="13">
        <v>11.0</v>
      </c>
      <c r="F105" s="13">
        <v>4.0</v>
      </c>
      <c r="H105" s="10" t="s">
        <v>4151</v>
      </c>
      <c r="J105" s="10" t="s">
        <v>4152</v>
      </c>
    </row>
    <row r="106">
      <c r="A106" s="10" t="s">
        <v>4116</v>
      </c>
      <c r="B106" s="19">
        <v>0.12961805555555556</v>
      </c>
      <c r="C106" s="10" t="s">
        <v>70</v>
      </c>
      <c r="D106" s="10" t="s">
        <v>93</v>
      </c>
      <c r="E106" s="13" t="s">
        <v>75</v>
      </c>
      <c r="F106" s="13" t="s">
        <v>75</v>
      </c>
      <c r="J106" s="10" t="s">
        <v>2263</v>
      </c>
    </row>
    <row r="107">
      <c r="A107" s="10" t="s">
        <v>4116</v>
      </c>
      <c r="B107" s="19">
        <v>0.12961805555555556</v>
      </c>
      <c r="C107" s="10" t="s">
        <v>70</v>
      </c>
      <c r="D107" s="10" t="s">
        <v>93</v>
      </c>
      <c r="E107" s="13">
        <v>27.0</v>
      </c>
      <c r="F107" s="13">
        <f>E107-12</f>
        <v>15</v>
      </c>
      <c r="J107" s="10" t="s">
        <v>4127</v>
      </c>
    </row>
    <row r="108">
      <c r="A108" s="10" t="s">
        <v>4116</v>
      </c>
      <c r="B108" s="19">
        <v>0.1299537037037037</v>
      </c>
      <c r="C108" s="10" t="s">
        <v>70</v>
      </c>
      <c r="D108" s="10" t="s">
        <v>91</v>
      </c>
      <c r="E108" s="13">
        <v>12.0</v>
      </c>
      <c r="F108" s="13"/>
      <c r="H108" s="10" t="s">
        <v>4153</v>
      </c>
    </row>
    <row r="109">
      <c r="A109" s="10" t="s">
        <v>4116</v>
      </c>
      <c r="B109" s="19">
        <v>0.1299537037037037</v>
      </c>
      <c r="C109" s="10" t="s">
        <v>70</v>
      </c>
      <c r="D109" s="10" t="s">
        <v>91</v>
      </c>
      <c r="E109" s="13">
        <v>5.0</v>
      </c>
      <c r="F109" s="13"/>
      <c r="J109" s="10" t="s">
        <v>2992</v>
      </c>
    </row>
    <row r="110">
      <c r="A110" s="10" t="s">
        <v>4116</v>
      </c>
      <c r="B110" s="19">
        <v>0.1317361111111111</v>
      </c>
      <c r="C110" s="10" t="s">
        <v>69</v>
      </c>
      <c r="D110" s="10" t="s">
        <v>81</v>
      </c>
      <c r="E110" s="13" t="s">
        <v>75</v>
      </c>
      <c r="F110" s="13" t="s">
        <v>75</v>
      </c>
      <c r="J110" s="10" t="s">
        <v>2263</v>
      </c>
    </row>
    <row r="111">
      <c r="A111" s="10" t="s">
        <v>4116</v>
      </c>
      <c r="B111" s="19">
        <v>0.1317361111111111</v>
      </c>
      <c r="C111" s="10" t="s">
        <v>69</v>
      </c>
      <c r="D111" s="10" t="s">
        <v>81</v>
      </c>
      <c r="E111" s="13" t="s">
        <v>75</v>
      </c>
      <c r="F111" s="13" t="s">
        <v>75</v>
      </c>
      <c r="H111" s="10" t="s">
        <v>4154</v>
      </c>
    </row>
    <row r="112">
      <c r="A112" s="10" t="s">
        <v>4116</v>
      </c>
      <c r="B112" s="19">
        <v>0.1327662037037037</v>
      </c>
      <c r="C112" s="10" t="s">
        <v>70</v>
      </c>
      <c r="D112" s="10" t="s">
        <v>93</v>
      </c>
      <c r="E112" s="13">
        <f>F112+12</f>
        <v>19</v>
      </c>
      <c r="F112" s="13">
        <v>7.0</v>
      </c>
      <c r="J112" s="10" t="s">
        <v>2263</v>
      </c>
    </row>
    <row r="113">
      <c r="A113" s="10" t="s">
        <v>4116</v>
      </c>
      <c r="B113" s="19">
        <v>0.1327662037037037</v>
      </c>
      <c r="C113" s="10" t="s">
        <v>70</v>
      </c>
      <c r="D113" s="10" t="s">
        <v>93</v>
      </c>
      <c r="E113" s="13" t="s">
        <v>68</v>
      </c>
      <c r="F113" s="13">
        <v>20.0</v>
      </c>
      <c r="J113" s="10" t="s">
        <v>4127</v>
      </c>
    </row>
    <row r="114">
      <c r="A114" s="10" t="s">
        <v>4116</v>
      </c>
      <c r="B114" s="19">
        <v>0.1330324074074074</v>
      </c>
      <c r="C114" s="10" t="s">
        <v>70</v>
      </c>
      <c r="D114" s="10" t="s">
        <v>91</v>
      </c>
      <c r="E114" s="13">
        <v>37.0</v>
      </c>
      <c r="F114" s="13"/>
      <c r="H114" s="10" t="s">
        <v>4155</v>
      </c>
    </row>
    <row r="115">
      <c r="A115" s="10" t="s">
        <v>4116</v>
      </c>
      <c r="B115" s="19">
        <v>0.1336226851851852</v>
      </c>
      <c r="C115" s="10" t="s">
        <v>70</v>
      </c>
      <c r="D115" s="10" t="s">
        <v>93</v>
      </c>
      <c r="E115" s="13" t="s">
        <v>75</v>
      </c>
      <c r="F115" s="13" t="s">
        <v>75</v>
      </c>
      <c r="J115" s="10" t="s">
        <v>2263</v>
      </c>
    </row>
    <row r="116">
      <c r="A116" s="10" t="s">
        <v>4116</v>
      </c>
      <c r="B116" s="19">
        <v>0.1336226851851852</v>
      </c>
      <c r="C116" s="10" t="s">
        <v>70</v>
      </c>
      <c r="D116" s="10" t="s">
        <v>93</v>
      </c>
      <c r="E116" s="13">
        <v>22.0</v>
      </c>
      <c r="F116" s="13">
        <v>10.0</v>
      </c>
      <c r="J116" s="10" t="s">
        <v>4127</v>
      </c>
    </row>
    <row r="117">
      <c r="A117" s="10" t="s">
        <v>4116</v>
      </c>
      <c r="B117" s="19">
        <v>0.13385416666666666</v>
      </c>
      <c r="C117" s="10" t="s">
        <v>70</v>
      </c>
      <c r="D117" s="10" t="s">
        <v>91</v>
      </c>
      <c r="E117" s="13">
        <v>14.0</v>
      </c>
      <c r="F117" s="13"/>
      <c r="H117" s="10" t="s">
        <v>4156</v>
      </c>
    </row>
    <row r="118">
      <c r="A118" s="10" t="s">
        <v>4116</v>
      </c>
      <c r="B118" s="19">
        <v>0.13435185185185186</v>
      </c>
      <c r="C118" s="10" t="s">
        <v>70</v>
      </c>
      <c r="D118" s="10" t="s">
        <v>93</v>
      </c>
      <c r="E118" s="13" t="s">
        <v>75</v>
      </c>
      <c r="F118" s="13" t="s">
        <v>75</v>
      </c>
      <c r="J118" s="10" t="s">
        <v>2263</v>
      </c>
    </row>
    <row r="119">
      <c r="A119" s="10" t="s">
        <v>4116</v>
      </c>
      <c r="B119" s="19">
        <v>0.13435185185185186</v>
      </c>
      <c r="C119" s="10" t="s">
        <v>70</v>
      </c>
      <c r="D119" s="10" t="s">
        <v>93</v>
      </c>
      <c r="E119" s="13" t="s">
        <v>68</v>
      </c>
      <c r="F119" s="13">
        <v>20.0</v>
      </c>
      <c r="J119" s="10" t="s">
        <v>3660</v>
      </c>
    </row>
    <row r="120">
      <c r="A120" s="10" t="s">
        <v>4116</v>
      </c>
      <c r="B120" s="19">
        <v>0.13385416666666666</v>
      </c>
      <c r="C120" s="10" t="s">
        <v>70</v>
      </c>
      <c r="D120" s="10" t="s">
        <v>91</v>
      </c>
      <c r="E120" s="13">
        <v>37.0</v>
      </c>
      <c r="F120" s="13"/>
      <c r="H120" s="10" t="s">
        <v>4155</v>
      </c>
    </row>
    <row r="121">
      <c r="A121" s="10" t="s">
        <v>4116</v>
      </c>
      <c r="B121" s="19">
        <v>0.1348148148148148</v>
      </c>
      <c r="C121" s="10" t="s">
        <v>70</v>
      </c>
      <c r="D121" s="10" t="s">
        <v>93</v>
      </c>
      <c r="E121" s="13" t="s">
        <v>75</v>
      </c>
      <c r="F121" s="13" t="s">
        <v>75</v>
      </c>
      <c r="J121" s="10" t="s">
        <v>2263</v>
      </c>
    </row>
    <row r="122">
      <c r="A122" s="10" t="s">
        <v>4116</v>
      </c>
      <c r="B122" s="19">
        <v>0.1348148148148148</v>
      </c>
      <c r="C122" s="10" t="s">
        <v>70</v>
      </c>
      <c r="D122" s="10" t="s">
        <v>93</v>
      </c>
      <c r="E122" s="13">
        <v>25.0</v>
      </c>
      <c r="F122" s="13">
        <f>E122-12</f>
        <v>13</v>
      </c>
      <c r="J122" s="10" t="s">
        <v>3660</v>
      </c>
    </row>
    <row r="123">
      <c r="A123" s="10" t="s">
        <v>4116</v>
      </c>
      <c r="B123" s="19">
        <v>0.13494212962962962</v>
      </c>
      <c r="C123" s="10" t="s">
        <v>70</v>
      </c>
      <c r="D123" s="10" t="s">
        <v>91</v>
      </c>
      <c r="E123" s="13">
        <v>23.0</v>
      </c>
      <c r="F123" s="13"/>
      <c r="H123" s="10" t="s">
        <v>4157</v>
      </c>
    </row>
    <row r="124">
      <c r="A124" s="10" t="s">
        <v>4116</v>
      </c>
      <c r="B124" s="19">
        <v>0.13743055555555556</v>
      </c>
      <c r="C124" s="10" t="s">
        <v>69</v>
      </c>
      <c r="D124" s="10" t="s">
        <v>320</v>
      </c>
      <c r="E124" s="13">
        <v>19.0</v>
      </c>
      <c r="F124" s="13">
        <f>E124-5</f>
        <v>14</v>
      </c>
      <c r="J124" s="10" t="s">
        <v>2004</v>
      </c>
    </row>
    <row r="125">
      <c r="A125" s="10" t="s">
        <v>4116</v>
      </c>
      <c r="B125" s="19">
        <v>0.1382175925925926</v>
      </c>
      <c r="C125" s="10" t="s">
        <v>69</v>
      </c>
      <c r="D125" s="10" t="s">
        <v>127</v>
      </c>
      <c r="E125" s="13">
        <v>17.0</v>
      </c>
      <c r="F125" s="13">
        <f>E125-6</f>
        <v>11</v>
      </c>
    </row>
    <row r="126">
      <c r="A126" s="10" t="s">
        <v>4116</v>
      </c>
      <c r="B126" s="19">
        <v>0.13899305555555555</v>
      </c>
      <c r="C126" s="10" t="s">
        <v>3086</v>
      </c>
      <c r="D126" s="10" t="s">
        <v>81</v>
      </c>
      <c r="E126" s="13">
        <v>17.0</v>
      </c>
      <c r="F126" s="13">
        <f>E126-1+2</f>
        <v>18</v>
      </c>
      <c r="H126" s="10" t="s">
        <v>4158</v>
      </c>
      <c r="J126" s="10" t="s">
        <v>4125</v>
      </c>
    </row>
    <row r="127">
      <c r="A127" s="10" t="s">
        <v>4116</v>
      </c>
      <c r="B127" s="19">
        <v>0.13899305555555555</v>
      </c>
      <c r="C127" s="10" t="s">
        <v>3086</v>
      </c>
      <c r="D127" s="10" t="s">
        <v>81</v>
      </c>
      <c r="E127" s="13">
        <f>F127+1-2</f>
        <v>11</v>
      </c>
      <c r="F127" s="13">
        <v>12.0</v>
      </c>
      <c r="J127" s="10" t="s">
        <v>2263</v>
      </c>
    </row>
    <row r="128">
      <c r="A128" s="10" t="s">
        <v>4116</v>
      </c>
      <c r="B128" s="19">
        <v>0.14083333333333334</v>
      </c>
      <c r="C128" s="10" t="s">
        <v>66</v>
      </c>
      <c r="D128" s="10" t="s">
        <v>127</v>
      </c>
      <c r="E128" s="13">
        <v>19.0</v>
      </c>
      <c r="F128" s="13">
        <f>E128-5</f>
        <v>14</v>
      </c>
    </row>
    <row r="129">
      <c r="A129" s="10" t="s">
        <v>4116</v>
      </c>
      <c r="B129" s="19">
        <v>0.14152777777777778</v>
      </c>
      <c r="C129" s="10" t="s">
        <v>66</v>
      </c>
      <c r="D129" s="10" t="s">
        <v>89</v>
      </c>
      <c r="E129" s="13" t="s">
        <v>75</v>
      </c>
      <c r="F129" s="13" t="s">
        <v>75</v>
      </c>
      <c r="J129" s="10" t="s">
        <v>2263</v>
      </c>
    </row>
    <row r="130">
      <c r="A130" s="10" t="s">
        <v>4116</v>
      </c>
      <c r="B130" s="19">
        <v>0.14152777777777778</v>
      </c>
      <c r="C130" s="10" t="s">
        <v>66</v>
      </c>
      <c r="D130" s="10" t="s">
        <v>89</v>
      </c>
      <c r="E130" s="13">
        <v>22.0</v>
      </c>
      <c r="F130" s="13">
        <f t="shared" ref="F130:F132" si="6">E130-10</f>
        <v>12</v>
      </c>
      <c r="J130" s="10" t="s">
        <v>4129</v>
      </c>
    </row>
    <row r="131">
      <c r="A131" s="10" t="s">
        <v>4116</v>
      </c>
      <c r="B131" s="19">
        <v>0.14159722222222224</v>
      </c>
      <c r="C131" s="10" t="s">
        <v>66</v>
      </c>
      <c r="D131" s="10" t="s">
        <v>89</v>
      </c>
      <c r="E131" s="13">
        <v>16.0</v>
      </c>
      <c r="F131" s="13">
        <f t="shared" si="6"/>
        <v>6</v>
      </c>
      <c r="J131" s="10" t="s">
        <v>4129</v>
      </c>
    </row>
    <row r="132">
      <c r="A132" s="10" t="s">
        <v>4116</v>
      </c>
      <c r="B132" s="19">
        <v>0.14164351851851853</v>
      </c>
      <c r="C132" s="10" t="s">
        <v>66</v>
      </c>
      <c r="D132" s="10" t="s">
        <v>89</v>
      </c>
      <c r="E132" s="13">
        <v>28.0</v>
      </c>
      <c r="F132" s="13">
        <f t="shared" si="6"/>
        <v>18</v>
      </c>
      <c r="J132" s="10" t="s">
        <v>4129</v>
      </c>
    </row>
    <row r="133">
      <c r="A133" s="10" t="s">
        <v>4116</v>
      </c>
      <c r="B133" s="19">
        <v>0.14179398148148148</v>
      </c>
      <c r="C133" s="10" t="s">
        <v>66</v>
      </c>
      <c r="D133" s="10" t="s">
        <v>91</v>
      </c>
      <c r="E133" s="13">
        <v>12.0</v>
      </c>
      <c r="F133" s="13"/>
      <c r="H133" s="10" t="s">
        <v>4159</v>
      </c>
    </row>
    <row r="134">
      <c r="A134" s="10" t="s">
        <v>4116</v>
      </c>
      <c r="B134" s="19">
        <v>0.14184027777777777</v>
      </c>
      <c r="C134" s="10" t="s">
        <v>66</v>
      </c>
      <c r="D134" s="10" t="s">
        <v>91</v>
      </c>
      <c r="E134" s="13">
        <v>20.0</v>
      </c>
      <c r="F134" s="13"/>
      <c r="H134" s="10" t="s">
        <v>4160</v>
      </c>
    </row>
    <row r="135">
      <c r="A135" s="10" t="s">
        <v>4116</v>
      </c>
      <c r="B135" s="19">
        <v>0.14247685185185185</v>
      </c>
      <c r="C135" s="10" t="s">
        <v>82</v>
      </c>
      <c r="D135" s="10" t="s">
        <v>127</v>
      </c>
      <c r="E135" s="13" t="s">
        <v>75</v>
      </c>
      <c r="F135" s="13" t="s">
        <v>75</v>
      </c>
      <c r="J135" s="10" t="s">
        <v>2263</v>
      </c>
    </row>
    <row r="136">
      <c r="A136" s="10" t="s">
        <v>4116</v>
      </c>
      <c r="B136" s="19">
        <v>0.14247685185185185</v>
      </c>
      <c r="C136" s="10" t="s">
        <v>82</v>
      </c>
      <c r="D136" s="10" t="s">
        <v>127</v>
      </c>
      <c r="E136" s="13">
        <v>19.0</v>
      </c>
      <c r="F136" s="13">
        <f>E136-9</f>
        <v>10</v>
      </c>
    </row>
    <row r="137">
      <c r="A137" s="10" t="s">
        <v>4116</v>
      </c>
      <c r="B137" s="19">
        <v>0.14443287037037036</v>
      </c>
      <c r="C137" s="10" t="s">
        <v>964</v>
      </c>
      <c r="D137" s="10" t="s">
        <v>166</v>
      </c>
      <c r="E137" s="13" t="s">
        <v>75</v>
      </c>
      <c r="F137" s="13" t="s">
        <v>75</v>
      </c>
      <c r="J137" s="10" t="s">
        <v>2263</v>
      </c>
    </row>
    <row r="138">
      <c r="A138" s="10" t="s">
        <v>4116</v>
      </c>
      <c r="B138" s="19">
        <v>0.14443287037037036</v>
      </c>
      <c r="C138" s="10" t="s">
        <v>964</v>
      </c>
      <c r="D138" s="10" t="s">
        <v>166</v>
      </c>
      <c r="E138" s="13">
        <v>27.0</v>
      </c>
      <c r="F138" s="13">
        <f>E138-10+2</f>
        <v>19</v>
      </c>
      <c r="J138" s="10" t="s">
        <v>4125</v>
      </c>
    </row>
    <row r="139">
      <c r="A139" s="10" t="s">
        <v>4116</v>
      </c>
      <c r="B139" s="19">
        <v>0.14533564814814814</v>
      </c>
      <c r="C139" s="10" t="s">
        <v>964</v>
      </c>
      <c r="D139" s="10" t="s">
        <v>4119</v>
      </c>
      <c r="E139" s="13">
        <v>15.0</v>
      </c>
      <c r="F139" s="13">
        <f>E139--1+2</f>
        <v>18</v>
      </c>
      <c r="J139" s="10" t="s">
        <v>4161</v>
      </c>
    </row>
    <row r="140">
      <c r="A140" s="10" t="s">
        <v>4116</v>
      </c>
      <c r="B140" s="19">
        <v>0.14877314814814815</v>
      </c>
      <c r="C140" s="10" t="s">
        <v>964</v>
      </c>
      <c r="D140" s="10" t="s">
        <v>120</v>
      </c>
      <c r="E140" s="13">
        <v>11.0</v>
      </c>
      <c r="F140" s="13"/>
      <c r="H140" s="10" t="s">
        <v>4162</v>
      </c>
      <c r="J140" s="10" t="s">
        <v>1240</v>
      </c>
    </row>
    <row r="141">
      <c r="A141" s="10" t="s">
        <v>4116</v>
      </c>
      <c r="B141" s="19">
        <v>0.1495949074074074</v>
      </c>
      <c r="C141" s="10" t="s">
        <v>3086</v>
      </c>
      <c r="D141" s="10" t="s">
        <v>93</v>
      </c>
      <c r="E141" s="13">
        <v>28.0</v>
      </c>
      <c r="F141" s="13">
        <f>E141-12</f>
        <v>16</v>
      </c>
      <c r="J141" s="10" t="s">
        <v>4135</v>
      </c>
    </row>
    <row r="142">
      <c r="A142" s="10" t="s">
        <v>4116</v>
      </c>
      <c r="B142" s="19">
        <v>0.14983796296296295</v>
      </c>
      <c r="C142" s="10" t="s">
        <v>3086</v>
      </c>
      <c r="D142" s="10" t="s">
        <v>91</v>
      </c>
      <c r="E142" s="13">
        <v>50.0</v>
      </c>
      <c r="F142" s="13"/>
      <c r="H142" s="10" t="s">
        <v>4163</v>
      </c>
    </row>
    <row r="143">
      <c r="A143" s="10" t="s">
        <v>4116</v>
      </c>
      <c r="B143" s="19">
        <v>0.1510300925925926</v>
      </c>
      <c r="C143" s="10" t="s">
        <v>3086</v>
      </c>
      <c r="D143" s="10" t="s">
        <v>93</v>
      </c>
      <c r="E143" s="13" t="s">
        <v>75</v>
      </c>
      <c r="F143" s="13" t="s">
        <v>75</v>
      </c>
      <c r="J143" s="10" t="s">
        <v>4164</v>
      </c>
    </row>
    <row r="144">
      <c r="A144" s="10" t="s">
        <v>4116</v>
      </c>
      <c r="B144" s="19">
        <v>0.1510300925925926</v>
      </c>
      <c r="C144" s="10" t="s">
        <v>3086</v>
      </c>
      <c r="D144" s="10" t="s">
        <v>93</v>
      </c>
      <c r="E144" s="13" t="s">
        <v>88</v>
      </c>
      <c r="F144" s="13">
        <v>1.0</v>
      </c>
      <c r="J144" s="10" t="s">
        <v>4165</v>
      </c>
    </row>
    <row r="145">
      <c r="A145" s="10" t="s">
        <v>4116</v>
      </c>
      <c r="B145" s="19">
        <v>0.15181712962962962</v>
      </c>
      <c r="C145" s="10" t="s">
        <v>964</v>
      </c>
      <c r="D145" s="10" t="s">
        <v>89</v>
      </c>
      <c r="E145" s="13">
        <v>22.0</v>
      </c>
      <c r="F145" s="13">
        <f>E145-10</f>
        <v>12</v>
      </c>
      <c r="J145" s="10" t="s">
        <v>2992</v>
      </c>
    </row>
    <row r="146">
      <c r="A146" s="10" t="s">
        <v>4116</v>
      </c>
      <c r="B146" s="19">
        <v>0.15284722222222222</v>
      </c>
      <c r="C146" s="10" t="s">
        <v>964</v>
      </c>
      <c r="D146" s="10" t="s">
        <v>91</v>
      </c>
      <c r="E146" s="13">
        <v>37.0</v>
      </c>
      <c r="F146" s="13"/>
      <c r="H146" s="10" t="s">
        <v>4166</v>
      </c>
      <c r="J146" s="10" t="s">
        <v>2430</v>
      </c>
    </row>
    <row r="147">
      <c r="A147" s="10" t="s">
        <v>4116</v>
      </c>
      <c r="B147" s="19">
        <v>0.15466435185185184</v>
      </c>
      <c r="C147" s="10" t="s">
        <v>69</v>
      </c>
      <c r="D147" s="10" t="s">
        <v>120</v>
      </c>
      <c r="E147" s="13">
        <v>31.0</v>
      </c>
      <c r="F147" s="13"/>
      <c r="H147" s="10" t="s">
        <v>4167</v>
      </c>
      <c r="J147" s="10" t="s">
        <v>4168</v>
      </c>
    </row>
    <row r="148">
      <c r="A148" s="10" t="s">
        <v>4116</v>
      </c>
      <c r="B148" s="19">
        <v>0.15469907407407407</v>
      </c>
      <c r="C148" s="10" t="s">
        <v>964</v>
      </c>
      <c r="D148" s="10" t="s">
        <v>120</v>
      </c>
      <c r="E148" s="13">
        <v>18.0</v>
      </c>
      <c r="F148" s="13"/>
      <c r="H148" s="10" t="s">
        <v>4169</v>
      </c>
      <c r="J148" s="10" t="s">
        <v>4170</v>
      </c>
    </row>
  </sheetData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7.43"/>
    <col customWidth="1" min="3" max="3" width="10.0"/>
    <col customWidth="1" min="4" max="4" width="15.57"/>
    <col customWidth="1" min="5" max="5" width="11.0"/>
    <col customWidth="1" min="6" max="6" width="13.14"/>
    <col customWidth="1" min="7" max="7" width="5.57"/>
    <col customWidth="1" min="8" max="8" width="42.71"/>
    <col customWidth="1" min="9" max="9" width="6.71"/>
    <col customWidth="1" min="10" max="10" width="36.29"/>
  </cols>
  <sheetData>
    <row r="1">
      <c r="A1" s="17" t="s">
        <v>0</v>
      </c>
      <c r="B1" s="17" t="s">
        <v>56</v>
      </c>
      <c r="C1" s="17" t="s">
        <v>57</v>
      </c>
      <c r="D1" s="17" t="s">
        <v>58</v>
      </c>
      <c r="E1" s="18" t="s">
        <v>59</v>
      </c>
      <c r="F1" s="18" t="s">
        <v>60</v>
      </c>
      <c r="G1" s="17" t="s">
        <v>61</v>
      </c>
      <c r="H1" s="17" t="s">
        <v>62</v>
      </c>
      <c r="I1" s="17" t="s">
        <v>63</v>
      </c>
      <c r="J1" s="17" t="s">
        <v>64</v>
      </c>
    </row>
    <row r="2">
      <c r="A2" s="10" t="s">
        <v>4171</v>
      </c>
      <c r="B2" s="19">
        <v>0.008287037037037037</v>
      </c>
      <c r="C2" s="10" t="s">
        <v>3086</v>
      </c>
      <c r="D2" s="10" t="s">
        <v>67</v>
      </c>
      <c r="E2" s="13">
        <v>13.0</v>
      </c>
      <c r="F2" s="13">
        <f>E2-1</f>
        <v>12</v>
      </c>
    </row>
    <row r="3">
      <c r="A3" s="10" t="s">
        <v>4171</v>
      </c>
      <c r="B3" s="19">
        <v>0.013935185185185186</v>
      </c>
      <c r="C3" s="10" t="s">
        <v>70</v>
      </c>
      <c r="D3" s="10" t="s">
        <v>87</v>
      </c>
      <c r="E3" s="13">
        <v>22.0</v>
      </c>
      <c r="F3" s="13">
        <f>E3-5</f>
        <v>17</v>
      </c>
    </row>
    <row r="4">
      <c r="A4" s="10" t="s">
        <v>4171</v>
      </c>
      <c r="B4" s="19">
        <v>0.013981481481481482</v>
      </c>
      <c r="C4" s="10" t="s">
        <v>84</v>
      </c>
      <c r="D4" s="10" t="s">
        <v>87</v>
      </c>
      <c r="E4" s="13" t="s">
        <v>75</v>
      </c>
      <c r="F4" s="13" t="s">
        <v>75</v>
      </c>
    </row>
    <row r="5">
      <c r="A5" s="10" t="s">
        <v>4171</v>
      </c>
      <c r="B5" s="19">
        <v>0.013981481481481482</v>
      </c>
      <c r="C5" s="10" t="s">
        <v>84</v>
      </c>
      <c r="D5" s="10" t="s">
        <v>87</v>
      </c>
      <c r="E5" s="13">
        <v>21.0</v>
      </c>
      <c r="F5" s="13">
        <f>E5-3</f>
        <v>18</v>
      </c>
    </row>
    <row r="6">
      <c r="A6" s="10" t="s">
        <v>4171</v>
      </c>
      <c r="B6" s="19">
        <v>0.01431712962962963</v>
      </c>
      <c r="C6" s="10" t="s">
        <v>3086</v>
      </c>
      <c r="D6" s="10" t="s">
        <v>87</v>
      </c>
      <c r="E6" s="13">
        <v>17.0</v>
      </c>
      <c r="F6" s="13">
        <f>E6-5</f>
        <v>12</v>
      </c>
    </row>
    <row r="7">
      <c r="A7" s="10" t="s">
        <v>4171</v>
      </c>
      <c r="B7" s="19">
        <v>0.014548611111111111</v>
      </c>
      <c r="C7" s="10" t="s">
        <v>69</v>
      </c>
      <c r="D7" s="10" t="s">
        <v>87</v>
      </c>
      <c r="E7" s="13">
        <v>12.0</v>
      </c>
      <c r="F7" s="13">
        <f>E7-4</f>
        <v>8</v>
      </c>
    </row>
    <row r="8">
      <c r="A8" s="10" t="s">
        <v>4171</v>
      </c>
      <c r="B8" s="19">
        <v>0.014583333333333334</v>
      </c>
      <c r="C8" s="10" t="s">
        <v>82</v>
      </c>
      <c r="D8" s="10" t="s">
        <v>87</v>
      </c>
      <c r="E8" s="13">
        <v>13.0</v>
      </c>
      <c r="F8" s="13">
        <f>E8-1</f>
        <v>12</v>
      </c>
    </row>
    <row r="9">
      <c r="A9" s="10" t="s">
        <v>4171</v>
      </c>
      <c r="B9" s="19">
        <v>0.014583333333333334</v>
      </c>
      <c r="C9" s="10" t="s">
        <v>964</v>
      </c>
      <c r="D9" s="10" t="s">
        <v>87</v>
      </c>
      <c r="E9" s="13">
        <v>13.0</v>
      </c>
      <c r="F9" s="13">
        <f>E9-2</f>
        <v>11</v>
      </c>
    </row>
    <row r="10">
      <c r="A10" s="10" t="s">
        <v>4171</v>
      </c>
      <c r="B10" s="19">
        <v>0.014780092592592593</v>
      </c>
      <c r="C10" s="10" t="s">
        <v>66</v>
      </c>
      <c r="D10" s="10" t="s">
        <v>87</v>
      </c>
      <c r="E10" s="13">
        <v>9.0</v>
      </c>
      <c r="F10" s="13">
        <f>E10-0</f>
        <v>9</v>
      </c>
    </row>
    <row r="11">
      <c r="A11" s="10" t="s">
        <v>4171</v>
      </c>
      <c r="B11" s="19">
        <v>0.01599537037037037</v>
      </c>
      <c r="C11" s="10" t="s">
        <v>70</v>
      </c>
      <c r="D11" s="10" t="s">
        <v>93</v>
      </c>
      <c r="E11" s="13">
        <v>21.0</v>
      </c>
      <c r="F11" s="13">
        <f t="shared" ref="F11:F12" si="1">E11-12</f>
        <v>9</v>
      </c>
      <c r="J11" s="10" t="s">
        <v>4127</v>
      </c>
    </row>
    <row r="12">
      <c r="A12" s="10" t="s">
        <v>4171</v>
      </c>
      <c r="B12" s="19">
        <v>0.01599537037037037</v>
      </c>
      <c r="C12" s="10" t="s">
        <v>70</v>
      </c>
      <c r="D12" s="10" t="s">
        <v>93</v>
      </c>
      <c r="E12" s="13">
        <v>22.0</v>
      </c>
      <c r="F12" s="13">
        <f t="shared" si="1"/>
        <v>10</v>
      </c>
      <c r="J12" s="10" t="s">
        <v>4127</v>
      </c>
    </row>
    <row r="13">
      <c r="A13" s="10" t="s">
        <v>4171</v>
      </c>
      <c r="B13" s="19">
        <v>0.01619212962962963</v>
      </c>
      <c r="C13" s="10" t="s">
        <v>70</v>
      </c>
      <c r="D13" s="10" t="s">
        <v>91</v>
      </c>
      <c r="E13" s="13">
        <v>21.0</v>
      </c>
      <c r="F13" s="13"/>
      <c r="H13" s="10" t="s">
        <v>4172</v>
      </c>
    </row>
    <row r="14">
      <c r="A14" s="10" t="s">
        <v>4171</v>
      </c>
      <c r="B14" s="19">
        <v>0.016550925925925927</v>
      </c>
      <c r="C14" s="10" t="s">
        <v>70</v>
      </c>
      <c r="D14" s="10" t="s">
        <v>91</v>
      </c>
      <c r="E14" s="13">
        <v>23.0</v>
      </c>
      <c r="F14" s="13"/>
      <c r="H14" s="10" t="s">
        <v>4157</v>
      </c>
    </row>
    <row r="15">
      <c r="A15" s="10" t="s">
        <v>4171</v>
      </c>
      <c r="B15" s="19">
        <v>0.016747685185185185</v>
      </c>
      <c r="C15" s="10" t="s">
        <v>70</v>
      </c>
      <c r="D15" s="10" t="s">
        <v>93</v>
      </c>
      <c r="E15" s="13">
        <v>27.0</v>
      </c>
      <c r="F15" s="13">
        <f>E15-12</f>
        <v>15</v>
      </c>
      <c r="J15" s="10" t="s">
        <v>3660</v>
      </c>
    </row>
    <row r="16">
      <c r="A16" s="10" t="s">
        <v>4171</v>
      </c>
      <c r="B16" s="19">
        <v>0.016921296296296295</v>
      </c>
      <c r="C16" s="10" t="s">
        <v>70</v>
      </c>
      <c r="D16" s="10" t="s">
        <v>91</v>
      </c>
      <c r="E16" s="13">
        <v>17.0</v>
      </c>
      <c r="F16" s="13"/>
      <c r="H16" s="10" t="s">
        <v>3665</v>
      </c>
    </row>
    <row r="17">
      <c r="A17" s="10" t="s">
        <v>4171</v>
      </c>
      <c r="B17" s="19">
        <v>0.016979166666666667</v>
      </c>
      <c r="C17" s="10" t="s">
        <v>70</v>
      </c>
      <c r="D17" s="10" t="s">
        <v>93</v>
      </c>
      <c r="E17" s="10">
        <v>17.0</v>
      </c>
      <c r="F17" s="13">
        <f>E17-12</f>
        <v>5</v>
      </c>
      <c r="J17" s="10" t="s">
        <v>3660</v>
      </c>
    </row>
    <row r="18">
      <c r="A18" s="10" t="s">
        <v>4171</v>
      </c>
      <c r="B18" s="19">
        <v>0.020462962962962964</v>
      </c>
      <c r="C18" s="10" t="s">
        <v>964</v>
      </c>
      <c r="D18" s="10" t="s">
        <v>584</v>
      </c>
      <c r="E18" s="13">
        <v>16.0</v>
      </c>
      <c r="F18" s="13">
        <f>E18-0</f>
        <v>16</v>
      </c>
      <c r="H18" s="10" t="s">
        <v>4173</v>
      </c>
      <c r="J18" s="10" t="s">
        <v>4174</v>
      </c>
    </row>
    <row r="19">
      <c r="A19" s="10" t="s">
        <v>4171</v>
      </c>
      <c r="B19" s="19">
        <v>0.02105324074074074</v>
      </c>
      <c r="C19" s="10" t="s">
        <v>964</v>
      </c>
      <c r="D19" s="10" t="s">
        <v>81</v>
      </c>
      <c r="E19" s="13" t="s">
        <v>75</v>
      </c>
      <c r="F19" s="13" t="s">
        <v>75</v>
      </c>
      <c r="J19" s="10" t="s">
        <v>2263</v>
      </c>
    </row>
    <row r="20">
      <c r="A20" s="10" t="s">
        <v>4171</v>
      </c>
      <c r="B20" s="19">
        <v>0.02105324074074074</v>
      </c>
      <c r="C20" s="10" t="s">
        <v>964</v>
      </c>
      <c r="D20" s="10" t="s">
        <v>81</v>
      </c>
      <c r="E20" s="13" t="s">
        <v>75</v>
      </c>
      <c r="F20" s="13" t="s">
        <v>75</v>
      </c>
      <c r="J20" s="10" t="s">
        <v>4175</v>
      </c>
    </row>
    <row r="21">
      <c r="A21" s="10" t="s">
        <v>4171</v>
      </c>
      <c r="B21" s="19">
        <v>0.023819444444444445</v>
      </c>
      <c r="C21" s="10" t="s">
        <v>84</v>
      </c>
      <c r="D21" s="10" t="s">
        <v>100</v>
      </c>
      <c r="E21" s="13" t="s">
        <v>75</v>
      </c>
      <c r="F21" s="13" t="s">
        <v>75</v>
      </c>
      <c r="J21" s="10" t="s">
        <v>2263</v>
      </c>
    </row>
    <row r="22">
      <c r="A22" s="10" t="s">
        <v>4171</v>
      </c>
      <c r="B22" s="19">
        <v>0.023819444444444445</v>
      </c>
      <c r="C22" s="10" t="s">
        <v>84</v>
      </c>
      <c r="D22" s="10" t="s">
        <v>100</v>
      </c>
      <c r="E22" s="13">
        <v>10.0</v>
      </c>
      <c r="F22" s="13">
        <f>E22-4</f>
        <v>6</v>
      </c>
      <c r="J22" s="10" t="s">
        <v>4176</v>
      </c>
    </row>
    <row r="23">
      <c r="A23" s="10" t="s">
        <v>4171</v>
      </c>
      <c r="B23" s="19">
        <v>0.023819444444444445</v>
      </c>
      <c r="C23" s="10" t="s">
        <v>84</v>
      </c>
      <c r="D23" s="10" t="s">
        <v>166</v>
      </c>
      <c r="E23" s="13" t="s">
        <v>75</v>
      </c>
      <c r="F23" s="13" t="s">
        <v>75</v>
      </c>
      <c r="J23" s="10" t="s">
        <v>2263</v>
      </c>
    </row>
    <row r="24">
      <c r="A24" s="10" t="s">
        <v>4171</v>
      </c>
      <c r="B24" s="19">
        <v>0.023819444444444445</v>
      </c>
      <c r="C24" s="10" t="s">
        <v>84</v>
      </c>
      <c r="D24" s="10" t="s">
        <v>166</v>
      </c>
      <c r="E24" s="13">
        <v>11.0</v>
      </c>
      <c r="F24" s="13">
        <f>E24-1</f>
        <v>10</v>
      </c>
    </row>
    <row r="25">
      <c r="A25" s="10" t="s">
        <v>4171</v>
      </c>
      <c r="B25" s="19">
        <v>0.02454861111111111</v>
      </c>
      <c r="C25" s="10" t="s">
        <v>70</v>
      </c>
      <c r="D25" s="10" t="s">
        <v>166</v>
      </c>
      <c r="E25" s="13" t="s">
        <v>75</v>
      </c>
      <c r="F25" s="13" t="s">
        <v>75</v>
      </c>
      <c r="J25" s="10" t="s">
        <v>2263</v>
      </c>
    </row>
    <row r="26">
      <c r="A26" s="10" t="s">
        <v>4171</v>
      </c>
      <c r="B26" s="19">
        <v>0.02454861111111111</v>
      </c>
      <c r="C26" s="10" t="s">
        <v>70</v>
      </c>
      <c r="D26" s="10" t="s">
        <v>166</v>
      </c>
      <c r="E26" s="13" t="s">
        <v>68</v>
      </c>
      <c r="F26" s="13">
        <v>20.0</v>
      </c>
      <c r="J26" s="10" t="s">
        <v>4126</v>
      </c>
    </row>
    <row r="27">
      <c r="A27" s="10" t="s">
        <v>4171</v>
      </c>
      <c r="B27" s="19">
        <v>0.02462962962962963</v>
      </c>
      <c r="C27" s="10" t="s">
        <v>66</v>
      </c>
      <c r="D27" s="10" t="s">
        <v>166</v>
      </c>
      <c r="E27" s="13" t="s">
        <v>75</v>
      </c>
      <c r="F27" s="13" t="s">
        <v>75</v>
      </c>
      <c r="J27" s="10" t="s">
        <v>2263</v>
      </c>
    </row>
    <row r="28">
      <c r="A28" s="10" t="s">
        <v>4171</v>
      </c>
      <c r="B28" s="19">
        <v>0.02462962962962963</v>
      </c>
      <c r="C28" s="10" t="s">
        <v>66</v>
      </c>
      <c r="D28" s="10" t="s">
        <v>166</v>
      </c>
      <c r="E28" s="13">
        <v>20.0</v>
      </c>
      <c r="F28" s="13">
        <f>E28-4+1</f>
        <v>17</v>
      </c>
      <c r="J28" s="10" t="s">
        <v>4177</v>
      </c>
    </row>
    <row r="29">
      <c r="A29" s="10" t="s">
        <v>4171</v>
      </c>
      <c r="B29" s="19">
        <v>0.024675925925925928</v>
      </c>
      <c r="C29" s="10" t="s">
        <v>69</v>
      </c>
      <c r="D29" s="10" t="s">
        <v>166</v>
      </c>
      <c r="E29" s="13" t="s">
        <v>75</v>
      </c>
      <c r="F29" s="13" t="s">
        <v>75</v>
      </c>
      <c r="J29" s="10" t="s">
        <v>2263</v>
      </c>
    </row>
    <row r="30">
      <c r="A30" s="10" t="s">
        <v>4171</v>
      </c>
      <c r="B30" s="19">
        <v>0.024675925925925928</v>
      </c>
      <c r="C30" s="10" t="s">
        <v>69</v>
      </c>
      <c r="D30" s="10" t="s">
        <v>166</v>
      </c>
      <c r="E30" s="13">
        <v>27.0</v>
      </c>
      <c r="F30" s="13">
        <f>E30-10</f>
        <v>17</v>
      </c>
    </row>
    <row r="31">
      <c r="A31" s="10" t="s">
        <v>4171</v>
      </c>
      <c r="B31" s="19">
        <v>0.024699074074074075</v>
      </c>
      <c r="C31" s="10" t="s">
        <v>82</v>
      </c>
      <c r="D31" s="10" t="s">
        <v>166</v>
      </c>
      <c r="E31" s="13">
        <v>24.0</v>
      </c>
      <c r="F31" s="13">
        <v>17.0</v>
      </c>
      <c r="J31" s="10" t="s">
        <v>2263</v>
      </c>
    </row>
    <row r="32">
      <c r="A32" s="10" t="s">
        <v>4171</v>
      </c>
      <c r="B32" s="19">
        <v>0.024675925925925928</v>
      </c>
      <c r="C32" s="10" t="s">
        <v>82</v>
      </c>
      <c r="D32" s="10" t="s">
        <v>166</v>
      </c>
      <c r="E32" s="13">
        <v>25.0</v>
      </c>
      <c r="F32" s="13">
        <v>18.0</v>
      </c>
      <c r="J32" s="10" t="s">
        <v>4123</v>
      </c>
    </row>
    <row r="33">
      <c r="A33" s="10" t="s">
        <v>4171</v>
      </c>
      <c r="B33" s="19">
        <v>0.024756944444444446</v>
      </c>
      <c r="C33" s="10" t="s">
        <v>3086</v>
      </c>
      <c r="D33" s="10" t="s">
        <v>166</v>
      </c>
      <c r="E33" s="13" t="s">
        <v>75</v>
      </c>
      <c r="F33" s="13" t="s">
        <v>75</v>
      </c>
      <c r="J33" s="10" t="s">
        <v>2263</v>
      </c>
    </row>
    <row r="34">
      <c r="A34" s="10" t="s">
        <v>4171</v>
      </c>
      <c r="B34" s="19">
        <v>0.024756944444444446</v>
      </c>
      <c r="C34" s="10" t="s">
        <v>3086</v>
      </c>
      <c r="D34" s="10" t="s">
        <v>166</v>
      </c>
      <c r="E34" s="13">
        <v>19.0</v>
      </c>
      <c r="F34" s="13">
        <f>E34-6+2</f>
        <v>15</v>
      </c>
      <c r="J34" s="10" t="s">
        <v>4125</v>
      </c>
    </row>
    <row r="35">
      <c r="A35" s="10" t="s">
        <v>4171</v>
      </c>
      <c r="B35" s="19">
        <v>0.024826388888888887</v>
      </c>
      <c r="C35" s="10" t="s">
        <v>964</v>
      </c>
      <c r="D35" s="10" t="s">
        <v>166</v>
      </c>
      <c r="E35" s="13" t="s">
        <v>75</v>
      </c>
      <c r="F35" s="13" t="s">
        <v>75</v>
      </c>
      <c r="J35" s="10" t="s">
        <v>2263</v>
      </c>
    </row>
    <row r="36">
      <c r="A36" s="10" t="s">
        <v>4171</v>
      </c>
      <c r="B36" s="19">
        <v>0.024826388888888887</v>
      </c>
      <c r="C36" s="10" t="s">
        <v>964</v>
      </c>
      <c r="D36" s="10" t="s">
        <v>166</v>
      </c>
      <c r="E36" s="13">
        <v>27.0</v>
      </c>
      <c r="F36" s="13">
        <f>E36-10+2</f>
        <v>19</v>
      </c>
      <c r="J36" s="10" t="s">
        <v>4125</v>
      </c>
    </row>
    <row r="37">
      <c r="A37" s="10" t="s">
        <v>4171</v>
      </c>
      <c r="B37" s="19">
        <v>0.02591435185185185</v>
      </c>
      <c r="C37" s="10" t="s">
        <v>3086</v>
      </c>
      <c r="D37" s="10" t="s">
        <v>127</v>
      </c>
      <c r="E37" s="13">
        <f>F37+3</f>
        <v>6</v>
      </c>
      <c r="F37" s="13">
        <v>3.0</v>
      </c>
    </row>
    <row r="38">
      <c r="A38" s="10" t="s">
        <v>4171</v>
      </c>
      <c r="B38" s="19">
        <v>0.02630787037037037</v>
      </c>
      <c r="C38" s="10" t="s">
        <v>3086</v>
      </c>
      <c r="D38" s="10" t="s">
        <v>93</v>
      </c>
      <c r="E38" s="13">
        <v>14.0</v>
      </c>
      <c r="F38" s="13">
        <f t="shared" ref="F38:F39" si="2">E38-12</f>
        <v>2</v>
      </c>
      <c r="J38" s="10" t="s">
        <v>4165</v>
      </c>
    </row>
    <row r="39">
      <c r="A39" s="10" t="s">
        <v>4171</v>
      </c>
      <c r="B39" s="19">
        <v>0.02630787037037037</v>
      </c>
      <c r="C39" s="10" t="s">
        <v>3086</v>
      </c>
      <c r="D39" s="10" t="s">
        <v>93</v>
      </c>
      <c r="E39" s="13">
        <v>20.0</v>
      </c>
      <c r="F39" s="13">
        <f t="shared" si="2"/>
        <v>8</v>
      </c>
      <c r="J39" s="10" t="s">
        <v>4178</v>
      </c>
    </row>
    <row r="40">
      <c r="A40" s="10" t="s">
        <v>4171</v>
      </c>
      <c r="B40" s="19">
        <v>0.026805555555555555</v>
      </c>
      <c r="C40" s="10" t="s">
        <v>3086</v>
      </c>
      <c r="D40" s="10" t="s">
        <v>91</v>
      </c>
      <c r="E40" s="13">
        <v>36.0</v>
      </c>
      <c r="F40" s="13"/>
      <c r="H40" s="10" t="s">
        <v>4134</v>
      </c>
    </row>
    <row r="41">
      <c r="A41" s="10" t="s">
        <v>4171</v>
      </c>
      <c r="B41" s="19">
        <v>0.028402777777777777</v>
      </c>
      <c r="C41" s="10" t="s">
        <v>70</v>
      </c>
      <c r="D41" s="10" t="s">
        <v>166</v>
      </c>
      <c r="E41" s="13" t="s">
        <v>75</v>
      </c>
      <c r="F41" s="13" t="s">
        <v>75</v>
      </c>
      <c r="J41" s="10" t="s">
        <v>2263</v>
      </c>
    </row>
    <row r="42">
      <c r="A42" s="10" t="s">
        <v>4171</v>
      </c>
      <c r="B42" s="19">
        <v>0.028402777777777777</v>
      </c>
      <c r="C42" s="10" t="s">
        <v>70</v>
      </c>
      <c r="D42" s="10" t="s">
        <v>166</v>
      </c>
      <c r="E42" s="13">
        <v>23.0</v>
      </c>
      <c r="F42" s="13">
        <f>E42-9+3</f>
        <v>17</v>
      </c>
      <c r="J42" s="10" t="s">
        <v>4179</v>
      </c>
    </row>
    <row r="43">
      <c r="A43" s="10" t="s">
        <v>4171</v>
      </c>
      <c r="B43" s="19">
        <v>0.029375</v>
      </c>
      <c r="C43" s="10" t="s">
        <v>3086</v>
      </c>
      <c r="D43" s="10" t="s">
        <v>100</v>
      </c>
      <c r="E43" s="13">
        <v>18.0</v>
      </c>
      <c r="F43" s="13">
        <f>E43-10+2</f>
        <v>10</v>
      </c>
      <c r="J43" s="10" t="s">
        <v>4180</v>
      </c>
    </row>
    <row r="44">
      <c r="A44" s="10" t="s">
        <v>4171</v>
      </c>
      <c r="B44" s="19">
        <v>0.03127314814814815</v>
      </c>
      <c r="C44" s="10" t="s">
        <v>82</v>
      </c>
      <c r="D44" s="10" t="s">
        <v>166</v>
      </c>
      <c r="E44" s="13" t="s">
        <v>75</v>
      </c>
      <c r="F44" s="13" t="s">
        <v>75</v>
      </c>
      <c r="J44" s="10" t="s">
        <v>2263</v>
      </c>
    </row>
    <row r="45">
      <c r="A45" s="10" t="s">
        <v>4171</v>
      </c>
      <c r="B45" s="19">
        <v>0.03127314814814815</v>
      </c>
      <c r="C45" s="10" t="s">
        <v>82</v>
      </c>
      <c r="D45" s="10" t="s">
        <v>166</v>
      </c>
      <c r="E45" s="13">
        <v>28.0</v>
      </c>
      <c r="F45" s="13">
        <f>E45-9-4</f>
        <v>15</v>
      </c>
      <c r="J45" s="10" t="s">
        <v>4181</v>
      </c>
    </row>
    <row r="46">
      <c r="A46" s="10" t="s">
        <v>4171</v>
      </c>
      <c r="B46" s="19">
        <v>0.03170138888888889</v>
      </c>
      <c r="C46" s="10" t="s">
        <v>82</v>
      </c>
      <c r="D46" s="10" t="s">
        <v>89</v>
      </c>
      <c r="E46" s="13">
        <v>23.0</v>
      </c>
      <c r="F46" s="13">
        <f>E46-10</f>
        <v>13</v>
      </c>
      <c r="J46" s="10" t="s">
        <v>4182</v>
      </c>
    </row>
    <row r="47">
      <c r="A47" s="10" t="s">
        <v>4171</v>
      </c>
      <c r="B47" s="19">
        <v>0.031875</v>
      </c>
      <c r="C47" s="10" t="s">
        <v>82</v>
      </c>
      <c r="D47" s="10" t="s">
        <v>91</v>
      </c>
      <c r="E47" s="13">
        <v>30.0</v>
      </c>
      <c r="F47" s="13"/>
      <c r="H47" s="10" t="s">
        <v>4183</v>
      </c>
    </row>
    <row r="48">
      <c r="A48" s="10" t="s">
        <v>4171</v>
      </c>
      <c r="B48" s="19">
        <v>0.03238425925925926</v>
      </c>
      <c r="C48" s="10" t="s">
        <v>82</v>
      </c>
      <c r="D48" s="10" t="s">
        <v>127</v>
      </c>
      <c r="E48" s="13">
        <v>17.0</v>
      </c>
      <c r="F48" s="13">
        <f>E48-9</f>
        <v>8</v>
      </c>
    </row>
    <row r="49">
      <c r="A49" s="10" t="s">
        <v>4171</v>
      </c>
      <c r="B49" s="19">
        <v>0.038530092592592595</v>
      </c>
      <c r="C49" s="10" t="s">
        <v>66</v>
      </c>
      <c r="D49" s="10" t="s">
        <v>89</v>
      </c>
      <c r="E49" s="13">
        <v>19.0</v>
      </c>
      <c r="F49" s="13">
        <f t="shared" ref="F49:F51" si="3">E49-10</f>
        <v>9</v>
      </c>
      <c r="J49" s="10" t="s">
        <v>4129</v>
      </c>
    </row>
    <row r="50">
      <c r="A50" s="10" t="s">
        <v>4171</v>
      </c>
      <c r="B50" s="19">
        <v>0.03857638888888889</v>
      </c>
      <c r="C50" s="10" t="s">
        <v>66</v>
      </c>
      <c r="D50" s="10" t="s">
        <v>89</v>
      </c>
      <c r="E50" s="13">
        <v>21.0</v>
      </c>
      <c r="F50" s="13">
        <f t="shared" si="3"/>
        <v>11</v>
      </c>
      <c r="J50" s="10" t="s">
        <v>4129</v>
      </c>
    </row>
    <row r="51">
      <c r="A51" s="10" t="s">
        <v>4171</v>
      </c>
      <c r="B51" s="19">
        <v>0.038599537037037036</v>
      </c>
      <c r="C51" s="10" t="s">
        <v>66</v>
      </c>
      <c r="D51" s="10" t="s">
        <v>89</v>
      </c>
      <c r="E51" s="13">
        <v>20.0</v>
      </c>
      <c r="F51" s="13">
        <f t="shared" si="3"/>
        <v>10</v>
      </c>
      <c r="J51" s="10" t="s">
        <v>4129</v>
      </c>
    </row>
    <row r="52">
      <c r="A52" s="10" t="s">
        <v>4171</v>
      </c>
      <c r="B52" s="19">
        <v>0.03871527777777778</v>
      </c>
      <c r="C52" s="10" t="s">
        <v>66</v>
      </c>
      <c r="D52" s="10" t="s">
        <v>91</v>
      </c>
      <c r="E52" s="13">
        <v>15.0</v>
      </c>
      <c r="F52" s="13"/>
      <c r="H52" s="10" t="s">
        <v>4184</v>
      </c>
    </row>
    <row r="53">
      <c r="A53" s="10" t="s">
        <v>4171</v>
      </c>
      <c r="B53" s="19">
        <v>0.038738425925925926</v>
      </c>
      <c r="C53" s="10" t="s">
        <v>66</v>
      </c>
      <c r="D53" s="10" t="s">
        <v>91</v>
      </c>
      <c r="E53" s="13">
        <v>12.0</v>
      </c>
      <c r="F53" s="13"/>
      <c r="H53" s="10" t="s">
        <v>4159</v>
      </c>
    </row>
    <row r="54">
      <c r="A54" s="10" t="s">
        <v>4171</v>
      </c>
      <c r="B54" s="19">
        <v>0.04071759259259259</v>
      </c>
      <c r="C54" s="10" t="s">
        <v>70</v>
      </c>
      <c r="D54" s="10" t="s">
        <v>320</v>
      </c>
      <c r="E54" s="13" t="s">
        <v>75</v>
      </c>
      <c r="F54" s="13" t="s">
        <v>75</v>
      </c>
      <c r="J54" s="10" t="s">
        <v>2263</v>
      </c>
    </row>
    <row r="55">
      <c r="A55" s="10" t="s">
        <v>4171</v>
      </c>
      <c r="B55" s="19">
        <v>0.04071759259259259</v>
      </c>
      <c r="C55" s="10" t="s">
        <v>70</v>
      </c>
      <c r="D55" s="10" t="s">
        <v>320</v>
      </c>
      <c r="E55" s="13">
        <v>18.0</v>
      </c>
      <c r="F55" s="13">
        <f>E55-4-4</f>
        <v>10</v>
      </c>
      <c r="J55" s="10" t="s">
        <v>4181</v>
      </c>
    </row>
    <row r="56">
      <c r="A56" s="10" t="s">
        <v>4171</v>
      </c>
      <c r="B56" s="19">
        <v>0.04555555555555556</v>
      </c>
      <c r="C56" s="10" t="s">
        <v>84</v>
      </c>
      <c r="D56" s="10" t="s">
        <v>93</v>
      </c>
      <c r="E56" s="13">
        <v>29.0</v>
      </c>
      <c r="F56" s="13">
        <f>E56-12</f>
        <v>17</v>
      </c>
      <c r="J56" s="10" t="s">
        <v>4185</v>
      </c>
    </row>
    <row r="57">
      <c r="A57" s="10" t="s">
        <v>4171</v>
      </c>
      <c r="B57" s="19">
        <v>0.04605324074074074</v>
      </c>
      <c r="C57" s="10" t="s">
        <v>84</v>
      </c>
      <c r="D57" s="10" t="s">
        <v>166</v>
      </c>
      <c r="E57" s="13" t="s">
        <v>75</v>
      </c>
      <c r="F57" s="13" t="s">
        <v>75</v>
      </c>
      <c r="J57" s="10" t="s">
        <v>2263</v>
      </c>
    </row>
    <row r="58">
      <c r="A58" s="10" t="s">
        <v>4171</v>
      </c>
      <c r="B58" s="19">
        <v>0.04605324074074074</v>
      </c>
      <c r="C58" s="10" t="s">
        <v>84</v>
      </c>
      <c r="D58" s="10" t="s">
        <v>166</v>
      </c>
      <c r="E58" s="13">
        <v>17.0</v>
      </c>
      <c r="F58" s="13">
        <f>E58-1</f>
        <v>16</v>
      </c>
      <c r="J58" s="10" t="s">
        <v>4186</v>
      </c>
    </row>
    <row r="59">
      <c r="A59" s="10" t="s">
        <v>4171</v>
      </c>
      <c r="B59" s="19">
        <v>0.04770833333333333</v>
      </c>
      <c r="C59" s="10" t="s">
        <v>84</v>
      </c>
      <c r="D59" s="10" t="s">
        <v>93</v>
      </c>
      <c r="E59" s="13">
        <v>28.0</v>
      </c>
      <c r="F59" s="13">
        <f>E59-12</f>
        <v>16</v>
      </c>
      <c r="J59" s="10" t="s">
        <v>4187</v>
      </c>
    </row>
    <row r="60">
      <c r="A60" s="10" t="s">
        <v>4171</v>
      </c>
      <c r="B60" s="19">
        <v>0.048206018518518516</v>
      </c>
      <c r="C60" s="10" t="s">
        <v>84</v>
      </c>
      <c r="D60" s="10" t="s">
        <v>91</v>
      </c>
      <c r="E60" s="13">
        <v>35.0</v>
      </c>
      <c r="F60" s="13"/>
      <c r="H60" s="10" t="s">
        <v>4188</v>
      </c>
    </row>
    <row r="61">
      <c r="A61" s="10" t="s">
        <v>4171</v>
      </c>
      <c r="B61" s="19">
        <v>0.05101851851851852</v>
      </c>
      <c r="C61" s="10" t="s">
        <v>3086</v>
      </c>
      <c r="D61" s="10" t="s">
        <v>320</v>
      </c>
      <c r="E61" s="13">
        <v>14.0</v>
      </c>
      <c r="F61" s="13">
        <f>E61-1-2</f>
        <v>11</v>
      </c>
      <c r="J61" s="10" t="s">
        <v>4189</v>
      </c>
    </row>
    <row r="62">
      <c r="A62" s="10" t="s">
        <v>4171</v>
      </c>
      <c r="B62" s="19">
        <v>0.051909722222222225</v>
      </c>
      <c r="C62" s="10" t="s">
        <v>3086</v>
      </c>
      <c r="D62" s="10" t="s">
        <v>100</v>
      </c>
      <c r="E62" s="13">
        <v>24.0</v>
      </c>
      <c r="F62" s="13">
        <f>E62-10+2</f>
        <v>16</v>
      </c>
      <c r="J62" s="10" t="s">
        <v>4190</v>
      </c>
    </row>
    <row r="63">
      <c r="A63" s="10" t="s">
        <v>4171</v>
      </c>
      <c r="B63" s="19">
        <v>0.05340277777777778</v>
      </c>
      <c r="C63" s="10" t="s">
        <v>84</v>
      </c>
      <c r="D63" s="10" t="s">
        <v>81</v>
      </c>
      <c r="E63" s="13">
        <v>25.0</v>
      </c>
      <c r="F63" s="13">
        <f>E63-8</f>
        <v>17</v>
      </c>
      <c r="H63" s="10" t="s">
        <v>4191</v>
      </c>
    </row>
    <row r="64">
      <c r="A64" s="10" t="s">
        <v>4171</v>
      </c>
      <c r="B64" s="19">
        <v>0.05399305555555556</v>
      </c>
      <c r="C64" s="10" t="s">
        <v>69</v>
      </c>
      <c r="D64" s="10" t="s">
        <v>166</v>
      </c>
      <c r="E64" s="13" t="s">
        <v>75</v>
      </c>
      <c r="F64" s="13" t="s">
        <v>75</v>
      </c>
      <c r="J64" s="10" t="s">
        <v>2263</v>
      </c>
    </row>
    <row r="65">
      <c r="A65" s="10" t="s">
        <v>4171</v>
      </c>
      <c r="B65" s="19">
        <v>0.05399305555555556</v>
      </c>
      <c r="C65" s="10" t="s">
        <v>69</v>
      </c>
      <c r="D65" s="10" t="s">
        <v>166</v>
      </c>
      <c r="E65" s="13">
        <v>16.0</v>
      </c>
      <c r="F65" s="13">
        <f>E65-10</f>
        <v>6</v>
      </c>
      <c r="H65" s="10" t="s">
        <v>4192</v>
      </c>
      <c r="J65" s="10" t="s">
        <v>4193</v>
      </c>
    </row>
    <row r="66">
      <c r="A66" s="10" t="s">
        <v>4171</v>
      </c>
      <c r="B66" s="19">
        <v>0.05493055555555556</v>
      </c>
      <c r="C66" s="10" t="s">
        <v>964</v>
      </c>
      <c r="D66" s="10" t="s">
        <v>4119</v>
      </c>
      <c r="E66" s="13">
        <v>12.0</v>
      </c>
      <c r="F66" s="13" t="s">
        <v>75</v>
      </c>
    </row>
    <row r="67">
      <c r="A67" s="10" t="s">
        <v>4171</v>
      </c>
      <c r="B67" s="19">
        <v>0.056226851851851854</v>
      </c>
      <c r="C67" s="10" t="s">
        <v>82</v>
      </c>
      <c r="D67" s="10" t="s">
        <v>166</v>
      </c>
      <c r="E67" s="13">
        <v>34.0</v>
      </c>
      <c r="F67" s="13">
        <v>19.0</v>
      </c>
      <c r="J67" s="10" t="s">
        <v>4181</v>
      </c>
    </row>
    <row r="68">
      <c r="A68" s="10" t="s">
        <v>4171</v>
      </c>
      <c r="B68" s="19">
        <v>0.05644675925925926</v>
      </c>
      <c r="C68" s="10" t="s">
        <v>82</v>
      </c>
      <c r="D68" s="10" t="s">
        <v>91</v>
      </c>
      <c r="E68" s="10">
        <v>21.0</v>
      </c>
      <c r="F68" s="13"/>
      <c r="H68" s="10" t="s">
        <v>4194</v>
      </c>
    </row>
    <row r="69">
      <c r="A69" s="10" t="s">
        <v>4171</v>
      </c>
      <c r="B69" s="19">
        <v>0.05699074074074074</v>
      </c>
      <c r="C69" s="10" t="s">
        <v>82</v>
      </c>
      <c r="D69" s="10" t="s">
        <v>127</v>
      </c>
      <c r="E69" s="13">
        <v>27.0</v>
      </c>
      <c r="F69" s="13">
        <f>E69-9</f>
        <v>18</v>
      </c>
      <c r="J69" s="10" t="s">
        <v>4195</v>
      </c>
    </row>
    <row r="70">
      <c r="A70" s="10" t="s">
        <v>4171</v>
      </c>
      <c r="B70" s="19">
        <v>0.059375</v>
      </c>
      <c r="C70" s="10" t="s">
        <v>964</v>
      </c>
      <c r="D70" s="10" t="s">
        <v>127</v>
      </c>
      <c r="E70" s="13">
        <v>12.0</v>
      </c>
      <c r="F70" s="13">
        <f>E70-3</f>
        <v>9</v>
      </c>
    </row>
    <row r="71">
      <c r="A71" s="10" t="s">
        <v>4171</v>
      </c>
      <c r="B71" s="19">
        <v>0.06</v>
      </c>
      <c r="C71" s="10" t="s">
        <v>964</v>
      </c>
      <c r="D71" s="10" t="s">
        <v>81</v>
      </c>
      <c r="E71" s="13">
        <v>19.0</v>
      </c>
      <c r="F71" s="13">
        <f>E71-3+3</f>
        <v>19</v>
      </c>
      <c r="H71" s="10" t="s">
        <v>4196</v>
      </c>
      <c r="J71" s="10" t="s">
        <v>4126</v>
      </c>
    </row>
    <row r="72">
      <c r="A72" s="10" t="s">
        <v>4171</v>
      </c>
      <c r="B72" s="19">
        <v>0.06027777777777778</v>
      </c>
      <c r="C72" s="10" t="s">
        <v>964</v>
      </c>
      <c r="D72" s="10" t="s">
        <v>81</v>
      </c>
      <c r="E72" s="13" t="s">
        <v>75</v>
      </c>
      <c r="F72" s="13" t="s">
        <v>75</v>
      </c>
      <c r="J72" s="10" t="s">
        <v>2263</v>
      </c>
    </row>
    <row r="73">
      <c r="A73" s="10" t="s">
        <v>4171</v>
      </c>
      <c r="B73" s="19">
        <v>0.06027777777777778</v>
      </c>
      <c r="C73" s="10" t="s">
        <v>964</v>
      </c>
      <c r="D73" s="10" t="s">
        <v>81</v>
      </c>
      <c r="E73" s="13" t="s">
        <v>75</v>
      </c>
      <c r="F73" s="13" t="s">
        <v>75</v>
      </c>
    </row>
    <row r="74">
      <c r="A74" s="10" t="s">
        <v>4171</v>
      </c>
      <c r="B74" s="19">
        <v>0.061064814814814815</v>
      </c>
      <c r="C74" s="10" t="s">
        <v>69</v>
      </c>
      <c r="D74" s="10" t="s">
        <v>320</v>
      </c>
      <c r="E74" s="13">
        <v>22.0</v>
      </c>
      <c r="F74" s="13">
        <f>E74-5-1</f>
        <v>16</v>
      </c>
      <c r="J74" s="10" t="s">
        <v>4197</v>
      </c>
    </row>
    <row r="75">
      <c r="A75" s="10" t="s">
        <v>4171</v>
      </c>
      <c r="B75" s="28">
        <v>0.06159722222222222</v>
      </c>
      <c r="C75" s="25" t="s">
        <v>69</v>
      </c>
      <c r="D75" s="25" t="s">
        <v>89</v>
      </c>
      <c r="E75" s="13">
        <v>18.0</v>
      </c>
      <c r="F75" s="13">
        <f>E75-10</f>
        <v>8</v>
      </c>
      <c r="J75" s="10" t="s">
        <v>4198</v>
      </c>
    </row>
    <row r="76">
      <c r="A76" s="10" t="s">
        <v>4171</v>
      </c>
      <c r="B76" s="19">
        <v>0.06181712962962963</v>
      </c>
      <c r="C76" s="10" t="s">
        <v>69</v>
      </c>
      <c r="D76" s="10" t="s">
        <v>91</v>
      </c>
      <c r="E76" s="13">
        <v>18.0</v>
      </c>
      <c r="F76" s="13"/>
      <c r="H76" s="10" t="s">
        <v>4199</v>
      </c>
    </row>
    <row r="77">
      <c r="A77" s="10" t="s">
        <v>4171</v>
      </c>
      <c r="B77" s="19">
        <v>0.06202546296296296</v>
      </c>
      <c r="C77" s="10" t="s">
        <v>69</v>
      </c>
      <c r="D77" s="10" t="s">
        <v>127</v>
      </c>
      <c r="E77" s="13">
        <v>22.0</v>
      </c>
      <c r="F77" s="13">
        <f>E77-6</f>
        <v>16</v>
      </c>
      <c r="J77" s="10" t="s">
        <v>4200</v>
      </c>
    </row>
    <row r="78">
      <c r="A78" s="10" t="s">
        <v>4171</v>
      </c>
      <c r="B78" s="19">
        <v>0.06287037037037037</v>
      </c>
      <c r="C78" s="10" t="s">
        <v>69</v>
      </c>
      <c r="D78" s="10" t="s">
        <v>81</v>
      </c>
      <c r="E78" s="13">
        <v>9.0</v>
      </c>
      <c r="F78" s="13">
        <f>E78-3+1</f>
        <v>7</v>
      </c>
      <c r="H78" s="10" t="s">
        <v>4201</v>
      </c>
      <c r="J78" s="10" t="s">
        <v>4177</v>
      </c>
    </row>
    <row r="79">
      <c r="A79" s="10" t="s">
        <v>4171</v>
      </c>
      <c r="B79" s="19">
        <v>0.0633912037037037</v>
      </c>
      <c r="C79" s="10" t="s">
        <v>69</v>
      </c>
      <c r="D79" s="10" t="s">
        <v>81</v>
      </c>
      <c r="E79" s="13" t="s">
        <v>75</v>
      </c>
      <c r="F79" s="13" t="s">
        <v>75</v>
      </c>
      <c r="J79" s="10" t="s">
        <v>2263</v>
      </c>
    </row>
    <row r="80">
      <c r="A80" s="10" t="s">
        <v>4171</v>
      </c>
      <c r="B80" s="19">
        <v>0.0633912037037037</v>
      </c>
      <c r="C80" s="10" t="s">
        <v>69</v>
      </c>
      <c r="D80" s="10" t="s">
        <v>81</v>
      </c>
      <c r="E80" s="13">
        <v>20.0</v>
      </c>
      <c r="F80" s="13">
        <f>E80-3</f>
        <v>17</v>
      </c>
      <c r="J80" s="10" t="s">
        <v>4202</v>
      </c>
    </row>
    <row r="81">
      <c r="A81" s="10" t="s">
        <v>4171</v>
      </c>
      <c r="B81" s="19">
        <v>0.06405092592592593</v>
      </c>
      <c r="C81" s="10" t="s">
        <v>66</v>
      </c>
      <c r="D81" s="10" t="s">
        <v>89</v>
      </c>
      <c r="E81" s="13">
        <v>19.0</v>
      </c>
      <c r="F81" s="13">
        <f>E81-10</f>
        <v>9</v>
      </c>
      <c r="J81" s="10" t="s">
        <v>4203</v>
      </c>
    </row>
    <row r="82">
      <c r="A82" s="10" t="s">
        <v>4171</v>
      </c>
      <c r="B82" s="19">
        <v>0.06413194444444445</v>
      </c>
      <c r="C82" s="10" t="s">
        <v>66</v>
      </c>
      <c r="D82" s="10" t="s">
        <v>91</v>
      </c>
      <c r="E82" s="13">
        <v>14.0</v>
      </c>
      <c r="F82" s="13"/>
      <c r="H82" s="10" t="s">
        <v>4204</v>
      </c>
      <c r="I82" s="10">
        <v>2.0</v>
      </c>
      <c r="J82" s="10" t="s">
        <v>4205</v>
      </c>
    </row>
    <row r="83">
      <c r="A83" s="10" t="s">
        <v>4171</v>
      </c>
      <c r="B83" s="19">
        <v>0.06460648148148149</v>
      </c>
      <c r="C83" s="10" t="s">
        <v>66</v>
      </c>
      <c r="D83" s="10" t="s">
        <v>89</v>
      </c>
      <c r="E83" s="13">
        <v>22.0</v>
      </c>
      <c r="F83" s="13">
        <v>11.0</v>
      </c>
      <c r="J83" s="10" t="s">
        <v>4206</v>
      </c>
    </row>
    <row r="84">
      <c r="A84" s="10" t="s">
        <v>4171</v>
      </c>
      <c r="B84" s="19">
        <v>0.0646875</v>
      </c>
      <c r="C84" s="10" t="s">
        <v>66</v>
      </c>
      <c r="D84" s="10" t="s">
        <v>89</v>
      </c>
      <c r="E84" s="13">
        <v>22.0</v>
      </c>
      <c r="F84" s="13">
        <v>11.0</v>
      </c>
      <c r="J84" s="10" t="s">
        <v>4206</v>
      </c>
    </row>
    <row r="85">
      <c r="A85" s="10" t="s">
        <v>4171</v>
      </c>
      <c r="B85" s="19">
        <v>0.06479166666666666</v>
      </c>
      <c r="C85" s="10" t="s">
        <v>66</v>
      </c>
      <c r="D85" s="10" t="s">
        <v>91</v>
      </c>
      <c r="E85" s="13">
        <v>13.0</v>
      </c>
      <c r="F85" s="13"/>
      <c r="H85" s="10" t="s">
        <v>4207</v>
      </c>
    </row>
    <row r="86">
      <c r="A86" s="10" t="s">
        <v>4171</v>
      </c>
      <c r="B86" s="19">
        <v>0.06479166666666666</v>
      </c>
      <c r="C86" s="10" t="s">
        <v>66</v>
      </c>
      <c r="D86" s="10" t="s">
        <v>91</v>
      </c>
      <c r="E86" s="13">
        <v>13.0</v>
      </c>
      <c r="F86" s="13"/>
      <c r="H86" s="10" t="s">
        <v>4207</v>
      </c>
    </row>
    <row r="87">
      <c r="A87" s="10" t="s">
        <v>4171</v>
      </c>
      <c r="B87" s="19">
        <v>0.06721064814814814</v>
      </c>
      <c r="C87" s="10" t="s">
        <v>70</v>
      </c>
      <c r="D87" s="10" t="s">
        <v>93</v>
      </c>
      <c r="E87" s="13">
        <v>26.0</v>
      </c>
      <c r="F87" s="13">
        <f t="shared" ref="F87:F88" si="4">E87-12</f>
        <v>14</v>
      </c>
      <c r="J87" s="10" t="s">
        <v>4208</v>
      </c>
    </row>
    <row r="88">
      <c r="A88" s="10" t="s">
        <v>4171</v>
      </c>
      <c r="B88" s="19">
        <v>0.06724537037037037</v>
      </c>
      <c r="C88" s="10" t="s">
        <v>70</v>
      </c>
      <c r="D88" s="10" t="s">
        <v>93</v>
      </c>
      <c r="E88" s="13">
        <v>23.0</v>
      </c>
      <c r="F88" s="13">
        <f t="shared" si="4"/>
        <v>11</v>
      </c>
      <c r="J88" s="10" t="s">
        <v>4208</v>
      </c>
    </row>
    <row r="89">
      <c r="A89" s="10" t="s">
        <v>4171</v>
      </c>
      <c r="B89" s="19">
        <v>0.06737268518518519</v>
      </c>
      <c r="C89" s="10" t="s">
        <v>70</v>
      </c>
      <c r="D89" s="10" t="s">
        <v>91</v>
      </c>
      <c r="E89" s="13">
        <v>10.0</v>
      </c>
      <c r="F89" s="13"/>
      <c r="H89" s="10" t="s">
        <v>4209</v>
      </c>
    </row>
    <row r="90">
      <c r="A90" s="10" t="s">
        <v>4171</v>
      </c>
      <c r="B90" s="19">
        <v>0.0674074074074074</v>
      </c>
      <c r="C90" s="10" t="s">
        <v>70</v>
      </c>
      <c r="D90" s="10" t="s">
        <v>91</v>
      </c>
      <c r="E90" s="13">
        <v>9.0</v>
      </c>
      <c r="F90" s="13"/>
      <c r="H90" s="10" t="s">
        <v>4210</v>
      </c>
    </row>
    <row r="91">
      <c r="A91" s="10" t="s">
        <v>4171</v>
      </c>
      <c r="B91" s="19">
        <v>0.06778935185185185</v>
      </c>
      <c r="C91" s="10" t="s">
        <v>70</v>
      </c>
      <c r="D91" s="10" t="s">
        <v>93</v>
      </c>
      <c r="E91" s="13">
        <v>19.0</v>
      </c>
      <c r="F91" s="13">
        <f t="shared" ref="F91:F92" si="5">E91-12</f>
        <v>7</v>
      </c>
      <c r="J91" s="10" t="s">
        <v>4211</v>
      </c>
    </row>
    <row r="92">
      <c r="A92" s="10" t="s">
        <v>4171</v>
      </c>
      <c r="B92" s="24">
        <v>0.06778935185185185</v>
      </c>
      <c r="C92" s="26" t="s">
        <v>70</v>
      </c>
      <c r="D92" s="26" t="s">
        <v>93</v>
      </c>
      <c r="E92" s="30">
        <v>18.0</v>
      </c>
      <c r="F92" s="13">
        <f t="shared" si="5"/>
        <v>6</v>
      </c>
      <c r="G92" s="26"/>
      <c r="H92" s="26"/>
      <c r="I92" s="26"/>
      <c r="J92" s="26" t="s">
        <v>4211</v>
      </c>
    </row>
    <row r="93">
      <c r="A93" s="10" t="s">
        <v>4171</v>
      </c>
      <c r="B93" s="19">
        <v>0.06797453703703704</v>
      </c>
      <c r="C93" s="10" t="s">
        <v>70</v>
      </c>
      <c r="D93" s="10" t="s">
        <v>91</v>
      </c>
      <c r="E93" s="13">
        <v>15.0</v>
      </c>
      <c r="F93" s="13"/>
      <c r="H93" s="10" t="s">
        <v>4212</v>
      </c>
    </row>
    <row r="94">
      <c r="A94" s="10" t="s">
        <v>4171</v>
      </c>
      <c r="B94" s="19">
        <v>0.06797453703703704</v>
      </c>
      <c r="C94" s="10" t="s">
        <v>70</v>
      </c>
      <c r="D94" s="10" t="s">
        <v>91</v>
      </c>
      <c r="E94" s="13">
        <v>10.0</v>
      </c>
      <c r="F94" s="13"/>
      <c r="H94" s="10" t="s">
        <v>4209</v>
      </c>
    </row>
    <row r="95">
      <c r="A95" s="10" t="s">
        <v>4171</v>
      </c>
      <c r="B95" s="19">
        <v>0.07086805555555556</v>
      </c>
      <c r="C95" s="10" t="s">
        <v>964</v>
      </c>
      <c r="D95" s="10" t="s">
        <v>91</v>
      </c>
      <c r="E95" s="13">
        <v>13.0</v>
      </c>
      <c r="F95" s="13"/>
      <c r="H95" s="10" t="s">
        <v>4213</v>
      </c>
    </row>
    <row r="96">
      <c r="A96" s="10" t="s">
        <v>4171</v>
      </c>
      <c r="B96" s="19">
        <v>0.07203703703703704</v>
      </c>
      <c r="C96" s="10" t="s">
        <v>82</v>
      </c>
      <c r="D96" s="10" t="s">
        <v>584</v>
      </c>
      <c r="E96" s="13">
        <v>4.0</v>
      </c>
      <c r="F96" s="13">
        <f>E96-0</f>
        <v>4</v>
      </c>
      <c r="H96" s="10" t="s">
        <v>4214</v>
      </c>
      <c r="J96" s="10" t="s">
        <v>4215</v>
      </c>
    </row>
    <row r="97">
      <c r="A97" s="10" t="s">
        <v>4171</v>
      </c>
      <c r="B97" s="19">
        <v>0.07282407407407407</v>
      </c>
      <c r="C97" s="10" t="s">
        <v>964</v>
      </c>
      <c r="D97" s="10" t="s">
        <v>100</v>
      </c>
      <c r="E97" s="13">
        <v>14.0</v>
      </c>
      <c r="F97" s="13">
        <f>E97-2</f>
        <v>12</v>
      </c>
      <c r="J97" s="10" t="s">
        <v>4216</v>
      </c>
    </row>
    <row r="98">
      <c r="A98" s="10" t="s">
        <v>4171</v>
      </c>
      <c r="B98" s="19">
        <v>0.0755787037037037</v>
      </c>
      <c r="C98" s="10" t="s">
        <v>66</v>
      </c>
      <c r="D98" s="10" t="s">
        <v>584</v>
      </c>
      <c r="E98" s="13">
        <v>12.0</v>
      </c>
      <c r="F98" s="13">
        <f>E98-2+1</f>
        <v>11</v>
      </c>
      <c r="H98" s="10" t="s">
        <v>4217</v>
      </c>
      <c r="J98" s="10" t="s">
        <v>4218</v>
      </c>
    </row>
    <row r="99">
      <c r="A99" s="10" t="s">
        <v>4171</v>
      </c>
      <c r="B99" s="19">
        <v>0.07569444444444444</v>
      </c>
      <c r="C99" s="10" t="s">
        <v>69</v>
      </c>
      <c r="D99" s="10" t="s">
        <v>584</v>
      </c>
      <c r="E99" s="13">
        <v>11.0</v>
      </c>
      <c r="F99" s="13">
        <f>E99-3+1</f>
        <v>9</v>
      </c>
      <c r="H99" s="10" t="s">
        <v>4219</v>
      </c>
      <c r="J99" s="10" t="s">
        <v>4220</v>
      </c>
    </row>
    <row r="100">
      <c r="A100" s="10" t="s">
        <v>4171</v>
      </c>
      <c r="B100" s="19">
        <v>0.07570601851851852</v>
      </c>
      <c r="C100" s="10" t="s">
        <v>82</v>
      </c>
      <c r="D100" s="10" t="s">
        <v>584</v>
      </c>
      <c r="E100" s="13">
        <v>4.0</v>
      </c>
      <c r="F100" s="13">
        <f>E100-0+4</f>
        <v>8</v>
      </c>
      <c r="J100" s="10" t="s">
        <v>4221</v>
      </c>
    </row>
    <row r="101">
      <c r="A101" s="10" t="s">
        <v>4171</v>
      </c>
      <c r="B101" s="19">
        <v>0.0757638888888889</v>
      </c>
      <c r="C101" s="10" t="s">
        <v>3086</v>
      </c>
      <c r="D101" s="10" t="s">
        <v>584</v>
      </c>
      <c r="E101" s="13" t="s">
        <v>68</v>
      </c>
      <c r="F101" s="13">
        <v>20.0</v>
      </c>
      <c r="J101" s="10" t="s">
        <v>4125</v>
      </c>
    </row>
    <row r="102">
      <c r="A102" s="10" t="s">
        <v>4171</v>
      </c>
      <c r="B102" s="19">
        <v>0.07597222222222222</v>
      </c>
      <c r="C102" s="10" t="s">
        <v>84</v>
      </c>
      <c r="D102" s="10" t="s">
        <v>584</v>
      </c>
      <c r="E102" s="13" t="s">
        <v>75</v>
      </c>
      <c r="F102" s="13" t="s">
        <v>75</v>
      </c>
      <c r="J102" s="10" t="s">
        <v>2263</v>
      </c>
    </row>
    <row r="103">
      <c r="A103" s="10" t="s">
        <v>4171</v>
      </c>
      <c r="B103" s="19">
        <v>0.07597222222222222</v>
      </c>
      <c r="C103" s="10" t="s">
        <v>84</v>
      </c>
      <c r="D103" s="10" t="s">
        <v>584</v>
      </c>
      <c r="E103" s="13">
        <v>19.0</v>
      </c>
      <c r="F103" s="13">
        <f>E103-10</f>
        <v>9</v>
      </c>
    </row>
    <row r="104">
      <c r="A104" s="10" t="s">
        <v>4171</v>
      </c>
      <c r="B104" s="36">
        <v>0.0759837962962963</v>
      </c>
      <c r="C104" s="10" t="s">
        <v>964</v>
      </c>
      <c r="D104" s="10" t="s">
        <v>584</v>
      </c>
      <c r="E104" s="10">
        <v>17.0</v>
      </c>
      <c r="F104" s="13" t="s">
        <v>75</v>
      </c>
      <c r="J104" s="10" t="s">
        <v>4126</v>
      </c>
    </row>
    <row r="105">
      <c r="A105" s="10" t="s">
        <v>4171</v>
      </c>
      <c r="B105" s="19">
        <v>0.07601851851851851</v>
      </c>
      <c r="C105" s="10" t="s">
        <v>70</v>
      </c>
      <c r="D105" s="10" t="s">
        <v>584</v>
      </c>
      <c r="E105" s="13" t="s">
        <v>88</v>
      </c>
      <c r="F105" s="13">
        <v>1.0</v>
      </c>
    </row>
    <row r="106">
      <c r="A106" s="10" t="s">
        <v>4171</v>
      </c>
      <c r="B106" s="19">
        <v>0.07609953703703703</v>
      </c>
      <c r="C106" s="10" t="s">
        <v>70</v>
      </c>
      <c r="D106" s="10" t="s">
        <v>584</v>
      </c>
      <c r="E106" s="13">
        <v>6.0</v>
      </c>
      <c r="F106" s="13">
        <f>E106-0+4</f>
        <v>10</v>
      </c>
      <c r="H106" s="10" t="s">
        <v>4222</v>
      </c>
      <c r="J106" s="10" t="s">
        <v>4223</v>
      </c>
    </row>
    <row r="107">
      <c r="A107" s="10" t="s">
        <v>4171</v>
      </c>
      <c r="B107" s="19">
        <v>0.0778125</v>
      </c>
      <c r="C107" s="10" t="s">
        <v>3086</v>
      </c>
      <c r="D107" s="10" t="s">
        <v>93</v>
      </c>
      <c r="E107" s="13">
        <v>18.0</v>
      </c>
      <c r="F107" s="13">
        <f>E107-12</f>
        <v>6</v>
      </c>
      <c r="J107" s="10" t="s">
        <v>4165</v>
      </c>
    </row>
    <row r="108">
      <c r="A108" s="10" t="s">
        <v>4171</v>
      </c>
      <c r="B108" s="19">
        <v>0.0778125</v>
      </c>
      <c r="C108" s="10" t="s">
        <v>3086</v>
      </c>
      <c r="D108" s="10" t="s">
        <v>93</v>
      </c>
      <c r="E108" s="13" t="s">
        <v>75</v>
      </c>
      <c r="F108" s="13" t="s">
        <v>75</v>
      </c>
      <c r="J108" s="10" t="s">
        <v>4224</v>
      </c>
    </row>
    <row r="109">
      <c r="A109" s="10" t="s">
        <v>4171</v>
      </c>
      <c r="B109" s="19">
        <v>0.07803240740740741</v>
      </c>
      <c r="C109" s="10" t="s">
        <v>3086</v>
      </c>
      <c r="D109" s="10" t="s">
        <v>93</v>
      </c>
      <c r="E109" s="13">
        <v>32.0</v>
      </c>
      <c r="F109" s="13">
        <f>E109-12</f>
        <v>20</v>
      </c>
      <c r="J109" s="10" t="s">
        <v>4165</v>
      </c>
    </row>
    <row r="110">
      <c r="A110" s="10" t="s">
        <v>4171</v>
      </c>
      <c r="B110" s="19">
        <v>0.07826388888888888</v>
      </c>
      <c r="C110" s="10" t="s">
        <v>3086</v>
      </c>
      <c r="D110" s="10" t="s">
        <v>91</v>
      </c>
      <c r="E110" s="13">
        <v>40.0</v>
      </c>
      <c r="F110" s="13"/>
      <c r="H110" s="10" t="s">
        <v>4225</v>
      </c>
    </row>
    <row r="111">
      <c r="A111" s="10" t="s">
        <v>4171</v>
      </c>
      <c r="B111" s="19">
        <v>0.07891203703703703</v>
      </c>
      <c r="C111" s="10" t="s">
        <v>3086</v>
      </c>
      <c r="D111" s="10" t="s">
        <v>81</v>
      </c>
      <c r="E111" s="13">
        <v>8.0</v>
      </c>
      <c r="F111" s="13">
        <f>E111-1</f>
        <v>7</v>
      </c>
      <c r="H111" s="10" t="s">
        <v>4226</v>
      </c>
      <c r="J111" s="10" t="s">
        <v>4227</v>
      </c>
    </row>
    <row r="112">
      <c r="A112" s="10" t="s">
        <v>4171</v>
      </c>
      <c r="B112" s="19">
        <v>0.08097222222222222</v>
      </c>
      <c r="C112" s="10" t="s">
        <v>69</v>
      </c>
      <c r="D112" s="10" t="s">
        <v>100</v>
      </c>
      <c r="E112" s="13">
        <v>20.0</v>
      </c>
      <c r="F112" s="13">
        <f>E112-4</f>
        <v>16</v>
      </c>
      <c r="H112" s="10" t="s">
        <v>4228</v>
      </c>
    </row>
    <row r="113">
      <c r="A113" s="10" t="s">
        <v>4171</v>
      </c>
      <c r="B113" s="19">
        <v>0.08105324074074075</v>
      </c>
      <c r="C113" s="10" t="s">
        <v>84</v>
      </c>
      <c r="D113" s="10" t="s">
        <v>100</v>
      </c>
      <c r="E113" s="13" t="s">
        <v>75</v>
      </c>
      <c r="F113" s="13" t="s">
        <v>75</v>
      </c>
      <c r="J113" s="10" t="s">
        <v>2263</v>
      </c>
    </row>
    <row r="114">
      <c r="A114" s="10" t="s">
        <v>4171</v>
      </c>
      <c r="B114" s="19">
        <v>0.08105324074074075</v>
      </c>
      <c r="C114" s="10" t="s">
        <v>84</v>
      </c>
      <c r="D114" s="10" t="s">
        <v>100</v>
      </c>
      <c r="E114" s="13">
        <v>20.0</v>
      </c>
      <c r="F114" s="13">
        <f>E114-3</f>
        <v>17</v>
      </c>
      <c r="H114" s="10" t="s">
        <v>4229</v>
      </c>
    </row>
    <row r="115">
      <c r="A115" s="10" t="s">
        <v>4171</v>
      </c>
      <c r="B115" s="19">
        <v>0.08115740740740741</v>
      </c>
      <c r="C115" s="10" t="s">
        <v>70</v>
      </c>
      <c r="D115" s="10" t="s">
        <v>100</v>
      </c>
      <c r="E115" s="13">
        <v>14.0</v>
      </c>
      <c r="F115" s="13">
        <f>E115-10+4</f>
        <v>8</v>
      </c>
      <c r="H115" s="10" t="s">
        <v>4230</v>
      </c>
      <c r="J115" s="10" t="s">
        <v>4123</v>
      </c>
    </row>
    <row r="116">
      <c r="A116" s="10" t="s">
        <v>4171</v>
      </c>
      <c r="B116" s="19">
        <v>0.0825</v>
      </c>
      <c r="C116" s="10" t="s">
        <v>84</v>
      </c>
      <c r="D116" s="10" t="s">
        <v>166</v>
      </c>
      <c r="E116" s="13" t="s">
        <v>75</v>
      </c>
      <c r="F116" s="13" t="s">
        <v>75</v>
      </c>
      <c r="H116" s="10" t="s">
        <v>4230</v>
      </c>
      <c r="J116" s="10" t="s">
        <v>2263</v>
      </c>
    </row>
    <row r="117">
      <c r="A117" s="10" t="s">
        <v>4171</v>
      </c>
      <c r="B117" s="19">
        <v>0.0825</v>
      </c>
      <c r="C117" s="10" t="s">
        <v>84</v>
      </c>
      <c r="D117" s="10" t="s">
        <v>166</v>
      </c>
      <c r="E117" s="13" t="s">
        <v>68</v>
      </c>
      <c r="F117" s="13">
        <v>20.0</v>
      </c>
    </row>
    <row r="118">
      <c r="A118" s="10" t="s">
        <v>4171</v>
      </c>
      <c r="B118" s="19">
        <v>0.08311342592592592</v>
      </c>
      <c r="C118" s="10" t="s">
        <v>82</v>
      </c>
      <c r="D118" s="10" t="s">
        <v>166</v>
      </c>
      <c r="E118" s="13">
        <v>26.0</v>
      </c>
      <c r="F118" s="13">
        <f>E118-9-4</f>
        <v>13</v>
      </c>
      <c r="J118" s="10" t="s">
        <v>4181</v>
      </c>
    </row>
    <row r="119">
      <c r="A119" s="10" t="s">
        <v>4171</v>
      </c>
      <c r="B119" s="19">
        <v>0.08322916666666667</v>
      </c>
      <c r="C119" s="10" t="s">
        <v>82</v>
      </c>
      <c r="D119" s="10" t="s">
        <v>120</v>
      </c>
      <c r="E119" s="13">
        <v>10.0</v>
      </c>
      <c r="F119" s="13"/>
      <c r="H119" s="10" t="s">
        <v>4231</v>
      </c>
    </row>
    <row r="120">
      <c r="A120" s="10" t="s">
        <v>4171</v>
      </c>
      <c r="B120" s="19">
        <v>0.08366898148148148</v>
      </c>
      <c r="C120" s="10" t="s">
        <v>82</v>
      </c>
      <c r="D120" s="10" t="s">
        <v>127</v>
      </c>
      <c r="E120" s="13">
        <v>18.0</v>
      </c>
      <c r="F120" s="13">
        <f>E120-9</f>
        <v>9</v>
      </c>
    </row>
    <row r="121">
      <c r="A121" s="10" t="s">
        <v>4171</v>
      </c>
      <c r="B121" s="19">
        <v>0.08430555555555555</v>
      </c>
      <c r="C121" s="10" t="s">
        <v>82</v>
      </c>
      <c r="D121" s="10" t="s">
        <v>3424</v>
      </c>
      <c r="E121" s="13">
        <v>5.0</v>
      </c>
      <c r="F121" s="13">
        <f>E121</f>
        <v>5</v>
      </c>
      <c r="J121" s="10" t="s">
        <v>4232</v>
      </c>
    </row>
    <row r="122">
      <c r="A122" s="10" t="s">
        <v>4171</v>
      </c>
      <c r="B122" s="19">
        <v>0.08483796296296296</v>
      </c>
      <c r="C122" s="10" t="s">
        <v>66</v>
      </c>
      <c r="D122" s="10" t="s">
        <v>100</v>
      </c>
      <c r="E122" s="13" t="s">
        <v>88</v>
      </c>
      <c r="F122" s="13">
        <v>1.0</v>
      </c>
      <c r="H122" s="10" t="s">
        <v>4233</v>
      </c>
    </row>
    <row r="123">
      <c r="A123" s="10" t="s">
        <v>4171</v>
      </c>
      <c r="B123" s="19">
        <v>0.08578703703703704</v>
      </c>
      <c r="C123" s="10" t="s">
        <v>964</v>
      </c>
      <c r="D123" s="10" t="s">
        <v>166</v>
      </c>
      <c r="E123" s="13">
        <v>17.0</v>
      </c>
      <c r="F123" s="13">
        <f>E123-10+3</f>
        <v>10</v>
      </c>
      <c r="J123" s="10" t="s">
        <v>4234</v>
      </c>
    </row>
    <row r="124">
      <c r="A124" s="10" t="s">
        <v>4171</v>
      </c>
      <c r="B124" s="19">
        <v>0.0868287037037037</v>
      </c>
      <c r="C124" s="10" t="s">
        <v>964</v>
      </c>
      <c r="D124" s="10" t="s">
        <v>81</v>
      </c>
      <c r="E124" s="13" t="s">
        <v>75</v>
      </c>
      <c r="F124" s="13" t="s">
        <v>75</v>
      </c>
      <c r="J124" s="10" t="s">
        <v>2263</v>
      </c>
    </row>
    <row r="125">
      <c r="A125" s="10" t="s">
        <v>4171</v>
      </c>
      <c r="B125" s="19">
        <v>0.0868287037037037</v>
      </c>
      <c r="C125" s="10" t="s">
        <v>964</v>
      </c>
      <c r="D125" s="10" t="s">
        <v>81</v>
      </c>
      <c r="E125" s="13" t="s">
        <v>75</v>
      </c>
      <c r="F125" s="13" t="s">
        <v>75</v>
      </c>
    </row>
    <row r="126">
      <c r="A126" s="10" t="s">
        <v>4171</v>
      </c>
      <c r="B126" s="19">
        <v>0.08815972222222222</v>
      </c>
      <c r="C126" s="10" t="s">
        <v>3086</v>
      </c>
      <c r="D126" s="10" t="s">
        <v>100</v>
      </c>
      <c r="E126" s="13">
        <v>24.0</v>
      </c>
      <c r="F126" s="13">
        <f>E126-10</f>
        <v>14</v>
      </c>
    </row>
    <row r="127">
      <c r="A127" s="10" t="s">
        <v>4171</v>
      </c>
      <c r="B127" s="19">
        <v>0.08825231481481481</v>
      </c>
      <c r="C127" s="10" t="s">
        <v>964</v>
      </c>
      <c r="D127" s="10" t="s">
        <v>100</v>
      </c>
      <c r="E127" s="13" t="s">
        <v>75</v>
      </c>
      <c r="F127" s="13" t="s">
        <v>75</v>
      </c>
      <c r="H127" s="10" t="s">
        <v>4235</v>
      </c>
    </row>
    <row r="128">
      <c r="A128" s="10" t="s">
        <v>4171</v>
      </c>
      <c r="B128" s="19">
        <v>0.08849537037037038</v>
      </c>
      <c r="C128" s="10" t="s">
        <v>964</v>
      </c>
      <c r="D128" s="10" t="s">
        <v>81</v>
      </c>
      <c r="E128" s="13" t="s">
        <v>75</v>
      </c>
      <c r="F128" s="13" t="s">
        <v>75</v>
      </c>
      <c r="J128" s="10" t="s">
        <v>2263</v>
      </c>
    </row>
    <row r="129">
      <c r="A129" s="10" t="s">
        <v>4171</v>
      </c>
      <c r="B129" s="19">
        <v>0.08849537037037038</v>
      </c>
      <c r="C129" s="10" t="s">
        <v>964</v>
      </c>
      <c r="D129" s="10" t="s">
        <v>81</v>
      </c>
      <c r="E129" s="13" t="s">
        <v>75</v>
      </c>
      <c r="F129" s="13" t="s">
        <v>75</v>
      </c>
    </row>
    <row r="130">
      <c r="A130" s="10" t="s">
        <v>4171</v>
      </c>
      <c r="B130" s="19">
        <v>0.08899305555555556</v>
      </c>
      <c r="C130" s="10" t="s">
        <v>69</v>
      </c>
      <c r="D130" s="10" t="s">
        <v>76</v>
      </c>
      <c r="E130" s="13">
        <v>17.0</v>
      </c>
      <c r="F130" s="13"/>
      <c r="J130" s="10" t="s">
        <v>2509</v>
      </c>
    </row>
    <row r="131">
      <c r="A131" s="10" t="s">
        <v>4171</v>
      </c>
      <c r="B131" s="19">
        <v>0.09041666666666667</v>
      </c>
      <c r="C131" s="10" t="s">
        <v>69</v>
      </c>
      <c r="D131" s="10" t="s">
        <v>120</v>
      </c>
      <c r="E131" s="13" t="s">
        <v>75</v>
      </c>
      <c r="F131" s="13"/>
      <c r="H131" s="10" t="s">
        <v>3879</v>
      </c>
    </row>
    <row r="132">
      <c r="A132" s="10" t="s">
        <v>4171</v>
      </c>
      <c r="B132" s="19">
        <v>0.09162037037037037</v>
      </c>
      <c r="C132" s="10" t="s">
        <v>66</v>
      </c>
      <c r="D132" s="10" t="s">
        <v>127</v>
      </c>
      <c r="E132" s="13">
        <v>21.0</v>
      </c>
      <c r="F132" s="13">
        <f>E132-5</f>
        <v>16</v>
      </c>
    </row>
    <row r="133">
      <c r="A133" s="10" t="s">
        <v>4171</v>
      </c>
      <c r="B133" s="19">
        <v>0.09376157407407408</v>
      </c>
      <c r="C133" s="10" t="s">
        <v>69</v>
      </c>
      <c r="D133" s="10" t="s">
        <v>100</v>
      </c>
      <c r="E133" s="13">
        <v>19.0</v>
      </c>
      <c r="F133" s="13">
        <f>E133-4+1</f>
        <v>16</v>
      </c>
      <c r="H133" s="10" t="s">
        <v>4236</v>
      </c>
      <c r="J133" s="10" t="s">
        <v>4177</v>
      </c>
    </row>
    <row r="134">
      <c r="A134" s="10" t="s">
        <v>4171</v>
      </c>
      <c r="B134" s="19">
        <v>0.09393518518518519</v>
      </c>
      <c r="C134" s="10" t="s">
        <v>84</v>
      </c>
      <c r="D134" s="10" t="s">
        <v>100</v>
      </c>
      <c r="E134" s="13" t="s">
        <v>75</v>
      </c>
      <c r="F134" s="13" t="s">
        <v>75</v>
      </c>
      <c r="J134" s="10" t="s">
        <v>2263</v>
      </c>
    </row>
    <row r="135">
      <c r="A135" s="10" t="s">
        <v>4171</v>
      </c>
      <c r="B135" s="19">
        <v>0.09393518518518519</v>
      </c>
      <c r="C135" s="10" t="s">
        <v>84</v>
      </c>
      <c r="D135" s="10" t="s">
        <v>100</v>
      </c>
      <c r="E135" s="13" t="s">
        <v>68</v>
      </c>
      <c r="F135" s="13">
        <v>20.0</v>
      </c>
      <c r="H135" s="10" t="s">
        <v>4237</v>
      </c>
    </row>
    <row r="136">
      <c r="A136" s="10" t="s">
        <v>4171</v>
      </c>
      <c r="B136" s="19">
        <v>0.0940162037037037</v>
      </c>
      <c r="C136" s="10" t="s">
        <v>70</v>
      </c>
      <c r="D136" s="10" t="s">
        <v>100</v>
      </c>
      <c r="E136" s="13">
        <f>F136+10-4</f>
        <v>10</v>
      </c>
      <c r="F136" s="13">
        <v>4.0</v>
      </c>
      <c r="H136" s="10" t="s">
        <v>4238</v>
      </c>
      <c r="J136" s="10" t="s">
        <v>4123</v>
      </c>
    </row>
    <row r="137">
      <c r="A137" s="10" t="s">
        <v>4171</v>
      </c>
      <c r="B137" s="19">
        <v>0.09569444444444444</v>
      </c>
      <c r="C137" s="10" t="s">
        <v>70</v>
      </c>
      <c r="D137" s="10" t="s">
        <v>320</v>
      </c>
      <c r="E137" s="13">
        <v>30.0</v>
      </c>
      <c r="F137" s="13">
        <f>E137-9-4</f>
        <v>17</v>
      </c>
      <c r="J137" s="10" t="s">
        <v>4181</v>
      </c>
    </row>
    <row r="138">
      <c r="A138" s="10" t="s">
        <v>4171</v>
      </c>
      <c r="B138" s="19">
        <v>0.09606481481481481</v>
      </c>
      <c r="C138" s="10" t="s">
        <v>70</v>
      </c>
      <c r="D138" s="10" t="s">
        <v>320</v>
      </c>
      <c r="E138" s="13">
        <v>15.0</v>
      </c>
      <c r="F138" s="13">
        <f>E138-4</f>
        <v>11</v>
      </c>
    </row>
    <row r="139">
      <c r="A139" s="10" t="s">
        <v>4171</v>
      </c>
      <c r="B139" s="19">
        <v>0.0962962962962963</v>
      </c>
      <c r="C139" s="10" t="s">
        <v>70</v>
      </c>
      <c r="D139" s="10" t="s">
        <v>91</v>
      </c>
      <c r="E139" s="13">
        <v>11.0</v>
      </c>
      <c r="F139" s="13"/>
      <c r="H139" s="10" t="s">
        <v>4239</v>
      </c>
    </row>
    <row r="140">
      <c r="A140" s="10" t="s">
        <v>4171</v>
      </c>
      <c r="B140" s="19">
        <v>0.09980324074074073</v>
      </c>
      <c r="C140" s="10" t="s">
        <v>84</v>
      </c>
      <c r="D140" s="10" t="s">
        <v>93</v>
      </c>
      <c r="E140" s="13">
        <v>17.0</v>
      </c>
      <c r="F140" s="13">
        <f t="shared" ref="F140:F141" si="6">E140-12</f>
        <v>5</v>
      </c>
      <c r="J140" s="10" t="s">
        <v>4133</v>
      </c>
    </row>
    <row r="141">
      <c r="A141" s="10" t="s">
        <v>4171</v>
      </c>
      <c r="B141" s="19">
        <v>0.09989583333333334</v>
      </c>
      <c r="C141" s="10" t="s">
        <v>84</v>
      </c>
      <c r="D141" s="10" t="s">
        <v>93</v>
      </c>
      <c r="E141" s="13">
        <v>24.0</v>
      </c>
      <c r="F141" s="13">
        <f t="shared" si="6"/>
        <v>12</v>
      </c>
      <c r="J141" s="10" t="s">
        <v>4133</v>
      </c>
    </row>
    <row r="142">
      <c r="A142" s="10" t="s">
        <v>4171</v>
      </c>
      <c r="B142" s="19">
        <v>0.1003125</v>
      </c>
      <c r="C142" s="10" t="s">
        <v>84</v>
      </c>
      <c r="D142" s="10" t="s">
        <v>91</v>
      </c>
      <c r="E142" s="13">
        <v>50.0</v>
      </c>
      <c r="F142" s="13"/>
      <c r="H142" s="10" t="s">
        <v>4240</v>
      </c>
    </row>
    <row r="143">
      <c r="A143" s="10" t="s">
        <v>4171</v>
      </c>
      <c r="B143" s="19">
        <v>0.10202546296296296</v>
      </c>
      <c r="C143" s="10" t="s">
        <v>66</v>
      </c>
      <c r="D143" s="10" t="s">
        <v>100</v>
      </c>
      <c r="E143" s="13">
        <v>17.0</v>
      </c>
      <c r="F143" s="13">
        <f>E143-0+1</f>
        <v>18</v>
      </c>
      <c r="H143" s="10" t="s">
        <v>4241</v>
      </c>
      <c r="J143" s="10" t="s">
        <v>4177</v>
      </c>
    </row>
    <row r="144">
      <c r="A144" s="10" t="s">
        <v>4171</v>
      </c>
      <c r="B144" s="19">
        <v>0.10226851851851852</v>
      </c>
      <c r="C144" s="10" t="s">
        <v>3086</v>
      </c>
      <c r="D144" s="10" t="s">
        <v>100</v>
      </c>
      <c r="E144" s="13">
        <v>18.0</v>
      </c>
      <c r="F144" s="13">
        <f>E144-10+2</f>
        <v>10</v>
      </c>
      <c r="J144" s="10" t="s">
        <v>4125</v>
      </c>
    </row>
    <row r="145">
      <c r="A145" s="10" t="s">
        <v>4171</v>
      </c>
      <c r="B145" s="19">
        <v>0.1025925925925926</v>
      </c>
      <c r="C145" s="10" t="s">
        <v>964</v>
      </c>
      <c r="D145" s="10" t="s">
        <v>100</v>
      </c>
      <c r="E145" s="13">
        <v>0.0</v>
      </c>
      <c r="F145" s="13" t="s">
        <v>75</v>
      </c>
      <c r="H145" s="10" t="s">
        <v>4242</v>
      </c>
      <c r="J145" s="10" t="s">
        <v>4126</v>
      </c>
    </row>
    <row r="146">
      <c r="A146" s="10" t="s">
        <v>4171</v>
      </c>
      <c r="B146" s="19">
        <v>0.10295138888888888</v>
      </c>
      <c r="C146" s="10" t="s">
        <v>964</v>
      </c>
      <c r="D146" s="10" t="s">
        <v>81</v>
      </c>
      <c r="E146" s="13" t="s">
        <v>75</v>
      </c>
      <c r="F146" s="13" t="s">
        <v>75</v>
      </c>
      <c r="J146" s="10" t="s">
        <v>2263</v>
      </c>
    </row>
    <row r="147">
      <c r="A147" s="10" t="s">
        <v>4171</v>
      </c>
      <c r="B147" s="19">
        <v>0.10295138888888888</v>
      </c>
      <c r="C147" s="10" t="s">
        <v>964</v>
      </c>
      <c r="D147" s="10" t="s">
        <v>81</v>
      </c>
      <c r="E147" s="13">
        <v>24.0</v>
      </c>
      <c r="F147" s="13" t="s">
        <v>75</v>
      </c>
      <c r="J147" s="10" t="s">
        <v>4126</v>
      </c>
    </row>
    <row r="148">
      <c r="A148" s="10" t="s">
        <v>4171</v>
      </c>
      <c r="B148" s="19">
        <v>0.10327546296296296</v>
      </c>
      <c r="C148" s="10" t="s">
        <v>66</v>
      </c>
      <c r="D148" s="10" t="s">
        <v>166</v>
      </c>
      <c r="E148" s="13" t="s">
        <v>75</v>
      </c>
      <c r="F148" s="13" t="s">
        <v>75</v>
      </c>
      <c r="J148" s="10" t="s">
        <v>2263</v>
      </c>
    </row>
    <row r="149">
      <c r="A149" s="10" t="s">
        <v>4171</v>
      </c>
      <c r="B149" s="19">
        <v>0.10327546296296296</v>
      </c>
      <c r="C149" s="10" t="s">
        <v>66</v>
      </c>
      <c r="D149" s="10" t="s">
        <v>166</v>
      </c>
      <c r="E149" s="13" t="s">
        <v>68</v>
      </c>
      <c r="F149" s="13">
        <v>20.0</v>
      </c>
      <c r="J149" s="10" t="s">
        <v>4177</v>
      </c>
    </row>
    <row r="150">
      <c r="A150" s="10" t="s">
        <v>4171</v>
      </c>
      <c r="B150" s="19">
        <v>0.10328703703703704</v>
      </c>
      <c r="C150" s="10" t="s">
        <v>70</v>
      </c>
      <c r="D150" s="10" t="s">
        <v>166</v>
      </c>
      <c r="E150" s="13" t="s">
        <v>88</v>
      </c>
      <c r="F150" s="13">
        <v>1.0</v>
      </c>
      <c r="J150" s="10" t="s">
        <v>2263</v>
      </c>
    </row>
    <row r="151">
      <c r="A151" s="10" t="s">
        <v>4171</v>
      </c>
      <c r="B151" s="19">
        <v>0.10328703703703704</v>
      </c>
      <c r="C151" s="10" t="s">
        <v>70</v>
      </c>
      <c r="D151" s="10" t="s">
        <v>166</v>
      </c>
      <c r="E151" s="13">
        <v>20.0</v>
      </c>
      <c r="F151" s="13">
        <f>E151-9+4</f>
        <v>15</v>
      </c>
      <c r="J151" s="10" t="s">
        <v>4123</v>
      </c>
    </row>
    <row r="152">
      <c r="A152" s="10" t="s">
        <v>4171</v>
      </c>
      <c r="B152" s="19">
        <v>0.1005324074074074</v>
      </c>
      <c r="C152" s="10" t="s">
        <v>3086</v>
      </c>
      <c r="D152" s="10" t="s">
        <v>166</v>
      </c>
      <c r="E152" s="13" t="s">
        <v>88</v>
      </c>
      <c r="F152" s="13">
        <v>1.0</v>
      </c>
      <c r="J152" s="10" t="s">
        <v>2263</v>
      </c>
    </row>
    <row r="153">
      <c r="A153" s="10" t="s">
        <v>4171</v>
      </c>
      <c r="B153" s="19">
        <v>0.1005324074074074</v>
      </c>
      <c r="C153" s="10" t="s">
        <v>3086</v>
      </c>
      <c r="D153" s="10" t="s">
        <v>166</v>
      </c>
      <c r="E153" s="13">
        <v>21.0</v>
      </c>
      <c r="F153" s="13">
        <f>E153-6+2</f>
        <v>17</v>
      </c>
      <c r="J153" s="10" t="s">
        <v>4125</v>
      </c>
    </row>
    <row r="154">
      <c r="A154" s="10" t="s">
        <v>4171</v>
      </c>
      <c r="B154" s="19">
        <v>0.10341435185185185</v>
      </c>
      <c r="C154" s="10" t="s">
        <v>84</v>
      </c>
      <c r="D154" s="10" t="s">
        <v>166</v>
      </c>
      <c r="E154" s="13" t="s">
        <v>75</v>
      </c>
      <c r="F154" s="13" t="s">
        <v>75</v>
      </c>
      <c r="J154" s="10" t="s">
        <v>2263</v>
      </c>
    </row>
    <row r="155">
      <c r="A155" s="10" t="s">
        <v>4171</v>
      </c>
      <c r="B155" s="19">
        <v>0.10341435185185185</v>
      </c>
      <c r="C155" s="10" t="s">
        <v>84</v>
      </c>
      <c r="D155" s="10" t="s">
        <v>166</v>
      </c>
      <c r="E155" s="13">
        <v>12.0</v>
      </c>
      <c r="F155" s="13">
        <f>E155-1</f>
        <v>11</v>
      </c>
      <c r="J155" s="10" t="s">
        <v>4243</v>
      </c>
    </row>
    <row r="156">
      <c r="A156" s="10" t="s">
        <v>4171</v>
      </c>
      <c r="B156" s="19">
        <v>0.10347222222222222</v>
      </c>
      <c r="C156" s="10" t="s">
        <v>964</v>
      </c>
      <c r="D156" s="10" t="s">
        <v>166</v>
      </c>
      <c r="E156" s="13" t="s">
        <v>75</v>
      </c>
      <c r="F156" s="13" t="s">
        <v>75</v>
      </c>
      <c r="J156" s="10" t="s">
        <v>2263</v>
      </c>
    </row>
    <row r="157">
      <c r="A157" s="10" t="s">
        <v>4171</v>
      </c>
      <c r="B157" s="19">
        <v>0.10347222222222222</v>
      </c>
      <c r="C157" s="10" t="s">
        <v>964</v>
      </c>
      <c r="D157" s="10" t="s">
        <v>166</v>
      </c>
      <c r="E157" s="13">
        <v>16.0</v>
      </c>
      <c r="F157" s="13">
        <f>E157-10+3</f>
        <v>9</v>
      </c>
      <c r="J157" s="10" t="s">
        <v>4244</v>
      </c>
    </row>
    <row r="158">
      <c r="A158" s="10" t="s">
        <v>4171</v>
      </c>
      <c r="B158" s="19">
        <v>0.10427083333333333</v>
      </c>
      <c r="C158" s="10" t="s">
        <v>3086</v>
      </c>
      <c r="D158" s="10" t="s">
        <v>93</v>
      </c>
      <c r="E158" s="13" t="s">
        <v>75</v>
      </c>
      <c r="F158" s="13" t="s">
        <v>75</v>
      </c>
      <c r="J158" s="10" t="s">
        <v>2263</v>
      </c>
    </row>
    <row r="159">
      <c r="A159" s="10" t="s">
        <v>4171</v>
      </c>
      <c r="B159" s="19">
        <v>0.10427083333333333</v>
      </c>
      <c r="C159" s="10" t="s">
        <v>3086</v>
      </c>
      <c r="D159" s="10" t="s">
        <v>93</v>
      </c>
      <c r="E159" s="13">
        <v>30.0</v>
      </c>
      <c r="F159" s="13">
        <f>E159-12</f>
        <v>18</v>
      </c>
      <c r="J159" s="10" t="s">
        <v>4245</v>
      </c>
    </row>
    <row r="160">
      <c r="A160" s="10" t="s">
        <v>4171</v>
      </c>
      <c r="B160" s="19">
        <v>0.10467592592592592</v>
      </c>
      <c r="C160" s="10" t="s">
        <v>3086</v>
      </c>
      <c r="D160" s="10" t="s">
        <v>91</v>
      </c>
      <c r="E160" s="13">
        <v>57.0</v>
      </c>
      <c r="F160" s="13"/>
      <c r="H160" s="10" t="s">
        <v>4246</v>
      </c>
      <c r="I160" s="10">
        <v>1.0</v>
      </c>
      <c r="J160" s="10" t="s">
        <v>4247</v>
      </c>
    </row>
    <row r="161">
      <c r="A161" s="10" t="s">
        <v>4171</v>
      </c>
      <c r="B161" s="19">
        <v>0.10696759259259259</v>
      </c>
      <c r="C161" s="10" t="s">
        <v>70</v>
      </c>
      <c r="D161" s="10" t="s">
        <v>4119</v>
      </c>
      <c r="E161" s="13">
        <v>19.0</v>
      </c>
      <c r="F161" s="13">
        <f>E161-9+4</f>
        <v>14</v>
      </c>
      <c r="J161" s="10" t="s">
        <v>4248</v>
      </c>
    </row>
    <row r="162">
      <c r="A162" s="10" t="s">
        <v>4171</v>
      </c>
      <c r="B162" s="19">
        <v>0.10814814814814815</v>
      </c>
      <c r="C162" s="10" t="s">
        <v>964</v>
      </c>
      <c r="D162" s="10" t="s">
        <v>81</v>
      </c>
      <c r="E162" s="13">
        <v>7.0</v>
      </c>
      <c r="F162" s="13">
        <f>E162-3</f>
        <v>4</v>
      </c>
      <c r="H162" s="10" t="s">
        <v>4249</v>
      </c>
      <c r="J162" s="10" t="s">
        <v>4250</v>
      </c>
    </row>
    <row r="163">
      <c r="A163" s="10" t="s">
        <v>4171</v>
      </c>
      <c r="B163" s="19">
        <v>0.10923611111111112</v>
      </c>
      <c r="C163" s="10" t="s">
        <v>82</v>
      </c>
      <c r="D163" s="10" t="s">
        <v>166</v>
      </c>
      <c r="E163" s="13">
        <v>25.0</v>
      </c>
      <c r="F163" s="13">
        <f>E163-9-4</f>
        <v>12</v>
      </c>
      <c r="J163" s="10" t="s">
        <v>4181</v>
      </c>
    </row>
    <row r="164">
      <c r="A164" s="10" t="s">
        <v>4171</v>
      </c>
      <c r="B164" s="19">
        <v>0.10984953703703704</v>
      </c>
      <c r="C164" s="10" t="s">
        <v>82</v>
      </c>
      <c r="D164" s="10" t="s">
        <v>127</v>
      </c>
      <c r="E164" s="13">
        <v>25.0</v>
      </c>
      <c r="F164" s="13">
        <f>E164-9</f>
        <v>16</v>
      </c>
      <c r="J164" s="10" t="s">
        <v>4251</v>
      </c>
    </row>
    <row r="165">
      <c r="A165" s="10" t="s">
        <v>4171</v>
      </c>
      <c r="B165" s="19">
        <v>0.110625</v>
      </c>
      <c r="C165" s="10" t="s">
        <v>82</v>
      </c>
      <c r="D165" s="10" t="s">
        <v>81</v>
      </c>
      <c r="E165" s="13" t="s">
        <v>75</v>
      </c>
      <c r="F165" s="13" t="s">
        <v>75</v>
      </c>
      <c r="J165" s="10" t="s">
        <v>2818</v>
      </c>
    </row>
    <row r="166">
      <c r="A166" s="10" t="s">
        <v>4171</v>
      </c>
      <c r="B166" s="19">
        <v>0.110625</v>
      </c>
      <c r="C166" s="10" t="s">
        <v>82</v>
      </c>
      <c r="D166" s="10" t="s">
        <v>81</v>
      </c>
      <c r="E166" s="13">
        <v>7.0</v>
      </c>
      <c r="F166" s="13">
        <f>E166-3+4</f>
        <v>8</v>
      </c>
      <c r="H166" s="10" t="s">
        <v>4252</v>
      </c>
      <c r="J166" s="10" t="s">
        <v>4123</v>
      </c>
    </row>
    <row r="167">
      <c r="A167" s="10" t="s">
        <v>4171</v>
      </c>
      <c r="B167" s="19">
        <v>0.11253472222222222</v>
      </c>
      <c r="C167" s="10" t="s">
        <v>964</v>
      </c>
      <c r="D167" s="10" t="s">
        <v>320</v>
      </c>
      <c r="E167" s="13">
        <v>14.0</v>
      </c>
      <c r="F167" s="13">
        <f>E167-5</f>
        <v>9</v>
      </c>
      <c r="J167" s="10" t="s">
        <v>4253</v>
      </c>
    </row>
    <row r="168">
      <c r="A168" s="10" t="s">
        <v>4171</v>
      </c>
      <c r="B168" s="19">
        <v>0.11373842592592592</v>
      </c>
      <c r="C168" s="10" t="s">
        <v>964</v>
      </c>
      <c r="D168" s="10" t="s">
        <v>120</v>
      </c>
      <c r="E168" s="13" t="s">
        <v>75</v>
      </c>
      <c r="F168" s="13" t="s">
        <v>75</v>
      </c>
      <c r="H168" s="10" t="s">
        <v>3473</v>
      </c>
      <c r="J168" s="10" t="s">
        <v>4254</v>
      </c>
    </row>
    <row r="169">
      <c r="A169" s="10" t="s">
        <v>4171</v>
      </c>
      <c r="B169" s="19">
        <v>0.1150462962962963</v>
      </c>
      <c r="C169" s="10" t="s">
        <v>82</v>
      </c>
      <c r="D169" s="10" t="s">
        <v>81</v>
      </c>
      <c r="E169" s="13">
        <v>10.0</v>
      </c>
      <c r="F169" s="13">
        <f>E169-3+4</f>
        <v>11</v>
      </c>
      <c r="H169" s="10" t="s">
        <v>4255</v>
      </c>
      <c r="J169" s="10" t="s">
        <v>4256</v>
      </c>
    </row>
    <row r="170">
      <c r="A170" s="10" t="s">
        <v>4171</v>
      </c>
      <c r="B170" s="19">
        <v>0.116875</v>
      </c>
      <c r="C170" s="10" t="s">
        <v>69</v>
      </c>
      <c r="D170" s="10" t="s">
        <v>120</v>
      </c>
      <c r="E170" s="13">
        <v>22.0</v>
      </c>
      <c r="F170" s="13"/>
      <c r="H170" s="10" t="s">
        <v>4257</v>
      </c>
      <c r="J170" s="10" t="s">
        <v>3252</v>
      </c>
    </row>
    <row r="171">
      <c r="A171" s="10" t="s">
        <v>4171</v>
      </c>
      <c r="B171" s="19">
        <v>0.11797453703703703</v>
      </c>
      <c r="C171" s="10" t="s">
        <v>66</v>
      </c>
      <c r="D171" s="10" t="s">
        <v>89</v>
      </c>
      <c r="E171" s="13">
        <v>25.0</v>
      </c>
      <c r="F171" s="13">
        <f t="shared" ref="F171:F173" si="7">E171-10</f>
        <v>15</v>
      </c>
      <c r="J171" s="10" t="s">
        <v>4206</v>
      </c>
    </row>
    <row r="172">
      <c r="A172" s="10" t="s">
        <v>4171</v>
      </c>
      <c r="B172" s="28">
        <v>0.11804398148148149</v>
      </c>
      <c r="C172" s="26" t="s">
        <v>66</v>
      </c>
      <c r="D172" s="26" t="s">
        <v>89</v>
      </c>
      <c r="E172" s="29">
        <v>25.0</v>
      </c>
      <c r="F172" s="13">
        <f t="shared" si="7"/>
        <v>15</v>
      </c>
      <c r="G172" s="26"/>
      <c r="H172" s="26"/>
      <c r="I172" s="26"/>
      <c r="J172" s="26" t="s">
        <v>4206</v>
      </c>
    </row>
    <row r="173">
      <c r="A173" s="10" t="s">
        <v>4171</v>
      </c>
      <c r="B173" s="28">
        <v>0.1180787037037037</v>
      </c>
      <c r="C173" s="26" t="s">
        <v>66</v>
      </c>
      <c r="D173" s="26" t="s">
        <v>89</v>
      </c>
      <c r="E173" s="30">
        <v>29.0</v>
      </c>
      <c r="F173" s="13">
        <f t="shared" si="7"/>
        <v>19</v>
      </c>
      <c r="G173" s="26"/>
      <c r="H173" s="26"/>
      <c r="I173" s="26"/>
      <c r="J173" s="26" t="s">
        <v>4206</v>
      </c>
    </row>
    <row r="174">
      <c r="A174" s="10" t="s">
        <v>4171</v>
      </c>
      <c r="B174" s="19">
        <v>0.11818287037037037</v>
      </c>
      <c r="C174" s="10" t="s">
        <v>66</v>
      </c>
      <c r="D174" s="10" t="s">
        <v>91</v>
      </c>
      <c r="E174" s="13">
        <v>11.0</v>
      </c>
      <c r="F174" s="13"/>
      <c r="H174" s="10" t="s">
        <v>4258</v>
      </c>
    </row>
    <row r="175">
      <c r="A175" s="10" t="s">
        <v>4171</v>
      </c>
      <c r="B175" s="19">
        <v>0.11831018518518518</v>
      </c>
      <c r="C175" s="10" t="s">
        <v>66</v>
      </c>
      <c r="D175" s="10" t="s">
        <v>91</v>
      </c>
      <c r="E175" s="13">
        <v>14.0</v>
      </c>
      <c r="F175" s="13"/>
      <c r="H175" s="10" t="s">
        <v>4259</v>
      </c>
    </row>
    <row r="176">
      <c r="A176" s="10" t="s">
        <v>4171</v>
      </c>
      <c r="B176" s="19">
        <v>0.1183912037037037</v>
      </c>
      <c r="C176" s="10" t="s">
        <v>66</v>
      </c>
      <c r="D176" s="10" t="s">
        <v>91</v>
      </c>
      <c r="E176" s="13">
        <v>14.0</v>
      </c>
      <c r="F176" s="13"/>
      <c r="H176" s="10" t="s">
        <v>4260</v>
      </c>
      <c r="I176" s="10">
        <v>1.0</v>
      </c>
      <c r="J176" s="10" t="s">
        <v>4261</v>
      </c>
    </row>
    <row r="177">
      <c r="A177" s="10" t="s">
        <v>4171</v>
      </c>
      <c r="B177" s="19">
        <v>0.1209837962962963</v>
      </c>
      <c r="C177" s="10" t="s">
        <v>70</v>
      </c>
      <c r="D177" s="10" t="s">
        <v>93</v>
      </c>
      <c r="E177" s="13" t="s">
        <v>68</v>
      </c>
      <c r="F177" s="13">
        <v>20.0</v>
      </c>
      <c r="J177" s="10" t="s">
        <v>3660</v>
      </c>
    </row>
    <row r="178">
      <c r="A178" s="10" t="s">
        <v>4171</v>
      </c>
      <c r="B178" s="19">
        <v>0.1209837962962963</v>
      </c>
      <c r="C178" s="10" t="s">
        <v>70</v>
      </c>
      <c r="D178" s="10" t="s">
        <v>93</v>
      </c>
      <c r="E178" s="13" t="s">
        <v>68</v>
      </c>
      <c r="F178" s="13">
        <v>20.0</v>
      </c>
      <c r="J178" s="10" t="s">
        <v>3660</v>
      </c>
    </row>
    <row r="179">
      <c r="A179" s="10" t="s">
        <v>4171</v>
      </c>
      <c r="B179" s="19">
        <v>0.12159722222222222</v>
      </c>
      <c r="C179" s="10" t="s">
        <v>70</v>
      </c>
      <c r="D179" s="10" t="s">
        <v>91</v>
      </c>
      <c r="E179" s="13">
        <v>21.0</v>
      </c>
      <c r="F179" s="13"/>
      <c r="H179" s="10" t="s">
        <v>4262</v>
      </c>
    </row>
    <row r="180">
      <c r="A180" s="10" t="s">
        <v>4171</v>
      </c>
      <c r="B180" s="19">
        <v>0.12175925925925926</v>
      </c>
      <c r="C180" s="10" t="s">
        <v>70</v>
      </c>
      <c r="D180" s="10" t="s">
        <v>91</v>
      </c>
      <c r="E180" s="13">
        <v>11.0</v>
      </c>
      <c r="F180" s="13"/>
      <c r="H180" s="10" t="s">
        <v>3662</v>
      </c>
    </row>
    <row r="181">
      <c r="A181" s="10" t="s">
        <v>4171</v>
      </c>
      <c r="B181" s="19">
        <v>0.12234953703703703</v>
      </c>
      <c r="C181" s="10" t="s">
        <v>70</v>
      </c>
      <c r="D181" s="10" t="s">
        <v>93</v>
      </c>
      <c r="E181" s="13">
        <v>23.0</v>
      </c>
      <c r="F181" s="13">
        <f>E181-12</f>
        <v>11</v>
      </c>
      <c r="J181" s="10" t="s">
        <v>3660</v>
      </c>
    </row>
    <row r="182">
      <c r="A182" s="10" t="s">
        <v>4171</v>
      </c>
      <c r="B182" s="19">
        <v>0.12239583333333333</v>
      </c>
      <c r="C182" s="10" t="s">
        <v>70</v>
      </c>
      <c r="D182" s="10" t="s">
        <v>93</v>
      </c>
      <c r="E182" s="13">
        <v>31.0</v>
      </c>
      <c r="F182" s="13">
        <v>19.0</v>
      </c>
      <c r="J182" s="10" t="s">
        <v>3660</v>
      </c>
    </row>
    <row r="183">
      <c r="A183" s="10" t="s">
        <v>4171</v>
      </c>
      <c r="B183" s="19">
        <v>0.12252314814814814</v>
      </c>
      <c r="C183" s="10" t="s">
        <v>70</v>
      </c>
      <c r="D183" s="10" t="s">
        <v>91</v>
      </c>
      <c r="E183" s="13">
        <v>14.0</v>
      </c>
      <c r="F183" s="13"/>
      <c r="H183" s="10" t="s">
        <v>4156</v>
      </c>
    </row>
    <row r="184">
      <c r="A184" s="10" t="s">
        <v>4171</v>
      </c>
      <c r="B184" s="19">
        <v>0.12252314814814814</v>
      </c>
      <c r="C184" s="10" t="s">
        <v>70</v>
      </c>
      <c r="D184" s="10" t="s">
        <v>91</v>
      </c>
      <c r="E184" s="13">
        <v>8.0</v>
      </c>
      <c r="F184" s="13"/>
      <c r="H184" s="10" t="s">
        <v>4263</v>
      </c>
    </row>
    <row r="185">
      <c r="A185" s="10" t="s">
        <v>4171</v>
      </c>
      <c r="B185" s="19">
        <v>0.12482638888888889</v>
      </c>
      <c r="C185" s="10" t="s">
        <v>66</v>
      </c>
      <c r="D185" s="10" t="s">
        <v>166</v>
      </c>
      <c r="E185" s="13" t="s">
        <v>68</v>
      </c>
      <c r="F185" s="13">
        <v>20.0</v>
      </c>
      <c r="J185" s="10" t="s">
        <v>4177</v>
      </c>
    </row>
    <row r="186">
      <c r="A186" s="10" t="s">
        <v>4171</v>
      </c>
      <c r="B186" s="19">
        <v>0.12482638888888889</v>
      </c>
      <c r="C186" s="10" t="s">
        <v>66</v>
      </c>
      <c r="D186" s="10" t="s">
        <v>166</v>
      </c>
      <c r="E186" s="13" t="s">
        <v>88</v>
      </c>
      <c r="F186" s="13">
        <v>1.0</v>
      </c>
      <c r="J186" s="10" t="s">
        <v>2263</v>
      </c>
    </row>
    <row r="187">
      <c r="A187" s="10" t="s">
        <v>4171</v>
      </c>
      <c r="B187" s="19">
        <v>0.12497685185185185</v>
      </c>
      <c r="C187" s="10" t="s">
        <v>69</v>
      </c>
      <c r="D187" s="10" t="s">
        <v>166</v>
      </c>
      <c r="E187" s="13" t="s">
        <v>75</v>
      </c>
      <c r="F187" s="13" t="s">
        <v>75</v>
      </c>
      <c r="J187" s="10" t="s">
        <v>2263</v>
      </c>
    </row>
    <row r="188">
      <c r="A188" s="10" t="s">
        <v>4171</v>
      </c>
      <c r="B188" s="19">
        <v>0.12497685185185185</v>
      </c>
      <c r="C188" s="10" t="s">
        <v>69</v>
      </c>
      <c r="D188" s="10" t="s">
        <v>166</v>
      </c>
      <c r="E188" s="13">
        <v>25.0</v>
      </c>
      <c r="F188" s="13">
        <f>E188-10+1</f>
        <v>16</v>
      </c>
      <c r="J188" s="10" t="s">
        <v>4177</v>
      </c>
    </row>
    <row r="189">
      <c r="A189" s="10" t="s">
        <v>4171</v>
      </c>
      <c r="B189" s="19">
        <v>0.12502314814814816</v>
      </c>
      <c r="C189" s="10" t="s">
        <v>3086</v>
      </c>
      <c r="D189" s="10" t="s">
        <v>166</v>
      </c>
      <c r="E189" s="13" t="s">
        <v>75</v>
      </c>
      <c r="F189" s="13" t="s">
        <v>75</v>
      </c>
      <c r="J189" s="10" t="s">
        <v>2263</v>
      </c>
    </row>
    <row r="190">
      <c r="A190" s="10" t="s">
        <v>4171</v>
      </c>
      <c r="B190" s="19">
        <v>0.12502314814814816</v>
      </c>
      <c r="C190" s="10" t="s">
        <v>3086</v>
      </c>
      <c r="D190" s="10" t="s">
        <v>166</v>
      </c>
      <c r="E190" s="13">
        <v>21.0</v>
      </c>
      <c r="F190" s="13">
        <f>E190-6+2</f>
        <v>17</v>
      </c>
      <c r="J190" s="10" t="s">
        <v>4125</v>
      </c>
    </row>
    <row r="191">
      <c r="A191" s="10" t="s">
        <v>4171</v>
      </c>
      <c r="B191" s="19">
        <v>0.12505787037037036</v>
      </c>
      <c r="C191" s="10" t="s">
        <v>84</v>
      </c>
      <c r="D191" s="10" t="s">
        <v>166</v>
      </c>
      <c r="E191" s="13" t="s">
        <v>75</v>
      </c>
      <c r="F191" s="13" t="s">
        <v>75</v>
      </c>
      <c r="J191" s="10" t="s">
        <v>2263</v>
      </c>
    </row>
    <row r="192">
      <c r="A192" s="10" t="s">
        <v>4171</v>
      </c>
      <c r="B192" s="19">
        <v>0.12505787037037036</v>
      </c>
      <c r="C192" s="10" t="s">
        <v>84</v>
      </c>
      <c r="D192" s="10" t="s">
        <v>166</v>
      </c>
      <c r="E192" s="13">
        <v>18.0</v>
      </c>
      <c r="F192" s="13">
        <f>E192-1+1</f>
        <v>18</v>
      </c>
      <c r="J192" s="10" t="s">
        <v>4177</v>
      </c>
    </row>
    <row r="193">
      <c r="A193" s="10" t="s">
        <v>4171</v>
      </c>
      <c r="B193" s="19">
        <v>0.12512731481481482</v>
      </c>
      <c r="C193" s="10" t="s">
        <v>964</v>
      </c>
      <c r="D193" s="10" t="s">
        <v>166</v>
      </c>
      <c r="E193" s="13" t="s">
        <v>75</v>
      </c>
      <c r="F193" s="13" t="s">
        <v>75</v>
      </c>
      <c r="J193" s="10" t="s">
        <v>2263</v>
      </c>
    </row>
    <row r="194">
      <c r="A194" s="10" t="s">
        <v>4171</v>
      </c>
      <c r="B194" s="19">
        <v>0.12512731481481482</v>
      </c>
      <c r="C194" s="10" t="s">
        <v>964</v>
      </c>
      <c r="D194" s="10" t="s">
        <v>166</v>
      </c>
      <c r="E194" s="13">
        <v>24.0</v>
      </c>
      <c r="F194" s="13">
        <f>E194-10+4</f>
        <v>18</v>
      </c>
      <c r="J194" s="10" t="s">
        <v>4123</v>
      </c>
    </row>
    <row r="195">
      <c r="A195" s="10" t="s">
        <v>4171</v>
      </c>
      <c r="B195" s="19">
        <v>0.12515046296296295</v>
      </c>
      <c r="C195" s="10" t="s">
        <v>70</v>
      </c>
      <c r="D195" s="10" t="s">
        <v>166</v>
      </c>
      <c r="E195" s="13" t="s">
        <v>75</v>
      </c>
      <c r="F195" s="13" t="s">
        <v>75</v>
      </c>
      <c r="J195" s="10" t="s">
        <v>2263</v>
      </c>
    </row>
    <row r="196">
      <c r="A196" s="10" t="s">
        <v>4171</v>
      </c>
      <c r="B196" s="19">
        <v>0.12515046296296295</v>
      </c>
      <c r="C196" s="10" t="s">
        <v>70</v>
      </c>
      <c r="D196" s="10" t="s">
        <v>166</v>
      </c>
      <c r="E196" s="13">
        <v>19.0</v>
      </c>
      <c r="F196" s="13">
        <f>E196-9+4</f>
        <v>14</v>
      </c>
      <c r="J196" s="10" t="s">
        <v>4123</v>
      </c>
    </row>
    <row r="197">
      <c r="A197" s="10" t="s">
        <v>4171</v>
      </c>
      <c r="B197" s="19">
        <v>0.12582175925925926</v>
      </c>
      <c r="C197" s="10" t="s">
        <v>82</v>
      </c>
      <c r="D197" s="10" t="s">
        <v>2326</v>
      </c>
      <c r="E197" s="13" t="s">
        <v>75</v>
      </c>
      <c r="F197" s="13" t="s">
        <v>75</v>
      </c>
    </row>
    <row r="198">
      <c r="A198" s="10" t="s">
        <v>4171</v>
      </c>
      <c r="B198" s="19">
        <v>0.12628472222222223</v>
      </c>
      <c r="C198" s="10" t="s">
        <v>70</v>
      </c>
      <c r="D198" s="10" t="s">
        <v>93</v>
      </c>
      <c r="E198" s="13">
        <v>19.0</v>
      </c>
      <c r="F198" s="13">
        <f>E198-12</f>
        <v>7</v>
      </c>
      <c r="J198" s="10" t="s">
        <v>4127</v>
      </c>
    </row>
    <row r="199">
      <c r="A199" s="10" t="s">
        <v>4171</v>
      </c>
      <c r="B199" s="19">
        <v>0.12640046296296295</v>
      </c>
      <c r="C199" s="10" t="s">
        <v>82</v>
      </c>
      <c r="D199" s="10" t="s">
        <v>2326</v>
      </c>
      <c r="E199" s="13" t="s">
        <v>75</v>
      </c>
      <c r="F199" s="13" t="s">
        <v>75</v>
      </c>
    </row>
    <row r="200">
      <c r="A200" s="10" t="s">
        <v>4171</v>
      </c>
      <c r="B200" s="19">
        <v>0.1265162037037037</v>
      </c>
      <c r="C200" s="10" t="s">
        <v>82</v>
      </c>
      <c r="D200" s="10" t="s">
        <v>2326</v>
      </c>
      <c r="E200" s="13" t="s">
        <v>75</v>
      </c>
      <c r="F200" s="13" t="s">
        <v>75</v>
      </c>
    </row>
    <row r="201">
      <c r="A201" s="10" t="s">
        <v>4171</v>
      </c>
      <c r="B201" s="19">
        <v>0.12677083333333333</v>
      </c>
      <c r="C201" s="10" t="s">
        <v>70</v>
      </c>
      <c r="D201" s="10" t="s">
        <v>93</v>
      </c>
      <c r="E201" s="13">
        <v>22.0</v>
      </c>
      <c r="F201" s="13">
        <f>E201-12</f>
        <v>10</v>
      </c>
      <c r="J201" s="10" t="s">
        <v>4127</v>
      </c>
    </row>
    <row r="202">
      <c r="A202" s="10" t="s">
        <v>4171</v>
      </c>
      <c r="B202" s="19">
        <v>0.12681712962962963</v>
      </c>
      <c r="C202" s="10" t="s">
        <v>70</v>
      </c>
      <c r="D202" s="10" t="s">
        <v>91</v>
      </c>
      <c r="E202" s="13">
        <v>14.0</v>
      </c>
      <c r="F202" s="13"/>
      <c r="H202" s="10" t="s">
        <v>4156</v>
      </c>
    </row>
    <row r="203">
      <c r="A203" s="10" t="s">
        <v>4171</v>
      </c>
      <c r="B203" s="19">
        <v>0.12775462962962963</v>
      </c>
      <c r="C203" s="10" t="s">
        <v>84</v>
      </c>
      <c r="D203" s="10" t="s">
        <v>93</v>
      </c>
      <c r="E203" s="13" t="s">
        <v>75</v>
      </c>
      <c r="F203" s="13" t="s">
        <v>75</v>
      </c>
      <c r="J203" s="10" t="s">
        <v>2263</v>
      </c>
    </row>
    <row r="204">
      <c r="A204" s="10" t="s">
        <v>4171</v>
      </c>
      <c r="B204" s="19">
        <v>0.12775462962962963</v>
      </c>
      <c r="C204" s="10" t="s">
        <v>84</v>
      </c>
      <c r="D204" s="10" t="s">
        <v>93</v>
      </c>
      <c r="E204" s="13">
        <v>25.0</v>
      </c>
      <c r="F204" s="13">
        <f>E204-12</f>
        <v>13</v>
      </c>
      <c r="J204" s="10" t="s">
        <v>4133</v>
      </c>
    </row>
    <row r="205">
      <c r="A205" s="10" t="s">
        <v>4171</v>
      </c>
      <c r="B205" s="36">
        <v>0.12828703703703703</v>
      </c>
      <c r="C205" s="10" t="s">
        <v>84</v>
      </c>
      <c r="D205" s="10" t="s">
        <v>91</v>
      </c>
      <c r="E205" s="10">
        <v>47.0</v>
      </c>
      <c r="F205" s="13"/>
      <c r="H205" s="10" t="s">
        <v>4264</v>
      </c>
    </row>
    <row r="206">
      <c r="A206" s="10" t="s">
        <v>4171</v>
      </c>
      <c r="B206" s="19">
        <v>0.12872685185185184</v>
      </c>
      <c r="C206" s="10" t="s">
        <v>84</v>
      </c>
      <c r="D206" s="10" t="s">
        <v>93</v>
      </c>
      <c r="E206" s="13" t="s">
        <v>75</v>
      </c>
      <c r="F206" s="13" t="s">
        <v>75</v>
      </c>
      <c r="J206" s="10" t="s">
        <v>2263</v>
      </c>
    </row>
    <row r="207">
      <c r="A207" s="10" t="s">
        <v>4171</v>
      </c>
      <c r="B207" s="19">
        <v>0.12872685185185184</v>
      </c>
      <c r="C207" s="10" t="s">
        <v>84</v>
      </c>
      <c r="D207" s="10" t="s">
        <v>93</v>
      </c>
      <c r="E207" s="13">
        <v>31.0</v>
      </c>
      <c r="F207" s="13">
        <v>19.0</v>
      </c>
      <c r="J207" s="10" t="s">
        <v>4133</v>
      </c>
    </row>
    <row r="208">
      <c r="A208" s="10" t="s">
        <v>4171</v>
      </c>
      <c r="B208" s="37">
        <v>0.12915509259259259</v>
      </c>
      <c r="C208" s="22" t="s">
        <v>84</v>
      </c>
      <c r="D208" s="22" t="s">
        <v>91</v>
      </c>
      <c r="E208" s="22">
        <v>15.0</v>
      </c>
      <c r="H208" s="10" t="s">
        <v>4128</v>
      </c>
    </row>
    <row r="209">
      <c r="A209" s="10" t="s">
        <v>4171</v>
      </c>
      <c r="B209" s="19">
        <v>0.1299537037037037</v>
      </c>
      <c r="C209" s="10" t="s">
        <v>84</v>
      </c>
      <c r="D209" s="10" t="s">
        <v>127</v>
      </c>
      <c r="E209" s="13">
        <v>11.0</v>
      </c>
      <c r="F209" s="13">
        <f>E209--2</f>
        <v>13</v>
      </c>
    </row>
    <row r="210">
      <c r="A210" s="10" t="s">
        <v>4171</v>
      </c>
      <c r="B210" s="19">
        <v>0.13078703703703703</v>
      </c>
      <c r="C210" s="10" t="s">
        <v>70</v>
      </c>
      <c r="D210" s="10" t="s">
        <v>93</v>
      </c>
      <c r="E210" s="13">
        <v>26.0</v>
      </c>
      <c r="F210" s="13">
        <f>E210-12</f>
        <v>14</v>
      </c>
      <c r="J210" s="10" t="s">
        <v>4127</v>
      </c>
    </row>
    <row r="211">
      <c r="A211" s="10" t="s">
        <v>4171</v>
      </c>
      <c r="B211" s="19">
        <v>0.1308564814814815</v>
      </c>
      <c r="C211" s="10" t="s">
        <v>70</v>
      </c>
      <c r="D211" s="10" t="s">
        <v>91</v>
      </c>
      <c r="E211" s="13">
        <v>12.0</v>
      </c>
      <c r="F211" s="13"/>
      <c r="H211" s="10" t="s">
        <v>4153</v>
      </c>
    </row>
    <row r="212">
      <c r="A212" s="10" t="s">
        <v>4171</v>
      </c>
      <c r="B212" s="19">
        <v>0.13171296296296298</v>
      </c>
      <c r="C212" s="10" t="s">
        <v>66</v>
      </c>
      <c r="D212" s="10" t="s">
        <v>584</v>
      </c>
      <c r="E212" s="13" t="s">
        <v>68</v>
      </c>
      <c r="F212" s="13">
        <v>20.0</v>
      </c>
      <c r="J212" s="10" t="s">
        <v>4177</v>
      </c>
    </row>
    <row r="213">
      <c r="A213" s="10" t="s">
        <v>4171</v>
      </c>
      <c r="B213" s="19">
        <v>0.13184027777777776</v>
      </c>
      <c r="C213" s="10" t="s">
        <v>69</v>
      </c>
      <c r="D213" s="10" t="s">
        <v>584</v>
      </c>
      <c r="E213" s="13">
        <v>11.0</v>
      </c>
      <c r="F213" s="13">
        <f>E213-3+1</f>
        <v>9</v>
      </c>
      <c r="J213" s="10" t="s">
        <v>4220</v>
      </c>
    </row>
    <row r="214">
      <c r="A214" s="10" t="s">
        <v>4171</v>
      </c>
      <c r="B214" s="19">
        <v>0.1318865740740741</v>
      </c>
      <c r="C214" s="10" t="s">
        <v>3086</v>
      </c>
      <c r="D214" s="10" t="s">
        <v>584</v>
      </c>
      <c r="E214" s="13">
        <v>0.0</v>
      </c>
      <c r="F214" s="13">
        <f>E214-0+2</f>
        <v>2</v>
      </c>
      <c r="J214" s="10" t="s">
        <v>4265</v>
      </c>
    </row>
    <row r="215">
      <c r="A215" s="10" t="s">
        <v>4171</v>
      </c>
      <c r="B215" s="19">
        <v>0.13194444444444445</v>
      </c>
      <c r="C215" s="10" t="s">
        <v>84</v>
      </c>
      <c r="D215" s="10" t="s">
        <v>584</v>
      </c>
      <c r="E215" s="13" t="s">
        <v>88</v>
      </c>
      <c r="F215" s="13">
        <v>1.0</v>
      </c>
      <c r="J215" s="10" t="s">
        <v>2263</v>
      </c>
    </row>
    <row r="216">
      <c r="A216" s="10" t="s">
        <v>4171</v>
      </c>
      <c r="B216" s="19">
        <v>0.13194444444444445</v>
      </c>
      <c r="C216" s="10" t="s">
        <v>84</v>
      </c>
      <c r="D216" s="10" t="s">
        <v>584</v>
      </c>
      <c r="E216" s="13">
        <v>21.0</v>
      </c>
      <c r="F216" s="13">
        <f>E216-10+1</f>
        <v>12</v>
      </c>
      <c r="J216" s="10" t="s">
        <v>4177</v>
      </c>
    </row>
    <row r="217">
      <c r="A217" s="10" t="s">
        <v>4171</v>
      </c>
      <c r="B217" s="19">
        <v>0.13211805555555556</v>
      </c>
      <c r="C217" s="10" t="s">
        <v>70</v>
      </c>
      <c r="D217" s="10" t="s">
        <v>584</v>
      </c>
      <c r="E217" s="13">
        <v>13.0</v>
      </c>
      <c r="F217" s="13">
        <f>E217-5+5</f>
        <v>13</v>
      </c>
      <c r="J217" s="10" t="s">
        <v>4266</v>
      </c>
    </row>
    <row r="218">
      <c r="A218" s="10" t="s">
        <v>4171</v>
      </c>
      <c r="B218" s="19">
        <v>0.13336805555555556</v>
      </c>
      <c r="C218" s="10" t="s">
        <v>3086</v>
      </c>
      <c r="D218" s="10" t="s">
        <v>93</v>
      </c>
      <c r="E218" s="13">
        <v>15.0</v>
      </c>
      <c r="F218" s="13">
        <f t="shared" ref="F218:F219" si="8">E218-12</f>
        <v>3</v>
      </c>
      <c r="J218" s="10" t="s">
        <v>4267</v>
      </c>
    </row>
    <row r="219">
      <c r="A219" s="10" t="s">
        <v>4171</v>
      </c>
      <c r="B219" s="19">
        <v>0.13336805555555556</v>
      </c>
      <c r="C219" s="10" t="s">
        <v>3086</v>
      </c>
      <c r="D219" s="10" t="s">
        <v>93</v>
      </c>
      <c r="E219" s="13">
        <v>26.0</v>
      </c>
      <c r="F219" s="13">
        <f t="shared" si="8"/>
        <v>14</v>
      </c>
      <c r="J219" s="10" t="s">
        <v>4268</v>
      </c>
    </row>
    <row r="220">
      <c r="A220" s="10" t="s">
        <v>4171</v>
      </c>
      <c r="B220" s="19">
        <v>0.1336226851851852</v>
      </c>
      <c r="C220" s="10" t="s">
        <v>3086</v>
      </c>
      <c r="D220" s="10" t="s">
        <v>91</v>
      </c>
      <c r="E220" s="13">
        <v>13.0</v>
      </c>
      <c r="F220" s="13"/>
      <c r="H220" s="10" t="s">
        <v>4269</v>
      </c>
    </row>
    <row r="221">
      <c r="A221" s="10" t="s">
        <v>4171</v>
      </c>
      <c r="B221" s="19">
        <v>0.13372685185185185</v>
      </c>
      <c r="C221" s="10" t="s">
        <v>3086</v>
      </c>
      <c r="D221" s="10" t="s">
        <v>93</v>
      </c>
      <c r="E221" s="13">
        <v>18.0</v>
      </c>
      <c r="F221" s="13">
        <f>E221-12</f>
        <v>6</v>
      </c>
      <c r="J221" s="10" t="s">
        <v>4267</v>
      </c>
    </row>
    <row r="222">
      <c r="A222" s="10" t="s">
        <v>4171</v>
      </c>
      <c r="B222" s="19">
        <v>0.1338425925925926</v>
      </c>
      <c r="C222" s="10" t="s">
        <v>3086</v>
      </c>
      <c r="D222" s="10" t="s">
        <v>91</v>
      </c>
      <c r="E222" s="13">
        <v>9.0</v>
      </c>
      <c r="F222" s="13"/>
      <c r="H222" s="10" t="s">
        <v>4269</v>
      </c>
    </row>
    <row r="223">
      <c r="A223" s="10" t="s">
        <v>4171</v>
      </c>
      <c r="B223" s="19">
        <v>0.13444444444444445</v>
      </c>
      <c r="C223" s="10" t="s">
        <v>70</v>
      </c>
      <c r="D223" s="10" t="s">
        <v>81</v>
      </c>
      <c r="E223" s="13">
        <v>12.0</v>
      </c>
      <c r="F223" s="13">
        <f>E223-8</f>
        <v>4</v>
      </c>
      <c r="J223" s="10" t="s">
        <v>4270</v>
      </c>
    </row>
    <row r="224">
      <c r="A224" s="10" t="s">
        <v>4171</v>
      </c>
      <c r="B224" s="19">
        <v>0.13572916666666668</v>
      </c>
      <c r="C224" s="10" t="s">
        <v>3086</v>
      </c>
      <c r="D224" s="10" t="s">
        <v>166</v>
      </c>
      <c r="E224" s="13" t="s">
        <v>88</v>
      </c>
      <c r="F224" s="13">
        <v>1.0</v>
      </c>
      <c r="J224" s="10" t="s">
        <v>2263</v>
      </c>
    </row>
    <row r="225">
      <c r="A225" s="10" t="s">
        <v>4171</v>
      </c>
      <c r="B225" s="19">
        <v>0.13572916666666668</v>
      </c>
      <c r="C225" s="10" t="s">
        <v>3086</v>
      </c>
      <c r="D225" s="10" t="s">
        <v>166</v>
      </c>
      <c r="E225" s="13" t="s">
        <v>88</v>
      </c>
      <c r="F225" s="13">
        <v>1.0</v>
      </c>
      <c r="J225" s="10" t="s">
        <v>4271</v>
      </c>
    </row>
    <row r="226">
      <c r="A226" s="10" t="s">
        <v>4171</v>
      </c>
      <c r="B226" s="19">
        <v>0.1383912037037037</v>
      </c>
      <c r="C226" s="10" t="s">
        <v>70</v>
      </c>
      <c r="D226" s="10" t="s">
        <v>93</v>
      </c>
      <c r="E226" s="13">
        <v>23.0</v>
      </c>
      <c r="F226" s="13">
        <f>E226-12</f>
        <v>11</v>
      </c>
      <c r="J226" s="10" t="s">
        <v>4127</v>
      </c>
    </row>
    <row r="227">
      <c r="A227" s="10" t="s">
        <v>4171</v>
      </c>
      <c r="B227" s="19">
        <v>0.13842592592592592</v>
      </c>
      <c r="C227" s="10" t="s">
        <v>70</v>
      </c>
      <c r="D227" s="10" t="s">
        <v>91</v>
      </c>
      <c r="E227" s="13">
        <v>14.0</v>
      </c>
      <c r="F227" s="13"/>
      <c r="H227" s="10" t="s">
        <v>4156</v>
      </c>
    </row>
    <row r="228">
      <c r="A228" s="10" t="s">
        <v>4171</v>
      </c>
      <c r="B228" s="19">
        <v>0.13934027777777777</v>
      </c>
      <c r="C228" s="10" t="s">
        <v>964</v>
      </c>
      <c r="D228" s="10" t="s">
        <v>120</v>
      </c>
      <c r="E228" s="13">
        <v>15.0</v>
      </c>
      <c r="F228" s="13"/>
      <c r="H228" s="10" t="s">
        <v>4272</v>
      </c>
      <c r="J228" s="10" t="s">
        <v>2378</v>
      </c>
    </row>
    <row r="229">
      <c r="A229" s="10" t="s">
        <v>4171</v>
      </c>
      <c r="B229" s="19">
        <v>0.14148148148148149</v>
      </c>
      <c r="C229" s="10" t="s">
        <v>69</v>
      </c>
      <c r="D229" s="10" t="s">
        <v>89</v>
      </c>
      <c r="E229" s="13">
        <v>24.0</v>
      </c>
      <c r="F229" s="13">
        <f>E229-10</f>
        <v>14</v>
      </c>
      <c r="J229" s="10" t="s">
        <v>4273</v>
      </c>
    </row>
    <row r="230">
      <c r="A230" s="10" t="s">
        <v>4171</v>
      </c>
      <c r="B230" s="19">
        <v>0.14174768518518518</v>
      </c>
      <c r="C230" s="10" t="s">
        <v>69</v>
      </c>
      <c r="D230" s="10" t="s">
        <v>91</v>
      </c>
      <c r="E230" s="13">
        <v>29.0</v>
      </c>
      <c r="F230" s="13"/>
      <c r="H230" s="10" t="s">
        <v>4274</v>
      </c>
      <c r="I230" s="10">
        <v>1.0</v>
      </c>
      <c r="J230" s="10" t="s">
        <v>4275</v>
      </c>
    </row>
    <row r="231">
      <c r="A231" s="10" t="s">
        <v>4171</v>
      </c>
      <c r="B231" s="19">
        <v>0.16196759259259258</v>
      </c>
      <c r="C231" s="10" t="s">
        <v>69</v>
      </c>
      <c r="D231" s="10" t="s">
        <v>320</v>
      </c>
      <c r="E231" s="13">
        <v>22.0</v>
      </c>
      <c r="F231" s="13">
        <f>E231-5</f>
        <v>17</v>
      </c>
      <c r="J231" s="10" t="s">
        <v>4276</v>
      </c>
    </row>
    <row r="232">
      <c r="A232" s="10" t="s">
        <v>4171</v>
      </c>
      <c r="B232" s="19">
        <v>0.16246527777777778</v>
      </c>
      <c r="C232" s="10" t="s">
        <v>82</v>
      </c>
      <c r="D232" s="10" t="s">
        <v>71</v>
      </c>
      <c r="E232" s="13">
        <v>26.0</v>
      </c>
      <c r="F232" s="13">
        <f>E232-9</f>
        <v>17</v>
      </c>
    </row>
    <row r="233">
      <c r="A233" s="10" t="s">
        <v>4171</v>
      </c>
      <c r="B233" s="19">
        <v>0.16403935185185184</v>
      </c>
      <c r="C233" s="10" t="s">
        <v>84</v>
      </c>
      <c r="D233" s="10" t="s">
        <v>209</v>
      </c>
      <c r="E233" s="13">
        <v>23.0</v>
      </c>
      <c r="F233" s="13">
        <f>E233-4</f>
        <v>19</v>
      </c>
    </row>
    <row r="234">
      <c r="A234" s="10" t="s">
        <v>4171</v>
      </c>
      <c r="B234" s="19">
        <v>0.1672800925925926</v>
      </c>
      <c r="C234" s="10" t="s">
        <v>66</v>
      </c>
      <c r="D234" s="10" t="s">
        <v>83</v>
      </c>
      <c r="E234" s="13">
        <v>26.0</v>
      </c>
      <c r="F234" s="13">
        <f>E234-7</f>
        <v>19</v>
      </c>
    </row>
    <row r="235">
      <c r="A235" s="10" t="s">
        <v>4171</v>
      </c>
      <c r="B235" s="19">
        <v>0.16734953703703703</v>
      </c>
      <c r="C235" s="10" t="s">
        <v>84</v>
      </c>
      <c r="D235" s="10" t="s">
        <v>83</v>
      </c>
      <c r="E235" s="13">
        <v>23.0</v>
      </c>
      <c r="F235" s="13">
        <f>E235-6</f>
        <v>17</v>
      </c>
    </row>
    <row r="236">
      <c r="A236" s="10" t="s">
        <v>4171</v>
      </c>
      <c r="B236" s="19">
        <v>0.16756944444444444</v>
      </c>
      <c r="C236" s="10" t="s">
        <v>69</v>
      </c>
      <c r="D236" s="10" t="s">
        <v>120</v>
      </c>
      <c r="E236" s="13">
        <v>20.0</v>
      </c>
      <c r="F236" s="13"/>
      <c r="H236" s="10" t="s">
        <v>2449</v>
      </c>
      <c r="J236" s="10" t="s">
        <v>1169</v>
      </c>
    </row>
    <row r="237">
      <c r="A237" s="10" t="s">
        <v>4171</v>
      </c>
      <c r="B237" s="19">
        <v>0.16844907407407408</v>
      </c>
      <c r="C237" s="10" t="s">
        <v>66</v>
      </c>
      <c r="D237" s="10" t="s">
        <v>83</v>
      </c>
      <c r="E237" s="13">
        <v>16.0</v>
      </c>
      <c r="F237" s="13" t="s">
        <v>75</v>
      </c>
      <c r="J237" s="10" t="s">
        <v>2508</v>
      </c>
    </row>
    <row r="238">
      <c r="A238" s="10" t="s">
        <v>4171</v>
      </c>
      <c r="B238" s="19">
        <v>0.1690162037037037</v>
      </c>
      <c r="C238" s="10" t="s">
        <v>69</v>
      </c>
      <c r="D238" s="10" t="s">
        <v>320</v>
      </c>
      <c r="E238" s="13" t="s">
        <v>68</v>
      </c>
      <c r="F238" s="13">
        <v>20.0</v>
      </c>
    </row>
    <row r="239">
      <c r="A239" s="10" t="s">
        <v>4171</v>
      </c>
      <c r="B239" s="19">
        <v>0.17413194444444444</v>
      </c>
      <c r="C239" s="10" t="s">
        <v>84</v>
      </c>
      <c r="D239" s="10" t="s">
        <v>127</v>
      </c>
      <c r="E239" s="13" t="s">
        <v>75</v>
      </c>
      <c r="F239" s="13" t="s">
        <v>75</v>
      </c>
      <c r="J239" s="10" t="s">
        <v>2263</v>
      </c>
    </row>
    <row r="240">
      <c r="A240" s="10" t="s">
        <v>4171</v>
      </c>
      <c r="B240" s="19">
        <v>0.17530092592592592</v>
      </c>
      <c r="C240" s="10" t="s">
        <v>69</v>
      </c>
      <c r="D240" s="10" t="s">
        <v>127</v>
      </c>
      <c r="E240" s="13">
        <v>17.0</v>
      </c>
      <c r="F240" s="13">
        <f>E240-6</f>
        <v>11</v>
      </c>
    </row>
    <row r="241">
      <c r="A241" s="10" t="s">
        <v>4171</v>
      </c>
      <c r="B241" s="19">
        <v>0.17693287037037037</v>
      </c>
      <c r="C241" s="10" t="s">
        <v>70</v>
      </c>
      <c r="D241" s="10" t="s">
        <v>128</v>
      </c>
      <c r="E241" s="13">
        <v>16.0</v>
      </c>
      <c r="F241" s="13">
        <f>E241-4</f>
        <v>12</v>
      </c>
    </row>
    <row r="242">
      <c r="A242" s="10" t="s">
        <v>4171</v>
      </c>
      <c r="B242" s="19">
        <v>0.19131944444444443</v>
      </c>
      <c r="C242" s="10" t="s">
        <v>964</v>
      </c>
      <c r="D242" s="10" t="s">
        <v>76</v>
      </c>
      <c r="E242" s="13">
        <v>2.0</v>
      </c>
      <c r="F242" s="13"/>
      <c r="J242" s="10" t="s">
        <v>4277</v>
      </c>
    </row>
    <row r="243">
      <c r="A243" s="10" t="s">
        <v>4171</v>
      </c>
      <c r="B243" s="19">
        <v>0.19128472222222223</v>
      </c>
      <c r="C243" s="10" t="s">
        <v>66</v>
      </c>
      <c r="D243" s="10" t="s">
        <v>67</v>
      </c>
      <c r="E243" s="13">
        <v>14.0</v>
      </c>
      <c r="F243" s="13">
        <f>E243-3</f>
        <v>11</v>
      </c>
    </row>
    <row r="244">
      <c r="A244" s="10" t="s">
        <v>4171</v>
      </c>
      <c r="B244" s="19">
        <v>0.19288194444444445</v>
      </c>
      <c r="C244" s="10" t="s">
        <v>66</v>
      </c>
      <c r="D244" s="10" t="s">
        <v>120</v>
      </c>
      <c r="E244" s="13">
        <v>34.0</v>
      </c>
      <c r="F244" s="13"/>
      <c r="H244" s="10" t="s">
        <v>4278</v>
      </c>
    </row>
  </sheetData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7.43"/>
    <col customWidth="1" min="3" max="3" width="10.0"/>
    <col customWidth="1" min="4" max="4" width="16.0"/>
    <col customWidth="1" min="5" max="5" width="11.0"/>
    <col customWidth="1" min="6" max="6" width="13.14"/>
    <col customWidth="1" min="7" max="7" width="5.57"/>
    <col customWidth="1" min="8" max="8" width="42.57"/>
    <col customWidth="1" min="9" max="9" width="6.71"/>
    <col customWidth="1" min="10" max="10" width="49.86"/>
  </cols>
  <sheetData>
    <row r="1">
      <c r="A1" s="17" t="s">
        <v>0</v>
      </c>
      <c r="B1" s="17" t="s">
        <v>56</v>
      </c>
      <c r="C1" s="17" t="s">
        <v>57</v>
      </c>
      <c r="D1" s="17" t="s">
        <v>58</v>
      </c>
      <c r="E1" s="18" t="s">
        <v>59</v>
      </c>
      <c r="F1" s="18" t="s">
        <v>60</v>
      </c>
      <c r="G1" s="17" t="s">
        <v>61</v>
      </c>
      <c r="H1" s="17" t="s">
        <v>62</v>
      </c>
      <c r="I1" s="17" t="s">
        <v>63</v>
      </c>
      <c r="J1" s="17" t="s">
        <v>64</v>
      </c>
    </row>
    <row r="2">
      <c r="A2" s="10" t="s">
        <v>4279</v>
      </c>
      <c r="B2" s="19">
        <v>0.007071759259259259</v>
      </c>
      <c r="C2" s="10" t="s">
        <v>70</v>
      </c>
      <c r="D2" s="10" t="s">
        <v>76</v>
      </c>
      <c r="E2" s="13">
        <v>2.0</v>
      </c>
      <c r="F2" s="13"/>
      <c r="J2" s="10" t="s">
        <v>4280</v>
      </c>
    </row>
    <row r="3">
      <c r="A3" s="10" t="s">
        <v>4279</v>
      </c>
      <c r="B3" s="19">
        <v>0.00712962962962963</v>
      </c>
      <c r="C3" s="10" t="s">
        <v>964</v>
      </c>
      <c r="D3" s="10" t="s">
        <v>76</v>
      </c>
      <c r="E3" s="13">
        <v>5.0</v>
      </c>
      <c r="F3" s="13"/>
      <c r="J3" s="10" t="s">
        <v>4280</v>
      </c>
    </row>
    <row r="4">
      <c r="A4" s="10" t="s">
        <v>4279</v>
      </c>
      <c r="B4" s="19">
        <v>0.007372685185185185</v>
      </c>
      <c r="C4" s="10" t="s">
        <v>72</v>
      </c>
      <c r="D4" s="10" t="s">
        <v>76</v>
      </c>
      <c r="E4" s="13">
        <v>8.0</v>
      </c>
      <c r="F4" s="13"/>
      <c r="J4" s="10" t="s">
        <v>4281</v>
      </c>
    </row>
    <row r="5">
      <c r="A5" s="10" t="s">
        <v>4279</v>
      </c>
      <c r="B5" s="19">
        <v>0.007488425925925926</v>
      </c>
      <c r="C5" s="10" t="s">
        <v>84</v>
      </c>
      <c r="D5" s="10" t="s">
        <v>76</v>
      </c>
      <c r="E5" s="13">
        <v>4.0</v>
      </c>
      <c r="F5" s="13"/>
      <c r="J5" s="10" t="s">
        <v>4282</v>
      </c>
    </row>
    <row r="6">
      <c r="A6" s="10" t="s">
        <v>4279</v>
      </c>
      <c r="B6" s="19">
        <v>0.007615740740740741</v>
      </c>
      <c r="C6" s="10" t="s">
        <v>3086</v>
      </c>
      <c r="D6" s="10" t="s">
        <v>76</v>
      </c>
      <c r="E6" s="13">
        <v>4.0</v>
      </c>
      <c r="F6" s="13"/>
      <c r="J6" s="10" t="s">
        <v>4283</v>
      </c>
    </row>
    <row r="7">
      <c r="A7" s="10" t="s">
        <v>4279</v>
      </c>
      <c r="B7" s="19">
        <v>0.007847222222222222</v>
      </c>
      <c r="C7" s="10" t="s">
        <v>82</v>
      </c>
      <c r="D7" s="10" t="s">
        <v>76</v>
      </c>
      <c r="E7" s="13">
        <v>6.0</v>
      </c>
      <c r="F7" s="13"/>
      <c r="J7" s="10" t="s">
        <v>4283</v>
      </c>
    </row>
    <row r="8">
      <c r="A8" s="10" t="s">
        <v>4279</v>
      </c>
      <c r="B8" s="19">
        <v>0.008078703703703704</v>
      </c>
      <c r="C8" s="10" t="s">
        <v>69</v>
      </c>
      <c r="D8" s="10" t="s">
        <v>76</v>
      </c>
      <c r="E8" s="13">
        <v>2.0</v>
      </c>
      <c r="F8" s="13"/>
      <c r="J8" s="10" t="s">
        <v>4280</v>
      </c>
    </row>
    <row r="9">
      <c r="A9" s="10" t="s">
        <v>4279</v>
      </c>
      <c r="B9" s="19">
        <v>0.008217592592592592</v>
      </c>
      <c r="C9" s="10" t="s">
        <v>66</v>
      </c>
      <c r="D9" s="10" t="s">
        <v>76</v>
      </c>
      <c r="E9" s="13">
        <v>3.0</v>
      </c>
      <c r="F9" s="13"/>
      <c r="J9" s="10" t="s">
        <v>4284</v>
      </c>
    </row>
    <row r="10">
      <c r="A10" s="10" t="s">
        <v>4279</v>
      </c>
      <c r="B10" s="19">
        <v>0.03380787037037037</v>
      </c>
      <c r="C10" s="10" t="s">
        <v>69</v>
      </c>
      <c r="D10" s="10" t="s">
        <v>80</v>
      </c>
      <c r="E10" s="13">
        <v>17.0</v>
      </c>
      <c r="F10" s="13">
        <f>E10-6</f>
        <v>11</v>
      </c>
    </row>
    <row r="11">
      <c r="A11" s="10" t="s">
        <v>4279</v>
      </c>
      <c r="B11" s="19">
        <v>0.03981481481481482</v>
      </c>
      <c r="C11" s="10" t="s">
        <v>66</v>
      </c>
      <c r="D11" s="10" t="s">
        <v>71</v>
      </c>
      <c r="E11" s="13">
        <v>17.0</v>
      </c>
      <c r="F11" s="13">
        <f>E11--2</f>
        <v>19</v>
      </c>
    </row>
    <row r="12">
      <c r="A12" s="10" t="s">
        <v>4279</v>
      </c>
      <c r="B12" s="19">
        <v>0.05390046296296296</v>
      </c>
      <c r="C12" s="10" t="s">
        <v>69</v>
      </c>
      <c r="D12" s="10" t="s">
        <v>67</v>
      </c>
      <c r="E12" s="13">
        <v>23.0</v>
      </c>
      <c r="F12" s="13">
        <f>E12-5</f>
        <v>18</v>
      </c>
    </row>
    <row r="13">
      <c r="A13" s="10" t="s">
        <v>4279</v>
      </c>
      <c r="B13" s="19">
        <v>0.055601851851851854</v>
      </c>
      <c r="C13" s="10" t="s">
        <v>69</v>
      </c>
      <c r="D13" s="10" t="s">
        <v>127</v>
      </c>
      <c r="E13" s="13">
        <v>15.0</v>
      </c>
      <c r="F13" s="13">
        <f>E13-6</f>
        <v>9</v>
      </c>
    </row>
    <row r="14">
      <c r="A14" s="10" t="s">
        <v>4279</v>
      </c>
      <c r="B14" s="19">
        <v>0.06377314814814815</v>
      </c>
      <c r="C14" s="10" t="s">
        <v>3086</v>
      </c>
      <c r="D14" s="10" t="s">
        <v>73</v>
      </c>
      <c r="E14" s="13">
        <v>25.0</v>
      </c>
      <c r="F14" s="13">
        <f>E14-15</f>
        <v>10</v>
      </c>
    </row>
    <row r="15">
      <c r="A15" s="10" t="s">
        <v>4279</v>
      </c>
      <c r="B15" s="19">
        <v>0.07064814814814815</v>
      </c>
      <c r="C15" s="10" t="s">
        <v>964</v>
      </c>
      <c r="D15" s="10" t="s">
        <v>71</v>
      </c>
      <c r="E15" s="13">
        <v>19.0</v>
      </c>
      <c r="F15" s="13">
        <f>E15-10</f>
        <v>9</v>
      </c>
    </row>
    <row r="16">
      <c r="A16" s="10" t="s">
        <v>4279</v>
      </c>
      <c r="B16" s="19">
        <v>0.07787037037037037</v>
      </c>
      <c r="C16" s="10" t="s">
        <v>70</v>
      </c>
      <c r="D16" s="10" t="s">
        <v>67</v>
      </c>
      <c r="E16" s="13">
        <v>19.0</v>
      </c>
      <c r="F16" s="13">
        <f>E16-4</f>
        <v>15</v>
      </c>
    </row>
    <row r="17">
      <c r="A17" s="10" t="s">
        <v>4279</v>
      </c>
      <c r="B17" s="19">
        <v>0.08261574074074074</v>
      </c>
      <c r="C17" s="10" t="s">
        <v>70</v>
      </c>
      <c r="D17" s="10" t="s">
        <v>87</v>
      </c>
      <c r="E17" s="10">
        <v>21.0</v>
      </c>
      <c r="F17" s="13">
        <f>E17-5</f>
        <v>16</v>
      </c>
    </row>
    <row r="18">
      <c r="A18" s="10" t="s">
        <v>4279</v>
      </c>
      <c r="B18" s="19">
        <v>0.08261574074074074</v>
      </c>
      <c r="C18" s="10" t="s">
        <v>964</v>
      </c>
      <c r="D18" s="10" t="s">
        <v>87</v>
      </c>
      <c r="E18" s="13" t="s">
        <v>68</v>
      </c>
      <c r="F18" s="13">
        <v>20.0</v>
      </c>
    </row>
    <row r="19">
      <c r="A19" s="10" t="s">
        <v>4279</v>
      </c>
      <c r="B19" s="19">
        <v>0.08262731481481482</v>
      </c>
      <c r="C19" s="10" t="s">
        <v>3086</v>
      </c>
      <c r="D19" s="10" t="s">
        <v>87</v>
      </c>
      <c r="E19" s="13">
        <v>24.0</v>
      </c>
      <c r="F19" s="13">
        <f>E19-5</f>
        <v>19</v>
      </c>
    </row>
    <row r="20">
      <c r="A20" s="10" t="s">
        <v>4279</v>
      </c>
      <c r="B20" s="19">
        <v>0.0830324074074074</v>
      </c>
      <c r="C20" s="10" t="s">
        <v>82</v>
      </c>
      <c r="D20" s="10" t="s">
        <v>87</v>
      </c>
      <c r="E20" s="13">
        <v>18.0</v>
      </c>
      <c r="F20" s="13">
        <f>E20-1</f>
        <v>17</v>
      </c>
    </row>
    <row r="21">
      <c r="A21" s="10" t="s">
        <v>4279</v>
      </c>
      <c r="B21" s="19">
        <v>0.08304398148148148</v>
      </c>
      <c r="C21" s="10" t="s">
        <v>84</v>
      </c>
      <c r="D21" s="10" t="s">
        <v>87</v>
      </c>
      <c r="E21" s="13" t="s">
        <v>75</v>
      </c>
      <c r="F21" s="13" t="s">
        <v>75</v>
      </c>
      <c r="J21" s="10" t="s">
        <v>85</v>
      </c>
    </row>
    <row r="22">
      <c r="A22" s="10" t="s">
        <v>4279</v>
      </c>
      <c r="B22" s="19">
        <v>0.08304398148148148</v>
      </c>
      <c r="C22" s="10" t="s">
        <v>84</v>
      </c>
      <c r="D22" s="10" t="s">
        <v>87</v>
      </c>
      <c r="E22" s="13">
        <v>18.0</v>
      </c>
      <c r="F22" s="13">
        <f>E22-3</f>
        <v>15</v>
      </c>
      <c r="J22" s="10" t="s">
        <v>86</v>
      </c>
    </row>
    <row r="23">
      <c r="A23" s="10" t="s">
        <v>4279</v>
      </c>
      <c r="B23" s="19">
        <v>0.08322916666666667</v>
      </c>
      <c r="C23" s="10" t="s">
        <v>69</v>
      </c>
      <c r="D23" s="10" t="s">
        <v>87</v>
      </c>
      <c r="E23" s="13">
        <v>13.0</v>
      </c>
      <c r="F23" s="13">
        <f>E23-4</f>
        <v>9</v>
      </c>
    </row>
    <row r="24">
      <c r="A24" s="10" t="s">
        <v>4279</v>
      </c>
      <c r="B24" s="19">
        <v>0.08328703703703703</v>
      </c>
      <c r="C24" s="10" t="s">
        <v>66</v>
      </c>
      <c r="D24" s="10" t="s">
        <v>87</v>
      </c>
      <c r="E24" s="13">
        <v>7.0</v>
      </c>
      <c r="F24" s="13">
        <f>E24-0</f>
        <v>7</v>
      </c>
    </row>
    <row r="25">
      <c r="A25" s="10" t="s">
        <v>4279</v>
      </c>
      <c r="B25" s="19">
        <v>0.0893287037037037</v>
      </c>
      <c r="C25" s="10" t="s">
        <v>70</v>
      </c>
      <c r="D25" s="10" t="s">
        <v>125</v>
      </c>
      <c r="E25" s="13" t="s">
        <v>75</v>
      </c>
      <c r="F25" s="13" t="s">
        <v>75</v>
      </c>
      <c r="J25" s="10" t="s">
        <v>85</v>
      </c>
    </row>
    <row r="26">
      <c r="A26" s="10" t="s">
        <v>4279</v>
      </c>
      <c r="B26" s="19">
        <v>0.0893287037037037</v>
      </c>
      <c r="C26" s="10" t="s">
        <v>70</v>
      </c>
      <c r="D26" s="10" t="s">
        <v>125</v>
      </c>
      <c r="E26" s="13">
        <v>28.0</v>
      </c>
      <c r="F26" s="13">
        <f>E26-10</f>
        <v>18</v>
      </c>
      <c r="J26" s="10" t="s">
        <v>86</v>
      </c>
    </row>
    <row r="27">
      <c r="A27" s="10" t="s">
        <v>4279</v>
      </c>
      <c r="B27" s="19">
        <v>0.09128472222222223</v>
      </c>
      <c r="C27" s="10" t="s">
        <v>66</v>
      </c>
      <c r="D27" s="10" t="s">
        <v>81</v>
      </c>
      <c r="E27" s="13">
        <v>19.0</v>
      </c>
      <c r="F27" s="13" t="s">
        <v>75</v>
      </c>
      <c r="J27" s="10" t="s">
        <v>2819</v>
      </c>
    </row>
    <row r="28">
      <c r="A28" s="10" t="s">
        <v>4279</v>
      </c>
      <c r="B28" s="19">
        <v>0.09131944444444444</v>
      </c>
      <c r="C28" s="10" t="s">
        <v>69</v>
      </c>
      <c r="D28" s="10" t="s">
        <v>81</v>
      </c>
      <c r="E28" s="13">
        <v>28.0</v>
      </c>
      <c r="F28" s="13" t="s">
        <v>75</v>
      </c>
      <c r="J28" s="10" t="s">
        <v>2819</v>
      </c>
    </row>
    <row r="29">
      <c r="A29" s="10" t="s">
        <v>4279</v>
      </c>
      <c r="B29" s="19">
        <v>0.09652777777777778</v>
      </c>
      <c r="C29" s="10" t="s">
        <v>84</v>
      </c>
      <c r="D29" s="10" t="s">
        <v>100</v>
      </c>
      <c r="E29" s="13" t="s">
        <v>88</v>
      </c>
      <c r="F29" s="13">
        <v>1.0</v>
      </c>
      <c r="J29" s="10" t="s">
        <v>85</v>
      </c>
    </row>
    <row r="30">
      <c r="A30" s="10" t="s">
        <v>4279</v>
      </c>
      <c r="B30" s="19">
        <v>0.09652777777777778</v>
      </c>
      <c r="C30" s="10" t="s">
        <v>84</v>
      </c>
      <c r="D30" s="10" t="s">
        <v>100</v>
      </c>
      <c r="E30" s="13">
        <v>22.0</v>
      </c>
      <c r="F30" s="13">
        <f>E30-4</f>
        <v>18</v>
      </c>
      <c r="J30" s="10" t="s">
        <v>86</v>
      </c>
    </row>
    <row r="31">
      <c r="A31" s="10" t="s">
        <v>4279</v>
      </c>
      <c r="B31" s="19">
        <v>0.09804398148148148</v>
      </c>
      <c r="C31" s="10" t="s">
        <v>82</v>
      </c>
      <c r="D31" s="10" t="s">
        <v>131</v>
      </c>
      <c r="E31" s="13">
        <v>19.0</v>
      </c>
      <c r="F31" s="13">
        <f>E31-5</f>
        <v>14</v>
      </c>
      <c r="J31" s="10" t="s">
        <v>4285</v>
      </c>
    </row>
    <row r="32">
      <c r="A32" s="10" t="s">
        <v>4279</v>
      </c>
      <c r="B32" s="19">
        <v>0.09998842592592593</v>
      </c>
      <c r="C32" s="10" t="s">
        <v>82</v>
      </c>
      <c r="D32" s="10" t="s">
        <v>584</v>
      </c>
      <c r="E32" s="13">
        <v>10.0</v>
      </c>
      <c r="F32" s="13">
        <f>E32-1</f>
        <v>9</v>
      </c>
    </row>
    <row r="33">
      <c r="A33" s="10" t="s">
        <v>4279</v>
      </c>
      <c r="B33" s="19">
        <v>0.10121527777777778</v>
      </c>
      <c r="C33" s="10" t="s">
        <v>66</v>
      </c>
      <c r="D33" s="10" t="s">
        <v>93</v>
      </c>
      <c r="E33" s="13">
        <v>23.0</v>
      </c>
      <c r="F33" s="13">
        <f t="shared" ref="F33:F34" si="1">E33-13</f>
        <v>10</v>
      </c>
      <c r="J33" s="10" t="s">
        <v>2638</v>
      </c>
    </row>
    <row r="34">
      <c r="A34" s="10" t="s">
        <v>4279</v>
      </c>
      <c r="B34" s="19">
        <v>0.10130787037037037</v>
      </c>
      <c r="C34" s="10" t="s">
        <v>66</v>
      </c>
      <c r="D34" s="10" t="s">
        <v>93</v>
      </c>
      <c r="E34" s="13">
        <v>25.0</v>
      </c>
      <c r="F34" s="13">
        <f t="shared" si="1"/>
        <v>12</v>
      </c>
      <c r="J34" s="10" t="s">
        <v>2638</v>
      </c>
    </row>
    <row r="35">
      <c r="A35" s="10" t="s">
        <v>4279</v>
      </c>
      <c r="B35" s="19">
        <v>0.10146990740740741</v>
      </c>
      <c r="C35" s="10" t="s">
        <v>66</v>
      </c>
      <c r="D35" s="10" t="s">
        <v>91</v>
      </c>
      <c r="E35" s="13">
        <v>31.0</v>
      </c>
      <c r="F35" s="13"/>
      <c r="H35" s="10" t="s">
        <v>4286</v>
      </c>
    </row>
    <row r="36">
      <c r="A36" s="10" t="s">
        <v>4279</v>
      </c>
      <c r="B36" s="19">
        <v>0.10310185185185185</v>
      </c>
      <c r="C36" s="10" t="s">
        <v>3086</v>
      </c>
      <c r="D36" s="10" t="s">
        <v>89</v>
      </c>
      <c r="E36" s="13">
        <f>F36+8</f>
        <v>26</v>
      </c>
      <c r="F36" s="13">
        <v>18.0</v>
      </c>
      <c r="J36" s="10" t="s">
        <v>4287</v>
      </c>
    </row>
    <row r="37">
      <c r="A37" s="10" t="s">
        <v>4279</v>
      </c>
      <c r="B37" s="19">
        <v>0.10336805555555556</v>
      </c>
      <c r="C37" s="10" t="s">
        <v>84</v>
      </c>
      <c r="D37" s="10" t="s">
        <v>100</v>
      </c>
      <c r="E37" s="13" t="s">
        <v>75</v>
      </c>
      <c r="F37" s="13" t="s">
        <v>75</v>
      </c>
      <c r="J37" s="10" t="s">
        <v>85</v>
      </c>
    </row>
    <row r="38">
      <c r="A38" s="10" t="s">
        <v>4279</v>
      </c>
      <c r="B38" s="19">
        <v>0.10336805555555556</v>
      </c>
      <c r="C38" s="10" t="s">
        <v>84</v>
      </c>
      <c r="D38" s="10" t="s">
        <v>100</v>
      </c>
      <c r="E38" s="13">
        <v>18.0</v>
      </c>
      <c r="F38" s="13">
        <f>E38-4</f>
        <v>14</v>
      </c>
      <c r="J38" s="10" t="s">
        <v>86</v>
      </c>
    </row>
    <row r="39">
      <c r="A39" s="10" t="s">
        <v>4279</v>
      </c>
      <c r="B39" s="19">
        <v>0.10371527777777778</v>
      </c>
      <c r="C39" s="10" t="s">
        <v>3086</v>
      </c>
      <c r="D39" s="10" t="s">
        <v>91</v>
      </c>
      <c r="E39" s="13">
        <v>27.0</v>
      </c>
      <c r="F39" s="13"/>
      <c r="H39" s="10" t="s">
        <v>4288</v>
      </c>
    </row>
    <row r="40">
      <c r="A40" s="10" t="s">
        <v>4279</v>
      </c>
      <c r="B40" s="19">
        <v>0.10538194444444444</v>
      </c>
      <c r="C40" s="10" t="s">
        <v>964</v>
      </c>
      <c r="D40" s="10" t="s">
        <v>120</v>
      </c>
      <c r="E40" s="13">
        <v>11.0</v>
      </c>
      <c r="F40" s="13"/>
      <c r="J40" s="10" t="s">
        <v>4289</v>
      </c>
    </row>
    <row r="41">
      <c r="A41" s="10" t="s">
        <v>4279</v>
      </c>
      <c r="B41" s="19">
        <v>0.10761574074074073</v>
      </c>
      <c r="C41" s="10" t="s">
        <v>82</v>
      </c>
      <c r="D41" s="10" t="s">
        <v>100</v>
      </c>
      <c r="E41" s="13">
        <v>23.0</v>
      </c>
      <c r="F41" s="13">
        <f>E41-2</f>
        <v>21</v>
      </c>
      <c r="H41" s="10" t="s">
        <v>4290</v>
      </c>
      <c r="J41" s="10" t="s">
        <v>4291</v>
      </c>
    </row>
    <row r="42">
      <c r="A42" s="10" t="s">
        <v>4279</v>
      </c>
      <c r="B42" s="19">
        <v>0.10813657407407408</v>
      </c>
      <c r="C42" s="10" t="s">
        <v>66</v>
      </c>
      <c r="D42" s="10" t="s">
        <v>100</v>
      </c>
      <c r="E42" s="13" t="s">
        <v>75</v>
      </c>
      <c r="F42" s="13" t="s">
        <v>75</v>
      </c>
      <c r="H42" s="10" t="s">
        <v>4292</v>
      </c>
      <c r="J42" s="10" t="s">
        <v>4291</v>
      </c>
    </row>
    <row r="43">
      <c r="A43" s="10" t="s">
        <v>4279</v>
      </c>
      <c r="B43" s="19">
        <v>0.10920138888888889</v>
      </c>
      <c r="C43" s="10" t="s">
        <v>84</v>
      </c>
      <c r="D43" s="10" t="s">
        <v>93</v>
      </c>
      <c r="E43" s="13">
        <v>29.0</v>
      </c>
      <c r="F43" s="13">
        <f t="shared" ref="F43:F44" si="2">E43-12</f>
        <v>17</v>
      </c>
      <c r="J43" s="10" t="s">
        <v>4293</v>
      </c>
    </row>
    <row r="44">
      <c r="A44" s="10" t="s">
        <v>4279</v>
      </c>
      <c r="B44" s="19">
        <v>0.11212962962962963</v>
      </c>
      <c r="C44" s="10" t="s">
        <v>84</v>
      </c>
      <c r="D44" s="10" t="s">
        <v>93</v>
      </c>
      <c r="E44" s="13">
        <v>25.0</v>
      </c>
      <c r="F44" s="13">
        <f t="shared" si="2"/>
        <v>13</v>
      </c>
      <c r="J44" s="10" t="s">
        <v>4294</v>
      </c>
    </row>
    <row r="45">
      <c r="A45" s="10" t="s">
        <v>4279</v>
      </c>
      <c r="B45" s="19">
        <v>0.11226851851851852</v>
      </c>
      <c r="C45" s="10" t="s">
        <v>84</v>
      </c>
      <c r="D45" s="10" t="s">
        <v>93</v>
      </c>
      <c r="E45" s="13" t="s">
        <v>75</v>
      </c>
      <c r="F45" s="13" t="s">
        <v>75</v>
      </c>
      <c r="J45" s="10" t="s">
        <v>4294</v>
      </c>
    </row>
    <row r="46">
      <c r="A46" s="10" t="s">
        <v>4279</v>
      </c>
      <c r="B46" s="19">
        <v>0.11259259259259259</v>
      </c>
      <c r="C46" s="10" t="s">
        <v>84</v>
      </c>
      <c r="D46" s="10" t="s">
        <v>91</v>
      </c>
      <c r="E46" s="13">
        <v>48.0</v>
      </c>
      <c r="F46" s="13"/>
      <c r="H46" s="10" t="s">
        <v>4295</v>
      </c>
    </row>
    <row r="47">
      <c r="A47" s="10" t="s">
        <v>4279</v>
      </c>
      <c r="B47" s="19">
        <v>0.11282407407407408</v>
      </c>
      <c r="C47" s="10" t="s">
        <v>84</v>
      </c>
      <c r="D47" s="10" t="s">
        <v>91</v>
      </c>
      <c r="E47" s="13">
        <v>29.0</v>
      </c>
      <c r="F47" s="13"/>
      <c r="H47" s="10" t="s">
        <v>4296</v>
      </c>
    </row>
    <row r="48">
      <c r="A48" s="10" t="s">
        <v>4279</v>
      </c>
      <c r="B48" s="19">
        <v>0.1140162037037037</v>
      </c>
      <c r="C48" s="10" t="s">
        <v>82</v>
      </c>
      <c r="D48" s="10" t="s">
        <v>131</v>
      </c>
      <c r="E48" s="13">
        <v>20.0</v>
      </c>
      <c r="F48" s="13">
        <f>E48-5</f>
        <v>15</v>
      </c>
      <c r="J48" s="10" t="s">
        <v>2004</v>
      </c>
    </row>
    <row r="49">
      <c r="A49" s="10" t="s">
        <v>4279</v>
      </c>
      <c r="B49" s="19">
        <v>0.11914351851851852</v>
      </c>
      <c r="C49" s="10" t="s">
        <v>82</v>
      </c>
      <c r="D49" s="10" t="s">
        <v>127</v>
      </c>
      <c r="E49" s="13" t="s">
        <v>75</v>
      </c>
      <c r="F49" s="13" t="s">
        <v>75</v>
      </c>
      <c r="J49" s="10" t="s">
        <v>160</v>
      </c>
    </row>
    <row r="50">
      <c r="A50" s="10" t="s">
        <v>4279</v>
      </c>
      <c r="B50" s="19">
        <v>0.11914351851851852</v>
      </c>
      <c r="C50" s="10" t="s">
        <v>82</v>
      </c>
      <c r="D50" s="10" t="s">
        <v>127</v>
      </c>
      <c r="E50" s="13">
        <v>20.0</v>
      </c>
      <c r="F50" s="13">
        <f>E50-9</f>
        <v>11</v>
      </c>
      <c r="J50" s="10" t="s">
        <v>161</v>
      </c>
    </row>
    <row r="51">
      <c r="A51" s="10" t="s">
        <v>4279</v>
      </c>
      <c r="B51" s="19">
        <v>0.11990740740740741</v>
      </c>
      <c r="C51" s="10" t="s">
        <v>66</v>
      </c>
      <c r="D51" s="10" t="s">
        <v>89</v>
      </c>
      <c r="E51" s="13">
        <v>26.0</v>
      </c>
      <c r="F51" s="13">
        <v>16.0</v>
      </c>
      <c r="J51" s="10" t="s">
        <v>171</v>
      </c>
    </row>
    <row r="52">
      <c r="A52" s="10" t="s">
        <v>4279</v>
      </c>
      <c r="B52" s="19">
        <v>0.12</v>
      </c>
      <c r="C52" s="10" t="s">
        <v>66</v>
      </c>
      <c r="D52" s="10" t="s">
        <v>91</v>
      </c>
      <c r="E52" s="13">
        <v>9.0</v>
      </c>
      <c r="F52" s="13"/>
      <c r="H52" s="10" t="s">
        <v>4297</v>
      </c>
    </row>
    <row r="53">
      <c r="A53" s="10" t="s">
        <v>4279</v>
      </c>
      <c r="B53" s="19">
        <v>0.12033564814814815</v>
      </c>
      <c r="C53" s="10" t="s">
        <v>66</v>
      </c>
      <c r="D53" s="10" t="s">
        <v>89</v>
      </c>
      <c r="E53" s="13">
        <v>18.0</v>
      </c>
      <c r="F53" s="13">
        <v>8.0</v>
      </c>
      <c r="J53" s="10" t="s">
        <v>171</v>
      </c>
    </row>
    <row r="54">
      <c r="A54" s="10" t="s">
        <v>4279</v>
      </c>
      <c r="B54" s="19">
        <v>0.12041666666666667</v>
      </c>
      <c r="C54" s="10" t="s">
        <v>66</v>
      </c>
      <c r="D54" s="10" t="s">
        <v>89</v>
      </c>
      <c r="E54" s="13">
        <v>26.0</v>
      </c>
      <c r="F54" s="13">
        <v>16.0</v>
      </c>
      <c r="J54" s="10" t="s">
        <v>171</v>
      </c>
    </row>
    <row r="55">
      <c r="A55" s="10" t="s">
        <v>4279</v>
      </c>
      <c r="B55" s="19">
        <v>0.12048611111111111</v>
      </c>
      <c r="C55" s="10" t="s">
        <v>66</v>
      </c>
      <c r="D55" s="10" t="s">
        <v>91</v>
      </c>
      <c r="E55" s="13">
        <v>14.0</v>
      </c>
      <c r="F55" s="13"/>
      <c r="H55" s="10" t="s">
        <v>4298</v>
      </c>
    </row>
    <row r="56">
      <c r="A56" s="10" t="s">
        <v>4279</v>
      </c>
      <c r="B56" s="19">
        <v>0.12320601851851852</v>
      </c>
      <c r="C56" s="10" t="s">
        <v>964</v>
      </c>
      <c r="D56" s="10" t="s">
        <v>120</v>
      </c>
      <c r="E56" s="13">
        <v>13.0</v>
      </c>
      <c r="F56" s="13"/>
      <c r="J56" s="10" t="s">
        <v>4299</v>
      </c>
    </row>
    <row r="57">
      <c r="A57" s="10" t="s">
        <v>4279</v>
      </c>
      <c r="B57" s="19">
        <v>0.12563657407407408</v>
      </c>
      <c r="C57" s="10" t="s">
        <v>70</v>
      </c>
      <c r="D57" s="10" t="s">
        <v>79</v>
      </c>
      <c r="E57" s="13">
        <v>12.0</v>
      </c>
      <c r="F57" s="13">
        <f t="shared" ref="F57:F58" si="3">E57-10</f>
        <v>2</v>
      </c>
    </row>
    <row r="58">
      <c r="A58" s="10" t="s">
        <v>4279</v>
      </c>
      <c r="B58" s="19">
        <v>0.12715277777777778</v>
      </c>
      <c r="C58" s="10" t="s">
        <v>70</v>
      </c>
      <c r="D58" s="10" t="s">
        <v>79</v>
      </c>
      <c r="E58" s="13">
        <v>21.0</v>
      </c>
      <c r="F58" s="13">
        <f t="shared" si="3"/>
        <v>11</v>
      </c>
    </row>
    <row r="59">
      <c r="A59" s="10" t="s">
        <v>4279</v>
      </c>
      <c r="B59" s="19">
        <v>0.13943287037037036</v>
      </c>
      <c r="C59" s="10" t="s">
        <v>82</v>
      </c>
      <c r="D59" s="10" t="s">
        <v>361</v>
      </c>
      <c r="E59" s="13">
        <v>15.0</v>
      </c>
      <c r="F59" s="13">
        <f>E59-11</f>
        <v>4</v>
      </c>
    </row>
    <row r="60">
      <c r="A60" s="10" t="s">
        <v>4279</v>
      </c>
      <c r="B60" s="19">
        <v>0.1596064814814815</v>
      </c>
      <c r="C60" s="10" t="s">
        <v>69</v>
      </c>
      <c r="D60" s="10" t="s">
        <v>120</v>
      </c>
      <c r="E60" s="13">
        <v>20.0</v>
      </c>
      <c r="F60" s="13"/>
      <c r="J60" s="10" t="s">
        <v>4300</v>
      </c>
    </row>
    <row r="61">
      <c r="A61" s="10" t="s">
        <v>4279</v>
      </c>
      <c r="B61" s="19">
        <v>0.16127314814814814</v>
      </c>
      <c r="C61" s="10" t="s">
        <v>70</v>
      </c>
      <c r="D61" s="10" t="s">
        <v>210</v>
      </c>
      <c r="E61" s="13">
        <v>11.0</v>
      </c>
      <c r="F61" s="13">
        <f t="shared" ref="F61:F62" si="4">E61-1</f>
        <v>10</v>
      </c>
    </row>
    <row r="62">
      <c r="A62" s="10" t="s">
        <v>4279</v>
      </c>
      <c r="B62" s="19">
        <v>0.1634375</v>
      </c>
      <c r="C62" s="10" t="s">
        <v>70</v>
      </c>
      <c r="D62" s="10" t="s">
        <v>127</v>
      </c>
      <c r="E62" s="13">
        <v>20.0</v>
      </c>
      <c r="F62" s="13">
        <f t="shared" si="4"/>
        <v>19</v>
      </c>
    </row>
    <row r="63">
      <c r="A63" s="10" t="s">
        <v>4279</v>
      </c>
      <c r="B63" s="19">
        <v>0.16346064814814815</v>
      </c>
      <c r="C63" s="10" t="s">
        <v>66</v>
      </c>
      <c r="D63" s="10" t="s">
        <v>127</v>
      </c>
      <c r="E63" s="13">
        <v>18.0</v>
      </c>
      <c r="F63" s="13">
        <f>E63-5</f>
        <v>13</v>
      </c>
    </row>
    <row r="64">
      <c r="A64" s="10" t="s">
        <v>4279</v>
      </c>
      <c r="B64" s="19">
        <v>0.1725</v>
      </c>
      <c r="C64" s="10" t="s">
        <v>82</v>
      </c>
      <c r="D64" s="10" t="s">
        <v>76</v>
      </c>
      <c r="E64" s="13">
        <v>78.0</v>
      </c>
      <c r="F64" s="13"/>
      <c r="J64" s="10" t="s">
        <v>4301</v>
      </c>
    </row>
    <row r="65">
      <c r="A65" s="10" t="s">
        <v>4279</v>
      </c>
      <c r="B65" s="19">
        <v>0.17416666666666666</v>
      </c>
      <c r="C65" s="10" t="s">
        <v>964</v>
      </c>
      <c r="D65" s="10" t="s">
        <v>83</v>
      </c>
      <c r="E65" s="13" t="s">
        <v>75</v>
      </c>
      <c r="F65" s="13" t="s">
        <v>75</v>
      </c>
    </row>
    <row r="66">
      <c r="A66" s="10" t="s">
        <v>4279</v>
      </c>
      <c r="B66" s="19">
        <v>0.18215277777777777</v>
      </c>
      <c r="C66" s="10" t="s">
        <v>82</v>
      </c>
      <c r="D66" s="10" t="s">
        <v>71</v>
      </c>
      <c r="E66" s="13" t="s">
        <v>75</v>
      </c>
      <c r="F66" s="13" t="s">
        <v>75</v>
      </c>
      <c r="J66" s="10" t="s">
        <v>85</v>
      </c>
    </row>
    <row r="67">
      <c r="A67" s="10" t="s">
        <v>4279</v>
      </c>
      <c r="B67" s="19">
        <v>0.18215277777777777</v>
      </c>
      <c r="C67" s="10" t="s">
        <v>82</v>
      </c>
      <c r="D67" s="10" t="s">
        <v>71</v>
      </c>
      <c r="E67" s="13">
        <v>26.0</v>
      </c>
      <c r="F67" s="13">
        <f>E67-10</f>
        <v>16</v>
      </c>
      <c r="J67" s="10" t="s">
        <v>86</v>
      </c>
    </row>
    <row r="68">
      <c r="A68" s="10" t="s">
        <v>4279</v>
      </c>
      <c r="B68" s="19">
        <v>0.18427083333333333</v>
      </c>
      <c r="C68" s="10" t="s">
        <v>964</v>
      </c>
      <c r="D68" s="10" t="s">
        <v>210</v>
      </c>
      <c r="E68" s="10">
        <v>9.0</v>
      </c>
      <c r="F68" s="13">
        <f>E68-3</f>
        <v>6</v>
      </c>
    </row>
    <row r="69">
      <c r="A69" s="10" t="s">
        <v>4279</v>
      </c>
      <c r="B69" s="19">
        <v>0.21432870370370372</v>
      </c>
      <c r="C69" s="10" t="s">
        <v>66</v>
      </c>
      <c r="D69" s="10" t="s">
        <v>125</v>
      </c>
      <c r="E69" s="13" t="s">
        <v>75</v>
      </c>
      <c r="F69" s="13" t="s">
        <v>75</v>
      </c>
      <c r="J69" s="10" t="s">
        <v>85</v>
      </c>
    </row>
    <row r="70">
      <c r="A70" s="10" t="s">
        <v>4279</v>
      </c>
      <c r="B70" s="19">
        <v>0.21432870370370372</v>
      </c>
      <c r="C70" s="10" t="s">
        <v>66</v>
      </c>
      <c r="D70" s="10" t="s">
        <v>125</v>
      </c>
      <c r="E70" s="13">
        <v>17.0</v>
      </c>
      <c r="F70" s="13">
        <f>E70-0</f>
        <v>17</v>
      </c>
      <c r="J70" s="10" t="s">
        <v>86</v>
      </c>
    </row>
    <row r="71">
      <c r="A71" s="10" t="s">
        <v>4279</v>
      </c>
      <c r="B71" s="19">
        <v>0.21432870370370372</v>
      </c>
      <c r="C71" s="10" t="s">
        <v>69</v>
      </c>
      <c r="D71" s="10" t="s">
        <v>125</v>
      </c>
      <c r="E71" s="13">
        <v>15.0</v>
      </c>
      <c r="F71" s="13">
        <f t="shared" ref="F71:F72" si="5">E71-4</f>
        <v>11</v>
      </c>
    </row>
    <row r="72">
      <c r="A72" s="10" t="s">
        <v>4279</v>
      </c>
      <c r="B72" s="19">
        <v>0.2194212962962963</v>
      </c>
      <c r="C72" s="10" t="s">
        <v>69</v>
      </c>
      <c r="D72" s="10" t="s">
        <v>129</v>
      </c>
      <c r="E72" s="13">
        <v>15.0</v>
      </c>
      <c r="F72" s="13">
        <f t="shared" si="5"/>
        <v>11</v>
      </c>
    </row>
    <row r="73">
      <c r="A73" s="10" t="s">
        <v>4279</v>
      </c>
      <c r="B73" s="19">
        <v>0.2572800925925926</v>
      </c>
      <c r="C73" s="10" t="s">
        <v>66</v>
      </c>
      <c r="D73" s="10" t="s">
        <v>127</v>
      </c>
      <c r="E73" s="13">
        <v>17.0</v>
      </c>
      <c r="F73" s="13">
        <f>E73-5</f>
        <v>12</v>
      </c>
    </row>
    <row r="74">
      <c r="A74" s="10" t="s">
        <v>4279</v>
      </c>
      <c r="B74" s="19">
        <v>0.2672569444444444</v>
      </c>
      <c r="C74" s="10" t="s">
        <v>84</v>
      </c>
      <c r="D74" s="10" t="s">
        <v>127</v>
      </c>
      <c r="E74" s="13" t="s">
        <v>75</v>
      </c>
      <c r="F74" s="13" t="s">
        <v>75</v>
      </c>
      <c r="J74" s="10" t="s">
        <v>85</v>
      </c>
    </row>
    <row r="75">
      <c r="A75" s="10" t="s">
        <v>4279</v>
      </c>
      <c r="B75" s="28">
        <v>0.2672569444444444</v>
      </c>
      <c r="C75" s="25" t="s">
        <v>84</v>
      </c>
      <c r="D75" s="25" t="s">
        <v>127</v>
      </c>
      <c r="E75" s="13">
        <v>17.0</v>
      </c>
      <c r="F75" s="13">
        <v>19.0</v>
      </c>
      <c r="J75" s="10" t="s">
        <v>86</v>
      </c>
    </row>
    <row r="76">
      <c r="A76" s="10" t="s">
        <v>4279</v>
      </c>
      <c r="B76" s="19">
        <v>0.26958333333333334</v>
      </c>
      <c r="C76" s="10" t="s">
        <v>84</v>
      </c>
      <c r="D76" s="10" t="s">
        <v>132</v>
      </c>
      <c r="E76" s="13">
        <v>15.0</v>
      </c>
      <c r="F76" s="13">
        <f>E76-1</f>
        <v>14</v>
      </c>
    </row>
    <row r="77">
      <c r="A77" s="10" t="s">
        <v>4279</v>
      </c>
      <c r="B77" s="19">
        <v>0.2695949074074074</v>
      </c>
      <c r="C77" s="10" t="s">
        <v>70</v>
      </c>
      <c r="D77" s="10" t="s">
        <v>83</v>
      </c>
      <c r="E77" s="13">
        <v>25.0</v>
      </c>
      <c r="F77" s="13">
        <f>E77-14</f>
        <v>11</v>
      </c>
    </row>
  </sheetData>
  <drawing r:id="rId1"/>
</worksheet>
</file>